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far\inventory-replenishment-planner\outputs\"/>
    </mc:Choice>
  </mc:AlternateContent>
  <xr:revisionPtr revIDLastSave="0" documentId="13_ncr:1_{63A960C2-5DAB-4045-A6C6-DFF0EA0FD17C}" xr6:coauthVersionLast="47" xr6:coauthVersionMax="47" xr10:uidLastSave="{00000000-0000-0000-0000-000000000000}"/>
  <bookViews>
    <workbookView xWindow="1520" yWindow="1520" windowWidth="14400" windowHeight="7810" xr2:uid="{00000000-000D-0000-FFFF-FFFF00000000}"/>
  </bookViews>
  <sheets>
    <sheet name="Summary" sheetId="1" r:id="rId1"/>
    <sheet name="Assumptions" sheetId="2" r:id="rId2"/>
    <sheet name="SKU Policy" sheetId="3" r:id="rId3"/>
    <sheet name="ABC-XYZ" sheetId="4" r:id="rId4"/>
    <sheet name="Backtest" sheetId="5" r:id="rId5"/>
    <sheet name="Trade-off" sheetId="6" r:id="rId6"/>
  </sheets>
  <definedNames>
    <definedName name="_xlnm._FilterDatabase" localSheetId="4" hidden="1">Backtest!$A$4:$T$3072</definedName>
    <definedName name="_xlnm._FilterDatabase" localSheetId="2" hidden="1">'SKU Policy'!$A$4:$T$3941</definedName>
    <definedName name="CostRatio">Assumptions!$B$8</definedName>
    <definedName name="CutA">Assumptions!$B$10</definedName>
    <definedName name="CutB">Assumptions!$B$11</definedName>
    <definedName name="CutX">Assumptions!$B$12</definedName>
    <definedName name="CutY">Assumptions!$B$13</definedName>
    <definedName name="HoldingRate">Assumptions!$B$7</definedName>
    <definedName name="LeadTime">Assumptions!$B$5</definedName>
    <definedName name="OrderCost">Assumptions!$B$6</definedName>
    <definedName name="TargetClass">Assumptions!$A$17:$A$19</definedName>
    <definedName name="TargetLevel">Assumptions!$B$17:$B$19</definedName>
    <definedName name="WeeksPerYear">Assumptions!$B$9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72" i="5" l="1"/>
  <c r="J3072" i="5"/>
  <c r="Q3071" i="5"/>
  <c r="J3071" i="5"/>
  <c r="Q3070" i="5"/>
  <c r="J3070" i="5"/>
  <c r="Q3069" i="5"/>
  <c r="J3069" i="5"/>
  <c r="Q3068" i="5"/>
  <c r="J3068" i="5"/>
  <c r="Q3067" i="5"/>
  <c r="J3067" i="5"/>
  <c r="Q3066" i="5"/>
  <c r="J3066" i="5"/>
  <c r="Q3065" i="5"/>
  <c r="J3065" i="5"/>
  <c r="Q3064" i="5"/>
  <c r="J3064" i="5"/>
  <c r="Q3063" i="5"/>
  <c r="J3063" i="5"/>
  <c r="Q3062" i="5"/>
  <c r="J3062" i="5"/>
  <c r="Q3061" i="5"/>
  <c r="J3061" i="5"/>
  <c r="Q3060" i="5"/>
  <c r="J3060" i="5"/>
  <c r="Q3059" i="5"/>
  <c r="J3059" i="5"/>
  <c r="Q3058" i="5"/>
  <c r="J3058" i="5"/>
  <c r="Q3057" i="5"/>
  <c r="J3057" i="5"/>
  <c r="Q3056" i="5"/>
  <c r="J3056" i="5"/>
  <c r="Q3055" i="5"/>
  <c r="J3055" i="5"/>
  <c r="Q3054" i="5"/>
  <c r="J3054" i="5"/>
  <c r="Q3053" i="5"/>
  <c r="J3053" i="5"/>
  <c r="Q3052" i="5"/>
  <c r="J3052" i="5"/>
  <c r="Q3051" i="5"/>
  <c r="J3051" i="5"/>
  <c r="Q3050" i="5"/>
  <c r="J3050" i="5"/>
  <c r="Q3049" i="5"/>
  <c r="J3049" i="5"/>
  <c r="Q3048" i="5"/>
  <c r="J3048" i="5"/>
  <c r="Q3047" i="5"/>
  <c r="J3047" i="5"/>
  <c r="Q3046" i="5"/>
  <c r="J3046" i="5"/>
  <c r="Q3045" i="5"/>
  <c r="J3045" i="5"/>
  <c r="Q3044" i="5"/>
  <c r="J3044" i="5"/>
  <c r="Q3043" i="5"/>
  <c r="J3043" i="5"/>
  <c r="Q3042" i="5"/>
  <c r="J3042" i="5"/>
  <c r="Q3041" i="5"/>
  <c r="J3041" i="5"/>
  <c r="Q3040" i="5"/>
  <c r="J3040" i="5"/>
  <c r="Q3039" i="5"/>
  <c r="J3039" i="5"/>
  <c r="Q3038" i="5"/>
  <c r="J3038" i="5"/>
  <c r="Q3037" i="5"/>
  <c r="J3037" i="5"/>
  <c r="Q3036" i="5"/>
  <c r="J3036" i="5"/>
  <c r="Q3035" i="5"/>
  <c r="J3035" i="5"/>
  <c r="Q3034" i="5"/>
  <c r="J3034" i="5"/>
  <c r="Q3033" i="5"/>
  <c r="J3033" i="5"/>
  <c r="Q3032" i="5"/>
  <c r="J3032" i="5"/>
  <c r="Q3031" i="5"/>
  <c r="J3031" i="5"/>
  <c r="Q3030" i="5"/>
  <c r="J3030" i="5"/>
  <c r="Q3029" i="5"/>
  <c r="J3029" i="5"/>
  <c r="Q3028" i="5"/>
  <c r="J3028" i="5"/>
  <c r="Q3027" i="5"/>
  <c r="J3027" i="5"/>
  <c r="Q3026" i="5"/>
  <c r="J3026" i="5"/>
  <c r="Q3025" i="5"/>
  <c r="J3025" i="5"/>
  <c r="Q3024" i="5"/>
  <c r="J3024" i="5"/>
  <c r="Q3023" i="5"/>
  <c r="J3023" i="5"/>
  <c r="Q3022" i="5"/>
  <c r="J3022" i="5"/>
  <c r="Q3021" i="5"/>
  <c r="J3021" i="5"/>
  <c r="Q3020" i="5"/>
  <c r="J3020" i="5"/>
  <c r="Q3019" i="5"/>
  <c r="J3019" i="5"/>
  <c r="Q3018" i="5"/>
  <c r="J3018" i="5"/>
  <c r="Q3017" i="5"/>
  <c r="J3017" i="5"/>
  <c r="Q3016" i="5"/>
  <c r="J3016" i="5"/>
  <c r="Q3015" i="5"/>
  <c r="J3015" i="5"/>
  <c r="Q3014" i="5"/>
  <c r="J3014" i="5"/>
  <c r="Q3013" i="5"/>
  <c r="J3013" i="5"/>
  <c r="Q3012" i="5"/>
  <c r="J3012" i="5"/>
  <c r="Q3011" i="5"/>
  <c r="J3011" i="5"/>
  <c r="Q3010" i="5"/>
  <c r="J3010" i="5"/>
  <c r="Q3009" i="5"/>
  <c r="J3009" i="5"/>
  <c r="Q3008" i="5"/>
  <c r="J3008" i="5"/>
  <c r="Q3007" i="5"/>
  <c r="J3007" i="5"/>
  <c r="Q3006" i="5"/>
  <c r="J3006" i="5"/>
  <c r="Q3005" i="5"/>
  <c r="J3005" i="5"/>
  <c r="Q3004" i="5"/>
  <c r="J3004" i="5"/>
  <c r="Q3003" i="5"/>
  <c r="J3003" i="5"/>
  <c r="Q3002" i="5"/>
  <c r="J3002" i="5"/>
  <c r="Q3001" i="5"/>
  <c r="J3001" i="5"/>
  <c r="Q3000" i="5"/>
  <c r="J3000" i="5"/>
  <c r="Q2999" i="5"/>
  <c r="J2999" i="5"/>
  <c r="Q2998" i="5"/>
  <c r="J2998" i="5"/>
  <c r="Q2997" i="5"/>
  <c r="J2997" i="5"/>
  <c r="Q2996" i="5"/>
  <c r="J2996" i="5"/>
  <c r="Q2995" i="5"/>
  <c r="J2995" i="5"/>
  <c r="Q2994" i="5"/>
  <c r="J2994" i="5"/>
  <c r="Q2993" i="5"/>
  <c r="J2993" i="5"/>
  <c r="Q2992" i="5"/>
  <c r="J2992" i="5"/>
  <c r="Q2991" i="5"/>
  <c r="J2991" i="5"/>
  <c r="Q2990" i="5"/>
  <c r="J2990" i="5"/>
  <c r="Q2989" i="5"/>
  <c r="J2989" i="5"/>
  <c r="Q2988" i="5"/>
  <c r="J2988" i="5"/>
  <c r="Q2987" i="5"/>
  <c r="J2987" i="5"/>
  <c r="Q2986" i="5"/>
  <c r="J2986" i="5"/>
  <c r="Q2985" i="5"/>
  <c r="J2985" i="5"/>
  <c r="Q2984" i="5"/>
  <c r="J2984" i="5"/>
  <c r="Q2983" i="5"/>
  <c r="J2983" i="5"/>
  <c r="Q2982" i="5"/>
  <c r="J2982" i="5"/>
  <c r="Q2981" i="5"/>
  <c r="J2981" i="5"/>
  <c r="Q2980" i="5"/>
  <c r="J2980" i="5"/>
  <c r="Q2979" i="5"/>
  <c r="J2979" i="5"/>
  <c r="Q2978" i="5"/>
  <c r="J2978" i="5"/>
  <c r="Q2977" i="5"/>
  <c r="J2977" i="5"/>
  <c r="Q2976" i="5"/>
  <c r="J2976" i="5"/>
  <c r="Q2975" i="5"/>
  <c r="J2975" i="5"/>
  <c r="Q2974" i="5"/>
  <c r="J2974" i="5"/>
  <c r="Q2973" i="5"/>
  <c r="J2973" i="5"/>
  <c r="Q2972" i="5"/>
  <c r="J2972" i="5"/>
  <c r="Q2971" i="5"/>
  <c r="J2971" i="5"/>
  <c r="Q2970" i="5"/>
  <c r="J2970" i="5"/>
  <c r="Q2969" i="5"/>
  <c r="J2969" i="5"/>
  <c r="Q2968" i="5"/>
  <c r="J2968" i="5"/>
  <c r="Q2967" i="5"/>
  <c r="J2967" i="5"/>
  <c r="Q2966" i="5"/>
  <c r="J2966" i="5"/>
  <c r="Q2965" i="5"/>
  <c r="J2965" i="5"/>
  <c r="Q2964" i="5"/>
  <c r="J2964" i="5"/>
  <c r="Q2963" i="5"/>
  <c r="J2963" i="5"/>
  <c r="Q2962" i="5"/>
  <c r="J2962" i="5"/>
  <c r="Q2961" i="5"/>
  <c r="J2961" i="5"/>
  <c r="Q2960" i="5"/>
  <c r="J2960" i="5"/>
  <c r="Q2959" i="5"/>
  <c r="J2959" i="5"/>
  <c r="Q2958" i="5"/>
  <c r="J2958" i="5"/>
  <c r="Q2957" i="5"/>
  <c r="J2957" i="5"/>
  <c r="Q2956" i="5"/>
  <c r="J2956" i="5"/>
  <c r="Q2955" i="5"/>
  <c r="J2955" i="5"/>
  <c r="Q2954" i="5"/>
  <c r="J2954" i="5"/>
  <c r="Q2953" i="5"/>
  <c r="J2953" i="5"/>
  <c r="Q2952" i="5"/>
  <c r="J2952" i="5"/>
  <c r="Q2951" i="5"/>
  <c r="J2951" i="5"/>
  <c r="Q2950" i="5"/>
  <c r="J2950" i="5"/>
  <c r="Q2949" i="5"/>
  <c r="J2949" i="5"/>
  <c r="Q2948" i="5"/>
  <c r="J2948" i="5"/>
  <c r="Q2947" i="5"/>
  <c r="J2947" i="5"/>
  <c r="Q2946" i="5"/>
  <c r="J2946" i="5"/>
  <c r="Q2945" i="5"/>
  <c r="J2945" i="5"/>
  <c r="Q2944" i="5"/>
  <c r="J2944" i="5"/>
  <c r="Q2943" i="5"/>
  <c r="J2943" i="5"/>
  <c r="Q2942" i="5"/>
  <c r="J2942" i="5"/>
  <c r="Q2941" i="5"/>
  <c r="J2941" i="5"/>
  <c r="Q2940" i="5"/>
  <c r="J2940" i="5"/>
  <c r="Q2939" i="5"/>
  <c r="J2939" i="5"/>
  <c r="Q2938" i="5"/>
  <c r="J2938" i="5"/>
  <c r="Q2937" i="5"/>
  <c r="J2937" i="5"/>
  <c r="Q2936" i="5"/>
  <c r="J2936" i="5"/>
  <c r="Q2935" i="5"/>
  <c r="J2935" i="5"/>
  <c r="Q2934" i="5"/>
  <c r="J2934" i="5"/>
  <c r="Q2933" i="5"/>
  <c r="J2933" i="5"/>
  <c r="Q2932" i="5"/>
  <c r="J2932" i="5"/>
  <c r="Q2931" i="5"/>
  <c r="J2931" i="5"/>
  <c r="Q2930" i="5"/>
  <c r="J2930" i="5"/>
  <c r="Q2929" i="5"/>
  <c r="J2929" i="5"/>
  <c r="Q2928" i="5"/>
  <c r="J2928" i="5"/>
  <c r="Q2927" i="5"/>
  <c r="J2927" i="5"/>
  <c r="Q2926" i="5"/>
  <c r="J2926" i="5"/>
  <c r="Q2925" i="5"/>
  <c r="J2925" i="5"/>
  <c r="Q2924" i="5"/>
  <c r="J2924" i="5"/>
  <c r="Q2923" i="5"/>
  <c r="J2923" i="5"/>
  <c r="Q2922" i="5"/>
  <c r="J2922" i="5"/>
  <c r="Q2921" i="5"/>
  <c r="J2921" i="5"/>
  <c r="Q2920" i="5"/>
  <c r="J2920" i="5"/>
  <c r="Q2919" i="5"/>
  <c r="J2919" i="5"/>
  <c r="Q2918" i="5"/>
  <c r="J2918" i="5"/>
  <c r="Q2917" i="5"/>
  <c r="J2917" i="5"/>
  <c r="Q2916" i="5"/>
  <c r="J2916" i="5"/>
  <c r="Q2915" i="5"/>
  <c r="J2915" i="5"/>
  <c r="Q2914" i="5"/>
  <c r="J2914" i="5"/>
  <c r="Q2913" i="5"/>
  <c r="J2913" i="5"/>
  <c r="Q2912" i="5"/>
  <c r="J2912" i="5"/>
  <c r="Q2911" i="5"/>
  <c r="J2911" i="5"/>
  <c r="Q2910" i="5"/>
  <c r="J2910" i="5"/>
  <c r="Q2909" i="5"/>
  <c r="J2909" i="5"/>
  <c r="Q2908" i="5"/>
  <c r="J2908" i="5"/>
  <c r="Q2907" i="5"/>
  <c r="J2907" i="5"/>
  <c r="Q2906" i="5"/>
  <c r="J2906" i="5"/>
  <c r="Q2905" i="5"/>
  <c r="J2905" i="5"/>
  <c r="Q2904" i="5"/>
  <c r="J2904" i="5"/>
  <c r="Q2903" i="5"/>
  <c r="J2903" i="5"/>
  <c r="Q2902" i="5"/>
  <c r="J2902" i="5"/>
  <c r="Q2901" i="5"/>
  <c r="J2901" i="5"/>
  <c r="Q2900" i="5"/>
  <c r="J2900" i="5"/>
  <c r="Q2899" i="5"/>
  <c r="J2899" i="5"/>
  <c r="Q2898" i="5"/>
  <c r="J2898" i="5"/>
  <c r="Q2897" i="5"/>
  <c r="J2897" i="5"/>
  <c r="Q2896" i="5"/>
  <c r="J2896" i="5"/>
  <c r="Q2895" i="5"/>
  <c r="J2895" i="5"/>
  <c r="Q2894" i="5"/>
  <c r="J2894" i="5"/>
  <c r="Q2893" i="5"/>
  <c r="J2893" i="5"/>
  <c r="Q2892" i="5"/>
  <c r="J2892" i="5"/>
  <c r="Q2891" i="5"/>
  <c r="J2891" i="5"/>
  <c r="Q2890" i="5"/>
  <c r="J2890" i="5"/>
  <c r="Q2889" i="5"/>
  <c r="J2889" i="5"/>
  <c r="Q2888" i="5"/>
  <c r="J2888" i="5"/>
  <c r="Q2887" i="5"/>
  <c r="J2887" i="5"/>
  <c r="Q2886" i="5"/>
  <c r="J2886" i="5"/>
  <c r="Q2885" i="5"/>
  <c r="J2885" i="5"/>
  <c r="Q2884" i="5"/>
  <c r="J2884" i="5"/>
  <c r="Q2883" i="5"/>
  <c r="J2883" i="5"/>
  <c r="Q2882" i="5"/>
  <c r="J2882" i="5"/>
  <c r="Q2881" i="5"/>
  <c r="J2881" i="5"/>
  <c r="Q2880" i="5"/>
  <c r="J2880" i="5"/>
  <c r="Q2879" i="5"/>
  <c r="J2879" i="5"/>
  <c r="Q2878" i="5"/>
  <c r="J2878" i="5"/>
  <c r="Q2877" i="5"/>
  <c r="J2877" i="5"/>
  <c r="Q2876" i="5"/>
  <c r="J2876" i="5"/>
  <c r="Q2875" i="5"/>
  <c r="J2875" i="5"/>
  <c r="Q2874" i="5"/>
  <c r="J2874" i="5"/>
  <c r="Q2873" i="5"/>
  <c r="J2873" i="5"/>
  <c r="Q2872" i="5"/>
  <c r="J2872" i="5"/>
  <c r="Q2871" i="5"/>
  <c r="J2871" i="5"/>
  <c r="Q2870" i="5"/>
  <c r="J2870" i="5"/>
  <c r="Q2869" i="5"/>
  <c r="J2869" i="5"/>
  <c r="Q2868" i="5"/>
  <c r="J2868" i="5"/>
  <c r="Q2867" i="5"/>
  <c r="J2867" i="5"/>
  <c r="Q2866" i="5"/>
  <c r="J2866" i="5"/>
  <c r="Q2865" i="5"/>
  <c r="J2865" i="5"/>
  <c r="Q2864" i="5"/>
  <c r="J2864" i="5"/>
  <c r="Q2863" i="5"/>
  <c r="J2863" i="5"/>
  <c r="Q2862" i="5"/>
  <c r="J2862" i="5"/>
  <c r="Q2861" i="5"/>
  <c r="J2861" i="5"/>
  <c r="Q2860" i="5"/>
  <c r="J2860" i="5"/>
  <c r="Q2859" i="5"/>
  <c r="J2859" i="5"/>
  <c r="Q2858" i="5"/>
  <c r="J2858" i="5"/>
  <c r="Q2857" i="5"/>
  <c r="J2857" i="5"/>
  <c r="Q2856" i="5"/>
  <c r="J2856" i="5"/>
  <c r="Q2855" i="5"/>
  <c r="J2855" i="5"/>
  <c r="Q2854" i="5"/>
  <c r="J2854" i="5"/>
  <c r="Q2853" i="5"/>
  <c r="J2853" i="5"/>
  <c r="Q2852" i="5"/>
  <c r="J2852" i="5"/>
  <c r="Q2851" i="5"/>
  <c r="J2851" i="5"/>
  <c r="Q2850" i="5"/>
  <c r="J2850" i="5"/>
  <c r="Q2849" i="5"/>
  <c r="J2849" i="5"/>
  <c r="Q2848" i="5"/>
  <c r="J2848" i="5"/>
  <c r="Q2847" i="5"/>
  <c r="J2847" i="5"/>
  <c r="Q2846" i="5"/>
  <c r="J2846" i="5"/>
  <c r="Q2845" i="5"/>
  <c r="J2845" i="5"/>
  <c r="Q2844" i="5"/>
  <c r="J2844" i="5"/>
  <c r="Q2843" i="5"/>
  <c r="J2843" i="5"/>
  <c r="Q2842" i="5"/>
  <c r="J2842" i="5"/>
  <c r="Q2841" i="5"/>
  <c r="J2841" i="5"/>
  <c r="Q2840" i="5"/>
  <c r="J2840" i="5"/>
  <c r="Q2839" i="5"/>
  <c r="J2839" i="5"/>
  <c r="Q2838" i="5"/>
  <c r="J2838" i="5"/>
  <c r="Q2837" i="5"/>
  <c r="J2837" i="5"/>
  <c r="Q2836" i="5"/>
  <c r="J2836" i="5"/>
  <c r="Q2835" i="5"/>
  <c r="J2835" i="5"/>
  <c r="Q2834" i="5"/>
  <c r="J2834" i="5"/>
  <c r="Q2833" i="5"/>
  <c r="J2833" i="5"/>
  <c r="Q2832" i="5"/>
  <c r="J2832" i="5"/>
  <c r="Q2831" i="5"/>
  <c r="J2831" i="5"/>
  <c r="Q2830" i="5"/>
  <c r="J2830" i="5"/>
  <c r="Q2829" i="5"/>
  <c r="J2829" i="5"/>
  <c r="Q2828" i="5"/>
  <c r="J2828" i="5"/>
  <c r="Q2827" i="5"/>
  <c r="J2827" i="5"/>
  <c r="Q2826" i="5"/>
  <c r="J2826" i="5"/>
  <c r="Q2825" i="5"/>
  <c r="J2825" i="5"/>
  <c r="Q2824" i="5"/>
  <c r="J2824" i="5"/>
  <c r="Q2823" i="5"/>
  <c r="J2823" i="5"/>
  <c r="Q2822" i="5"/>
  <c r="J2822" i="5"/>
  <c r="Q2821" i="5"/>
  <c r="J2821" i="5"/>
  <c r="Q2820" i="5"/>
  <c r="J2820" i="5"/>
  <c r="Q2819" i="5"/>
  <c r="J2819" i="5"/>
  <c r="Q2818" i="5"/>
  <c r="J2818" i="5"/>
  <c r="Q2817" i="5"/>
  <c r="J2817" i="5"/>
  <c r="Q2816" i="5"/>
  <c r="J2816" i="5"/>
  <c r="Q2815" i="5"/>
  <c r="J2815" i="5"/>
  <c r="Q2814" i="5"/>
  <c r="J2814" i="5"/>
  <c r="Q2813" i="5"/>
  <c r="J2813" i="5"/>
  <c r="Q2812" i="5"/>
  <c r="J2812" i="5"/>
  <c r="Q2811" i="5"/>
  <c r="J2811" i="5"/>
  <c r="Q2810" i="5"/>
  <c r="J2810" i="5"/>
  <c r="Q2809" i="5"/>
  <c r="J2809" i="5"/>
  <c r="Q2808" i="5"/>
  <c r="J2808" i="5"/>
  <c r="Q2807" i="5"/>
  <c r="J2807" i="5"/>
  <c r="Q2806" i="5"/>
  <c r="J2806" i="5"/>
  <c r="Q2805" i="5"/>
  <c r="J2805" i="5"/>
  <c r="Q2804" i="5"/>
  <c r="J2804" i="5"/>
  <c r="Q2803" i="5"/>
  <c r="J2803" i="5"/>
  <c r="Q2802" i="5"/>
  <c r="J2802" i="5"/>
  <c r="Q2801" i="5"/>
  <c r="J2801" i="5"/>
  <c r="Q2800" i="5"/>
  <c r="J2800" i="5"/>
  <c r="Q2799" i="5"/>
  <c r="J2799" i="5"/>
  <c r="Q2798" i="5"/>
  <c r="J2798" i="5"/>
  <c r="Q2797" i="5"/>
  <c r="J2797" i="5"/>
  <c r="Q2796" i="5"/>
  <c r="J2796" i="5"/>
  <c r="Q2795" i="5"/>
  <c r="J2795" i="5"/>
  <c r="Q2794" i="5"/>
  <c r="J2794" i="5"/>
  <c r="Q2793" i="5"/>
  <c r="J2793" i="5"/>
  <c r="Q2792" i="5"/>
  <c r="J2792" i="5"/>
  <c r="Q2791" i="5"/>
  <c r="J2791" i="5"/>
  <c r="Q2790" i="5"/>
  <c r="J2790" i="5"/>
  <c r="Q2789" i="5"/>
  <c r="J2789" i="5"/>
  <c r="Q2788" i="5"/>
  <c r="J2788" i="5"/>
  <c r="Q2787" i="5"/>
  <c r="J2787" i="5"/>
  <c r="Q2786" i="5"/>
  <c r="J2786" i="5"/>
  <c r="Q2785" i="5"/>
  <c r="J2785" i="5"/>
  <c r="Q2784" i="5"/>
  <c r="J2784" i="5"/>
  <c r="Q2783" i="5"/>
  <c r="J2783" i="5"/>
  <c r="Q2782" i="5"/>
  <c r="J2782" i="5"/>
  <c r="Q2781" i="5"/>
  <c r="J2781" i="5"/>
  <c r="Q2780" i="5"/>
  <c r="J2780" i="5"/>
  <c r="Q2779" i="5"/>
  <c r="J2779" i="5"/>
  <c r="Q2778" i="5"/>
  <c r="J2778" i="5"/>
  <c r="Q2777" i="5"/>
  <c r="J2777" i="5"/>
  <c r="Q2776" i="5"/>
  <c r="J2776" i="5"/>
  <c r="Q2775" i="5"/>
  <c r="J2775" i="5"/>
  <c r="Q2774" i="5"/>
  <c r="J2774" i="5"/>
  <c r="Q2773" i="5"/>
  <c r="J2773" i="5"/>
  <c r="Q2772" i="5"/>
  <c r="J2772" i="5"/>
  <c r="Q2771" i="5"/>
  <c r="J2771" i="5"/>
  <c r="Q2770" i="5"/>
  <c r="J2770" i="5"/>
  <c r="Q2769" i="5"/>
  <c r="J2769" i="5"/>
  <c r="Q2768" i="5"/>
  <c r="J2768" i="5"/>
  <c r="Q2767" i="5"/>
  <c r="J2767" i="5"/>
  <c r="Q2766" i="5"/>
  <c r="J2766" i="5"/>
  <c r="Q2765" i="5"/>
  <c r="J2765" i="5"/>
  <c r="Q2764" i="5"/>
  <c r="J2764" i="5"/>
  <c r="Q2763" i="5"/>
  <c r="J2763" i="5"/>
  <c r="Q2762" i="5"/>
  <c r="J2762" i="5"/>
  <c r="Q2761" i="5"/>
  <c r="J2761" i="5"/>
  <c r="Q2760" i="5"/>
  <c r="J2760" i="5"/>
  <c r="Q2759" i="5"/>
  <c r="J2759" i="5"/>
  <c r="Q2758" i="5"/>
  <c r="J2758" i="5"/>
  <c r="Q2757" i="5"/>
  <c r="J2757" i="5"/>
  <c r="Q2756" i="5"/>
  <c r="J2756" i="5"/>
  <c r="Q2755" i="5"/>
  <c r="J2755" i="5"/>
  <c r="Q2754" i="5"/>
  <c r="J2754" i="5"/>
  <c r="Q2753" i="5"/>
  <c r="J2753" i="5"/>
  <c r="Q2752" i="5"/>
  <c r="J2752" i="5"/>
  <c r="Q2751" i="5"/>
  <c r="J2751" i="5"/>
  <c r="Q2750" i="5"/>
  <c r="J2750" i="5"/>
  <c r="Q2749" i="5"/>
  <c r="J2749" i="5"/>
  <c r="Q2748" i="5"/>
  <c r="J2748" i="5"/>
  <c r="Q2747" i="5"/>
  <c r="J2747" i="5"/>
  <c r="Q2746" i="5"/>
  <c r="J2746" i="5"/>
  <c r="Q2745" i="5"/>
  <c r="J2745" i="5"/>
  <c r="Q2744" i="5"/>
  <c r="J2744" i="5"/>
  <c r="Q2743" i="5"/>
  <c r="J2743" i="5"/>
  <c r="Q2742" i="5"/>
  <c r="J2742" i="5"/>
  <c r="Q2741" i="5"/>
  <c r="J2741" i="5"/>
  <c r="Q2740" i="5"/>
  <c r="J2740" i="5"/>
  <c r="Q2739" i="5"/>
  <c r="J2739" i="5"/>
  <c r="Q2738" i="5"/>
  <c r="J2738" i="5"/>
  <c r="Q2737" i="5"/>
  <c r="J2737" i="5"/>
  <c r="Q2736" i="5"/>
  <c r="J2736" i="5"/>
  <c r="Q2735" i="5"/>
  <c r="J2735" i="5"/>
  <c r="Q2734" i="5"/>
  <c r="J2734" i="5"/>
  <c r="Q2733" i="5"/>
  <c r="J2733" i="5"/>
  <c r="Q2732" i="5"/>
  <c r="J2732" i="5"/>
  <c r="Q2731" i="5"/>
  <c r="J2731" i="5"/>
  <c r="Q2730" i="5"/>
  <c r="J2730" i="5"/>
  <c r="Q2729" i="5"/>
  <c r="J2729" i="5"/>
  <c r="Q2728" i="5"/>
  <c r="J2728" i="5"/>
  <c r="Q2727" i="5"/>
  <c r="J2727" i="5"/>
  <c r="Q2726" i="5"/>
  <c r="J2726" i="5"/>
  <c r="Q2725" i="5"/>
  <c r="J2725" i="5"/>
  <c r="Q2724" i="5"/>
  <c r="J2724" i="5"/>
  <c r="Q2723" i="5"/>
  <c r="J2723" i="5"/>
  <c r="Q2722" i="5"/>
  <c r="J2722" i="5"/>
  <c r="Q2721" i="5"/>
  <c r="J2721" i="5"/>
  <c r="Q2720" i="5"/>
  <c r="J2720" i="5"/>
  <c r="Q2719" i="5"/>
  <c r="J2719" i="5"/>
  <c r="Q2718" i="5"/>
  <c r="J2718" i="5"/>
  <c r="Q2717" i="5"/>
  <c r="J2717" i="5"/>
  <c r="Q2716" i="5"/>
  <c r="J2716" i="5"/>
  <c r="Q2715" i="5"/>
  <c r="J2715" i="5"/>
  <c r="Q2714" i="5"/>
  <c r="J2714" i="5"/>
  <c r="Q2713" i="5"/>
  <c r="J2713" i="5"/>
  <c r="Q2712" i="5"/>
  <c r="J2712" i="5"/>
  <c r="Q2711" i="5"/>
  <c r="J2711" i="5"/>
  <c r="Q2710" i="5"/>
  <c r="J2710" i="5"/>
  <c r="Q2709" i="5"/>
  <c r="J2709" i="5"/>
  <c r="Q2708" i="5"/>
  <c r="J2708" i="5"/>
  <c r="Q2707" i="5"/>
  <c r="J2707" i="5"/>
  <c r="Q2706" i="5"/>
  <c r="J2706" i="5"/>
  <c r="Q2705" i="5"/>
  <c r="J2705" i="5"/>
  <c r="Q2704" i="5"/>
  <c r="J2704" i="5"/>
  <c r="Q2703" i="5"/>
  <c r="J2703" i="5"/>
  <c r="Q2702" i="5"/>
  <c r="J2702" i="5"/>
  <c r="Q2701" i="5"/>
  <c r="J2701" i="5"/>
  <c r="Q2700" i="5"/>
  <c r="J2700" i="5"/>
  <c r="Q2699" i="5"/>
  <c r="J2699" i="5"/>
  <c r="Q2698" i="5"/>
  <c r="J2698" i="5"/>
  <c r="Q2697" i="5"/>
  <c r="J2697" i="5"/>
  <c r="Q2696" i="5"/>
  <c r="J2696" i="5"/>
  <c r="Q2695" i="5"/>
  <c r="J2695" i="5"/>
  <c r="Q2694" i="5"/>
  <c r="J2694" i="5"/>
  <c r="Q2693" i="5"/>
  <c r="J2693" i="5"/>
  <c r="Q2692" i="5"/>
  <c r="J2692" i="5"/>
  <c r="Q2691" i="5"/>
  <c r="J2691" i="5"/>
  <c r="Q2690" i="5"/>
  <c r="J2690" i="5"/>
  <c r="Q2689" i="5"/>
  <c r="J2689" i="5"/>
  <c r="Q2688" i="5"/>
  <c r="J2688" i="5"/>
  <c r="Q2687" i="5"/>
  <c r="J2687" i="5"/>
  <c r="Q2686" i="5"/>
  <c r="J2686" i="5"/>
  <c r="Q2685" i="5"/>
  <c r="J2685" i="5"/>
  <c r="Q2684" i="5"/>
  <c r="J2684" i="5"/>
  <c r="Q2683" i="5"/>
  <c r="J2683" i="5"/>
  <c r="Q2682" i="5"/>
  <c r="J2682" i="5"/>
  <c r="Q2681" i="5"/>
  <c r="J2681" i="5"/>
  <c r="Q2680" i="5"/>
  <c r="J2680" i="5"/>
  <c r="Q2679" i="5"/>
  <c r="J2679" i="5"/>
  <c r="Q2678" i="5"/>
  <c r="J2678" i="5"/>
  <c r="Q2677" i="5"/>
  <c r="J2677" i="5"/>
  <c r="Q2676" i="5"/>
  <c r="J2676" i="5"/>
  <c r="Q2675" i="5"/>
  <c r="J2675" i="5"/>
  <c r="Q2674" i="5"/>
  <c r="J2674" i="5"/>
  <c r="Q2673" i="5"/>
  <c r="J2673" i="5"/>
  <c r="Q2672" i="5"/>
  <c r="J2672" i="5"/>
  <c r="Q2671" i="5"/>
  <c r="J2671" i="5"/>
  <c r="Q2670" i="5"/>
  <c r="J2670" i="5"/>
  <c r="Q2669" i="5"/>
  <c r="J2669" i="5"/>
  <c r="Q2668" i="5"/>
  <c r="J2668" i="5"/>
  <c r="Q2667" i="5"/>
  <c r="J2667" i="5"/>
  <c r="Q2666" i="5"/>
  <c r="J2666" i="5"/>
  <c r="Q2665" i="5"/>
  <c r="J2665" i="5"/>
  <c r="Q2664" i="5"/>
  <c r="J2664" i="5"/>
  <c r="Q2663" i="5"/>
  <c r="J2663" i="5"/>
  <c r="Q2662" i="5"/>
  <c r="J2662" i="5"/>
  <c r="Q2661" i="5"/>
  <c r="J2661" i="5"/>
  <c r="Q2660" i="5"/>
  <c r="J2660" i="5"/>
  <c r="Q2659" i="5"/>
  <c r="J2659" i="5"/>
  <c r="Q2658" i="5"/>
  <c r="J2658" i="5"/>
  <c r="Q2657" i="5"/>
  <c r="J2657" i="5"/>
  <c r="Q2656" i="5"/>
  <c r="J2656" i="5"/>
  <c r="Q2655" i="5"/>
  <c r="J2655" i="5"/>
  <c r="Q2654" i="5"/>
  <c r="J2654" i="5"/>
  <c r="Q2653" i="5"/>
  <c r="J2653" i="5"/>
  <c r="Q2652" i="5"/>
  <c r="J2652" i="5"/>
  <c r="Q2651" i="5"/>
  <c r="J2651" i="5"/>
  <c r="Q2650" i="5"/>
  <c r="J2650" i="5"/>
  <c r="Q2649" i="5"/>
  <c r="J2649" i="5"/>
  <c r="Q2648" i="5"/>
  <c r="J2648" i="5"/>
  <c r="Q2647" i="5"/>
  <c r="J2647" i="5"/>
  <c r="Q2646" i="5"/>
  <c r="J2646" i="5"/>
  <c r="Q2645" i="5"/>
  <c r="J2645" i="5"/>
  <c r="Q2644" i="5"/>
  <c r="J2644" i="5"/>
  <c r="Q2643" i="5"/>
  <c r="J2643" i="5"/>
  <c r="Q2642" i="5"/>
  <c r="J2642" i="5"/>
  <c r="Q2641" i="5"/>
  <c r="J2641" i="5"/>
  <c r="Q2640" i="5"/>
  <c r="J2640" i="5"/>
  <c r="Q2639" i="5"/>
  <c r="J2639" i="5"/>
  <c r="Q2638" i="5"/>
  <c r="J2638" i="5"/>
  <c r="Q2637" i="5"/>
  <c r="J2637" i="5"/>
  <c r="Q2636" i="5"/>
  <c r="J2636" i="5"/>
  <c r="Q2635" i="5"/>
  <c r="J2635" i="5"/>
  <c r="Q2634" i="5"/>
  <c r="J2634" i="5"/>
  <c r="Q2633" i="5"/>
  <c r="J2633" i="5"/>
  <c r="Q2632" i="5"/>
  <c r="J2632" i="5"/>
  <c r="Q2631" i="5"/>
  <c r="J2631" i="5"/>
  <c r="Q2630" i="5"/>
  <c r="J2630" i="5"/>
  <c r="Q2629" i="5"/>
  <c r="J2629" i="5"/>
  <c r="Q2628" i="5"/>
  <c r="J2628" i="5"/>
  <c r="Q2627" i="5"/>
  <c r="J2627" i="5"/>
  <c r="Q2626" i="5"/>
  <c r="J2626" i="5"/>
  <c r="Q2625" i="5"/>
  <c r="J2625" i="5"/>
  <c r="Q2624" i="5"/>
  <c r="J2624" i="5"/>
  <c r="Q2623" i="5"/>
  <c r="J2623" i="5"/>
  <c r="Q2622" i="5"/>
  <c r="J2622" i="5"/>
  <c r="Q2621" i="5"/>
  <c r="J2621" i="5"/>
  <c r="Q2620" i="5"/>
  <c r="J2620" i="5"/>
  <c r="Q2619" i="5"/>
  <c r="J2619" i="5"/>
  <c r="Q2618" i="5"/>
  <c r="J2618" i="5"/>
  <c r="Q2617" i="5"/>
  <c r="J2617" i="5"/>
  <c r="Q2616" i="5"/>
  <c r="J2616" i="5"/>
  <c r="Q2615" i="5"/>
  <c r="J2615" i="5"/>
  <c r="Q2614" i="5"/>
  <c r="J2614" i="5"/>
  <c r="Q2613" i="5"/>
  <c r="J2613" i="5"/>
  <c r="Q2612" i="5"/>
  <c r="J2612" i="5"/>
  <c r="Q2611" i="5"/>
  <c r="J2611" i="5"/>
  <c r="Q2610" i="5"/>
  <c r="J2610" i="5"/>
  <c r="Q2609" i="5"/>
  <c r="J2609" i="5"/>
  <c r="Q2608" i="5"/>
  <c r="J2608" i="5"/>
  <c r="Q2607" i="5"/>
  <c r="J2607" i="5"/>
  <c r="Q2606" i="5"/>
  <c r="J2606" i="5"/>
  <c r="Q2605" i="5"/>
  <c r="J2605" i="5"/>
  <c r="Q2604" i="5"/>
  <c r="J2604" i="5"/>
  <c r="Q2603" i="5"/>
  <c r="J2603" i="5"/>
  <c r="Q2602" i="5"/>
  <c r="J2602" i="5"/>
  <c r="Q2601" i="5"/>
  <c r="J2601" i="5"/>
  <c r="Q2600" i="5"/>
  <c r="J2600" i="5"/>
  <c r="Q2599" i="5"/>
  <c r="J2599" i="5"/>
  <c r="Q2598" i="5"/>
  <c r="J2598" i="5"/>
  <c r="Q2597" i="5"/>
  <c r="J2597" i="5"/>
  <c r="Q2596" i="5"/>
  <c r="J2596" i="5"/>
  <c r="Q2595" i="5"/>
  <c r="J2595" i="5"/>
  <c r="Q2594" i="5"/>
  <c r="J2594" i="5"/>
  <c r="Q2593" i="5"/>
  <c r="J2593" i="5"/>
  <c r="Q2592" i="5"/>
  <c r="J2592" i="5"/>
  <c r="Q2591" i="5"/>
  <c r="J2591" i="5"/>
  <c r="Q2590" i="5"/>
  <c r="J2590" i="5"/>
  <c r="Q2589" i="5"/>
  <c r="J2589" i="5"/>
  <c r="Q2588" i="5"/>
  <c r="J2588" i="5"/>
  <c r="Q2587" i="5"/>
  <c r="J2587" i="5"/>
  <c r="Q2586" i="5"/>
  <c r="J2586" i="5"/>
  <c r="Q2585" i="5"/>
  <c r="J2585" i="5"/>
  <c r="Q2584" i="5"/>
  <c r="J2584" i="5"/>
  <c r="Q2583" i="5"/>
  <c r="J2583" i="5"/>
  <c r="Q2582" i="5"/>
  <c r="J2582" i="5"/>
  <c r="Q2581" i="5"/>
  <c r="J2581" i="5"/>
  <c r="Q2580" i="5"/>
  <c r="J2580" i="5"/>
  <c r="Q2579" i="5"/>
  <c r="J2579" i="5"/>
  <c r="Q2578" i="5"/>
  <c r="J2578" i="5"/>
  <c r="Q2577" i="5"/>
  <c r="J2577" i="5"/>
  <c r="Q2576" i="5"/>
  <c r="J2576" i="5"/>
  <c r="Q2575" i="5"/>
  <c r="J2575" i="5"/>
  <c r="Q2574" i="5"/>
  <c r="J2574" i="5"/>
  <c r="Q2573" i="5"/>
  <c r="J2573" i="5"/>
  <c r="Q2572" i="5"/>
  <c r="J2572" i="5"/>
  <c r="Q2571" i="5"/>
  <c r="J2571" i="5"/>
  <c r="Q2570" i="5"/>
  <c r="J2570" i="5"/>
  <c r="Q2569" i="5"/>
  <c r="J2569" i="5"/>
  <c r="Q2568" i="5"/>
  <c r="J2568" i="5"/>
  <c r="Q2567" i="5"/>
  <c r="J2567" i="5"/>
  <c r="Q2566" i="5"/>
  <c r="J2566" i="5"/>
  <c r="Q2565" i="5"/>
  <c r="J2565" i="5"/>
  <c r="Q2564" i="5"/>
  <c r="J2564" i="5"/>
  <c r="Q2563" i="5"/>
  <c r="J2563" i="5"/>
  <c r="Q2562" i="5"/>
  <c r="J2562" i="5"/>
  <c r="Q2561" i="5"/>
  <c r="J2561" i="5"/>
  <c r="Q2560" i="5"/>
  <c r="J2560" i="5"/>
  <c r="Q2559" i="5"/>
  <c r="J2559" i="5"/>
  <c r="Q2558" i="5"/>
  <c r="J2558" i="5"/>
  <c r="Q2557" i="5"/>
  <c r="J2557" i="5"/>
  <c r="Q2556" i="5"/>
  <c r="J2556" i="5"/>
  <c r="Q2555" i="5"/>
  <c r="J2555" i="5"/>
  <c r="Q2554" i="5"/>
  <c r="J2554" i="5"/>
  <c r="Q2553" i="5"/>
  <c r="J2553" i="5"/>
  <c r="Q2552" i="5"/>
  <c r="J2552" i="5"/>
  <c r="Q2551" i="5"/>
  <c r="J2551" i="5"/>
  <c r="Q2550" i="5"/>
  <c r="J2550" i="5"/>
  <c r="Q2549" i="5"/>
  <c r="J2549" i="5"/>
  <c r="Q2548" i="5"/>
  <c r="J2548" i="5"/>
  <c r="Q2547" i="5"/>
  <c r="J2547" i="5"/>
  <c r="Q2546" i="5"/>
  <c r="J2546" i="5"/>
  <c r="Q2545" i="5"/>
  <c r="J2545" i="5"/>
  <c r="Q2544" i="5"/>
  <c r="J2544" i="5"/>
  <c r="Q2543" i="5"/>
  <c r="J2543" i="5"/>
  <c r="Q2542" i="5"/>
  <c r="J2542" i="5"/>
  <c r="Q2541" i="5"/>
  <c r="J2541" i="5"/>
  <c r="Q2540" i="5"/>
  <c r="J2540" i="5"/>
  <c r="Q2539" i="5"/>
  <c r="J2539" i="5"/>
  <c r="Q2538" i="5"/>
  <c r="J2538" i="5"/>
  <c r="Q2537" i="5"/>
  <c r="J2537" i="5"/>
  <c r="Q2536" i="5"/>
  <c r="J2536" i="5"/>
  <c r="Q2535" i="5"/>
  <c r="J2535" i="5"/>
  <c r="Q2534" i="5"/>
  <c r="J2534" i="5"/>
  <c r="Q2533" i="5"/>
  <c r="J2533" i="5"/>
  <c r="Q2532" i="5"/>
  <c r="J2532" i="5"/>
  <c r="Q2531" i="5"/>
  <c r="J2531" i="5"/>
  <c r="Q2530" i="5"/>
  <c r="J2530" i="5"/>
  <c r="Q2529" i="5"/>
  <c r="J2529" i="5"/>
  <c r="Q2528" i="5"/>
  <c r="J2528" i="5"/>
  <c r="Q2527" i="5"/>
  <c r="J2527" i="5"/>
  <c r="Q2526" i="5"/>
  <c r="J2526" i="5"/>
  <c r="Q2525" i="5"/>
  <c r="J2525" i="5"/>
  <c r="Q2524" i="5"/>
  <c r="J2524" i="5"/>
  <c r="Q2523" i="5"/>
  <c r="J2523" i="5"/>
  <c r="Q2522" i="5"/>
  <c r="J2522" i="5"/>
  <c r="Q2521" i="5"/>
  <c r="J2521" i="5"/>
  <c r="Q2520" i="5"/>
  <c r="J2520" i="5"/>
  <c r="Q2519" i="5"/>
  <c r="J2519" i="5"/>
  <c r="Q2518" i="5"/>
  <c r="J2518" i="5"/>
  <c r="Q2517" i="5"/>
  <c r="J2517" i="5"/>
  <c r="Q2516" i="5"/>
  <c r="J2516" i="5"/>
  <c r="Q2515" i="5"/>
  <c r="J2515" i="5"/>
  <c r="Q2514" i="5"/>
  <c r="J2514" i="5"/>
  <c r="Q2513" i="5"/>
  <c r="J2513" i="5"/>
  <c r="Q2512" i="5"/>
  <c r="J2512" i="5"/>
  <c r="Q2511" i="5"/>
  <c r="J2511" i="5"/>
  <c r="Q2510" i="5"/>
  <c r="J2510" i="5"/>
  <c r="Q2509" i="5"/>
  <c r="J2509" i="5"/>
  <c r="Q2508" i="5"/>
  <c r="J2508" i="5"/>
  <c r="Q2507" i="5"/>
  <c r="J2507" i="5"/>
  <c r="Q2506" i="5"/>
  <c r="J2506" i="5"/>
  <c r="Q2505" i="5"/>
  <c r="J2505" i="5"/>
  <c r="Q2504" i="5"/>
  <c r="J2504" i="5"/>
  <c r="Q2503" i="5"/>
  <c r="J2503" i="5"/>
  <c r="Q2502" i="5"/>
  <c r="J2502" i="5"/>
  <c r="Q2501" i="5"/>
  <c r="J2501" i="5"/>
  <c r="Q2500" i="5"/>
  <c r="J2500" i="5"/>
  <c r="Q2499" i="5"/>
  <c r="J2499" i="5"/>
  <c r="Q2498" i="5"/>
  <c r="J2498" i="5"/>
  <c r="Q2497" i="5"/>
  <c r="J2497" i="5"/>
  <c r="Q2496" i="5"/>
  <c r="J2496" i="5"/>
  <c r="Q2495" i="5"/>
  <c r="J2495" i="5"/>
  <c r="Q2494" i="5"/>
  <c r="J2494" i="5"/>
  <c r="Q2493" i="5"/>
  <c r="J2493" i="5"/>
  <c r="Q2492" i="5"/>
  <c r="J2492" i="5"/>
  <c r="Q2491" i="5"/>
  <c r="J2491" i="5"/>
  <c r="Q2490" i="5"/>
  <c r="J2490" i="5"/>
  <c r="Q2489" i="5"/>
  <c r="J2489" i="5"/>
  <c r="Q2488" i="5"/>
  <c r="J2488" i="5"/>
  <c r="Q2487" i="5"/>
  <c r="J2487" i="5"/>
  <c r="Q2486" i="5"/>
  <c r="J2486" i="5"/>
  <c r="Q2485" i="5"/>
  <c r="J2485" i="5"/>
  <c r="Q2484" i="5"/>
  <c r="J2484" i="5"/>
  <c r="Q2483" i="5"/>
  <c r="J2483" i="5"/>
  <c r="Q2482" i="5"/>
  <c r="J2482" i="5"/>
  <c r="Q2481" i="5"/>
  <c r="J2481" i="5"/>
  <c r="Q2480" i="5"/>
  <c r="J2480" i="5"/>
  <c r="Q2479" i="5"/>
  <c r="J2479" i="5"/>
  <c r="Q2478" i="5"/>
  <c r="J2478" i="5"/>
  <c r="Q2477" i="5"/>
  <c r="J2477" i="5"/>
  <c r="Q2476" i="5"/>
  <c r="J2476" i="5"/>
  <c r="Q2475" i="5"/>
  <c r="J2475" i="5"/>
  <c r="Q2474" i="5"/>
  <c r="J2474" i="5"/>
  <c r="Q2473" i="5"/>
  <c r="J2473" i="5"/>
  <c r="Q2472" i="5"/>
  <c r="J2472" i="5"/>
  <c r="Q2471" i="5"/>
  <c r="J2471" i="5"/>
  <c r="Q2470" i="5"/>
  <c r="J2470" i="5"/>
  <c r="Q2469" i="5"/>
  <c r="J2469" i="5"/>
  <c r="Q2468" i="5"/>
  <c r="J2468" i="5"/>
  <c r="Q2467" i="5"/>
  <c r="J2467" i="5"/>
  <c r="Q2466" i="5"/>
  <c r="J2466" i="5"/>
  <c r="Q2465" i="5"/>
  <c r="J2465" i="5"/>
  <c r="Q2464" i="5"/>
  <c r="J2464" i="5"/>
  <c r="Q2463" i="5"/>
  <c r="J2463" i="5"/>
  <c r="Q2462" i="5"/>
  <c r="J2462" i="5"/>
  <c r="Q2461" i="5"/>
  <c r="J2461" i="5"/>
  <c r="Q2460" i="5"/>
  <c r="J2460" i="5"/>
  <c r="Q2459" i="5"/>
  <c r="J2459" i="5"/>
  <c r="Q2458" i="5"/>
  <c r="J2458" i="5"/>
  <c r="Q2457" i="5"/>
  <c r="J2457" i="5"/>
  <c r="Q2456" i="5"/>
  <c r="J2456" i="5"/>
  <c r="Q2455" i="5"/>
  <c r="J2455" i="5"/>
  <c r="Q2454" i="5"/>
  <c r="J2454" i="5"/>
  <c r="Q2453" i="5"/>
  <c r="J2453" i="5"/>
  <c r="Q2452" i="5"/>
  <c r="J2452" i="5"/>
  <c r="Q2451" i="5"/>
  <c r="J2451" i="5"/>
  <c r="Q2450" i="5"/>
  <c r="J2450" i="5"/>
  <c r="Q2449" i="5"/>
  <c r="J2449" i="5"/>
  <c r="Q2448" i="5"/>
  <c r="J2448" i="5"/>
  <c r="Q2447" i="5"/>
  <c r="J2447" i="5"/>
  <c r="Q2446" i="5"/>
  <c r="J2446" i="5"/>
  <c r="Q2445" i="5"/>
  <c r="J2445" i="5"/>
  <c r="Q2444" i="5"/>
  <c r="J2444" i="5"/>
  <c r="Q2443" i="5"/>
  <c r="J2443" i="5"/>
  <c r="Q2442" i="5"/>
  <c r="J2442" i="5"/>
  <c r="Q2441" i="5"/>
  <c r="J2441" i="5"/>
  <c r="Q2440" i="5"/>
  <c r="J2440" i="5"/>
  <c r="Q2439" i="5"/>
  <c r="J2439" i="5"/>
  <c r="Q2438" i="5"/>
  <c r="J2438" i="5"/>
  <c r="Q2437" i="5"/>
  <c r="J2437" i="5"/>
  <c r="Q2436" i="5"/>
  <c r="J2436" i="5"/>
  <c r="Q2435" i="5"/>
  <c r="J2435" i="5"/>
  <c r="Q2434" i="5"/>
  <c r="J2434" i="5"/>
  <c r="Q2433" i="5"/>
  <c r="J2433" i="5"/>
  <c r="Q2432" i="5"/>
  <c r="J2432" i="5"/>
  <c r="Q2431" i="5"/>
  <c r="J2431" i="5"/>
  <c r="Q2430" i="5"/>
  <c r="J2430" i="5"/>
  <c r="Q2429" i="5"/>
  <c r="J2429" i="5"/>
  <c r="Q2428" i="5"/>
  <c r="J2428" i="5"/>
  <c r="Q2427" i="5"/>
  <c r="J2427" i="5"/>
  <c r="Q2426" i="5"/>
  <c r="J2426" i="5"/>
  <c r="Q2425" i="5"/>
  <c r="J2425" i="5"/>
  <c r="Q2424" i="5"/>
  <c r="J2424" i="5"/>
  <c r="Q2423" i="5"/>
  <c r="J2423" i="5"/>
  <c r="Q2422" i="5"/>
  <c r="J2422" i="5"/>
  <c r="Q2421" i="5"/>
  <c r="J2421" i="5"/>
  <c r="Q2420" i="5"/>
  <c r="J2420" i="5"/>
  <c r="Q2419" i="5"/>
  <c r="J2419" i="5"/>
  <c r="Q2418" i="5"/>
  <c r="J2418" i="5"/>
  <c r="Q2417" i="5"/>
  <c r="J2417" i="5"/>
  <c r="Q2416" i="5"/>
  <c r="J2416" i="5"/>
  <c r="Q2415" i="5"/>
  <c r="J2415" i="5"/>
  <c r="Q2414" i="5"/>
  <c r="J2414" i="5"/>
  <c r="Q2413" i="5"/>
  <c r="J2413" i="5"/>
  <c r="Q2412" i="5"/>
  <c r="J2412" i="5"/>
  <c r="Q2411" i="5"/>
  <c r="J2411" i="5"/>
  <c r="Q2410" i="5"/>
  <c r="J2410" i="5"/>
  <c r="Q2409" i="5"/>
  <c r="J2409" i="5"/>
  <c r="Q2408" i="5"/>
  <c r="J2408" i="5"/>
  <c r="Q2407" i="5"/>
  <c r="J2407" i="5"/>
  <c r="Q2406" i="5"/>
  <c r="J2406" i="5"/>
  <c r="Q2405" i="5"/>
  <c r="J2405" i="5"/>
  <c r="Q2404" i="5"/>
  <c r="J2404" i="5"/>
  <c r="Q2403" i="5"/>
  <c r="J2403" i="5"/>
  <c r="Q2402" i="5"/>
  <c r="J2402" i="5"/>
  <c r="Q2401" i="5"/>
  <c r="J2401" i="5"/>
  <c r="Q2400" i="5"/>
  <c r="J2400" i="5"/>
  <c r="Q2399" i="5"/>
  <c r="J2399" i="5"/>
  <c r="Q2398" i="5"/>
  <c r="J2398" i="5"/>
  <c r="Q2397" i="5"/>
  <c r="J2397" i="5"/>
  <c r="Q2396" i="5"/>
  <c r="J2396" i="5"/>
  <c r="Q2395" i="5"/>
  <c r="J2395" i="5"/>
  <c r="Q2394" i="5"/>
  <c r="J2394" i="5"/>
  <c r="Q2393" i="5"/>
  <c r="J2393" i="5"/>
  <c r="Q2392" i="5"/>
  <c r="J2392" i="5"/>
  <c r="Q2391" i="5"/>
  <c r="J2391" i="5"/>
  <c r="Q2390" i="5"/>
  <c r="J2390" i="5"/>
  <c r="Q2389" i="5"/>
  <c r="J2389" i="5"/>
  <c r="Q2388" i="5"/>
  <c r="J2388" i="5"/>
  <c r="Q2387" i="5"/>
  <c r="J2387" i="5"/>
  <c r="Q2386" i="5"/>
  <c r="J2386" i="5"/>
  <c r="Q2385" i="5"/>
  <c r="J2385" i="5"/>
  <c r="Q2384" i="5"/>
  <c r="J2384" i="5"/>
  <c r="Q2383" i="5"/>
  <c r="J2383" i="5"/>
  <c r="Q2382" i="5"/>
  <c r="J2382" i="5"/>
  <c r="Q2381" i="5"/>
  <c r="J2381" i="5"/>
  <c r="Q2380" i="5"/>
  <c r="J2380" i="5"/>
  <c r="Q2379" i="5"/>
  <c r="J2379" i="5"/>
  <c r="Q2378" i="5"/>
  <c r="J2378" i="5"/>
  <c r="Q2377" i="5"/>
  <c r="J2377" i="5"/>
  <c r="Q2376" i="5"/>
  <c r="J2376" i="5"/>
  <c r="Q2375" i="5"/>
  <c r="J2375" i="5"/>
  <c r="Q2374" i="5"/>
  <c r="J2374" i="5"/>
  <c r="Q2373" i="5"/>
  <c r="J2373" i="5"/>
  <c r="Q2372" i="5"/>
  <c r="J2372" i="5"/>
  <c r="Q2371" i="5"/>
  <c r="J2371" i="5"/>
  <c r="Q2370" i="5"/>
  <c r="J2370" i="5"/>
  <c r="Q2369" i="5"/>
  <c r="J2369" i="5"/>
  <c r="Q2368" i="5"/>
  <c r="J2368" i="5"/>
  <c r="Q2367" i="5"/>
  <c r="J2367" i="5"/>
  <c r="Q2366" i="5"/>
  <c r="J2366" i="5"/>
  <c r="Q2365" i="5"/>
  <c r="J2365" i="5"/>
  <c r="Q2364" i="5"/>
  <c r="J2364" i="5"/>
  <c r="Q2363" i="5"/>
  <c r="J2363" i="5"/>
  <c r="Q2362" i="5"/>
  <c r="J2362" i="5"/>
  <c r="Q2361" i="5"/>
  <c r="J2361" i="5"/>
  <c r="Q2360" i="5"/>
  <c r="J2360" i="5"/>
  <c r="Q2359" i="5"/>
  <c r="J2359" i="5"/>
  <c r="Q2358" i="5"/>
  <c r="J2358" i="5"/>
  <c r="Q2357" i="5"/>
  <c r="J2357" i="5"/>
  <c r="Q2356" i="5"/>
  <c r="J2356" i="5"/>
  <c r="Q2355" i="5"/>
  <c r="J2355" i="5"/>
  <c r="Q2354" i="5"/>
  <c r="J2354" i="5"/>
  <c r="Q2353" i="5"/>
  <c r="J2353" i="5"/>
  <c r="Q2352" i="5"/>
  <c r="J2352" i="5"/>
  <c r="Q2351" i="5"/>
  <c r="J2351" i="5"/>
  <c r="Q2350" i="5"/>
  <c r="J2350" i="5"/>
  <c r="Q2349" i="5"/>
  <c r="J2349" i="5"/>
  <c r="Q2348" i="5"/>
  <c r="J2348" i="5"/>
  <c r="Q2347" i="5"/>
  <c r="J2347" i="5"/>
  <c r="Q2346" i="5"/>
  <c r="J2346" i="5"/>
  <c r="Q2345" i="5"/>
  <c r="J2345" i="5"/>
  <c r="Q2344" i="5"/>
  <c r="J2344" i="5"/>
  <c r="Q2343" i="5"/>
  <c r="J2343" i="5"/>
  <c r="Q2342" i="5"/>
  <c r="J2342" i="5"/>
  <c r="Q2341" i="5"/>
  <c r="J2341" i="5"/>
  <c r="Q2340" i="5"/>
  <c r="J2340" i="5"/>
  <c r="Q2339" i="5"/>
  <c r="J2339" i="5"/>
  <c r="Q2338" i="5"/>
  <c r="J2338" i="5"/>
  <c r="Q2337" i="5"/>
  <c r="J2337" i="5"/>
  <c r="Q2336" i="5"/>
  <c r="J2336" i="5"/>
  <c r="Q2335" i="5"/>
  <c r="J2335" i="5"/>
  <c r="Q2334" i="5"/>
  <c r="J2334" i="5"/>
  <c r="Q2333" i="5"/>
  <c r="J2333" i="5"/>
  <c r="Q2332" i="5"/>
  <c r="J2332" i="5"/>
  <c r="Q2331" i="5"/>
  <c r="J2331" i="5"/>
  <c r="Q2330" i="5"/>
  <c r="J2330" i="5"/>
  <c r="Q2329" i="5"/>
  <c r="J2329" i="5"/>
  <c r="Q2328" i="5"/>
  <c r="J2328" i="5"/>
  <c r="Q2327" i="5"/>
  <c r="J2327" i="5"/>
  <c r="Q2326" i="5"/>
  <c r="J2326" i="5"/>
  <c r="Q2325" i="5"/>
  <c r="J2325" i="5"/>
  <c r="Q2324" i="5"/>
  <c r="J2324" i="5"/>
  <c r="Q2323" i="5"/>
  <c r="J2323" i="5"/>
  <c r="Q2322" i="5"/>
  <c r="J2322" i="5"/>
  <c r="Q2321" i="5"/>
  <c r="J2321" i="5"/>
  <c r="Q2320" i="5"/>
  <c r="J2320" i="5"/>
  <c r="Q2319" i="5"/>
  <c r="J2319" i="5"/>
  <c r="Q2318" i="5"/>
  <c r="J2318" i="5"/>
  <c r="Q2317" i="5"/>
  <c r="J2317" i="5"/>
  <c r="Q2316" i="5"/>
  <c r="J2316" i="5"/>
  <c r="Q2315" i="5"/>
  <c r="J2315" i="5"/>
  <c r="Q2314" i="5"/>
  <c r="J2314" i="5"/>
  <c r="Q2313" i="5"/>
  <c r="J2313" i="5"/>
  <c r="Q2312" i="5"/>
  <c r="J2312" i="5"/>
  <c r="Q2311" i="5"/>
  <c r="J2311" i="5"/>
  <c r="Q2310" i="5"/>
  <c r="J2310" i="5"/>
  <c r="Q2309" i="5"/>
  <c r="J2309" i="5"/>
  <c r="Q2308" i="5"/>
  <c r="J2308" i="5"/>
  <c r="Q2307" i="5"/>
  <c r="J2307" i="5"/>
  <c r="Q2306" i="5"/>
  <c r="J2306" i="5"/>
  <c r="Q2305" i="5"/>
  <c r="J2305" i="5"/>
  <c r="Q2304" i="5"/>
  <c r="J2304" i="5"/>
  <c r="Q2303" i="5"/>
  <c r="J2303" i="5"/>
  <c r="Q2302" i="5"/>
  <c r="J2302" i="5"/>
  <c r="Q2301" i="5"/>
  <c r="J2301" i="5"/>
  <c r="Q2300" i="5"/>
  <c r="J2300" i="5"/>
  <c r="Q2299" i="5"/>
  <c r="J2299" i="5"/>
  <c r="Q2298" i="5"/>
  <c r="J2298" i="5"/>
  <c r="Q2297" i="5"/>
  <c r="J2297" i="5"/>
  <c r="Q2296" i="5"/>
  <c r="J2296" i="5"/>
  <c r="Q2295" i="5"/>
  <c r="J2295" i="5"/>
  <c r="Q2294" i="5"/>
  <c r="J2294" i="5"/>
  <c r="Q2293" i="5"/>
  <c r="J2293" i="5"/>
  <c r="Q2292" i="5"/>
  <c r="J2292" i="5"/>
  <c r="Q2291" i="5"/>
  <c r="J2291" i="5"/>
  <c r="Q2290" i="5"/>
  <c r="J2290" i="5"/>
  <c r="Q2289" i="5"/>
  <c r="J2289" i="5"/>
  <c r="Q2288" i="5"/>
  <c r="J2288" i="5"/>
  <c r="Q2287" i="5"/>
  <c r="J2287" i="5"/>
  <c r="Q2286" i="5"/>
  <c r="J2286" i="5"/>
  <c r="Q2285" i="5"/>
  <c r="J2285" i="5"/>
  <c r="Q2284" i="5"/>
  <c r="J2284" i="5"/>
  <c r="Q2283" i="5"/>
  <c r="J2283" i="5"/>
  <c r="Q2282" i="5"/>
  <c r="J2282" i="5"/>
  <c r="Q2281" i="5"/>
  <c r="J2281" i="5"/>
  <c r="Q2280" i="5"/>
  <c r="J2280" i="5"/>
  <c r="Q2279" i="5"/>
  <c r="J2279" i="5"/>
  <c r="Q2278" i="5"/>
  <c r="J2278" i="5"/>
  <c r="Q2277" i="5"/>
  <c r="J2277" i="5"/>
  <c r="Q2276" i="5"/>
  <c r="J2276" i="5"/>
  <c r="Q2275" i="5"/>
  <c r="J2275" i="5"/>
  <c r="Q2274" i="5"/>
  <c r="J2274" i="5"/>
  <c r="Q2273" i="5"/>
  <c r="J2273" i="5"/>
  <c r="Q2272" i="5"/>
  <c r="J2272" i="5"/>
  <c r="Q2271" i="5"/>
  <c r="J2271" i="5"/>
  <c r="Q2270" i="5"/>
  <c r="J2270" i="5"/>
  <c r="Q2269" i="5"/>
  <c r="J2269" i="5"/>
  <c r="Q2268" i="5"/>
  <c r="J2268" i="5"/>
  <c r="Q2267" i="5"/>
  <c r="J2267" i="5"/>
  <c r="Q2266" i="5"/>
  <c r="J2266" i="5"/>
  <c r="Q2265" i="5"/>
  <c r="J2265" i="5"/>
  <c r="Q2264" i="5"/>
  <c r="J2264" i="5"/>
  <c r="Q2263" i="5"/>
  <c r="J2263" i="5"/>
  <c r="Q2262" i="5"/>
  <c r="J2262" i="5"/>
  <c r="Q2261" i="5"/>
  <c r="J2261" i="5"/>
  <c r="Q2260" i="5"/>
  <c r="J2260" i="5"/>
  <c r="Q2259" i="5"/>
  <c r="J2259" i="5"/>
  <c r="Q2258" i="5"/>
  <c r="J2258" i="5"/>
  <c r="Q2257" i="5"/>
  <c r="J2257" i="5"/>
  <c r="Q2256" i="5"/>
  <c r="J2256" i="5"/>
  <c r="Q2255" i="5"/>
  <c r="J2255" i="5"/>
  <c r="Q2254" i="5"/>
  <c r="J2254" i="5"/>
  <c r="Q2253" i="5"/>
  <c r="J2253" i="5"/>
  <c r="Q2252" i="5"/>
  <c r="J2252" i="5"/>
  <c r="Q2251" i="5"/>
  <c r="J2251" i="5"/>
  <c r="Q2250" i="5"/>
  <c r="J2250" i="5"/>
  <c r="Q2249" i="5"/>
  <c r="J2249" i="5"/>
  <c r="Q2248" i="5"/>
  <c r="J2248" i="5"/>
  <c r="Q2247" i="5"/>
  <c r="J2247" i="5"/>
  <c r="Q2246" i="5"/>
  <c r="J2246" i="5"/>
  <c r="Q2245" i="5"/>
  <c r="J2245" i="5"/>
  <c r="Q2244" i="5"/>
  <c r="J2244" i="5"/>
  <c r="Q2243" i="5"/>
  <c r="J2243" i="5"/>
  <c r="Q2242" i="5"/>
  <c r="J2242" i="5"/>
  <c r="Q2241" i="5"/>
  <c r="J2241" i="5"/>
  <c r="Q2240" i="5"/>
  <c r="J2240" i="5"/>
  <c r="Q2239" i="5"/>
  <c r="J2239" i="5"/>
  <c r="Q2238" i="5"/>
  <c r="J2238" i="5"/>
  <c r="Q2237" i="5"/>
  <c r="J2237" i="5"/>
  <c r="Q2236" i="5"/>
  <c r="J2236" i="5"/>
  <c r="Q2235" i="5"/>
  <c r="J2235" i="5"/>
  <c r="Q2234" i="5"/>
  <c r="J2234" i="5"/>
  <c r="Q2233" i="5"/>
  <c r="J2233" i="5"/>
  <c r="Q2232" i="5"/>
  <c r="J2232" i="5"/>
  <c r="Q2231" i="5"/>
  <c r="J2231" i="5"/>
  <c r="Q2230" i="5"/>
  <c r="J2230" i="5"/>
  <c r="Q2229" i="5"/>
  <c r="J2229" i="5"/>
  <c r="Q2228" i="5"/>
  <c r="J2228" i="5"/>
  <c r="Q2227" i="5"/>
  <c r="J2227" i="5"/>
  <c r="Q2226" i="5"/>
  <c r="J2226" i="5"/>
  <c r="Q2225" i="5"/>
  <c r="J2225" i="5"/>
  <c r="Q2224" i="5"/>
  <c r="J2224" i="5"/>
  <c r="Q2223" i="5"/>
  <c r="J2223" i="5"/>
  <c r="Q2222" i="5"/>
  <c r="J2222" i="5"/>
  <c r="Q2221" i="5"/>
  <c r="J2221" i="5"/>
  <c r="Q2220" i="5"/>
  <c r="J2220" i="5"/>
  <c r="Q2219" i="5"/>
  <c r="J2219" i="5"/>
  <c r="Q2218" i="5"/>
  <c r="J2218" i="5"/>
  <c r="Q2217" i="5"/>
  <c r="J2217" i="5"/>
  <c r="Q2216" i="5"/>
  <c r="J2216" i="5"/>
  <c r="Q2215" i="5"/>
  <c r="J2215" i="5"/>
  <c r="Q2214" i="5"/>
  <c r="J2214" i="5"/>
  <c r="Q2213" i="5"/>
  <c r="J2213" i="5"/>
  <c r="Q2212" i="5"/>
  <c r="J2212" i="5"/>
  <c r="Q2211" i="5"/>
  <c r="J2211" i="5"/>
  <c r="Q2210" i="5"/>
  <c r="J2210" i="5"/>
  <c r="Q2209" i="5"/>
  <c r="J2209" i="5"/>
  <c r="Q2208" i="5"/>
  <c r="J2208" i="5"/>
  <c r="Q2207" i="5"/>
  <c r="J2207" i="5"/>
  <c r="Q2206" i="5"/>
  <c r="J2206" i="5"/>
  <c r="Q2205" i="5"/>
  <c r="J2205" i="5"/>
  <c r="Q2204" i="5"/>
  <c r="J2204" i="5"/>
  <c r="Q2203" i="5"/>
  <c r="J2203" i="5"/>
  <c r="Q2202" i="5"/>
  <c r="J2202" i="5"/>
  <c r="Q2201" i="5"/>
  <c r="J2201" i="5"/>
  <c r="Q2200" i="5"/>
  <c r="J2200" i="5"/>
  <c r="Q2199" i="5"/>
  <c r="J2199" i="5"/>
  <c r="Q2198" i="5"/>
  <c r="J2198" i="5"/>
  <c r="Q2197" i="5"/>
  <c r="J2197" i="5"/>
  <c r="Q2196" i="5"/>
  <c r="J2196" i="5"/>
  <c r="Q2195" i="5"/>
  <c r="J2195" i="5"/>
  <c r="Q2194" i="5"/>
  <c r="J2194" i="5"/>
  <c r="Q2193" i="5"/>
  <c r="J2193" i="5"/>
  <c r="Q2192" i="5"/>
  <c r="J2192" i="5"/>
  <c r="Q2191" i="5"/>
  <c r="J2191" i="5"/>
  <c r="Q2190" i="5"/>
  <c r="J2190" i="5"/>
  <c r="Q2189" i="5"/>
  <c r="J2189" i="5"/>
  <c r="Q2188" i="5"/>
  <c r="J2188" i="5"/>
  <c r="Q2187" i="5"/>
  <c r="J2187" i="5"/>
  <c r="Q2186" i="5"/>
  <c r="J2186" i="5"/>
  <c r="Q2185" i="5"/>
  <c r="J2185" i="5"/>
  <c r="Q2184" i="5"/>
  <c r="J2184" i="5"/>
  <c r="Q2183" i="5"/>
  <c r="J2183" i="5"/>
  <c r="Q2182" i="5"/>
  <c r="J2182" i="5"/>
  <c r="Q2181" i="5"/>
  <c r="J2181" i="5"/>
  <c r="Q2180" i="5"/>
  <c r="J2180" i="5"/>
  <c r="Q2179" i="5"/>
  <c r="J2179" i="5"/>
  <c r="Q2178" i="5"/>
  <c r="J2178" i="5"/>
  <c r="Q2177" i="5"/>
  <c r="J2177" i="5"/>
  <c r="Q2176" i="5"/>
  <c r="J2176" i="5"/>
  <c r="Q2175" i="5"/>
  <c r="J2175" i="5"/>
  <c r="Q2174" i="5"/>
  <c r="J2174" i="5"/>
  <c r="Q2173" i="5"/>
  <c r="J2173" i="5"/>
  <c r="Q2172" i="5"/>
  <c r="J2172" i="5"/>
  <c r="Q2171" i="5"/>
  <c r="J2171" i="5"/>
  <c r="Q2170" i="5"/>
  <c r="J2170" i="5"/>
  <c r="Q2169" i="5"/>
  <c r="J2169" i="5"/>
  <c r="Q2168" i="5"/>
  <c r="J2168" i="5"/>
  <c r="Q2167" i="5"/>
  <c r="J2167" i="5"/>
  <c r="Q2166" i="5"/>
  <c r="J2166" i="5"/>
  <c r="Q2165" i="5"/>
  <c r="J2165" i="5"/>
  <c r="Q2164" i="5"/>
  <c r="J2164" i="5"/>
  <c r="Q2163" i="5"/>
  <c r="J2163" i="5"/>
  <c r="Q2162" i="5"/>
  <c r="J2162" i="5"/>
  <c r="Q2161" i="5"/>
  <c r="J2161" i="5"/>
  <c r="Q2160" i="5"/>
  <c r="J2160" i="5"/>
  <c r="Q2159" i="5"/>
  <c r="J2159" i="5"/>
  <c r="Q2158" i="5"/>
  <c r="J2158" i="5"/>
  <c r="Q2157" i="5"/>
  <c r="J2157" i="5"/>
  <c r="Q2156" i="5"/>
  <c r="J2156" i="5"/>
  <c r="Q2155" i="5"/>
  <c r="J2155" i="5"/>
  <c r="Q2154" i="5"/>
  <c r="J2154" i="5"/>
  <c r="Q2153" i="5"/>
  <c r="J2153" i="5"/>
  <c r="Q2152" i="5"/>
  <c r="J2152" i="5"/>
  <c r="Q2151" i="5"/>
  <c r="J2151" i="5"/>
  <c r="Q2150" i="5"/>
  <c r="J2150" i="5"/>
  <c r="Q2149" i="5"/>
  <c r="J2149" i="5"/>
  <c r="Q2148" i="5"/>
  <c r="J2148" i="5"/>
  <c r="Q2147" i="5"/>
  <c r="J2147" i="5"/>
  <c r="Q2146" i="5"/>
  <c r="J2146" i="5"/>
  <c r="Q2145" i="5"/>
  <c r="J2145" i="5"/>
  <c r="Q2144" i="5"/>
  <c r="J2144" i="5"/>
  <c r="Q2143" i="5"/>
  <c r="J2143" i="5"/>
  <c r="Q2142" i="5"/>
  <c r="J2142" i="5"/>
  <c r="Q2141" i="5"/>
  <c r="J2141" i="5"/>
  <c r="Q2140" i="5"/>
  <c r="J2140" i="5"/>
  <c r="Q2139" i="5"/>
  <c r="J2139" i="5"/>
  <c r="Q2138" i="5"/>
  <c r="J2138" i="5"/>
  <c r="Q2137" i="5"/>
  <c r="J2137" i="5"/>
  <c r="Q2136" i="5"/>
  <c r="J2136" i="5"/>
  <c r="Q2135" i="5"/>
  <c r="J2135" i="5"/>
  <c r="Q2134" i="5"/>
  <c r="J2134" i="5"/>
  <c r="Q2133" i="5"/>
  <c r="J2133" i="5"/>
  <c r="Q2132" i="5"/>
  <c r="J2132" i="5"/>
  <c r="Q2131" i="5"/>
  <c r="J2131" i="5"/>
  <c r="Q2130" i="5"/>
  <c r="J2130" i="5"/>
  <c r="Q2129" i="5"/>
  <c r="J2129" i="5"/>
  <c r="Q2128" i="5"/>
  <c r="J2128" i="5"/>
  <c r="Q2127" i="5"/>
  <c r="J2127" i="5"/>
  <c r="Q2126" i="5"/>
  <c r="J2126" i="5"/>
  <c r="Q2125" i="5"/>
  <c r="J2125" i="5"/>
  <c r="Q2124" i="5"/>
  <c r="J2124" i="5"/>
  <c r="Q2123" i="5"/>
  <c r="J2123" i="5"/>
  <c r="Q2122" i="5"/>
  <c r="J2122" i="5"/>
  <c r="Q2121" i="5"/>
  <c r="J2121" i="5"/>
  <c r="Q2120" i="5"/>
  <c r="J2120" i="5"/>
  <c r="Q2119" i="5"/>
  <c r="J2119" i="5"/>
  <c r="Q2118" i="5"/>
  <c r="J2118" i="5"/>
  <c r="Q2117" i="5"/>
  <c r="J2117" i="5"/>
  <c r="Q2116" i="5"/>
  <c r="J2116" i="5"/>
  <c r="Q2115" i="5"/>
  <c r="J2115" i="5"/>
  <c r="Q2114" i="5"/>
  <c r="J2114" i="5"/>
  <c r="Q2113" i="5"/>
  <c r="J2113" i="5"/>
  <c r="Q2112" i="5"/>
  <c r="J2112" i="5"/>
  <c r="Q2111" i="5"/>
  <c r="J2111" i="5"/>
  <c r="Q2110" i="5"/>
  <c r="J2110" i="5"/>
  <c r="Q2109" i="5"/>
  <c r="J2109" i="5"/>
  <c r="Q2108" i="5"/>
  <c r="J2108" i="5"/>
  <c r="Q2107" i="5"/>
  <c r="J2107" i="5"/>
  <c r="Q2106" i="5"/>
  <c r="J2106" i="5"/>
  <c r="Q2105" i="5"/>
  <c r="J2105" i="5"/>
  <c r="Q2104" i="5"/>
  <c r="J2104" i="5"/>
  <c r="Q2103" i="5"/>
  <c r="J2103" i="5"/>
  <c r="Q2102" i="5"/>
  <c r="J2102" i="5"/>
  <c r="Q2101" i="5"/>
  <c r="J2101" i="5"/>
  <c r="Q2100" i="5"/>
  <c r="J2100" i="5"/>
  <c r="Q2099" i="5"/>
  <c r="J2099" i="5"/>
  <c r="Q2098" i="5"/>
  <c r="J2098" i="5"/>
  <c r="Q2097" i="5"/>
  <c r="J2097" i="5"/>
  <c r="Q2096" i="5"/>
  <c r="J2096" i="5"/>
  <c r="Q2095" i="5"/>
  <c r="J2095" i="5"/>
  <c r="Q2094" i="5"/>
  <c r="J2094" i="5"/>
  <c r="Q2093" i="5"/>
  <c r="J2093" i="5"/>
  <c r="Q2092" i="5"/>
  <c r="J2092" i="5"/>
  <c r="Q2091" i="5"/>
  <c r="J2091" i="5"/>
  <c r="Q2090" i="5"/>
  <c r="J2090" i="5"/>
  <c r="Q2089" i="5"/>
  <c r="J2089" i="5"/>
  <c r="Q2088" i="5"/>
  <c r="J2088" i="5"/>
  <c r="Q2087" i="5"/>
  <c r="J2087" i="5"/>
  <c r="Q2086" i="5"/>
  <c r="J2086" i="5"/>
  <c r="Q2085" i="5"/>
  <c r="J2085" i="5"/>
  <c r="Q2084" i="5"/>
  <c r="J2084" i="5"/>
  <c r="Q2083" i="5"/>
  <c r="J2083" i="5"/>
  <c r="Q2082" i="5"/>
  <c r="J2082" i="5"/>
  <c r="Q2081" i="5"/>
  <c r="J2081" i="5"/>
  <c r="Q2080" i="5"/>
  <c r="J2080" i="5"/>
  <c r="Q2079" i="5"/>
  <c r="J2079" i="5"/>
  <c r="Q2078" i="5"/>
  <c r="J2078" i="5"/>
  <c r="Q2077" i="5"/>
  <c r="J2077" i="5"/>
  <c r="Q2076" i="5"/>
  <c r="J2076" i="5"/>
  <c r="Q2075" i="5"/>
  <c r="J2075" i="5"/>
  <c r="Q2074" i="5"/>
  <c r="J2074" i="5"/>
  <c r="Q2073" i="5"/>
  <c r="J2073" i="5"/>
  <c r="Q2072" i="5"/>
  <c r="J2072" i="5"/>
  <c r="Q2071" i="5"/>
  <c r="J2071" i="5"/>
  <c r="Q2070" i="5"/>
  <c r="J2070" i="5"/>
  <c r="Q2069" i="5"/>
  <c r="J2069" i="5"/>
  <c r="Q2068" i="5"/>
  <c r="J2068" i="5"/>
  <c r="Q2067" i="5"/>
  <c r="J2067" i="5"/>
  <c r="Q2066" i="5"/>
  <c r="J2066" i="5"/>
  <c r="Q2065" i="5"/>
  <c r="J2065" i="5"/>
  <c r="Q2064" i="5"/>
  <c r="J2064" i="5"/>
  <c r="Q2063" i="5"/>
  <c r="J2063" i="5"/>
  <c r="Q2062" i="5"/>
  <c r="J2062" i="5"/>
  <c r="Q2061" i="5"/>
  <c r="J2061" i="5"/>
  <c r="Q2060" i="5"/>
  <c r="J2060" i="5"/>
  <c r="Q2059" i="5"/>
  <c r="J2059" i="5"/>
  <c r="Q2058" i="5"/>
  <c r="J2058" i="5"/>
  <c r="Q2057" i="5"/>
  <c r="J2057" i="5"/>
  <c r="Q2056" i="5"/>
  <c r="J2056" i="5"/>
  <c r="Q2055" i="5"/>
  <c r="J2055" i="5"/>
  <c r="Q2054" i="5"/>
  <c r="J2054" i="5"/>
  <c r="Q2053" i="5"/>
  <c r="J2053" i="5"/>
  <c r="Q2052" i="5"/>
  <c r="J2052" i="5"/>
  <c r="Q2051" i="5"/>
  <c r="J2051" i="5"/>
  <c r="Q2050" i="5"/>
  <c r="J2050" i="5"/>
  <c r="Q2049" i="5"/>
  <c r="J2049" i="5"/>
  <c r="Q2048" i="5"/>
  <c r="J2048" i="5"/>
  <c r="Q2047" i="5"/>
  <c r="J2047" i="5"/>
  <c r="Q2046" i="5"/>
  <c r="J2046" i="5"/>
  <c r="Q2045" i="5"/>
  <c r="J2045" i="5"/>
  <c r="Q2044" i="5"/>
  <c r="J2044" i="5"/>
  <c r="Q2043" i="5"/>
  <c r="J2043" i="5"/>
  <c r="Q2042" i="5"/>
  <c r="J2042" i="5"/>
  <c r="Q2041" i="5"/>
  <c r="J2041" i="5"/>
  <c r="Q2040" i="5"/>
  <c r="J2040" i="5"/>
  <c r="Q2039" i="5"/>
  <c r="J2039" i="5"/>
  <c r="Q2038" i="5"/>
  <c r="J2038" i="5"/>
  <c r="Q2037" i="5"/>
  <c r="J2037" i="5"/>
  <c r="Q2036" i="5"/>
  <c r="J2036" i="5"/>
  <c r="Q2035" i="5"/>
  <c r="J2035" i="5"/>
  <c r="Q2034" i="5"/>
  <c r="J2034" i="5"/>
  <c r="Q2033" i="5"/>
  <c r="J2033" i="5"/>
  <c r="Q2032" i="5"/>
  <c r="J2032" i="5"/>
  <c r="Q2031" i="5"/>
  <c r="J2031" i="5"/>
  <c r="Q2030" i="5"/>
  <c r="J2030" i="5"/>
  <c r="Q2029" i="5"/>
  <c r="J2029" i="5"/>
  <c r="Q2028" i="5"/>
  <c r="J2028" i="5"/>
  <c r="Q2027" i="5"/>
  <c r="J2027" i="5"/>
  <c r="Q2026" i="5"/>
  <c r="J2026" i="5"/>
  <c r="Q2025" i="5"/>
  <c r="J2025" i="5"/>
  <c r="Q2024" i="5"/>
  <c r="J2024" i="5"/>
  <c r="Q2023" i="5"/>
  <c r="J2023" i="5"/>
  <c r="Q2022" i="5"/>
  <c r="J2022" i="5"/>
  <c r="Q2021" i="5"/>
  <c r="J2021" i="5"/>
  <c r="Q2020" i="5"/>
  <c r="J2020" i="5"/>
  <c r="Q2019" i="5"/>
  <c r="J2019" i="5"/>
  <c r="Q2018" i="5"/>
  <c r="J2018" i="5"/>
  <c r="Q2017" i="5"/>
  <c r="J2017" i="5"/>
  <c r="Q2016" i="5"/>
  <c r="J2016" i="5"/>
  <c r="Q2015" i="5"/>
  <c r="J2015" i="5"/>
  <c r="Q2014" i="5"/>
  <c r="J2014" i="5"/>
  <c r="Q2013" i="5"/>
  <c r="J2013" i="5"/>
  <c r="Q2012" i="5"/>
  <c r="J2012" i="5"/>
  <c r="Q2011" i="5"/>
  <c r="J2011" i="5"/>
  <c r="Q2010" i="5"/>
  <c r="J2010" i="5"/>
  <c r="Q2009" i="5"/>
  <c r="J2009" i="5"/>
  <c r="Q2008" i="5"/>
  <c r="J2008" i="5"/>
  <c r="Q2007" i="5"/>
  <c r="J2007" i="5"/>
  <c r="Q2006" i="5"/>
  <c r="J2006" i="5"/>
  <c r="Q2005" i="5"/>
  <c r="J2005" i="5"/>
  <c r="Q2004" i="5"/>
  <c r="J2004" i="5"/>
  <c r="Q2003" i="5"/>
  <c r="J2003" i="5"/>
  <c r="Q2002" i="5"/>
  <c r="J2002" i="5"/>
  <c r="Q2001" i="5"/>
  <c r="J2001" i="5"/>
  <c r="Q2000" i="5"/>
  <c r="J2000" i="5"/>
  <c r="Q1999" i="5"/>
  <c r="J1999" i="5"/>
  <c r="Q1998" i="5"/>
  <c r="J1998" i="5"/>
  <c r="Q1997" i="5"/>
  <c r="J1997" i="5"/>
  <c r="Q1996" i="5"/>
  <c r="J1996" i="5"/>
  <c r="Q1995" i="5"/>
  <c r="J1995" i="5"/>
  <c r="Q1994" i="5"/>
  <c r="J1994" i="5"/>
  <c r="Q1993" i="5"/>
  <c r="J1993" i="5"/>
  <c r="Q1992" i="5"/>
  <c r="J1992" i="5"/>
  <c r="Q1991" i="5"/>
  <c r="J1991" i="5"/>
  <c r="Q1990" i="5"/>
  <c r="J1990" i="5"/>
  <c r="Q1989" i="5"/>
  <c r="J1989" i="5"/>
  <c r="Q1988" i="5"/>
  <c r="J1988" i="5"/>
  <c r="Q1987" i="5"/>
  <c r="J1987" i="5"/>
  <c r="Q1986" i="5"/>
  <c r="J1986" i="5"/>
  <c r="Q1985" i="5"/>
  <c r="J1985" i="5"/>
  <c r="Q1984" i="5"/>
  <c r="J1984" i="5"/>
  <c r="Q1983" i="5"/>
  <c r="J1983" i="5"/>
  <c r="Q1982" i="5"/>
  <c r="J1982" i="5"/>
  <c r="Q1981" i="5"/>
  <c r="J1981" i="5"/>
  <c r="Q1980" i="5"/>
  <c r="J1980" i="5"/>
  <c r="Q1979" i="5"/>
  <c r="J1979" i="5"/>
  <c r="Q1978" i="5"/>
  <c r="J1978" i="5"/>
  <c r="Q1977" i="5"/>
  <c r="J1977" i="5"/>
  <c r="Q1976" i="5"/>
  <c r="J1976" i="5"/>
  <c r="Q1975" i="5"/>
  <c r="J1975" i="5"/>
  <c r="Q1974" i="5"/>
  <c r="J1974" i="5"/>
  <c r="Q1973" i="5"/>
  <c r="J1973" i="5"/>
  <c r="Q1972" i="5"/>
  <c r="J1972" i="5"/>
  <c r="Q1971" i="5"/>
  <c r="J1971" i="5"/>
  <c r="Q1970" i="5"/>
  <c r="J1970" i="5"/>
  <c r="Q1969" i="5"/>
  <c r="J1969" i="5"/>
  <c r="Q1968" i="5"/>
  <c r="J1968" i="5"/>
  <c r="Q1967" i="5"/>
  <c r="J1967" i="5"/>
  <c r="Q1966" i="5"/>
  <c r="J1966" i="5"/>
  <c r="Q1965" i="5"/>
  <c r="J1965" i="5"/>
  <c r="Q1964" i="5"/>
  <c r="J1964" i="5"/>
  <c r="Q1963" i="5"/>
  <c r="J1963" i="5"/>
  <c r="Q1962" i="5"/>
  <c r="J1962" i="5"/>
  <c r="Q1961" i="5"/>
  <c r="J1961" i="5"/>
  <c r="Q1960" i="5"/>
  <c r="J1960" i="5"/>
  <c r="Q1959" i="5"/>
  <c r="J1959" i="5"/>
  <c r="Q1958" i="5"/>
  <c r="J1958" i="5"/>
  <c r="Q1957" i="5"/>
  <c r="J1957" i="5"/>
  <c r="Q1956" i="5"/>
  <c r="J1956" i="5"/>
  <c r="Q1955" i="5"/>
  <c r="J1955" i="5"/>
  <c r="Q1954" i="5"/>
  <c r="J1954" i="5"/>
  <c r="Q1953" i="5"/>
  <c r="J1953" i="5"/>
  <c r="Q1952" i="5"/>
  <c r="J1952" i="5"/>
  <c r="Q1951" i="5"/>
  <c r="J1951" i="5"/>
  <c r="Q1950" i="5"/>
  <c r="J1950" i="5"/>
  <c r="Q1949" i="5"/>
  <c r="J1949" i="5"/>
  <c r="Q1948" i="5"/>
  <c r="J1948" i="5"/>
  <c r="Q1947" i="5"/>
  <c r="J1947" i="5"/>
  <c r="Q1946" i="5"/>
  <c r="J1946" i="5"/>
  <c r="Q1945" i="5"/>
  <c r="J1945" i="5"/>
  <c r="Q1944" i="5"/>
  <c r="J1944" i="5"/>
  <c r="Q1943" i="5"/>
  <c r="J1943" i="5"/>
  <c r="Q1942" i="5"/>
  <c r="J1942" i="5"/>
  <c r="Q1941" i="5"/>
  <c r="J1941" i="5"/>
  <c r="Q1940" i="5"/>
  <c r="J1940" i="5"/>
  <c r="Q1939" i="5"/>
  <c r="J1939" i="5"/>
  <c r="Q1938" i="5"/>
  <c r="J1938" i="5"/>
  <c r="Q1937" i="5"/>
  <c r="J1937" i="5"/>
  <c r="Q1936" i="5"/>
  <c r="J1936" i="5"/>
  <c r="Q1935" i="5"/>
  <c r="J1935" i="5"/>
  <c r="Q1934" i="5"/>
  <c r="J1934" i="5"/>
  <c r="Q1933" i="5"/>
  <c r="J1933" i="5"/>
  <c r="Q1932" i="5"/>
  <c r="J1932" i="5"/>
  <c r="Q1931" i="5"/>
  <c r="J1931" i="5"/>
  <c r="Q1930" i="5"/>
  <c r="J1930" i="5"/>
  <c r="Q1929" i="5"/>
  <c r="J1929" i="5"/>
  <c r="Q1928" i="5"/>
  <c r="J1928" i="5"/>
  <c r="Q1927" i="5"/>
  <c r="J1927" i="5"/>
  <c r="Q1926" i="5"/>
  <c r="J1926" i="5"/>
  <c r="Q1925" i="5"/>
  <c r="J1925" i="5"/>
  <c r="Q1924" i="5"/>
  <c r="J1924" i="5"/>
  <c r="Q1923" i="5"/>
  <c r="J1923" i="5"/>
  <c r="Q1922" i="5"/>
  <c r="J1922" i="5"/>
  <c r="Q1921" i="5"/>
  <c r="J1921" i="5"/>
  <c r="Q1920" i="5"/>
  <c r="J1920" i="5"/>
  <c r="Q1919" i="5"/>
  <c r="J1919" i="5"/>
  <c r="Q1918" i="5"/>
  <c r="J1918" i="5"/>
  <c r="Q1917" i="5"/>
  <c r="J1917" i="5"/>
  <c r="Q1916" i="5"/>
  <c r="J1916" i="5"/>
  <c r="Q1915" i="5"/>
  <c r="J1915" i="5"/>
  <c r="Q1914" i="5"/>
  <c r="J1914" i="5"/>
  <c r="Q1913" i="5"/>
  <c r="J1913" i="5"/>
  <c r="Q1912" i="5"/>
  <c r="J1912" i="5"/>
  <c r="Q1911" i="5"/>
  <c r="J1911" i="5"/>
  <c r="Q1910" i="5"/>
  <c r="J1910" i="5"/>
  <c r="Q1909" i="5"/>
  <c r="J1909" i="5"/>
  <c r="Q1908" i="5"/>
  <c r="J1908" i="5"/>
  <c r="Q1907" i="5"/>
  <c r="J1907" i="5"/>
  <c r="Q1906" i="5"/>
  <c r="J1906" i="5"/>
  <c r="Q1905" i="5"/>
  <c r="J1905" i="5"/>
  <c r="Q1904" i="5"/>
  <c r="J1904" i="5"/>
  <c r="Q1903" i="5"/>
  <c r="J1903" i="5"/>
  <c r="Q1902" i="5"/>
  <c r="J1902" i="5"/>
  <c r="Q1901" i="5"/>
  <c r="J1901" i="5"/>
  <c r="Q1900" i="5"/>
  <c r="J1900" i="5"/>
  <c r="Q1899" i="5"/>
  <c r="J1899" i="5"/>
  <c r="Q1898" i="5"/>
  <c r="J1898" i="5"/>
  <c r="Q1897" i="5"/>
  <c r="J1897" i="5"/>
  <c r="Q1896" i="5"/>
  <c r="J1896" i="5"/>
  <c r="Q1895" i="5"/>
  <c r="J1895" i="5"/>
  <c r="Q1894" i="5"/>
  <c r="J1894" i="5"/>
  <c r="Q1893" i="5"/>
  <c r="J1893" i="5"/>
  <c r="Q1892" i="5"/>
  <c r="J1892" i="5"/>
  <c r="Q1891" i="5"/>
  <c r="J1891" i="5"/>
  <c r="Q1890" i="5"/>
  <c r="J1890" i="5"/>
  <c r="Q1889" i="5"/>
  <c r="J1889" i="5"/>
  <c r="Q1888" i="5"/>
  <c r="J1888" i="5"/>
  <c r="Q1887" i="5"/>
  <c r="J1887" i="5"/>
  <c r="Q1886" i="5"/>
  <c r="J1886" i="5"/>
  <c r="Q1885" i="5"/>
  <c r="J1885" i="5"/>
  <c r="Q1884" i="5"/>
  <c r="J1884" i="5"/>
  <c r="Q1883" i="5"/>
  <c r="J1883" i="5"/>
  <c r="Q1882" i="5"/>
  <c r="J1882" i="5"/>
  <c r="Q1881" i="5"/>
  <c r="J1881" i="5"/>
  <c r="Q1880" i="5"/>
  <c r="J1880" i="5"/>
  <c r="Q1879" i="5"/>
  <c r="J1879" i="5"/>
  <c r="Q1878" i="5"/>
  <c r="J1878" i="5"/>
  <c r="Q1877" i="5"/>
  <c r="J1877" i="5"/>
  <c r="Q1876" i="5"/>
  <c r="J1876" i="5"/>
  <c r="Q1875" i="5"/>
  <c r="J1875" i="5"/>
  <c r="Q1874" i="5"/>
  <c r="J1874" i="5"/>
  <c r="Q1873" i="5"/>
  <c r="J1873" i="5"/>
  <c r="Q1872" i="5"/>
  <c r="J1872" i="5"/>
  <c r="Q1871" i="5"/>
  <c r="J1871" i="5"/>
  <c r="Q1870" i="5"/>
  <c r="J1870" i="5"/>
  <c r="Q1869" i="5"/>
  <c r="J1869" i="5"/>
  <c r="Q1868" i="5"/>
  <c r="J1868" i="5"/>
  <c r="Q1867" i="5"/>
  <c r="J1867" i="5"/>
  <c r="Q1866" i="5"/>
  <c r="J1866" i="5"/>
  <c r="Q1865" i="5"/>
  <c r="J1865" i="5"/>
  <c r="Q1864" i="5"/>
  <c r="J1864" i="5"/>
  <c r="Q1863" i="5"/>
  <c r="J1863" i="5"/>
  <c r="Q1862" i="5"/>
  <c r="J1862" i="5"/>
  <c r="Q1861" i="5"/>
  <c r="J1861" i="5"/>
  <c r="Q1860" i="5"/>
  <c r="J1860" i="5"/>
  <c r="Q1859" i="5"/>
  <c r="J1859" i="5"/>
  <c r="Q1858" i="5"/>
  <c r="J1858" i="5"/>
  <c r="Q1857" i="5"/>
  <c r="J1857" i="5"/>
  <c r="Q1856" i="5"/>
  <c r="J1856" i="5"/>
  <c r="Q1855" i="5"/>
  <c r="J1855" i="5"/>
  <c r="Q1854" i="5"/>
  <c r="J1854" i="5"/>
  <c r="Q1853" i="5"/>
  <c r="J1853" i="5"/>
  <c r="Q1852" i="5"/>
  <c r="J1852" i="5"/>
  <c r="Q1851" i="5"/>
  <c r="J1851" i="5"/>
  <c r="Q1850" i="5"/>
  <c r="J1850" i="5"/>
  <c r="Q1849" i="5"/>
  <c r="J1849" i="5"/>
  <c r="Q1848" i="5"/>
  <c r="J1848" i="5"/>
  <c r="Q1847" i="5"/>
  <c r="J1847" i="5"/>
  <c r="Q1846" i="5"/>
  <c r="J1846" i="5"/>
  <c r="Q1845" i="5"/>
  <c r="J1845" i="5"/>
  <c r="Q1844" i="5"/>
  <c r="J1844" i="5"/>
  <c r="Q1843" i="5"/>
  <c r="J1843" i="5"/>
  <c r="Q1842" i="5"/>
  <c r="J1842" i="5"/>
  <c r="Q1841" i="5"/>
  <c r="J1841" i="5"/>
  <c r="Q1840" i="5"/>
  <c r="J1840" i="5"/>
  <c r="Q1839" i="5"/>
  <c r="J1839" i="5"/>
  <c r="Q1838" i="5"/>
  <c r="J1838" i="5"/>
  <c r="Q1837" i="5"/>
  <c r="J1837" i="5"/>
  <c r="Q1836" i="5"/>
  <c r="J1836" i="5"/>
  <c r="Q1835" i="5"/>
  <c r="J1835" i="5"/>
  <c r="Q1834" i="5"/>
  <c r="J1834" i="5"/>
  <c r="Q1833" i="5"/>
  <c r="J1833" i="5"/>
  <c r="Q1832" i="5"/>
  <c r="J1832" i="5"/>
  <c r="Q1831" i="5"/>
  <c r="J1831" i="5"/>
  <c r="Q1830" i="5"/>
  <c r="J1830" i="5"/>
  <c r="Q1829" i="5"/>
  <c r="J1829" i="5"/>
  <c r="Q1828" i="5"/>
  <c r="J1828" i="5"/>
  <c r="Q1827" i="5"/>
  <c r="J1827" i="5"/>
  <c r="Q1826" i="5"/>
  <c r="J1826" i="5"/>
  <c r="Q1825" i="5"/>
  <c r="J1825" i="5"/>
  <c r="Q1824" i="5"/>
  <c r="J1824" i="5"/>
  <c r="Q1823" i="5"/>
  <c r="J1823" i="5"/>
  <c r="Q1822" i="5"/>
  <c r="J1822" i="5"/>
  <c r="Q1821" i="5"/>
  <c r="J1821" i="5"/>
  <c r="Q1820" i="5"/>
  <c r="J1820" i="5"/>
  <c r="Q1819" i="5"/>
  <c r="J1819" i="5"/>
  <c r="Q1818" i="5"/>
  <c r="J1818" i="5"/>
  <c r="Q1817" i="5"/>
  <c r="J1817" i="5"/>
  <c r="Q1816" i="5"/>
  <c r="J1816" i="5"/>
  <c r="Q1815" i="5"/>
  <c r="J1815" i="5"/>
  <c r="Q1814" i="5"/>
  <c r="J1814" i="5"/>
  <c r="Q1813" i="5"/>
  <c r="J1813" i="5"/>
  <c r="Q1812" i="5"/>
  <c r="J1812" i="5"/>
  <c r="Q1811" i="5"/>
  <c r="J1811" i="5"/>
  <c r="Q1810" i="5"/>
  <c r="J1810" i="5"/>
  <c r="Q1809" i="5"/>
  <c r="J1809" i="5"/>
  <c r="Q1808" i="5"/>
  <c r="J1808" i="5"/>
  <c r="Q1807" i="5"/>
  <c r="J1807" i="5"/>
  <c r="Q1806" i="5"/>
  <c r="J1806" i="5"/>
  <c r="Q1805" i="5"/>
  <c r="J1805" i="5"/>
  <c r="Q1804" i="5"/>
  <c r="J1804" i="5"/>
  <c r="Q1803" i="5"/>
  <c r="J1803" i="5"/>
  <c r="Q1802" i="5"/>
  <c r="J1802" i="5"/>
  <c r="Q1801" i="5"/>
  <c r="J1801" i="5"/>
  <c r="Q1800" i="5"/>
  <c r="J1800" i="5"/>
  <c r="Q1799" i="5"/>
  <c r="J1799" i="5"/>
  <c r="Q1798" i="5"/>
  <c r="J1798" i="5"/>
  <c r="Q1797" i="5"/>
  <c r="J1797" i="5"/>
  <c r="Q1796" i="5"/>
  <c r="J1796" i="5"/>
  <c r="Q1795" i="5"/>
  <c r="J1795" i="5"/>
  <c r="Q1794" i="5"/>
  <c r="J1794" i="5"/>
  <c r="Q1793" i="5"/>
  <c r="J1793" i="5"/>
  <c r="Q1792" i="5"/>
  <c r="J1792" i="5"/>
  <c r="Q1791" i="5"/>
  <c r="J1791" i="5"/>
  <c r="Q1790" i="5"/>
  <c r="J1790" i="5"/>
  <c r="Q1789" i="5"/>
  <c r="J1789" i="5"/>
  <c r="Q1788" i="5"/>
  <c r="J1788" i="5"/>
  <c r="Q1787" i="5"/>
  <c r="J1787" i="5"/>
  <c r="Q1786" i="5"/>
  <c r="J1786" i="5"/>
  <c r="Q1785" i="5"/>
  <c r="J1785" i="5"/>
  <c r="Q1784" i="5"/>
  <c r="J1784" i="5"/>
  <c r="Q1783" i="5"/>
  <c r="J1783" i="5"/>
  <c r="Q1782" i="5"/>
  <c r="J1782" i="5"/>
  <c r="Q1781" i="5"/>
  <c r="J1781" i="5"/>
  <c r="Q1780" i="5"/>
  <c r="J1780" i="5"/>
  <c r="Q1779" i="5"/>
  <c r="J1779" i="5"/>
  <c r="Q1778" i="5"/>
  <c r="J1778" i="5"/>
  <c r="Q1777" i="5"/>
  <c r="J1777" i="5"/>
  <c r="Q1776" i="5"/>
  <c r="J1776" i="5"/>
  <c r="Q1775" i="5"/>
  <c r="J1775" i="5"/>
  <c r="Q1774" i="5"/>
  <c r="J1774" i="5"/>
  <c r="Q1773" i="5"/>
  <c r="J1773" i="5"/>
  <c r="Q1772" i="5"/>
  <c r="J1772" i="5"/>
  <c r="Q1771" i="5"/>
  <c r="J1771" i="5"/>
  <c r="Q1770" i="5"/>
  <c r="J1770" i="5"/>
  <c r="Q1769" i="5"/>
  <c r="J1769" i="5"/>
  <c r="Q1768" i="5"/>
  <c r="J1768" i="5"/>
  <c r="Q1767" i="5"/>
  <c r="J1767" i="5"/>
  <c r="Q1766" i="5"/>
  <c r="J1766" i="5"/>
  <c r="Q1765" i="5"/>
  <c r="J1765" i="5"/>
  <c r="Q1764" i="5"/>
  <c r="J1764" i="5"/>
  <c r="Q1763" i="5"/>
  <c r="J1763" i="5"/>
  <c r="Q1762" i="5"/>
  <c r="J1762" i="5"/>
  <c r="Q1761" i="5"/>
  <c r="J1761" i="5"/>
  <c r="Q1760" i="5"/>
  <c r="J1760" i="5"/>
  <c r="Q1759" i="5"/>
  <c r="J1759" i="5"/>
  <c r="Q1758" i="5"/>
  <c r="J1758" i="5"/>
  <c r="Q1757" i="5"/>
  <c r="J1757" i="5"/>
  <c r="Q1756" i="5"/>
  <c r="J1756" i="5"/>
  <c r="Q1755" i="5"/>
  <c r="J1755" i="5"/>
  <c r="Q1754" i="5"/>
  <c r="J1754" i="5"/>
  <c r="Q1753" i="5"/>
  <c r="J1753" i="5"/>
  <c r="Q1752" i="5"/>
  <c r="J1752" i="5"/>
  <c r="Q1751" i="5"/>
  <c r="J1751" i="5"/>
  <c r="Q1750" i="5"/>
  <c r="J1750" i="5"/>
  <c r="Q1749" i="5"/>
  <c r="J1749" i="5"/>
  <c r="Q1748" i="5"/>
  <c r="J1748" i="5"/>
  <c r="Q1747" i="5"/>
  <c r="J1747" i="5"/>
  <c r="Q1746" i="5"/>
  <c r="J1746" i="5"/>
  <c r="Q1745" i="5"/>
  <c r="J1745" i="5"/>
  <c r="Q1744" i="5"/>
  <c r="J1744" i="5"/>
  <c r="Q1743" i="5"/>
  <c r="J1743" i="5"/>
  <c r="Q1742" i="5"/>
  <c r="J1742" i="5"/>
  <c r="Q1741" i="5"/>
  <c r="J1741" i="5"/>
  <c r="Q1740" i="5"/>
  <c r="J1740" i="5"/>
  <c r="Q1739" i="5"/>
  <c r="J1739" i="5"/>
  <c r="Q1738" i="5"/>
  <c r="J1738" i="5"/>
  <c r="Q1737" i="5"/>
  <c r="J1737" i="5"/>
  <c r="Q1736" i="5"/>
  <c r="J1736" i="5"/>
  <c r="Q1735" i="5"/>
  <c r="J1735" i="5"/>
  <c r="Q1734" i="5"/>
  <c r="J1734" i="5"/>
  <c r="Q1733" i="5"/>
  <c r="J1733" i="5"/>
  <c r="Q1732" i="5"/>
  <c r="J1732" i="5"/>
  <c r="Q1731" i="5"/>
  <c r="J1731" i="5"/>
  <c r="Q1730" i="5"/>
  <c r="J1730" i="5"/>
  <c r="Q1729" i="5"/>
  <c r="J1729" i="5"/>
  <c r="Q1728" i="5"/>
  <c r="J1728" i="5"/>
  <c r="Q1727" i="5"/>
  <c r="J1727" i="5"/>
  <c r="Q1726" i="5"/>
  <c r="J1726" i="5"/>
  <c r="Q1725" i="5"/>
  <c r="J1725" i="5"/>
  <c r="Q1724" i="5"/>
  <c r="J1724" i="5"/>
  <c r="Q1723" i="5"/>
  <c r="J1723" i="5"/>
  <c r="Q1722" i="5"/>
  <c r="J1722" i="5"/>
  <c r="Q1721" i="5"/>
  <c r="J1721" i="5"/>
  <c r="Q1720" i="5"/>
  <c r="J1720" i="5"/>
  <c r="Q1719" i="5"/>
  <c r="J1719" i="5"/>
  <c r="Q1718" i="5"/>
  <c r="J1718" i="5"/>
  <c r="Q1717" i="5"/>
  <c r="J1717" i="5"/>
  <c r="Q1716" i="5"/>
  <c r="J1716" i="5"/>
  <c r="Q1715" i="5"/>
  <c r="J1715" i="5"/>
  <c r="Q1714" i="5"/>
  <c r="J1714" i="5"/>
  <c r="Q1713" i="5"/>
  <c r="J1713" i="5"/>
  <c r="Q1712" i="5"/>
  <c r="J1712" i="5"/>
  <c r="Q1711" i="5"/>
  <c r="J1711" i="5"/>
  <c r="Q1710" i="5"/>
  <c r="J1710" i="5"/>
  <c r="Q1709" i="5"/>
  <c r="J1709" i="5"/>
  <c r="Q1708" i="5"/>
  <c r="J1708" i="5"/>
  <c r="Q1707" i="5"/>
  <c r="J1707" i="5"/>
  <c r="Q1706" i="5"/>
  <c r="J1706" i="5"/>
  <c r="Q1705" i="5"/>
  <c r="J1705" i="5"/>
  <c r="Q1704" i="5"/>
  <c r="J1704" i="5"/>
  <c r="Q1703" i="5"/>
  <c r="J1703" i="5"/>
  <c r="Q1702" i="5"/>
  <c r="J1702" i="5"/>
  <c r="Q1701" i="5"/>
  <c r="J1701" i="5"/>
  <c r="Q1700" i="5"/>
  <c r="J1700" i="5"/>
  <c r="Q1699" i="5"/>
  <c r="J1699" i="5"/>
  <c r="Q1698" i="5"/>
  <c r="J1698" i="5"/>
  <c r="Q1697" i="5"/>
  <c r="J1697" i="5"/>
  <c r="Q1696" i="5"/>
  <c r="J1696" i="5"/>
  <c r="Q1695" i="5"/>
  <c r="J1695" i="5"/>
  <c r="Q1694" i="5"/>
  <c r="J1694" i="5"/>
  <c r="Q1693" i="5"/>
  <c r="J1693" i="5"/>
  <c r="Q1692" i="5"/>
  <c r="J1692" i="5"/>
  <c r="Q1691" i="5"/>
  <c r="J1691" i="5"/>
  <c r="Q1690" i="5"/>
  <c r="J1690" i="5"/>
  <c r="Q1689" i="5"/>
  <c r="J1689" i="5"/>
  <c r="Q1688" i="5"/>
  <c r="J1688" i="5"/>
  <c r="Q1687" i="5"/>
  <c r="J1687" i="5"/>
  <c r="Q1686" i="5"/>
  <c r="J1686" i="5"/>
  <c r="Q1685" i="5"/>
  <c r="J1685" i="5"/>
  <c r="Q1684" i="5"/>
  <c r="J1684" i="5"/>
  <c r="Q1683" i="5"/>
  <c r="J1683" i="5"/>
  <c r="Q1682" i="5"/>
  <c r="J1682" i="5"/>
  <c r="Q1681" i="5"/>
  <c r="J1681" i="5"/>
  <c r="Q1680" i="5"/>
  <c r="J1680" i="5"/>
  <c r="Q1679" i="5"/>
  <c r="J1679" i="5"/>
  <c r="Q1678" i="5"/>
  <c r="J1678" i="5"/>
  <c r="Q1677" i="5"/>
  <c r="J1677" i="5"/>
  <c r="Q1676" i="5"/>
  <c r="J1676" i="5"/>
  <c r="Q1675" i="5"/>
  <c r="J1675" i="5"/>
  <c r="Q1674" i="5"/>
  <c r="J1674" i="5"/>
  <c r="Q1673" i="5"/>
  <c r="J1673" i="5"/>
  <c r="Q1672" i="5"/>
  <c r="J1672" i="5"/>
  <c r="Q1671" i="5"/>
  <c r="J1671" i="5"/>
  <c r="Q1670" i="5"/>
  <c r="J1670" i="5"/>
  <c r="Q1669" i="5"/>
  <c r="J1669" i="5"/>
  <c r="Q1668" i="5"/>
  <c r="J1668" i="5"/>
  <c r="Q1667" i="5"/>
  <c r="J1667" i="5"/>
  <c r="Q1666" i="5"/>
  <c r="J1666" i="5"/>
  <c r="Q1665" i="5"/>
  <c r="J1665" i="5"/>
  <c r="Q1664" i="5"/>
  <c r="J1664" i="5"/>
  <c r="Q1663" i="5"/>
  <c r="J1663" i="5"/>
  <c r="Q1662" i="5"/>
  <c r="J1662" i="5"/>
  <c r="Q1661" i="5"/>
  <c r="J1661" i="5"/>
  <c r="Q1660" i="5"/>
  <c r="J1660" i="5"/>
  <c r="Q1659" i="5"/>
  <c r="J1659" i="5"/>
  <c r="Q1658" i="5"/>
  <c r="J1658" i="5"/>
  <c r="Q1657" i="5"/>
  <c r="J1657" i="5"/>
  <c r="Q1656" i="5"/>
  <c r="J1656" i="5"/>
  <c r="Q1655" i="5"/>
  <c r="J1655" i="5"/>
  <c r="Q1654" i="5"/>
  <c r="J1654" i="5"/>
  <c r="Q1653" i="5"/>
  <c r="J1653" i="5"/>
  <c r="Q1652" i="5"/>
  <c r="J1652" i="5"/>
  <c r="Q1651" i="5"/>
  <c r="J1651" i="5"/>
  <c r="Q1650" i="5"/>
  <c r="J1650" i="5"/>
  <c r="Q1649" i="5"/>
  <c r="J1649" i="5"/>
  <c r="Q1648" i="5"/>
  <c r="J1648" i="5"/>
  <c r="Q1647" i="5"/>
  <c r="J1647" i="5"/>
  <c r="Q1646" i="5"/>
  <c r="J1646" i="5"/>
  <c r="Q1645" i="5"/>
  <c r="J1645" i="5"/>
  <c r="Q1644" i="5"/>
  <c r="J1644" i="5"/>
  <c r="Q1643" i="5"/>
  <c r="J1643" i="5"/>
  <c r="Q1642" i="5"/>
  <c r="J1642" i="5"/>
  <c r="Q1641" i="5"/>
  <c r="J1641" i="5"/>
  <c r="Q1640" i="5"/>
  <c r="J1640" i="5"/>
  <c r="Q1639" i="5"/>
  <c r="J1639" i="5"/>
  <c r="Q1638" i="5"/>
  <c r="J1638" i="5"/>
  <c r="Q1637" i="5"/>
  <c r="J1637" i="5"/>
  <c r="Q1636" i="5"/>
  <c r="J1636" i="5"/>
  <c r="Q1635" i="5"/>
  <c r="J1635" i="5"/>
  <c r="Q1634" i="5"/>
  <c r="J1634" i="5"/>
  <c r="Q1633" i="5"/>
  <c r="J1633" i="5"/>
  <c r="Q1632" i="5"/>
  <c r="J1632" i="5"/>
  <c r="Q1631" i="5"/>
  <c r="J1631" i="5"/>
  <c r="Q1630" i="5"/>
  <c r="J1630" i="5"/>
  <c r="Q1629" i="5"/>
  <c r="J1629" i="5"/>
  <c r="Q1628" i="5"/>
  <c r="J1628" i="5"/>
  <c r="Q1627" i="5"/>
  <c r="J1627" i="5"/>
  <c r="Q1626" i="5"/>
  <c r="J1626" i="5"/>
  <c r="Q1625" i="5"/>
  <c r="J1625" i="5"/>
  <c r="Q1624" i="5"/>
  <c r="J1624" i="5"/>
  <c r="Q1623" i="5"/>
  <c r="J1623" i="5"/>
  <c r="Q1622" i="5"/>
  <c r="J1622" i="5"/>
  <c r="Q1621" i="5"/>
  <c r="J1621" i="5"/>
  <c r="Q1620" i="5"/>
  <c r="J1620" i="5"/>
  <c r="Q1619" i="5"/>
  <c r="J1619" i="5"/>
  <c r="Q1618" i="5"/>
  <c r="J1618" i="5"/>
  <c r="Q1617" i="5"/>
  <c r="J1617" i="5"/>
  <c r="Q1616" i="5"/>
  <c r="J1616" i="5"/>
  <c r="Q1615" i="5"/>
  <c r="J1615" i="5"/>
  <c r="Q1614" i="5"/>
  <c r="J1614" i="5"/>
  <c r="Q1613" i="5"/>
  <c r="J1613" i="5"/>
  <c r="Q1612" i="5"/>
  <c r="J1612" i="5"/>
  <c r="Q1611" i="5"/>
  <c r="J1611" i="5"/>
  <c r="Q1610" i="5"/>
  <c r="J1610" i="5"/>
  <c r="Q1609" i="5"/>
  <c r="J1609" i="5"/>
  <c r="Q1608" i="5"/>
  <c r="J1608" i="5"/>
  <c r="Q1607" i="5"/>
  <c r="J1607" i="5"/>
  <c r="Q1606" i="5"/>
  <c r="J1606" i="5"/>
  <c r="Q1605" i="5"/>
  <c r="J1605" i="5"/>
  <c r="Q1604" i="5"/>
  <c r="J1604" i="5"/>
  <c r="Q1603" i="5"/>
  <c r="J1603" i="5"/>
  <c r="Q1602" i="5"/>
  <c r="J1602" i="5"/>
  <c r="Q1601" i="5"/>
  <c r="J1601" i="5"/>
  <c r="Q1600" i="5"/>
  <c r="J1600" i="5"/>
  <c r="Q1599" i="5"/>
  <c r="J1599" i="5"/>
  <c r="Q1598" i="5"/>
  <c r="J1598" i="5"/>
  <c r="Q1597" i="5"/>
  <c r="J1597" i="5"/>
  <c r="Q1596" i="5"/>
  <c r="J1596" i="5"/>
  <c r="Q1595" i="5"/>
  <c r="J1595" i="5"/>
  <c r="Q1594" i="5"/>
  <c r="J1594" i="5"/>
  <c r="Q1593" i="5"/>
  <c r="J1593" i="5"/>
  <c r="Q1592" i="5"/>
  <c r="J1592" i="5"/>
  <c r="Q1591" i="5"/>
  <c r="J1591" i="5"/>
  <c r="Q1590" i="5"/>
  <c r="J1590" i="5"/>
  <c r="Q1589" i="5"/>
  <c r="J1589" i="5"/>
  <c r="Q1588" i="5"/>
  <c r="J1588" i="5"/>
  <c r="Q1587" i="5"/>
  <c r="J1587" i="5"/>
  <c r="Q1586" i="5"/>
  <c r="J1586" i="5"/>
  <c r="Q1585" i="5"/>
  <c r="J1585" i="5"/>
  <c r="Q1584" i="5"/>
  <c r="J1584" i="5"/>
  <c r="Q1583" i="5"/>
  <c r="J1583" i="5"/>
  <c r="Q1582" i="5"/>
  <c r="J1582" i="5"/>
  <c r="Q1581" i="5"/>
  <c r="J1581" i="5"/>
  <c r="Q1580" i="5"/>
  <c r="J1580" i="5"/>
  <c r="Q1579" i="5"/>
  <c r="J1579" i="5"/>
  <c r="Q1578" i="5"/>
  <c r="J1578" i="5"/>
  <c r="Q1577" i="5"/>
  <c r="J1577" i="5"/>
  <c r="Q1576" i="5"/>
  <c r="J1576" i="5"/>
  <c r="Q1575" i="5"/>
  <c r="J1575" i="5"/>
  <c r="Q1574" i="5"/>
  <c r="J1574" i="5"/>
  <c r="Q1573" i="5"/>
  <c r="J1573" i="5"/>
  <c r="Q1572" i="5"/>
  <c r="J1572" i="5"/>
  <c r="Q1571" i="5"/>
  <c r="J1571" i="5"/>
  <c r="Q1570" i="5"/>
  <c r="J1570" i="5"/>
  <c r="Q1569" i="5"/>
  <c r="J1569" i="5"/>
  <c r="Q1568" i="5"/>
  <c r="J1568" i="5"/>
  <c r="Q1567" i="5"/>
  <c r="J1567" i="5"/>
  <c r="Q1566" i="5"/>
  <c r="J1566" i="5"/>
  <c r="Q1565" i="5"/>
  <c r="J1565" i="5"/>
  <c r="Q1564" i="5"/>
  <c r="J1564" i="5"/>
  <c r="Q1563" i="5"/>
  <c r="J1563" i="5"/>
  <c r="Q1562" i="5"/>
  <c r="J1562" i="5"/>
  <c r="Q1561" i="5"/>
  <c r="J1561" i="5"/>
  <c r="Q1560" i="5"/>
  <c r="J1560" i="5"/>
  <c r="Q1559" i="5"/>
  <c r="J1559" i="5"/>
  <c r="Q1558" i="5"/>
  <c r="J1558" i="5"/>
  <c r="Q1557" i="5"/>
  <c r="J1557" i="5"/>
  <c r="Q1556" i="5"/>
  <c r="J1556" i="5"/>
  <c r="Q1555" i="5"/>
  <c r="J1555" i="5"/>
  <c r="Q1554" i="5"/>
  <c r="J1554" i="5"/>
  <c r="Q1553" i="5"/>
  <c r="J1553" i="5"/>
  <c r="Q1552" i="5"/>
  <c r="J1552" i="5"/>
  <c r="Q1551" i="5"/>
  <c r="J1551" i="5"/>
  <c r="Q1550" i="5"/>
  <c r="J1550" i="5"/>
  <c r="Q1549" i="5"/>
  <c r="J1549" i="5"/>
  <c r="Q1548" i="5"/>
  <c r="J1548" i="5"/>
  <c r="Q1547" i="5"/>
  <c r="J1547" i="5"/>
  <c r="Q1546" i="5"/>
  <c r="J1546" i="5"/>
  <c r="Q1545" i="5"/>
  <c r="J1545" i="5"/>
  <c r="Q1544" i="5"/>
  <c r="J1544" i="5"/>
  <c r="Q1543" i="5"/>
  <c r="J1543" i="5"/>
  <c r="Q1542" i="5"/>
  <c r="J1542" i="5"/>
  <c r="Q1541" i="5"/>
  <c r="J1541" i="5"/>
  <c r="Q1540" i="5"/>
  <c r="J1540" i="5"/>
  <c r="Q1539" i="5"/>
  <c r="J1539" i="5"/>
  <c r="Q1538" i="5"/>
  <c r="J1538" i="5"/>
  <c r="Q1537" i="5"/>
  <c r="J1537" i="5"/>
  <c r="Q1536" i="5"/>
  <c r="J1536" i="5"/>
  <c r="Q1535" i="5"/>
  <c r="J1535" i="5"/>
  <c r="Q1534" i="5"/>
  <c r="J1534" i="5"/>
  <c r="Q1533" i="5"/>
  <c r="J1533" i="5"/>
  <c r="Q1532" i="5"/>
  <c r="J1532" i="5"/>
  <c r="Q1531" i="5"/>
  <c r="J1531" i="5"/>
  <c r="Q1530" i="5"/>
  <c r="J1530" i="5"/>
  <c r="Q1529" i="5"/>
  <c r="J1529" i="5"/>
  <c r="Q1528" i="5"/>
  <c r="J1528" i="5"/>
  <c r="Q1527" i="5"/>
  <c r="J1527" i="5"/>
  <c r="Q1526" i="5"/>
  <c r="J1526" i="5"/>
  <c r="Q1525" i="5"/>
  <c r="J1525" i="5"/>
  <c r="Q1524" i="5"/>
  <c r="J1524" i="5"/>
  <c r="Q1523" i="5"/>
  <c r="J1523" i="5"/>
  <c r="Q1522" i="5"/>
  <c r="J1522" i="5"/>
  <c r="Q1521" i="5"/>
  <c r="J1521" i="5"/>
  <c r="Q1520" i="5"/>
  <c r="J1520" i="5"/>
  <c r="Q1519" i="5"/>
  <c r="J1519" i="5"/>
  <c r="Q1518" i="5"/>
  <c r="J1518" i="5"/>
  <c r="Q1517" i="5"/>
  <c r="J1517" i="5"/>
  <c r="Q1516" i="5"/>
  <c r="J1516" i="5"/>
  <c r="Q1515" i="5"/>
  <c r="J1515" i="5"/>
  <c r="Q1514" i="5"/>
  <c r="J1514" i="5"/>
  <c r="Q1513" i="5"/>
  <c r="J1513" i="5"/>
  <c r="Q1512" i="5"/>
  <c r="J1512" i="5"/>
  <c r="Q1511" i="5"/>
  <c r="J1511" i="5"/>
  <c r="Q1510" i="5"/>
  <c r="J1510" i="5"/>
  <c r="Q1509" i="5"/>
  <c r="J1509" i="5"/>
  <c r="Q1508" i="5"/>
  <c r="J1508" i="5"/>
  <c r="Q1507" i="5"/>
  <c r="J1507" i="5"/>
  <c r="Q1506" i="5"/>
  <c r="J1506" i="5"/>
  <c r="Q1505" i="5"/>
  <c r="J1505" i="5"/>
  <c r="Q1504" i="5"/>
  <c r="J1504" i="5"/>
  <c r="Q1503" i="5"/>
  <c r="J1503" i="5"/>
  <c r="Q1502" i="5"/>
  <c r="J1502" i="5"/>
  <c r="Q1501" i="5"/>
  <c r="J1501" i="5"/>
  <c r="Q1500" i="5"/>
  <c r="J1500" i="5"/>
  <c r="Q1499" i="5"/>
  <c r="J1499" i="5"/>
  <c r="Q1498" i="5"/>
  <c r="J1498" i="5"/>
  <c r="Q1497" i="5"/>
  <c r="J1497" i="5"/>
  <c r="Q1496" i="5"/>
  <c r="J1496" i="5"/>
  <c r="Q1495" i="5"/>
  <c r="J1495" i="5"/>
  <c r="Q1494" i="5"/>
  <c r="J1494" i="5"/>
  <c r="Q1493" i="5"/>
  <c r="J1493" i="5"/>
  <c r="Q1492" i="5"/>
  <c r="J1492" i="5"/>
  <c r="Q1491" i="5"/>
  <c r="J1491" i="5"/>
  <c r="Q1490" i="5"/>
  <c r="J1490" i="5"/>
  <c r="Q1489" i="5"/>
  <c r="J1489" i="5"/>
  <c r="Q1488" i="5"/>
  <c r="J1488" i="5"/>
  <c r="Q1487" i="5"/>
  <c r="J1487" i="5"/>
  <c r="Q1486" i="5"/>
  <c r="J1486" i="5"/>
  <c r="Q1485" i="5"/>
  <c r="J1485" i="5"/>
  <c r="Q1484" i="5"/>
  <c r="J1484" i="5"/>
  <c r="Q1483" i="5"/>
  <c r="J1483" i="5"/>
  <c r="Q1482" i="5"/>
  <c r="J1482" i="5"/>
  <c r="Q1481" i="5"/>
  <c r="J1481" i="5"/>
  <c r="Q1480" i="5"/>
  <c r="J1480" i="5"/>
  <c r="Q1479" i="5"/>
  <c r="J1479" i="5"/>
  <c r="Q1478" i="5"/>
  <c r="J1478" i="5"/>
  <c r="Q1477" i="5"/>
  <c r="J1477" i="5"/>
  <c r="Q1476" i="5"/>
  <c r="J1476" i="5"/>
  <c r="Q1475" i="5"/>
  <c r="J1475" i="5"/>
  <c r="Q1474" i="5"/>
  <c r="J1474" i="5"/>
  <c r="Q1473" i="5"/>
  <c r="J1473" i="5"/>
  <c r="Q1472" i="5"/>
  <c r="J1472" i="5"/>
  <c r="Q1471" i="5"/>
  <c r="J1471" i="5"/>
  <c r="Q1470" i="5"/>
  <c r="J1470" i="5"/>
  <c r="Q1469" i="5"/>
  <c r="J1469" i="5"/>
  <c r="Q1468" i="5"/>
  <c r="J1468" i="5"/>
  <c r="Q1467" i="5"/>
  <c r="J1467" i="5"/>
  <c r="Q1466" i="5"/>
  <c r="J1466" i="5"/>
  <c r="Q1465" i="5"/>
  <c r="J1465" i="5"/>
  <c r="Q1464" i="5"/>
  <c r="J1464" i="5"/>
  <c r="Q1463" i="5"/>
  <c r="J1463" i="5"/>
  <c r="Q1462" i="5"/>
  <c r="J1462" i="5"/>
  <c r="Q1461" i="5"/>
  <c r="J1461" i="5"/>
  <c r="Q1460" i="5"/>
  <c r="J1460" i="5"/>
  <c r="Q1459" i="5"/>
  <c r="J1459" i="5"/>
  <c r="Q1458" i="5"/>
  <c r="J1458" i="5"/>
  <c r="Q1457" i="5"/>
  <c r="J1457" i="5"/>
  <c r="Q1456" i="5"/>
  <c r="J1456" i="5"/>
  <c r="Q1455" i="5"/>
  <c r="J1455" i="5"/>
  <c r="Q1454" i="5"/>
  <c r="J1454" i="5"/>
  <c r="Q1453" i="5"/>
  <c r="J1453" i="5"/>
  <c r="Q1452" i="5"/>
  <c r="J1452" i="5"/>
  <c r="Q1451" i="5"/>
  <c r="J1451" i="5"/>
  <c r="Q1450" i="5"/>
  <c r="J1450" i="5"/>
  <c r="Q1449" i="5"/>
  <c r="J1449" i="5"/>
  <c r="Q1448" i="5"/>
  <c r="J1448" i="5"/>
  <c r="Q1447" i="5"/>
  <c r="J1447" i="5"/>
  <c r="Q1446" i="5"/>
  <c r="J1446" i="5"/>
  <c r="Q1445" i="5"/>
  <c r="J1445" i="5"/>
  <c r="Q1444" i="5"/>
  <c r="J1444" i="5"/>
  <c r="Q1443" i="5"/>
  <c r="J1443" i="5"/>
  <c r="Q1442" i="5"/>
  <c r="J1442" i="5"/>
  <c r="Q1441" i="5"/>
  <c r="J1441" i="5"/>
  <c r="Q1440" i="5"/>
  <c r="J1440" i="5"/>
  <c r="Q1439" i="5"/>
  <c r="J1439" i="5"/>
  <c r="Q1438" i="5"/>
  <c r="J1438" i="5"/>
  <c r="Q1437" i="5"/>
  <c r="J1437" i="5"/>
  <c r="Q1436" i="5"/>
  <c r="J1436" i="5"/>
  <c r="Q1435" i="5"/>
  <c r="J1435" i="5"/>
  <c r="Q1434" i="5"/>
  <c r="J1434" i="5"/>
  <c r="Q1433" i="5"/>
  <c r="J1433" i="5"/>
  <c r="Q1432" i="5"/>
  <c r="J1432" i="5"/>
  <c r="Q1431" i="5"/>
  <c r="J1431" i="5"/>
  <c r="Q1430" i="5"/>
  <c r="J1430" i="5"/>
  <c r="Q1429" i="5"/>
  <c r="J1429" i="5"/>
  <c r="Q1428" i="5"/>
  <c r="J1428" i="5"/>
  <c r="Q1427" i="5"/>
  <c r="J1427" i="5"/>
  <c r="Q1426" i="5"/>
  <c r="J1426" i="5"/>
  <c r="Q1425" i="5"/>
  <c r="J1425" i="5"/>
  <c r="Q1424" i="5"/>
  <c r="J1424" i="5"/>
  <c r="Q1423" i="5"/>
  <c r="J1423" i="5"/>
  <c r="Q1422" i="5"/>
  <c r="J1422" i="5"/>
  <c r="Q1421" i="5"/>
  <c r="J1421" i="5"/>
  <c r="Q1420" i="5"/>
  <c r="J1420" i="5"/>
  <c r="Q1419" i="5"/>
  <c r="J1419" i="5"/>
  <c r="Q1418" i="5"/>
  <c r="J1418" i="5"/>
  <c r="Q1417" i="5"/>
  <c r="J1417" i="5"/>
  <c r="Q1416" i="5"/>
  <c r="J1416" i="5"/>
  <c r="Q1415" i="5"/>
  <c r="J1415" i="5"/>
  <c r="Q1414" i="5"/>
  <c r="J1414" i="5"/>
  <c r="Q1413" i="5"/>
  <c r="J1413" i="5"/>
  <c r="Q1412" i="5"/>
  <c r="J1412" i="5"/>
  <c r="Q1411" i="5"/>
  <c r="J1411" i="5"/>
  <c r="Q1410" i="5"/>
  <c r="J1410" i="5"/>
  <c r="Q1409" i="5"/>
  <c r="J1409" i="5"/>
  <c r="Q1408" i="5"/>
  <c r="J1408" i="5"/>
  <c r="Q1407" i="5"/>
  <c r="J1407" i="5"/>
  <c r="Q1406" i="5"/>
  <c r="J1406" i="5"/>
  <c r="Q1405" i="5"/>
  <c r="J1405" i="5"/>
  <c r="Q1404" i="5"/>
  <c r="J1404" i="5"/>
  <c r="Q1403" i="5"/>
  <c r="J1403" i="5"/>
  <c r="Q1402" i="5"/>
  <c r="J1402" i="5"/>
  <c r="Q1401" i="5"/>
  <c r="J1401" i="5"/>
  <c r="Q1400" i="5"/>
  <c r="J1400" i="5"/>
  <c r="Q1399" i="5"/>
  <c r="J1399" i="5"/>
  <c r="Q1398" i="5"/>
  <c r="J1398" i="5"/>
  <c r="Q1397" i="5"/>
  <c r="J1397" i="5"/>
  <c r="Q1396" i="5"/>
  <c r="J1396" i="5"/>
  <c r="Q1395" i="5"/>
  <c r="J1395" i="5"/>
  <c r="Q1394" i="5"/>
  <c r="J1394" i="5"/>
  <c r="Q1393" i="5"/>
  <c r="J1393" i="5"/>
  <c r="Q1392" i="5"/>
  <c r="J1392" i="5"/>
  <c r="Q1391" i="5"/>
  <c r="J1391" i="5"/>
  <c r="Q1390" i="5"/>
  <c r="J1390" i="5"/>
  <c r="Q1389" i="5"/>
  <c r="J1389" i="5"/>
  <c r="Q1388" i="5"/>
  <c r="J1388" i="5"/>
  <c r="Q1387" i="5"/>
  <c r="J1387" i="5"/>
  <c r="Q1386" i="5"/>
  <c r="J1386" i="5"/>
  <c r="Q1385" i="5"/>
  <c r="J1385" i="5"/>
  <c r="Q1384" i="5"/>
  <c r="J1384" i="5"/>
  <c r="Q1383" i="5"/>
  <c r="J1383" i="5"/>
  <c r="Q1382" i="5"/>
  <c r="J1382" i="5"/>
  <c r="Q1381" i="5"/>
  <c r="J1381" i="5"/>
  <c r="Q1380" i="5"/>
  <c r="J1380" i="5"/>
  <c r="Q1379" i="5"/>
  <c r="J1379" i="5"/>
  <c r="Q1378" i="5"/>
  <c r="J1378" i="5"/>
  <c r="Q1377" i="5"/>
  <c r="J1377" i="5"/>
  <c r="Q1376" i="5"/>
  <c r="J1376" i="5"/>
  <c r="Q1375" i="5"/>
  <c r="J1375" i="5"/>
  <c r="Q1374" i="5"/>
  <c r="J1374" i="5"/>
  <c r="Q1373" i="5"/>
  <c r="J1373" i="5"/>
  <c r="Q1372" i="5"/>
  <c r="J1372" i="5"/>
  <c r="Q1371" i="5"/>
  <c r="J1371" i="5"/>
  <c r="Q1370" i="5"/>
  <c r="J1370" i="5"/>
  <c r="Q1369" i="5"/>
  <c r="J1369" i="5"/>
  <c r="Q1368" i="5"/>
  <c r="J1368" i="5"/>
  <c r="Q1367" i="5"/>
  <c r="J1367" i="5"/>
  <c r="Q1366" i="5"/>
  <c r="J1366" i="5"/>
  <c r="Q1365" i="5"/>
  <c r="J1365" i="5"/>
  <c r="Q1364" i="5"/>
  <c r="J1364" i="5"/>
  <c r="Q1363" i="5"/>
  <c r="J1363" i="5"/>
  <c r="Q1362" i="5"/>
  <c r="J1362" i="5"/>
  <c r="Q1361" i="5"/>
  <c r="J1361" i="5"/>
  <c r="Q1360" i="5"/>
  <c r="J1360" i="5"/>
  <c r="Q1359" i="5"/>
  <c r="J1359" i="5"/>
  <c r="Q1358" i="5"/>
  <c r="J1358" i="5"/>
  <c r="Q1357" i="5"/>
  <c r="J1357" i="5"/>
  <c r="Q1356" i="5"/>
  <c r="J1356" i="5"/>
  <c r="Q1355" i="5"/>
  <c r="J1355" i="5"/>
  <c r="Q1354" i="5"/>
  <c r="J1354" i="5"/>
  <c r="Q1353" i="5"/>
  <c r="J1353" i="5"/>
  <c r="Q1352" i="5"/>
  <c r="J1352" i="5"/>
  <c r="Q1351" i="5"/>
  <c r="J1351" i="5"/>
  <c r="Q1350" i="5"/>
  <c r="J1350" i="5"/>
  <c r="Q1349" i="5"/>
  <c r="J1349" i="5"/>
  <c r="Q1348" i="5"/>
  <c r="J1348" i="5"/>
  <c r="Q1347" i="5"/>
  <c r="J1347" i="5"/>
  <c r="Q1346" i="5"/>
  <c r="J1346" i="5"/>
  <c r="Q1345" i="5"/>
  <c r="J1345" i="5"/>
  <c r="Q1344" i="5"/>
  <c r="J1344" i="5"/>
  <c r="Q1343" i="5"/>
  <c r="J1343" i="5"/>
  <c r="Q1342" i="5"/>
  <c r="J1342" i="5"/>
  <c r="Q1341" i="5"/>
  <c r="J1341" i="5"/>
  <c r="Q1340" i="5"/>
  <c r="J1340" i="5"/>
  <c r="Q1339" i="5"/>
  <c r="J1339" i="5"/>
  <c r="Q1338" i="5"/>
  <c r="J1338" i="5"/>
  <c r="Q1337" i="5"/>
  <c r="J1337" i="5"/>
  <c r="Q1336" i="5"/>
  <c r="J1336" i="5"/>
  <c r="Q1335" i="5"/>
  <c r="J1335" i="5"/>
  <c r="Q1334" i="5"/>
  <c r="J1334" i="5"/>
  <c r="Q1333" i="5"/>
  <c r="J1333" i="5"/>
  <c r="Q1332" i="5"/>
  <c r="J1332" i="5"/>
  <c r="Q1331" i="5"/>
  <c r="J1331" i="5"/>
  <c r="Q1330" i="5"/>
  <c r="J1330" i="5"/>
  <c r="Q1329" i="5"/>
  <c r="J1329" i="5"/>
  <c r="Q1328" i="5"/>
  <c r="J1328" i="5"/>
  <c r="Q1327" i="5"/>
  <c r="J1327" i="5"/>
  <c r="Q1326" i="5"/>
  <c r="J1326" i="5"/>
  <c r="Q1325" i="5"/>
  <c r="J1325" i="5"/>
  <c r="Q1324" i="5"/>
  <c r="J1324" i="5"/>
  <c r="Q1323" i="5"/>
  <c r="J1323" i="5"/>
  <c r="Q1322" i="5"/>
  <c r="J1322" i="5"/>
  <c r="Q1321" i="5"/>
  <c r="J1321" i="5"/>
  <c r="Q1320" i="5"/>
  <c r="J1320" i="5"/>
  <c r="Q1319" i="5"/>
  <c r="J1319" i="5"/>
  <c r="Q1318" i="5"/>
  <c r="J1318" i="5"/>
  <c r="Q1317" i="5"/>
  <c r="J1317" i="5"/>
  <c r="Q1316" i="5"/>
  <c r="J1316" i="5"/>
  <c r="Q1315" i="5"/>
  <c r="J1315" i="5"/>
  <c r="Q1314" i="5"/>
  <c r="J1314" i="5"/>
  <c r="Q1313" i="5"/>
  <c r="J1313" i="5"/>
  <c r="Q1312" i="5"/>
  <c r="J1312" i="5"/>
  <c r="Q1311" i="5"/>
  <c r="J1311" i="5"/>
  <c r="Q1310" i="5"/>
  <c r="J1310" i="5"/>
  <c r="Q1309" i="5"/>
  <c r="J1309" i="5"/>
  <c r="Q1308" i="5"/>
  <c r="J1308" i="5"/>
  <c r="Q1307" i="5"/>
  <c r="J1307" i="5"/>
  <c r="Q1306" i="5"/>
  <c r="J1306" i="5"/>
  <c r="Q1305" i="5"/>
  <c r="J1305" i="5"/>
  <c r="Q1304" i="5"/>
  <c r="J1304" i="5"/>
  <c r="Q1303" i="5"/>
  <c r="J1303" i="5"/>
  <c r="Q1302" i="5"/>
  <c r="J1302" i="5"/>
  <c r="Q1301" i="5"/>
  <c r="J1301" i="5"/>
  <c r="Q1300" i="5"/>
  <c r="J1300" i="5"/>
  <c r="Q1299" i="5"/>
  <c r="J1299" i="5"/>
  <c r="Q1298" i="5"/>
  <c r="J1298" i="5"/>
  <c r="Q1297" i="5"/>
  <c r="J1297" i="5"/>
  <c r="Q1296" i="5"/>
  <c r="J1296" i="5"/>
  <c r="Q1295" i="5"/>
  <c r="J1295" i="5"/>
  <c r="Q1294" i="5"/>
  <c r="J1294" i="5"/>
  <c r="Q1293" i="5"/>
  <c r="J1293" i="5"/>
  <c r="Q1292" i="5"/>
  <c r="J1292" i="5"/>
  <c r="Q1291" i="5"/>
  <c r="J1291" i="5"/>
  <c r="Q1290" i="5"/>
  <c r="J1290" i="5"/>
  <c r="Q1289" i="5"/>
  <c r="J1289" i="5"/>
  <c r="Q1288" i="5"/>
  <c r="J1288" i="5"/>
  <c r="Q1287" i="5"/>
  <c r="J1287" i="5"/>
  <c r="Q1286" i="5"/>
  <c r="J1286" i="5"/>
  <c r="Q1285" i="5"/>
  <c r="J1285" i="5"/>
  <c r="Q1284" i="5"/>
  <c r="J1284" i="5"/>
  <c r="Q1283" i="5"/>
  <c r="J1283" i="5"/>
  <c r="Q1282" i="5"/>
  <c r="J1282" i="5"/>
  <c r="Q1281" i="5"/>
  <c r="J1281" i="5"/>
  <c r="Q1280" i="5"/>
  <c r="J1280" i="5"/>
  <c r="Q1279" i="5"/>
  <c r="J1279" i="5"/>
  <c r="Q1278" i="5"/>
  <c r="J1278" i="5"/>
  <c r="Q1277" i="5"/>
  <c r="J1277" i="5"/>
  <c r="Q1276" i="5"/>
  <c r="J1276" i="5"/>
  <c r="Q1275" i="5"/>
  <c r="J1275" i="5"/>
  <c r="Q1274" i="5"/>
  <c r="J1274" i="5"/>
  <c r="Q1273" i="5"/>
  <c r="J1273" i="5"/>
  <c r="Q1272" i="5"/>
  <c r="J1272" i="5"/>
  <c r="Q1271" i="5"/>
  <c r="J1271" i="5"/>
  <c r="Q1270" i="5"/>
  <c r="J1270" i="5"/>
  <c r="Q1269" i="5"/>
  <c r="J1269" i="5"/>
  <c r="Q1268" i="5"/>
  <c r="J1268" i="5"/>
  <c r="Q1267" i="5"/>
  <c r="J1267" i="5"/>
  <c r="Q1266" i="5"/>
  <c r="J1266" i="5"/>
  <c r="Q1265" i="5"/>
  <c r="J1265" i="5"/>
  <c r="Q1264" i="5"/>
  <c r="J1264" i="5"/>
  <c r="Q1263" i="5"/>
  <c r="J1263" i="5"/>
  <c r="Q1262" i="5"/>
  <c r="J1262" i="5"/>
  <c r="Q1261" i="5"/>
  <c r="J1261" i="5"/>
  <c r="Q1260" i="5"/>
  <c r="J1260" i="5"/>
  <c r="Q1259" i="5"/>
  <c r="J1259" i="5"/>
  <c r="Q1258" i="5"/>
  <c r="J1258" i="5"/>
  <c r="Q1257" i="5"/>
  <c r="J1257" i="5"/>
  <c r="Q1256" i="5"/>
  <c r="J1256" i="5"/>
  <c r="Q1255" i="5"/>
  <c r="J1255" i="5"/>
  <c r="Q1254" i="5"/>
  <c r="J1254" i="5"/>
  <c r="Q1253" i="5"/>
  <c r="J1253" i="5"/>
  <c r="Q1252" i="5"/>
  <c r="J1252" i="5"/>
  <c r="Q1251" i="5"/>
  <c r="J1251" i="5"/>
  <c r="Q1250" i="5"/>
  <c r="J1250" i="5"/>
  <c r="Q1249" i="5"/>
  <c r="J1249" i="5"/>
  <c r="Q1248" i="5"/>
  <c r="J1248" i="5"/>
  <c r="Q1247" i="5"/>
  <c r="J1247" i="5"/>
  <c r="Q1246" i="5"/>
  <c r="J1246" i="5"/>
  <c r="Q1245" i="5"/>
  <c r="J1245" i="5"/>
  <c r="Q1244" i="5"/>
  <c r="J1244" i="5"/>
  <c r="Q1243" i="5"/>
  <c r="J1243" i="5"/>
  <c r="Q1242" i="5"/>
  <c r="J1242" i="5"/>
  <c r="Q1241" i="5"/>
  <c r="J1241" i="5"/>
  <c r="Q1240" i="5"/>
  <c r="J1240" i="5"/>
  <c r="Q1239" i="5"/>
  <c r="J1239" i="5"/>
  <c r="Q1238" i="5"/>
  <c r="J1238" i="5"/>
  <c r="Q1237" i="5"/>
  <c r="J1237" i="5"/>
  <c r="Q1236" i="5"/>
  <c r="J1236" i="5"/>
  <c r="Q1235" i="5"/>
  <c r="J1235" i="5"/>
  <c r="Q1234" i="5"/>
  <c r="J1234" i="5"/>
  <c r="Q1233" i="5"/>
  <c r="J1233" i="5"/>
  <c r="Q1232" i="5"/>
  <c r="J1232" i="5"/>
  <c r="Q1231" i="5"/>
  <c r="J1231" i="5"/>
  <c r="Q1230" i="5"/>
  <c r="J1230" i="5"/>
  <c r="Q1229" i="5"/>
  <c r="J1229" i="5"/>
  <c r="Q1228" i="5"/>
  <c r="J1228" i="5"/>
  <c r="Q1227" i="5"/>
  <c r="J1227" i="5"/>
  <c r="Q1226" i="5"/>
  <c r="J1226" i="5"/>
  <c r="Q1225" i="5"/>
  <c r="J1225" i="5"/>
  <c r="Q1224" i="5"/>
  <c r="J1224" i="5"/>
  <c r="Q1223" i="5"/>
  <c r="J1223" i="5"/>
  <c r="Q1222" i="5"/>
  <c r="J1222" i="5"/>
  <c r="Q1221" i="5"/>
  <c r="J1221" i="5"/>
  <c r="Q1220" i="5"/>
  <c r="J1220" i="5"/>
  <c r="Q1219" i="5"/>
  <c r="J1219" i="5"/>
  <c r="Q1218" i="5"/>
  <c r="J1218" i="5"/>
  <c r="Q1217" i="5"/>
  <c r="J1217" i="5"/>
  <c r="Q1216" i="5"/>
  <c r="J1216" i="5"/>
  <c r="Q1215" i="5"/>
  <c r="J1215" i="5"/>
  <c r="Q1214" i="5"/>
  <c r="J1214" i="5"/>
  <c r="Q1213" i="5"/>
  <c r="J1213" i="5"/>
  <c r="Q1212" i="5"/>
  <c r="J1212" i="5"/>
  <c r="Q1211" i="5"/>
  <c r="J1211" i="5"/>
  <c r="Q1210" i="5"/>
  <c r="J1210" i="5"/>
  <c r="Q1209" i="5"/>
  <c r="J1209" i="5"/>
  <c r="Q1208" i="5"/>
  <c r="J1208" i="5"/>
  <c r="Q1207" i="5"/>
  <c r="J1207" i="5"/>
  <c r="Q1206" i="5"/>
  <c r="J1206" i="5"/>
  <c r="Q1205" i="5"/>
  <c r="J1205" i="5"/>
  <c r="Q1204" i="5"/>
  <c r="J1204" i="5"/>
  <c r="Q1203" i="5"/>
  <c r="J1203" i="5"/>
  <c r="Q1202" i="5"/>
  <c r="J1202" i="5"/>
  <c r="Q1201" i="5"/>
  <c r="J1201" i="5"/>
  <c r="Q1200" i="5"/>
  <c r="J1200" i="5"/>
  <c r="Q1199" i="5"/>
  <c r="J1199" i="5"/>
  <c r="Q1198" i="5"/>
  <c r="J1198" i="5"/>
  <c r="Q1197" i="5"/>
  <c r="J1197" i="5"/>
  <c r="Q1196" i="5"/>
  <c r="J1196" i="5"/>
  <c r="Q1195" i="5"/>
  <c r="J1195" i="5"/>
  <c r="Q1194" i="5"/>
  <c r="J1194" i="5"/>
  <c r="Q1193" i="5"/>
  <c r="J1193" i="5"/>
  <c r="Q1192" i="5"/>
  <c r="J1192" i="5"/>
  <c r="Q1191" i="5"/>
  <c r="J1191" i="5"/>
  <c r="Q1190" i="5"/>
  <c r="J1190" i="5"/>
  <c r="Q1189" i="5"/>
  <c r="J1189" i="5"/>
  <c r="Q1188" i="5"/>
  <c r="J1188" i="5"/>
  <c r="Q1187" i="5"/>
  <c r="J1187" i="5"/>
  <c r="Q1186" i="5"/>
  <c r="J1186" i="5"/>
  <c r="Q1185" i="5"/>
  <c r="J1185" i="5"/>
  <c r="Q1184" i="5"/>
  <c r="J1184" i="5"/>
  <c r="Q1183" i="5"/>
  <c r="J1183" i="5"/>
  <c r="Q1182" i="5"/>
  <c r="J1182" i="5"/>
  <c r="Q1181" i="5"/>
  <c r="J1181" i="5"/>
  <c r="Q1180" i="5"/>
  <c r="J1180" i="5"/>
  <c r="Q1179" i="5"/>
  <c r="J1179" i="5"/>
  <c r="Q1178" i="5"/>
  <c r="J1178" i="5"/>
  <c r="Q1177" i="5"/>
  <c r="J1177" i="5"/>
  <c r="Q1176" i="5"/>
  <c r="J1176" i="5"/>
  <c r="Q1175" i="5"/>
  <c r="J1175" i="5"/>
  <c r="Q1174" i="5"/>
  <c r="J1174" i="5"/>
  <c r="Q1173" i="5"/>
  <c r="J1173" i="5"/>
  <c r="Q1172" i="5"/>
  <c r="J1172" i="5"/>
  <c r="Q1171" i="5"/>
  <c r="J1171" i="5"/>
  <c r="Q1170" i="5"/>
  <c r="J1170" i="5"/>
  <c r="Q1169" i="5"/>
  <c r="J1169" i="5"/>
  <c r="Q1168" i="5"/>
  <c r="J1168" i="5"/>
  <c r="Q1167" i="5"/>
  <c r="J1167" i="5"/>
  <c r="Q1166" i="5"/>
  <c r="J1166" i="5"/>
  <c r="Q1165" i="5"/>
  <c r="J1165" i="5"/>
  <c r="Q1164" i="5"/>
  <c r="J1164" i="5"/>
  <c r="Q1163" i="5"/>
  <c r="J1163" i="5"/>
  <c r="Q1162" i="5"/>
  <c r="J1162" i="5"/>
  <c r="Q1161" i="5"/>
  <c r="J1161" i="5"/>
  <c r="Q1160" i="5"/>
  <c r="J1160" i="5"/>
  <c r="Q1159" i="5"/>
  <c r="J1159" i="5"/>
  <c r="Q1158" i="5"/>
  <c r="J1158" i="5"/>
  <c r="Q1157" i="5"/>
  <c r="J1157" i="5"/>
  <c r="Q1156" i="5"/>
  <c r="J1156" i="5"/>
  <c r="Q1155" i="5"/>
  <c r="J1155" i="5"/>
  <c r="Q1154" i="5"/>
  <c r="J1154" i="5"/>
  <c r="Q1153" i="5"/>
  <c r="J1153" i="5"/>
  <c r="Q1152" i="5"/>
  <c r="J1152" i="5"/>
  <c r="Q1151" i="5"/>
  <c r="J1151" i="5"/>
  <c r="Q1150" i="5"/>
  <c r="J1150" i="5"/>
  <c r="Q1149" i="5"/>
  <c r="J1149" i="5"/>
  <c r="Q1148" i="5"/>
  <c r="J1148" i="5"/>
  <c r="Q1147" i="5"/>
  <c r="J1147" i="5"/>
  <c r="Q1146" i="5"/>
  <c r="J1146" i="5"/>
  <c r="Q1145" i="5"/>
  <c r="J1145" i="5"/>
  <c r="Q1144" i="5"/>
  <c r="J1144" i="5"/>
  <c r="Q1143" i="5"/>
  <c r="J1143" i="5"/>
  <c r="Q1142" i="5"/>
  <c r="J1142" i="5"/>
  <c r="Q1141" i="5"/>
  <c r="J1141" i="5"/>
  <c r="Q1140" i="5"/>
  <c r="J1140" i="5"/>
  <c r="Q1139" i="5"/>
  <c r="J1139" i="5"/>
  <c r="Q1138" i="5"/>
  <c r="J1138" i="5"/>
  <c r="Q1137" i="5"/>
  <c r="J1137" i="5"/>
  <c r="Q1136" i="5"/>
  <c r="J1136" i="5"/>
  <c r="Q1135" i="5"/>
  <c r="J1135" i="5"/>
  <c r="Q1134" i="5"/>
  <c r="J1134" i="5"/>
  <c r="Q1133" i="5"/>
  <c r="J1133" i="5"/>
  <c r="Q1132" i="5"/>
  <c r="J1132" i="5"/>
  <c r="Q1131" i="5"/>
  <c r="J1131" i="5"/>
  <c r="Q1130" i="5"/>
  <c r="J1130" i="5"/>
  <c r="Q1129" i="5"/>
  <c r="J1129" i="5"/>
  <c r="Q1128" i="5"/>
  <c r="J1128" i="5"/>
  <c r="Q1127" i="5"/>
  <c r="J1127" i="5"/>
  <c r="Q1126" i="5"/>
  <c r="J1126" i="5"/>
  <c r="Q1125" i="5"/>
  <c r="J1125" i="5"/>
  <c r="Q1124" i="5"/>
  <c r="J1124" i="5"/>
  <c r="Q1123" i="5"/>
  <c r="J1123" i="5"/>
  <c r="Q1122" i="5"/>
  <c r="J1122" i="5"/>
  <c r="Q1121" i="5"/>
  <c r="J1121" i="5"/>
  <c r="Q1120" i="5"/>
  <c r="J1120" i="5"/>
  <c r="Q1119" i="5"/>
  <c r="J1119" i="5"/>
  <c r="Q1118" i="5"/>
  <c r="J1118" i="5"/>
  <c r="Q1117" i="5"/>
  <c r="J1117" i="5"/>
  <c r="Q1116" i="5"/>
  <c r="J1116" i="5"/>
  <c r="Q1115" i="5"/>
  <c r="J1115" i="5"/>
  <c r="Q1114" i="5"/>
  <c r="J1114" i="5"/>
  <c r="Q1113" i="5"/>
  <c r="J1113" i="5"/>
  <c r="Q1112" i="5"/>
  <c r="J1112" i="5"/>
  <c r="Q1111" i="5"/>
  <c r="J1111" i="5"/>
  <c r="Q1110" i="5"/>
  <c r="J1110" i="5"/>
  <c r="Q1109" i="5"/>
  <c r="J1109" i="5"/>
  <c r="Q1108" i="5"/>
  <c r="J1108" i="5"/>
  <c r="Q1107" i="5"/>
  <c r="J1107" i="5"/>
  <c r="Q1106" i="5"/>
  <c r="J1106" i="5"/>
  <c r="Q1105" i="5"/>
  <c r="J1105" i="5"/>
  <c r="Q1104" i="5"/>
  <c r="J1104" i="5"/>
  <c r="Q1103" i="5"/>
  <c r="J1103" i="5"/>
  <c r="Q1102" i="5"/>
  <c r="J1102" i="5"/>
  <c r="Q1101" i="5"/>
  <c r="J1101" i="5"/>
  <c r="Q1100" i="5"/>
  <c r="J1100" i="5"/>
  <c r="Q1099" i="5"/>
  <c r="J1099" i="5"/>
  <c r="Q1098" i="5"/>
  <c r="J1098" i="5"/>
  <c r="Q1097" i="5"/>
  <c r="J1097" i="5"/>
  <c r="Q1096" i="5"/>
  <c r="J1096" i="5"/>
  <c r="Q1095" i="5"/>
  <c r="J1095" i="5"/>
  <c r="Q1094" i="5"/>
  <c r="J1094" i="5"/>
  <c r="Q1093" i="5"/>
  <c r="J1093" i="5"/>
  <c r="Q1092" i="5"/>
  <c r="J1092" i="5"/>
  <c r="Q1091" i="5"/>
  <c r="J1091" i="5"/>
  <c r="Q1090" i="5"/>
  <c r="J1090" i="5"/>
  <c r="Q1089" i="5"/>
  <c r="J1089" i="5"/>
  <c r="Q1088" i="5"/>
  <c r="J1088" i="5"/>
  <c r="Q1087" i="5"/>
  <c r="J1087" i="5"/>
  <c r="Q1086" i="5"/>
  <c r="J1086" i="5"/>
  <c r="Q1085" i="5"/>
  <c r="J1085" i="5"/>
  <c r="Q1084" i="5"/>
  <c r="J1084" i="5"/>
  <c r="Q1083" i="5"/>
  <c r="J1083" i="5"/>
  <c r="Q1082" i="5"/>
  <c r="J1082" i="5"/>
  <c r="Q1081" i="5"/>
  <c r="J1081" i="5"/>
  <c r="Q1080" i="5"/>
  <c r="J1080" i="5"/>
  <c r="Q1079" i="5"/>
  <c r="J1079" i="5"/>
  <c r="Q1078" i="5"/>
  <c r="J1078" i="5"/>
  <c r="Q1077" i="5"/>
  <c r="J1077" i="5"/>
  <c r="Q1076" i="5"/>
  <c r="J1076" i="5"/>
  <c r="Q1075" i="5"/>
  <c r="J1075" i="5"/>
  <c r="Q1074" i="5"/>
  <c r="J1074" i="5"/>
  <c r="Q1073" i="5"/>
  <c r="J1073" i="5"/>
  <c r="Q1072" i="5"/>
  <c r="J1072" i="5"/>
  <c r="Q1071" i="5"/>
  <c r="J1071" i="5"/>
  <c r="Q1070" i="5"/>
  <c r="J1070" i="5"/>
  <c r="Q1069" i="5"/>
  <c r="J1069" i="5"/>
  <c r="Q1068" i="5"/>
  <c r="J1068" i="5"/>
  <c r="Q1067" i="5"/>
  <c r="J1067" i="5"/>
  <c r="Q1066" i="5"/>
  <c r="J1066" i="5"/>
  <c r="Q1065" i="5"/>
  <c r="J1065" i="5"/>
  <c r="Q1064" i="5"/>
  <c r="J1064" i="5"/>
  <c r="Q1063" i="5"/>
  <c r="J1063" i="5"/>
  <c r="Q1062" i="5"/>
  <c r="J1062" i="5"/>
  <c r="Q1061" i="5"/>
  <c r="J1061" i="5"/>
  <c r="Q1060" i="5"/>
  <c r="J1060" i="5"/>
  <c r="Q1059" i="5"/>
  <c r="J1059" i="5"/>
  <c r="Q1058" i="5"/>
  <c r="J1058" i="5"/>
  <c r="Q1057" i="5"/>
  <c r="J1057" i="5"/>
  <c r="Q1056" i="5"/>
  <c r="J1056" i="5"/>
  <c r="Q1055" i="5"/>
  <c r="J1055" i="5"/>
  <c r="Q1054" i="5"/>
  <c r="J1054" i="5"/>
  <c r="Q1053" i="5"/>
  <c r="J1053" i="5"/>
  <c r="Q1052" i="5"/>
  <c r="J1052" i="5"/>
  <c r="Q1051" i="5"/>
  <c r="J1051" i="5"/>
  <c r="Q1050" i="5"/>
  <c r="J1050" i="5"/>
  <c r="Q1049" i="5"/>
  <c r="J1049" i="5"/>
  <c r="Q1048" i="5"/>
  <c r="J1048" i="5"/>
  <c r="Q1047" i="5"/>
  <c r="J1047" i="5"/>
  <c r="Q1046" i="5"/>
  <c r="J1046" i="5"/>
  <c r="Q1045" i="5"/>
  <c r="J1045" i="5"/>
  <c r="Q1044" i="5"/>
  <c r="J1044" i="5"/>
  <c r="Q1043" i="5"/>
  <c r="J1043" i="5"/>
  <c r="Q1042" i="5"/>
  <c r="J1042" i="5"/>
  <c r="Q1041" i="5"/>
  <c r="J1041" i="5"/>
  <c r="Q1040" i="5"/>
  <c r="J1040" i="5"/>
  <c r="Q1039" i="5"/>
  <c r="J1039" i="5"/>
  <c r="Q1038" i="5"/>
  <c r="J1038" i="5"/>
  <c r="Q1037" i="5"/>
  <c r="J1037" i="5"/>
  <c r="Q1036" i="5"/>
  <c r="J1036" i="5"/>
  <c r="Q1035" i="5"/>
  <c r="J1035" i="5"/>
  <c r="Q1034" i="5"/>
  <c r="J1034" i="5"/>
  <c r="Q1033" i="5"/>
  <c r="J1033" i="5"/>
  <c r="Q1032" i="5"/>
  <c r="J1032" i="5"/>
  <c r="Q1031" i="5"/>
  <c r="J1031" i="5"/>
  <c r="Q1030" i="5"/>
  <c r="J1030" i="5"/>
  <c r="Q1029" i="5"/>
  <c r="J1029" i="5"/>
  <c r="Q1028" i="5"/>
  <c r="J1028" i="5"/>
  <c r="Q1027" i="5"/>
  <c r="J1027" i="5"/>
  <c r="Q1026" i="5"/>
  <c r="J1026" i="5"/>
  <c r="Q1025" i="5"/>
  <c r="J1025" i="5"/>
  <c r="Q1024" i="5"/>
  <c r="J1024" i="5"/>
  <c r="Q1023" i="5"/>
  <c r="J1023" i="5"/>
  <c r="Q1022" i="5"/>
  <c r="J1022" i="5"/>
  <c r="Q1021" i="5"/>
  <c r="J1021" i="5"/>
  <c r="Q1020" i="5"/>
  <c r="J1020" i="5"/>
  <c r="Q1019" i="5"/>
  <c r="J1019" i="5"/>
  <c r="Q1018" i="5"/>
  <c r="J1018" i="5"/>
  <c r="Q1017" i="5"/>
  <c r="J1017" i="5"/>
  <c r="Q1016" i="5"/>
  <c r="J1016" i="5"/>
  <c r="Q1015" i="5"/>
  <c r="J1015" i="5"/>
  <c r="Q1014" i="5"/>
  <c r="J1014" i="5"/>
  <c r="Q1013" i="5"/>
  <c r="J1013" i="5"/>
  <c r="Q1012" i="5"/>
  <c r="J1012" i="5"/>
  <c r="Q1011" i="5"/>
  <c r="J1011" i="5"/>
  <c r="Q1010" i="5"/>
  <c r="J1010" i="5"/>
  <c r="Q1009" i="5"/>
  <c r="J1009" i="5"/>
  <c r="Q1008" i="5"/>
  <c r="J1008" i="5"/>
  <c r="Q1007" i="5"/>
  <c r="J1007" i="5"/>
  <c r="Q1006" i="5"/>
  <c r="J1006" i="5"/>
  <c r="Q1005" i="5"/>
  <c r="J1005" i="5"/>
  <c r="Q1004" i="5"/>
  <c r="J1004" i="5"/>
  <c r="Q1003" i="5"/>
  <c r="J1003" i="5"/>
  <c r="Q1002" i="5"/>
  <c r="J1002" i="5"/>
  <c r="Q1001" i="5"/>
  <c r="J1001" i="5"/>
  <c r="Q1000" i="5"/>
  <c r="J1000" i="5"/>
  <c r="Q999" i="5"/>
  <c r="J999" i="5"/>
  <c r="Q998" i="5"/>
  <c r="J998" i="5"/>
  <c r="Q997" i="5"/>
  <c r="J997" i="5"/>
  <c r="Q996" i="5"/>
  <c r="J996" i="5"/>
  <c r="Q995" i="5"/>
  <c r="J995" i="5"/>
  <c r="Q994" i="5"/>
  <c r="J994" i="5"/>
  <c r="Q993" i="5"/>
  <c r="J993" i="5"/>
  <c r="Q992" i="5"/>
  <c r="J992" i="5"/>
  <c r="Q991" i="5"/>
  <c r="J991" i="5"/>
  <c r="Q990" i="5"/>
  <c r="J990" i="5"/>
  <c r="Q989" i="5"/>
  <c r="J989" i="5"/>
  <c r="Q988" i="5"/>
  <c r="J988" i="5"/>
  <c r="Q987" i="5"/>
  <c r="J987" i="5"/>
  <c r="Q986" i="5"/>
  <c r="J986" i="5"/>
  <c r="Q985" i="5"/>
  <c r="J985" i="5"/>
  <c r="Q984" i="5"/>
  <c r="J984" i="5"/>
  <c r="Q983" i="5"/>
  <c r="J983" i="5"/>
  <c r="Q982" i="5"/>
  <c r="J982" i="5"/>
  <c r="Q981" i="5"/>
  <c r="J981" i="5"/>
  <c r="Q980" i="5"/>
  <c r="J980" i="5"/>
  <c r="Q979" i="5"/>
  <c r="J979" i="5"/>
  <c r="Q978" i="5"/>
  <c r="J978" i="5"/>
  <c r="Q977" i="5"/>
  <c r="J977" i="5"/>
  <c r="Q976" i="5"/>
  <c r="J976" i="5"/>
  <c r="Q975" i="5"/>
  <c r="J975" i="5"/>
  <c r="Q974" i="5"/>
  <c r="J974" i="5"/>
  <c r="Q973" i="5"/>
  <c r="J973" i="5"/>
  <c r="Q972" i="5"/>
  <c r="J972" i="5"/>
  <c r="Q971" i="5"/>
  <c r="J971" i="5"/>
  <c r="Q970" i="5"/>
  <c r="J970" i="5"/>
  <c r="Q969" i="5"/>
  <c r="J969" i="5"/>
  <c r="Q968" i="5"/>
  <c r="J968" i="5"/>
  <c r="Q967" i="5"/>
  <c r="J967" i="5"/>
  <c r="Q966" i="5"/>
  <c r="J966" i="5"/>
  <c r="Q965" i="5"/>
  <c r="J965" i="5"/>
  <c r="Q964" i="5"/>
  <c r="J964" i="5"/>
  <c r="Q963" i="5"/>
  <c r="J963" i="5"/>
  <c r="Q962" i="5"/>
  <c r="J962" i="5"/>
  <c r="Q961" i="5"/>
  <c r="J961" i="5"/>
  <c r="Q960" i="5"/>
  <c r="J960" i="5"/>
  <c r="Q959" i="5"/>
  <c r="J959" i="5"/>
  <c r="Q958" i="5"/>
  <c r="J958" i="5"/>
  <c r="Q957" i="5"/>
  <c r="J957" i="5"/>
  <c r="Q956" i="5"/>
  <c r="J956" i="5"/>
  <c r="Q955" i="5"/>
  <c r="J955" i="5"/>
  <c r="Q954" i="5"/>
  <c r="J954" i="5"/>
  <c r="Q953" i="5"/>
  <c r="J953" i="5"/>
  <c r="Q952" i="5"/>
  <c r="J952" i="5"/>
  <c r="Q951" i="5"/>
  <c r="J951" i="5"/>
  <c r="Q950" i="5"/>
  <c r="J950" i="5"/>
  <c r="Q949" i="5"/>
  <c r="J949" i="5"/>
  <c r="Q948" i="5"/>
  <c r="J948" i="5"/>
  <c r="Q947" i="5"/>
  <c r="J947" i="5"/>
  <c r="Q946" i="5"/>
  <c r="J946" i="5"/>
  <c r="Q945" i="5"/>
  <c r="J945" i="5"/>
  <c r="Q944" i="5"/>
  <c r="J944" i="5"/>
  <c r="Q943" i="5"/>
  <c r="J943" i="5"/>
  <c r="Q942" i="5"/>
  <c r="J942" i="5"/>
  <c r="Q941" i="5"/>
  <c r="J941" i="5"/>
  <c r="Q940" i="5"/>
  <c r="J940" i="5"/>
  <c r="Q939" i="5"/>
  <c r="J939" i="5"/>
  <c r="Q938" i="5"/>
  <c r="J938" i="5"/>
  <c r="Q937" i="5"/>
  <c r="J937" i="5"/>
  <c r="Q936" i="5"/>
  <c r="J936" i="5"/>
  <c r="Q935" i="5"/>
  <c r="J935" i="5"/>
  <c r="Q934" i="5"/>
  <c r="J934" i="5"/>
  <c r="Q933" i="5"/>
  <c r="J933" i="5"/>
  <c r="Q932" i="5"/>
  <c r="J932" i="5"/>
  <c r="Q931" i="5"/>
  <c r="J931" i="5"/>
  <c r="Q930" i="5"/>
  <c r="J930" i="5"/>
  <c r="Q929" i="5"/>
  <c r="J929" i="5"/>
  <c r="Q928" i="5"/>
  <c r="J928" i="5"/>
  <c r="Q927" i="5"/>
  <c r="J927" i="5"/>
  <c r="Q926" i="5"/>
  <c r="J926" i="5"/>
  <c r="Q925" i="5"/>
  <c r="J925" i="5"/>
  <c r="Q924" i="5"/>
  <c r="J924" i="5"/>
  <c r="Q923" i="5"/>
  <c r="J923" i="5"/>
  <c r="Q922" i="5"/>
  <c r="J922" i="5"/>
  <c r="Q921" i="5"/>
  <c r="J921" i="5"/>
  <c r="Q920" i="5"/>
  <c r="J920" i="5"/>
  <c r="Q919" i="5"/>
  <c r="J919" i="5"/>
  <c r="Q918" i="5"/>
  <c r="J918" i="5"/>
  <c r="Q917" i="5"/>
  <c r="J917" i="5"/>
  <c r="Q916" i="5"/>
  <c r="J916" i="5"/>
  <c r="Q915" i="5"/>
  <c r="J915" i="5"/>
  <c r="Q914" i="5"/>
  <c r="J914" i="5"/>
  <c r="Q913" i="5"/>
  <c r="J913" i="5"/>
  <c r="Q912" i="5"/>
  <c r="J912" i="5"/>
  <c r="Q911" i="5"/>
  <c r="J911" i="5"/>
  <c r="Q910" i="5"/>
  <c r="J910" i="5"/>
  <c r="Q909" i="5"/>
  <c r="J909" i="5"/>
  <c r="Q908" i="5"/>
  <c r="J908" i="5"/>
  <c r="Q907" i="5"/>
  <c r="J907" i="5"/>
  <c r="Q906" i="5"/>
  <c r="J906" i="5"/>
  <c r="Q905" i="5"/>
  <c r="J905" i="5"/>
  <c r="Q904" i="5"/>
  <c r="J904" i="5"/>
  <c r="Q903" i="5"/>
  <c r="J903" i="5"/>
  <c r="Q902" i="5"/>
  <c r="J902" i="5"/>
  <c r="Q901" i="5"/>
  <c r="J901" i="5"/>
  <c r="Q900" i="5"/>
  <c r="J900" i="5"/>
  <c r="Q899" i="5"/>
  <c r="J899" i="5"/>
  <c r="Q898" i="5"/>
  <c r="J898" i="5"/>
  <c r="Q897" i="5"/>
  <c r="J897" i="5"/>
  <c r="Q896" i="5"/>
  <c r="J896" i="5"/>
  <c r="Q895" i="5"/>
  <c r="J895" i="5"/>
  <c r="Q894" i="5"/>
  <c r="J894" i="5"/>
  <c r="Q893" i="5"/>
  <c r="J893" i="5"/>
  <c r="Q892" i="5"/>
  <c r="J892" i="5"/>
  <c r="Q891" i="5"/>
  <c r="J891" i="5"/>
  <c r="Q890" i="5"/>
  <c r="J890" i="5"/>
  <c r="Q889" i="5"/>
  <c r="J889" i="5"/>
  <c r="Q888" i="5"/>
  <c r="J888" i="5"/>
  <c r="Q887" i="5"/>
  <c r="J887" i="5"/>
  <c r="Q886" i="5"/>
  <c r="J886" i="5"/>
  <c r="Q885" i="5"/>
  <c r="J885" i="5"/>
  <c r="Q884" i="5"/>
  <c r="J884" i="5"/>
  <c r="Q883" i="5"/>
  <c r="J883" i="5"/>
  <c r="Q882" i="5"/>
  <c r="J882" i="5"/>
  <c r="Q881" i="5"/>
  <c r="J881" i="5"/>
  <c r="Q880" i="5"/>
  <c r="J880" i="5"/>
  <c r="Q879" i="5"/>
  <c r="J879" i="5"/>
  <c r="Q878" i="5"/>
  <c r="J878" i="5"/>
  <c r="Q877" i="5"/>
  <c r="J877" i="5"/>
  <c r="Q876" i="5"/>
  <c r="J876" i="5"/>
  <c r="Q875" i="5"/>
  <c r="J875" i="5"/>
  <c r="Q874" i="5"/>
  <c r="J874" i="5"/>
  <c r="Q873" i="5"/>
  <c r="J873" i="5"/>
  <c r="Q872" i="5"/>
  <c r="J872" i="5"/>
  <c r="Q871" i="5"/>
  <c r="J871" i="5"/>
  <c r="Q870" i="5"/>
  <c r="J870" i="5"/>
  <c r="Q869" i="5"/>
  <c r="J869" i="5"/>
  <c r="Q868" i="5"/>
  <c r="J868" i="5"/>
  <c r="Q867" i="5"/>
  <c r="J867" i="5"/>
  <c r="Q866" i="5"/>
  <c r="J866" i="5"/>
  <c r="Q865" i="5"/>
  <c r="J865" i="5"/>
  <c r="Q864" i="5"/>
  <c r="J864" i="5"/>
  <c r="Q863" i="5"/>
  <c r="J863" i="5"/>
  <c r="Q862" i="5"/>
  <c r="J862" i="5"/>
  <c r="Q861" i="5"/>
  <c r="J861" i="5"/>
  <c r="Q860" i="5"/>
  <c r="J860" i="5"/>
  <c r="Q859" i="5"/>
  <c r="J859" i="5"/>
  <c r="Q858" i="5"/>
  <c r="J858" i="5"/>
  <c r="Q857" i="5"/>
  <c r="J857" i="5"/>
  <c r="Q856" i="5"/>
  <c r="J856" i="5"/>
  <c r="Q855" i="5"/>
  <c r="J855" i="5"/>
  <c r="Q854" i="5"/>
  <c r="J854" i="5"/>
  <c r="Q853" i="5"/>
  <c r="J853" i="5"/>
  <c r="Q852" i="5"/>
  <c r="J852" i="5"/>
  <c r="Q851" i="5"/>
  <c r="J851" i="5"/>
  <c r="Q850" i="5"/>
  <c r="J850" i="5"/>
  <c r="Q849" i="5"/>
  <c r="J849" i="5"/>
  <c r="Q848" i="5"/>
  <c r="J848" i="5"/>
  <c r="Q847" i="5"/>
  <c r="J847" i="5"/>
  <c r="Q846" i="5"/>
  <c r="J846" i="5"/>
  <c r="Q845" i="5"/>
  <c r="J845" i="5"/>
  <c r="Q844" i="5"/>
  <c r="J844" i="5"/>
  <c r="Q843" i="5"/>
  <c r="J843" i="5"/>
  <c r="Q842" i="5"/>
  <c r="J842" i="5"/>
  <c r="Q841" i="5"/>
  <c r="J841" i="5"/>
  <c r="Q840" i="5"/>
  <c r="J840" i="5"/>
  <c r="Q839" i="5"/>
  <c r="J839" i="5"/>
  <c r="Q838" i="5"/>
  <c r="J838" i="5"/>
  <c r="Q837" i="5"/>
  <c r="J837" i="5"/>
  <c r="Q836" i="5"/>
  <c r="J836" i="5"/>
  <c r="Q835" i="5"/>
  <c r="J835" i="5"/>
  <c r="Q834" i="5"/>
  <c r="J834" i="5"/>
  <c r="Q833" i="5"/>
  <c r="J833" i="5"/>
  <c r="Q832" i="5"/>
  <c r="J832" i="5"/>
  <c r="Q831" i="5"/>
  <c r="J831" i="5"/>
  <c r="Q830" i="5"/>
  <c r="J830" i="5"/>
  <c r="Q829" i="5"/>
  <c r="J829" i="5"/>
  <c r="Q828" i="5"/>
  <c r="J828" i="5"/>
  <c r="Q827" i="5"/>
  <c r="J827" i="5"/>
  <c r="Q826" i="5"/>
  <c r="J826" i="5"/>
  <c r="Q825" i="5"/>
  <c r="J825" i="5"/>
  <c r="Q824" i="5"/>
  <c r="J824" i="5"/>
  <c r="Q823" i="5"/>
  <c r="J823" i="5"/>
  <c r="Q822" i="5"/>
  <c r="J822" i="5"/>
  <c r="Q821" i="5"/>
  <c r="J821" i="5"/>
  <c r="Q820" i="5"/>
  <c r="J820" i="5"/>
  <c r="Q819" i="5"/>
  <c r="J819" i="5"/>
  <c r="Q818" i="5"/>
  <c r="J818" i="5"/>
  <c r="Q817" i="5"/>
  <c r="J817" i="5"/>
  <c r="Q816" i="5"/>
  <c r="J816" i="5"/>
  <c r="Q815" i="5"/>
  <c r="J815" i="5"/>
  <c r="Q814" i="5"/>
  <c r="J814" i="5"/>
  <c r="Q813" i="5"/>
  <c r="J813" i="5"/>
  <c r="Q812" i="5"/>
  <c r="J812" i="5"/>
  <c r="Q811" i="5"/>
  <c r="J811" i="5"/>
  <c r="Q810" i="5"/>
  <c r="J810" i="5"/>
  <c r="Q809" i="5"/>
  <c r="J809" i="5"/>
  <c r="Q808" i="5"/>
  <c r="J808" i="5"/>
  <c r="Q807" i="5"/>
  <c r="J807" i="5"/>
  <c r="Q806" i="5"/>
  <c r="J806" i="5"/>
  <c r="Q805" i="5"/>
  <c r="J805" i="5"/>
  <c r="Q804" i="5"/>
  <c r="J804" i="5"/>
  <c r="Q803" i="5"/>
  <c r="J803" i="5"/>
  <c r="Q802" i="5"/>
  <c r="J802" i="5"/>
  <c r="Q801" i="5"/>
  <c r="J801" i="5"/>
  <c r="Q800" i="5"/>
  <c r="J800" i="5"/>
  <c r="Q799" i="5"/>
  <c r="J799" i="5"/>
  <c r="Q798" i="5"/>
  <c r="J798" i="5"/>
  <c r="Q797" i="5"/>
  <c r="J797" i="5"/>
  <c r="Q796" i="5"/>
  <c r="J796" i="5"/>
  <c r="Q795" i="5"/>
  <c r="J795" i="5"/>
  <c r="Q794" i="5"/>
  <c r="J794" i="5"/>
  <c r="Q793" i="5"/>
  <c r="J793" i="5"/>
  <c r="Q792" i="5"/>
  <c r="J792" i="5"/>
  <c r="Q791" i="5"/>
  <c r="J791" i="5"/>
  <c r="Q790" i="5"/>
  <c r="J790" i="5"/>
  <c r="Q789" i="5"/>
  <c r="J789" i="5"/>
  <c r="Q788" i="5"/>
  <c r="J788" i="5"/>
  <c r="Q787" i="5"/>
  <c r="J787" i="5"/>
  <c r="Q786" i="5"/>
  <c r="J786" i="5"/>
  <c r="Q785" i="5"/>
  <c r="J785" i="5"/>
  <c r="Q784" i="5"/>
  <c r="J784" i="5"/>
  <c r="Q783" i="5"/>
  <c r="J783" i="5"/>
  <c r="Q782" i="5"/>
  <c r="J782" i="5"/>
  <c r="Q781" i="5"/>
  <c r="J781" i="5"/>
  <c r="Q780" i="5"/>
  <c r="J780" i="5"/>
  <c r="Q779" i="5"/>
  <c r="J779" i="5"/>
  <c r="Q778" i="5"/>
  <c r="J778" i="5"/>
  <c r="Q777" i="5"/>
  <c r="J777" i="5"/>
  <c r="Q776" i="5"/>
  <c r="J776" i="5"/>
  <c r="Q775" i="5"/>
  <c r="J775" i="5"/>
  <c r="Q774" i="5"/>
  <c r="J774" i="5"/>
  <c r="Q773" i="5"/>
  <c r="J773" i="5"/>
  <c r="Q772" i="5"/>
  <c r="J772" i="5"/>
  <c r="Q771" i="5"/>
  <c r="J771" i="5"/>
  <c r="Q770" i="5"/>
  <c r="J770" i="5"/>
  <c r="Q769" i="5"/>
  <c r="J769" i="5"/>
  <c r="Q768" i="5"/>
  <c r="J768" i="5"/>
  <c r="Q767" i="5"/>
  <c r="J767" i="5"/>
  <c r="Q766" i="5"/>
  <c r="J766" i="5"/>
  <c r="Q765" i="5"/>
  <c r="J765" i="5"/>
  <c r="Q764" i="5"/>
  <c r="J764" i="5"/>
  <c r="Q763" i="5"/>
  <c r="J763" i="5"/>
  <c r="Q762" i="5"/>
  <c r="J762" i="5"/>
  <c r="Q761" i="5"/>
  <c r="J761" i="5"/>
  <c r="Q760" i="5"/>
  <c r="J760" i="5"/>
  <c r="Q759" i="5"/>
  <c r="J759" i="5"/>
  <c r="Q758" i="5"/>
  <c r="J758" i="5"/>
  <c r="Q757" i="5"/>
  <c r="J757" i="5"/>
  <c r="Q756" i="5"/>
  <c r="J756" i="5"/>
  <c r="Q755" i="5"/>
  <c r="J755" i="5"/>
  <c r="Q754" i="5"/>
  <c r="J754" i="5"/>
  <c r="Q753" i="5"/>
  <c r="J753" i="5"/>
  <c r="Q752" i="5"/>
  <c r="J752" i="5"/>
  <c r="Q751" i="5"/>
  <c r="J751" i="5"/>
  <c r="Q750" i="5"/>
  <c r="J750" i="5"/>
  <c r="Q749" i="5"/>
  <c r="J749" i="5"/>
  <c r="Q748" i="5"/>
  <c r="J748" i="5"/>
  <c r="Q747" i="5"/>
  <c r="J747" i="5"/>
  <c r="Q746" i="5"/>
  <c r="J746" i="5"/>
  <c r="Q745" i="5"/>
  <c r="J745" i="5"/>
  <c r="Q744" i="5"/>
  <c r="J744" i="5"/>
  <c r="Q743" i="5"/>
  <c r="J743" i="5"/>
  <c r="Q742" i="5"/>
  <c r="J742" i="5"/>
  <c r="Q741" i="5"/>
  <c r="J741" i="5"/>
  <c r="Q740" i="5"/>
  <c r="J740" i="5"/>
  <c r="Q739" i="5"/>
  <c r="J739" i="5"/>
  <c r="Q738" i="5"/>
  <c r="J738" i="5"/>
  <c r="Q737" i="5"/>
  <c r="J737" i="5"/>
  <c r="Q736" i="5"/>
  <c r="J736" i="5"/>
  <c r="Q735" i="5"/>
  <c r="J735" i="5"/>
  <c r="Q734" i="5"/>
  <c r="J734" i="5"/>
  <c r="Q733" i="5"/>
  <c r="J733" i="5"/>
  <c r="Q732" i="5"/>
  <c r="J732" i="5"/>
  <c r="Q731" i="5"/>
  <c r="J731" i="5"/>
  <c r="Q730" i="5"/>
  <c r="J730" i="5"/>
  <c r="Q729" i="5"/>
  <c r="J729" i="5"/>
  <c r="Q728" i="5"/>
  <c r="J728" i="5"/>
  <c r="Q727" i="5"/>
  <c r="J727" i="5"/>
  <c r="Q726" i="5"/>
  <c r="J726" i="5"/>
  <c r="Q725" i="5"/>
  <c r="J725" i="5"/>
  <c r="Q724" i="5"/>
  <c r="J724" i="5"/>
  <c r="Q723" i="5"/>
  <c r="J723" i="5"/>
  <c r="Q722" i="5"/>
  <c r="J722" i="5"/>
  <c r="Q721" i="5"/>
  <c r="J721" i="5"/>
  <c r="Q720" i="5"/>
  <c r="J720" i="5"/>
  <c r="Q719" i="5"/>
  <c r="J719" i="5"/>
  <c r="Q718" i="5"/>
  <c r="J718" i="5"/>
  <c r="Q717" i="5"/>
  <c r="J717" i="5"/>
  <c r="Q716" i="5"/>
  <c r="J716" i="5"/>
  <c r="Q715" i="5"/>
  <c r="J715" i="5"/>
  <c r="Q714" i="5"/>
  <c r="J714" i="5"/>
  <c r="Q713" i="5"/>
  <c r="J713" i="5"/>
  <c r="Q712" i="5"/>
  <c r="J712" i="5"/>
  <c r="Q711" i="5"/>
  <c r="J711" i="5"/>
  <c r="Q710" i="5"/>
  <c r="J710" i="5"/>
  <c r="Q709" i="5"/>
  <c r="J709" i="5"/>
  <c r="Q708" i="5"/>
  <c r="J708" i="5"/>
  <c r="Q707" i="5"/>
  <c r="J707" i="5"/>
  <c r="Q706" i="5"/>
  <c r="J706" i="5"/>
  <c r="Q705" i="5"/>
  <c r="J705" i="5"/>
  <c r="Q704" i="5"/>
  <c r="J704" i="5"/>
  <c r="Q703" i="5"/>
  <c r="J703" i="5"/>
  <c r="Q702" i="5"/>
  <c r="J702" i="5"/>
  <c r="Q701" i="5"/>
  <c r="J701" i="5"/>
  <c r="Q700" i="5"/>
  <c r="J700" i="5"/>
  <c r="Q699" i="5"/>
  <c r="J699" i="5"/>
  <c r="Q698" i="5"/>
  <c r="J698" i="5"/>
  <c r="Q697" i="5"/>
  <c r="J697" i="5"/>
  <c r="Q696" i="5"/>
  <c r="J696" i="5"/>
  <c r="Q695" i="5"/>
  <c r="J695" i="5"/>
  <c r="Q694" i="5"/>
  <c r="J694" i="5"/>
  <c r="Q693" i="5"/>
  <c r="J693" i="5"/>
  <c r="Q692" i="5"/>
  <c r="J692" i="5"/>
  <c r="Q691" i="5"/>
  <c r="J691" i="5"/>
  <c r="Q690" i="5"/>
  <c r="J690" i="5"/>
  <c r="Q689" i="5"/>
  <c r="J689" i="5"/>
  <c r="Q688" i="5"/>
  <c r="J688" i="5"/>
  <c r="Q687" i="5"/>
  <c r="J687" i="5"/>
  <c r="Q686" i="5"/>
  <c r="J686" i="5"/>
  <c r="Q685" i="5"/>
  <c r="J685" i="5"/>
  <c r="Q684" i="5"/>
  <c r="J684" i="5"/>
  <c r="Q683" i="5"/>
  <c r="J683" i="5"/>
  <c r="Q682" i="5"/>
  <c r="J682" i="5"/>
  <c r="Q681" i="5"/>
  <c r="J681" i="5"/>
  <c r="Q680" i="5"/>
  <c r="J680" i="5"/>
  <c r="Q679" i="5"/>
  <c r="J679" i="5"/>
  <c r="Q678" i="5"/>
  <c r="J678" i="5"/>
  <c r="Q677" i="5"/>
  <c r="J677" i="5"/>
  <c r="Q676" i="5"/>
  <c r="J676" i="5"/>
  <c r="Q675" i="5"/>
  <c r="J675" i="5"/>
  <c r="Q674" i="5"/>
  <c r="J674" i="5"/>
  <c r="Q673" i="5"/>
  <c r="J673" i="5"/>
  <c r="Q672" i="5"/>
  <c r="J672" i="5"/>
  <c r="Q671" i="5"/>
  <c r="J671" i="5"/>
  <c r="Q670" i="5"/>
  <c r="J670" i="5"/>
  <c r="Q669" i="5"/>
  <c r="J669" i="5"/>
  <c r="Q668" i="5"/>
  <c r="J668" i="5"/>
  <c r="Q667" i="5"/>
  <c r="J667" i="5"/>
  <c r="Q666" i="5"/>
  <c r="J666" i="5"/>
  <c r="Q665" i="5"/>
  <c r="J665" i="5"/>
  <c r="Q664" i="5"/>
  <c r="J664" i="5"/>
  <c r="Q663" i="5"/>
  <c r="J663" i="5"/>
  <c r="Q662" i="5"/>
  <c r="J662" i="5"/>
  <c r="Q661" i="5"/>
  <c r="J661" i="5"/>
  <c r="Q660" i="5"/>
  <c r="J660" i="5"/>
  <c r="Q659" i="5"/>
  <c r="J659" i="5"/>
  <c r="Q658" i="5"/>
  <c r="J658" i="5"/>
  <c r="Q657" i="5"/>
  <c r="J657" i="5"/>
  <c r="Q656" i="5"/>
  <c r="J656" i="5"/>
  <c r="Q655" i="5"/>
  <c r="J655" i="5"/>
  <c r="Q654" i="5"/>
  <c r="J654" i="5"/>
  <c r="Q653" i="5"/>
  <c r="J653" i="5"/>
  <c r="Q652" i="5"/>
  <c r="J652" i="5"/>
  <c r="Q651" i="5"/>
  <c r="J651" i="5"/>
  <c r="Q650" i="5"/>
  <c r="J650" i="5"/>
  <c r="Q649" i="5"/>
  <c r="J649" i="5"/>
  <c r="Q648" i="5"/>
  <c r="J648" i="5"/>
  <c r="Q647" i="5"/>
  <c r="J647" i="5"/>
  <c r="Q646" i="5"/>
  <c r="J646" i="5"/>
  <c r="Q645" i="5"/>
  <c r="J645" i="5"/>
  <c r="Q644" i="5"/>
  <c r="J644" i="5"/>
  <c r="Q643" i="5"/>
  <c r="J643" i="5"/>
  <c r="Q642" i="5"/>
  <c r="J642" i="5"/>
  <c r="Q641" i="5"/>
  <c r="J641" i="5"/>
  <c r="Q640" i="5"/>
  <c r="J640" i="5"/>
  <c r="Q639" i="5"/>
  <c r="J639" i="5"/>
  <c r="Q638" i="5"/>
  <c r="J638" i="5"/>
  <c r="Q637" i="5"/>
  <c r="J637" i="5"/>
  <c r="Q636" i="5"/>
  <c r="J636" i="5"/>
  <c r="Q635" i="5"/>
  <c r="J635" i="5"/>
  <c r="Q634" i="5"/>
  <c r="J634" i="5"/>
  <c r="Q633" i="5"/>
  <c r="J633" i="5"/>
  <c r="Q632" i="5"/>
  <c r="J632" i="5"/>
  <c r="Q631" i="5"/>
  <c r="J631" i="5"/>
  <c r="Q630" i="5"/>
  <c r="J630" i="5"/>
  <c r="Q629" i="5"/>
  <c r="J629" i="5"/>
  <c r="Q628" i="5"/>
  <c r="J628" i="5"/>
  <c r="Q627" i="5"/>
  <c r="J627" i="5"/>
  <c r="Q626" i="5"/>
  <c r="J626" i="5"/>
  <c r="Q625" i="5"/>
  <c r="J625" i="5"/>
  <c r="Q624" i="5"/>
  <c r="J624" i="5"/>
  <c r="Q623" i="5"/>
  <c r="J623" i="5"/>
  <c r="Q622" i="5"/>
  <c r="J622" i="5"/>
  <c r="Q621" i="5"/>
  <c r="J621" i="5"/>
  <c r="Q620" i="5"/>
  <c r="J620" i="5"/>
  <c r="Q619" i="5"/>
  <c r="J619" i="5"/>
  <c r="Q618" i="5"/>
  <c r="J618" i="5"/>
  <c r="Q617" i="5"/>
  <c r="J617" i="5"/>
  <c r="Q616" i="5"/>
  <c r="J616" i="5"/>
  <c r="Q615" i="5"/>
  <c r="J615" i="5"/>
  <c r="Q614" i="5"/>
  <c r="J614" i="5"/>
  <c r="Q613" i="5"/>
  <c r="J613" i="5"/>
  <c r="Q612" i="5"/>
  <c r="J612" i="5"/>
  <c r="Q611" i="5"/>
  <c r="J611" i="5"/>
  <c r="Q610" i="5"/>
  <c r="J610" i="5"/>
  <c r="Q609" i="5"/>
  <c r="J609" i="5"/>
  <c r="Q608" i="5"/>
  <c r="J608" i="5"/>
  <c r="Q607" i="5"/>
  <c r="J607" i="5"/>
  <c r="Q606" i="5"/>
  <c r="J606" i="5"/>
  <c r="Q605" i="5"/>
  <c r="J605" i="5"/>
  <c r="Q604" i="5"/>
  <c r="J604" i="5"/>
  <c r="Q603" i="5"/>
  <c r="J603" i="5"/>
  <c r="Q602" i="5"/>
  <c r="J602" i="5"/>
  <c r="Q601" i="5"/>
  <c r="J601" i="5"/>
  <c r="Q600" i="5"/>
  <c r="J600" i="5"/>
  <c r="Q599" i="5"/>
  <c r="J599" i="5"/>
  <c r="Q598" i="5"/>
  <c r="J598" i="5"/>
  <c r="Q597" i="5"/>
  <c r="J597" i="5"/>
  <c r="Q596" i="5"/>
  <c r="J596" i="5"/>
  <c r="Q595" i="5"/>
  <c r="J595" i="5"/>
  <c r="Q594" i="5"/>
  <c r="J594" i="5"/>
  <c r="Q593" i="5"/>
  <c r="J593" i="5"/>
  <c r="Q592" i="5"/>
  <c r="J592" i="5"/>
  <c r="Q591" i="5"/>
  <c r="J591" i="5"/>
  <c r="Q590" i="5"/>
  <c r="J590" i="5"/>
  <c r="Q589" i="5"/>
  <c r="J589" i="5"/>
  <c r="Q588" i="5"/>
  <c r="J588" i="5"/>
  <c r="Q587" i="5"/>
  <c r="J587" i="5"/>
  <c r="Q586" i="5"/>
  <c r="J586" i="5"/>
  <c r="Q585" i="5"/>
  <c r="J585" i="5"/>
  <c r="Q584" i="5"/>
  <c r="J584" i="5"/>
  <c r="Q583" i="5"/>
  <c r="J583" i="5"/>
  <c r="Q582" i="5"/>
  <c r="J582" i="5"/>
  <c r="Q581" i="5"/>
  <c r="J581" i="5"/>
  <c r="Q580" i="5"/>
  <c r="J580" i="5"/>
  <c r="Q579" i="5"/>
  <c r="J579" i="5"/>
  <c r="Q578" i="5"/>
  <c r="J578" i="5"/>
  <c r="Q577" i="5"/>
  <c r="J577" i="5"/>
  <c r="Q576" i="5"/>
  <c r="J576" i="5"/>
  <c r="Q575" i="5"/>
  <c r="J575" i="5"/>
  <c r="Q574" i="5"/>
  <c r="J574" i="5"/>
  <c r="Q573" i="5"/>
  <c r="J573" i="5"/>
  <c r="Q572" i="5"/>
  <c r="J572" i="5"/>
  <c r="Q571" i="5"/>
  <c r="J571" i="5"/>
  <c r="Q570" i="5"/>
  <c r="J570" i="5"/>
  <c r="Q569" i="5"/>
  <c r="J569" i="5"/>
  <c r="Q568" i="5"/>
  <c r="J568" i="5"/>
  <c r="Q567" i="5"/>
  <c r="J567" i="5"/>
  <c r="Q566" i="5"/>
  <c r="J566" i="5"/>
  <c r="Q565" i="5"/>
  <c r="J565" i="5"/>
  <c r="Q564" i="5"/>
  <c r="J564" i="5"/>
  <c r="Q563" i="5"/>
  <c r="J563" i="5"/>
  <c r="Q562" i="5"/>
  <c r="J562" i="5"/>
  <c r="Q561" i="5"/>
  <c r="J561" i="5"/>
  <c r="Q560" i="5"/>
  <c r="J560" i="5"/>
  <c r="Q559" i="5"/>
  <c r="J559" i="5"/>
  <c r="Q558" i="5"/>
  <c r="J558" i="5"/>
  <c r="Q557" i="5"/>
  <c r="J557" i="5"/>
  <c r="Q556" i="5"/>
  <c r="J556" i="5"/>
  <c r="Q555" i="5"/>
  <c r="J555" i="5"/>
  <c r="Q554" i="5"/>
  <c r="J554" i="5"/>
  <c r="Q553" i="5"/>
  <c r="J553" i="5"/>
  <c r="Q552" i="5"/>
  <c r="J552" i="5"/>
  <c r="Q551" i="5"/>
  <c r="J551" i="5"/>
  <c r="Q550" i="5"/>
  <c r="J550" i="5"/>
  <c r="Q549" i="5"/>
  <c r="J549" i="5"/>
  <c r="Q548" i="5"/>
  <c r="J548" i="5"/>
  <c r="Q547" i="5"/>
  <c r="J547" i="5"/>
  <c r="Q546" i="5"/>
  <c r="J546" i="5"/>
  <c r="Q545" i="5"/>
  <c r="J545" i="5"/>
  <c r="Q544" i="5"/>
  <c r="J544" i="5"/>
  <c r="Q543" i="5"/>
  <c r="J543" i="5"/>
  <c r="Q542" i="5"/>
  <c r="J542" i="5"/>
  <c r="Q541" i="5"/>
  <c r="J541" i="5"/>
  <c r="Q540" i="5"/>
  <c r="J540" i="5"/>
  <c r="Q539" i="5"/>
  <c r="J539" i="5"/>
  <c r="Q538" i="5"/>
  <c r="J538" i="5"/>
  <c r="Q537" i="5"/>
  <c r="J537" i="5"/>
  <c r="Q536" i="5"/>
  <c r="J536" i="5"/>
  <c r="Q535" i="5"/>
  <c r="J535" i="5"/>
  <c r="Q534" i="5"/>
  <c r="J534" i="5"/>
  <c r="Q533" i="5"/>
  <c r="J533" i="5"/>
  <c r="Q532" i="5"/>
  <c r="J532" i="5"/>
  <c r="Q531" i="5"/>
  <c r="J531" i="5"/>
  <c r="Q530" i="5"/>
  <c r="J530" i="5"/>
  <c r="Q529" i="5"/>
  <c r="J529" i="5"/>
  <c r="Q528" i="5"/>
  <c r="J528" i="5"/>
  <c r="Q527" i="5"/>
  <c r="J527" i="5"/>
  <c r="Q526" i="5"/>
  <c r="J526" i="5"/>
  <c r="Q525" i="5"/>
  <c r="J525" i="5"/>
  <c r="Q524" i="5"/>
  <c r="J524" i="5"/>
  <c r="Q523" i="5"/>
  <c r="J523" i="5"/>
  <c r="Q522" i="5"/>
  <c r="J522" i="5"/>
  <c r="Q521" i="5"/>
  <c r="J521" i="5"/>
  <c r="Q520" i="5"/>
  <c r="J520" i="5"/>
  <c r="Q519" i="5"/>
  <c r="J519" i="5"/>
  <c r="Q518" i="5"/>
  <c r="J518" i="5"/>
  <c r="Q517" i="5"/>
  <c r="J517" i="5"/>
  <c r="Q516" i="5"/>
  <c r="J516" i="5"/>
  <c r="Q515" i="5"/>
  <c r="J515" i="5"/>
  <c r="Q514" i="5"/>
  <c r="J514" i="5"/>
  <c r="Q513" i="5"/>
  <c r="J513" i="5"/>
  <c r="Q512" i="5"/>
  <c r="J512" i="5"/>
  <c r="Q511" i="5"/>
  <c r="J511" i="5"/>
  <c r="Q510" i="5"/>
  <c r="J510" i="5"/>
  <c r="Q509" i="5"/>
  <c r="J509" i="5"/>
  <c r="Q508" i="5"/>
  <c r="J508" i="5"/>
  <c r="Q507" i="5"/>
  <c r="J507" i="5"/>
  <c r="Q506" i="5"/>
  <c r="J506" i="5"/>
  <c r="Q505" i="5"/>
  <c r="J505" i="5"/>
  <c r="Q504" i="5"/>
  <c r="J504" i="5"/>
  <c r="Q503" i="5"/>
  <c r="J503" i="5"/>
  <c r="Q502" i="5"/>
  <c r="J502" i="5"/>
  <c r="Q501" i="5"/>
  <c r="J501" i="5"/>
  <c r="Q500" i="5"/>
  <c r="J500" i="5"/>
  <c r="Q499" i="5"/>
  <c r="J499" i="5"/>
  <c r="Q498" i="5"/>
  <c r="J498" i="5"/>
  <c r="Q497" i="5"/>
  <c r="J497" i="5"/>
  <c r="Q496" i="5"/>
  <c r="J496" i="5"/>
  <c r="Q495" i="5"/>
  <c r="J495" i="5"/>
  <c r="Q494" i="5"/>
  <c r="J494" i="5"/>
  <c r="Q493" i="5"/>
  <c r="J493" i="5"/>
  <c r="Q492" i="5"/>
  <c r="J492" i="5"/>
  <c r="Q491" i="5"/>
  <c r="J491" i="5"/>
  <c r="Q490" i="5"/>
  <c r="J490" i="5"/>
  <c r="Q489" i="5"/>
  <c r="J489" i="5"/>
  <c r="Q488" i="5"/>
  <c r="J488" i="5"/>
  <c r="Q487" i="5"/>
  <c r="J487" i="5"/>
  <c r="Q486" i="5"/>
  <c r="J486" i="5"/>
  <c r="Q485" i="5"/>
  <c r="J485" i="5"/>
  <c r="Q484" i="5"/>
  <c r="J484" i="5"/>
  <c r="Q483" i="5"/>
  <c r="J483" i="5"/>
  <c r="Q482" i="5"/>
  <c r="J482" i="5"/>
  <c r="Q481" i="5"/>
  <c r="J481" i="5"/>
  <c r="Q480" i="5"/>
  <c r="J480" i="5"/>
  <c r="Q479" i="5"/>
  <c r="J479" i="5"/>
  <c r="Q478" i="5"/>
  <c r="J478" i="5"/>
  <c r="Q477" i="5"/>
  <c r="J477" i="5"/>
  <c r="Q476" i="5"/>
  <c r="J476" i="5"/>
  <c r="Q475" i="5"/>
  <c r="J475" i="5"/>
  <c r="Q474" i="5"/>
  <c r="J474" i="5"/>
  <c r="Q473" i="5"/>
  <c r="J473" i="5"/>
  <c r="Q472" i="5"/>
  <c r="J472" i="5"/>
  <c r="Q471" i="5"/>
  <c r="J471" i="5"/>
  <c r="Q470" i="5"/>
  <c r="J470" i="5"/>
  <c r="Q469" i="5"/>
  <c r="J469" i="5"/>
  <c r="Q468" i="5"/>
  <c r="J468" i="5"/>
  <c r="Q467" i="5"/>
  <c r="J467" i="5"/>
  <c r="Q466" i="5"/>
  <c r="J466" i="5"/>
  <c r="Q465" i="5"/>
  <c r="J465" i="5"/>
  <c r="Q464" i="5"/>
  <c r="J464" i="5"/>
  <c r="Q463" i="5"/>
  <c r="J463" i="5"/>
  <c r="Q462" i="5"/>
  <c r="J462" i="5"/>
  <c r="Q461" i="5"/>
  <c r="J461" i="5"/>
  <c r="Q460" i="5"/>
  <c r="J460" i="5"/>
  <c r="Q459" i="5"/>
  <c r="J459" i="5"/>
  <c r="Q458" i="5"/>
  <c r="J458" i="5"/>
  <c r="Q457" i="5"/>
  <c r="J457" i="5"/>
  <c r="Q456" i="5"/>
  <c r="J456" i="5"/>
  <c r="Q455" i="5"/>
  <c r="J455" i="5"/>
  <c r="Q454" i="5"/>
  <c r="J454" i="5"/>
  <c r="Q453" i="5"/>
  <c r="J453" i="5"/>
  <c r="Q452" i="5"/>
  <c r="J452" i="5"/>
  <c r="Q451" i="5"/>
  <c r="J451" i="5"/>
  <c r="Q450" i="5"/>
  <c r="J450" i="5"/>
  <c r="Q449" i="5"/>
  <c r="J449" i="5"/>
  <c r="Q448" i="5"/>
  <c r="J448" i="5"/>
  <c r="Q447" i="5"/>
  <c r="J447" i="5"/>
  <c r="Q446" i="5"/>
  <c r="J446" i="5"/>
  <c r="Q445" i="5"/>
  <c r="J445" i="5"/>
  <c r="Q444" i="5"/>
  <c r="J444" i="5"/>
  <c r="Q443" i="5"/>
  <c r="J443" i="5"/>
  <c r="Q442" i="5"/>
  <c r="J442" i="5"/>
  <c r="Q441" i="5"/>
  <c r="J441" i="5"/>
  <c r="Q440" i="5"/>
  <c r="J440" i="5"/>
  <c r="Q439" i="5"/>
  <c r="J439" i="5"/>
  <c r="Q438" i="5"/>
  <c r="J438" i="5"/>
  <c r="Q437" i="5"/>
  <c r="J437" i="5"/>
  <c r="Q436" i="5"/>
  <c r="J436" i="5"/>
  <c r="Q435" i="5"/>
  <c r="J435" i="5"/>
  <c r="Q434" i="5"/>
  <c r="J434" i="5"/>
  <c r="Q433" i="5"/>
  <c r="J433" i="5"/>
  <c r="Q432" i="5"/>
  <c r="J432" i="5"/>
  <c r="Q431" i="5"/>
  <c r="J431" i="5"/>
  <c r="Q430" i="5"/>
  <c r="J430" i="5"/>
  <c r="Q429" i="5"/>
  <c r="J429" i="5"/>
  <c r="Q428" i="5"/>
  <c r="J428" i="5"/>
  <c r="Q427" i="5"/>
  <c r="J427" i="5"/>
  <c r="Q426" i="5"/>
  <c r="J426" i="5"/>
  <c r="Q425" i="5"/>
  <c r="J425" i="5"/>
  <c r="Q424" i="5"/>
  <c r="J424" i="5"/>
  <c r="Q423" i="5"/>
  <c r="J423" i="5"/>
  <c r="Q422" i="5"/>
  <c r="J422" i="5"/>
  <c r="Q421" i="5"/>
  <c r="J421" i="5"/>
  <c r="Q420" i="5"/>
  <c r="J420" i="5"/>
  <c r="Q419" i="5"/>
  <c r="J419" i="5"/>
  <c r="Q418" i="5"/>
  <c r="J418" i="5"/>
  <c r="Q417" i="5"/>
  <c r="J417" i="5"/>
  <c r="Q416" i="5"/>
  <c r="J416" i="5"/>
  <c r="Q415" i="5"/>
  <c r="J415" i="5"/>
  <c r="Q414" i="5"/>
  <c r="J414" i="5"/>
  <c r="Q413" i="5"/>
  <c r="J413" i="5"/>
  <c r="Q412" i="5"/>
  <c r="J412" i="5"/>
  <c r="Q411" i="5"/>
  <c r="J411" i="5"/>
  <c r="Q410" i="5"/>
  <c r="J410" i="5"/>
  <c r="Q409" i="5"/>
  <c r="J409" i="5"/>
  <c r="Q408" i="5"/>
  <c r="J408" i="5"/>
  <c r="Q407" i="5"/>
  <c r="J407" i="5"/>
  <c r="Q406" i="5"/>
  <c r="J406" i="5"/>
  <c r="Q405" i="5"/>
  <c r="J405" i="5"/>
  <c r="Q404" i="5"/>
  <c r="J404" i="5"/>
  <c r="Q403" i="5"/>
  <c r="J403" i="5"/>
  <c r="Q402" i="5"/>
  <c r="J402" i="5"/>
  <c r="Q401" i="5"/>
  <c r="J401" i="5"/>
  <c r="Q400" i="5"/>
  <c r="J400" i="5"/>
  <c r="Q399" i="5"/>
  <c r="J399" i="5"/>
  <c r="Q398" i="5"/>
  <c r="J398" i="5"/>
  <c r="Q397" i="5"/>
  <c r="J397" i="5"/>
  <c r="Q396" i="5"/>
  <c r="J396" i="5"/>
  <c r="Q395" i="5"/>
  <c r="J395" i="5"/>
  <c r="Q394" i="5"/>
  <c r="J394" i="5"/>
  <c r="Q393" i="5"/>
  <c r="J393" i="5"/>
  <c r="Q392" i="5"/>
  <c r="J392" i="5"/>
  <c r="Q391" i="5"/>
  <c r="J391" i="5"/>
  <c r="Q390" i="5"/>
  <c r="J390" i="5"/>
  <c r="Q389" i="5"/>
  <c r="J389" i="5"/>
  <c r="Q388" i="5"/>
  <c r="J388" i="5"/>
  <c r="Q387" i="5"/>
  <c r="J387" i="5"/>
  <c r="Q386" i="5"/>
  <c r="J386" i="5"/>
  <c r="Q385" i="5"/>
  <c r="J385" i="5"/>
  <c r="Q384" i="5"/>
  <c r="J384" i="5"/>
  <c r="Q383" i="5"/>
  <c r="J383" i="5"/>
  <c r="Q382" i="5"/>
  <c r="J382" i="5"/>
  <c r="Q381" i="5"/>
  <c r="J381" i="5"/>
  <c r="Q380" i="5"/>
  <c r="J380" i="5"/>
  <c r="Q379" i="5"/>
  <c r="J379" i="5"/>
  <c r="Q378" i="5"/>
  <c r="J378" i="5"/>
  <c r="Q377" i="5"/>
  <c r="J377" i="5"/>
  <c r="Q376" i="5"/>
  <c r="J376" i="5"/>
  <c r="Q375" i="5"/>
  <c r="J375" i="5"/>
  <c r="Q374" i="5"/>
  <c r="J374" i="5"/>
  <c r="Q373" i="5"/>
  <c r="J373" i="5"/>
  <c r="Q372" i="5"/>
  <c r="J372" i="5"/>
  <c r="Q371" i="5"/>
  <c r="J371" i="5"/>
  <c r="Q370" i="5"/>
  <c r="J370" i="5"/>
  <c r="Q369" i="5"/>
  <c r="J369" i="5"/>
  <c r="Q368" i="5"/>
  <c r="J368" i="5"/>
  <c r="Q367" i="5"/>
  <c r="J367" i="5"/>
  <c r="Q366" i="5"/>
  <c r="J366" i="5"/>
  <c r="Q365" i="5"/>
  <c r="J365" i="5"/>
  <c r="Q364" i="5"/>
  <c r="J364" i="5"/>
  <c r="Q363" i="5"/>
  <c r="J363" i="5"/>
  <c r="Q362" i="5"/>
  <c r="J362" i="5"/>
  <c r="Q361" i="5"/>
  <c r="J361" i="5"/>
  <c r="Q360" i="5"/>
  <c r="J360" i="5"/>
  <c r="Q359" i="5"/>
  <c r="J359" i="5"/>
  <c r="Q358" i="5"/>
  <c r="J358" i="5"/>
  <c r="Q357" i="5"/>
  <c r="J357" i="5"/>
  <c r="Q356" i="5"/>
  <c r="J356" i="5"/>
  <c r="Q355" i="5"/>
  <c r="J355" i="5"/>
  <c r="Q354" i="5"/>
  <c r="J354" i="5"/>
  <c r="Q353" i="5"/>
  <c r="J353" i="5"/>
  <c r="Q352" i="5"/>
  <c r="J352" i="5"/>
  <c r="Q351" i="5"/>
  <c r="J351" i="5"/>
  <c r="Q350" i="5"/>
  <c r="J350" i="5"/>
  <c r="Q349" i="5"/>
  <c r="J349" i="5"/>
  <c r="Q348" i="5"/>
  <c r="J348" i="5"/>
  <c r="Q347" i="5"/>
  <c r="J347" i="5"/>
  <c r="Q346" i="5"/>
  <c r="J346" i="5"/>
  <c r="Q345" i="5"/>
  <c r="J345" i="5"/>
  <c r="Q344" i="5"/>
  <c r="J344" i="5"/>
  <c r="Q343" i="5"/>
  <c r="J343" i="5"/>
  <c r="Q342" i="5"/>
  <c r="J342" i="5"/>
  <c r="Q341" i="5"/>
  <c r="J341" i="5"/>
  <c r="Q340" i="5"/>
  <c r="J340" i="5"/>
  <c r="Q339" i="5"/>
  <c r="J339" i="5"/>
  <c r="Q338" i="5"/>
  <c r="J338" i="5"/>
  <c r="Q337" i="5"/>
  <c r="J337" i="5"/>
  <c r="Q336" i="5"/>
  <c r="J336" i="5"/>
  <c r="Q335" i="5"/>
  <c r="J335" i="5"/>
  <c r="Q334" i="5"/>
  <c r="J334" i="5"/>
  <c r="Q333" i="5"/>
  <c r="J333" i="5"/>
  <c r="Q332" i="5"/>
  <c r="J332" i="5"/>
  <c r="Q331" i="5"/>
  <c r="J331" i="5"/>
  <c r="Q330" i="5"/>
  <c r="J330" i="5"/>
  <c r="Q329" i="5"/>
  <c r="J329" i="5"/>
  <c r="Q328" i="5"/>
  <c r="J328" i="5"/>
  <c r="Q327" i="5"/>
  <c r="J327" i="5"/>
  <c r="Q326" i="5"/>
  <c r="J326" i="5"/>
  <c r="Q325" i="5"/>
  <c r="J325" i="5"/>
  <c r="Q324" i="5"/>
  <c r="J324" i="5"/>
  <c r="Q323" i="5"/>
  <c r="J323" i="5"/>
  <c r="Q322" i="5"/>
  <c r="J322" i="5"/>
  <c r="Q321" i="5"/>
  <c r="J321" i="5"/>
  <c r="Q320" i="5"/>
  <c r="J320" i="5"/>
  <c r="Q319" i="5"/>
  <c r="J319" i="5"/>
  <c r="Q318" i="5"/>
  <c r="J318" i="5"/>
  <c r="Q317" i="5"/>
  <c r="J317" i="5"/>
  <c r="Q316" i="5"/>
  <c r="J316" i="5"/>
  <c r="Q315" i="5"/>
  <c r="J315" i="5"/>
  <c r="Q314" i="5"/>
  <c r="J314" i="5"/>
  <c r="Q313" i="5"/>
  <c r="J313" i="5"/>
  <c r="Q312" i="5"/>
  <c r="J312" i="5"/>
  <c r="Q311" i="5"/>
  <c r="J311" i="5"/>
  <c r="Q310" i="5"/>
  <c r="J310" i="5"/>
  <c r="Q309" i="5"/>
  <c r="J309" i="5"/>
  <c r="Q308" i="5"/>
  <c r="J308" i="5"/>
  <c r="Q307" i="5"/>
  <c r="J307" i="5"/>
  <c r="Q306" i="5"/>
  <c r="J306" i="5"/>
  <c r="Q305" i="5"/>
  <c r="J305" i="5"/>
  <c r="Q304" i="5"/>
  <c r="J304" i="5"/>
  <c r="Q303" i="5"/>
  <c r="J303" i="5"/>
  <c r="Q302" i="5"/>
  <c r="J302" i="5"/>
  <c r="Q301" i="5"/>
  <c r="J301" i="5"/>
  <c r="Q300" i="5"/>
  <c r="J300" i="5"/>
  <c r="Q299" i="5"/>
  <c r="J299" i="5"/>
  <c r="Q298" i="5"/>
  <c r="J298" i="5"/>
  <c r="Q297" i="5"/>
  <c r="J297" i="5"/>
  <c r="Q296" i="5"/>
  <c r="J296" i="5"/>
  <c r="Q295" i="5"/>
  <c r="J295" i="5"/>
  <c r="Q294" i="5"/>
  <c r="J294" i="5"/>
  <c r="Q293" i="5"/>
  <c r="J293" i="5"/>
  <c r="Q292" i="5"/>
  <c r="J292" i="5"/>
  <c r="Q291" i="5"/>
  <c r="J291" i="5"/>
  <c r="Q290" i="5"/>
  <c r="J290" i="5"/>
  <c r="Q289" i="5"/>
  <c r="J289" i="5"/>
  <c r="Q288" i="5"/>
  <c r="J288" i="5"/>
  <c r="Q287" i="5"/>
  <c r="J287" i="5"/>
  <c r="Q286" i="5"/>
  <c r="J286" i="5"/>
  <c r="Q285" i="5"/>
  <c r="J285" i="5"/>
  <c r="Q284" i="5"/>
  <c r="J284" i="5"/>
  <c r="Q283" i="5"/>
  <c r="J283" i="5"/>
  <c r="Q282" i="5"/>
  <c r="J282" i="5"/>
  <c r="Q281" i="5"/>
  <c r="J281" i="5"/>
  <c r="Q280" i="5"/>
  <c r="J280" i="5"/>
  <c r="Q279" i="5"/>
  <c r="J279" i="5"/>
  <c r="Q278" i="5"/>
  <c r="J278" i="5"/>
  <c r="Q277" i="5"/>
  <c r="J277" i="5"/>
  <c r="Q276" i="5"/>
  <c r="J276" i="5"/>
  <c r="Q275" i="5"/>
  <c r="J275" i="5"/>
  <c r="Q274" i="5"/>
  <c r="J274" i="5"/>
  <c r="Q273" i="5"/>
  <c r="J273" i="5"/>
  <c r="Q272" i="5"/>
  <c r="J272" i="5"/>
  <c r="Q271" i="5"/>
  <c r="J271" i="5"/>
  <c r="Q270" i="5"/>
  <c r="J270" i="5"/>
  <c r="Q269" i="5"/>
  <c r="J269" i="5"/>
  <c r="Q268" i="5"/>
  <c r="J268" i="5"/>
  <c r="Q267" i="5"/>
  <c r="J267" i="5"/>
  <c r="Q266" i="5"/>
  <c r="J266" i="5"/>
  <c r="Q265" i="5"/>
  <c r="J265" i="5"/>
  <c r="Q264" i="5"/>
  <c r="J264" i="5"/>
  <c r="Q263" i="5"/>
  <c r="J263" i="5"/>
  <c r="Q262" i="5"/>
  <c r="J262" i="5"/>
  <c r="Q261" i="5"/>
  <c r="J261" i="5"/>
  <c r="Q260" i="5"/>
  <c r="J260" i="5"/>
  <c r="Q259" i="5"/>
  <c r="J259" i="5"/>
  <c r="Q258" i="5"/>
  <c r="J258" i="5"/>
  <c r="Q257" i="5"/>
  <c r="J257" i="5"/>
  <c r="Q256" i="5"/>
  <c r="J256" i="5"/>
  <c r="Q255" i="5"/>
  <c r="J255" i="5"/>
  <c r="Q254" i="5"/>
  <c r="J254" i="5"/>
  <c r="Q253" i="5"/>
  <c r="J253" i="5"/>
  <c r="Q252" i="5"/>
  <c r="J252" i="5"/>
  <c r="Q251" i="5"/>
  <c r="J251" i="5"/>
  <c r="Q250" i="5"/>
  <c r="J250" i="5"/>
  <c r="Q249" i="5"/>
  <c r="J249" i="5"/>
  <c r="Q248" i="5"/>
  <c r="J248" i="5"/>
  <c r="Q247" i="5"/>
  <c r="J247" i="5"/>
  <c r="Q246" i="5"/>
  <c r="J246" i="5"/>
  <c r="Q245" i="5"/>
  <c r="J245" i="5"/>
  <c r="Q244" i="5"/>
  <c r="J244" i="5"/>
  <c r="Q243" i="5"/>
  <c r="J243" i="5"/>
  <c r="Q242" i="5"/>
  <c r="J242" i="5"/>
  <c r="Q241" i="5"/>
  <c r="J241" i="5"/>
  <c r="Q240" i="5"/>
  <c r="J240" i="5"/>
  <c r="Q239" i="5"/>
  <c r="J239" i="5"/>
  <c r="Q238" i="5"/>
  <c r="J238" i="5"/>
  <c r="Q237" i="5"/>
  <c r="J237" i="5"/>
  <c r="Q236" i="5"/>
  <c r="J236" i="5"/>
  <c r="Q235" i="5"/>
  <c r="J235" i="5"/>
  <c r="Q234" i="5"/>
  <c r="J234" i="5"/>
  <c r="Q233" i="5"/>
  <c r="J233" i="5"/>
  <c r="Q232" i="5"/>
  <c r="J232" i="5"/>
  <c r="Q231" i="5"/>
  <c r="J231" i="5"/>
  <c r="Q230" i="5"/>
  <c r="J230" i="5"/>
  <c r="Q229" i="5"/>
  <c r="J229" i="5"/>
  <c r="Q228" i="5"/>
  <c r="J228" i="5"/>
  <c r="Q227" i="5"/>
  <c r="J227" i="5"/>
  <c r="Q226" i="5"/>
  <c r="J226" i="5"/>
  <c r="Q225" i="5"/>
  <c r="J225" i="5"/>
  <c r="Q224" i="5"/>
  <c r="J224" i="5"/>
  <c r="Q223" i="5"/>
  <c r="J223" i="5"/>
  <c r="Q222" i="5"/>
  <c r="J222" i="5"/>
  <c r="Q221" i="5"/>
  <c r="J221" i="5"/>
  <c r="Q220" i="5"/>
  <c r="J220" i="5"/>
  <c r="Q219" i="5"/>
  <c r="J219" i="5"/>
  <c r="Q218" i="5"/>
  <c r="J218" i="5"/>
  <c r="Q217" i="5"/>
  <c r="J217" i="5"/>
  <c r="Q216" i="5"/>
  <c r="J216" i="5"/>
  <c r="Q215" i="5"/>
  <c r="J215" i="5"/>
  <c r="Q214" i="5"/>
  <c r="J214" i="5"/>
  <c r="Q213" i="5"/>
  <c r="J213" i="5"/>
  <c r="Q212" i="5"/>
  <c r="J212" i="5"/>
  <c r="Q211" i="5"/>
  <c r="J211" i="5"/>
  <c r="Q210" i="5"/>
  <c r="J210" i="5"/>
  <c r="Q209" i="5"/>
  <c r="J209" i="5"/>
  <c r="Q208" i="5"/>
  <c r="J208" i="5"/>
  <c r="Q207" i="5"/>
  <c r="J207" i="5"/>
  <c r="Q206" i="5"/>
  <c r="J206" i="5"/>
  <c r="Q205" i="5"/>
  <c r="J205" i="5"/>
  <c r="Q204" i="5"/>
  <c r="J204" i="5"/>
  <c r="Q203" i="5"/>
  <c r="J203" i="5"/>
  <c r="Q202" i="5"/>
  <c r="J202" i="5"/>
  <c r="Q201" i="5"/>
  <c r="J201" i="5"/>
  <c r="Q200" i="5"/>
  <c r="J200" i="5"/>
  <c r="Q199" i="5"/>
  <c r="J199" i="5"/>
  <c r="Q198" i="5"/>
  <c r="J198" i="5"/>
  <c r="Q197" i="5"/>
  <c r="J197" i="5"/>
  <c r="Q196" i="5"/>
  <c r="J196" i="5"/>
  <c r="Q195" i="5"/>
  <c r="J195" i="5"/>
  <c r="Q194" i="5"/>
  <c r="J194" i="5"/>
  <c r="Q193" i="5"/>
  <c r="J193" i="5"/>
  <c r="Q192" i="5"/>
  <c r="J192" i="5"/>
  <c r="Q191" i="5"/>
  <c r="J191" i="5"/>
  <c r="Q190" i="5"/>
  <c r="J190" i="5"/>
  <c r="Q189" i="5"/>
  <c r="J189" i="5"/>
  <c r="Q188" i="5"/>
  <c r="J188" i="5"/>
  <c r="Q187" i="5"/>
  <c r="J187" i="5"/>
  <c r="Q186" i="5"/>
  <c r="J186" i="5"/>
  <c r="Q185" i="5"/>
  <c r="J185" i="5"/>
  <c r="Q184" i="5"/>
  <c r="J184" i="5"/>
  <c r="Q183" i="5"/>
  <c r="J183" i="5"/>
  <c r="Q182" i="5"/>
  <c r="J182" i="5"/>
  <c r="Q181" i="5"/>
  <c r="J181" i="5"/>
  <c r="Q180" i="5"/>
  <c r="J180" i="5"/>
  <c r="Q179" i="5"/>
  <c r="J179" i="5"/>
  <c r="Q178" i="5"/>
  <c r="J178" i="5"/>
  <c r="Q177" i="5"/>
  <c r="J177" i="5"/>
  <c r="Q176" i="5"/>
  <c r="J176" i="5"/>
  <c r="Q175" i="5"/>
  <c r="J175" i="5"/>
  <c r="Q174" i="5"/>
  <c r="J174" i="5"/>
  <c r="Q173" i="5"/>
  <c r="J173" i="5"/>
  <c r="Q172" i="5"/>
  <c r="J172" i="5"/>
  <c r="Q171" i="5"/>
  <c r="J171" i="5"/>
  <c r="Q170" i="5"/>
  <c r="J170" i="5"/>
  <c r="Q169" i="5"/>
  <c r="J169" i="5"/>
  <c r="Q168" i="5"/>
  <c r="J168" i="5"/>
  <c r="Q167" i="5"/>
  <c r="J167" i="5"/>
  <c r="Q166" i="5"/>
  <c r="J166" i="5"/>
  <c r="Q165" i="5"/>
  <c r="J165" i="5"/>
  <c r="Q164" i="5"/>
  <c r="J164" i="5"/>
  <c r="Q163" i="5"/>
  <c r="J163" i="5"/>
  <c r="Q162" i="5"/>
  <c r="J162" i="5"/>
  <c r="Q161" i="5"/>
  <c r="J161" i="5"/>
  <c r="Q160" i="5"/>
  <c r="J160" i="5"/>
  <c r="Q159" i="5"/>
  <c r="J159" i="5"/>
  <c r="Q158" i="5"/>
  <c r="J158" i="5"/>
  <c r="Q157" i="5"/>
  <c r="J157" i="5"/>
  <c r="Q156" i="5"/>
  <c r="J156" i="5"/>
  <c r="Q155" i="5"/>
  <c r="J155" i="5"/>
  <c r="Q154" i="5"/>
  <c r="J154" i="5"/>
  <c r="Q153" i="5"/>
  <c r="J153" i="5"/>
  <c r="Q152" i="5"/>
  <c r="J152" i="5"/>
  <c r="Q151" i="5"/>
  <c r="J151" i="5"/>
  <c r="Q150" i="5"/>
  <c r="J150" i="5"/>
  <c r="Q149" i="5"/>
  <c r="J149" i="5"/>
  <c r="Q148" i="5"/>
  <c r="J148" i="5"/>
  <c r="Q147" i="5"/>
  <c r="J147" i="5"/>
  <c r="Q146" i="5"/>
  <c r="J146" i="5"/>
  <c r="Q145" i="5"/>
  <c r="J145" i="5"/>
  <c r="Q144" i="5"/>
  <c r="J144" i="5"/>
  <c r="Q143" i="5"/>
  <c r="J143" i="5"/>
  <c r="Q142" i="5"/>
  <c r="J142" i="5"/>
  <c r="Q141" i="5"/>
  <c r="J141" i="5"/>
  <c r="Q140" i="5"/>
  <c r="J140" i="5"/>
  <c r="Q139" i="5"/>
  <c r="J139" i="5"/>
  <c r="Q138" i="5"/>
  <c r="J138" i="5"/>
  <c r="Q137" i="5"/>
  <c r="J137" i="5"/>
  <c r="Q136" i="5"/>
  <c r="J136" i="5"/>
  <c r="Q135" i="5"/>
  <c r="J135" i="5"/>
  <c r="Q134" i="5"/>
  <c r="J134" i="5"/>
  <c r="Q133" i="5"/>
  <c r="J133" i="5"/>
  <c r="Q132" i="5"/>
  <c r="J132" i="5"/>
  <c r="Q131" i="5"/>
  <c r="J131" i="5"/>
  <c r="Q130" i="5"/>
  <c r="J130" i="5"/>
  <c r="Q129" i="5"/>
  <c r="J129" i="5"/>
  <c r="Q128" i="5"/>
  <c r="J128" i="5"/>
  <c r="Q127" i="5"/>
  <c r="J127" i="5"/>
  <c r="Q126" i="5"/>
  <c r="J126" i="5"/>
  <c r="Q125" i="5"/>
  <c r="J125" i="5"/>
  <c r="Q124" i="5"/>
  <c r="J124" i="5"/>
  <c r="Q123" i="5"/>
  <c r="J123" i="5"/>
  <c r="Q122" i="5"/>
  <c r="J122" i="5"/>
  <c r="Q121" i="5"/>
  <c r="J121" i="5"/>
  <c r="Q120" i="5"/>
  <c r="J120" i="5"/>
  <c r="Q119" i="5"/>
  <c r="J119" i="5"/>
  <c r="Q118" i="5"/>
  <c r="J118" i="5"/>
  <c r="Q117" i="5"/>
  <c r="J117" i="5"/>
  <c r="Q116" i="5"/>
  <c r="J116" i="5"/>
  <c r="Q115" i="5"/>
  <c r="J115" i="5"/>
  <c r="Q114" i="5"/>
  <c r="J114" i="5"/>
  <c r="Q113" i="5"/>
  <c r="J113" i="5"/>
  <c r="Q112" i="5"/>
  <c r="J112" i="5"/>
  <c r="Q111" i="5"/>
  <c r="J111" i="5"/>
  <c r="Q110" i="5"/>
  <c r="J110" i="5"/>
  <c r="Q109" i="5"/>
  <c r="J109" i="5"/>
  <c r="Q108" i="5"/>
  <c r="J108" i="5"/>
  <c r="Q107" i="5"/>
  <c r="J107" i="5"/>
  <c r="Q106" i="5"/>
  <c r="J106" i="5"/>
  <c r="Q105" i="5"/>
  <c r="J105" i="5"/>
  <c r="Q104" i="5"/>
  <c r="J104" i="5"/>
  <c r="Q103" i="5"/>
  <c r="J103" i="5"/>
  <c r="Q102" i="5"/>
  <c r="J102" i="5"/>
  <c r="Q101" i="5"/>
  <c r="J101" i="5"/>
  <c r="Q100" i="5"/>
  <c r="J100" i="5"/>
  <c r="Q99" i="5"/>
  <c r="J99" i="5"/>
  <c r="Q98" i="5"/>
  <c r="J98" i="5"/>
  <c r="Q97" i="5"/>
  <c r="J97" i="5"/>
  <c r="Q96" i="5"/>
  <c r="J96" i="5"/>
  <c r="Q95" i="5"/>
  <c r="J95" i="5"/>
  <c r="Q94" i="5"/>
  <c r="J94" i="5"/>
  <c r="Q93" i="5"/>
  <c r="J93" i="5"/>
  <c r="Q92" i="5"/>
  <c r="J92" i="5"/>
  <c r="Q91" i="5"/>
  <c r="J91" i="5"/>
  <c r="Q90" i="5"/>
  <c r="J90" i="5"/>
  <c r="Q89" i="5"/>
  <c r="J89" i="5"/>
  <c r="Q88" i="5"/>
  <c r="J88" i="5"/>
  <c r="Q87" i="5"/>
  <c r="J87" i="5"/>
  <c r="Q86" i="5"/>
  <c r="J86" i="5"/>
  <c r="Q85" i="5"/>
  <c r="J85" i="5"/>
  <c r="Q84" i="5"/>
  <c r="J84" i="5"/>
  <c r="Q83" i="5"/>
  <c r="J83" i="5"/>
  <c r="Q82" i="5"/>
  <c r="J82" i="5"/>
  <c r="Q81" i="5"/>
  <c r="J81" i="5"/>
  <c r="Q80" i="5"/>
  <c r="J80" i="5"/>
  <c r="Q79" i="5"/>
  <c r="J79" i="5"/>
  <c r="Q78" i="5"/>
  <c r="J78" i="5"/>
  <c r="Q77" i="5"/>
  <c r="J77" i="5"/>
  <c r="Q76" i="5"/>
  <c r="J76" i="5"/>
  <c r="Q75" i="5"/>
  <c r="J75" i="5"/>
  <c r="Q74" i="5"/>
  <c r="J74" i="5"/>
  <c r="Q73" i="5"/>
  <c r="J73" i="5"/>
  <c r="Q72" i="5"/>
  <c r="J72" i="5"/>
  <c r="Q71" i="5"/>
  <c r="J71" i="5"/>
  <c r="Q70" i="5"/>
  <c r="J70" i="5"/>
  <c r="Q69" i="5"/>
  <c r="J69" i="5"/>
  <c r="Q68" i="5"/>
  <c r="J68" i="5"/>
  <c r="Q67" i="5"/>
  <c r="J67" i="5"/>
  <c r="Q66" i="5"/>
  <c r="J66" i="5"/>
  <c r="Q65" i="5"/>
  <c r="J65" i="5"/>
  <c r="Q64" i="5"/>
  <c r="J64" i="5"/>
  <c r="Q63" i="5"/>
  <c r="J63" i="5"/>
  <c r="Q62" i="5"/>
  <c r="J62" i="5"/>
  <c r="Q61" i="5"/>
  <c r="J61" i="5"/>
  <c r="Q60" i="5"/>
  <c r="J60" i="5"/>
  <c r="Q59" i="5"/>
  <c r="J59" i="5"/>
  <c r="Q58" i="5"/>
  <c r="J58" i="5"/>
  <c r="Q57" i="5"/>
  <c r="J57" i="5"/>
  <c r="Q56" i="5"/>
  <c r="J56" i="5"/>
  <c r="Q55" i="5"/>
  <c r="J55" i="5"/>
  <c r="Q54" i="5"/>
  <c r="J54" i="5"/>
  <c r="Q53" i="5"/>
  <c r="J53" i="5"/>
  <c r="Q52" i="5"/>
  <c r="J52" i="5"/>
  <c r="Q51" i="5"/>
  <c r="J51" i="5"/>
  <c r="Q50" i="5"/>
  <c r="J50" i="5"/>
  <c r="Q49" i="5"/>
  <c r="J49" i="5"/>
  <c r="Q48" i="5"/>
  <c r="J48" i="5"/>
  <c r="Q47" i="5"/>
  <c r="J47" i="5"/>
  <c r="Q46" i="5"/>
  <c r="J46" i="5"/>
  <c r="Q45" i="5"/>
  <c r="J45" i="5"/>
  <c r="Q44" i="5"/>
  <c r="J44" i="5"/>
  <c r="Q43" i="5"/>
  <c r="J43" i="5"/>
  <c r="Q42" i="5"/>
  <c r="J42" i="5"/>
  <c r="Q41" i="5"/>
  <c r="J41" i="5"/>
  <c r="Q40" i="5"/>
  <c r="J40" i="5"/>
  <c r="Q39" i="5"/>
  <c r="J39" i="5"/>
  <c r="Q38" i="5"/>
  <c r="J38" i="5"/>
  <c r="Q37" i="5"/>
  <c r="J37" i="5"/>
  <c r="Q36" i="5"/>
  <c r="J36" i="5"/>
  <c r="Q35" i="5"/>
  <c r="J35" i="5"/>
  <c r="Q34" i="5"/>
  <c r="J34" i="5"/>
  <c r="Q33" i="5"/>
  <c r="J33" i="5"/>
  <c r="Q32" i="5"/>
  <c r="J32" i="5"/>
  <c r="Q31" i="5"/>
  <c r="J31" i="5"/>
  <c r="Q30" i="5"/>
  <c r="J30" i="5"/>
  <c r="Q29" i="5"/>
  <c r="J29" i="5"/>
  <c r="Q28" i="5"/>
  <c r="J28" i="5"/>
  <c r="Q27" i="5"/>
  <c r="J27" i="5"/>
  <c r="Q26" i="5"/>
  <c r="J26" i="5"/>
  <c r="Q25" i="5"/>
  <c r="J25" i="5"/>
  <c r="Q24" i="5"/>
  <c r="J24" i="5"/>
  <c r="Q23" i="5"/>
  <c r="J23" i="5"/>
  <c r="Q22" i="5"/>
  <c r="J22" i="5"/>
  <c r="Q21" i="5"/>
  <c r="J21" i="5"/>
  <c r="Q20" i="5"/>
  <c r="J20" i="5"/>
  <c r="Q19" i="5"/>
  <c r="J19" i="5"/>
  <c r="Q18" i="5"/>
  <c r="J18" i="5"/>
  <c r="Q17" i="5"/>
  <c r="J17" i="5"/>
  <c r="Q16" i="5"/>
  <c r="J16" i="5"/>
  <c r="Q15" i="5"/>
  <c r="J15" i="5"/>
  <c r="Q14" i="5"/>
  <c r="J14" i="5"/>
  <c r="Q13" i="5"/>
  <c r="J13" i="5"/>
  <c r="Q12" i="5"/>
  <c r="J12" i="5"/>
  <c r="Q11" i="5"/>
  <c r="J11" i="5"/>
  <c r="Q10" i="5"/>
  <c r="J10" i="5"/>
  <c r="Q9" i="5"/>
  <c r="J9" i="5"/>
  <c r="Q8" i="5"/>
  <c r="J8" i="5"/>
  <c r="Q7" i="5"/>
  <c r="J7" i="5"/>
  <c r="Q6" i="5"/>
  <c r="J6" i="5"/>
  <c r="Q5" i="5"/>
  <c r="J5" i="5"/>
  <c r="Q3941" i="3"/>
  <c r="K3941" i="3"/>
  <c r="L3941" i="3" s="1"/>
  <c r="H3941" i="3"/>
  <c r="E3941" i="3"/>
  <c r="D3941" i="3"/>
  <c r="Q3940" i="3"/>
  <c r="K3940" i="3"/>
  <c r="L3940" i="3" s="1"/>
  <c r="H3940" i="3"/>
  <c r="E3940" i="3"/>
  <c r="D3940" i="3"/>
  <c r="Q3939" i="3"/>
  <c r="K3939" i="3"/>
  <c r="L3939" i="3" s="1"/>
  <c r="H3939" i="3"/>
  <c r="E3939" i="3"/>
  <c r="D3939" i="3"/>
  <c r="Q3938" i="3"/>
  <c r="K3938" i="3"/>
  <c r="L3938" i="3" s="1"/>
  <c r="H3938" i="3"/>
  <c r="E3938" i="3"/>
  <c r="D3938" i="3"/>
  <c r="Q3937" i="3"/>
  <c r="K3937" i="3"/>
  <c r="L3937" i="3" s="1"/>
  <c r="H3937" i="3"/>
  <c r="E3937" i="3"/>
  <c r="D3937" i="3"/>
  <c r="Q3936" i="3"/>
  <c r="K3936" i="3"/>
  <c r="L3936" i="3" s="1"/>
  <c r="H3936" i="3"/>
  <c r="E3936" i="3"/>
  <c r="D3936" i="3"/>
  <c r="Q3935" i="3"/>
  <c r="K3935" i="3"/>
  <c r="L3935" i="3" s="1"/>
  <c r="H3935" i="3"/>
  <c r="E3935" i="3"/>
  <c r="D3935" i="3"/>
  <c r="Q3934" i="3"/>
  <c r="K3934" i="3"/>
  <c r="L3934" i="3" s="1"/>
  <c r="H3934" i="3"/>
  <c r="E3934" i="3"/>
  <c r="D3934" i="3"/>
  <c r="Q3933" i="3"/>
  <c r="K3933" i="3"/>
  <c r="L3933" i="3" s="1"/>
  <c r="H3933" i="3"/>
  <c r="E3933" i="3"/>
  <c r="D3933" i="3"/>
  <c r="Q3932" i="3"/>
  <c r="K3932" i="3"/>
  <c r="L3932" i="3" s="1"/>
  <c r="H3932" i="3"/>
  <c r="E3932" i="3"/>
  <c r="D3932" i="3"/>
  <c r="Q3931" i="3"/>
  <c r="K3931" i="3"/>
  <c r="L3931" i="3" s="1"/>
  <c r="H3931" i="3"/>
  <c r="E3931" i="3"/>
  <c r="D3931" i="3"/>
  <c r="Q3930" i="3"/>
  <c r="K3930" i="3"/>
  <c r="L3930" i="3" s="1"/>
  <c r="H3930" i="3"/>
  <c r="E3930" i="3"/>
  <c r="D3930" i="3"/>
  <c r="Q3929" i="3"/>
  <c r="K3929" i="3"/>
  <c r="L3929" i="3" s="1"/>
  <c r="H3929" i="3"/>
  <c r="E3929" i="3"/>
  <c r="D3929" i="3"/>
  <c r="Q3928" i="3"/>
  <c r="K3928" i="3"/>
  <c r="L3928" i="3" s="1"/>
  <c r="H3928" i="3"/>
  <c r="E3928" i="3"/>
  <c r="D3928" i="3"/>
  <c r="Q3927" i="3"/>
  <c r="K3927" i="3"/>
  <c r="L3927" i="3" s="1"/>
  <c r="H3927" i="3"/>
  <c r="E3927" i="3"/>
  <c r="D3927" i="3"/>
  <c r="Q3926" i="3"/>
  <c r="K3926" i="3"/>
  <c r="L3926" i="3" s="1"/>
  <c r="H3926" i="3"/>
  <c r="E3926" i="3"/>
  <c r="D3926" i="3"/>
  <c r="Q3925" i="3"/>
  <c r="K3925" i="3"/>
  <c r="L3925" i="3" s="1"/>
  <c r="H3925" i="3"/>
  <c r="E3925" i="3"/>
  <c r="D3925" i="3"/>
  <c r="Q3924" i="3"/>
  <c r="K3924" i="3"/>
  <c r="L3924" i="3" s="1"/>
  <c r="H3924" i="3"/>
  <c r="E3924" i="3"/>
  <c r="D3924" i="3"/>
  <c r="Q3923" i="3"/>
  <c r="K3923" i="3"/>
  <c r="L3923" i="3" s="1"/>
  <c r="H3923" i="3"/>
  <c r="E3923" i="3"/>
  <c r="D3923" i="3"/>
  <c r="Q3922" i="3"/>
  <c r="K3922" i="3"/>
  <c r="L3922" i="3" s="1"/>
  <c r="H3922" i="3"/>
  <c r="E3922" i="3"/>
  <c r="D3922" i="3"/>
  <c r="Q3921" i="3"/>
  <c r="K3921" i="3"/>
  <c r="L3921" i="3" s="1"/>
  <c r="H3921" i="3"/>
  <c r="E3921" i="3"/>
  <c r="D3921" i="3"/>
  <c r="Q3920" i="3"/>
  <c r="K3920" i="3"/>
  <c r="L3920" i="3" s="1"/>
  <c r="H3920" i="3"/>
  <c r="E3920" i="3"/>
  <c r="D3920" i="3"/>
  <c r="Q3919" i="3"/>
  <c r="K3919" i="3"/>
  <c r="L3919" i="3" s="1"/>
  <c r="H3919" i="3"/>
  <c r="E3919" i="3"/>
  <c r="D3919" i="3"/>
  <c r="Q3918" i="3"/>
  <c r="K3918" i="3"/>
  <c r="L3918" i="3" s="1"/>
  <c r="H3918" i="3"/>
  <c r="E3918" i="3"/>
  <c r="D3918" i="3"/>
  <c r="Q3917" i="3"/>
  <c r="K3917" i="3"/>
  <c r="L3917" i="3" s="1"/>
  <c r="H3917" i="3"/>
  <c r="E3917" i="3"/>
  <c r="D3917" i="3"/>
  <c r="Q3916" i="3"/>
  <c r="K3916" i="3"/>
  <c r="L3916" i="3" s="1"/>
  <c r="H3916" i="3"/>
  <c r="E3916" i="3"/>
  <c r="D3916" i="3"/>
  <c r="Q3915" i="3"/>
  <c r="K3915" i="3"/>
  <c r="L3915" i="3" s="1"/>
  <c r="H3915" i="3"/>
  <c r="E3915" i="3"/>
  <c r="D3915" i="3"/>
  <c r="Q3914" i="3"/>
  <c r="K3914" i="3"/>
  <c r="L3914" i="3" s="1"/>
  <c r="H3914" i="3"/>
  <c r="E3914" i="3"/>
  <c r="D3914" i="3"/>
  <c r="Q3913" i="3"/>
  <c r="K3913" i="3"/>
  <c r="L3913" i="3" s="1"/>
  <c r="H3913" i="3"/>
  <c r="E3913" i="3"/>
  <c r="D3913" i="3"/>
  <c r="Q3912" i="3"/>
  <c r="K3912" i="3"/>
  <c r="L3912" i="3" s="1"/>
  <c r="H3912" i="3"/>
  <c r="E3912" i="3"/>
  <c r="D3912" i="3"/>
  <c r="Q3911" i="3"/>
  <c r="K3911" i="3"/>
  <c r="L3911" i="3" s="1"/>
  <c r="H3911" i="3"/>
  <c r="E3911" i="3"/>
  <c r="D3911" i="3"/>
  <c r="Q3910" i="3"/>
  <c r="K3910" i="3"/>
  <c r="L3910" i="3" s="1"/>
  <c r="H3910" i="3"/>
  <c r="E3910" i="3"/>
  <c r="D3910" i="3"/>
  <c r="Q3909" i="3"/>
  <c r="K3909" i="3"/>
  <c r="L3909" i="3" s="1"/>
  <c r="H3909" i="3"/>
  <c r="E3909" i="3"/>
  <c r="D3909" i="3"/>
  <c r="Q3908" i="3"/>
  <c r="K3908" i="3"/>
  <c r="L3908" i="3" s="1"/>
  <c r="H3908" i="3"/>
  <c r="E3908" i="3"/>
  <c r="D3908" i="3"/>
  <c r="Q3907" i="3"/>
  <c r="K3907" i="3"/>
  <c r="L3907" i="3" s="1"/>
  <c r="H3907" i="3"/>
  <c r="E3907" i="3"/>
  <c r="D3907" i="3"/>
  <c r="Q3906" i="3"/>
  <c r="K3906" i="3"/>
  <c r="L3906" i="3" s="1"/>
  <c r="H3906" i="3"/>
  <c r="E3906" i="3"/>
  <c r="D3906" i="3"/>
  <c r="Q3905" i="3"/>
  <c r="K3905" i="3"/>
  <c r="L3905" i="3" s="1"/>
  <c r="H3905" i="3"/>
  <c r="E3905" i="3"/>
  <c r="D3905" i="3"/>
  <c r="Q3904" i="3"/>
  <c r="K3904" i="3"/>
  <c r="L3904" i="3" s="1"/>
  <c r="H3904" i="3"/>
  <c r="E3904" i="3"/>
  <c r="D3904" i="3"/>
  <c r="Q3903" i="3"/>
  <c r="K3903" i="3"/>
  <c r="L3903" i="3" s="1"/>
  <c r="H3903" i="3"/>
  <c r="E3903" i="3"/>
  <c r="D3903" i="3"/>
  <c r="Q3902" i="3"/>
  <c r="K3902" i="3"/>
  <c r="L3902" i="3" s="1"/>
  <c r="H3902" i="3"/>
  <c r="E3902" i="3"/>
  <c r="D3902" i="3"/>
  <c r="Q3901" i="3"/>
  <c r="K3901" i="3"/>
  <c r="L3901" i="3" s="1"/>
  <c r="H3901" i="3"/>
  <c r="E3901" i="3"/>
  <c r="D3901" i="3"/>
  <c r="Q3900" i="3"/>
  <c r="K3900" i="3"/>
  <c r="L3900" i="3" s="1"/>
  <c r="H3900" i="3"/>
  <c r="E3900" i="3"/>
  <c r="D3900" i="3"/>
  <c r="Q3899" i="3"/>
  <c r="K3899" i="3"/>
  <c r="L3899" i="3" s="1"/>
  <c r="H3899" i="3"/>
  <c r="E3899" i="3"/>
  <c r="D3899" i="3"/>
  <c r="Q3898" i="3"/>
  <c r="K3898" i="3"/>
  <c r="L3898" i="3" s="1"/>
  <c r="H3898" i="3"/>
  <c r="E3898" i="3"/>
  <c r="D3898" i="3"/>
  <c r="Q3897" i="3"/>
  <c r="K3897" i="3"/>
  <c r="L3897" i="3" s="1"/>
  <c r="H3897" i="3"/>
  <c r="E3897" i="3"/>
  <c r="D3897" i="3"/>
  <c r="Q3896" i="3"/>
  <c r="K3896" i="3"/>
  <c r="L3896" i="3" s="1"/>
  <c r="H3896" i="3"/>
  <c r="E3896" i="3"/>
  <c r="D3896" i="3"/>
  <c r="Q3895" i="3"/>
  <c r="K3895" i="3"/>
  <c r="L3895" i="3" s="1"/>
  <c r="H3895" i="3"/>
  <c r="E3895" i="3"/>
  <c r="D3895" i="3"/>
  <c r="Q3894" i="3"/>
  <c r="K3894" i="3"/>
  <c r="L3894" i="3" s="1"/>
  <c r="H3894" i="3"/>
  <c r="E3894" i="3"/>
  <c r="D3894" i="3"/>
  <c r="Q3893" i="3"/>
  <c r="K3893" i="3"/>
  <c r="L3893" i="3" s="1"/>
  <c r="H3893" i="3"/>
  <c r="E3893" i="3"/>
  <c r="D3893" i="3"/>
  <c r="Q3892" i="3"/>
  <c r="K3892" i="3"/>
  <c r="L3892" i="3" s="1"/>
  <c r="H3892" i="3"/>
  <c r="E3892" i="3"/>
  <c r="D3892" i="3"/>
  <c r="Q3891" i="3"/>
  <c r="K3891" i="3"/>
  <c r="L3891" i="3" s="1"/>
  <c r="H3891" i="3"/>
  <c r="E3891" i="3"/>
  <c r="D3891" i="3"/>
  <c r="Q3890" i="3"/>
  <c r="K3890" i="3"/>
  <c r="L3890" i="3" s="1"/>
  <c r="H3890" i="3"/>
  <c r="E3890" i="3"/>
  <c r="D3890" i="3"/>
  <c r="Q3889" i="3"/>
  <c r="K3889" i="3"/>
  <c r="L3889" i="3" s="1"/>
  <c r="H3889" i="3"/>
  <c r="E3889" i="3"/>
  <c r="D3889" i="3"/>
  <c r="Q3888" i="3"/>
  <c r="K3888" i="3"/>
  <c r="L3888" i="3" s="1"/>
  <c r="H3888" i="3"/>
  <c r="E3888" i="3"/>
  <c r="D3888" i="3"/>
  <c r="Q3887" i="3"/>
  <c r="K3887" i="3"/>
  <c r="L3887" i="3" s="1"/>
  <c r="H3887" i="3"/>
  <c r="E3887" i="3"/>
  <c r="D3887" i="3"/>
  <c r="Q3886" i="3"/>
  <c r="K3886" i="3"/>
  <c r="L3886" i="3" s="1"/>
  <c r="H3886" i="3"/>
  <c r="E3886" i="3"/>
  <c r="D3886" i="3"/>
  <c r="Q3885" i="3"/>
  <c r="K3885" i="3"/>
  <c r="L3885" i="3" s="1"/>
  <c r="H3885" i="3"/>
  <c r="E3885" i="3"/>
  <c r="D3885" i="3"/>
  <c r="Q3884" i="3"/>
  <c r="K3884" i="3"/>
  <c r="L3884" i="3" s="1"/>
  <c r="H3884" i="3"/>
  <c r="E3884" i="3"/>
  <c r="D3884" i="3"/>
  <c r="Q3883" i="3"/>
  <c r="K3883" i="3"/>
  <c r="L3883" i="3" s="1"/>
  <c r="H3883" i="3"/>
  <c r="E3883" i="3"/>
  <c r="D3883" i="3"/>
  <c r="Q3882" i="3"/>
  <c r="K3882" i="3"/>
  <c r="L3882" i="3" s="1"/>
  <c r="H3882" i="3"/>
  <c r="E3882" i="3"/>
  <c r="D3882" i="3"/>
  <c r="Q3881" i="3"/>
  <c r="K3881" i="3"/>
  <c r="L3881" i="3" s="1"/>
  <c r="H3881" i="3"/>
  <c r="E3881" i="3"/>
  <c r="D3881" i="3"/>
  <c r="Q3880" i="3"/>
  <c r="K3880" i="3"/>
  <c r="L3880" i="3" s="1"/>
  <c r="H3880" i="3"/>
  <c r="E3880" i="3"/>
  <c r="D3880" i="3"/>
  <c r="Q3879" i="3"/>
  <c r="K3879" i="3"/>
  <c r="L3879" i="3" s="1"/>
  <c r="H3879" i="3"/>
  <c r="E3879" i="3"/>
  <c r="D3879" i="3"/>
  <c r="Q3878" i="3"/>
  <c r="K3878" i="3"/>
  <c r="L3878" i="3" s="1"/>
  <c r="H3878" i="3"/>
  <c r="E3878" i="3"/>
  <c r="D3878" i="3"/>
  <c r="Q3877" i="3"/>
  <c r="K3877" i="3"/>
  <c r="L3877" i="3" s="1"/>
  <c r="H3877" i="3"/>
  <c r="E3877" i="3"/>
  <c r="D3877" i="3"/>
  <c r="Q3876" i="3"/>
  <c r="K3876" i="3"/>
  <c r="L3876" i="3" s="1"/>
  <c r="H3876" i="3"/>
  <c r="E3876" i="3"/>
  <c r="D3876" i="3"/>
  <c r="Q3875" i="3"/>
  <c r="K3875" i="3"/>
  <c r="L3875" i="3" s="1"/>
  <c r="H3875" i="3"/>
  <c r="E3875" i="3"/>
  <c r="D3875" i="3"/>
  <c r="Q3874" i="3"/>
  <c r="K3874" i="3"/>
  <c r="L3874" i="3" s="1"/>
  <c r="H3874" i="3"/>
  <c r="E3874" i="3"/>
  <c r="D3874" i="3"/>
  <c r="Q3873" i="3"/>
  <c r="K3873" i="3"/>
  <c r="L3873" i="3" s="1"/>
  <c r="H3873" i="3"/>
  <c r="E3873" i="3"/>
  <c r="D3873" i="3"/>
  <c r="Q3872" i="3"/>
  <c r="K3872" i="3"/>
  <c r="L3872" i="3" s="1"/>
  <c r="H3872" i="3"/>
  <c r="E3872" i="3"/>
  <c r="D3872" i="3"/>
  <c r="Q3871" i="3"/>
  <c r="K3871" i="3"/>
  <c r="L3871" i="3" s="1"/>
  <c r="H3871" i="3"/>
  <c r="E3871" i="3"/>
  <c r="D3871" i="3"/>
  <c r="Q3870" i="3"/>
  <c r="K3870" i="3"/>
  <c r="L3870" i="3" s="1"/>
  <c r="H3870" i="3"/>
  <c r="E3870" i="3"/>
  <c r="D3870" i="3"/>
  <c r="Q3869" i="3"/>
  <c r="K3869" i="3"/>
  <c r="L3869" i="3" s="1"/>
  <c r="H3869" i="3"/>
  <c r="E3869" i="3"/>
  <c r="D3869" i="3"/>
  <c r="Q3868" i="3"/>
  <c r="K3868" i="3"/>
  <c r="L3868" i="3" s="1"/>
  <c r="H3868" i="3"/>
  <c r="E3868" i="3"/>
  <c r="D3868" i="3"/>
  <c r="Q3867" i="3"/>
  <c r="K3867" i="3"/>
  <c r="L3867" i="3" s="1"/>
  <c r="H3867" i="3"/>
  <c r="E3867" i="3"/>
  <c r="D3867" i="3"/>
  <c r="Q3866" i="3"/>
  <c r="K3866" i="3"/>
  <c r="L3866" i="3" s="1"/>
  <c r="H3866" i="3"/>
  <c r="E3866" i="3"/>
  <c r="D3866" i="3"/>
  <c r="Q3865" i="3"/>
  <c r="K3865" i="3"/>
  <c r="L3865" i="3" s="1"/>
  <c r="H3865" i="3"/>
  <c r="E3865" i="3"/>
  <c r="D3865" i="3"/>
  <c r="Q3864" i="3"/>
  <c r="K3864" i="3"/>
  <c r="L3864" i="3" s="1"/>
  <c r="H3864" i="3"/>
  <c r="E3864" i="3"/>
  <c r="D3864" i="3"/>
  <c r="Q3863" i="3"/>
  <c r="K3863" i="3"/>
  <c r="L3863" i="3" s="1"/>
  <c r="H3863" i="3"/>
  <c r="E3863" i="3"/>
  <c r="D3863" i="3"/>
  <c r="Q3862" i="3"/>
  <c r="K3862" i="3"/>
  <c r="L3862" i="3" s="1"/>
  <c r="H3862" i="3"/>
  <c r="E3862" i="3"/>
  <c r="F3862" i="3" s="1"/>
  <c r="M3862" i="3" s="1"/>
  <c r="N3862" i="3" s="1"/>
  <c r="O3862" i="3" s="1"/>
  <c r="P3862" i="3" s="1"/>
  <c r="D3862" i="3"/>
  <c r="Q3861" i="3"/>
  <c r="K3861" i="3"/>
  <c r="L3861" i="3" s="1"/>
  <c r="H3861" i="3"/>
  <c r="E3861" i="3"/>
  <c r="D3861" i="3"/>
  <c r="Q3860" i="3"/>
  <c r="K3860" i="3"/>
  <c r="L3860" i="3" s="1"/>
  <c r="H3860" i="3"/>
  <c r="E3860" i="3"/>
  <c r="D3860" i="3"/>
  <c r="Q3859" i="3"/>
  <c r="K3859" i="3"/>
  <c r="L3859" i="3" s="1"/>
  <c r="H3859" i="3"/>
  <c r="E3859" i="3"/>
  <c r="D3859" i="3"/>
  <c r="Q3858" i="3"/>
  <c r="K3858" i="3"/>
  <c r="L3858" i="3" s="1"/>
  <c r="H3858" i="3"/>
  <c r="E3858" i="3"/>
  <c r="D3858" i="3"/>
  <c r="Q3857" i="3"/>
  <c r="K3857" i="3"/>
  <c r="L3857" i="3" s="1"/>
  <c r="H3857" i="3"/>
  <c r="E3857" i="3"/>
  <c r="D3857" i="3"/>
  <c r="Q3856" i="3"/>
  <c r="K3856" i="3"/>
  <c r="L3856" i="3" s="1"/>
  <c r="H3856" i="3"/>
  <c r="E3856" i="3"/>
  <c r="D3856" i="3"/>
  <c r="Q3855" i="3"/>
  <c r="K3855" i="3"/>
  <c r="L3855" i="3" s="1"/>
  <c r="H3855" i="3"/>
  <c r="E3855" i="3"/>
  <c r="D3855" i="3"/>
  <c r="Q3854" i="3"/>
  <c r="K3854" i="3"/>
  <c r="L3854" i="3" s="1"/>
  <c r="H3854" i="3"/>
  <c r="E3854" i="3"/>
  <c r="D3854" i="3"/>
  <c r="Q3853" i="3"/>
  <c r="K3853" i="3"/>
  <c r="L3853" i="3" s="1"/>
  <c r="H3853" i="3"/>
  <c r="E3853" i="3"/>
  <c r="D3853" i="3"/>
  <c r="Q3852" i="3"/>
  <c r="K3852" i="3"/>
  <c r="L3852" i="3" s="1"/>
  <c r="H3852" i="3"/>
  <c r="E3852" i="3"/>
  <c r="D3852" i="3"/>
  <c r="Q3851" i="3"/>
  <c r="K3851" i="3"/>
  <c r="L3851" i="3" s="1"/>
  <c r="H3851" i="3"/>
  <c r="E3851" i="3"/>
  <c r="D3851" i="3"/>
  <c r="Q3850" i="3"/>
  <c r="K3850" i="3"/>
  <c r="L3850" i="3" s="1"/>
  <c r="H3850" i="3"/>
  <c r="E3850" i="3"/>
  <c r="D3850" i="3"/>
  <c r="Q3849" i="3"/>
  <c r="K3849" i="3"/>
  <c r="L3849" i="3" s="1"/>
  <c r="H3849" i="3"/>
  <c r="E3849" i="3"/>
  <c r="D3849" i="3"/>
  <c r="Q3848" i="3"/>
  <c r="K3848" i="3"/>
  <c r="L3848" i="3" s="1"/>
  <c r="H3848" i="3"/>
  <c r="E3848" i="3"/>
  <c r="D3848" i="3"/>
  <c r="Q3847" i="3"/>
  <c r="K3847" i="3"/>
  <c r="L3847" i="3" s="1"/>
  <c r="H3847" i="3"/>
  <c r="E3847" i="3"/>
  <c r="D3847" i="3"/>
  <c r="Q3846" i="3"/>
  <c r="K3846" i="3"/>
  <c r="L3846" i="3" s="1"/>
  <c r="H3846" i="3"/>
  <c r="E3846" i="3"/>
  <c r="D3846" i="3"/>
  <c r="Q3845" i="3"/>
  <c r="K3845" i="3"/>
  <c r="L3845" i="3" s="1"/>
  <c r="H3845" i="3"/>
  <c r="E3845" i="3"/>
  <c r="D3845" i="3"/>
  <c r="Q3844" i="3"/>
  <c r="K3844" i="3"/>
  <c r="L3844" i="3" s="1"/>
  <c r="H3844" i="3"/>
  <c r="E3844" i="3"/>
  <c r="D3844" i="3"/>
  <c r="Q3843" i="3"/>
  <c r="K3843" i="3"/>
  <c r="L3843" i="3" s="1"/>
  <c r="H3843" i="3"/>
  <c r="E3843" i="3"/>
  <c r="D3843" i="3"/>
  <c r="Q3842" i="3"/>
  <c r="K3842" i="3"/>
  <c r="L3842" i="3" s="1"/>
  <c r="H3842" i="3"/>
  <c r="E3842" i="3"/>
  <c r="D3842" i="3"/>
  <c r="Q3841" i="3"/>
  <c r="K3841" i="3"/>
  <c r="L3841" i="3" s="1"/>
  <c r="H3841" i="3"/>
  <c r="E3841" i="3"/>
  <c r="D3841" i="3"/>
  <c r="Q3840" i="3"/>
  <c r="K3840" i="3"/>
  <c r="L3840" i="3" s="1"/>
  <c r="H3840" i="3"/>
  <c r="E3840" i="3"/>
  <c r="D3840" i="3"/>
  <c r="Q3839" i="3"/>
  <c r="K3839" i="3"/>
  <c r="L3839" i="3" s="1"/>
  <c r="H3839" i="3"/>
  <c r="E3839" i="3"/>
  <c r="D3839" i="3"/>
  <c r="Q3838" i="3"/>
  <c r="K3838" i="3"/>
  <c r="L3838" i="3" s="1"/>
  <c r="H3838" i="3"/>
  <c r="E3838" i="3"/>
  <c r="D3838" i="3"/>
  <c r="Q3837" i="3"/>
  <c r="K3837" i="3"/>
  <c r="L3837" i="3" s="1"/>
  <c r="H3837" i="3"/>
  <c r="E3837" i="3"/>
  <c r="D3837" i="3"/>
  <c r="Q3836" i="3"/>
  <c r="K3836" i="3"/>
  <c r="L3836" i="3" s="1"/>
  <c r="H3836" i="3"/>
  <c r="E3836" i="3"/>
  <c r="D3836" i="3"/>
  <c r="Q3835" i="3"/>
  <c r="K3835" i="3"/>
  <c r="L3835" i="3" s="1"/>
  <c r="H3835" i="3"/>
  <c r="E3835" i="3"/>
  <c r="D3835" i="3"/>
  <c r="Q3834" i="3"/>
  <c r="K3834" i="3"/>
  <c r="L3834" i="3" s="1"/>
  <c r="H3834" i="3"/>
  <c r="E3834" i="3"/>
  <c r="D3834" i="3"/>
  <c r="Q3833" i="3"/>
  <c r="K3833" i="3"/>
  <c r="L3833" i="3" s="1"/>
  <c r="H3833" i="3"/>
  <c r="E3833" i="3"/>
  <c r="D3833" i="3"/>
  <c r="Q3832" i="3"/>
  <c r="K3832" i="3"/>
  <c r="L3832" i="3" s="1"/>
  <c r="H3832" i="3"/>
  <c r="E3832" i="3"/>
  <c r="D3832" i="3"/>
  <c r="Q3831" i="3"/>
  <c r="K3831" i="3"/>
  <c r="L3831" i="3" s="1"/>
  <c r="H3831" i="3"/>
  <c r="E3831" i="3"/>
  <c r="D3831" i="3"/>
  <c r="Q3830" i="3"/>
  <c r="K3830" i="3"/>
  <c r="L3830" i="3" s="1"/>
  <c r="H3830" i="3"/>
  <c r="E3830" i="3"/>
  <c r="D3830" i="3"/>
  <c r="Q3829" i="3"/>
  <c r="K3829" i="3"/>
  <c r="L3829" i="3" s="1"/>
  <c r="H3829" i="3"/>
  <c r="E3829" i="3"/>
  <c r="D3829" i="3"/>
  <c r="Q3828" i="3"/>
  <c r="K3828" i="3"/>
  <c r="L3828" i="3" s="1"/>
  <c r="H3828" i="3"/>
  <c r="E3828" i="3"/>
  <c r="D3828" i="3"/>
  <c r="Q3827" i="3"/>
  <c r="K3827" i="3"/>
  <c r="L3827" i="3" s="1"/>
  <c r="H3827" i="3"/>
  <c r="E3827" i="3"/>
  <c r="D3827" i="3"/>
  <c r="Q3826" i="3"/>
  <c r="K3826" i="3"/>
  <c r="L3826" i="3" s="1"/>
  <c r="H3826" i="3"/>
  <c r="E3826" i="3"/>
  <c r="D3826" i="3"/>
  <c r="Q3825" i="3"/>
  <c r="K3825" i="3"/>
  <c r="L3825" i="3" s="1"/>
  <c r="H3825" i="3"/>
  <c r="E3825" i="3"/>
  <c r="D3825" i="3"/>
  <c r="Q3824" i="3"/>
  <c r="K3824" i="3"/>
  <c r="L3824" i="3" s="1"/>
  <c r="H3824" i="3"/>
  <c r="E3824" i="3"/>
  <c r="D3824" i="3"/>
  <c r="Q3823" i="3"/>
  <c r="K3823" i="3"/>
  <c r="L3823" i="3" s="1"/>
  <c r="H3823" i="3"/>
  <c r="E3823" i="3"/>
  <c r="D3823" i="3"/>
  <c r="Q3822" i="3"/>
  <c r="K3822" i="3"/>
  <c r="L3822" i="3" s="1"/>
  <c r="H3822" i="3"/>
  <c r="E3822" i="3"/>
  <c r="D3822" i="3"/>
  <c r="Q3821" i="3"/>
  <c r="K3821" i="3"/>
  <c r="L3821" i="3" s="1"/>
  <c r="H3821" i="3"/>
  <c r="E3821" i="3"/>
  <c r="D3821" i="3"/>
  <c r="Q3820" i="3"/>
  <c r="K3820" i="3"/>
  <c r="L3820" i="3" s="1"/>
  <c r="H3820" i="3"/>
  <c r="E3820" i="3"/>
  <c r="D3820" i="3"/>
  <c r="Q3819" i="3"/>
  <c r="K3819" i="3"/>
  <c r="L3819" i="3" s="1"/>
  <c r="H3819" i="3"/>
  <c r="E3819" i="3"/>
  <c r="D3819" i="3"/>
  <c r="Q3818" i="3"/>
  <c r="K3818" i="3"/>
  <c r="L3818" i="3" s="1"/>
  <c r="H3818" i="3"/>
  <c r="E3818" i="3"/>
  <c r="D3818" i="3"/>
  <c r="Q3817" i="3"/>
  <c r="K3817" i="3"/>
  <c r="L3817" i="3" s="1"/>
  <c r="H3817" i="3"/>
  <c r="E3817" i="3"/>
  <c r="D3817" i="3"/>
  <c r="Q3816" i="3"/>
  <c r="K3816" i="3"/>
  <c r="L3816" i="3" s="1"/>
  <c r="H3816" i="3"/>
  <c r="E3816" i="3"/>
  <c r="D3816" i="3"/>
  <c r="Q3815" i="3"/>
  <c r="K3815" i="3"/>
  <c r="L3815" i="3" s="1"/>
  <c r="H3815" i="3"/>
  <c r="E3815" i="3"/>
  <c r="D3815" i="3"/>
  <c r="Q3814" i="3"/>
  <c r="K3814" i="3"/>
  <c r="L3814" i="3" s="1"/>
  <c r="H3814" i="3"/>
  <c r="E3814" i="3"/>
  <c r="D3814" i="3"/>
  <c r="Q3813" i="3"/>
  <c r="K3813" i="3"/>
  <c r="L3813" i="3" s="1"/>
  <c r="H3813" i="3"/>
  <c r="E3813" i="3"/>
  <c r="D3813" i="3"/>
  <c r="Q3812" i="3"/>
  <c r="K3812" i="3"/>
  <c r="L3812" i="3" s="1"/>
  <c r="H3812" i="3"/>
  <c r="E3812" i="3"/>
  <c r="D3812" i="3"/>
  <c r="Q3811" i="3"/>
  <c r="K3811" i="3"/>
  <c r="L3811" i="3" s="1"/>
  <c r="H3811" i="3"/>
  <c r="E3811" i="3"/>
  <c r="D3811" i="3"/>
  <c r="Q3810" i="3"/>
  <c r="K3810" i="3"/>
  <c r="L3810" i="3" s="1"/>
  <c r="H3810" i="3"/>
  <c r="E3810" i="3"/>
  <c r="D3810" i="3"/>
  <c r="Q3809" i="3"/>
  <c r="K3809" i="3"/>
  <c r="L3809" i="3" s="1"/>
  <c r="H3809" i="3"/>
  <c r="E3809" i="3"/>
  <c r="D3809" i="3"/>
  <c r="Q3808" i="3"/>
  <c r="K3808" i="3"/>
  <c r="L3808" i="3" s="1"/>
  <c r="H3808" i="3"/>
  <c r="E3808" i="3"/>
  <c r="D3808" i="3"/>
  <c r="Q3807" i="3"/>
  <c r="K3807" i="3"/>
  <c r="L3807" i="3" s="1"/>
  <c r="H3807" i="3"/>
  <c r="E3807" i="3"/>
  <c r="D3807" i="3"/>
  <c r="Q3806" i="3"/>
  <c r="K3806" i="3"/>
  <c r="L3806" i="3" s="1"/>
  <c r="H3806" i="3"/>
  <c r="E3806" i="3"/>
  <c r="D3806" i="3"/>
  <c r="Q3805" i="3"/>
  <c r="K3805" i="3"/>
  <c r="L3805" i="3" s="1"/>
  <c r="H3805" i="3"/>
  <c r="E3805" i="3"/>
  <c r="D3805" i="3"/>
  <c r="Q3804" i="3"/>
  <c r="K3804" i="3"/>
  <c r="L3804" i="3" s="1"/>
  <c r="H3804" i="3"/>
  <c r="E3804" i="3"/>
  <c r="D3804" i="3"/>
  <c r="Q3803" i="3"/>
  <c r="K3803" i="3"/>
  <c r="L3803" i="3" s="1"/>
  <c r="H3803" i="3"/>
  <c r="E3803" i="3"/>
  <c r="D3803" i="3"/>
  <c r="Q3802" i="3"/>
  <c r="K3802" i="3"/>
  <c r="L3802" i="3" s="1"/>
  <c r="H3802" i="3"/>
  <c r="E3802" i="3"/>
  <c r="D3802" i="3"/>
  <c r="Q3801" i="3"/>
  <c r="K3801" i="3"/>
  <c r="L3801" i="3" s="1"/>
  <c r="H3801" i="3"/>
  <c r="E3801" i="3"/>
  <c r="D3801" i="3"/>
  <c r="Q3800" i="3"/>
  <c r="K3800" i="3"/>
  <c r="L3800" i="3" s="1"/>
  <c r="H3800" i="3"/>
  <c r="E3800" i="3"/>
  <c r="D3800" i="3"/>
  <c r="Q3799" i="3"/>
  <c r="K3799" i="3"/>
  <c r="L3799" i="3" s="1"/>
  <c r="H3799" i="3"/>
  <c r="E3799" i="3"/>
  <c r="D3799" i="3"/>
  <c r="Q3798" i="3"/>
  <c r="K3798" i="3"/>
  <c r="L3798" i="3" s="1"/>
  <c r="H3798" i="3"/>
  <c r="E3798" i="3"/>
  <c r="D3798" i="3"/>
  <c r="Q3797" i="3"/>
  <c r="K3797" i="3"/>
  <c r="L3797" i="3" s="1"/>
  <c r="H3797" i="3"/>
  <c r="E3797" i="3"/>
  <c r="D3797" i="3"/>
  <c r="Q3796" i="3"/>
  <c r="K3796" i="3"/>
  <c r="L3796" i="3" s="1"/>
  <c r="H3796" i="3"/>
  <c r="E3796" i="3"/>
  <c r="D3796" i="3"/>
  <c r="Q3795" i="3"/>
  <c r="K3795" i="3"/>
  <c r="L3795" i="3" s="1"/>
  <c r="H3795" i="3"/>
  <c r="E3795" i="3"/>
  <c r="D3795" i="3"/>
  <c r="Q3794" i="3"/>
  <c r="K3794" i="3"/>
  <c r="L3794" i="3" s="1"/>
  <c r="H3794" i="3"/>
  <c r="E3794" i="3"/>
  <c r="D3794" i="3"/>
  <c r="Q3793" i="3"/>
  <c r="K3793" i="3"/>
  <c r="L3793" i="3" s="1"/>
  <c r="H3793" i="3"/>
  <c r="E3793" i="3"/>
  <c r="D3793" i="3"/>
  <c r="Q3792" i="3"/>
  <c r="K3792" i="3"/>
  <c r="L3792" i="3" s="1"/>
  <c r="H3792" i="3"/>
  <c r="E3792" i="3"/>
  <c r="D3792" i="3"/>
  <c r="Q3791" i="3"/>
  <c r="K3791" i="3"/>
  <c r="L3791" i="3" s="1"/>
  <c r="H3791" i="3"/>
  <c r="E3791" i="3"/>
  <c r="D3791" i="3"/>
  <c r="Q3790" i="3"/>
  <c r="K3790" i="3"/>
  <c r="L3790" i="3" s="1"/>
  <c r="H3790" i="3"/>
  <c r="E3790" i="3"/>
  <c r="D3790" i="3"/>
  <c r="Q3789" i="3"/>
  <c r="K3789" i="3"/>
  <c r="L3789" i="3" s="1"/>
  <c r="H3789" i="3"/>
  <c r="E3789" i="3"/>
  <c r="D3789" i="3"/>
  <c r="Q3788" i="3"/>
  <c r="K3788" i="3"/>
  <c r="L3788" i="3" s="1"/>
  <c r="H3788" i="3"/>
  <c r="E3788" i="3"/>
  <c r="D3788" i="3"/>
  <c r="Q3787" i="3"/>
  <c r="K3787" i="3"/>
  <c r="L3787" i="3" s="1"/>
  <c r="H3787" i="3"/>
  <c r="E3787" i="3"/>
  <c r="D3787" i="3"/>
  <c r="Q3786" i="3"/>
  <c r="K3786" i="3"/>
  <c r="L3786" i="3" s="1"/>
  <c r="H3786" i="3"/>
  <c r="E3786" i="3"/>
  <c r="D3786" i="3"/>
  <c r="Q3785" i="3"/>
  <c r="K3785" i="3"/>
  <c r="L3785" i="3" s="1"/>
  <c r="H3785" i="3"/>
  <c r="E3785" i="3"/>
  <c r="D3785" i="3"/>
  <c r="Q3784" i="3"/>
  <c r="K3784" i="3"/>
  <c r="L3784" i="3" s="1"/>
  <c r="H3784" i="3"/>
  <c r="E3784" i="3"/>
  <c r="D3784" i="3"/>
  <c r="Q3783" i="3"/>
  <c r="K3783" i="3"/>
  <c r="L3783" i="3" s="1"/>
  <c r="H3783" i="3"/>
  <c r="E3783" i="3"/>
  <c r="D3783" i="3"/>
  <c r="Q3782" i="3"/>
  <c r="K3782" i="3"/>
  <c r="L3782" i="3" s="1"/>
  <c r="H3782" i="3"/>
  <c r="E3782" i="3"/>
  <c r="D3782" i="3"/>
  <c r="Q3781" i="3"/>
  <c r="K3781" i="3"/>
  <c r="L3781" i="3" s="1"/>
  <c r="H3781" i="3"/>
  <c r="E3781" i="3"/>
  <c r="D3781" i="3"/>
  <c r="Q3780" i="3"/>
  <c r="K3780" i="3"/>
  <c r="L3780" i="3" s="1"/>
  <c r="H3780" i="3"/>
  <c r="E3780" i="3"/>
  <c r="D3780" i="3"/>
  <c r="Q3779" i="3"/>
  <c r="K3779" i="3"/>
  <c r="L3779" i="3" s="1"/>
  <c r="H3779" i="3"/>
  <c r="E3779" i="3"/>
  <c r="D3779" i="3"/>
  <c r="Q3778" i="3"/>
  <c r="K3778" i="3"/>
  <c r="L3778" i="3" s="1"/>
  <c r="H3778" i="3"/>
  <c r="E3778" i="3"/>
  <c r="D3778" i="3"/>
  <c r="Q3777" i="3"/>
  <c r="K3777" i="3"/>
  <c r="L3777" i="3" s="1"/>
  <c r="H3777" i="3"/>
  <c r="E3777" i="3"/>
  <c r="D3777" i="3"/>
  <c r="Q3776" i="3"/>
  <c r="K3776" i="3"/>
  <c r="L3776" i="3" s="1"/>
  <c r="H3776" i="3"/>
  <c r="E3776" i="3"/>
  <c r="D3776" i="3"/>
  <c r="Q3775" i="3"/>
  <c r="K3775" i="3"/>
  <c r="L3775" i="3" s="1"/>
  <c r="H3775" i="3"/>
  <c r="E3775" i="3"/>
  <c r="D3775" i="3"/>
  <c r="Q3774" i="3"/>
  <c r="K3774" i="3"/>
  <c r="L3774" i="3" s="1"/>
  <c r="H3774" i="3"/>
  <c r="E3774" i="3"/>
  <c r="D3774" i="3"/>
  <c r="Q3773" i="3"/>
  <c r="K3773" i="3"/>
  <c r="L3773" i="3" s="1"/>
  <c r="H3773" i="3"/>
  <c r="E3773" i="3"/>
  <c r="D3773" i="3"/>
  <c r="Q3772" i="3"/>
  <c r="K3772" i="3"/>
  <c r="L3772" i="3" s="1"/>
  <c r="H3772" i="3"/>
  <c r="E3772" i="3"/>
  <c r="D3772" i="3"/>
  <c r="Q3771" i="3"/>
  <c r="K3771" i="3"/>
  <c r="L3771" i="3" s="1"/>
  <c r="H3771" i="3"/>
  <c r="E3771" i="3"/>
  <c r="D3771" i="3"/>
  <c r="Q3770" i="3"/>
  <c r="K3770" i="3"/>
  <c r="L3770" i="3" s="1"/>
  <c r="H3770" i="3"/>
  <c r="E3770" i="3"/>
  <c r="D3770" i="3"/>
  <c r="Q3769" i="3"/>
  <c r="K3769" i="3"/>
  <c r="L3769" i="3" s="1"/>
  <c r="H3769" i="3"/>
  <c r="E3769" i="3"/>
  <c r="D3769" i="3"/>
  <c r="Q3768" i="3"/>
  <c r="K3768" i="3"/>
  <c r="L3768" i="3" s="1"/>
  <c r="H3768" i="3"/>
  <c r="E3768" i="3"/>
  <c r="D3768" i="3"/>
  <c r="Q3767" i="3"/>
  <c r="K3767" i="3"/>
  <c r="L3767" i="3" s="1"/>
  <c r="H3767" i="3"/>
  <c r="E3767" i="3"/>
  <c r="D3767" i="3"/>
  <c r="Q3766" i="3"/>
  <c r="K3766" i="3"/>
  <c r="L3766" i="3" s="1"/>
  <c r="H3766" i="3"/>
  <c r="E3766" i="3"/>
  <c r="D3766" i="3"/>
  <c r="Q3765" i="3"/>
  <c r="K3765" i="3"/>
  <c r="L3765" i="3" s="1"/>
  <c r="H3765" i="3"/>
  <c r="E3765" i="3"/>
  <c r="D3765" i="3"/>
  <c r="Q3764" i="3"/>
  <c r="K3764" i="3"/>
  <c r="L3764" i="3" s="1"/>
  <c r="H3764" i="3"/>
  <c r="E3764" i="3"/>
  <c r="D3764" i="3"/>
  <c r="Q3763" i="3"/>
  <c r="K3763" i="3"/>
  <c r="L3763" i="3" s="1"/>
  <c r="H3763" i="3"/>
  <c r="E3763" i="3"/>
  <c r="D3763" i="3"/>
  <c r="Q3762" i="3"/>
  <c r="K3762" i="3"/>
  <c r="L3762" i="3" s="1"/>
  <c r="H3762" i="3"/>
  <c r="E3762" i="3"/>
  <c r="D3762" i="3"/>
  <c r="Q3761" i="3"/>
  <c r="K3761" i="3"/>
  <c r="L3761" i="3" s="1"/>
  <c r="H3761" i="3"/>
  <c r="E3761" i="3"/>
  <c r="D3761" i="3"/>
  <c r="Q3760" i="3"/>
  <c r="K3760" i="3"/>
  <c r="L3760" i="3" s="1"/>
  <c r="H3760" i="3"/>
  <c r="E3760" i="3"/>
  <c r="D3760" i="3"/>
  <c r="Q3759" i="3"/>
  <c r="K3759" i="3"/>
  <c r="L3759" i="3" s="1"/>
  <c r="H3759" i="3"/>
  <c r="E3759" i="3"/>
  <c r="D3759" i="3"/>
  <c r="Q3758" i="3"/>
  <c r="K3758" i="3"/>
  <c r="L3758" i="3" s="1"/>
  <c r="H3758" i="3"/>
  <c r="E3758" i="3"/>
  <c r="D3758" i="3"/>
  <c r="Q3757" i="3"/>
  <c r="K3757" i="3"/>
  <c r="L3757" i="3" s="1"/>
  <c r="H3757" i="3"/>
  <c r="E3757" i="3"/>
  <c r="D3757" i="3"/>
  <c r="Q3756" i="3"/>
  <c r="K3756" i="3"/>
  <c r="L3756" i="3" s="1"/>
  <c r="H3756" i="3"/>
  <c r="E3756" i="3"/>
  <c r="F3756" i="3" s="1"/>
  <c r="M3756" i="3" s="1"/>
  <c r="N3756" i="3" s="1"/>
  <c r="O3756" i="3" s="1"/>
  <c r="P3756" i="3" s="1"/>
  <c r="D3756" i="3"/>
  <c r="Q3755" i="3"/>
  <c r="K3755" i="3"/>
  <c r="L3755" i="3" s="1"/>
  <c r="H3755" i="3"/>
  <c r="E3755" i="3"/>
  <c r="D3755" i="3"/>
  <c r="Q3754" i="3"/>
  <c r="K3754" i="3"/>
  <c r="L3754" i="3" s="1"/>
  <c r="H3754" i="3"/>
  <c r="E3754" i="3"/>
  <c r="F3754" i="3" s="1"/>
  <c r="M3754" i="3" s="1"/>
  <c r="N3754" i="3" s="1"/>
  <c r="O3754" i="3" s="1"/>
  <c r="P3754" i="3" s="1"/>
  <c r="D3754" i="3"/>
  <c r="Q3753" i="3"/>
  <c r="K3753" i="3"/>
  <c r="L3753" i="3" s="1"/>
  <c r="H3753" i="3"/>
  <c r="E3753" i="3"/>
  <c r="D3753" i="3"/>
  <c r="Q3752" i="3"/>
  <c r="K3752" i="3"/>
  <c r="L3752" i="3" s="1"/>
  <c r="H3752" i="3"/>
  <c r="E3752" i="3"/>
  <c r="F3752" i="3" s="1"/>
  <c r="M3752" i="3" s="1"/>
  <c r="N3752" i="3" s="1"/>
  <c r="O3752" i="3" s="1"/>
  <c r="P3752" i="3" s="1"/>
  <c r="D3752" i="3"/>
  <c r="Q3751" i="3"/>
  <c r="K3751" i="3"/>
  <c r="L3751" i="3" s="1"/>
  <c r="H3751" i="3"/>
  <c r="E3751" i="3"/>
  <c r="D3751" i="3"/>
  <c r="Q3750" i="3"/>
  <c r="K3750" i="3"/>
  <c r="L3750" i="3" s="1"/>
  <c r="H3750" i="3"/>
  <c r="E3750" i="3"/>
  <c r="F3750" i="3" s="1"/>
  <c r="M3750" i="3" s="1"/>
  <c r="N3750" i="3" s="1"/>
  <c r="O3750" i="3" s="1"/>
  <c r="P3750" i="3" s="1"/>
  <c r="D3750" i="3"/>
  <c r="Q3749" i="3"/>
  <c r="K3749" i="3"/>
  <c r="L3749" i="3" s="1"/>
  <c r="H3749" i="3"/>
  <c r="E3749" i="3"/>
  <c r="D3749" i="3"/>
  <c r="Q3748" i="3"/>
  <c r="K3748" i="3"/>
  <c r="L3748" i="3" s="1"/>
  <c r="H3748" i="3"/>
  <c r="E3748" i="3"/>
  <c r="F3748" i="3" s="1"/>
  <c r="M3748" i="3" s="1"/>
  <c r="N3748" i="3" s="1"/>
  <c r="O3748" i="3" s="1"/>
  <c r="P3748" i="3" s="1"/>
  <c r="D3748" i="3"/>
  <c r="Q3747" i="3"/>
  <c r="K3747" i="3"/>
  <c r="L3747" i="3" s="1"/>
  <c r="H3747" i="3"/>
  <c r="E3747" i="3"/>
  <c r="D3747" i="3"/>
  <c r="Q3746" i="3"/>
  <c r="K3746" i="3"/>
  <c r="L3746" i="3" s="1"/>
  <c r="H3746" i="3"/>
  <c r="E3746" i="3"/>
  <c r="F3746" i="3" s="1"/>
  <c r="M3746" i="3" s="1"/>
  <c r="N3746" i="3" s="1"/>
  <c r="O3746" i="3" s="1"/>
  <c r="P3746" i="3" s="1"/>
  <c r="D3746" i="3"/>
  <c r="Q3745" i="3"/>
  <c r="K3745" i="3"/>
  <c r="L3745" i="3" s="1"/>
  <c r="H3745" i="3"/>
  <c r="E3745" i="3"/>
  <c r="D3745" i="3"/>
  <c r="Q3744" i="3"/>
  <c r="R3744" i="3" s="1"/>
  <c r="S3744" i="3" s="1"/>
  <c r="K3744" i="3"/>
  <c r="L3744" i="3" s="1"/>
  <c r="H3744" i="3"/>
  <c r="E3744" i="3"/>
  <c r="F3744" i="3" s="1"/>
  <c r="M3744" i="3" s="1"/>
  <c r="N3744" i="3" s="1"/>
  <c r="O3744" i="3" s="1"/>
  <c r="P3744" i="3" s="1"/>
  <c r="D3744" i="3"/>
  <c r="Q3743" i="3"/>
  <c r="K3743" i="3"/>
  <c r="L3743" i="3" s="1"/>
  <c r="H3743" i="3"/>
  <c r="E3743" i="3"/>
  <c r="F3743" i="3" s="1"/>
  <c r="M3743" i="3" s="1"/>
  <c r="N3743" i="3" s="1"/>
  <c r="O3743" i="3" s="1"/>
  <c r="P3743" i="3" s="1"/>
  <c r="D3743" i="3"/>
  <c r="Q3742" i="3"/>
  <c r="K3742" i="3"/>
  <c r="L3742" i="3" s="1"/>
  <c r="H3742" i="3"/>
  <c r="E3742" i="3"/>
  <c r="F3742" i="3" s="1"/>
  <c r="M3742" i="3" s="1"/>
  <c r="N3742" i="3" s="1"/>
  <c r="O3742" i="3" s="1"/>
  <c r="P3742" i="3" s="1"/>
  <c r="D3742" i="3"/>
  <c r="Q3741" i="3"/>
  <c r="K3741" i="3"/>
  <c r="L3741" i="3" s="1"/>
  <c r="H3741" i="3"/>
  <c r="E3741" i="3"/>
  <c r="D3741" i="3"/>
  <c r="Q3740" i="3"/>
  <c r="K3740" i="3"/>
  <c r="L3740" i="3" s="1"/>
  <c r="H3740" i="3"/>
  <c r="E3740" i="3"/>
  <c r="F3740" i="3" s="1"/>
  <c r="M3740" i="3" s="1"/>
  <c r="N3740" i="3" s="1"/>
  <c r="O3740" i="3" s="1"/>
  <c r="P3740" i="3" s="1"/>
  <c r="D3740" i="3"/>
  <c r="Q3739" i="3"/>
  <c r="K3739" i="3"/>
  <c r="L3739" i="3" s="1"/>
  <c r="H3739" i="3"/>
  <c r="E3739" i="3"/>
  <c r="D3739" i="3"/>
  <c r="Q3738" i="3"/>
  <c r="K3738" i="3"/>
  <c r="L3738" i="3" s="1"/>
  <c r="H3738" i="3"/>
  <c r="E3738" i="3"/>
  <c r="F3738" i="3" s="1"/>
  <c r="M3738" i="3" s="1"/>
  <c r="N3738" i="3" s="1"/>
  <c r="O3738" i="3" s="1"/>
  <c r="P3738" i="3" s="1"/>
  <c r="D3738" i="3"/>
  <c r="Q3737" i="3"/>
  <c r="K3737" i="3"/>
  <c r="L3737" i="3" s="1"/>
  <c r="H3737" i="3"/>
  <c r="E3737" i="3"/>
  <c r="D3737" i="3"/>
  <c r="Q3736" i="3"/>
  <c r="K3736" i="3"/>
  <c r="L3736" i="3" s="1"/>
  <c r="H3736" i="3"/>
  <c r="E3736" i="3"/>
  <c r="F3736" i="3" s="1"/>
  <c r="M3736" i="3" s="1"/>
  <c r="N3736" i="3" s="1"/>
  <c r="O3736" i="3" s="1"/>
  <c r="P3736" i="3" s="1"/>
  <c r="D3736" i="3"/>
  <c r="Q3735" i="3"/>
  <c r="K3735" i="3"/>
  <c r="L3735" i="3" s="1"/>
  <c r="H3735" i="3"/>
  <c r="E3735" i="3"/>
  <c r="D3735" i="3"/>
  <c r="Q3734" i="3"/>
  <c r="K3734" i="3"/>
  <c r="L3734" i="3" s="1"/>
  <c r="H3734" i="3"/>
  <c r="E3734" i="3"/>
  <c r="F3734" i="3" s="1"/>
  <c r="M3734" i="3" s="1"/>
  <c r="N3734" i="3" s="1"/>
  <c r="O3734" i="3" s="1"/>
  <c r="P3734" i="3" s="1"/>
  <c r="D3734" i="3"/>
  <c r="Q3733" i="3"/>
  <c r="K3733" i="3"/>
  <c r="L3733" i="3" s="1"/>
  <c r="H3733" i="3"/>
  <c r="E3733" i="3"/>
  <c r="F3733" i="3" s="1"/>
  <c r="M3733" i="3" s="1"/>
  <c r="N3733" i="3" s="1"/>
  <c r="O3733" i="3" s="1"/>
  <c r="P3733" i="3" s="1"/>
  <c r="D3733" i="3"/>
  <c r="Q3732" i="3"/>
  <c r="K3732" i="3"/>
  <c r="L3732" i="3" s="1"/>
  <c r="H3732" i="3"/>
  <c r="E3732" i="3"/>
  <c r="F3732" i="3" s="1"/>
  <c r="M3732" i="3" s="1"/>
  <c r="N3732" i="3" s="1"/>
  <c r="O3732" i="3" s="1"/>
  <c r="P3732" i="3" s="1"/>
  <c r="D3732" i="3"/>
  <c r="Q3731" i="3"/>
  <c r="K3731" i="3"/>
  <c r="L3731" i="3" s="1"/>
  <c r="H3731" i="3"/>
  <c r="E3731" i="3"/>
  <c r="F3731" i="3" s="1"/>
  <c r="M3731" i="3" s="1"/>
  <c r="N3731" i="3" s="1"/>
  <c r="O3731" i="3" s="1"/>
  <c r="P3731" i="3" s="1"/>
  <c r="D3731" i="3"/>
  <c r="Q3730" i="3"/>
  <c r="K3730" i="3"/>
  <c r="L3730" i="3" s="1"/>
  <c r="H3730" i="3"/>
  <c r="E3730" i="3"/>
  <c r="F3730" i="3" s="1"/>
  <c r="M3730" i="3" s="1"/>
  <c r="N3730" i="3" s="1"/>
  <c r="O3730" i="3" s="1"/>
  <c r="P3730" i="3" s="1"/>
  <c r="D3730" i="3"/>
  <c r="Q3729" i="3"/>
  <c r="K3729" i="3"/>
  <c r="L3729" i="3" s="1"/>
  <c r="H3729" i="3"/>
  <c r="E3729" i="3"/>
  <c r="D3729" i="3"/>
  <c r="Q3728" i="3"/>
  <c r="K3728" i="3"/>
  <c r="L3728" i="3" s="1"/>
  <c r="H3728" i="3"/>
  <c r="E3728" i="3"/>
  <c r="F3728" i="3" s="1"/>
  <c r="M3728" i="3" s="1"/>
  <c r="N3728" i="3" s="1"/>
  <c r="O3728" i="3" s="1"/>
  <c r="P3728" i="3" s="1"/>
  <c r="D3728" i="3"/>
  <c r="Q3727" i="3"/>
  <c r="K3727" i="3"/>
  <c r="L3727" i="3" s="1"/>
  <c r="H3727" i="3"/>
  <c r="E3727" i="3"/>
  <c r="F3727" i="3" s="1"/>
  <c r="M3727" i="3" s="1"/>
  <c r="N3727" i="3" s="1"/>
  <c r="O3727" i="3" s="1"/>
  <c r="P3727" i="3" s="1"/>
  <c r="D3727" i="3"/>
  <c r="Q3726" i="3"/>
  <c r="K3726" i="3"/>
  <c r="L3726" i="3" s="1"/>
  <c r="H3726" i="3"/>
  <c r="E3726" i="3"/>
  <c r="F3726" i="3" s="1"/>
  <c r="M3726" i="3" s="1"/>
  <c r="N3726" i="3" s="1"/>
  <c r="O3726" i="3" s="1"/>
  <c r="P3726" i="3" s="1"/>
  <c r="D3726" i="3"/>
  <c r="Q3725" i="3"/>
  <c r="K3725" i="3"/>
  <c r="L3725" i="3" s="1"/>
  <c r="H3725" i="3"/>
  <c r="E3725" i="3"/>
  <c r="F3725" i="3" s="1"/>
  <c r="M3725" i="3" s="1"/>
  <c r="N3725" i="3" s="1"/>
  <c r="O3725" i="3" s="1"/>
  <c r="P3725" i="3" s="1"/>
  <c r="D3725" i="3"/>
  <c r="Q3724" i="3"/>
  <c r="K3724" i="3"/>
  <c r="L3724" i="3" s="1"/>
  <c r="H3724" i="3"/>
  <c r="E3724" i="3"/>
  <c r="F3724" i="3" s="1"/>
  <c r="M3724" i="3" s="1"/>
  <c r="N3724" i="3" s="1"/>
  <c r="O3724" i="3" s="1"/>
  <c r="P3724" i="3" s="1"/>
  <c r="D3724" i="3"/>
  <c r="Q3723" i="3"/>
  <c r="K3723" i="3"/>
  <c r="L3723" i="3" s="1"/>
  <c r="H3723" i="3"/>
  <c r="E3723" i="3"/>
  <c r="F3723" i="3" s="1"/>
  <c r="M3723" i="3" s="1"/>
  <c r="N3723" i="3" s="1"/>
  <c r="O3723" i="3" s="1"/>
  <c r="P3723" i="3" s="1"/>
  <c r="D3723" i="3"/>
  <c r="Q3722" i="3"/>
  <c r="K3722" i="3"/>
  <c r="L3722" i="3" s="1"/>
  <c r="H3722" i="3"/>
  <c r="E3722" i="3"/>
  <c r="F3722" i="3" s="1"/>
  <c r="M3722" i="3" s="1"/>
  <c r="N3722" i="3" s="1"/>
  <c r="O3722" i="3" s="1"/>
  <c r="P3722" i="3" s="1"/>
  <c r="D3722" i="3"/>
  <c r="Q3721" i="3"/>
  <c r="K3721" i="3"/>
  <c r="L3721" i="3" s="1"/>
  <c r="H3721" i="3"/>
  <c r="E3721" i="3"/>
  <c r="F3721" i="3" s="1"/>
  <c r="M3721" i="3" s="1"/>
  <c r="N3721" i="3" s="1"/>
  <c r="O3721" i="3" s="1"/>
  <c r="P3721" i="3" s="1"/>
  <c r="D3721" i="3"/>
  <c r="Q3720" i="3"/>
  <c r="K3720" i="3"/>
  <c r="L3720" i="3" s="1"/>
  <c r="H3720" i="3"/>
  <c r="E3720" i="3"/>
  <c r="F3720" i="3" s="1"/>
  <c r="M3720" i="3" s="1"/>
  <c r="N3720" i="3" s="1"/>
  <c r="O3720" i="3" s="1"/>
  <c r="P3720" i="3" s="1"/>
  <c r="D3720" i="3"/>
  <c r="Q3719" i="3"/>
  <c r="K3719" i="3"/>
  <c r="L3719" i="3" s="1"/>
  <c r="H3719" i="3"/>
  <c r="E3719" i="3"/>
  <c r="F3719" i="3" s="1"/>
  <c r="M3719" i="3" s="1"/>
  <c r="N3719" i="3" s="1"/>
  <c r="O3719" i="3" s="1"/>
  <c r="P3719" i="3" s="1"/>
  <c r="D3719" i="3"/>
  <c r="Q3718" i="3"/>
  <c r="K3718" i="3"/>
  <c r="L3718" i="3" s="1"/>
  <c r="H3718" i="3"/>
  <c r="E3718" i="3"/>
  <c r="F3718" i="3" s="1"/>
  <c r="M3718" i="3" s="1"/>
  <c r="N3718" i="3" s="1"/>
  <c r="O3718" i="3" s="1"/>
  <c r="P3718" i="3" s="1"/>
  <c r="D3718" i="3"/>
  <c r="Q3717" i="3"/>
  <c r="K3717" i="3"/>
  <c r="L3717" i="3" s="1"/>
  <c r="H3717" i="3"/>
  <c r="E3717" i="3"/>
  <c r="F3717" i="3" s="1"/>
  <c r="M3717" i="3" s="1"/>
  <c r="N3717" i="3" s="1"/>
  <c r="O3717" i="3" s="1"/>
  <c r="P3717" i="3" s="1"/>
  <c r="D3717" i="3"/>
  <c r="Q3716" i="3"/>
  <c r="K3716" i="3"/>
  <c r="L3716" i="3" s="1"/>
  <c r="H3716" i="3"/>
  <c r="E3716" i="3"/>
  <c r="F3716" i="3" s="1"/>
  <c r="M3716" i="3" s="1"/>
  <c r="N3716" i="3" s="1"/>
  <c r="O3716" i="3" s="1"/>
  <c r="P3716" i="3" s="1"/>
  <c r="D3716" i="3"/>
  <c r="Q3715" i="3"/>
  <c r="K3715" i="3"/>
  <c r="L3715" i="3" s="1"/>
  <c r="H3715" i="3"/>
  <c r="E3715" i="3"/>
  <c r="F3715" i="3" s="1"/>
  <c r="M3715" i="3" s="1"/>
  <c r="N3715" i="3" s="1"/>
  <c r="O3715" i="3" s="1"/>
  <c r="P3715" i="3" s="1"/>
  <c r="D3715" i="3"/>
  <c r="Q3714" i="3"/>
  <c r="K3714" i="3"/>
  <c r="L3714" i="3" s="1"/>
  <c r="H3714" i="3"/>
  <c r="E3714" i="3"/>
  <c r="F3714" i="3" s="1"/>
  <c r="M3714" i="3" s="1"/>
  <c r="N3714" i="3" s="1"/>
  <c r="O3714" i="3" s="1"/>
  <c r="P3714" i="3" s="1"/>
  <c r="D3714" i="3"/>
  <c r="Q3713" i="3"/>
  <c r="K3713" i="3"/>
  <c r="L3713" i="3" s="1"/>
  <c r="H3713" i="3"/>
  <c r="E3713" i="3"/>
  <c r="F3713" i="3" s="1"/>
  <c r="M3713" i="3" s="1"/>
  <c r="N3713" i="3" s="1"/>
  <c r="O3713" i="3" s="1"/>
  <c r="P3713" i="3" s="1"/>
  <c r="D3713" i="3"/>
  <c r="Q3712" i="3"/>
  <c r="K3712" i="3"/>
  <c r="L3712" i="3" s="1"/>
  <c r="H3712" i="3"/>
  <c r="E3712" i="3"/>
  <c r="F3712" i="3" s="1"/>
  <c r="M3712" i="3" s="1"/>
  <c r="N3712" i="3" s="1"/>
  <c r="O3712" i="3" s="1"/>
  <c r="P3712" i="3" s="1"/>
  <c r="D3712" i="3"/>
  <c r="Q3711" i="3"/>
  <c r="K3711" i="3"/>
  <c r="L3711" i="3" s="1"/>
  <c r="H3711" i="3"/>
  <c r="E3711" i="3"/>
  <c r="F3711" i="3" s="1"/>
  <c r="M3711" i="3" s="1"/>
  <c r="N3711" i="3" s="1"/>
  <c r="O3711" i="3" s="1"/>
  <c r="P3711" i="3" s="1"/>
  <c r="D3711" i="3"/>
  <c r="Q3710" i="3"/>
  <c r="K3710" i="3"/>
  <c r="L3710" i="3" s="1"/>
  <c r="H3710" i="3"/>
  <c r="E3710" i="3"/>
  <c r="F3710" i="3" s="1"/>
  <c r="M3710" i="3" s="1"/>
  <c r="N3710" i="3" s="1"/>
  <c r="O3710" i="3" s="1"/>
  <c r="P3710" i="3" s="1"/>
  <c r="D3710" i="3"/>
  <c r="Q3709" i="3"/>
  <c r="K3709" i="3"/>
  <c r="L3709" i="3" s="1"/>
  <c r="H3709" i="3"/>
  <c r="E3709" i="3"/>
  <c r="F3709" i="3" s="1"/>
  <c r="M3709" i="3" s="1"/>
  <c r="N3709" i="3" s="1"/>
  <c r="O3709" i="3" s="1"/>
  <c r="P3709" i="3" s="1"/>
  <c r="D3709" i="3"/>
  <c r="Q3708" i="3"/>
  <c r="K3708" i="3"/>
  <c r="L3708" i="3" s="1"/>
  <c r="H3708" i="3"/>
  <c r="E3708" i="3"/>
  <c r="F3708" i="3" s="1"/>
  <c r="M3708" i="3" s="1"/>
  <c r="N3708" i="3" s="1"/>
  <c r="O3708" i="3" s="1"/>
  <c r="P3708" i="3" s="1"/>
  <c r="D3708" i="3"/>
  <c r="Q3707" i="3"/>
  <c r="K3707" i="3"/>
  <c r="L3707" i="3" s="1"/>
  <c r="H3707" i="3"/>
  <c r="E3707" i="3"/>
  <c r="F3707" i="3" s="1"/>
  <c r="M3707" i="3" s="1"/>
  <c r="N3707" i="3" s="1"/>
  <c r="O3707" i="3" s="1"/>
  <c r="P3707" i="3" s="1"/>
  <c r="D3707" i="3"/>
  <c r="Q3706" i="3"/>
  <c r="K3706" i="3"/>
  <c r="L3706" i="3" s="1"/>
  <c r="H3706" i="3"/>
  <c r="E3706" i="3"/>
  <c r="F3706" i="3" s="1"/>
  <c r="M3706" i="3" s="1"/>
  <c r="N3706" i="3" s="1"/>
  <c r="O3706" i="3" s="1"/>
  <c r="P3706" i="3" s="1"/>
  <c r="D3706" i="3"/>
  <c r="Q3705" i="3"/>
  <c r="K3705" i="3"/>
  <c r="L3705" i="3" s="1"/>
  <c r="H3705" i="3"/>
  <c r="E3705" i="3"/>
  <c r="D3705" i="3"/>
  <c r="Q3704" i="3"/>
  <c r="K3704" i="3"/>
  <c r="L3704" i="3" s="1"/>
  <c r="H3704" i="3"/>
  <c r="E3704" i="3"/>
  <c r="F3704" i="3" s="1"/>
  <c r="M3704" i="3" s="1"/>
  <c r="N3704" i="3" s="1"/>
  <c r="O3704" i="3" s="1"/>
  <c r="P3704" i="3" s="1"/>
  <c r="D3704" i="3"/>
  <c r="Q3703" i="3"/>
  <c r="K3703" i="3"/>
  <c r="L3703" i="3" s="1"/>
  <c r="H3703" i="3"/>
  <c r="E3703" i="3"/>
  <c r="D3703" i="3"/>
  <c r="Q3702" i="3"/>
  <c r="K3702" i="3"/>
  <c r="L3702" i="3" s="1"/>
  <c r="H3702" i="3"/>
  <c r="E3702" i="3"/>
  <c r="F3702" i="3" s="1"/>
  <c r="M3702" i="3" s="1"/>
  <c r="N3702" i="3" s="1"/>
  <c r="O3702" i="3" s="1"/>
  <c r="P3702" i="3" s="1"/>
  <c r="D3702" i="3"/>
  <c r="Q3701" i="3"/>
  <c r="K3701" i="3"/>
  <c r="L3701" i="3" s="1"/>
  <c r="H3701" i="3"/>
  <c r="E3701" i="3"/>
  <c r="D3701" i="3"/>
  <c r="Q3700" i="3"/>
  <c r="K3700" i="3"/>
  <c r="L3700" i="3" s="1"/>
  <c r="H3700" i="3"/>
  <c r="E3700" i="3"/>
  <c r="F3700" i="3" s="1"/>
  <c r="M3700" i="3" s="1"/>
  <c r="N3700" i="3" s="1"/>
  <c r="O3700" i="3" s="1"/>
  <c r="P3700" i="3" s="1"/>
  <c r="D3700" i="3"/>
  <c r="Q3699" i="3"/>
  <c r="K3699" i="3"/>
  <c r="L3699" i="3" s="1"/>
  <c r="H3699" i="3"/>
  <c r="E3699" i="3"/>
  <c r="D3699" i="3"/>
  <c r="Q3698" i="3"/>
  <c r="K3698" i="3"/>
  <c r="L3698" i="3" s="1"/>
  <c r="H3698" i="3"/>
  <c r="E3698" i="3"/>
  <c r="F3698" i="3" s="1"/>
  <c r="M3698" i="3" s="1"/>
  <c r="N3698" i="3" s="1"/>
  <c r="O3698" i="3" s="1"/>
  <c r="P3698" i="3" s="1"/>
  <c r="D3698" i="3"/>
  <c r="Q3697" i="3"/>
  <c r="K3697" i="3"/>
  <c r="L3697" i="3" s="1"/>
  <c r="H3697" i="3"/>
  <c r="E3697" i="3"/>
  <c r="D3697" i="3"/>
  <c r="Q3696" i="3"/>
  <c r="K3696" i="3"/>
  <c r="L3696" i="3" s="1"/>
  <c r="H3696" i="3"/>
  <c r="E3696" i="3"/>
  <c r="F3696" i="3" s="1"/>
  <c r="M3696" i="3" s="1"/>
  <c r="N3696" i="3" s="1"/>
  <c r="O3696" i="3" s="1"/>
  <c r="P3696" i="3" s="1"/>
  <c r="D3696" i="3"/>
  <c r="Q3695" i="3"/>
  <c r="K3695" i="3"/>
  <c r="L3695" i="3" s="1"/>
  <c r="H3695" i="3"/>
  <c r="E3695" i="3"/>
  <c r="D3695" i="3"/>
  <c r="Q3694" i="3"/>
  <c r="K3694" i="3"/>
  <c r="L3694" i="3" s="1"/>
  <c r="H3694" i="3"/>
  <c r="E3694" i="3"/>
  <c r="F3694" i="3" s="1"/>
  <c r="M3694" i="3" s="1"/>
  <c r="N3694" i="3" s="1"/>
  <c r="O3694" i="3" s="1"/>
  <c r="P3694" i="3" s="1"/>
  <c r="D3694" i="3"/>
  <c r="Q3693" i="3"/>
  <c r="K3693" i="3"/>
  <c r="L3693" i="3" s="1"/>
  <c r="H3693" i="3"/>
  <c r="E3693" i="3"/>
  <c r="D3693" i="3"/>
  <c r="Q3692" i="3"/>
  <c r="K3692" i="3"/>
  <c r="L3692" i="3" s="1"/>
  <c r="H3692" i="3"/>
  <c r="E3692" i="3"/>
  <c r="F3692" i="3" s="1"/>
  <c r="M3692" i="3" s="1"/>
  <c r="N3692" i="3" s="1"/>
  <c r="O3692" i="3" s="1"/>
  <c r="P3692" i="3" s="1"/>
  <c r="D3692" i="3"/>
  <c r="Q3691" i="3"/>
  <c r="K3691" i="3"/>
  <c r="L3691" i="3" s="1"/>
  <c r="H3691" i="3"/>
  <c r="E3691" i="3"/>
  <c r="D3691" i="3"/>
  <c r="Q3690" i="3"/>
  <c r="K3690" i="3"/>
  <c r="L3690" i="3" s="1"/>
  <c r="H3690" i="3"/>
  <c r="E3690" i="3"/>
  <c r="F3690" i="3" s="1"/>
  <c r="M3690" i="3" s="1"/>
  <c r="N3690" i="3" s="1"/>
  <c r="O3690" i="3" s="1"/>
  <c r="P3690" i="3" s="1"/>
  <c r="D3690" i="3"/>
  <c r="Q3689" i="3"/>
  <c r="K3689" i="3"/>
  <c r="L3689" i="3" s="1"/>
  <c r="H3689" i="3"/>
  <c r="E3689" i="3"/>
  <c r="F3689" i="3" s="1"/>
  <c r="M3689" i="3" s="1"/>
  <c r="N3689" i="3" s="1"/>
  <c r="O3689" i="3" s="1"/>
  <c r="P3689" i="3" s="1"/>
  <c r="D3689" i="3"/>
  <c r="Q3688" i="3"/>
  <c r="K3688" i="3"/>
  <c r="L3688" i="3" s="1"/>
  <c r="H3688" i="3"/>
  <c r="E3688" i="3"/>
  <c r="F3688" i="3" s="1"/>
  <c r="M3688" i="3" s="1"/>
  <c r="N3688" i="3" s="1"/>
  <c r="O3688" i="3" s="1"/>
  <c r="P3688" i="3" s="1"/>
  <c r="D3688" i="3"/>
  <c r="Q3687" i="3"/>
  <c r="K3687" i="3"/>
  <c r="L3687" i="3" s="1"/>
  <c r="H3687" i="3"/>
  <c r="E3687" i="3"/>
  <c r="F3687" i="3" s="1"/>
  <c r="M3687" i="3" s="1"/>
  <c r="N3687" i="3" s="1"/>
  <c r="O3687" i="3" s="1"/>
  <c r="P3687" i="3" s="1"/>
  <c r="D3687" i="3"/>
  <c r="Q3686" i="3"/>
  <c r="K3686" i="3"/>
  <c r="L3686" i="3" s="1"/>
  <c r="H3686" i="3"/>
  <c r="E3686" i="3"/>
  <c r="F3686" i="3" s="1"/>
  <c r="M3686" i="3" s="1"/>
  <c r="N3686" i="3" s="1"/>
  <c r="O3686" i="3" s="1"/>
  <c r="P3686" i="3" s="1"/>
  <c r="D3686" i="3"/>
  <c r="Q3685" i="3"/>
  <c r="K3685" i="3"/>
  <c r="L3685" i="3" s="1"/>
  <c r="H3685" i="3"/>
  <c r="E3685" i="3"/>
  <c r="F3685" i="3" s="1"/>
  <c r="M3685" i="3" s="1"/>
  <c r="N3685" i="3" s="1"/>
  <c r="O3685" i="3" s="1"/>
  <c r="P3685" i="3" s="1"/>
  <c r="D3685" i="3"/>
  <c r="Q3684" i="3"/>
  <c r="K3684" i="3"/>
  <c r="L3684" i="3" s="1"/>
  <c r="H3684" i="3"/>
  <c r="E3684" i="3"/>
  <c r="F3684" i="3" s="1"/>
  <c r="M3684" i="3" s="1"/>
  <c r="N3684" i="3" s="1"/>
  <c r="O3684" i="3" s="1"/>
  <c r="P3684" i="3" s="1"/>
  <c r="D3684" i="3"/>
  <c r="Q3683" i="3"/>
  <c r="K3683" i="3"/>
  <c r="L3683" i="3" s="1"/>
  <c r="H3683" i="3"/>
  <c r="E3683" i="3"/>
  <c r="F3683" i="3" s="1"/>
  <c r="M3683" i="3" s="1"/>
  <c r="N3683" i="3" s="1"/>
  <c r="O3683" i="3" s="1"/>
  <c r="P3683" i="3" s="1"/>
  <c r="D3683" i="3"/>
  <c r="Q3682" i="3"/>
  <c r="K3682" i="3"/>
  <c r="L3682" i="3" s="1"/>
  <c r="H3682" i="3"/>
  <c r="E3682" i="3"/>
  <c r="F3682" i="3" s="1"/>
  <c r="M3682" i="3" s="1"/>
  <c r="N3682" i="3" s="1"/>
  <c r="O3682" i="3" s="1"/>
  <c r="P3682" i="3" s="1"/>
  <c r="D3682" i="3"/>
  <c r="Q3681" i="3"/>
  <c r="K3681" i="3"/>
  <c r="L3681" i="3" s="1"/>
  <c r="H3681" i="3"/>
  <c r="E3681" i="3"/>
  <c r="F3681" i="3" s="1"/>
  <c r="M3681" i="3" s="1"/>
  <c r="N3681" i="3" s="1"/>
  <c r="O3681" i="3" s="1"/>
  <c r="P3681" i="3" s="1"/>
  <c r="D3681" i="3"/>
  <c r="Q3680" i="3"/>
  <c r="K3680" i="3"/>
  <c r="L3680" i="3" s="1"/>
  <c r="H3680" i="3"/>
  <c r="E3680" i="3"/>
  <c r="F3680" i="3" s="1"/>
  <c r="M3680" i="3" s="1"/>
  <c r="N3680" i="3" s="1"/>
  <c r="O3680" i="3" s="1"/>
  <c r="P3680" i="3" s="1"/>
  <c r="D3680" i="3"/>
  <c r="Q3679" i="3"/>
  <c r="K3679" i="3"/>
  <c r="L3679" i="3" s="1"/>
  <c r="H3679" i="3"/>
  <c r="E3679" i="3"/>
  <c r="F3679" i="3" s="1"/>
  <c r="M3679" i="3" s="1"/>
  <c r="N3679" i="3" s="1"/>
  <c r="O3679" i="3" s="1"/>
  <c r="P3679" i="3" s="1"/>
  <c r="D3679" i="3"/>
  <c r="Q3678" i="3"/>
  <c r="K3678" i="3"/>
  <c r="L3678" i="3" s="1"/>
  <c r="H3678" i="3"/>
  <c r="E3678" i="3"/>
  <c r="F3678" i="3" s="1"/>
  <c r="M3678" i="3" s="1"/>
  <c r="N3678" i="3" s="1"/>
  <c r="O3678" i="3" s="1"/>
  <c r="P3678" i="3" s="1"/>
  <c r="D3678" i="3"/>
  <c r="Q3677" i="3"/>
  <c r="K3677" i="3"/>
  <c r="L3677" i="3" s="1"/>
  <c r="H3677" i="3"/>
  <c r="E3677" i="3"/>
  <c r="F3677" i="3" s="1"/>
  <c r="M3677" i="3" s="1"/>
  <c r="N3677" i="3" s="1"/>
  <c r="O3677" i="3" s="1"/>
  <c r="P3677" i="3" s="1"/>
  <c r="D3677" i="3"/>
  <c r="Q3676" i="3"/>
  <c r="K3676" i="3"/>
  <c r="L3676" i="3" s="1"/>
  <c r="H3676" i="3"/>
  <c r="E3676" i="3"/>
  <c r="F3676" i="3" s="1"/>
  <c r="M3676" i="3" s="1"/>
  <c r="N3676" i="3" s="1"/>
  <c r="O3676" i="3" s="1"/>
  <c r="P3676" i="3" s="1"/>
  <c r="D3676" i="3"/>
  <c r="Q3675" i="3"/>
  <c r="K3675" i="3"/>
  <c r="L3675" i="3" s="1"/>
  <c r="H3675" i="3"/>
  <c r="E3675" i="3"/>
  <c r="F3675" i="3" s="1"/>
  <c r="M3675" i="3" s="1"/>
  <c r="N3675" i="3" s="1"/>
  <c r="O3675" i="3" s="1"/>
  <c r="P3675" i="3" s="1"/>
  <c r="D3675" i="3"/>
  <c r="Q3674" i="3"/>
  <c r="K3674" i="3"/>
  <c r="L3674" i="3" s="1"/>
  <c r="H3674" i="3"/>
  <c r="E3674" i="3"/>
  <c r="F3674" i="3" s="1"/>
  <c r="M3674" i="3" s="1"/>
  <c r="N3674" i="3" s="1"/>
  <c r="O3674" i="3" s="1"/>
  <c r="P3674" i="3" s="1"/>
  <c r="D3674" i="3"/>
  <c r="Q3673" i="3"/>
  <c r="K3673" i="3"/>
  <c r="L3673" i="3" s="1"/>
  <c r="H3673" i="3"/>
  <c r="E3673" i="3"/>
  <c r="F3673" i="3" s="1"/>
  <c r="M3673" i="3" s="1"/>
  <c r="N3673" i="3" s="1"/>
  <c r="O3673" i="3" s="1"/>
  <c r="P3673" i="3" s="1"/>
  <c r="D3673" i="3"/>
  <c r="Q3672" i="3"/>
  <c r="K3672" i="3"/>
  <c r="L3672" i="3" s="1"/>
  <c r="H3672" i="3"/>
  <c r="E3672" i="3"/>
  <c r="F3672" i="3" s="1"/>
  <c r="M3672" i="3" s="1"/>
  <c r="N3672" i="3" s="1"/>
  <c r="O3672" i="3" s="1"/>
  <c r="P3672" i="3" s="1"/>
  <c r="D3672" i="3"/>
  <c r="Q3671" i="3"/>
  <c r="K3671" i="3"/>
  <c r="L3671" i="3" s="1"/>
  <c r="H3671" i="3"/>
  <c r="E3671" i="3"/>
  <c r="F3671" i="3" s="1"/>
  <c r="M3671" i="3" s="1"/>
  <c r="N3671" i="3" s="1"/>
  <c r="O3671" i="3" s="1"/>
  <c r="P3671" i="3" s="1"/>
  <c r="D3671" i="3"/>
  <c r="Q3670" i="3"/>
  <c r="K3670" i="3"/>
  <c r="L3670" i="3" s="1"/>
  <c r="H3670" i="3"/>
  <c r="E3670" i="3"/>
  <c r="F3670" i="3" s="1"/>
  <c r="M3670" i="3" s="1"/>
  <c r="N3670" i="3" s="1"/>
  <c r="O3670" i="3" s="1"/>
  <c r="P3670" i="3" s="1"/>
  <c r="D3670" i="3"/>
  <c r="Q3669" i="3"/>
  <c r="K3669" i="3"/>
  <c r="L3669" i="3" s="1"/>
  <c r="H3669" i="3"/>
  <c r="E3669" i="3"/>
  <c r="F3669" i="3" s="1"/>
  <c r="M3669" i="3" s="1"/>
  <c r="N3669" i="3" s="1"/>
  <c r="O3669" i="3" s="1"/>
  <c r="P3669" i="3" s="1"/>
  <c r="D3669" i="3"/>
  <c r="Q3668" i="3"/>
  <c r="K3668" i="3"/>
  <c r="L3668" i="3" s="1"/>
  <c r="H3668" i="3"/>
  <c r="E3668" i="3"/>
  <c r="F3668" i="3" s="1"/>
  <c r="M3668" i="3" s="1"/>
  <c r="N3668" i="3" s="1"/>
  <c r="O3668" i="3" s="1"/>
  <c r="P3668" i="3" s="1"/>
  <c r="D3668" i="3"/>
  <c r="Q3667" i="3"/>
  <c r="K3667" i="3"/>
  <c r="L3667" i="3" s="1"/>
  <c r="H3667" i="3"/>
  <c r="E3667" i="3"/>
  <c r="F3667" i="3" s="1"/>
  <c r="M3667" i="3" s="1"/>
  <c r="N3667" i="3" s="1"/>
  <c r="O3667" i="3" s="1"/>
  <c r="P3667" i="3" s="1"/>
  <c r="D3667" i="3"/>
  <c r="Q3666" i="3"/>
  <c r="K3666" i="3"/>
  <c r="L3666" i="3" s="1"/>
  <c r="H3666" i="3"/>
  <c r="E3666" i="3"/>
  <c r="F3666" i="3" s="1"/>
  <c r="M3666" i="3" s="1"/>
  <c r="N3666" i="3" s="1"/>
  <c r="O3666" i="3" s="1"/>
  <c r="P3666" i="3" s="1"/>
  <c r="D3666" i="3"/>
  <c r="Q3665" i="3"/>
  <c r="K3665" i="3"/>
  <c r="L3665" i="3" s="1"/>
  <c r="H3665" i="3"/>
  <c r="E3665" i="3"/>
  <c r="F3665" i="3" s="1"/>
  <c r="M3665" i="3" s="1"/>
  <c r="N3665" i="3" s="1"/>
  <c r="O3665" i="3" s="1"/>
  <c r="P3665" i="3" s="1"/>
  <c r="D3665" i="3"/>
  <c r="Q3664" i="3"/>
  <c r="K3664" i="3"/>
  <c r="L3664" i="3" s="1"/>
  <c r="H3664" i="3"/>
  <c r="E3664" i="3"/>
  <c r="F3664" i="3" s="1"/>
  <c r="M3664" i="3" s="1"/>
  <c r="N3664" i="3" s="1"/>
  <c r="O3664" i="3" s="1"/>
  <c r="P3664" i="3" s="1"/>
  <c r="D3664" i="3"/>
  <c r="Q3663" i="3"/>
  <c r="K3663" i="3"/>
  <c r="L3663" i="3" s="1"/>
  <c r="H3663" i="3"/>
  <c r="E3663" i="3"/>
  <c r="D3663" i="3"/>
  <c r="Q3662" i="3"/>
  <c r="K3662" i="3"/>
  <c r="L3662" i="3" s="1"/>
  <c r="H3662" i="3"/>
  <c r="E3662" i="3"/>
  <c r="F3662" i="3" s="1"/>
  <c r="M3662" i="3" s="1"/>
  <c r="N3662" i="3" s="1"/>
  <c r="O3662" i="3" s="1"/>
  <c r="P3662" i="3" s="1"/>
  <c r="D3662" i="3"/>
  <c r="Q3661" i="3"/>
  <c r="K3661" i="3"/>
  <c r="L3661" i="3" s="1"/>
  <c r="H3661" i="3"/>
  <c r="E3661" i="3"/>
  <c r="D3661" i="3"/>
  <c r="Q3660" i="3"/>
  <c r="K3660" i="3"/>
  <c r="L3660" i="3" s="1"/>
  <c r="H3660" i="3"/>
  <c r="E3660" i="3"/>
  <c r="F3660" i="3" s="1"/>
  <c r="M3660" i="3" s="1"/>
  <c r="N3660" i="3" s="1"/>
  <c r="O3660" i="3" s="1"/>
  <c r="P3660" i="3" s="1"/>
  <c r="D3660" i="3"/>
  <c r="Q3659" i="3"/>
  <c r="K3659" i="3"/>
  <c r="L3659" i="3" s="1"/>
  <c r="H3659" i="3"/>
  <c r="E3659" i="3"/>
  <c r="F3659" i="3" s="1"/>
  <c r="M3659" i="3" s="1"/>
  <c r="N3659" i="3" s="1"/>
  <c r="O3659" i="3" s="1"/>
  <c r="P3659" i="3" s="1"/>
  <c r="D3659" i="3"/>
  <c r="Q3658" i="3"/>
  <c r="K3658" i="3"/>
  <c r="L3658" i="3" s="1"/>
  <c r="H3658" i="3"/>
  <c r="E3658" i="3"/>
  <c r="F3658" i="3" s="1"/>
  <c r="M3658" i="3" s="1"/>
  <c r="N3658" i="3" s="1"/>
  <c r="O3658" i="3" s="1"/>
  <c r="P3658" i="3" s="1"/>
  <c r="D3658" i="3"/>
  <c r="Q3657" i="3"/>
  <c r="K3657" i="3"/>
  <c r="L3657" i="3" s="1"/>
  <c r="H3657" i="3"/>
  <c r="E3657" i="3"/>
  <c r="F3657" i="3" s="1"/>
  <c r="M3657" i="3" s="1"/>
  <c r="N3657" i="3" s="1"/>
  <c r="O3657" i="3" s="1"/>
  <c r="P3657" i="3" s="1"/>
  <c r="D3657" i="3"/>
  <c r="Q3656" i="3"/>
  <c r="K3656" i="3"/>
  <c r="L3656" i="3" s="1"/>
  <c r="H3656" i="3"/>
  <c r="E3656" i="3"/>
  <c r="F3656" i="3" s="1"/>
  <c r="M3656" i="3" s="1"/>
  <c r="N3656" i="3" s="1"/>
  <c r="O3656" i="3" s="1"/>
  <c r="P3656" i="3" s="1"/>
  <c r="D3656" i="3"/>
  <c r="Q3655" i="3"/>
  <c r="K3655" i="3"/>
  <c r="L3655" i="3" s="1"/>
  <c r="H3655" i="3"/>
  <c r="E3655" i="3"/>
  <c r="F3655" i="3" s="1"/>
  <c r="M3655" i="3" s="1"/>
  <c r="N3655" i="3" s="1"/>
  <c r="O3655" i="3" s="1"/>
  <c r="P3655" i="3" s="1"/>
  <c r="D3655" i="3"/>
  <c r="Q3654" i="3"/>
  <c r="K3654" i="3"/>
  <c r="L3654" i="3" s="1"/>
  <c r="H3654" i="3"/>
  <c r="E3654" i="3"/>
  <c r="F3654" i="3" s="1"/>
  <c r="M3654" i="3" s="1"/>
  <c r="N3654" i="3" s="1"/>
  <c r="O3654" i="3" s="1"/>
  <c r="P3654" i="3" s="1"/>
  <c r="D3654" i="3"/>
  <c r="Q3653" i="3"/>
  <c r="K3653" i="3"/>
  <c r="L3653" i="3" s="1"/>
  <c r="H3653" i="3"/>
  <c r="E3653" i="3"/>
  <c r="F3653" i="3" s="1"/>
  <c r="M3653" i="3" s="1"/>
  <c r="N3653" i="3" s="1"/>
  <c r="O3653" i="3" s="1"/>
  <c r="P3653" i="3" s="1"/>
  <c r="D3653" i="3"/>
  <c r="Q3652" i="3"/>
  <c r="K3652" i="3"/>
  <c r="L3652" i="3" s="1"/>
  <c r="H3652" i="3"/>
  <c r="E3652" i="3"/>
  <c r="F3652" i="3" s="1"/>
  <c r="M3652" i="3" s="1"/>
  <c r="N3652" i="3" s="1"/>
  <c r="O3652" i="3" s="1"/>
  <c r="P3652" i="3" s="1"/>
  <c r="D3652" i="3"/>
  <c r="Q3651" i="3"/>
  <c r="K3651" i="3"/>
  <c r="L3651" i="3" s="1"/>
  <c r="H3651" i="3"/>
  <c r="E3651" i="3"/>
  <c r="F3651" i="3" s="1"/>
  <c r="M3651" i="3" s="1"/>
  <c r="N3651" i="3" s="1"/>
  <c r="O3651" i="3" s="1"/>
  <c r="P3651" i="3" s="1"/>
  <c r="D3651" i="3"/>
  <c r="Q3650" i="3"/>
  <c r="K3650" i="3"/>
  <c r="L3650" i="3" s="1"/>
  <c r="H3650" i="3"/>
  <c r="E3650" i="3"/>
  <c r="F3650" i="3" s="1"/>
  <c r="M3650" i="3" s="1"/>
  <c r="N3650" i="3" s="1"/>
  <c r="O3650" i="3" s="1"/>
  <c r="P3650" i="3" s="1"/>
  <c r="D3650" i="3"/>
  <c r="Q3649" i="3"/>
  <c r="K3649" i="3"/>
  <c r="L3649" i="3" s="1"/>
  <c r="H3649" i="3"/>
  <c r="E3649" i="3"/>
  <c r="F3649" i="3" s="1"/>
  <c r="M3649" i="3" s="1"/>
  <c r="N3649" i="3" s="1"/>
  <c r="O3649" i="3" s="1"/>
  <c r="P3649" i="3" s="1"/>
  <c r="D3649" i="3"/>
  <c r="Q3648" i="3"/>
  <c r="K3648" i="3"/>
  <c r="L3648" i="3" s="1"/>
  <c r="H3648" i="3"/>
  <c r="E3648" i="3"/>
  <c r="F3648" i="3" s="1"/>
  <c r="M3648" i="3" s="1"/>
  <c r="N3648" i="3" s="1"/>
  <c r="O3648" i="3" s="1"/>
  <c r="P3648" i="3" s="1"/>
  <c r="D3648" i="3"/>
  <c r="Q3647" i="3"/>
  <c r="K3647" i="3"/>
  <c r="L3647" i="3" s="1"/>
  <c r="H3647" i="3"/>
  <c r="E3647" i="3"/>
  <c r="F3647" i="3" s="1"/>
  <c r="M3647" i="3" s="1"/>
  <c r="N3647" i="3" s="1"/>
  <c r="O3647" i="3" s="1"/>
  <c r="P3647" i="3" s="1"/>
  <c r="D3647" i="3"/>
  <c r="Q3646" i="3"/>
  <c r="K3646" i="3"/>
  <c r="L3646" i="3" s="1"/>
  <c r="H3646" i="3"/>
  <c r="E3646" i="3"/>
  <c r="F3646" i="3" s="1"/>
  <c r="M3646" i="3" s="1"/>
  <c r="N3646" i="3" s="1"/>
  <c r="O3646" i="3" s="1"/>
  <c r="P3646" i="3" s="1"/>
  <c r="D3646" i="3"/>
  <c r="Q3645" i="3"/>
  <c r="K3645" i="3"/>
  <c r="L3645" i="3" s="1"/>
  <c r="H3645" i="3"/>
  <c r="E3645" i="3"/>
  <c r="F3645" i="3" s="1"/>
  <c r="M3645" i="3" s="1"/>
  <c r="N3645" i="3" s="1"/>
  <c r="O3645" i="3" s="1"/>
  <c r="P3645" i="3" s="1"/>
  <c r="D3645" i="3"/>
  <c r="Q3644" i="3"/>
  <c r="K3644" i="3"/>
  <c r="L3644" i="3" s="1"/>
  <c r="H3644" i="3"/>
  <c r="E3644" i="3"/>
  <c r="F3644" i="3" s="1"/>
  <c r="M3644" i="3" s="1"/>
  <c r="N3644" i="3" s="1"/>
  <c r="O3644" i="3" s="1"/>
  <c r="P3644" i="3" s="1"/>
  <c r="D3644" i="3"/>
  <c r="Q3643" i="3"/>
  <c r="K3643" i="3"/>
  <c r="L3643" i="3" s="1"/>
  <c r="H3643" i="3"/>
  <c r="E3643" i="3"/>
  <c r="F3643" i="3" s="1"/>
  <c r="M3643" i="3" s="1"/>
  <c r="N3643" i="3" s="1"/>
  <c r="O3643" i="3" s="1"/>
  <c r="P3643" i="3" s="1"/>
  <c r="D3643" i="3"/>
  <c r="Q3642" i="3"/>
  <c r="K3642" i="3"/>
  <c r="L3642" i="3" s="1"/>
  <c r="H3642" i="3"/>
  <c r="E3642" i="3"/>
  <c r="D3642" i="3"/>
  <c r="Q3641" i="3"/>
  <c r="K3641" i="3"/>
  <c r="L3641" i="3" s="1"/>
  <c r="H3641" i="3"/>
  <c r="E3641" i="3"/>
  <c r="F3641" i="3" s="1"/>
  <c r="M3641" i="3" s="1"/>
  <c r="N3641" i="3" s="1"/>
  <c r="O3641" i="3" s="1"/>
  <c r="P3641" i="3" s="1"/>
  <c r="D3641" i="3"/>
  <c r="Q3640" i="3"/>
  <c r="K3640" i="3"/>
  <c r="L3640" i="3" s="1"/>
  <c r="H3640" i="3"/>
  <c r="E3640" i="3"/>
  <c r="F3640" i="3" s="1"/>
  <c r="M3640" i="3" s="1"/>
  <c r="N3640" i="3" s="1"/>
  <c r="O3640" i="3" s="1"/>
  <c r="P3640" i="3" s="1"/>
  <c r="D3640" i="3"/>
  <c r="Q3639" i="3"/>
  <c r="K3639" i="3"/>
  <c r="L3639" i="3" s="1"/>
  <c r="H3639" i="3"/>
  <c r="E3639" i="3"/>
  <c r="F3639" i="3" s="1"/>
  <c r="M3639" i="3" s="1"/>
  <c r="N3639" i="3" s="1"/>
  <c r="O3639" i="3" s="1"/>
  <c r="P3639" i="3" s="1"/>
  <c r="D3639" i="3"/>
  <c r="Q3638" i="3"/>
  <c r="K3638" i="3"/>
  <c r="L3638" i="3" s="1"/>
  <c r="H3638" i="3"/>
  <c r="E3638" i="3"/>
  <c r="F3638" i="3" s="1"/>
  <c r="M3638" i="3" s="1"/>
  <c r="N3638" i="3" s="1"/>
  <c r="O3638" i="3" s="1"/>
  <c r="P3638" i="3" s="1"/>
  <c r="D3638" i="3"/>
  <c r="Q3637" i="3"/>
  <c r="K3637" i="3"/>
  <c r="L3637" i="3" s="1"/>
  <c r="H3637" i="3"/>
  <c r="E3637" i="3"/>
  <c r="F3637" i="3" s="1"/>
  <c r="M3637" i="3" s="1"/>
  <c r="N3637" i="3" s="1"/>
  <c r="O3637" i="3" s="1"/>
  <c r="P3637" i="3" s="1"/>
  <c r="D3637" i="3"/>
  <c r="Q3636" i="3"/>
  <c r="K3636" i="3"/>
  <c r="L3636" i="3" s="1"/>
  <c r="H3636" i="3"/>
  <c r="E3636" i="3"/>
  <c r="F3636" i="3" s="1"/>
  <c r="M3636" i="3" s="1"/>
  <c r="N3636" i="3" s="1"/>
  <c r="O3636" i="3" s="1"/>
  <c r="P3636" i="3" s="1"/>
  <c r="D3636" i="3"/>
  <c r="Q3635" i="3"/>
  <c r="K3635" i="3"/>
  <c r="L3635" i="3" s="1"/>
  <c r="H3635" i="3"/>
  <c r="E3635" i="3"/>
  <c r="F3635" i="3" s="1"/>
  <c r="M3635" i="3" s="1"/>
  <c r="N3635" i="3" s="1"/>
  <c r="O3635" i="3" s="1"/>
  <c r="P3635" i="3" s="1"/>
  <c r="D3635" i="3"/>
  <c r="Q3634" i="3"/>
  <c r="K3634" i="3"/>
  <c r="L3634" i="3" s="1"/>
  <c r="H3634" i="3"/>
  <c r="E3634" i="3"/>
  <c r="F3634" i="3" s="1"/>
  <c r="M3634" i="3" s="1"/>
  <c r="N3634" i="3" s="1"/>
  <c r="O3634" i="3" s="1"/>
  <c r="P3634" i="3" s="1"/>
  <c r="D3634" i="3"/>
  <c r="Q3633" i="3"/>
  <c r="K3633" i="3"/>
  <c r="L3633" i="3" s="1"/>
  <c r="H3633" i="3"/>
  <c r="E3633" i="3"/>
  <c r="F3633" i="3" s="1"/>
  <c r="M3633" i="3" s="1"/>
  <c r="N3633" i="3" s="1"/>
  <c r="O3633" i="3" s="1"/>
  <c r="P3633" i="3" s="1"/>
  <c r="D3633" i="3"/>
  <c r="Q3632" i="3"/>
  <c r="K3632" i="3"/>
  <c r="L3632" i="3" s="1"/>
  <c r="H3632" i="3"/>
  <c r="E3632" i="3"/>
  <c r="F3632" i="3" s="1"/>
  <c r="M3632" i="3" s="1"/>
  <c r="N3632" i="3" s="1"/>
  <c r="O3632" i="3" s="1"/>
  <c r="P3632" i="3" s="1"/>
  <c r="D3632" i="3"/>
  <c r="Q3631" i="3"/>
  <c r="K3631" i="3"/>
  <c r="L3631" i="3" s="1"/>
  <c r="H3631" i="3"/>
  <c r="E3631" i="3"/>
  <c r="F3631" i="3" s="1"/>
  <c r="M3631" i="3" s="1"/>
  <c r="N3631" i="3" s="1"/>
  <c r="O3631" i="3" s="1"/>
  <c r="P3631" i="3" s="1"/>
  <c r="D3631" i="3"/>
  <c r="Q3630" i="3"/>
  <c r="K3630" i="3"/>
  <c r="L3630" i="3" s="1"/>
  <c r="H3630" i="3"/>
  <c r="E3630" i="3"/>
  <c r="F3630" i="3" s="1"/>
  <c r="M3630" i="3" s="1"/>
  <c r="N3630" i="3" s="1"/>
  <c r="O3630" i="3" s="1"/>
  <c r="P3630" i="3" s="1"/>
  <c r="D3630" i="3"/>
  <c r="Q3629" i="3"/>
  <c r="K3629" i="3"/>
  <c r="L3629" i="3" s="1"/>
  <c r="H3629" i="3"/>
  <c r="E3629" i="3"/>
  <c r="F3629" i="3" s="1"/>
  <c r="M3629" i="3" s="1"/>
  <c r="N3629" i="3" s="1"/>
  <c r="O3629" i="3" s="1"/>
  <c r="P3629" i="3" s="1"/>
  <c r="D3629" i="3"/>
  <c r="Q3628" i="3"/>
  <c r="K3628" i="3"/>
  <c r="L3628" i="3" s="1"/>
  <c r="H3628" i="3"/>
  <c r="E3628" i="3"/>
  <c r="F3628" i="3" s="1"/>
  <c r="M3628" i="3" s="1"/>
  <c r="N3628" i="3" s="1"/>
  <c r="O3628" i="3" s="1"/>
  <c r="P3628" i="3" s="1"/>
  <c r="D3628" i="3"/>
  <c r="Q3627" i="3"/>
  <c r="K3627" i="3"/>
  <c r="L3627" i="3" s="1"/>
  <c r="H3627" i="3"/>
  <c r="E3627" i="3"/>
  <c r="F3627" i="3" s="1"/>
  <c r="M3627" i="3" s="1"/>
  <c r="N3627" i="3" s="1"/>
  <c r="O3627" i="3" s="1"/>
  <c r="P3627" i="3" s="1"/>
  <c r="D3627" i="3"/>
  <c r="Q3626" i="3"/>
  <c r="K3626" i="3"/>
  <c r="L3626" i="3" s="1"/>
  <c r="H3626" i="3"/>
  <c r="E3626" i="3"/>
  <c r="F3626" i="3" s="1"/>
  <c r="M3626" i="3" s="1"/>
  <c r="N3626" i="3" s="1"/>
  <c r="O3626" i="3" s="1"/>
  <c r="P3626" i="3" s="1"/>
  <c r="D3626" i="3"/>
  <c r="Q3625" i="3"/>
  <c r="K3625" i="3"/>
  <c r="L3625" i="3" s="1"/>
  <c r="H3625" i="3"/>
  <c r="E3625" i="3"/>
  <c r="F3625" i="3" s="1"/>
  <c r="M3625" i="3" s="1"/>
  <c r="N3625" i="3" s="1"/>
  <c r="O3625" i="3" s="1"/>
  <c r="P3625" i="3" s="1"/>
  <c r="D3625" i="3"/>
  <c r="Q3624" i="3"/>
  <c r="K3624" i="3"/>
  <c r="L3624" i="3" s="1"/>
  <c r="H3624" i="3"/>
  <c r="E3624" i="3"/>
  <c r="F3624" i="3" s="1"/>
  <c r="M3624" i="3" s="1"/>
  <c r="N3624" i="3" s="1"/>
  <c r="O3624" i="3" s="1"/>
  <c r="P3624" i="3" s="1"/>
  <c r="D3624" i="3"/>
  <c r="Q3623" i="3"/>
  <c r="K3623" i="3"/>
  <c r="L3623" i="3" s="1"/>
  <c r="H3623" i="3"/>
  <c r="E3623" i="3"/>
  <c r="F3623" i="3" s="1"/>
  <c r="M3623" i="3" s="1"/>
  <c r="N3623" i="3" s="1"/>
  <c r="O3623" i="3" s="1"/>
  <c r="P3623" i="3" s="1"/>
  <c r="D3623" i="3"/>
  <c r="Q3622" i="3"/>
  <c r="K3622" i="3"/>
  <c r="L3622" i="3" s="1"/>
  <c r="H3622" i="3"/>
  <c r="E3622" i="3"/>
  <c r="F3622" i="3" s="1"/>
  <c r="M3622" i="3" s="1"/>
  <c r="N3622" i="3" s="1"/>
  <c r="O3622" i="3" s="1"/>
  <c r="P3622" i="3" s="1"/>
  <c r="D3622" i="3"/>
  <c r="Q3621" i="3"/>
  <c r="K3621" i="3"/>
  <c r="L3621" i="3" s="1"/>
  <c r="H3621" i="3"/>
  <c r="E3621" i="3"/>
  <c r="F3621" i="3" s="1"/>
  <c r="M3621" i="3" s="1"/>
  <c r="N3621" i="3" s="1"/>
  <c r="O3621" i="3" s="1"/>
  <c r="P3621" i="3" s="1"/>
  <c r="D3621" i="3"/>
  <c r="Q3620" i="3"/>
  <c r="K3620" i="3"/>
  <c r="L3620" i="3" s="1"/>
  <c r="H3620" i="3"/>
  <c r="E3620" i="3"/>
  <c r="F3620" i="3" s="1"/>
  <c r="M3620" i="3" s="1"/>
  <c r="N3620" i="3" s="1"/>
  <c r="O3620" i="3" s="1"/>
  <c r="P3620" i="3" s="1"/>
  <c r="D3620" i="3"/>
  <c r="Q3619" i="3"/>
  <c r="K3619" i="3"/>
  <c r="L3619" i="3" s="1"/>
  <c r="H3619" i="3"/>
  <c r="E3619" i="3"/>
  <c r="F3619" i="3" s="1"/>
  <c r="M3619" i="3" s="1"/>
  <c r="N3619" i="3" s="1"/>
  <c r="O3619" i="3" s="1"/>
  <c r="P3619" i="3" s="1"/>
  <c r="D3619" i="3"/>
  <c r="Q3618" i="3"/>
  <c r="K3618" i="3"/>
  <c r="L3618" i="3" s="1"/>
  <c r="H3618" i="3"/>
  <c r="E3618" i="3"/>
  <c r="F3618" i="3" s="1"/>
  <c r="M3618" i="3" s="1"/>
  <c r="N3618" i="3" s="1"/>
  <c r="O3618" i="3" s="1"/>
  <c r="P3618" i="3" s="1"/>
  <c r="D3618" i="3"/>
  <c r="Q3617" i="3"/>
  <c r="K3617" i="3"/>
  <c r="L3617" i="3" s="1"/>
  <c r="H3617" i="3"/>
  <c r="E3617" i="3"/>
  <c r="F3617" i="3" s="1"/>
  <c r="M3617" i="3" s="1"/>
  <c r="N3617" i="3" s="1"/>
  <c r="O3617" i="3" s="1"/>
  <c r="P3617" i="3" s="1"/>
  <c r="D3617" i="3"/>
  <c r="Q3616" i="3"/>
  <c r="K3616" i="3"/>
  <c r="L3616" i="3" s="1"/>
  <c r="H3616" i="3"/>
  <c r="E3616" i="3"/>
  <c r="F3616" i="3" s="1"/>
  <c r="M3616" i="3" s="1"/>
  <c r="N3616" i="3" s="1"/>
  <c r="O3616" i="3" s="1"/>
  <c r="P3616" i="3" s="1"/>
  <c r="D3616" i="3"/>
  <c r="Q3615" i="3"/>
  <c r="K3615" i="3"/>
  <c r="L3615" i="3" s="1"/>
  <c r="H3615" i="3"/>
  <c r="E3615" i="3"/>
  <c r="F3615" i="3" s="1"/>
  <c r="M3615" i="3" s="1"/>
  <c r="N3615" i="3" s="1"/>
  <c r="O3615" i="3" s="1"/>
  <c r="P3615" i="3" s="1"/>
  <c r="D3615" i="3"/>
  <c r="Q3614" i="3"/>
  <c r="K3614" i="3"/>
  <c r="L3614" i="3" s="1"/>
  <c r="H3614" i="3"/>
  <c r="E3614" i="3"/>
  <c r="F3614" i="3" s="1"/>
  <c r="M3614" i="3" s="1"/>
  <c r="N3614" i="3" s="1"/>
  <c r="O3614" i="3" s="1"/>
  <c r="P3614" i="3" s="1"/>
  <c r="D3614" i="3"/>
  <c r="Q3613" i="3"/>
  <c r="K3613" i="3"/>
  <c r="L3613" i="3" s="1"/>
  <c r="H3613" i="3"/>
  <c r="E3613" i="3"/>
  <c r="F3613" i="3" s="1"/>
  <c r="M3613" i="3" s="1"/>
  <c r="N3613" i="3" s="1"/>
  <c r="O3613" i="3" s="1"/>
  <c r="P3613" i="3" s="1"/>
  <c r="D3613" i="3"/>
  <c r="Q3612" i="3"/>
  <c r="K3612" i="3"/>
  <c r="L3612" i="3" s="1"/>
  <c r="H3612" i="3"/>
  <c r="E3612" i="3"/>
  <c r="F3612" i="3" s="1"/>
  <c r="M3612" i="3" s="1"/>
  <c r="N3612" i="3" s="1"/>
  <c r="O3612" i="3" s="1"/>
  <c r="P3612" i="3" s="1"/>
  <c r="D3612" i="3"/>
  <c r="Q3611" i="3"/>
  <c r="K3611" i="3"/>
  <c r="L3611" i="3" s="1"/>
  <c r="H3611" i="3"/>
  <c r="E3611" i="3"/>
  <c r="F3611" i="3" s="1"/>
  <c r="M3611" i="3" s="1"/>
  <c r="N3611" i="3" s="1"/>
  <c r="O3611" i="3" s="1"/>
  <c r="P3611" i="3" s="1"/>
  <c r="D3611" i="3"/>
  <c r="Q3610" i="3"/>
  <c r="K3610" i="3"/>
  <c r="L3610" i="3" s="1"/>
  <c r="H3610" i="3"/>
  <c r="E3610" i="3"/>
  <c r="F3610" i="3" s="1"/>
  <c r="M3610" i="3" s="1"/>
  <c r="N3610" i="3" s="1"/>
  <c r="O3610" i="3" s="1"/>
  <c r="P3610" i="3" s="1"/>
  <c r="D3610" i="3"/>
  <c r="Q3609" i="3"/>
  <c r="K3609" i="3"/>
  <c r="L3609" i="3" s="1"/>
  <c r="H3609" i="3"/>
  <c r="E3609" i="3"/>
  <c r="D3609" i="3"/>
  <c r="Q3608" i="3"/>
  <c r="K3608" i="3"/>
  <c r="L3608" i="3" s="1"/>
  <c r="H3608" i="3"/>
  <c r="E3608" i="3"/>
  <c r="F3608" i="3" s="1"/>
  <c r="M3608" i="3" s="1"/>
  <c r="N3608" i="3" s="1"/>
  <c r="O3608" i="3" s="1"/>
  <c r="P3608" i="3" s="1"/>
  <c r="D3608" i="3"/>
  <c r="Q3607" i="3"/>
  <c r="K3607" i="3"/>
  <c r="L3607" i="3" s="1"/>
  <c r="H3607" i="3"/>
  <c r="E3607" i="3"/>
  <c r="D3607" i="3"/>
  <c r="Q3606" i="3"/>
  <c r="K3606" i="3"/>
  <c r="L3606" i="3" s="1"/>
  <c r="H3606" i="3"/>
  <c r="E3606" i="3"/>
  <c r="F3606" i="3" s="1"/>
  <c r="M3606" i="3" s="1"/>
  <c r="N3606" i="3" s="1"/>
  <c r="O3606" i="3" s="1"/>
  <c r="P3606" i="3" s="1"/>
  <c r="D3606" i="3"/>
  <c r="Q3605" i="3"/>
  <c r="K3605" i="3"/>
  <c r="L3605" i="3" s="1"/>
  <c r="H3605" i="3"/>
  <c r="E3605" i="3"/>
  <c r="F3605" i="3" s="1"/>
  <c r="M3605" i="3" s="1"/>
  <c r="N3605" i="3" s="1"/>
  <c r="O3605" i="3" s="1"/>
  <c r="P3605" i="3" s="1"/>
  <c r="D3605" i="3"/>
  <c r="Q3604" i="3"/>
  <c r="K3604" i="3"/>
  <c r="L3604" i="3" s="1"/>
  <c r="H3604" i="3"/>
  <c r="E3604" i="3"/>
  <c r="F3604" i="3" s="1"/>
  <c r="M3604" i="3" s="1"/>
  <c r="N3604" i="3" s="1"/>
  <c r="O3604" i="3" s="1"/>
  <c r="P3604" i="3" s="1"/>
  <c r="D3604" i="3"/>
  <c r="Q3603" i="3"/>
  <c r="K3603" i="3"/>
  <c r="L3603" i="3" s="1"/>
  <c r="H3603" i="3"/>
  <c r="E3603" i="3"/>
  <c r="F3603" i="3" s="1"/>
  <c r="M3603" i="3" s="1"/>
  <c r="N3603" i="3" s="1"/>
  <c r="O3603" i="3" s="1"/>
  <c r="P3603" i="3" s="1"/>
  <c r="D3603" i="3"/>
  <c r="Q3602" i="3"/>
  <c r="K3602" i="3"/>
  <c r="L3602" i="3" s="1"/>
  <c r="H3602" i="3"/>
  <c r="E3602" i="3"/>
  <c r="F3602" i="3" s="1"/>
  <c r="M3602" i="3" s="1"/>
  <c r="N3602" i="3" s="1"/>
  <c r="O3602" i="3" s="1"/>
  <c r="P3602" i="3" s="1"/>
  <c r="D3602" i="3"/>
  <c r="Q3601" i="3"/>
  <c r="K3601" i="3"/>
  <c r="L3601" i="3" s="1"/>
  <c r="H3601" i="3"/>
  <c r="E3601" i="3"/>
  <c r="F3601" i="3" s="1"/>
  <c r="M3601" i="3" s="1"/>
  <c r="N3601" i="3" s="1"/>
  <c r="O3601" i="3" s="1"/>
  <c r="P3601" i="3" s="1"/>
  <c r="D3601" i="3"/>
  <c r="Q3600" i="3"/>
  <c r="K3600" i="3"/>
  <c r="L3600" i="3" s="1"/>
  <c r="H3600" i="3"/>
  <c r="E3600" i="3"/>
  <c r="F3600" i="3" s="1"/>
  <c r="M3600" i="3" s="1"/>
  <c r="N3600" i="3" s="1"/>
  <c r="O3600" i="3" s="1"/>
  <c r="P3600" i="3" s="1"/>
  <c r="D3600" i="3"/>
  <c r="Q3599" i="3"/>
  <c r="K3599" i="3"/>
  <c r="L3599" i="3" s="1"/>
  <c r="H3599" i="3"/>
  <c r="E3599" i="3"/>
  <c r="F3599" i="3" s="1"/>
  <c r="M3599" i="3" s="1"/>
  <c r="N3599" i="3" s="1"/>
  <c r="O3599" i="3" s="1"/>
  <c r="P3599" i="3" s="1"/>
  <c r="D3599" i="3"/>
  <c r="Q3598" i="3"/>
  <c r="K3598" i="3"/>
  <c r="L3598" i="3" s="1"/>
  <c r="H3598" i="3"/>
  <c r="E3598" i="3"/>
  <c r="F3598" i="3" s="1"/>
  <c r="M3598" i="3" s="1"/>
  <c r="N3598" i="3" s="1"/>
  <c r="O3598" i="3" s="1"/>
  <c r="P3598" i="3" s="1"/>
  <c r="D3598" i="3"/>
  <c r="Q3597" i="3"/>
  <c r="K3597" i="3"/>
  <c r="L3597" i="3" s="1"/>
  <c r="H3597" i="3"/>
  <c r="E3597" i="3"/>
  <c r="F3597" i="3" s="1"/>
  <c r="M3597" i="3" s="1"/>
  <c r="N3597" i="3" s="1"/>
  <c r="O3597" i="3" s="1"/>
  <c r="P3597" i="3" s="1"/>
  <c r="D3597" i="3"/>
  <c r="Q3596" i="3"/>
  <c r="K3596" i="3"/>
  <c r="L3596" i="3" s="1"/>
  <c r="H3596" i="3"/>
  <c r="E3596" i="3"/>
  <c r="F3596" i="3" s="1"/>
  <c r="M3596" i="3" s="1"/>
  <c r="N3596" i="3" s="1"/>
  <c r="O3596" i="3" s="1"/>
  <c r="P3596" i="3" s="1"/>
  <c r="D3596" i="3"/>
  <c r="Q3595" i="3"/>
  <c r="K3595" i="3"/>
  <c r="L3595" i="3" s="1"/>
  <c r="H3595" i="3"/>
  <c r="E3595" i="3"/>
  <c r="F3595" i="3" s="1"/>
  <c r="M3595" i="3" s="1"/>
  <c r="N3595" i="3" s="1"/>
  <c r="O3595" i="3" s="1"/>
  <c r="P3595" i="3" s="1"/>
  <c r="D3595" i="3"/>
  <c r="Q3594" i="3"/>
  <c r="K3594" i="3"/>
  <c r="L3594" i="3" s="1"/>
  <c r="H3594" i="3"/>
  <c r="E3594" i="3"/>
  <c r="F3594" i="3" s="1"/>
  <c r="M3594" i="3" s="1"/>
  <c r="N3594" i="3" s="1"/>
  <c r="O3594" i="3" s="1"/>
  <c r="P3594" i="3" s="1"/>
  <c r="D3594" i="3"/>
  <c r="Q3593" i="3"/>
  <c r="K3593" i="3"/>
  <c r="L3593" i="3" s="1"/>
  <c r="H3593" i="3"/>
  <c r="E3593" i="3"/>
  <c r="F3593" i="3" s="1"/>
  <c r="M3593" i="3" s="1"/>
  <c r="N3593" i="3" s="1"/>
  <c r="O3593" i="3" s="1"/>
  <c r="P3593" i="3" s="1"/>
  <c r="D3593" i="3"/>
  <c r="Q3592" i="3"/>
  <c r="K3592" i="3"/>
  <c r="L3592" i="3" s="1"/>
  <c r="H3592" i="3"/>
  <c r="E3592" i="3"/>
  <c r="F3592" i="3" s="1"/>
  <c r="M3592" i="3" s="1"/>
  <c r="N3592" i="3" s="1"/>
  <c r="O3592" i="3" s="1"/>
  <c r="P3592" i="3" s="1"/>
  <c r="D3592" i="3"/>
  <c r="Q3591" i="3"/>
  <c r="K3591" i="3"/>
  <c r="L3591" i="3" s="1"/>
  <c r="H3591" i="3"/>
  <c r="E3591" i="3"/>
  <c r="F3591" i="3" s="1"/>
  <c r="M3591" i="3" s="1"/>
  <c r="N3591" i="3" s="1"/>
  <c r="O3591" i="3" s="1"/>
  <c r="P3591" i="3" s="1"/>
  <c r="D3591" i="3"/>
  <c r="Q3590" i="3"/>
  <c r="K3590" i="3"/>
  <c r="L3590" i="3" s="1"/>
  <c r="H3590" i="3"/>
  <c r="E3590" i="3"/>
  <c r="F3590" i="3" s="1"/>
  <c r="M3590" i="3" s="1"/>
  <c r="N3590" i="3" s="1"/>
  <c r="O3590" i="3" s="1"/>
  <c r="P3590" i="3" s="1"/>
  <c r="D3590" i="3"/>
  <c r="Q3589" i="3"/>
  <c r="K3589" i="3"/>
  <c r="L3589" i="3" s="1"/>
  <c r="H3589" i="3"/>
  <c r="E3589" i="3"/>
  <c r="F3589" i="3" s="1"/>
  <c r="M3589" i="3" s="1"/>
  <c r="N3589" i="3" s="1"/>
  <c r="O3589" i="3" s="1"/>
  <c r="P3589" i="3" s="1"/>
  <c r="D3589" i="3"/>
  <c r="Q3588" i="3"/>
  <c r="K3588" i="3"/>
  <c r="L3588" i="3" s="1"/>
  <c r="H3588" i="3"/>
  <c r="E3588" i="3"/>
  <c r="F3588" i="3" s="1"/>
  <c r="M3588" i="3" s="1"/>
  <c r="N3588" i="3" s="1"/>
  <c r="O3588" i="3" s="1"/>
  <c r="P3588" i="3" s="1"/>
  <c r="D3588" i="3"/>
  <c r="Q3587" i="3"/>
  <c r="K3587" i="3"/>
  <c r="L3587" i="3" s="1"/>
  <c r="H3587" i="3"/>
  <c r="E3587" i="3"/>
  <c r="D3587" i="3"/>
  <c r="Q3586" i="3"/>
  <c r="K3586" i="3"/>
  <c r="L3586" i="3" s="1"/>
  <c r="H3586" i="3"/>
  <c r="E3586" i="3"/>
  <c r="F3586" i="3" s="1"/>
  <c r="M3586" i="3" s="1"/>
  <c r="N3586" i="3" s="1"/>
  <c r="O3586" i="3" s="1"/>
  <c r="P3586" i="3" s="1"/>
  <c r="D3586" i="3"/>
  <c r="Q3585" i="3"/>
  <c r="K3585" i="3"/>
  <c r="L3585" i="3" s="1"/>
  <c r="H3585" i="3"/>
  <c r="E3585" i="3"/>
  <c r="D3585" i="3"/>
  <c r="Q3584" i="3"/>
  <c r="K3584" i="3"/>
  <c r="L3584" i="3" s="1"/>
  <c r="H3584" i="3"/>
  <c r="E3584" i="3"/>
  <c r="F3584" i="3" s="1"/>
  <c r="M3584" i="3" s="1"/>
  <c r="N3584" i="3" s="1"/>
  <c r="O3584" i="3" s="1"/>
  <c r="P3584" i="3" s="1"/>
  <c r="D3584" i="3"/>
  <c r="Q3583" i="3"/>
  <c r="K3583" i="3"/>
  <c r="L3583" i="3" s="1"/>
  <c r="H3583" i="3"/>
  <c r="E3583" i="3"/>
  <c r="D3583" i="3"/>
  <c r="Q3582" i="3"/>
  <c r="K3582" i="3"/>
  <c r="L3582" i="3" s="1"/>
  <c r="H3582" i="3"/>
  <c r="E3582" i="3"/>
  <c r="F3582" i="3" s="1"/>
  <c r="M3582" i="3" s="1"/>
  <c r="N3582" i="3" s="1"/>
  <c r="O3582" i="3" s="1"/>
  <c r="P3582" i="3" s="1"/>
  <c r="D3582" i="3"/>
  <c r="Q3581" i="3"/>
  <c r="K3581" i="3"/>
  <c r="L3581" i="3" s="1"/>
  <c r="H3581" i="3"/>
  <c r="E3581" i="3"/>
  <c r="D3581" i="3"/>
  <c r="Q3580" i="3"/>
  <c r="K3580" i="3"/>
  <c r="L3580" i="3" s="1"/>
  <c r="H3580" i="3"/>
  <c r="E3580" i="3"/>
  <c r="F3580" i="3" s="1"/>
  <c r="M3580" i="3" s="1"/>
  <c r="N3580" i="3" s="1"/>
  <c r="O3580" i="3" s="1"/>
  <c r="P3580" i="3" s="1"/>
  <c r="D3580" i="3"/>
  <c r="Q3579" i="3"/>
  <c r="K3579" i="3"/>
  <c r="L3579" i="3" s="1"/>
  <c r="H3579" i="3"/>
  <c r="E3579" i="3"/>
  <c r="F3579" i="3" s="1"/>
  <c r="M3579" i="3" s="1"/>
  <c r="N3579" i="3" s="1"/>
  <c r="O3579" i="3" s="1"/>
  <c r="P3579" i="3" s="1"/>
  <c r="D3579" i="3"/>
  <c r="Q3578" i="3"/>
  <c r="K3578" i="3"/>
  <c r="L3578" i="3" s="1"/>
  <c r="H3578" i="3"/>
  <c r="E3578" i="3"/>
  <c r="F3578" i="3" s="1"/>
  <c r="M3578" i="3" s="1"/>
  <c r="N3578" i="3" s="1"/>
  <c r="O3578" i="3" s="1"/>
  <c r="P3578" i="3" s="1"/>
  <c r="D3578" i="3"/>
  <c r="Q3577" i="3"/>
  <c r="K3577" i="3"/>
  <c r="L3577" i="3" s="1"/>
  <c r="H3577" i="3"/>
  <c r="E3577" i="3"/>
  <c r="F3577" i="3" s="1"/>
  <c r="M3577" i="3" s="1"/>
  <c r="N3577" i="3" s="1"/>
  <c r="O3577" i="3" s="1"/>
  <c r="P3577" i="3" s="1"/>
  <c r="D3577" i="3"/>
  <c r="Q3576" i="3"/>
  <c r="K3576" i="3"/>
  <c r="L3576" i="3" s="1"/>
  <c r="H3576" i="3"/>
  <c r="E3576" i="3"/>
  <c r="F3576" i="3" s="1"/>
  <c r="M3576" i="3" s="1"/>
  <c r="N3576" i="3" s="1"/>
  <c r="O3576" i="3" s="1"/>
  <c r="P3576" i="3" s="1"/>
  <c r="D3576" i="3"/>
  <c r="Q3575" i="3"/>
  <c r="K3575" i="3"/>
  <c r="L3575" i="3" s="1"/>
  <c r="H3575" i="3"/>
  <c r="E3575" i="3"/>
  <c r="D3575" i="3"/>
  <c r="Q3574" i="3"/>
  <c r="K3574" i="3"/>
  <c r="L3574" i="3" s="1"/>
  <c r="H3574" i="3"/>
  <c r="E3574" i="3"/>
  <c r="D3574" i="3"/>
  <c r="Q3573" i="3"/>
  <c r="K3573" i="3"/>
  <c r="L3573" i="3" s="1"/>
  <c r="H3573" i="3"/>
  <c r="E3573" i="3"/>
  <c r="D3573" i="3"/>
  <c r="Q3572" i="3"/>
  <c r="K3572" i="3"/>
  <c r="L3572" i="3" s="1"/>
  <c r="H3572" i="3"/>
  <c r="E3572" i="3"/>
  <c r="D3572" i="3"/>
  <c r="Q3571" i="3"/>
  <c r="K3571" i="3"/>
  <c r="L3571" i="3" s="1"/>
  <c r="H3571" i="3"/>
  <c r="E3571" i="3"/>
  <c r="D3571" i="3"/>
  <c r="Q3570" i="3"/>
  <c r="K3570" i="3"/>
  <c r="L3570" i="3" s="1"/>
  <c r="H3570" i="3"/>
  <c r="E3570" i="3"/>
  <c r="D3570" i="3"/>
  <c r="Q3569" i="3"/>
  <c r="K3569" i="3"/>
  <c r="L3569" i="3" s="1"/>
  <c r="H3569" i="3"/>
  <c r="E3569" i="3"/>
  <c r="D3569" i="3"/>
  <c r="Q3568" i="3"/>
  <c r="K3568" i="3"/>
  <c r="L3568" i="3" s="1"/>
  <c r="H3568" i="3"/>
  <c r="E3568" i="3"/>
  <c r="F3568" i="3" s="1"/>
  <c r="M3568" i="3" s="1"/>
  <c r="N3568" i="3" s="1"/>
  <c r="O3568" i="3" s="1"/>
  <c r="P3568" i="3" s="1"/>
  <c r="D3568" i="3"/>
  <c r="Q3567" i="3"/>
  <c r="K3567" i="3"/>
  <c r="L3567" i="3" s="1"/>
  <c r="H3567" i="3"/>
  <c r="E3567" i="3"/>
  <c r="F3567" i="3" s="1"/>
  <c r="M3567" i="3" s="1"/>
  <c r="N3567" i="3" s="1"/>
  <c r="O3567" i="3" s="1"/>
  <c r="P3567" i="3" s="1"/>
  <c r="D3567" i="3"/>
  <c r="Q3566" i="3"/>
  <c r="K3566" i="3"/>
  <c r="L3566" i="3" s="1"/>
  <c r="H3566" i="3"/>
  <c r="E3566" i="3"/>
  <c r="F3566" i="3" s="1"/>
  <c r="M3566" i="3" s="1"/>
  <c r="N3566" i="3" s="1"/>
  <c r="O3566" i="3" s="1"/>
  <c r="P3566" i="3" s="1"/>
  <c r="D3566" i="3"/>
  <c r="Q3565" i="3"/>
  <c r="K3565" i="3"/>
  <c r="L3565" i="3" s="1"/>
  <c r="H3565" i="3"/>
  <c r="E3565" i="3"/>
  <c r="F3565" i="3" s="1"/>
  <c r="M3565" i="3" s="1"/>
  <c r="N3565" i="3" s="1"/>
  <c r="O3565" i="3" s="1"/>
  <c r="P3565" i="3" s="1"/>
  <c r="D3565" i="3"/>
  <c r="Q3564" i="3"/>
  <c r="K3564" i="3"/>
  <c r="L3564" i="3" s="1"/>
  <c r="H3564" i="3"/>
  <c r="E3564" i="3"/>
  <c r="F3564" i="3" s="1"/>
  <c r="M3564" i="3" s="1"/>
  <c r="N3564" i="3" s="1"/>
  <c r="O3564" i="3" s="1"/>
  <c r="P3564" i="3" s="1"/>
  <c r="D3564" i="3"/>
  <c r="Q3563" i="3"/>
  <c r="K3563" i="3"/>
  <c r="L3563" i="3" s="1"/>
  <c r="H3563" i="3"/>
  <c r="E3563" i="3"/>
  <c r="F3563" i="3" s="1"/>
  <c r="M3563" i="3" s="1"/>
  <c r="N3563" i="3" s="1"/>
  <c r="O3563" i="3" s="1"/>
  <c r="P3563" i="3" s="1"/>
  <c r="D3563" i="3"/>
  <c r="Q3562" i="3"/>
  <c r="K3562" i="3"/>
  <c r="L3562" i="3" s="1"/>
  <c r="H3562" i="3"/>
  <c r="E3562" i="3"/>
  <c r="F3562" i="3" s="1"/>
  <c r="M3562" i="3" s="1"/>
  <c r="N3562" i="3" s="1"/>
  <c r="O3562" i="3" s="1"/>
  <c r="P3562" i="3" s="1"/>
  <c r="D3562" i="3"/>
  <c r="Q3561" i="3"/>
  <c r="K3561" i="3"/>
  <c r="L3561" i="3" s="1"/>
  <c r="H3561" i="3"/>
  <c r="E3561" i="3"/>
  <c r="F3561" i="3" s="1"/>
  <c r="M3561" i="3" s="1"/>
  <c r="N3561" i="3" s="1"/>
  <c r="O3561" i="3" s="1"/>
  <c r="P3561" i="3" s="1"/>
  <c r="D3561" i="3"/>
  <c r="Q3560" i="3"/>
  <c r="K3560" i="3"/>
  <c r="L3560" i="3" s="1"/>
  <c r="H3560" i="3"/>
  <c r="E3560" i="3"/>
  <c r="F3560" i="3" s="1"/>
  <c r="M3560" i="3" s="1"/>
  <c r="N3560" i="3" s="1"/>
  <c r="O3560" i="3" s="1"/>
  <c r="P3560" i="3" s="1"/>
  <c r="D3560" i="3"/>
  <c r="Q3559" i="3"/>
  <c r="K3559" i="3"/>
  <c r="L3559" i="3" s="1"/>
  <c r="H3559" i="3"/>
  <c r="E3559" i="3"/>
  <c r="F3559" i="3" s="1"/>
  <c r="M3559" i="3" s="1"/>
  <c r="N3559" i="3" s="1"/>
  <c r="O3559" i="3" s="1"/>
  <c r="P3559" i="3" s="1"/>
  <c r="D3559" i="3"/>
  <c r="Q3558" i="3"/>
  <c r="K3558" i="3"/>
  <c r="L3558" i="3" s="1"/>
  <c r="H3558" i="3"/>
  <c r="E3558" i="3"/>
  <c r="F3558" i="3" s="1"/>
  <c r="M3558" i="3" s="1"/>
  <c r="N3558" i="3" s="1"/>
  <c r="O3558" i="3" s="1"/>
  <c r="P3558" i="3" s="1"/>
  <c r="D3558" i="3"/>
  <c r="Q3557" i="3"/>
  <c r="K3557" i="3"/>
  <c r="L3557" i="3" s="1"/>
  <c r="H3557" i="3"/>
  <c r="E3557" i="3"/>
  <c r="F3557" i="3" s="1"/>
  <c r="M3557" i="3" s="1"/>
  <c r="N3557" i="3" s="1"/>
  <c r="O3557" i="3" s="1"/>
  <c r="P3557" i="3" s="1"/>
  <c r="D3557" i="3"/>
  <c r="Q3556" i="3"/>
  <c r="K3556" i="3"/>
  <c r="L3556" i="3" s="1"/>
  <c r="H3556" i="3"/>
  <c r="E3556" i="3"/>
  <c r="F3556" i="3" s="1"/>
  <c r="M3556" i="3" s="1"/>
  <c r="N3556" i="3" s="1"/>
  <c r="O3556" i="3" s="1"/>
  <c r="P3556" i="3" s="1"/>
  <c r="D3556" i="3"/>
  <c r="Q3555" i="3"/>
  <c r="K3555" i="3"/>
  <c r="L3555" i="3" s="1"/>
  <c r="H3555" i="3"/>
  <c r="E3555" i="3"/>
  <c r="F3555" i="3" s="1"/>
  <c r="M3555" i="3" s="1"/>
  <c r="N3555" i="3" s="1"/>
  <c r="O3555" i="3" s="1"/>
  <c r="P3555" i="3" s="1"/>
  <c r="D3555" i="3"/>
  <c r="Q3554" i="3"/>
  <c r="K3554" i="3"/>
  <c r="L3554" i="3" s="1"/>
  <c r="H3554" i="3"/>
  <c r="E3554" i="3"/>
  <c r="F3554" i="3" s="1"/>
  <c r="M3554" i="3" s="1"/>
  <c r="N3554" i="3" s="1"/>
  <c r="O3554" i="3" s="1"/>
  <c r="P3554" i="3" s="1"/>
  <c r="D3554" i="3"/>
  <c r="Q3553" i="3"/>
  <c r="K3553" i="3"/>
  <c r="L3553" i="3" s="1"/>
  <c r="H3553" i="3"/>
  <c r="E3553" i="3"/>
  <c r="D3553" i="3"/>
  <c r="Q3552" i="3"/>
  <c r="K3552" i="3"/>
  <c r="L3552" i="3" s="1"/>
  <c r="H3552" i="3"/>
  <c r="E3552" i="3"/>
  <c r="F3552" i="3" s="1"/>
  <c r="M3552" i="3" s="1"/>
  <c r="N3552" i="3" s="1"/>
  <c r="O3552" i="3" s="1"/>
  <c r="P3552" i="3" s="1"/>
  <c r="D3552" i="3"/>
  <c r="Q3551" i="3"/>
  <c r="K3551" i="3"/>
  <c r="L3551" i="3" s="1"/>
  <c r="H3551" i="3"/>
  <c r="E3551" i="3"/>
  <c r="F3551" i="3" s="1"/>
  <c r="M3551" i="3" s="1"/>
  <c r="N3551" i="3" s="1"/>
  <c r="O3551" i="3" s="1"/>
  <c r="P3551" i="3" s="1"/>
  <c r="D3551" i="3"/>
  <c r="Q3550" i="3"/>
  <c r="K3550" i="3"/>
  <c r="L3550" i="3" s="1"/>
  <c r="H3550" i="3"/>
  <c r="E3550" i="3"/>
  <c r="F3550" i="3" s="1"/>
  <c r="M3550" i="3" s="1"/>
  <c r="N3550" i="3" s="1"/>
  <c r="O3550" i="3" s="1"/>
  <c r="P3550" i="3" s="1"/>
  <c r="D3550" i="3"/>
  <c r="Q3549" i="3"/>
  <c r="K3549" i="3"/>
  <c r="L3549" i="3" s="1"/>
  <c r="H3549" i="3"/>
  <c r="E3549" i="3"/>
  <c r="F3549" i="3" s="1"/>
  <c r="M3549" i="3" s="1"/>
  <c r="N3549" i="3" s="1"/>
  <c r="O3549" i="3" s="1"/>
  <c r="P3549" i="3" s="1"/>
  <c r="D3549" i="3"/>
  <c r="Q3548" i="3"/>
  <c r="K3548" i="3"/>
  <c r="L3548" i="3" s="1"/>
  <c r="H3548" i="3"/>
  <c r="E3548" i="3"/>
  <c r="F3548" i="3" s="1"/>
  <c r="M3548" i="3" s="1"/>
  <c r="N3548" i="3" s="1"/>
  <c r="O3548" i="3" s="1"/>
  <c r="P3548" i="3" s="1"/>
  <c r="D3548" i="3"/>
  <c r="Q3547" i="3"/>
  <c r="K3547" i="3"/>
  <c r="L3547" i="3" s="1"/>
  <c r="H3547" i="3"/>
  <c r="E3547" i="3"/>
  <c r="F3547" i="3" s="1"/>
  <c r="M3547" i="3" s="1"/>
  <c r="N3547" i="3" s="1"/>
  <c r="O3547" i="3" s="1"/>
  <c r="P3547" i="3" s="1"/>
  <c r="D3547" i="3"/>
  <c r="Q3546" i="3"/>
  <c r="K3546" i="3"/>
  <c r="L3546" i="3" s="1"/>
  <c r="H3546" i="3"/>
  <c r="E3546" i="3"/>
  <c r="F3546" i="3" s="1"/>
  <c r="M3546" i="3" s="1"/>
  <c r="N3546" i="3" s="1"/>
  <c r="O3546" i="3" s="1"/>
  <c r="P3546" i="3" s="1"/>
  <c r="D3546" i="3"/>
  <c r="Q3545" i="3"/>
  <c r="K3545" i="3"/>
  <c r="L3545" i="3" s="1"/>
  <c r="H3545" i="3"/>
  <c r="E3545" i="3"/>
  <c r="F3545" i="3" s="1"/>
  <c r="M3545" i="3" s="1"/>
  <c r="N3545" i="3" s="1"/>
  <c r="O3545" i="3" s="1"/>
  <c r="P3545" i="3" s="1"/>
  <c r="D3545" i="3"/>
  <c r="Q3544" i="3"/>
  <c r="K3544" i="3"/>
  <c r="L3544" i="3" s="1"/>
  <c r="H3544" i="3"/>
  <c r="E3544" i="3"/>
  <c r="F3544" i="3" s="1"/>
  <c r="M3544" i="3" s="1"/>
  <c r="N3544" i="3" s="1"/>
  <c r="O3544" i="3" s="1"/>
  <c r="P3544" i="3" s="1"/>
  <c r="D3544" i="3"/>
  <c r="Q3543" i="3"/>
  <c r="K3543" i="3"/>
  <c r="L3543" i="3" s="1"/>
  <c r="H3543" i="3"/>
  <c r="E3543" i="3"/>
  <c r="F3543" i="3" s="1"/>
  <c r="M3543" i="3" s="1"/>
  <c r="N3543" i="3" s="1"/>
  <c r="O3543" i="3" s="1"/>
  <c r="P3543" i="3" s="1"/>
  <c r="D3543" i="3"/>
  <c r="Q3542" i="3"/>
  <c r="K3542" i="3"/>
  <c r="L3542" i="3" s="1"/>
  <c r="H3542" i="3"/>
  <c r="E3542" i="3"/>
  <c r="F3542" i="3" s="1"/>
  <c r="M3542" i="3" s="1"/>
  <c r="N3542" i="3" s="1"/>
  <c r="O3542" i="3" s="1"/>
  <c r="P3542" i="3" s="1"/>
  <c r="D3542" i="3"/>
  <c r="Q3541" i="3"/>
  <c r="K3541" i="3"/>
  <c r="L3541" i="3" s="1"/>
  <c r="H3541" i="3"/>
  <c r="E3541" i="3"/>
  <c r="D3541" i="3"/>
  <c r="Q3540" i="3"/>
  <c r="K3540" i="3"/>
  <c r="L3540" i="3" s="1"/>
  <c r="H3540" i="3"/>
  <c r="E3540" i="3"/>
  <c r="F3540" i="3" s="1"/>
  <c r="M3540" i="3" s="1"/>
  <c r="N3540" i="3" s="1"/>
  <c r="O3540" i="3" s="1"/>
  <c r="P3540" i="3" s="1"/>
  <c r="D3540" i="3"/>
  <c r="Q3539" i="3"/>
  <c r="K3539" i="3"/>
  <c r="L3539" i="3" s="1"/>
  <c r="H3539" i="3"/>
  <c r="E3539" i="3"/>
  <c r="F3539" i="3" s="1"/>
  <c r="M3539" i="3" s="1"/>
  <c r="N3539" i="3" s="1"/>
  <c r="O3539" i="3" s="1"/>
  <c r="P3539" i="3" s="1"/>
  <c r="D3539" i="3"/>
  <c r="Q3538" i="3"/>
  <c r="K3538" i="3"/>
  <c r="L3538" i="3" s="1"/>
  <c r="H3538" i="3"/>
  <c r="E3538" i="3"/>
  <c r="F3538" i="3" s="1"/>
  <c r="M3538" i="3" s="1"/>
  <c r="N3538" i="3" s="1"/>
  <c r="O3538" i="3" s="1"/>
  <c r="P3538" i="3" s="1"/>
  <c r="D3538" i="3"/>
  <c r="Q3537" i="3"/>
  <c r="K3537" i="3"/>
  <c r="L3537" i="3" s="1"/>
  <c r="H3537" i="3"/>
  <c r="E3537" i="3"/>
  <c r="F3537" i="3" s="1"/>
  <c r="M3537" i="3" s="1"/>
  <c r="N3537" i="3" s="1"/>
  <c r="O3537" i="3" s="1"/>
  <c r="P3537" i="3" s="1"/>
  <c r="D3537" i="3"/>
  <c r="Q3536" i="3"/>
  <c r="K3536" i="3"/>
  <c r="L3536" i="3" s="1"/>
  <c r="H3536" i="3"/>
  <c r="E3536" i="3"/>
  <c r="F3536" i="3" s="1"/>
  <c r="M3536" i="3" s="1"/>
  <c r="N3536" i="3" s="1"/>
  <c r="O3536" i="3" s="1"/>
  <c r="P3536" i="3" s="1"/>
  <c r="D3536" i="3"/>
  <c r="Q3535" i="3"/>
  <c r="K3535" i="3"/>
  <c r="L3535" i="3" s="1"/>
  <c r="H3535" i="3"/>
  <c r="E3535" i="3"/>
  <c r="F3535" i="3" s="1"/>
  <c r="M3535" i="3" s="1"/>
  <c r="N3535" i="3" s="1"/>
  <c r="O3535" i="3" s="1"/>
  <c r="P3535" i="3" s="1"/>
  <c r="D3535" i="3"/>
  <c r="Q3534" i="3"/>
  <c r="K3534" i="3"/>
  <c r="L3534" i="3" s="1"/>
  <c r="H3534" i="3"/>
  <c r="E3534" i="3"/>
  <c r="F3534" i="3" s="1"/>
  <c r="M3534" i="3" s="1"/>
  <c r="N3534" i="3" s="1"/>
  <c r="O3534" i="3" s="1"/>
  <c r="P3534" i="3" s="1"/>
  <c r="D3534" i="3"/>
  <c r="Q3533" i="3"/>
  <c r="K3533" i="3"/>
  <c r="L3533" i="3" s="1"/>
  <c r="H3533" i="3"/>
  <c r="E3533" i="3"/>
  <c r="F3533" i="3" s="1"/>
  <c r="M3533" i="3" s="1"/>
  <c r="N3533" i="3" s="1"/>
  <c r="O3533" i="3" s="1"/>
  <c r="P3533" i="3" s="1"/>
  <c r="D3533" i="3"/>
  <c r="Q3532" i="3"/>
  <c r="K3532" i="3"/>
  <c r="L3532" i="3" s="1"/>
  <c r="H3532" i="3"/>
  <c r="E3532" i="3"/>
  <c r="F3532" i="3" s="1"/>
  <c r="M3532" i="3" s="1"/>
  <c r="N3532" i="3" s="1"/>
  <c r="O3532" i="3" s="1"/>
  <c r="P3532" i="3" s="1"/>
  <c r="D3532" i="3"/>
  <c r="Q3531" i="3"/>
  <c r="K3531" i="3"/>
  <c r="L3531" i="3" s="1"/>
  <c r="H3531" i="3"/>
  <c r="E3531" i="3"/>
  <c r="F3531" i="3" s="1"/>
  <c r="M3531" i="3" s="1"/>
  <c r="N3531" i="3" s="1"/>
  <c r="O3531" i="3" s="1"/>
  <c r="P3531" i="3" s="1"/>
  <c r="D3531" i="3"/>
  <c r="Q3530" i="3"/>
  <c r="K3530" i="3"/>
  <c r="L3530" i="3" s="1"/>
  <c r="H3530" i="3"/>
  <c r="E3530" i="3"/>
  <c r="F3530" i="3" s="1"/>
  <c r="M3530" i="3" s="1"/>
  <c r="N3530" i="3" s="1"/>
  <c r="O3530" i="3" s="1"/>
  <c r="P3530" i="3" s="1"/>
  <c r="D3530" i="3"/>
  <c r="Q3529" i="3"/>
  <c r="K3529" i="3"/>
  <c r="L3529" i="3" s="1"/>
  <c r="H3529" i="3"/>
  <c r="E3529" i="3"/>
  <c r="F3529" i="3" s="1"/>
  <c r="M3529" i="3" s="1"/>
  <c r="N3529" i="3" s="1"/>
  <c r="O3529" i="3" s="1"/>
  <c r="P3529" i="3" s="1"/>
  <c r="D3529" i="3"/>
  <c r="Q3528" i="3"/>
  <c r="K3528" i="3"/>
  <c r="L3528" i="3" s="1"/>
  <c r="H3528" i="3"/>
  <c r="E3528" i="3"/>
  <c r="F3528" i="3" s="1"/>
  <c r="M3528" i="3" s="1"/>
  <c r="N3528" i="3" s="1"/>
  <c r="O3528" i="3" s="1"/>
  <c r="P3528" i="3" s="1"/>
  <c r="D3528" i="3"/>
  <c r="Q3527" i="3"/>
  <c r="K3527" i="3"/>
  <c r="L3527" i="3" s="1"/>
  <c r="H3527" i="3"/>
  <c r="E3527" i="3"/>
  <c r="F3527" i="3" s="1"/>
  <c r="M3527" i="3" s="1"/>
  <c r="N3527" i="3" s="1"/>
  <c r="O3527" i="3" s="1"/>
  <c r="P3527" i="3" s="1"/>
  <c r="D3527" i="3"/>
  <c r="Q3526" i="3"/>
  <c r="K3526" i="3"/>
  <c r="L3526" i="3" s="1"/>
  <c r="H3526" i="3"/>
  <c r="E3526" i="3"/>
  <c r="F3526" i="3" s="1"/>
  <c r="M3526" i="3" s="1"/>
  <c r="N3526" i="3" s="1"/>
  <c r="O3526" i="3" s="1"/>
  <c r="P3526" i="3" s="1"/>
  <c r="D3526" i="3"/>
  <c r="Q3525" i="3"/>
  <c r="K3525" i="3"/>
  <c r="L3525" i="3" s="1"/>
  <c r="H3525" i="3"/>
  <c r="E3525" i="3"/>
  <c r="F3525" i="3" s="1"/>
  <c r="M3525" i="3" s="1"/>
  <c r="N3525" i="3" s="1"/>
  <c r="O3525" i="3" s="1"/>
  <c r="P3525" i="3" s="1"/>
  <c r="D3525" i="3"/>
  <c r="Q3524" i="3"/>
  <c r="K3524" i="3"/>
  <c r="L3524" i="3" s="1"/>
  <c r="H3524" i="3"/>
  <c r="E3524" i="3"/>
  <c r="F3524" i="3" s="1"/>
  <c r="M3524" i="3" s="1"/>
  <c r="N3524" i="3" s="1"/>
  <c r="O3524" i="3" s="1"/>
  <c r="P3524" i="3" s="1"/>
  <c r="D3524" i="3"/>
  <c r="Q3523" i="3"/>
  <c r="K3523" i="3"/>
  <c r="L3523" i="3" s="1"/>
  <c r="H3523" i="3"/>
  <c r="E3523" i="3"/>
  <c r="F3523" i="3" s="1"/>
  <c r="M3523" i="3" s="1"/>
  <c r="N3523" i="3" s="1"/>
  <c r="O3523" i="3" s="1"/>
  <c r="P3523" i="3" s="1"/>
  <c r="D3523" i="3"/>
  <c r="Q3522" i="3"/>
  <c r="K3522" i="3"/>
  <c r="L3522" i="3" s="1"/>
  <c r="H3522" i="3"/>
  <c r="E3522" i="3"/>
  <c r="F3522" i="3" s="1"/>
  <c r="M3522" i="3" s="1"/>
  <c r="N3522" i="3" s="1"/>
  <c r="O3522" i="3" s="1"/>
  <c r="P3522" i="3" s="1"/>
  <c r="D3522" i="3"/>
  <c r="Q3521" i="3"/>
  <c r="K3521" i="3"/>
  <c r="L3521" i="3" s="1"/>
  <c r="H3521" i="3"/>
  <c r="E3521" i="3"/>
  <c r="F3521" i="3" s="1"/>
  <c r="M3521" i="3" s="1"/>
  <c r="N3521" i="3" s="1"/>
  <c r="O3521" i="3" s="1"/>
  <c r="P3521" i="3" s="1"/>
  <c r="D3521" i="3"/>
  <c r="Q3520" i="3"/>
  <c r="K3520" i="3"/>
  <c r="L3520" i="3" s="1"/>
  <c r="H3520" i="3"/>
  <c r="E3520" i="3"/>
  <c r="F3520" i="3" s="1"/>
  <c r="M3520" i="3" s="1"/>
  <c r="N3520" i="3" s="1"/>
  <c r="O3520" i="3" s="1"/>
  <c r="P3520" i="3" s="1"/>
  <c r="D3520" i="3"/>
  <c r="Q3519" i="3"/>
  <c r="K3519" i="3"/>
  <c r="L3519" i="3" s="1"/>
  <c r="H3519" i="3"/>
  <c r="E3519" i="3"/>
  <c r="F3519" i="3" s="1"/>
  <c r="M3519" i="3" s="1"/>
  <c r="N3519" i="3" s="1"/>
  <c r="O3519" i="3" s="1"/>
  <c r="P3519" i="3" s="1"/>
  <c r="D3519" i="3"/>
  <c r="Q3518" i="3"/>
  <c r="K3518" i="3"/>
  <c r="L3518" i="3" s="1"/>
  <c r="H3518" i="3"/>
  <c r="E3518" i="3"/>
  <c r="F3518" i="3" s="1"/>
  <c r="M3518" i="3" s="1"/>
  <c r="N3518" i="3" s="1"/>
  <c r="O3518" i="3" s="1"/>
  <c r="P3518" i="3" s="1"/>
  <c r="D3518" i="3"/>
  <c r="Q3517" i="3"/>
  <c r="K3517" i="3"/>
  <c r="L3517" i="3" s="1"/>
  <c r="H3517" i="3"/>
  <c r="E3517" i="3"/>
  <c r="D3517" i="3"/>
  <c r="Q3516" i="3"/>
  <c r="K3516" i="3"/>
  <c r="L3516" i="3" s="1"/>
  <c r="H3516" i="3"/>
  <c r="E3516" i="3"/>
  <c r="F3516" i="3" s="1"/>
  <c r="M3516" i="3" s="1"/>
  <c r="N3516" i="3" s="1"/>
  <c r="O3516" i="3" s="1"/>
  <c r="P3516" i="3" s="1"/>
  <c r="D3516" i="3"/>
  <c r="Q3515" i="3"/>
  <c r="K3515" i="3"/>
  <c r="L3515" i="3" s="1"/>
  <c r="H3515" i="3"/>
  <c r="E3515" i="3"/>
  <c r="D3515" i="3"/>
  <c r="Q3514" i="3"/>
  <c r="K3514" i="3"/>
  <c r="L3514" i="3" s="1"/>
  <c r="H3514" i="3"/>
  <c r="E3514" i="3"/>
  <c r="F3514" i="3" s="1"/>
  <c r="M3514" i="3" s="1"/>
  <c r="N3514" i="3" s="1"/>
  <c r="O3514" i="3" s="1"/>
  <c r="P3514" i="3" s="1"/>
  <c r="D3514" i="3"/>
  <c r="Q3513" i="3"/>
  <c r="K3513" i="3"/>
  <c r="L3513" i="3" s="1"/>
  <c r="H3513" i="3"/>
  <c r="E3513" i="3"/>
  <c r="D3513" i="3"/>
  <c r="Q3512" i="3"/>
  <c r="K3512" i="3"/>
  <c r="L3512" i="3" s="1"/>
  <c r="H3512" i="3"/>
  <c r="E3512" i="3"/>
  <c r="F3512" i="3" s="1"/>
  <c r="M3512" i="3" s="1"/>
  <c r="N3512" i="3" s="1"/>
  <c r="O3512" i="3" s="1"/>
  <c r="P3512" i="3" s="1"/>
  <c r="D3512" i="3"/>
  <c r="Q3511" i="3"/>
  <c r="K3511" i="3"/>
  <c r="L3511" i="3" s="1"/>
  <c r="H3511" i="3"/>
  <c r="E3511" i="3"/>
  <c r="D3511" i="3"/>
  <c r="Q3510" i="3"/>
  <c r="K3510" i="3"/>
  <c r="L3510" i="3" s="1"/>
  <c r="H3510" i="3"/>
  <c r="E3510" i="3"/>
  <c r="F3510" i="3" s="1"/>
  <c r="M3510" i="3" s="1"/>
  <c r="N3510" i="3" s="1"/>
  <c r="O3510" i="3" s="1"/>
  <c r="P3510" i="3" s="1"/>
  <c r="D3510" i="3"/>
  <c r="Q3509" i="3"/>
  <c r="K3509" i="3"/>
  <c r="L3509" i="3" s="1"/>
  <c r="H3509" i="3"/>
  <c r="E3509" i="3"/>
  <c r="D3509" i="3"/>
  <c r="Q3508" i="3"/>
  <c r="K3508" i="3"/>
  <c r="L3508" i="3" s="1"/>
  <c r="H3508" i="3"/>
  <c r="E3508" i="3"/>
  <c r="F3508" i="3" s="1"/>
  <c r="M3508" i="3" s="1"/>
  <c r="N3508" i="3" s="1"/>
  <c r="O3508" i="3" s="1"/>
  <c r="P3508" i="3" s="1"/>
  <c r="D3508" i="3"/>
  <c r="Q3507" i="3"/>
  <c r="K3507" i="3"/>
  <c r="L3507" i="3" s="1"/>
  <c r="H3507" i="3"/>
  <c r="E3507" i="3"/>
  <c r="D3507" i="3"/>
  <c r="Q3506" i="3"/>
  <c r="K3506" i="3"/>
  <c r="L3506" i="3" s="1"/>
  <c r="H3506" i="3"/>
  <c r="E3506" i="3"/>
  <c r="F3506" i="3" s="1"/>
  <c r="M3506" i="3" s="1"/>
  <c r="N3506" i="3" s="1"/>
  <c r="O3506" i="3" s="1"/>
  <c r="P3506" i="3" s="1"/>
  <c r="D3506" i="3"/>
  <c r="Q3505" i="3"/>
  <c r="K3505" i="3"/>
  <c r="L3505" i="3" s="1"/>
  <c r="H3505" i="3"/>
  <c r="E3505" i="3"/>
  <c r="F3505" i="3" s="1"/>
  <c r="M3505" i="3" s="1"/>
  <c r="N3505" i="3" s="1"/>
  <c r="O3505" i="3" s="1"/>
  <c r="P3505" i="3" s="1"/>
  <c r="D3505" i="3"/>
  <c r="Q3504" i="3"/>
  <c r="K3504" i="3"/>
  <c r="L3504" i="3" s="1"/>
  <c r="H3504" i="3"/>
  <c r="E3504" i="3"/>
  <c r="F3504" i="3" s="1"/>
  <c r="M3504" i="3" s="1"/>
  <c r="N3504" i="3" s="1"/>
  <c r="O3504" i="3" s="1"/>
  <c r="P3504" i="3" s="1"/>
  <c r="D3504" i="3"/>
  <c r="Q3503" i="3"/>
  <c r="K3503" i="3"/>
  <c r="L3503" i="3" s="1"/>
  <c r="H3503" i="3"/>
  <c r="E3503" i="3"/>
  <c r="D3503" i="3"/>
  <c r="Q3502" i="3"/>
  <c r="K3502" i="3"/>
  <c r="L3502" i="3" s="1"/>
  <c r="H3502" i="3"/>
  <c r="E3502" i="3"/>
  <c r="F3502" i="3" s="1"/>
  <c r="M3502" i="3" s="1"/>
  <c r="N3502" i="3" s="1"/>
  <c r="O3502" i="3" s="1"/>
  <c r="P3502" i="3" s="1"/>
  <c r="D3502" i="3"/>
  <c r="Q3501" i="3"/>
  <c r="K3501" i="3"/>
  <c r="L3501" i="3" s="1"/>
  <c r="H3501" i="3"/>
  <c r="E3501" i="3"/>
  <c r="F3501" i="3" s="1"/>
  <c r="M3501" i="3" s="1"/>
  <c r="N3501" i="3" s="1"/>
  <c r="O3501" i="3" s="1"/>
  <c r="P3501" i="3" s="1"/>
  <c r="D3501" i="3"/>
  <c r="Q3500" i="3"/>
  <c r="K3500" i="3"/>
  <c r="L3500" i="3" s="1"/>
  <c r="H3500" i="3"/>
  <c r="E3500" i="3"/>
  <c r="F3500" i="3" s="1"/>
  <c r="M3500" i="3" s="1"/>
  <c r="N3500" i="3" s="1"/>
  <c r="O3500" i="3" s="1"/>
  <c r="P3500" i="3" s="1"/>
  <c r="D3500" i="3"/>
  <c r="Q3499" i="3"/>
  <c r="K3499" i="3"/>
  <c r="L3499" i="3" s="1"/>
  <c r="H3499" i="3"/>
  <c r="E3499" i="3"/>
  <c r="F3499" i="3" s="1"/>
  <c r="M3499" i="3" s="1"/>
  <c r="N3499" i="3" s="1"/>
  <c r="O3499" i="3" s="1"/>
  <c r="P3499" i="3" s="1"/>
  <c r="D3499" i="3"/>
  <c r="Q3498" i="3"/>
  <c r="K3498" i="3"/>
  <c r="L3498" i="3" s="1"/>
  <c r="H3498" i="3"/>
  <c r="E3498" i="3"/>
  <c r="F3498" i="3" s="1"/>
  <c r="M3498" i="3" s="1"/>
  <c r="N3498" i="3" s="1"/>
  <c r="O3498" i="3" s="1"/>
  <c r="P3498" i="3" s="1"/>
  <c r="D3498" i="3"/>
  <c r="Q3497" i="3"/>
  <c r="K3497" i="3"/>
  <c r="L3497" i="3" s="1"/>
  <c r="H3497" i="3"/>
  <c r="E3497" i="3"/>
  <c r="F3497" i="3" s="1"/>
  <c r="M3497" i="3" s="1"/>
  <c r="N3497" i="3" s="1"/>
  <c r="O3497" i="3" s="1"/>
  <c r="P3497" i="3" s="1"/>
  <c r="D3497" i="3"/>
  <c r="Q3496" i="3"/>
  <c r="K3496" i="3"/>
  <c r="L3496" i="3" s="1"/>
  <c r="H3496" i="3"/>
  <c r="E3496" i="3"/>
  <c r="F3496" i="3" s="1"/>
  <c r="M3496" i="3" s="1"/>
  <c r="N3496" i="3" s="1"/>
  <c r="O3496" i="3" s="1"/>
  <c r="P3496" i="3" s="1"/>
  <c r="D3496" i="3"/>
  <c r="Q3495" i="3"/>
  <c r="K3495" i="3"/>
  <c r="L3495" i="3" s="1"/>
  <c r="H3495" i="3"/>
  <c r="E3495" i="3"/>
  <c r="D3495" i="3"/>
  <c r="Q3494" i="3"/>
  <c r="K3494" i="3"/>
  <c r="L3494" i="3" s="1"/>
  <c r="H3494" i="3"/>
  <c r="E3494" i="3"/>
  <c r="F3494" i="3" s="1"/>
  <c r="M3494" i="3" s="1"/>
  <c r="N3494" i="3" s="1"/>
  <c r="O3494" i="3" s="1"/>
  <c r="P3494" i="3" s="1"/>
  <c r="D3494" i="3"/>
  <c r="Q3493" i="3"/>
  <c r="K3493" i="3"/>
  <c r="L3493" i="3" s="1"/>
  <c r="H3493" i="3"/>
  <c r="E3493" i="3"/>
  <c r="D3493" i="3"/>
  <c r="Q3492" i="3"/>
  <c r="K3492" i="3"/>
  <c r="L3492" i="3" s="1"/>
  <c r="H3492" i="3"/>
  <c r="E3492" i="3"/>
  <c r="F3492" i="3" s="1"/>
  <c r="M3492" i="3" s="1"/>
  <c r="N3492" i="3" s="1"/>
  <c r="O3492" i="3" s="1"/>
  <c r="P3492" i="3" s="1"/>
  <c r="D3492" i="3"/>
  <c r="Q3491" i="3"/>
  <c r="K3491" i="3"/>
  <c r="L3491" i="3" s="1"/>
  <c r="H3491" i="3"/>
  <c r="E3491" i="3"/>
  <c r="D3491" i="3"/>
  <c r="Q3490" i="3"/>
  <c r="K3490" i="3"/>
  <c r="L3490" i="3" s="1"/>
  <c r="H3490" i="3"/>
  <c r="E3490" i="3"/>
  <c r="F3490" i="3" s="1"/>
  <c r="M3490" i="3" s="1"/>
  <c r="N3490" i="3" s="1"/>
  <c r="O3490" i="3" s="1"/>
  <c r="P3490" i="3" s="1"/>
  <c r="D3490" i="3"/>
  <c r="Q3489" i="3"/>
  <c r="K3489" i="3"/>
  <c r="L3489" i="3" s="1"/>
  <c r="H3489" i="3"/>
  <c r="E3489" i="3"/>
  <c r="D3489" i="3"/>
  <c r="Q3488" i="3"/>
  <c r="K3488" i="3"/>
  <c r="L3488" i="3" s="1"/>
  <c r="H3488" i="3"/>
  <c r="E3488" i="3"/>
  <c r="F3488" i="3" s="1"/>
  <c r="M3488" i="3" s="1"/>
  <c r="N3488" i="3" s="1"/>
  <c r="O3488" i="3" s="1"/>
  <c r="P3488" i="3" s="1"/>
  <c r="D3488" i="3"/>
  <c r="Q3487" i="3"/>
  <c r="K3487" i="3"/>
  <c r="L3487" i="3" s="1"/>
  <c r="H3487" i="3"/>
  <c r="E3487" i="3"/>
  <c r="D3487" i="3"/>
  <c r="Q3486" i="3"/>
  <c r="K3486" i="3"/>
  <c r="L3486" i="3" s="1"/>
  <c r="H3486" i="3"/>
  <c r="E3486" i="3"/>
  <c r="F3486" i="3" s="1"/>
  <c r="M3486" i="3" s="1"/>
  <c r="N3486" i="3" s="1"/>
  <c r="O3486" i="3" s="1"/>
  <c r="P3486" i="3" s="1"/>
  <c r="D3486" i="3"/>
  <c r="Q3485" i="3"/>
  <c r="K3485" i="3"/>
  <c r="L3485" i="3" s="1"/>
  <c r="H3485" i="3"/>
  <c r="E3485" i="3"/>
  <c r="F3485" i="3" s="1"/>
  <c r="M3485" i="3" s="1"/>
  <c r="N3485" i="3" s="1"/>
  <c r="O3485" i="3" s="1"/>
  <c r="P3485" i="3" s="1"/>
  <c r="D3485" i="3"/>
  <c r="Q3484" i="3"/>
  <c r="K3484" i="3"/>
  <c r="L3484" i="3" s="1"/>
  <c r="H3484" i="3"/>
  <c r="E3484" i="3"/>
  <c r="F3484" i="3" s="1"/>
  <c r="M3484" i="3" s="1"/>
  <c r="N3484" i="3" s="1"/>
  <c r="O3484" i="3" s="1"/>
  <c r="P3484" i="3" s="1"/>
  <c r="D3484" i="3"/>
  <c r="Q3483" i="3"/>
  <c r="K3483" i="3"/>
  <c r="L3483" i="3" s="1"/>
  <c r="H3483" i="3"/>
  <c r="E3483" i="3"/>
  <c r="D3483" i="3"/>
  <c r="Q3482" i="3"/>
  <c r="K3482" i="3"/>
  <c r="L3482" i="3" s="1"/>
  <c r="H3482" i="3"/>
  <c r="E3482" i="3"/>
  <c r="F3482" i="3" s="1"/>
  <c r="M3482" i="3" s="1"/>
  <c r="N3482" i="3" s="1"/>
  <c r="O3482" i="3" s="1"/>
  <c r="P3482" i="3" s="1"/>
  <c r="D3482" i="3"/>
  <c r="Q3481" i="3"/>
  <c r="K3481" i="3"/>
  <c r="L3481" i="3" s="1"/>
  <c r="H3481" i="3"/>
  <c r="E3481" i="3"/>
  <c r="D3481" i="3"/>
  <c r="Q3480" i="3"/>
  <c r="K3480" i="3"/>
  <c r="L3480" i="3" s="1"/>
  <c r="H3480" i="3"/>
  <c r="E3480" i="3"/>
  <c r="F3480" i="3" s="1"/>
  <c r="M3480" i="3" s="1"/>
  <c r="N3480" i="3" s="1"/>
  <c r="O3480" i="3" s="1"/>
  <c r="P3480" i="3" s="1"/>
  <c r="D3480" i="3"/>
  <c r="Q3479" i="3"/>
  <c r="K3479" i="3"/>
  <c r="L3479" i="3" s="1"/>
  <c r="H3479" i="3"/>
  <c r="E3479" i="3"/>
  <c r="D3479" i="3"/>
  <c r="Q3478" i="3"/>
  <c r="K3478" i="3"/>
  <c r="L3478" i="3" s="1"/>
  <c r="H3478" i="3"/>
  <c r="E3478" i="3"/>
  <c r="F3478" i="3" s="1"/>
  <c r="M3478" i="3" s="1"/>
  <c r="N3478" i="3" s="1"/>
  <c r="O3478" i="3" s="1"/>
  <c r="P3478" i="3" s="1"/>
  <c r="D3478" i="3"/>
  <c r="Q3477" i="3"/>
  <c r="K3477" i="3"/>
  <c r="L3477" i="3" s="1"/>
  <c r="H3477" i="3"/>
  <c r="E3477" i="3"/>
  <c r="D3477" i="3"/>
  <c r="Q3476" i="3"/>
  <c r="K3476" i="3"/>
  <c r="L3476" i="3" s="1"/>
  <c r="H3476" i="3"/>
  <c r="E3476" i="3"/>
  <c r="F3476" i="3" s="1"/>
  <c r="M3476" i="3" s="1"/>
  <c r="N3476" i="3" s="1"/>
  <c r="O3476" i="3" s="1"/>
  <c r="P3476" i="3" s="1"/>
  <c r="D3476" i="3"/>
  <c r="Q3475" i="3"/>
  <c r="K3475" i="3"/>
  <c r="L3475" i="3" s="1"/>
  <c r="H3475" i="3"/>
  <c r="E3475" i="3"/>
  <c r="F3475" i="3" s="1"/>
  <c r="M3475" i="3" s="1"/>
  <c r="N3475" i="3" s="1"/>
  <c r="O3475" i="3" s="1"/>
  <c r="P3475" i="3" s="1"/>
  <c r="D3475" i="3"/>
  <c r="Q3474" i="3"/>
  <c r="K3474" i="3"/>
  <c r="L3474" i="3" s="1"/>
  <c r="H3474" i="3"/>
  <c r="E3474" i="3"/>
  <c r="F3474" i="3" s="1"/>
  <c r="M3474" i="3" s="1"/>
  <c r="N3474" i="3" s="1"/>
  <c r="O3474" i="3" s="1"/>
  <c r="P3474" i="3" s="1"/>
  <c r="D3474" i="3"/>
  <c r="Q3473" i="3"/>
  <c r="K3473" i="3"/>
  <c r="L3473" i="3" s="1"/>
  <c r="H3473" i="3"/>
  <c r="E3473" i="3"/>
  <c r="D3473" i="3"/>
  <c r="Q3472" i="3"/>
  <c r="K3472" i="3"/>
  <c r="L3472" i="3" s="1"/>
  <c r="H3472" i="3"/>
  <c r="E3472" i="3"/>
  <c r="F3472" i="3" s="1"/>
  <c r="M3472" i="3" s="1"/>
  <c r="N3472" i="3" s="1"/>
  <c r="O3472" i="3" s="1"/>
  <c r="P3472" i="3" s="1"/>
  <c r="D3472" i="3"/>
  <c r="Q3471" i="3"/>
  <c r="K3471" i="3"/>
  <c r="L3471" i="3" s="1"/>
  <c r="H3471" i="3"/>
  <c r="E3471" i="3"/>
  <c r="D3471" i="3"/>
  <c r="Q3470" i="3"/>
  <c r="K3470" i="3"/>
  <c r="L3470" i="3" s="1"/>
  <c r="H3470" i="3"/>
  <c r="E3470" i="3"/>
  <c r="F3470" i="3" s="1"/>
  <c r="M3470" i="3" s="1"/>
  <c r="N3470" i="3" s="1"/>
  <c r="O3470" i="3" s="1"/>
  <c r="P3470" i="3" s="1"/>
  <c r="D3470" i="3"/>
  <c r="Q3469" i="3"/>
  <c r="K3469" i="3"/>
  <c r="L3469" i="3" s="1"/>
  <c r="H3469" i="3"/>
  <c r="E3469" i="3"/>
  <c r="D3469" i="3"/>
  <c r="Q3468" i="3"/>
  <c r="K3468" i="3"/>
  <c r="L3468" i="3" s="1"/>
  <c r="H3468" i="3"/>
  <c r="E3468" i="3"/>
  <c r="F3468" i="3" s="1"/>
  <c r="M3468" i="3" s="1"/>
  <c r="N3468" i="3" s="1"/>
  <c r="O3468" i="3" s="1"/>
  <c r="P3468" i="3" s="1"/>
  <c r="D3468" i="3"/>
  <c r="Q3467" i="3"/>
  <c r="K3467" i="3"/>
  <c r="L3467" i="3" s="1"/>
  <c r="H3467" i="3"/>
  <c r="E3467" i="3"/>
  <c r="D3467" i="3"/>
  <c r="Q3466" i="3"/>
  <c r="K3466" i="3"/>
  <c r="L3466" i="3" s="1"/>
  <c r="H3466" i="3"/>
  <c r="E3466" i="3"/>
  <c r="F3466" i="3" s="1"/>
  <c r="M3466" i="3" s="1"/>
  <c r="N3466" i="3" s="1"/>
  <c r="O3466" i="3" s="1"/>
  <c r="P3466" i="3" s="1"/>
  <c r="D3466" i="3"/>
  <c r="Q3465" i="3"/>
  <c r="K3465" i="3"/>
  <c r="L3465" i="3" s="1"/>
  <c r="H3465" i="3"/>
  <c r="E3465" i="3"/>
  <c r="D3465" i="3"/>
  <c r="Q3464" i="3"/>
  <c r="K3464" i="3"/>
  <c r="L3464" i="3" s="1"/>
  <c r="H3464" i="3"/>
  <c r="E3464" i="3"/>
  <c r="F3464" i="3" s="1"/>
  <c r="M3464" i="3" s="1"/>
  <c r="N3464" i="3" s="1"/>
  <c r="O3464" i="3" s="1"/>
  <c r="P3464" i="3" s="1"/>
  <c r="D3464" i="3"/>
  <c r="Q3463" i="3"/>
  <c r="K3463" i="3"/>
  <c r="L3463" i="3" s="1"/>
  <c r="H3463" i="3"/>
  <c r="E3463" i="3"/>
  <c r="D3463" i="3"/>
  <c r="Q3462" i="3"/>
  <c r="K3462" i="3"/>
  <c r="L3462" i="3" s="1"/>
  <c r="H3462" i="3"/>
  <c r="E3462" i="3"/>
  <c r="F3462" i="3" s="1"/>
  <c r="M3462" i="3" s="1"/>
  <c r="N3462" i="3" s="1"/>
  <c r="O3462" i="3" s="1"/>
  <c r="P3462" i="3" s="1"/>
  <c r="D3462" i="3"/>
  <c r="Q3461" i="3"/>
  <c r="K3461" i="3"/>
  <c r="L3461" i="3" s="1"/>
  <c r="H3461" i="3"/>
  <c r="E3461" i="3"/>
  <c r="D3461" i="3"/>
  <c r="Q3460" i="3"/>
  <c r="K3460" i="3"/>
  <c r="L3460" i="3" s="1"/>
  <c r="H3460" i="3"/>
  <c r="E3460" i="3"/>
  <c r="F3460" i="3" s="1"/>
  <c r="M3460" i="3" s="1"/>
  <c r="N3460" i="3" s="1"/>
  <c r="O3460" i="3" s="1"/>
  <c r="P3460" i="3" s="1"/>
  <c r="D3460" i="3"/>
  <c r="Q3459" i="3"/>
  <c r="K3459" i="3"/>
  <c r="L3459" i="3" s="1"/>
  <c r="H3459" i="3"/>
  <c r="E3459" i="3"/>
  <c r="F3459" i="3" s="1"/>
  <c r="M3459" i="3" s="1"/>
  <c r="N3459" i="3" s="1"/>
  <c r="O3459" i="3" s="1"/>
  <c r="P3459" i="3" s="1"/>
  <c r="D3459" i="3"/>
  <c r="Q3458" i="3"/>
  <c r="K3458" i="3"/>
  <c r="L3458" i="3" s="1"/>
  <c r="H3458" i="3"/>
  <c r="E3458" i="3"/>
  <c r="F3458" i="3" s="1"/>
  <c r="M3458" i="3" s="1"/>
  <c r="N3458" i="3" s="1"/>
  <c r="O3458" i="3" s="1"/>
  <c r="P3458" i="3" s="1"/>
  <c r="D3458" i="3"/>
  <c r="Q3457" i="3"/>
  <c r="K3457" i="3"/>
  <c r="L3457" i="3" s="1"/>
  <c r="H3457" i="3"/>
  <c r="E3457" i="3"/>
  <c r="F3457" i="3" s="1"/>
  <c r="M3457" i="3" s="1"/>
  <c r="N3457" i="3" s="1"/>
  <c r="O3457" i="3" s="1"/>
  <c r="P3457" i="3" s="1"/>
  <c r="D3457" i="3"/>
  <c r="Q3456" i="3"/>
  <c r="K3456" i="3"/>
  <c r="L3456" i="3" s="1"/>
  <c r="H3456" i="3"/>
  <c r="E3456" i="3"/>
  <c r="F3456" i="3" s="1"/>
  <c r="M3456" i="3" s="1"/>
  <c r="N3456" i="3" s="1"/>
  <c r="O3456" i="3" s="1"/>
  <c r="P3456" i="3" s="1"/>
  <c r="D3456" i="3"/>
  <c r="Q3455" i="3"/>
  <c r="K3455" i="3"/>
  <c r="L3455" i="3" s="1"/>
  <c r="H3455" i="3"/>
  <c r="E3455" i="3"/>
  <c r="F3455" i="3" s="1"/>
  <c r="M3455" i="3" s="1"/>
  <c r="N3455" i="3" s="1"/>
  <c r="O3455" i="3" s="1"/>
  <c r="P3455" i="3" s="1"/>
  <c r="D3455" i="3"/>
  <c r="Q3454" i="3"/>
  <c r="K3454" i="3"/>
  <c r="L3454" i="3" s="1"/>
  <c r="H3454" i="3"/>
  <c r="E3454" i="3"/>
  <c r="F3454" i="3" s="1"/>
  <c r="M3454" i="3" s="1"/>
  <c r="N3454" i="3" s="1"/>
  <c r="O3454" i="3" s="1"/>
  <c r="P3454" i="3" s="1"/>
  <c r="D3454" i="3"/>
  <c r="Q3453" i="3"/>
  <c r="K3453" i="3"/>
  <c r="L3453" i="3" s="1"/>
  <c r="H3453" i="3"/>
  <c r="E3453" i="3"/>
  <c r="F3453" i="3" s="1"/>
  <c r="M3453" i="3" s="1"/>
  <c r="N3453" i="3" s="1"/>
  <c r="O3453" i="3" s="1"/>
  <c r="P3453" i="3" s="1"/>
  <c r="D3453" i="3"/>
  <c r="Q3452" i="3"/>
  <c r="K3452" i="3"/>
  <c r="L3452" i="3" s="1"/>
  <c r="H3452" i="3"/>
  <c r="E3452" i="3"/>
  <c r="F3452" i="3" s="1"/>
  <c r="M3452" i="3" s="1"/>
  <c r="N3452" i="3" s="1"/>
  <c r="O3452" i="3" s="1"/>
  <c r="P3452" i="3" s="1"/>
  <c r="D3452" i="3"/>
  <c r="Q3451" i="3"/>
  <c r="K3451" i="3"/>
  <c r="L3451" i="3" s="1"/>
  <c r="H3451" i="3"/>
  <c r="E3451" i="3"/>
  <c r="F3451" i="3" s="1"/>
  <c r="M3451" i="3" s="1"/>
  <c r="N3451" i="3" s="1"/>
  <c r="O3451" i="3" s="1"/>
  <c r="P3451" i="3" s="1"/>
  <c r="D3451" i="3"/>
  <c r="Q3450" i="3"/>
  <c r="K3450" i="3"/>
  <c r="L3450" i="3" s="1"/>
  <c r="H3450" i="3"/>
  <c r="E3450" i="3"/>
  <c r="F3450" i="3" s="1"/>
  <c r="M3450" i="3" s="1"/>
  <c r="N3450" i="3" s="1"/>
  <c r="O3450" i="3" s="1"/>
  <c r="P3450" i="3" s="1"/>
  <c r="D3450" i="3"/>
  <c r="Q3449" i="3"/>
  <c r="K3449" i="3"/>
  <c r="L3449" i="3" s="1"/>
  <c r="H3449" i="3"/>
  <c r="E3449" i="3"/>
  <c r="F3449" i="3" s="1"/>
  <c r="M3449" i="3" s="1"/>
  <c r="N3449" i="3" s="1"/>
  <c r="O3449" i="3" s="1"/>
  <c r="P3449" i="3" s="1"/>
  <c r="D3449" i="3"/>
  <c r="Q3448" i="3"/>
  <c r="K3448" i="3"/>
  <c r="L3448" i="3" s="1"/>
  <c r="H3448" i="3"/>
  <c r="E3448" i="3"/>
  <c r="F3448" i="3" s="1"/>
  <c r="M3448" i="3" s="1"/>
  <c r="N3448" i="3" s="1"/>
  <c r="O3448" i="3" s="1"/>
  <c r="P3448" i="3" s="1"/>
  <c r="D3448" i="3"/>
  <c r="Q3447" i="3"/>
  <c r="K3447" i="3"/>
  <c r="L3447" i="3" s="1"/>
  <c r="H3447" i="3"/>
  <c r="E3447" i="3"/>
  <c r="F3447" i="3" s="1"/>
  <c r="M3447" i="3" s="1"/>
  <c r="N3447" i="3" s="1"/>
  <c r="O3447" i="3" s="1"/>
  <c r="P3447" i="3" s="1"/>
  <c r="D3447" i="3"/>
  <c r="Q3446" i="3"/>
  <c r="K3446" i="3"/>
  <c r="L3446" i="3" s="1"/>
  <c r="H3446" i="3"/>
  <c r="E3446" i="3"/>
  <c r="F3446" i="3" s="1"/>
  <c r="M3446" i="3" s="1"/>
  <c r="N3446" i="3" s="1"/>
  <c r="O3446" i="3" s="1"/>
  <c r="P3446" i="3" s="1"/>
  <c r="D3446" i="3"/>
  <c r="Q3445" i="3"/>
  <c r="K3445" i="3"/>
  <c r="L3445" i="3" s="1"/>
  <c r="H3445" i="3"/>
  <c r="E3445" i="3"/>
  <c r="F3445" i="3" s="1"/>
  <c r="M3445" i="3" s="1"/>
  <c r="N3445" i="3" s="1"/>
  <c r="O3445" i="3" s="1"/>
  <c r="P3445" i="3" s="1"/>
  <c r="D3445" i="3"/>
  <c r="Q3444" i="3"/>
  <c r="K3444" i="3"/>
  <c r="L3444" i="3" s="1"/>
  <c r="H3444" i="3"/>
  <c r="E3444" i="3"/>
  <c r="F3444" i="3" s="1"/>
  <c r="M3444" i="3" s="1"/>
  <c r="N3444" i="3" s="1"/>
  <c r="O3444" i="3" s="1"/>
  <c r="P3444" i="3" s="1"/>
  <c r="D3444" i="3"/>
  <c r="Q3443" i="3"/>
  <c r="K3443" i="3"/>
  <c r="L3443" i="3" s="1"/>
  <c r="H3443" i="3"/>
  <c r="E3443" i="3"/>
  <c r="F3443" i="3" s="1"/>
  <c r="M3443" i="3" s="1"/>
  <c r="N3443" i="3" s="1"/>
  <c r="O3443" i="3" s="1"/>
  <c r="P3443" i="3" s="1"/>
  <c r="D3443" i="3"/>
  <c r="Q3442" i="3"/>
  <c r="K3442" i="3"/>
  <c r="L3442" i="3" s="1"/>
  <c r="H3442" i="3"/>
  <c r="E3442" i="3"/>
  <c r="F3442" i="3" s="1"/>
  <c r="M3442" i="3" s="1"/>
  <c r="N3442" i="3" s="1"/>
  <c r="O3442" i="3" s="1"/>
  <c r="P3442" i="3" s="1"/>
  <c r="D3442" i="3"/>
  <c r="Q3441" i="3"/>
  <c r="K3441" i="3"/>
  <c r="L3441" i="3" s="1"/>
  <c r="H3441" i="3"/>
  <c r="E3441" i="3"/>
  <c r="F3441" i="3" s="1"/>
  <c r="M3441" i="3" s="1"/>
  <c r="N3441" i="3" s="1"/>
  <c r="O3441" i="3" s="1"/>
  <c r="P3441" i="3" s="1"/>
  <c r="D3441" i="3"/>
  <c r="Q3440" i="3"/>
  <c r="K3440" i="3"/>
  <c r="L3440" i="3" s="1"/>
  <c r="H3440" i="3"/>
  <c r="E3440" i="3"/>
  <c r="F3440" i="3" s="1"/>
  <c r="M3440" i="3" s="1"/>
  <c r="N3440" i="3" s="1"/>
  <c r="O3440" i="3" s="1"/>
  <c r="P3440" i="3" s="1"/>
  <c r="D3440" i="3"/>
  <c r="Q3439" i="3"/>
  <c r="K3439" i="3"/>
  <c r="L3439" i="3" s="1"/>
  <c r="H3439" i="3"/>
  <c r="E3439" i="3"/>
  <c r="F3439" i="3" s="1"/>
  <c r="M3439" i="3" s="1"/>
  <c r="N3439" i="3" s="1"/>
  <c r="O3439" i="3" s="1"/>
  <c r="P3439" i="3" s="1"/>
  <c r="D3439" i="3"/>
  <c r="Q3438" i="3"/>
  <c r="K3438" i="3"/>
  <c r="L3438" i="3" s="1"/>
  <c r="H3438" i="3"/>
  <c r="E3438" i="3"/>
  <c r="F3438" i="3" s="1"/>
  <c r="M3438" i="3" s="1"/>
  <c r="N3438" i="3" s="1"/>
  <c r="O3438" i="3" s="1"/>
  <c r="P3438" i="3" s="1"/>
  <c r="D3438" i="3"/>
  <c r="Q3437" i="3"/>
  <c r="K3437" i="3"/>
  <c r="L3437" i="3" s="1"/>
  <c r="H3437" i="3"/>
  <c r="E3437" i="3"/>
  <c r="F3437" i="3" s="1"/>
  <c r="M3437" i="3" s="1"/>
  <c r="N3437" i="3" s="1"/>
  <c r="O3437" i="3" s="1"/>
  <c r="P3437" i="3" s="1"/>
  <c r="D3437" i="3"/>
  <c r="Q3436" i="3"/>
  <c r="K3436" i="3"/>
  <c r="L3436" i="3" s="1"/>
  <c r="H3436" i="3"/>
  <c r="E3436" i="3"/>
  <c r="F3436" i="3" s="1"/>
  <c r="M3436" i="3" s="1"/>
  <c r="N3436" i="3" s="1"/>
  <c r="O3436" i="3" s="1"/>
  <c r="P3436" i="3" s="1"/>
  <c r="D3436" i="3"/>
  <c r="Q3435" i="3"/>
  <c r="K3435" i="3"/>
  <c r="L3435" i="3" s="1"/>
  <c r="H3435" i="3"/>
  <c r="E3435" i="3"/>
  <c r="F3435" i="3" s="1"/>
  <c r="M3435" i="3" s="1"/>
  <c r="N3435" i="3" s="1"/>
  <c r="O3435" i="3" s="1"/>
  <c r="P3435" i="3" s="1"/>
  <c r="D3435" i="3"/>
  <c r="Q3434" i="3"/>
  <c r="K3434" i="3"/>
  <c r="L3434" i="3" s="1"/>
  <c r="H3434" i="3"/>
  <c r="E3434" i="3"/>
  <c r="F3434" i="3" s="1"/>
  <c r="M3434" i="3" s="1"/>
  <c r="N3434" i="3" s="1"/>
  <c r="O3434" i="3" s="1"/>
  <c r="P3434" i="3" s="1"/>
  <c r="D3434" i="3"/>
  <c r="Q3433" i="3"/>
  <c r="K3433" i="3"/>
  <c r="L3433" i="3" s="1"/>
  <c r="H3433" i="3"/>
  <c r="E3433" i="3"/>
  <c r="F3433" i="3" s="1"/>
  <c r="M3433" i="3" s="1"/>
  <c r="N3433" i="3" s="1"/>
  <c r="O3433" i="3" s="1"/>
  <c r="P3433" i="3" s="1"/>
  <c r="D3433" i="3"/>
  <c r="Q3432" i="3"/>
  <c r="K3432" i="3"/>
  <c r="L3432" i="3" s="1"/>
  <c r="H3432" i="3"/>
  <c r="E3432" i="3"/>
  <c r="F3432" i="3" s="1"/>
  <c r="M3432" i="3" s="1"/>
  <c r="N3432" i="3" s="1"/>
  <c r="O3432" i="3" s="1"/>
  <c r="P3432" i="3" s="1"/>
  <c r="D3432" i="3"/>
  <c r="Q3431" i="3"/>
  <c r="K3431" i="3"/>
  <c r="L3431" i="3" s="1"/>
  <c r="H3431" i="3"/>
  <c r="E3431" i="3"/>
  <c r="F3431" i="3" s="1"/>
  <c r="M3431" i="3" s="1"/>
  <c r="N3431" i="3" s="1"/>
  <c r="O3431" i="3" s="1"/>
  <c r="P3431" i="3" s="1"/>
  <c r="D3431" i="3"/>
  <c r="Q3430" i="3"/>
  <c r="K3430" i="3"/>
  <c r="L3430" i="3" s="1"/>
  <c r="H3430" i="3"/>
  <c r="E3430" i="3"/>
  <c r="F3430" i="3" s="1"/>
  <c r="M3430" i="3" s="1"/>
  <c r="N3430" i="3" s="1"/>
  <c r="O3430" i="3" s="1"/>
  <c r="P3430" i="3" s="1"/>
  <c r="D3430" i="3"/>
  <c r="Q3429" i="3"/>
  <c r="K3429" i="3"/>
  <c r="L3429" i="3" s="1"/>
  <c r="H3429" i="3"/>
  <c r="E3429" i="3"/>
  <c r="F3429" i="3" s="1"/>
  <c r="M3429" i="3" s="1"/>
  <c r="N3429" i="3" s="1"/>
  <c r="O3429" i="3" s="1"/>
  <c r="P3429" i="3" s="1"/>
  <c r="D3429" i="3"/>
  <c r="Q3428" i="3"/>
  <c r="K3428" i="3"/>
  <c r="L3428" i="3" s="1"/>
  <c r="H3428" i="3"/>
  <c r="E3428" i="3"/>
  <c r="F3428" i="3" s="1"/>
  <c r="M3428" i="3" s="1"/>
  <c r="N3428" i="3" s="1"/>
  <c r="O3428" i="3" s="1"/>
  <c r="P3428" i="3" s="1"/>
  <c r="D3428" i="3"/>
  <c r="Q3427" i="3"/>
  <c r="K3427" i="3"/>
  <c r="L3427" i="3" s="1"/>
  <c r="H3427" i="3"/>
  <c r="E3427" i="3"/>
  <c r="F3427" i="3" s="1"/>
  <c r="M3427" i="3" s="1"/>
  <c r="N3427" i="3" s="1"/>
  <c r="O3427" i="3" s="1"/>
  <c r="P3427" i="3" s="1"/>
  <c r="D3427" i="3"/>
  <c r="Q3426" i="3"/>
  <c r="K3426" i="3"/>
  <c r="L3426" i="3" s="1"/>
  <c r="H3426" i="3"/>
  <c r="E3426" i="3"/>
  <c r="F3426" i="3" s="1"/>
  <c r="M3426" i="3" s="1"/>
  <c r="N3426" i="3" s="1"/>
  <c r="O3426" i="3" s="1"/>
  <c r="P3426" i="3" s="1"/>
  <c r="D3426" i="3"/>
  <c r="Q3425" i="3"/>
  <c r="K3425" i="3"/>
  <c r="L3425" i="3" s="1"/>
  <c r="H3425" i="3"/>
  <c r="E3425" i="3"/>
  <c r="F3425" i="3" s="1"/>
  <c r="M3425" i="3" s="1"/>
  <c r="N3425" i="3" s="1"/>
  <c r="O3425" i="3" s="1"/>
  <c r="P3425" i="3" s="1"/>
  <c r="D3425" i="3"/>
  <c r="Q3424" i="3"/>
  <c r="K3424" i="3"/>
  <c r="L3424" i="3" s="1"/>
  <c r="H3424" i="3"/>
  <c r="E3424" i="3"/>
  <c r="F3424" i="3" s="1"/>
  <c r="M3424" i="3" s="1"/>
  <c r="N3424" i="3" s="1"/>
  <c r="O3424" i="3" s="1"/>
  <c r="P3424" i="3" s="1"/>
  <c r="D3424" i="3"/>
  <c r="Q3423" i="3"/>
  <c r="K3423" i="3"/>
  <c r="L3423" i="3" s="1"/>
  <c r="H3423" i="3"/>
  <c r="E3423" i="3"/>
  <c r="F3423" i="3" s="1"/>
  <c r="M3423" i="3" s="1"/>
  <c r="N3423" i="3" s="1"/>
  <c r="O3423" i="3" s="1"/>
  <c r="P3423" i="3" s="1"/>
  <c r="D3423" i="3"/>
  <c r="Q3422" i="3"/>
  <c r="K3422" i="3"/>
  <c r="L3422" i="3" s="1"/>
  <c r="H3422" i="3"/>
  <c r="E3422" i="3"/>
  <c r="F3422" i="3" s="1"/>
  <c r="M3422" i="3" s="1"/>
  <c r="N3422" i="3" s="1"/>
  <c r="O3422" i="3" s="1"/>
  <c r="P3422" i="3" s="1"/>
  <c r="D3422" i="3"/>
  <c r="Q3421" i="3"/>
  <c r="K3421" i="3"/>
  <c r="L3421" i="3" s="1"/>
  <c r="H3421" i="3"/>
  <c r="E3421" i="3"/>
  <c r="F3421" i="3" s="1"/>
  <c r="M3421" i="3" s="1"/>
  <c r="N3421" i="3" s="1"/>
  <c r="O3421" i="3" s="1"/>
  <c r="P3421" i="3" s="1"/>
  <c r="D3421" i="3"/>
  <c r="Q3420" i="3"/>
  <c r="K3420" i="3"/>
  <c r="L3420" i="3" s="1"/>
  <c r="H3420" i="3"/>
  <c r="E3420" i="3"/>
  <c r="F3420" i="3" s="1"/>
  <c r="M3420" i="3" s="1"/>
  <c r="N3420" i="3" s="1"/>
  <c r="O3420" i="3" s="1"/>
  <c r="P3420" i="3" s="1"/>
  <c r="D3420" i="3"/>
  <c r="Q3419" i="3"/>
  <c r="K3419" i="3"/>
  <c r="L3419" i="3" s="1"/>
  <c r="H3419" i="3"/>
  <c r="E3419" i="3"/>
  <c r="F3419" i="3" s="1"/>
  <c r="M3419" i="3" s="1"/>
  <c r="N3419" i="3" s="1"/>
  <c r="O3419" i="3" s="1"/>
  <c r="P3419" i="3" s="1"/>
  <c r="D3419" i="3"/>
  <c r="Q3418" i="3"/>
  <c r="K3418" i="3"/>
  <c r="L3418" i="3" s="1"/>
  <c r="H3418" i="3"/>
  <c r="E3418" i="3"/>
  <c r="F3418" i="3" s="1"/>
  <c r="M3418" i="3" s="1"/>
  <c r="N3418" i="3" s="1"/>
  <c r="O3418" i="3" s="1"/>
  <c r="P3418" i="3" s="1"/>
  <c r="D3418" i="3"/>
  <c r="Q3417" i="3"/>
  <c r="K3417" i="3"/>
  <c r="L3417" i="3" s="1"/>
  <c r="H3417" i="3"/>
  <c r="E3417" i="3"/>
  <c r="F3417" i="3" s="1"/>
  <c r="M3417" i="3" s="1"/>
  <c r="N3417" i="3" s="1"/>
  <c r="O3417" i="3" s="1"/>
  <c r="P3417" i="3" s="1"/>
  <c r="D3417" i="3"/>
  <c r="Q3416" i="3"/>
  <c r="K3416" i="3"/>
  <c r="L3416" i="3" s="1"/>
  <c r="H3416" i="3"/>
  <c r="E3416" i="3"/>
  <c r="F3416" i="3" s="1"/>
  <c r="M3416" i="3" s="1"/>
  <c r="N3416" i="3" s="1"/>
  <c r="O3416" i="3" s="1"/>
  <c r="P3416" i="3" s="1"/>
  <c r="D3416" i="3"/>
  <c r="Q3415" i="3"/>
  <c r="K3415" i="3"/>
  <c r="L3415" i="3" s="1"/>
  <c r="H3415" i="3"/>
  <c r="E3415" i="3"/>
  <c r="F3415" i="3" s="1"/>
  <c r="M3415" i="3" s="1"/>
  <c r="N3415" i="3" s="1"/>
  <c r="O3415" i="3" s="1"/>
  <c r="P3415" i="3" s="1"/>
  <c r="D3415" i="3"/>
  <c r="Q3414" i="3"/>
  <c r="K3414" i="3"/>
  <c r="L3414" i="3" s="1"/>
  <c r="H3414" i="3"/>
  <c r="E3414" i="3"/>
  <c r="F3414" i="3" s="1"/>
  <c r="M3414" i="3" s="1"/>
  <c r="N3414" i="3" s="1"/>
  <c r="O3414" i="3" s="1"/>
  <c r="P3414" i="3" s="1"/>
  <c r="D3414" i="3"/>
  <c r="Q3413" i="3"/>
  <c r="K3413" i="3"/>
  <c r="L3413" i="3" s="1"/>
  <c r="H3413" i="3"/>
  <c r="E3413" i="3"/>
  <c r="F3413" i="3" s="1"/>
  <c r="M3413" i="3" s="1"/>
  <c r="N3413" i="3" s="1"/>
  <c r="O3413" i="3" s="1"/>
  <c r="P3413" i="3" s="1"/>
  <c r="D3413" i="3"/>
  <c r="Q3412" i="3"/>
  <c r="K3412" i="3"/>
  <c r="L3412" i="3" s="1"/>
  <c r="H3412" i="3"/>
  <c r="E3412" i="3"/>
  <c r="F3412" i="3" s="1"/>
  <c r="M3412" i="3" s="1"/>
  <c r="N3412" i="3" s="1"/>
  <c r="O3412" i="3" s="1"/>
  <c r="P3412" i="3" s="1"/>
  <c r="D3412" i="3"/>
  <c r="Q3411" i="3"/>
  <c r="K3411" i="3"/>
  <c r="L3411" i="3" s="1"/>
  <c r="H3411" i="3"/>
  <c r="E3411" i="3"/>
  <c r="F3411" i="3" s="1"/>
  <c r="M3411" i="3" s="1"/>
  <c r="N3411" i="3" s="1"/>
  <c r="O3411" i="3" s="1"/>
  <c r="P3411" i="3" s="1"/>
  <c r="D3411" i="3"/>
  <c r="Q3410" i="3"/>
  <c r="K3410" i="3"/>
  <c r="L3410" i="3" s="1"/>
  <c r="H3410" i="3"/>
  <c r="E3410" i="3"/>
  <c r="F3410" i="3" s="1"/>
  <c r="M3410" i="3" s="1"/>
  <c r="N3410" i="3" s="1"/>
  <c r="O3410" i="3" s="1"/>
  <c r="P3410" i="3" s="1"/>
  <c r="D3410" i="3"/>
  <c r="Q3409" i="3"/>
  <c r="K3409" i="3"/>
  <c r="L3409" i="3" s="1"/>
  <c r="H3409" i="3"/>
  <c r="E3409" i="3"/>
  <c r="F3409" i="3" s="1"/>
  <c r="M3409" i="3" s="1"/>
  <c r="N3409" i="3" s="1"/>
  <c r="O3409" i="3" s="1"/>
  <c r="P3409" i="3" s="1"/>
  <c r="D3409" i="3"/>
  <c r="Q3408" i="3"/>
  <c r="K3408" i="3"/>
  <c r="L3408" i="3" s="1"/>
  <c r="H3408" i="3"/>
  <c r="E3408" i="3"/>
  <c r="F3408" i="3" s="1"/>
  <c r="M3408" i="3" s="1"/>
  <c r="N3408" i="3" s="1"/>
  <c r="O3408" i="3" s="1"/>
  <c r="P3408" i="3" s="1"/>
  <c r="D3408" i="3"/>
  <c r="Q3407" i="3"/>
  <c r="K3407" i="3"/>
  <c r="L3407" i="3" s="1"/>
  <c r="H3407" i="3"/>
  <c r="E3407" i="3"/>
  <c r="F3407" i="3" s="1"/>
  <c r="M3407" i="3" s="1"/>
  <c r="N3407" i="3" s="1"/>
  <c r="O3407" i="3" s="1"/>
  <c r="P3407" i="3" s="1"/>
  <c r="D3407" i="3"/>
  <c r="Q3406" i="3"/>
  <c r="K3406" i="3"/>
  <c r="L3406" i="3" s="1"/>
  <c r="H3406" i="3"/>
  <c r="E3406" i="3"/>
  <c r="F3406" i="3" s="1"/>
  <c r="M3406" i="3" s="1"/>
  <c r="N3406" i="3" s="1"/>
  <c r="O3406" i="3" s="1"/>
  <c r="P3406" i="3" s="1"/>
  <c r="D3406" i="3"/>
  <c r="Q3405" i="3"/>
  <c r="K3405" i="3"/>
  <c r="L3405" i="3" s="1"/>
  <c r="H3405" i="3"/>
  <c r="E3405" i="3"/>
  <c r="F3405" i="3" s="1"/>
  <c r="M3405" i="3" s="1"/>
  <c r="N3405" i="3" s="1"/>
  <c r="O3405" i="3" s="1"/>
  <c r="P3405" i="3" s="1"/>
  <c r="D3405" i="3"/>
  <c r="Q3404" i="3"/>
  <c r="K3404" i="3"/>
  <c r="L3404" i="3" s="1"/>
  <c r="H3404" i="3"/>
  <c r="E3404" i="3"/>
  <c r="F3404" i="3" s="1"/>
  <c r="M3404" i="3" s="1"/>
  <c r="N3404" i="3" s="1"/>
  <c r="O3404" i="3" s="1"/>
  <c r="P3404" i="3" s="1"/>
  <c r="D3404" i="3"/>
  <c r="Q3403" i="3"/>
  <c r="K3403" i="3"/>
  <c r="L3403" i="3" s="1"/>
  <c r="H3403" i="3"/>
  <c r="E3403" i="3"/>
  <c r="F3403" i="3" s="1"/>
  <c r="M3403" i="3" s="1"/>
  <c r="N3403" i="3" s="1"/>
  <c r="O3403" i="3" s="1"/>
  <c r="P3403" i="3" s="1"/>
  <c r="D3403" i="3"/>
  <c r="Q3402" i="3"/>
  <c r="K3402" i="3"/>
  <c r="L3402" i="3" s="1"/>
  <c r="H3402" i="3"/>
  <c r="E3402" i="3"/>
  <c r="F3402" i="3" s="1"/>
  <c r="M3402" i="3" s="1"/>
  <c r="N3402" i="3" s="1"/>
  <c r="O3402" i="3" s="1"/>
  <c r="P3402" i="3" s="1"/>
  <c r="D3402" i="3"/>
  <c r="Q3401" i="3"/>
  <c r="K3401" i="3"/>
  <c r="L3401" i="3" s="1"/>
  <c r="H3401" i="3"/>
  <c r="E3401" i="3"/>
  <c r="F3401" i="3" s="1"/>
  <c r="M3401" i="3" s="1"/>
  <c r="N3401" i="3" s="1"/>
  <c r="O3401" i="3" s="1"/>
  <c r="P3401" i="3" s="1"/>
  <c r="D3401" i="3"/>
  <c r="Q3400" i="3"/>
  <c r="K3400" i="3"/>
  <c r="L3400" i="3" s="1"/>
  <c r="H3400" i="3"/>
  <c r="E3400" i="3"/>
  <c r="F3400" i="3" s="1"/>
  <c r="M3400" i="3" s="1"/>
  <c r="N3400" i="3" s="1"/>
  <c r="O3400" i="3" s="1"/>
  <c r="P3400" i="3" s="1"/>
  <c r="D3400" i="3"/>
  <c r="Q3399" i="3"/>
  <c r="K3399" i="3"/>
  <c r="L3399" i="3" s="1"/>
  <c r="H3399" i="3"/>
  <c r="E3399" i="3"/>
  <c r="F3399" i="3" s="1"/>
  <c r="M3399" i="3" s="1"/>
  <c r="N3399" i="3" s="1"/>
  <c r="O3399" i="3" s="1"/>
  <c r="P3399" i="3" s="1"/>
  <c r="D3399" i="3"/>
  <c r="Q3398" i="3"/>
  <c r="K3398" i="3"/>
  <c r="L3398" i="3" s="1"/>
  <c r="H3398" i="3"/>
  <c r="E3398" i="3"/>
  <c r="F3398" i="3" s="1"/>
  <c r="M3398" i="3" s="1"/>
  <c r="N3398" i="3" s="1"/>
  <c r="O3398" i="3" s="1"/>
  <c r="P3398" i="3" s="1"/>
  <c r="D3398" i="3"/>
  <c r="Q3397" i="3"/>
  <c r="K3397" i="3"/>
  <c r="L3397" i="3" s="1"/>
  <c r="H3397" i="3"/>
  <c r="E3397" i="3"/>
  <c r="F3397" i="3" s="1"/>
  <c r="M3397" i="3" s="1"/>
  <c r="N3397" i="3" s="1"/>
  <c r="O3397" i="3" s="1"/>
  <c r="P3397" i="3" s="1"/>
  <c r="D3397" i="3"/>
  <c r="Q3396" i="3"/>
  <c r="K3396" i="3"/>
  <c r="L3396" i="3" s="1"/>
  <c r="H3396" i="3"/>
  <c r="E3396" i="3"/>
  <c r="F3396" i="3" s="1"/>
  <c r="M3396" i="3" s="1"/>
  <c r="N3396" i="3" s="1"/>
  <c r="O3396" i="3" s="1"/>
  <c r="P3396" i="3" s="1"/>
  <c r="D3396" i="3"/>
  <c r="Q3395" i="3"/>
  <c r="K3395" i="3"/>
  <c r="L3395" i="3" s="1"/>
  <c r="H3395" i="3"/>
  <c r="E3395" i="3"/>
  <c r="F3395" i="3" s="1"/>
  <c r="M3395" i="3" s="1"/>
  <c r="N3395" i="3" s="1"/>
  <c r="O3395" i="3" s="1"/>
  <c r="P3395" i="3" s="1"/>
  <c r="D3395" i="3"/>
  <c r="Q3394" i="3"/>
  <c r="K3394" i="3"/>
  <c r="L3394" i="3" s="1"/>
  <c r="H3394" i="3"/>
  <c r="E3394" i="3"/>
  <c r="F3394" i="3" s="1"/>
  <c r="M3394" i="3" s="1"/>
  <c r="N3394" i="3" s="1"/>
  <c r="O3394" i="3" s="1"/>
  <c r="P3394" i="3" s="1"/>
  <c r="D3394" i="3"/>
  <c r="Q3393" i="3"/>
  <c r="K3393" i="3"/>
  <c r="L3393" i="3" s="1"/>
  <c r="H3393" i="3"/>
  <c r="E3393" i="3"/>
  <c r="F3393" i="3" s="1"/>
  <c r="M3393" i="3" s="1"/>
  <c r="N3393" i="3" s="1"/>
  <c r="O3393" i="3" s="1"/>
  <c r="P3393" i="3" s="1"/>
  <c r="D3393" i="3"/>
  <c r="Q3392" i="3"/>
  <c r="K3392" i="3"/>
  <c r="L3392" i="3" s="1"/>
  <c r="H3392" i="3"/>
  <c r="E3392" i="3"/>
  <c r="F3392" i="3" s="1"/>
  <c r="M3392" i="3" s="1"/>
  <c r="N3392" i="3" s="1"/>
  <c r="O3392" i="3" s="1"/>
  <c r="P3392" i="3" s="1"/>
  <c r="D3392" i="3"/>
  <c r="Q3391" i="3"/>
  <c r="K3391" i="3"/>
  <c r="L3391" i="3" s="1"/>
  <c r="H3391" i="3"/>
  <c r="E3391" i="3"/>
  <c r="F3391" i="3" s="1"/>
  <c r="M3391" i="3" s="1"/>
  <c r="N3391" i="3" s="1"/>
  <c r="O3391" i="3" s="1"/>
  <c r="P3391" i="3" s="1"/>
  <c r="D3391" i="3"/>
  <c r="Q3390" i="3"/>
  <c r="K3390" i="3"/>
  <c r="L3390" i="3" s="1"/>
  <c r="H3390" i="3"/>
  <c r="E3390" i="3"/>
  <c r="F3390" i="3" s="1"/>
  <c r="M3390" i="3" s="1"/>
  <c r="N3390" i="3" s="1"/>
  <c r="O3390" i="3" s="1"/>
  <c r="P3390" i="3" s="1"/>
  <c r="D3390" i="3"/>
  <c r="Q3389" i="3"/>
  <c r="K3389" i="3"/>
  <c r="L3389" i="3" s="1"/>
  <c r="H3389" i="3"/>
  <c r="E3389" i="3"/>
  <c r="F3389" i="3" s="1"/>
  <c r="M3389" i="3" s="1"/>
  <c r="N3389" i="3" s="1"/>
  <c r="O3389" i="3" s="1"/>
  <c r="P3389" i="3" s="1"/>
  <c r="D3389" i="3"/>
  <c r="Q3388" i="3"/>
  <c r="K3388" i="3"/>
  <c r="L3388" i="3" s="1"/>
  <c r="H3388" i="3"/>
  <c r="E3388" i="3"/>
  <c r="F3388" i="3" s="1"/>
  <c r="M3388" i="3" s="1"/>
  <c r="N3388" i="3" s="1"/>
  <c r="O3388" i="3" s="1"/>
  <c r="P3388" i="3" s="1"/>
  <c r="D3388" i="3"/>
  <c r="Q3387" i="3"/>
  <c r="K3387" i="3"/>
  <c r="L3387" i="3" s="1"/>
  <c r="H3387" i="3"/>
  <c r="E3387" i="3"/>
  <c r="F3387" i="3" s="1"/>
  <c r="M3387" i="3" s="1"/>
  <c r="N3387" i="3" s="1"/>
  <c r="O3387" i="3" s="1"/>
  <c r="P3387" i="3" s="1"/>
  <c r="D3387" i="3"/>
  <c r="Q3386" i="3"/>
  <c r="K3386" i="3"/>
  <c r="L3386" i="3" s="1"/>
  <c r="H3386" i="3"/>
  <c r="E3386" i="3"/>
  <c r="F3386" i="3" s="1"/>
  <c r="M3386" i="3" s="1"/>
  <c r="N3386" i="3" s="1"/>
  <c r="O3386" i="3" s="1"/>
  <c r="P3386" i="3" s="1"/>
  <c r="D3386" i="3"/>
  <c r="Q3385" i="3"/>
  <c r="K3385" i="3"/>
  <c r="L3385" i="3" s="1"/>
  <c r="H3385" i="3"/>
  <c r="E3385" i="3"/>
  <c r="D3385" i="3"/>
  <c r="Q3384" i="3"/>
  <c r="K3384" i="3"/>
  <c r="L3384" i="3" s="1"/>
  <c r="H3384" i="3"/>
  <c r="E3384" i="3"/>
  <c r="F3384" i="3" s="1"/>
  <c r="M3384" i="3" s="1"/>
  <c r="N3384" i="3" s="1"/>
  <c r="O3384" i="3" s="1"/>
  <c r="P3384" i="3" s="1"/>
  <c r="D3384" i="3"/>
  <c r="Q3383" i="3"/>
  <c r="K3383" i="3"/>
  <c r="L3383" i="3" s="1"/>
  <c r="H3383" i="3"/>
  <c r="E3383" i="3"/>
  <c r="F3383" i="3" s="1"/>
  <c r="M3383" i="3" s="1"/>
  <c r="N3383" i="3" s="1"/>
  <c r="O3383" i="3" s="1"/>
  <c r="P3383" i="3" s="1"/>
  <c r="D3383" i="3"/>
  <c r="Q3382" i="3"/>
  <c r="K3382" i="3"/>
  <c r="L3382" i="3" s="1"/>
  <c r="H3382" i="3"/>
  <c r="E3382" i="3"/>
  <c r="F3382" i="3" s="1"/>
  <c r="M3382" i="3" s="1"/>
  <c r="N3382" i="3" s="1"/>
  <c r="O3382" i="3" s="1"/>
  <c r="P3382" i="3" s="1"/>
  <c r="D3382" i="3"/>
  <c r="Q3381" i="3"/>
  <c r="K3381" i="3"/>
  <c r="L3381" i="3" s="1"/>
  <c r="H3381" i="3"/>
  <c r="E3381" i="3"/>
  <c r="F3381" i="3" s="1"/>
  <c r="M3381" i="3" s="1"/>
  <c r="N3381" i="3" s="1"/>
  <c r="O3381" i="3" s="1"/>
  <c r="P3381" i="3" s="1"/>
  <c r="D3381" i="3"/>
  <c r="Q3380" i="3"/>
  <c r="K3380" i="3"/>
  <c r="L3380" i="3" s="1"/>
  <c r="H3380" i="3"/>
  <c r="E3380" i="3"/>
  <c r="F3380" i="3" s="1"/>
  <c r="M3380" i="3" s="1"/>
  <c r="N3380" i="3" s="1"/>
  <c r="O3380" i="3" s="1"/>
  <c r="P3380" i="3" s="1"/>
  <c r="D3380" i="3"/>
  <c r="Q3379" i="3"/>
  <c r="K3379" i="3"/>
  <c r="L3379" i="3" s="1"/>
  <c r="H3379" i="3"/>
  <c r="E3379" i="3"/>
  <c r="F3379" i="3" s="1"/>
  <c r="M3379" i="3" s="1"/>
  <c r="N3379" i="3" s="1"/>
  <c r="O3379" i="3" s="1"/>
  <c r="P3379" i="3" s="1"/>
  <c r="D3379" i="3"/>
  <c r="Q3378" i="3"/>
  <c r="K3378" i="3"/>
  <c r="L3378" i="3" s="1"/>
  <c r="H3378" i="3"/>
  <c r="E3378" i="3"/>
  <c r="F3378" i="3" s="1"/>
  <c r="M3378" i="3" s="1"/>
  <c r="N3378" i="3" s="1"/>
  <c r="O3378" i="3" s="1"/>
  <c r="P3378" i="3" s="1"/>
  <c r="D3378" i="3"/>
  <c r="Q3377" i="3"/>
  <c r="K3377" i="3"/>
  <c r="L3377" i="3" s="1"/>
  <c r="H3377" i="3"/>
  <c r="E3377" i="3"/>
  <c r="F3377" i="3" s="1"/>
  <c r="M3377" i="3" s="1"/>
  <c r="N3377" i="3" s="1"/>
  <c r="O3377" i="3" s="1"/>
  <c r="P3377" i="3" s="1"/>
  <c r="D3377" i="3"/>
  <c r="Q3376" i="3"/>
  <c r="K3376" i="3"/>
  <c r="L3376" i="3" s="1"/>
  <c r="H3376" i="3"/>
  <c r="E3376" i="3"/>
  <c r="F3376" i="3" s="1"/>
  <c r="M3376" i="3" s="1"/>
  <c r="N3376" i="3" s="1"/>
  <c r="O3376" i="3" s="1"/>
  <c r="P3376" i="3" s="1"/>
  <c r="D3376" i="3"/>
  <c r="Q3375" i="3"/>
  <c r="K3375" i="3"/>
  <c r="L3375" i="3" s="1"/>
  <c r="H3375" i="3"/>
  <c r="E3375" i="3"/>
  <c r="F3375" i="3" s="1"/>
  <c r="M3375" i="3" s="1"/>
  <c r="N3375" i="3" s="1"/>
  <c r="O3375" i="3" s="1"/>
  <c r="P3375" i="3" s="1"/>
  <c r="D3375" i="3"/>
  <c r="Q3374" i="3"/>
  <c r="K3374" i="3"/>
  <c r="L3374" i="3" s="1"/>
  <c r="H3374" i="3"/>
  <c r="E3374" i="3"/>
  <c r="F3374" i="3" s="1"/>
  <c r="M3374" i="3" s="1"/>
  <c r="N3374" i="3" s="1"/>
  <c r="O3374" i="3" s="1"/>
  <c r="P3374" i="3" s="1"/>
  <c r="D3374" i="3"/>
  <c r="Q3373" i="3"/>
  <c r="K3373" i="3"/>
  <c r="L3373" i="3" s="1"/>
  <c r="H3373" i="3"/>
  <c r="E3373" i="3"/>
  <c r="F3373" i="3" s="1"/>
  <c r="M3373" i="3" s="1"/>
  <c r="N3373" i="3" s="1"/>
  <c r="O3373" i="3" s="1"/>
  <c r="P3373" i="3" s="1"/>
  <c r="D3373" i="3"/>
  <c r="Q3372" i="3"/>
  <c r="K3372" i="3"/>
  <c r="L3372" i="3" s="1"/>
  <c r="H3372" i="3"/>
  <c r="E3372" i="3"/>
  <c r="F3372" i="3" s="1"/>
  <c r="M3372" i="3" s="1"/>
  <c r="N3372" i="3" s="1"/>
  <c r="O3372" i="3" s="1"/>
  <c r="P3372" i="3" s="1"/>
  <c r="D3372" i="3"/>
  <c r="Q3371" i="3"/>
  <c r="K3371" i="3"/>
  <c r="L3371" i="3" s="1"/>
  <c r="H3371" i="3"/>
  <c r="E3371" i="3"/>
  <c r="F3371" i="3" s="1"/>
  <c r="M3371" i="3" s="1"/>
  <c r="N3371" i="3" s="1"/>
  <c r="O3371" i="3" s="1"/>
  <c r="P3371" i="3" s="1"/>
  <c r="D3371" i="3"/>
  <c r="Q3370" i="3"/>
  <c r="K3370" i="3"/>
  <c r="L3370" i="3" s="1"/>
  <c r="H3370" i="3"/>
  <c r="E3370" i="3"/>
  <c r="F3370" i="3" s="1"/>
  <c r="M3370" i="3" s="1"/>
  <c r="N3370" i="3" s="1"/>
  <c r="O3370" i="3" s="1"/>
  <c r="P3370" i="3" s="1"/>
  <c r="D3370" i="3"/>
  <c r="Q3369" i="3"/>
  <c r="K3369" i="3"/>
  <c r="L3369" i="3" s="1"/>
  <c r="H3369" i="3"/>
  <c r="E3369" i="3"/>
  <c r="F3369" i="3" s="1"/>
  <c r="M3369" i="3" s="1"/>
  <c r="N3369" i="3" s="1"/>
  <c r="O3369" i="3" s="1"/>
  <c r="P3369" i="3" s="1"/>
  <c r="D3369" i="3"/>
  <c r="Q3368" i="3"/>
  <c r="K3368" i="3"/>
  <c r="L3368" i="3" s="1"/>
  <c r="H3368" i="3"/>
  <c r="E3368" i="3"/>
  <c r="F3368" i="3" s="1"/>
  <c r="M3368" i="3" s="1"/>
  <c r="N3368" i="3" s="1"/>
  <c r="O3368" i="3" s="1"/>
  <c r="P3368" i="3" s="1"/>
  <c r="D3368" i="3"/>
  <c r="Q3367" i="3"/>
  <c r="K3367" i="3"/>
  <c r="L3367" i="3" s="1"/>
  <c r="H3367" i="3"/>
  <c r="E3367" i="3"/>
  <c r="F3367" i="3" s="1"/>
  <c r="M3367" i="3" s="1"/>
  <c r="N3367" i="3" s="1"/>
  <c r="O3367" i="3" s="1"/>
  <c r="P3367" i="3" s="1"/>
  <c r="D3367" i="3"/>
  <c r="Q3366" i="3"/>
  <c r="K3366" i="3"/>
  <c r="L3366" i="3" s="1"/>
  <c r="H3366" i="3"/>
  <c r="E3366" i="3"/>
  <c r="F3366" i="3" s="1"/>
  <c r="M3366" i="3" s="1"/>
  <c r="N3366" i="3" s="1"/>
  <c r="O3366" i="3" s="1"/>
  <c r="P3366" i="3" s="1"/>
  <c r="D3366" i="3"/>
  <c r="Q3365" i="3"/>
  <c r="K3365" i="3"/>
  <c r="L3365" i="3" s="1"/>
  <c r="H3365" i="3"/>
  <c r="E3365" i="3"/>
  <c r="D3365" i="3"/>
  <c r="Q3364" i="3"/>
  <c r="K3364" i="3"/>
  <c r="L3364" i="3" s="1"/>
  <c r="H3364" i="3"/>
  <c r="E3364" i="3"/>
  <c r="F3364" i="3" s="1"/>
  <c r="M3364" i="3" s="1"/>
  <c r="N3364" i="3" s="1"/>
  <c r="O3364" i="3" s="1"/>
  <c r="P3364" i="3" s="1"/>
  <c r="D3364" i="3"/>
  <c r="Q3363" i="3"/>
  <c r="K3363" i="3"/>
  <c r="L3363" i="3" s="1"/>
  <c r="H3363" i="3"/>
  <c r="E3363" i="3"/>
  <c r="F3363" i="3" s="1"/>
  <c r="M3363" i="3" s="1"/>
  <c r="N3363" i="3" s="1"/>
  <c r="O3363" i="3" s="1"/>
  <c r="P3363" i="3" s="1"/>
  <c r="D3363" i="3"/>
  <c r="Q3362" i="3"/>
  <c r="K3362" i="3"/>
  <c r="L3362" i="3" s="1"/>
  <c r="H3362" i="3"/>
  <c r="E3362" i="3"/>
  <c r="F3362" i="3" s="1"/>
  <c r="M3362" i="3" s="1"/>
  <c r="N3362" i="3" s="1"/>
  <c r="O3362" i="3" s="1"/>
  <c r="P3362" i="3" s="1"/>
  <c r="D3362" i="3"/>
  <c r="Q3361" i="3"/>
  <c r="K3361" i="3"/>
  <c r="L3361" i="3" s="1"/>
  <c r="H3361" i="3"/>
  <c r="E3361" i="3"/>
  <c r="F3361" i="3" s="1"/>
  <c r="M3361" i="3" s="1"/>
  <c r="N3361" i="3" s="1"/>
  <c r="O3361" i="3" s="1"/>
  <c r="P3361" i="3" s="1"/>
  <c r="D3361" i="3"/>
  <c r="Q3360" i="3"/>
  <c r="K3360" i="3"/>
  <c r="L3360" i="3" s="1"/>
  <c r="H3360" i="3"/>
  <c r="E3360" i="3"/>
  <c r="F3360" i="3" s="1"/>
  <c r="M3360" i="3" s="1"/>
  <c r="N3360" i="3" s="1"/>
  <c r="O3360" i="3" s="1"/>
  <c r="P3360" i="3" s="1"/>
  <c r="D3360" i="3"/>
  <c r="Q3359" i="3"/>
  <c r="K3359" i="3"/>
  <c r="L3359" i="3" s="1"/>
  <c r="H3359" i="3"/>
  <c r="E3359" i="3"/>
  <c r="F3359" i="3" s="1"/>
  <c r="M3359" i="3" s="1"/>
  <c r="N3359" i="3" s="1"/>
  <c r="O3359" i="3" s="1"/>
  <c r="P3359" i="3" s="1"/>
  <c r="D3359" i="3"/>
  <c r="Q3358" i="3"/>
  <c r="K3358" i="3"/>
  <c r="L3358" i="3" s="1"/>
  <c r="H3358" i="3"/>
  <c r="E3358" i="3"/>
  <c r="F3358" i="3" s="1"/>
  <c r="M3358" i="3" s="1"/>
  <c r="N3358" i="3" s="1"/>
  <c r="O3358" i="3" s="1"/>
  <c r="P3358" i="3" s="1"/>
  <c r="D3358" i="3"/>
  <c r="Q3357" i="3"/>
  <c r="K3357" i="3"/>
  <c r="L3357" i="3" s="1"/>
  <c r="H3357" i="3"/>
  <c r="E3357" i="3"/>
  <c r="F3357" i="3" s="1"/>
  <c r="M3357" i="3" s="1"/>
  <c r="N3357" i="3" s="1"/>
  <c r="O3357" i="3" s="1"/>
  <c r="P3357" i="3" s="1"/>
  <c r="D3357" i="3"/>
  <c r="Q3356" i="3"/>
  <c r="K3356" i="3"/>
  <c r="L3356" i="3" s="1"/>
  <c r="H3356" i="3"/>
  <c r="E3356" i="3"/>
  <c r="F3356" i="3" s="1"/>
  <c r="M3356" i="3" s="1"/>
  <c r="N3356" i="3" s="1"/>
  <c r="O3356" i="3" s="1"/>
  <c r="P3356" i="3" s="1"/>
  <c r="D3356" i="3"/>
  <c r="Q3355" i="3"/>
  <c r="K3355" i="3"/>
  <c r="L3355" i="3" s="1"/>
  <c r="H3355" i="3"/>
  <c r="E3355" i="3"/>
  <c r="F3355" i="3" s="1"/>
  <c r="M3355" i="3" s="1"/>
  <c r="N3355" i="3" s="1"/>
  <c r="O3355" i="3" s="1"/>
  <c r="P3355" i="3" s="1"/>
  <c r="D3355" i="3"/>
  <c r="Q3354" i="3"/>
  <c r="K3354" i="3"/>
  <c r="L3354" i="3" s="1"/>
  <c r="H3354" i="3"/>
  <c r="E3354" i="3"/>
  <c r="F3354" i="3" s="1"/>
  <c r="M3354" i="3" s="1"/>
  <c r="N3354" i="3" s="1"/>
  <c r="O3354" i="3" s="1"/>
  <c r="P3354" i="3" s="1"/>
  <c r="D3354" i="3"/>
  <c r="Q3353" i="3"/>
  <c r="K3353" i="3"/>
  <c r="L3353" i="3" s="1"/>
  <c r="H3353" i="3"/>
  <c r="E3353" i="3"/>
  <c r="F3353" i="3" s="1"/>
  <c r="M3353" i="3" s="1"/>
  <c r="N3353" i="3" s="1"/>
  <c r="O3353" i="3" s="1"/>
  <c r="P3353" i="3" s="1"/>
  <c r="D3353" i="3"/>
  <c r="Q3352" i="3"/>
  <c r="K3352" i="3"/>
  <c r="L3352" i="3" s="1"/>
  <c r="H3352" i="3"/>
  <c r="E3352" i="3"/>
  <c r="F3352" i="3" s="1"/>
  <c r="M3352" i="3" s="1"/>
  <c r="N3352" i="3" s="1"/>
  <c r="O3352" i="3" s="1"/>
  <c r="P3352" i="3" s="1"/>
  <c r="D3352" i="3"/>
  <c r="Q3351" i="3"/>
  <c r="K3351" i="3"/>
  <c r="L3351" i="3" s="1"/>
  <c r="H3351" i="3"/>
  <c r="E3351" i="3"/>
  <c r="F3351" i="3" s="1"/>
  <c r="M3351" i="3" s="1"/>
  <c r="N3351" i="3" s="1"/>
  <c r="O3351" i="3" s="1"/>
  <c r="P3351" i="3" s="1"/>
  <c r="D3351" i="3"/>
  <c r="Q3350" i="3"/>
  <c r="K3350" i="3"/>
  <c r="L3350" i="3" s="1"/>
  <c r="H3350" i="3"/>
  <c r="E3350" i="3"/>
  <c r="F3350" i="3" s="1"/>
  <c r="M3350" i="3" s="1"/>
  <c r="N3350" i="3" s="1"/>
  <c r="O3350" i="3" s="1"/>
  <c r="P3350" i="3" s="1"/>
  <c r="D3350" i="3"/>
  <c r="Q3349" i="3"/>
  <c r="K3349" i="3"/>
  <c r="L3349" i="3" s="1"/>
  <c r="H3349" i="3"/>
  <c r="E3349" i="3"/>
  <c r="F3349" i="3" s="1"/>
  <c r="M3349" i="3" s="1"/>
  <c r="N3349" i="3" s="1"/>
  <c r="O3349" i="3" s="1"/>
  <c r="P3349" i="3" s="1"/>
  <c r="D3349" i="3"/>
  <c r="Q3348" i="3"/>
  <c r="K3348" i="3"/>
  <c r="L3348" i="3" s="1"/>
  <c r="H3348" i="3"/>
  <c r="E3348" i="3"/>
  <c r="F3348" i="3" s="1"/>
  <c r="M3348" i="3" s="1"/>
  <c r="N3348" i="3" s="1"/>
  <c r="O3348" i="3" s="1"/>
  <c r="P3348" i="3" s="1"/>
  <c r="D3348" i="3"/>
  <c r="Q3347" i="3"/>
  <c r="K3347" i="3"/>
  <c r="L3347" i="3" s="1"/>
  <c r="H3347" i="3"/>
  <c r="E3347" i="3"/>
  <c r="F3347" i="3" s="1"/>
  <c r="M3347" i="3" s="1"/>
  <c r="N3347" i="3" s="1"/>
  <c r="O3347" i="3" s="1"/>
  <c r="P3347" i="3" s="1"/>
  <c r="D3347" i="3"/>
  <c r="Q3346" i="3"/>
  <c r="K3346" i="3"/>
  <c r="L3346" i="3" s="1"/>
  <c r="H3346" i="3"/>
  <c r="E3346" i="3"/>
  <c r="F3346" i="3" s="1"/>
  <c r="M3346" i="3" s="1"/>
  <c r="N3346" i="3" s="1"/>
  <c r="O3346" i="3" s="1"/>
  <c r="P3346" i="3" s="1"/>
  <c r="D3346" i="3"/>
  <c r="Q3345" i="3"/>
  <c r="K3345" i="3"/>
  <c r="L3345" i="3" s="1"/>
  <c r="H3345" i="3"/>
  <c r="E3345" i="3"/>
  <c r="F3345" i="3" s="1"/>
  <c r="M3345" i="3" s="1"/>
  <c r="N3345" i="3" s="1"/>
  <c r="O3345" i="3" s="1"/>
  <c r="P3345" i="3" s="1"/>
  <c r="D3345" i="3"/>
  <c r="Q3344" i="3"/>
  <c r="K3344" i="3"/>
  <c r="L3344" i="3" s="1"/>
  <c r="H3344" i="3"/>
  <c r="E3344" i="3"/>
  <c r="F3344" i="3" s="1"/>
  <c r="M3344" i="3" s="1"/>
  <c r="N3344" i="3" s="1"/>
  <c r="O3344" i="3" s="1"/>
  <c r="P3344" i="3" s="1"/>
  <c r="D3344" i="3"/>
  <c r="Q3343" i="3"/>
  <c r="K3343" i="3"/>
  <c r="L3343" i="3" s="1"/>
  <c r="H3343" i="3"/>
  <c r="E3343" i="3"/>
  <c r="F3343" i="3" s="1"/>
  <c r="M3343" i="3" s="1"/>
  <c r="N3343" i="3" s="1"/>
  <c r="O3343" i="3" s="1"/>
  <c r="P3343" i="3" s="1"/>
  <c r="D3343" i="3"/>
  <c r="Q3342" i="3"/>
  <c r="K3342" i="3"/>
  <c r="L3342" i="3" s="1"/>
  <c r="H3342" i="3"/>
  <c r="E3342" i="3"/>
  <c r="F3342" i="3" s="1"/>
  <c r="M3342" i="3" s="1"/>
  <c r="N3342" i="3" s="1"/>
  <c r="O3342" i="3" s="1"/>
  <c r="P3342" i="3" s="1"/>
  <c r="D3342" i="3"/>
  <c r="Q3341" i="3"/>
  <c r="K3341" i="3"/>
  <c r="L3341" i="3" s="1"/>
  <c r="H3341" i="3"/>
  <c r="E3341" i="3"/>
  <c r="F3341" i="3" s="1"/>
  <c r="M3341" i="3" s="1"/>
  <c r="N3341" i="3" s="1"/>
  <c r="O3341" i="3" s="1"/>
  <c r="P3341" i="3" s="1"/>
  <c r="D3341" i="3"/>
  <c r="Q3340" i="3"/>
  <c r="K3340" i="3"/>
  <c r="L3340" i="3" s="1"/>
  <c r="H3340" i="3"/>
  <c r="E3340" i="3"/>
  <c r="F3340" i="3" s="1"/>
  <c r="M3340" i="3" s="1"/>
  <c r="N3340" i="3" s="1"/>
  <c r="O3340" i="3" s="1"/>
  <c r="P3340" i="3" s="1"/>
  <c r="D3340" i="3"/>
  <c r="Q3339" i="3"/>
  <c r="K3339" i="3"/>
  <c r="L3339" i="3" s="1"/>
  <c r="H3339" i="3"/>
  <c r="E3339" i="3"/>
  <c r="F3339" i="3" s="1"/>
  <c r="M3339" i="3" s="1"/>
  <c r="N3339" i="3" s="1"/>
  <c r="O3339" i="3" s="1"/>
  <c r="P3339" i="3" s="1"/>
  <c r="D3339" i="3"/>
  <c r="Q3338" i="3"/>
  <c r="K3338" i="3"/>
  <c r="L3338" i="3" s="1"/>
  <c r="H3338" i="3"/>
  <c r="E3338" i="3"/>
  <c r="F3338" i="3" s="1"/>
  <c r="M3338" i="3" s="1"/>
  <c r="N3338" i="3" s="1"/>
  <c r="O3338" i="3" s="1"/>
  <c r="P3338" i="3" s="1"/>
  <c r="D3338" i="3"/>
  <c r="Q3337" i="3"/>
  <c r="K3337" i="3"/>
  <c r="L3337" i="3" s="1"/>
  <c r="H3337" i="3"/>
  <c r="E3337" i="3"/>
  <c r="F3337" i="3" s="1"/>
  <c r="M3337" i="3" s="1"/>
  <c r="N3337" i="3" s="1"/>
  <c r="O3337" i="3" s="1"/>
  <c r="P3337" i="3" s="1"/>
  <c r="D3337" i="3"/>
  <c r="Q3336" i="3"/>
  <c r="K3336" i="3"/>
  <c r="L3336" i="3" s="1"/>
  <c r="H3336" i="3"/>
  <c r="E3336" i="3"/>
  <c r="F3336" i="3" s="1"/>
  <c r="M3336" i="3" s="1"/>
  <c r="N3336" i="3" s="1"/>
  <c r="O3336" i="3" s="1"/>
  <c r="P3336" i="3" s="1"/>
  <c r="D3336" i="3"/>
  <c r="Q3335" i="3"/>
  <c r="K3335" i="3"/>
  <c r="L3335" i="3" s="1"/>
  <c r="H3335" i="3"/>
  <c r="E3335" i="3"/>
  <c r="F3335" i="3" s="1"/>
  <c r="M3335" i="3" s="1"/>
  <c r="N3335" i="3" s="1"/>
  <c r="O3335" i="3" s="1"/>
  <c r="P3335" i="3" s="1"/>
  <c r="D3335" i="3"/>
  <c r="Q3334" i="3"/>
  <c r="K3334" i="3"/>
  <c r="L3334" i="3" s="1"/>
  <c r="H3334" i="3"/>
  <c r="E3334" i="3"/>
  <c r="F3334" i="3" s="1"/>
  <c r="M3334" i="3" s="1"/>
  <c r="N3334" i="3" s="1"/>
  <c r="O3334" i="3" s="1"/>
  <c r="P3334" i="3" s="1"/>
  <c r="D3334" i="3"/>
  <c r="Q3333" i="3"/>
  <c r="K3333" i="3"/>
  <c r="L3333" i="3" s="1"/>
  <c r="H3333" i="3"/>
  <c r="E3333" i="3"/>
  <c r="F3333" i="3" s="1"/>
  <c r="M3333" i="3" s="1"/>
  <c r="N3333" i="3" s="1"/>
  <c r="O3333" i="3" s="1"/>
  <c r="P3333" i="3" s="1"/>
  <c r="D3333" i="3"/>
  <c r="Q3332" i="3"/>
  <c r="K3332" i="3"/>
  <c r="L3332" i="3" s="1"/>
  <c r="H3332" i="3"/>
  <c r="E3332" i="3"/>
  <c r="F3332" i="3" s="1"/>
  <c r="M3332" i="3" s="1"/>
  <c r="N3332" i="3" s="1"/>
  <c r="O3332" i="3" s="1"/>
  <c r="P3332" i="3" s="1"/>
  <c r="D3332" i="3"/>
  <c r="Q3331" i="3"/>
  <c r="K3331" i="3"/>
  <c r="L3331" i="3" s="1"/>
  <c r="H3331" i="3"/>
  <c r="E3331" i="3"/>
  <c r="F3331" i="3" s="1"/>
  <c r="M3331" i="3" s="1"/>
  <c r="N3331" i="3" s="1"/>
  <c r="O3331" i="3" s="1"/>
  <c r="P3331" i="3" s="1"/>
  <c r="D3331" i="3"/>
  <c r="Q3330" i="3"/>
  <c r="K3330" i="3"/>
  <c r="L3330" i="3" s="1"/>
  <c r="H3330" i="3"/>
  <c r="E3330" i="3"/>
  <c r="F3330" i="3" s="1"/>
  <c r="M3330" i="3" s="1"/>
  <c r="N3330" i="3" s="1"/>
  <c r="O3330" i="3" s="1"/>
  <c r="P3330" i="3" s="1"/>
  <c r="D3330" i="3"/>
  <c r="Q3329" i="3"/>
  <c r="K3329" i="3"/>
  <c r="L3329" i="3" s="1"/>
  <c r="H3329" i="3"/>
  <c r="E3329" i="3"/>
  <c r="F3329" i="3" s="1"/>
  <c r="M3329" i="3" s="1"/>
  <c r="N3329" i="3" s="1"/>
  <c r="O3329" i="3" s="1"/>
  <c r="P3329" i="3" s="1"/>
  <c r="D3329" i="3"/>
  <c r="Q3328" i="3"/>
  <c r="K3328" i="3"/>
  <c r="L3328" i="3" s="1"/>
  <c r="H3328" i="3"/>
  <c r="E3328" i="3"/>
  <c r="F3328" i="3" s="1"/>
  <c r="M3328" i="3" s="1"/>
  <c r="N3328" i="3" s="1"/>
  <c r="O3328" i="3" s="1"/>
  <c r="P3328" i="3" s="1"/>
  <c r="D3328" i="3"/>
  <c r="Q3327" i="3"/>
  <c r="K3327" i="3"/>
  <c r="L3327" i="3" s="1"/>
  <c r="H3327" i="3"/>
  <c r="E3327" i="3"/>
  <c r="F3327" i="3" s="1"/>
  <c r="M3327" i="3" s="1"/>
  <c r="N3327" i="3" s="1"/>
  <c r="O3327" i="3" s="1"/>
  <c r="P3327" i="3" s="1"/>
  <c r="D3327" i="3"/>
  <c r="Q3326" i="3"/>
  <c r="K3326" i="3"/>
  <c r="L3326" i="3" s="1"/>
  <c r="H3326" i="3"/>
  <c r="E3326" i="3"/>
  <c r="F3326" i="3" s="1"/>
  <c r="M3326" i="3" s="1"/>
  <c r="N3326" i="3" s="1"/>
  <c r="O3326" i="3" s="1"/>
  <c r="P3326" i="3" s="1"/>
  <c r="D3326" i="3"/>
  <c r="Q3325" i="3"/>
  <c r="K3325" i="3"/>
  <c r="L3325" i="3" s="1"/>
  <c r="H3325" i="3"/>
  <c r="E3325" i="3"/>
  <c r="F3325" i="3" s="1"/>
  <c r="M3325" i="3" s="1"/>
  <c r="N3325" i="3" s="1"/>
  <c r="O3325" i="3" s="1"/>
  <c r="P3325" i="3" s="1"/>
  <c r="D3325" i="3"/>
  <c r="Q3324" i="3"/>
  <c r="K3324" i="3"/>
  <c r="L3324" i="3" s="1"/>
  <c r="H3324" i="3"/>
  <c r="E3324" i="3"/>
  <c r="F3324" i="3" s="1"/>
  <c r="M3324" i="3" s="1"/>
  <c r="N3324" i="3" s="1"/>
  <c r="O3324" i="3" s="1"/>
  <c r="P3324" i="3" s="1"/>
  <c r="D3324" i="3"/>
  <c r="Q3323" i="3"/>
  <c r="K3323" i="3"/>
  <c r="L3323" i="3" s="1"/>
  <c r="H3323" i="3"/>
  <c r="E3323" i="3"/>
  <c r="F3323" i="3" s="1"/>
  <c r="M3323" i="3" s="1"/>
  <c r="N3323" i="3" s="1"/>
  <c r="O3323" i="3" s="1"/>
  <c r="P3323" i="3" s="1"/>
  <c r="D3323" i="3"/>
  <c r="Q3322" i="3"/>
  <c r="K3322" i="3"/>
  <c r="L3322" i="3" s="1"/>
  <c r="H3322" i="3"/>
  <c r="E3322" i="3"/>
  <c r="F3322" i="3" s="1"/>
  <c r="M3322" i="3" s="1"/>
  <c r="N3322" i="3" s="1"/>
  <c r="O3322" i="3" s="1"/>
  <c r="P3322" i="3" s="1"/>
  <c r="D3322" i="3"/>
  <c r="Q3321" i="3"/>
  <c r="K3321" i="3"/>
  <c r="L3321" i="3" s="1"/>
  <c r="H3321" i="3"/>
  <c r="E3321" i="3"/>
  <c r="F3321" i="3" s="1"/>
  <c r="M3321" i="3" s="1"/>
  <c r="N3321" i="3" s="1"/>
  <c r="O3321" i="3" s="1"/>
  <c r="P3321" i="3" s="1"/>
  <c r="D3321" i="3"/>
  <c r="Q3320" i="3"/>
  <c r="K3320" i="3"/>
  <c r="L3320" i="3" s="1"/>
  <c r="H3320" i="3"/>
  <c r="E3320" i="3"/>
  <c r="F3320" i="3" s="1"/>
  <c r="M3320" i="3" s="1"/>
  <c r="N3320" i="3" s="1"/>
  <c r="O3320" i="3" s="1"/>
  <c r="P3320" i="3" s="1"/>
  <c r="D3320" i="3"/>
  <c r="Q3319" i="3"/>
  <c r="K3319" i="3"/>
  <c r="L3319" i="3" s="1"/>
  <c r="H3319" i="3"/>
  <c r="E3319" i="3"/>
  <c r="F3319" i="3" s="1"/>
  <c r="M3319" i="3" s="1"/>
  <c r="N3319" i="3" s="1"/>
  <c r="O3319" i="3" s="1"/>
  <c r="P3319" i="3" s="1"/>
  <c r="D3319" i="3"/>
  <c r="Q3318" i="3"/>
  <c r="K3318" i="3"/>
  <c r="L3318" i="3" s="1"/>
  <c r="H3318" i="3"/>
  <c r="E3318" i="3"/>
  <c r="F3318" i="3" s="1"/>
  <c r="M3318" i="3" s="1"/>
  <c r="N3318" i="3" s="1"/>
  <c r="O3318" i="3" s="1"/>
  <c r="P3318" i="3" s="1"/>
  <c r="D3318" i="3"/>
  <c r="Q3317" i="3"/>
  <c r="K3317" i="3"/>
  <c r="L3317" i="3" s="1"/>
  <c r="H3317" i="3"/>
  <c r="E3317" i="3"/>
  <c r="F3317" i="3" s="1"/>
  <c r="M3317" i="3" s="1"/>
  <c r="N3317" i="3" s="1"/>
  <c r="O3317" i="3" s="1"/>
  <c r="P3317" i="3" s="1"/>
  <c r="D3317" i="3"/>
  <c r="Q3316" i="3"/>
  <c r="K3316" i="3"/>
  <c r="L3316" i="3" s="1"/>
  <c r="H3316" i="3"/>
  <c r="E3316" i="3"/>
  <c r="F3316" i="3" s="1"/>
  <c r="M3316" i="3" s="1"/>
  <c r="N3316" i="3" s="1"/>
  <c r="O3316" i="3" s="1"/>
  <c r="P3316" i="3" s="1"/>
  <c r="D3316" i="3"/>
  <c r="Q3315" i="3"/>
  <c r="K3315" i="3"/>
  <c r="L3315" i="3" s="1"/>
  <c r="H3315" i="3"/>
  <c r="E3315" i="3"/>
  <c r="F3315" i="3" s="1"/>
  <c r="M3315" i="3" s="1"/>
  <c r="N3315" i="3" s="1"/>
  <c r="O3315" i="3" s="1"/>
  <c r="P3315" i="3" s="1"/>
  <c r="D3315" i="3"/>
  <c r="Q3314" i="3"/>
  <c r="K3314" i="3"/>
  <c r="L3314" i="3" s="1"/>
  <c r="H3314" i="3"/>
  <c r="E3314" i="3"/>
  <c r="F3314" i="3" s="1"/>
  <c r="M3314" i="3" s="1"/>
  <c r="N3314" i="3" s="1"/>
  <c r="O3314" i="3" s="1"/>
  <c r="P3314" i="3" s="1"/>
  <c r="D3314" i="3"/>
  <c r="Q3313" i="3"/>
  <c r="K3313" i="3"/>
  <c r="L3313" i="3" s="1"/>
  <c r="H3313" i="3"/>
  <c r="E3313" i="3"/>
  <c r="F3313" i="3" s="1"/>
  <c r="M3313" i="3" s="1"/>
  <c r="N3313" i="3" s="1"/>
  <c r="O3313" i="3" s="1"/>
  <c r="P3313" i="3" s="1"/>
  <c r="D3313" i="3"/>
  <c r="Q3312" i="3"/>
  <c r="K3312" i="3"/>
  <c r="L3312" i="3" s="1"/>
  <c r="H3312" i="3"/>
  <c r="E3312" i="3"/>
  <c r="F3312" i="3" s="1"/>
  <c r="M3312" i="3" s="1"/>
  <c r="N3312" i="3" s="1"/>
  <c r="O3312" i="3" s="1"/>
  <c r="P3312" i="3" s="1"/>
  <c r="D3312" i="3"/>
  <c r="Q3311" i="3"/>
  <c r="K3311" i="3"/>
  <c r="L3311" i="3" s="1"/>
  <c r="H3311" i="3"/>
  <c r="E3311" i="3"/>
  <c r="F3311" i="3" s="1"/>
  <c r="M3311" i="3" s="1"/>
  <c r="N3311" i="3" s="1"/>
  <c r="O3311" i="3" s="1"/>
  <c r="P3311" i="3" s="1"/>
  <c r="D3311" i="3"/>
  <c r="Q3310" i="3"/>
  <c r="K3310" i="3"/>
  <c r="L3310" i="3" s="1"/>
  <c r="H3310" i="3"/>
  <c r="E3310" i="3"/>
  <c r="F3310" i="3" s="1"/>
  <c r="M3310" i="3" s="1"/>
  <c r="N3310" i="3" s="1"/>
  <c r="O3310" i="3" s="1"/>
  <c r="P3310" i="3" s="1"/>
  <c r="D3310" i="3"/>
  <c r="Q3309" i="3"/>
  <c r="K3309" i="3"/>
  <c r="L3309" i="3" s="1"/>
  <c r="H3309" i="3"/>
  <c r="E3309" i="3"/>
  <c r="D3309" i="3"/>
  <c r="Q3308" i="3"/>
  <c r="K3308" i="3"/>
  <c r="L3308" i="3" s="1"/>
  <c r="H3308" i="3"/>
  <c r="E3308" i="3"/>
  <c r="D3308" i="3"/>
  <c r="Q3307" i="3"/>
  <c r="K3307" i="3"/>
  <c r="L3307" i="3" s="1"/>
  <c r="H3307" i="3"/>
  <c r="E3307" i="3"/>
  <c r="D3307" i="3"/>
  <c r="Q3306" i="3"/>
  <c r="K3306" i="3"/>
  <c r="L3306" i="3" s="1"/>
  <c r="H3306" i="3"/>
  <c r="E3306" i="3"/>
  <c r="D3306" i="3"/>
  <c r="Q3305" i="3"/>
  <c r="K3305" i="3"/>
  <c r="L3305" i="3" s="1"/>
  <c r="H3305" i="3"/>
  <c r="E3305" i="3"/>
  <c r="D3305" i="3"/>
  <c r="Q3304" i="3"/>
  <c r="K3304" i="3"/>
  <c r="L3304" i="3" s="1"/>
  <c r="H3304" i="3"/>
  <c r="E3304" i="3"/>
  <c r="D3304" i="3"/>
  <c r="Q3303" i="3"/>
  <c r="K3303" i="3"/>
  <c r="L3303" i="3" s="1"/>
  <c r="H3303" i="3"/>
  <c r="E3303" i="3"/>
  <c r="D3303" i="3"/>
  <c r="Q3302" i="3"/>
  <c r="K3302" i="3"/>
  <c r="L3302" i="3" s="1"/>
  <c r="H3302" i="3"/>
  <c r="E3302" i="3"/>
  <c r="D3302" i="3"/>
  <c r="Q3301" i="3"/>
  <c r="K3301" i="3"/>
  <c r="L3301" i="3" s="1"/>
  <c r="H3301" i="3"/>
  <c r="E3301" i="3"/>
  <c r="D3301" i="3"/>
  <c r="Q3300" i="3"/>
  <c r="K3300" i="3"/>
  <c r="L3300" i="3" s="1"/>
  <c r="H3300" i="3"/>
  <c r="E3300" i="3"/>
  <c r="D3300" i="3"/>
  <c r="Q3299" i="3"/>
  <c r="K3299" i="3"/>
  <c r="L3299" i="3" s="1"/>
  <c r="H3299" i="3"/>
  <c r="E3299" i="3"/>
  <c r="D3299" i="3"/>
  <c r="Q3298" i="3"/>
  <c r="K3298" i="3"/>
  <c r="L3298" i="3" s="1"/>
  <c r="H3298" i="3"/>
  <c r="E3298" i="3"/>
  <c r="D3298" i="3"/>
  <c r="Q3297" i="3"/>
  <c r="K3297" i="3"/>
  <c r="L3297" i="3" s="1"/>
  <c r="H3297" i="3"/>
  <c r="E3297" i="3"/>
  <c r="D3297" i="3"/>
  <c r="Q3296" i="3"/>
  <c r="K3296" i="3"/>
  <c r="L3296" i="3" s="1"/>
  <c r="H3296" i="3"/>
  <c r="E3296" i="3"/>
  <c r="D3296" i="3"/>
  <c r="Q3295" i="3"/>
  <c r="K3295" i="3"/>
  <c r="L3295" i="3" s="1"/>
  <c r="H3295" i="3"/>
  <c r="E3295" i="3"/>
  <c r="D3295" i="3"/>
  <c r="Q3294" i="3"/>
  <c r="K3294" i="3"/>
  <c r="L3294" i="3" s="1"/>
  <c r="H3294" i="3"/>
  <c r="E3294" i="3"/>
  <c r="D3294" i="3"/>
  <c r="Q3293" i="3"/>
  <c r="K3293" i="3"/>
  <c r="L3293" i="3" s="1"/>
  <c r="H3293" i="3"/>
  <c r="E3293" i="3"/>
  <c r="D3293" i="3"/>
  <c r="Q3292" i="3"/>
  <c r="K3292" i="3"/>
  <c r="L3292" i="3" s="1"/>
  <c r="H3292" i="3"/>
  <c r="E3292" i="3"/>
  <c r="D3292" i="3"/>
  <c r="Q3291" i="3"/>
  <c r="K3291" i="3"/>
  <c r="L3291" i="3" s="1"/>
  <c r="H3291" i="3"/>
  <c r="E3291" i="3"/>
  <c r="D3291" i="3"/>
  <c r="Q3290" i="3"/>
  <c r="K3290" i="3"/>
  <c r="L3290" i="3" s="1"/>
  <c r="H3290" i="3"/>
  <c r="E3290" i="3"/>
  <c r="D3290" i="3"/>
  <c r="Q3289" i="3"/>
  <c r="K3289" i="3"/>
  <c r="L3289" i="3" s="1"/>
  <c r="H3289" i="3"/>
  <c r="E3289" i="3"/>
  <c r="D3289" i="3"/>
  <c r="Q3288" i="3"/>
  <c r="K3288" i="3"/>
  <c r="L3288" i="3" s="1"/>
  <c r="H3288" i="3"/>
  <c r="E3288" i="3"/>
  <c r="D3288" i="3"/>
  <c r="Q3287" i="3"/>
  <c r="K3287" i="3"/>
  <c r="L3287" i="3" s="1"/>
  <c r="H3287" i="3"/>
  <c r="E3287" i="3"/>
  <c r="D3287" i="3"/>
  <c r="Q3286" i="3"/>
  <c r="K3286" i="3"/>
  <c r="L3286" i="3" s="1"/>
  <c r="H3286" i="3"/>
  <c r="E3286" i="3"/>
  <c r="D3286" i="3"/>
  <c r="Q3285" i="3"/>
  <c r="K3285" i="3"/>
  <c r="L3285" i="3" s="1"/>
  <c r="H3285" i="3"/>
  <c r="E3285" i="3"/>
  <c r="D3285" i="3"/>
  <c r="Q3284" i="3"/>
  <c r="K3284" i="3"/>
  <c r="L3284" i="3" s="1"/>
  <c r="H3284" i="3"/>
  <c r="E3284" i="3"/>
  <c r="D3284" i="3"/>
  <c r="Q3283" i="3"/>
  <c r="K3283" i="3"/>
  <c r="L3283" i="3" s="1"/>
  <c r="H3283" i="3"/>
  <c r="E3283" i="3"/>
  <c r="D3283" i="3"/>
  <c r="Q3282" i="3"/>
  <c r="K3282" i="3"/>
  <c r="L3282" i="3" s="1"/>
  <c r="H3282" i="3"/>
  <c r="E3282" i="3"/>
  <c r="D3282" i="3"/>
  <c r="Q3281" i="3"/>
  <c r="K3281" i="3"/>
  <c r="L3281" i="3" s="1"/>
  <c r="H3281" i="3"/>
  <c r="E3281" i="3"/>
  <c r="D3281" i="3"/>
  <c r="Q3280" i="3"/>
  <c r="K3280" i="3"/>
  <c r="L3280" i="3" s="1"/>
  <c r="H3280" i="3"/>
  <c r="E3280" i="3"/>
  <c r="D3280" i="3"/>
  <c r="Q3279" i="3"/>
  <c r="K3279" i="3"/>
  <c r="L3279" i="3" s="1"/>
  <c r="H3279" i="3"/>
  <c r="E3279" i="3"/>
  <c r="D3279" i="3"/>
  <c r="Q3278" i="3"/>
  <c r="K3278" i="3"/>
  <c r="L3278" i="3" s="1"/>
  <c r="H3278" i="3"/>
  <c r="E3278" i="3"/>
  <c r="D3278" i="3"/>
  <c r="Q3277" i="3"/>
  <c r="K3277" i="3"/>
  <c r="L3277" i="3" s="1"/>
  <c r="H3277" i="3"/>
  <c r="E3277" i="3"/>
  <c r="D3277" i="3"/>
  <c r="Q3276" i="3"/>
  <c r="K3276" i="3"/>
  <c r="L3276" i="3" s="1"/>
  <c r="H3276" i="3"/>
  <c r="E3276" i="3"/>
  <c r="D3276" i="3"/>
  <c r="Q3275" i="3"/>
  <c r="K3275" i="3"/>
  <c r="L3275" i="3" s="1"/>
  <c r="H3275" i="3"/>
  <c r="E3275" i="3"/>
  <c r="D3275" i="3"/>
  <c r="Q3274" i="3"/>
  <c r="K3274" i="3"/>
  <c r="L3274" i="3" s="1"/>
  <c r="H3274" i="3"/>
  <c r="E3274" i="3"/>
  <c r="D3274" i="3"/>
  <c r="Q3273" i="3"/>
  <c r="K3273" i="3"/>
  <c r="L3273" i="3" s="1"/>
  <c r="H3273" i="3"/>
  <c r="E3273" i="3"/>
  <c r="D3273" i="3"/>
  <c r="Q3272" i="3"/>
  <c r="K3272" i="3"/>
  <c r="L3272" i="3" s="1"/>
  <c r="H3272" i="3"/>
  <c r="E3272" i="3"/>
  <c r="D3272" i="3"/>
  <c r="Q3271" i="3"/>
  <c r="K3271" i="3"/>
  <c r="L3271" i="3" s="1"/>
  <c r="H3271" i="3"/>
  <c r="E3271" i="3"/>
  <c r="D3271" i="3"/>
  <c r="Q3270" i="3"/>
  <c r="K3270" i="3"/>
  <c r="L3270" i="3" s="1"/>
  <c r="H3270" i="3"/>
  <c r="E3270" i="3"/>
  <c r="D3270" i="3"/>
  <c r="Q3269" i="3"/>
  <c r="K3269" i="3"/>
  <c r="L3269" i="3" s="1"/>
  <c r="H3269" i="3"/>
  <c r="E3269" i="3"/>
  <c r="D3269" i="3"/>
  <c r="Q3268" i="3"/>
  <c r="K3268" i="3"/>
  <c r="L3268" i="3" s="1"/>
  <c r="H3268" i="3"/>
  <c r="E3268" i="3"/>
  <c r="D3268" i="3"/>
  <c r="Q3267" i="3"/>
  <c r="K3267" i="3"/>
  <c r="L3267" i="3" s="1"/>
  <c r="H3267" i="3"/>
  <c r="E3267" i="3"/>
  <c r="D3267" i="3"/>
  <c r="Q3266" i="3"/>
  <c r="K3266" i="3"/>
  <c r="L3266" i="3" s="1"/>
  <c r="H3266" i="3"/>
  <c r="E3266" i="3"/>
  <c r="D3266" i="3"/>
  <c r="Q3265" i="3"/>
  <c r="K3265" i="3"/>
  <c r="L3265" i="3" s="1"/>
  <c r="H3265" i="3"/>
  <c r="E3265" i="3"/>
  <c r="D3265" i="3"/>
  <c r="Q3264" i="3"/>
  <c r="K3264" i="3"/>
  <c r="L3264" i="3" s="1"/>
  <c r="H3264" i="3"/>
  <c r="E3264" i="3"/>
  <c r="D3264" i="3"/>
  <c r="Q3263" i="3"/>
  <c r="K3263" i="3"/>
  <c r="L3263" i="3" s="1"/>
  <c r="H3263" i="3"/>
  <c r="E3263" i="3"/>
  <c r="D3263" i="3"/>
  <c r="Q3262" i="3"/>
  <c r="K3262" i="3"/>
  <c r="L3262" i="3" s="1"/>
  <c r="H3262" i="3"/>
  <c r="E3262" i="3"/>
  <c r="D3262" i="3"/>
  <c r="Q3261" i="3"/>
  <c r="K3261" i="3"/>
  <c r="L3261" i="3" s="1"/>
  <c r="H3261" i="3"/>
  <c r="E3261" i="3"/>
  <c r="D3261" i="3"/>
  <c r="Q3260" i="3"/>
  <c r="K3260" i="3"/>
  <c r="L3260" i="3" s="1"/>
  <c r="H3260" i="3"/>
  <c r="E3260" i="3"/>
  <c r="D3260" i="3"/>
  <c r="Q3259" i="3"/>
  <c r="K3259" i="3"/>
  <c r="L3259" i="3" s="1"/>
  <c r="H3259" i="3"/>
  <c r="E3259" i="3"/>
  <c r="D3259" i="3"/>
  <c r="Q3258" i="3"/>
  <c r="K3258" i="3"/>
  <c r="L3258" i="3" s="1"/>
  <c r="H3258" i="3"/>
  <c r="E3258" i="3"/>
  <c r="D3258" i="3"/>
  <c r="Q3257" i="3"/>
  <c r="K3257" i="3"/>
  <c r="L3257" i="3" s="1"/>
  <c r="H3257" i="3"/>
  <c r="E3257" i="3"/>
  <c r="D3257" i="3"/>
  <c r="Q3256" i="3"/>
  <c r="K3256" i="3"/>
  <c r="L3256" i="3" s="1"/>
  <c r="H3256" i="3"/>
  <c r="E3256" i="3"/>
  <c r="D3256" i="3"/>
  <c r="Q3255" i="3"/>
  <c r="K3255" i="3"/>
  <c r="L3255" i="3" s="1"/>
  <c r="H3255" i="3"/>
  <c r="E3255" i="3"/>
  <c r="D3255" i="3"/>
  <c r="Q3254" i="3"/>
  <c r="K3254" i="3"/>
  <c r="L3254" i="3" s="1"/>
  <c r="H3254" i="3"/>
  <c r="E3254" i="3"/>
  <c r="D3254" i="3"/>
  <c r="Q3253" i="3"/>
  <c r="K3253" i="3"/>
  <c r="L3253" i="3" s="1"/>
  <c r="H3253" i="3"/>
  <c r="E3253" i="3"/>
  <c r="D3253" i="3"/>
  <c r="Q3252" i="3"/>
  <c r="K3252" i="3"/>
  <c r="L3252" i="3" s="1"/>
  <c r="H3252" i="3"/>
  <c r="E3252" i="3"/>
  <c r="D3252" i="3"/>
  <c r="Q3251" i="3"/>
  <c r="K3251" i="3"/>
  <c r="L3251" i="3" s="1"/>
  <c r="H3251" i="3"/>
  <c r="E3251" i="3"/>
  <c r="D3251" i="3"/>
  <c r="Q3250" i="3"/>
  <c r="K3250" i="3"/>
  <c r="L3250" i="3" s="1"/>
  <c r="H3250" i="3"/>
  <c r="E3250" i="3"/>
  <c r="D3250" i="3"/>
  <c r="Q3249" i="3"/>
  <c r="K3249" i="3"/>
  <c r="L3249" i="3" s="1"/>
  <c r="H3249" i="3"/>
  <c r="E3249" i="3"/>
  <c r="D3249" i="3"/>
  <c r="Q3248" i="3"/>
  <c r="K3248" i="3"/>
  <c r="L3248" i="3" s="1"/>
  <c r="H3248" i="3"/>
  <c r="E3248" i="3"/>
  <c r="D3248" i="3"/>
  <c r="Q3247" i="3"/>
  <c r="K3247" i="3"/>
  <c r="L3247" i="3" s="1"/>
  <c r="H3247" i="3"/>
  <c r="E3247" i="3"/>
  <c r="D3247" i="3"/>
  <c r="Q3246" i="3"/>
  <c r="K3246" i="3"/>
  <c r="L3246" i="3" s="1"/>
  <c r="H3246" i="3"/>
  <c r="E3246" i="3"/>
  <c r="D3246" i="3"/>
  <c r="Q3245" i="3"/>
  <c r="K3245" i="3"/>
  <c r="L3245" i="3" s="1"/>
  <c r="H3245" i="3"/>
  <c r="E3245" i="3"/>
  <c r="D3245" i="3"/>
  <c r="Q3244" i="3"/>
  <c r="K3244" i="3"/>
  <c r="L3244" i="3" s="1"/>
  <c r="H3244" i="3"/>
  <c r="E3244" i="3"/>
  <c r="D3244" i="3"/>
  <c r="Q3243" i="3"/>
  <c r="K3243" i="3"/>
  <c r="L3243" i="3" s="1"/>
  <c r="H3243" i="3"/>
  <c r="E3243" i="3"/>
  <c r="D3243" i="3"/>
  <c r="Q3242" i="3"/>
  <c r="K3242" i="3"/>
  <c r="L3242" i="3" s="1"/>
  <c r="H3242" i="3"/>
  <c r="E3242" i="3"/>
  <c r="D3242" i="3"/>
  <c r="Q3241" i="3"/>
  <c r="K3241" i="3"/>
  <c r="L3241" i="3" s="1"/>
  <c r="H3241" i="3"/>
  <c r="E3241" i="3"/>
  <c r="D3241" i="3"/>
  <c r="Q3240" i="3"/>
  <c r="K3240" i="3"/>
  <c r="L3240" i="3" s="1"/>
  <c r="H3240" i="3"/>
  <c r="E3240" i="3"/>
  <c r="D3240" i="3"/>
  <c r="Q3239" i="3"/>
  <c r="K3239" i="3"/>
  <c r="L3239" i="3" s="1"/>
  <c r="H3239" i="3"/>
  <c r="E3239" i="3"/>
  <c r="D3239" i="3"/>
  <c r="Q3238" i="3"/>
  <c r="K3238" i="3"/>
  <c r="L3238" i="3" s="1"/>
  <c r="H3238" i="3"/>
  <c r="E3238" i="3"/>
  <c r="D3238" i="3"/>
  <c r="Q3237" i="3"/>
  <c r="K3237" i="3"/>
  <c r="L3237" i="3" s="1"/>
  <c r="H3237" i="3"/>
  <c r="E3237" i="3"/>
  <c r="D3237" i="3"/>
  <c r="Q3236" i="3"/>
  <c r="K3236" i="3"/>
  <c r="L3236" i="3" s="1"/>
  <c r="H3236" i="3"/>
  <c r="E3236" i="3"/>
  <c r="D3236" i="3"/>
  <c r="Q3235" i="3"/>
  <c r="K3235" i="3"/>
  <c r="L3235" i="3" s="1"/>
  <c r="H3235" i="3"/>
  <c r="E3235" i="3"/>
  <c r="D3235" i="3"/>
  <c r="Q3234" i="3"/>
  <c r="K3234" i="3"/>
  <c r="L3234" i="3" s="1"/>
  <c r="H3234" i="3"/>
  <c r="E3234" i="3"/>
  <c r="D3234" i="3"/>
  <c r="Q3233" i="3"/>
  <c r="K3233" i="3"/>
  <c r="L3233" i="3" s="1"/>
  <c r="H3233" i="3"/>
  <c r="E3233" i="3"/>
  <c r="D3233" i="3"/>
  <c r="Q3232" i="3"/>
  <c r="K3232" i="3"/>
  <c r="L3232" i="3" s="1"/>
  <c r="H3232" i="3"/>
  <c r="E3232" i="3"/>
  <c r="D3232" i="3"/>
  <c r="Q3231" i="3"/>
  <c r="K3231" i="3"/>
  <c r="L3231" i="3" s="1"/>
  <c r="H3231" i="3"/>
  <c r="E3231" i="3"/>
  <c r="D3231" i="3"/>
  <c r="Q3230" i="3"/>
  <c r="K3230" i="3"/>
  <c r="L3230" i="3" s="1"/>
  <c r="H3230" i="3"/>
  <c r="E3230" i="3"/>
  <c r="D3230" i="3"/>
  <c r="Q3229" i="3"/>
  <c r="K3229" i="3"/>
  <c r="L3229" i="3" s="1"/>
  <c r="H3229" i="3"/>
  <c r="E3229" i="3"/>
  <c r="D3229" i="3"/>
  <c r="Q3228" i="3"/>
  <c r="K3228" i="3"/>
  <c r="L3228" i="3" s="1"/>
  <c r="H3228" i="3"/>
  <c r="E3228" i="3"/>
  <c r="D3228" i="3"/>
  <c r="Q3227" i="3"/>
  <c r="K3227" i="3"/>
  <c r="L3227" i="3" s="1"/>
  <c r="H3227" i="3"/>
  <c r="E3227" i="3"/>
  <c r="D3227" i="3"/>
  <c r="Q3226" i="3"/>
  <c r="K3226" i="3"/>
  <c r="L3226" i="3" s="1"/>
  <c r="H3226" i="3"/>
  <c r="E3226" i="3"/>
  <c r="D3226" i="3"/>
  <c r="Q3225" i="3"/>
  <c r="K3225" i="3"/>
  <c r="L3225" i="3" s="1"/>
  <c r="H3225" i="3"/>
  <c r="E3225" i="3"/>
  <c r="D3225" i="3"/>
  <c r="Q3224" i="3"/>
  <c r="K3224" i="3"/>
  <c r="L3224" i="3" s="1"/>
  <c r="H3224" i="3"/>
  <c r="E3224" i="3"/>
  <c r="D3224" i="3"/>
  <c r="Q3223" i="3"/>
  <c r="K3223" i="3"/>
  <c r="L3223" i="3" s="1"/>
  <c r="H3223" i="3"/>
  <c r="E3223" i="3"/>
  <c r="D3223" i="3"/>
  <c r="Q3222" i="3"/>
  <c r="K3222" i="3"/>
  <c r="L3222" i="3" s="1"/>
  <c r="H3222" i="3"/>
  <c r="E3222" i="3"/>
  <c r="D3222" i="3"/>
  <c r="Q3221" i="3"/>
  <c r="K3221" i="3"/>
  <c r="L3221" i="3" s="1"/>
  <c r="H3221" i="3"/>
  <c r="E3221" i="3"/>
  <c r="D3221" i="3"/>
  <c r="Q3220" i="3"/>
  <c r="K3220" i="3"/>
  <c r="L3220" i="3" s="1"/>
  <c r="H3220" i="3"/>
  <c r="E3220" i="3"/>
  <c r="D3220" i="3"/>
  <c r="Q3219" i="3"/>
  <c r="K3219" i="3"/>
  <c r="L3219" i="3" s="1"/>
  <c r="H3219" i="3"/>
  <c r="E3219" i="3"/>
  <c r="D3219" i="3"/>
  <c r="Q3218" i="3"/>
  <c r="K3218" i="3"/>
  <c r="L3218" i="3" s="1"/>
  <c r="H3218" i="3"/>
  <c r="E3218" i="3"/>
  <c r="D3218" i="3"/>
  <c r="Q3217" i="3"/>
  <c r="K3217" i="3"/>
  <c r="L3217" i="3" s="1"/>
  <c r="H3217" i="3"/>
  <c r="E3217" i="3"/>
  <c r="D3217" i="3"/>
  <c r="Q3216" i="3"/>
  <c r="K3216" i="3"/>
  <c r="L3216" i="3" s="1"/>
  <c r="H3216" i="3"/>
  <c r="E3216" i="3"/>
  <c r="D3216" i="3"/>
  <c r="Q3215" i="3"/>
  <c r="K3215" i="3"/>
  <c r="L3215" i="3" s="1"/>
  <c r="H3215" i="3"/>
  <c r="E3215" i="3"/>
  <c r="D3215" i="3"/>
  <c r="Q3214" i="3"/>
  <c r="K3214" i="3"/>
  <c r="L3214" i="3" s="1"/>
  <c r="H3214" i="3"/>
  <c r="E3214" i="3"/>
  <c r="D3214" i="3"/>
  <c r="Q3213" i="3"/>
  <c r="K3213" i="3"/>
  <c r="L3213" i="3" s="1"/>
  <c r="H3213" i="3"/>
  <c r="E3213" i="3"/>
  <c r="D3213" i="3"/>
  <c r="Q3212" i="3"/>
  <c r="K3212" i="3"/>
  <c r="L3212" i="3" s="1"/>
  <c r="H3212" i="3"/>
  <c r="E3212" i="3"/>
  <c r="D3212" i="3"/>
  <c r="Q3211" i="3"/>
  <c r="K3211" i="3"/>
  <c r="L3211" i="3" s="1"/>
  <c r="H3211" i="3"/>
  <c r="E3211" i="3"/>
  <c r="D3211" i="3"/>
  <c r="Q3210" i="3"/>
  <c r="K3210" i="3"/>
  <c r="L3210" i="3" s="1"/>
  <c r="H3210" i="3"/>
  <c r="E3210" i="3"/>
  <c r="D3210" i="3"/>
  <c r="Q3209" i="3"/>
  <c r="K3209" i="3"/>
  <c r="L3209" i="3" s="1"/>
  <c r="H3209" i="3"/>
  <c r="E3209" i="3"/>
  <c r="D3209" i="3"/>
  <c r="Q3208" i="3"/>
  <c r="K3208" i="3"/>
  <c r="L3208" i="3" s="1"/>
  <c r="H3208" i="3"/>
  <c r="E3208" i="3"/>
  <c r="D3208" i="3"/>
  <c r="Q3207" i="3"/>
  <c r="K3207" i="3"/>
  <c r="L3207" i="3" s="1"/>
  <c r="H3207" i="3"/>
  <c r="E3207" i="3"/>
  <c r="D3207" i="3"/>
  <c r="Q3206" i="3"/>
  <c r="K3206" i="3"/>
  <c r="L3206" i="3" s="1"/>
  <c r="H3206" i="3"/>
  <c r="E3206" i="3"/>
  <c r="D3206" i="3"/>
  <c r="Q3205" i="3"/>
  <c r="K3205" i="3"/>
  <c r="L3205" i="3" s="1"/>
  <c r="H3205" i="3"/>
  <c r="E3205" i="3"/>
  <c r="D3205" i="3"/>
  <c r="Q3204" i="3"/>
  <c r="K3204" i="3"/>
  <c r="L3204" i="3" s="1"/>
  <c r="H3204" i="3"/>
  <c r="E3204" i="3"/>
  <c r="D3204" i="3"/>
  <c r="Q3203" i="3"/>
  <c r="K3203" i="3"/>
  <c r="L3203" i="3" s="1"/>
  <c r="H3203" i="3"/>
  <c r="E3203" i="3"/>
  <c r="D3203" i="3"/>
  <c r="Q3202" i="3"/>
  <c r="K3202" i="3"/>
  <c r="L3202" i="3" s="1"/>
  <c r="H3202" i="3"/>
  <c r="E3202" i="3"/>
  <c r="D3202" i="3"/>
  <c r="Q3201" i="3"/>
  <c r="K3201" i="3"/>
  <c r="L3201" i="3" s="1"/>
  <c r="H3201" i="3"/>
  <c r="E3201" i="3"/>
  <c r="D3201" i="3"/>
  <c r="Q3200" i="3"/>
  <c r="K3200" i="3"/>
  <c r="L3200" i="3" s="1"/>
  <c r="H3200" i="3"/>
  <c r="E3200" i="3"/>
  <c r="D3200" i="3"/>
  <c r="Q3199" i="3"/>
  <c r="K3199" i="3"/>
  <c r="L3199" i="3" s="1"/>
  <c r="H3199" i="3"/>
  <c r="E3199" i="3"/>
  <c r="D3199" i="3"/>
  <c r="Q3198" i="3"/>
  <c r="K3198" i="3"/>
  <c r="L3198" i="3" s="1"/>
  <c r="H3198" i="3"/>
  <c r="E3198" i="3"/>
  <c r="D3198" i="3"/>
  <c r="Q3197" i="3"/>
  <c r="K3197" i="3"/>
  <c r="L3197" i="3" s="1"/>
  <c r="H3197" i="3"/>
  <c r="E3197" i="3"/>
  <c r="D3197" i="3"/>
  <c r="Q3196" i="3"/>
  <c r="K3196" i="3"/>
  <c r="L3196" i="3" s="1"/>
  <c r="H3196" i="3"/>
  <c r="E3196" i="3"/>
  <c r="D3196" i="3"/>
  <c r="Q3195" i="3"/>
  <c r="K3195" i="3"/>
  <c r="L3195" i="3" s="1"/>
  <c r="H3195" i="3"/>
  <c r="E3195" i="3"/>
  <c r="D3195" i="3"/>
  <c r="Q3194" i="3"/>
  <c r="K3194" i="3"/>
  <c r="L3194" i="3" s="1"/>
  <c r="H3194" i="3"/>
  <c r="E3194" i="3"/>
  <c r="D3194" i="3"/>
  <c r="Q3193" i="3"/>
  <c r="K3193" i="3"/>
  <c r="L3193" i="3" s="1"/>
  <c r="H3193" i="3"/>
  <c r="E3193" i="3"/>
  <c r="D3193" i="3"/>
  <c r="Q3192" i="3"/>
  <c r="K3192" i="3"/>
  <c r="L3192" i="3" s="1"/>
  <c r="H3192" i="3"/>
  <c r="E3192" i="3"/>
  <c r="D3192" i="3"/>
  <c r="Q3191" i="3"/>
  <c r="K3191" i="3"/>
  <c r="L3191" i="3" s="1"/>
  <c r="H3191" i="3"/>
  <c r="E3191" i="3"/>
  <c r="D3191" i="3"/>
  <c r="Q3190" i="3"/>
  <c r="K3190" i="3"/>
  <c r="L3190" i="3" s="1"/>
  <c r="H3190" i="3"/>
  <c r="E3190" i="3"/>
  <c r="D3190" i="3"/>
  <c r="Q3189" i="3"/>
  <c r="K3189" i="3"/>
  <c r="L3189" i="3" s="1"/>
  <c r="H3189" i="3"/>
  <c r="E3189" i="3"/>
  <c r="D3189" i="3"/>
  <c r="Q3188" i="3"/>
  <c r="K3188" i="3"/>
  <c r="L3188" i="3" s="1"/>
  <c r="H3188" i="3"/>
  <c r="E3188" i="3"/>
  <c r="D3188" i="3"/>
  <c r="Q3187" i="3"/>
  <c r="K3187" i="3"/>
  <c r="L3187" i="3" s="1"/>
  <c r="H3187" i="3"/>
  <c r="E3187" i="3"/>
  <c r="D3187" i="3"/>
  <c r="Q3186" i="3"/>
  <c r="K3186" i="3"/>
  <c r="L3186" i="3" s="1"/>
  <c r="H3186" i="3"/>
  <c r="E3186" i="3"/>
  <c r="D3186" i="3"/>
  <c r="Q3185" i="3"/>
  <c r="K3185" i="3"/>
  <c r="L3185" i="3" s="1"/>
  <c r="H3185" i="3"/>
  <c r="E3185" i="3"/>
  <c r="D3185" i="3"/>
  <c r="Q3184" i="3"/>
  <c r="K3184" i="3"/>
  <c r="L3184" i="3" s="1"/>
  <c r="H3184" i="3"/>
  <c r="E3184" i="3"/>
  <c r="D3184" i="3"/>
  <c r="Q3183" i="3"/>
  <c r="K3183" i="3"/>
  <c r="L3183" i="3" s="1"/>
  <c r="H3183" i="3"/>
  <c r="E3183" i="3"/>
  <c r="D3183" i="3"/>
  <c r="Q3182" i="3"/>
  <c r="K3182" i="3"/>
  <c r="L3182" i="3" s="1"/>
  <c r="H3182" i="3"/>
  <c r="E3182" i="3"/>
  <c r="D3182" i="3"/>
  <c r="Q3181" i="3"/>
  <c r="K3181" i="3"/>
  <c r="L3181" i="3" s="1"/>
  <c r="H3181" i="3"/>
  <c r="E3181" i="3"/>
  <c r="D3181" i="3"/>
  <c r="Q3180" i="3"/>
  <c r="K3180" i="3"/>
  <c r="L3180" i="3" s="1"/>
  <c r="H3180" i="3"/>
  <c r="E3180" i="3"/>
  <c r="D3180" i="3"/>
  <c r="Q3179" i="3"/>
  <c r="K3179" i="3"/>
  <c r="L3179" i="3" s="1"/>
  <c r="H3179" i="3"/>
  <c r="E3179" i="3"/>
  <c r="D3179" i="3"/>
  <c r="Q3178" i="3"/>
  <c r="K3178" i="3"/>
  <c r="L3178" i="3" s="1"/>
  <c r="H3178" i="3"/>
  <c r="E3178" i="3"/>
  <c r="D3178" i="3"/>
  <c r="Q3177" i="3"/>
  <c r="K3177" i="3"/>
  <c r="L3177" i="3" s="1"/>
  <c r="H3177" i="3"/>
  <c r="E3177" i="3"/>
  <c r="D3177" i="3"/>
  <c r="Q3176" i="3"/>
  <c r="K3176" i="3"/>
  <c r="L3176" i="3" s="1"/>
  <c r="H3176" i="3"/>
  <c r="E3176" i="3"/>
  <c r="D3176" i="3"/>
  <c r="Q3175" i="3"/>
  <c r="K3175" i="3"/>
  <c r="L3175" i="3" s="1"/>
  <c r="H3175" i="3"/>
  <c r="E3175" i="3"/>
  <c r="D3175" i="3"/>
  <c r="Q3174" i="3"/>
  <c r="K3174" i="3"/>
  <c r="L3174" i="3" s="1"/>
  <c r="H3174" i="3"/>
  <c r="E3174" i="3"/>
  <c r="D3174" i="3"/>
  <c r="Q3173" i="3"/>
  <c r="K3173" i="3"/>
  <c r="L3173" i="3" s="1"/>
  <c r="H3173" i="3"/>
  <c r="E3173" i="3"/>
  <c r="D3173" i="3"/>
  <c r="Q3172" i="3"/>
  <c r="K3172" i="3"/>
  <c r="L3172" i="3" s="1"/>
  <c r="H3172" i="3"/>
  <c r="E3172" i="3"/>
  <c r="D3172" i="3"/>
  <c r="Q3171" i="3"/>
  <c r="K3171" i="3"/>
  <c r="L3171" i="3" s="1"/>
  <c r="H3171" i="3"/>
  <c r="E3171" i="3"/>
  <c r="D3171" i="3"/>
  <c r="Q3170" i="3"/>
  <c r="K3170" i="3"/>
  <c r="L3170" i="3" s="1"/>
  <c r="H3170" i="3"/>
  <c r="E3170" i="3"/>
  <c r="D3170" i="3"/>
  <c r="Q3169" i="3"/>
  <c r="K3169" i="3"/>
  <c r="L3169" i="3" s="1"/>
  <c r="H3169" i="3"/>
  <c r="E3169" i="3"/>
  <c r="D3169" i="3"/>
  <c r="Q3168" i="3"/>
  <c r="K3168" i="3"/>
  <c r="L3168" i="3" s="1"/>
  <c r="H3168" i="3"/>
  <c r="E3168" i="3"/>
  <c r="D3168" i="3"/>
  <c r="Q3167" i="3"/>
  <c r="K3167" i="3"/>
  <c r="L3167" i="3" s="1"/>
  <c r="H3167" i="3"/>
  <c r="E3167" i="3"/>
  <c r="D3167" i="3"/>
  <c r="Q3166" i="3"/>
  <c r="K3166" i="3"/>
  <c r="L3166" i="3" s="1"/>
  <c r="H3166" i="3"/>
  <c r="E3166" i="3"/>
  <c r="D3166" i="3"/>
  <c r="Q3165" i="3"/>
  <c r="K3165" i="3"/>
  <c r="L3165" i="3" s="1"/>
  <c r="H3165" i="3"/>
  <c r="E3165" i="3"/>
  <c r="D3165" i="3"/>
  <c r="Q3164" i="3"/>
  <c r="K3164" i="3"/>
  <c r="L3164" i="3" s="1"/>
  <c r="H3164" i="3"/>
  <c r="E3164" i="3"/>
  <c r="D3164" i="3"/>
  <c r="Q3163" i="3"/>
  <c r="K3163" i="3"/>
  <c r="L3163" i="3" s="1"/>
  <c r="H3163" i="3"/>
  <c r="E3163" i="3"/>
  <c r="D3163" i="3"/>
  <c r="Q3162" i="3"/>
  <c r="K3162" i="3"/>
  <c r="L3162" i="3" s="1"/>
  <c r="H3162" i="3"/>
  <c r="E3162" i="3"/>
  <c r="D3162" i="3"/>
  <c r="Q3161" i="3"/>
  <c r="K3161" i="3"/>
  <c r="L3161" i="3" s="1"/>
  <c r="H3161" i="3"/>
  <c r="E3161" i="3"/>
  <c r="D3161" i="3"/>
  <c r="Q3160" i="3"/>
  <c r="K3160" i="3"/>
  <c r="L3160" i="3" s="1"/>
  <c r="H3160" i="3"/>
  <c r="E3160" i="3"/>
  <c r="D3160" i="3"/>
  <c r="Q3159" i="3"/>
  <c r="K3159" i="3"/>
  <c r="L3159" i="3" s="1"/>
  <c r="H3159" i="3"/>
  <c r="E3159" i="3"/>
  <c r="D3159" i="3"/>
  <c r="Q3158" i="3"/>
  <c r="K3158" i="3"/>
  <c r="L3158" i="3" s="1"/>
  <c r="H3158" i="3"/>
  <c r="E3158" i="3"/>
  <c r="D3158" i="3"/>
  <c r="Q3157" i="3"/>
  <c r="K3157" i="3"/>
  <c r="L3157" i="3" s="1"/>
  <c r="H3157" i="3"/>
  <c r="E3157" i="3"/>
  <c r="D3157" i="3"/>
  <c r="Q3156" i="3"/>
  <c r="K3156" i="3"/>
  <c r="L3156" i="3" s="1"/>
  <c r="H3156" i="3"/>
  <c r="E3156" i="3"/>
  <c r="D3156" i="3"/>
  <c r="Q3155" i="3"/>
  <c r="K3155" i="3"/>
  <c r="L3155" i="3" s="1"/>
  <c r="H3155" i="3"/>
  <c r="E3155" i="3"/>
  <c r="D3155" i="3"/>
  <c r="Q3154" i="3"/>
  <c r="K3154" i="3"/>
  <c r="L3154" i="3" s="1"/>
  <c r="H3154" i="3"/>
  <c r="E3154" i="3"/>
  <c r="D3154" i="3"/>
  <c r="Q3153" i="3"/>
  <c r="K3153" i="3"/>
  <c r="L3153" i="3" s="1"/>
  <c r="H3153" i="3"/>
  <c r="E3153" i="3"/>
  <c r="D3153" i="3"/>
  <c r="Q3152" i="3"/>
  <c r="K3152" i="3"/>
  <c r="L3152" i="3" s="1"/>
  <c r="H3152" i="3"/>
  <c r="E3152" i="3"/>
  <c r="D3152" i="3"/>
  <c r="Q3151" i="3"/>
  <c r="K3151" i="3"/>
  <c r="L3151" i="3" s="1"/>
  <c r="H3151" i="3"/>
  <c r="E3151" i="3"/>
  <c r="D3151" i="3"/>
  <c r="Q3150" i="3"/>
  <c r="K3150" i="3"/>
  <c r="L3150" i="3" s="1"/>
  <c r="H3150" i="3"/>
  <c r="E3150" i="3"/>
  <c r="D3150" i="3"/>
  <c r="Q3149" i="3"/>
  <c r="K3149" i="3"/>
  <c r="L3149" i="3" s="1"/>
  <c r="H3149" i="3"/>
  <c r="E3149" i="3"/>
  <c r="D3149" i="3"/>
  <c r="Q3148" i="3"/>
  <c r="K3148" i="3"/>
  <c r="L3148" i="3" s="1"/>
  <c r="H3148" i="3"/>
  <c r="E3148" i="3"/>
  <c r="D3148" i="3"/>
  <c r="Q3147" i="3"/>
  <c r="K3147" i="3"/>
  <c r="L3147" i="3" s="1"/>
  <c r="H3147" i="3"/>
  <c r="E3147" i="3"/>
  <c r="D3147" i="3"/>
  <c r="Q3146" i="3"/>
  <c r="K3146" i="3"/>
  <c r="L3146" i="3" s="1"/>
  <c r="H3146" i="3"/>
  <c r="E3146" i="3"/>
  <c r="D3146" i="3"/>
  <c r="Q3145" i="3"/>
  <c r="K3145" i="3"/>
  <c r="L3145" i="3" s="1"/>
  <c r="H3145" i="3"/>
  <c r="E3145" i="3"/>
  <c r="D3145" i="3"/>
  <c r="Q3144" i="3"/>
  <c r="K3144" i="3"/>
  <c r="L3144" i="3" s="1"/>
  <c r="H3144" i="3"/>
  <c r="E3144" i="3"/>
  <c r="D3144" i="3"/>
  <c r="Q3143" i="3"/>
  <c r="K3143" i="3"/>
  <c r="L3143" i="3" s="1"/>
  <c r="H3143" i="3"/>
  <c r="E3143" i="3"/>
  <c r="D3143" i="3"/>
  <c r="Q3142" i="3"/>
  <c r="K3142" i="3"/>
  <c r="L3142" i="3" s="1"/>
  <c r="H3142" i="3"/>
  <c r="E3142" i="3"/>
  <c r="D3142" i="3"/>
  <c r="Q3141" i="3"/>
  <c r="K3141" i="3"/>
  <c r="L3141" i="3" s="1"/>
  <c r="H3141" i="3"/>
  <c r="E3141" i="3"/>
  <c r="D3141" i="3"/>
  <c r="Q3140" i="3"/>
  <c r="K3140" i="3"/>
  <c r="L3140" i="3" s="1"/>
  <c r="H3140" i="3"/>
  <c r="E3140" i="3"/>
  <c r="D3140" i="3"/>
  <c r="Q3139" i="3"/>
  <c r="K3139" i="3"/>
  <c r="L3139" i="3" s="1"/>
  <c r="H3139" i="3"/>
  <c r="E3139" i="3"/>
  <c r="D3139" i="3"/>
  <c r="Q3138" i="3"/>
  <c r="K3138" i="3"/>
  <c r="L3138" i="3" s="1"/>
  <c r="H3138" i="3"/>
  <c r="E3138" i="3"/>
  <c r="D3138" i="3"/>
  <c r="Q3137" i="3"/>
  <c r="K3137" i="3"/>
  <c r="L3137" i="3" s="1"/>
  <c r="H3137" i="3"/>
  <c r="E3137" i="3"/>
  <c r="D3137" i="3"/>
  <c r="Q3136" i="3"/>
  <c r="K3136" i="3"/>
  <c r="L3136" i="3" s="1"/>
  <c r="H3136" i="3"/>
  <c r="E3136" i="3"/>
  <c r="D3136" i="3"/>
  <c r="Q3135" i="3"/>
  <c r="K3135" i="3"/>
  <c r="L3135" i="3" s="1"/>
  <c r="H3135" i="3"/>
  <c r="E3135" i="3"/>
  <c r="D3135" i="3"/>
  <c r="Q3134" i="3"/>
  <c r="K3134" i="3"/>
  <c r="L3134" i="3" s="1"/>
  <c r="H3134" i="3"/>
  <c r="E3134" i="3"/>
  <c r="D3134" i="3"/>
  <c r="Q3133" i="3"/>
  <c r="K3133" i="3"/>
  <c r="L3133" i="3" s="1"/>
  <c r="H3133" i="3"/>
  <c r="E3133" i="3"/>
  <c r="D3133" i="3"/>
  <c r="Q3132" i="3"/>
  <c r="K3132" i="3"/>
  <c r="L3132" i="3" s="1"/>
  <c r="H3132" i="3"/>
  <c r="E3132" i="3"/>
  <c r="D3132" i="3"/>
  <c r="Q3131" i="3"/>
  <c r="K3131" i="3"/>
  <c r="L3131" i="3" s="1"/>
  <c r="H3131" i="3"/>
  <c r="E3131" i="3"/>
  <c r="D3131" i="3"/>
  <c r="Q3130" i="3"/>
  <c r="K3130" i="3"/>
  <c r="L3130" i="3" s="1"/>
  <c r="H3130" i="3"/>
  <c r="E3130" i="3"/>
  <c r="D3130" i="3"/>
  <c r="Q3129" i="3"/>
  <c r="K3129" i="3"/>
  <c r="L3129" i="3" s="1"/>
  <c r="H3129" i="3"/>
  <c r="E3129" i="3"/>
  <c r="D3129" i="3"/>
  <c r="Q3128" i="3"/>
  <c r="K3128" i="3"/>
  <c r="L3128" i="3" s="1"/>
  <c r="H3128" i="3"/>
  <c r="E3128" i="3"/>
  <c r="D3128" i="3"/>
  <c r="Q3127" i="3"/>
  <c r="K3127" i="3"/>
  <c r="L3127" i="3" s="1"/>
  <c r="H3127" i="3"/>
  <c r="E3127" i="3"/>
  <c r="D3127" i="3"/>
  <c r="Q3126" i="3"/>
  <c r="K3126" i="3"/>
  <c r="L3126" i="3" s="1"/>
  <c r="H3126" i="3"/>
  <c r="E3126" i="3"/>
  <c r="D3126" i="3"/>
  <c r="Q3125" i="3"/>
  <c r="K3125" i="3"/>
  <c r="L3125" i="3" s="1"/>
  <c r="H3125" i="3"/>
  <c r="E3125" i="3"/>
  <c r="D3125" i="3"/>
  <c r="Q3124" i="3"/>
  <c r="K3124" i="3"/>
  <c r="L3124" i="3" s="1"/>
  <c r="H3124" i="3"/>
  <c r="E3124" i="3"/>
  <c r="D3124" i="3"/>
  <c r="Q3123" i="3"/>
  <c r="K3123" i="3"/>
  <c r="L3123" i="3" s="1"/>
  <c r="H3123" i="3"/>
  <c r="E3123" i="3"/>
  <c r="D3123" i="3"/>
  <c r="Q3122" i="3"/>
  <c r="K3122" i="3"/>
  <c r="L3122" i="3" s="1"/>
  <c r="H3122" i="3"/>
  <c r="E3122" i="3"/>
  <c r="D3122" i="3"/>
  <c r="Q3121" i="3"/>
  <c r="K3121" i="3"/>
  <c r="L3121" i="3" s="1"/>
  <c r="H3121" i="3"/>
  <c r="E3121" i="3"/>
  <c r="D3121" i="3"/>
  <c r="Q3120" i="3"/>
  <c r="K3120" i="3"/>
  <c r="L3120" i="3" s="1"/>
  <c r="H3120" i="3"/>
  <c r="E3120" i="3"/>
  <c r="D3120" i="3"/>
  <c r="Q3119" i="3"/>
  <c r="K3119" i="3"/>
  <c r="L3119" i="3" s="1"/>
  <c r="H3119" i="3"/>
  <c r="E3119" i="3"/>
  <c r="D3119" i="3"/>
  <c r="Q3118" i="3"/>
  <c r="K3118" i="3"/>
  <c r="L3118" i="3" s="1"/>
  <c r="H3118" i="3"/>
  <c r="E3118" i="3"/>
  <c r="D3118" i="3"/>
  <c r="Q3117" i="3"/>
  <c r="K3117" i="3"/>
  <c r="L3117" i="3" s="1"/>
  <c r="H3117" i="3"/>
  <c r="E3117" i="3"/>
  <c r="D3117" i="3"/>
  <c r="Q3116" i="3"/>
  <c r="K3116" i="3"/>
  <c r="L3116" i="3" s="1"/>
  <c r="H3116" i="3"/>
  <c r="E3116" i="3"/>
  <c r="D3116" i="3"/>
  <c r="Q3115" i="3"/>
  <c r="K3115" i="3"/>
  <c r="L3115" i="3" s="1"/>
  <c r="H3115" i="3"/>
  <c r="E3115" i="3"/>
  <c r="D3115" i="3"/>
  <c r="Q3114" i="3"/>
  <c r="K3114" i="3"/>
  <c r="L3114" i="3" s="1"/>
  <c r="H3114" i="3"/>
  <c r="E3114" i="3"/>
  <c r="D3114" i="3"/>
  <c r="Q3113" i="3"/>
  <c r="K3113" i="3"/>
  <c r="L3113" i="3" s="1"/>
  <c r="H3113" i="3"/>
  <c r="E3113" i="3"/>
  <c r="D3113" i="3"/>
  <c r="Q3112" i="3"/>
  <c r="K3112" i="3"/>
  <c r="L3112" i="3" s="1"/>
  <c r="H3112" i="3"/>
  <c r="E3112" i="3"/>
  <c r="D3112" i="3"/>
  <c r="Q3111" i="3"/>
  <c r="K3111" i="3"/>
  <c r="L3111" i="3" s="1"/>
  <c r="H3111" i="3"/>
  <c r="E3111" i="3"/>
  <c r="D3111" i="3"/>
  <c r="Q3110" i="3"/>
  <c r="K3110" i="3"/>
  <c r="L3110" i="3" s="1"/>
  <c r="H3110" i="3"/>
  <c r="E3110" i="3"/>
  <c r="D3110" i="3"/>
  <c r="Q3109" i="3"/>
  <c r="K3109" i="3"/>
  <c r="L3109" i="3" s="1"/>
  <c r="H3109" i="3"/>
  <c r="E3109" i="3"/>
  <c r="D3109" i="3"/>
  <c r="Q3108" i="3"/>
  <c r="K3108" i="3"/>
  <c r="L3108" i="3" s="1"/>
  <c r="H3108" i="3"/>
  <c r="E3108" i="3"/>
  <c r="D3108" i="3"/>
  <c r="Q3107" i="3"/>
  <c r="K3107" i="3"/>
  <c r="L3107" i="3" s="1"/>
  <c r="H3107" i="3"/>
  <c r="E3107" i="3"/>
  <c r="D3107" i="3"/>
  <c r="Q3106" i="3"/>
  <c r="K3106" i="3"/>
  <c r="L3106" i="3" s="1"/>
  <c r="H3106" i="3"/>
  <c r="E3106" i="3"/>
  <c r="D3106" i="3"/>
  <c r="Q3105" i="3"/>
  <c r="K3105" i="3"/>
  <c r="L3105" i="3" s="1"/>
  <c r="H3105" i="3"/>
  <c r="E3105" i="3"/>
  <c r="D3105" i="3"/>
  <c r="Q3104" i="3"/>
  <c r="K3104" i="3"/>
  <c r="L3104" i="3" s="1"/>
  <c r="H3104" i="3"/>
  <c r="E3104" i="3"/>
  <c r="D3104" i="3"/>
  <c r="Q3103" i="3"/>
  <c r="K3103" i="3"/>
  <c r="L3103" i="3" s="1"/>
  <c r="H3103" i="3"/>
  <c r="E3103" i="3"/>
  <c r="D3103" i="3"/>
  <c r="Q3102" i="3"/>
  <c r="K3102" i="3"/>
  <c r="L3102" i="3" s="1"/>
  <c r="H3102" i="3"/>
  <c r="E3102" i="3"/>
  <c r="D3102" i="3"/>
  <c r="Q3101" i="3"/>
  <c r="K3101" i="3"/>
  <c r="L3101" i="3" s="1"/>
  <c r="H3101" i="3"/>
  <c r="E3101" i="3"/>
  <c r="D3101" i="3"/>
  <c r="Q3100" i="3"/>
  <c r="K3100" i="3"/>
  <c r="L3100" i="3" s="1"/>
  <c r="H3100" i="3"/>
  <c r="E3100" i="3"/>
  <c r="D3100" i="3"/>
  <c r="Q3099" i="3"/>
  <c r="K3099" i="3"/>
  <c r="L3099" i="3" s="1"/>
  <c r="H3099" i="3"/>
  <c r="E3099" i="3"/>
  <c r="D3099" i="3"/>
  <c r="Q3098" i="3"/>
  <c r="K3098" i="3"/>
  <c r="L3098" i="3" s="1"/>
  <c r="H3098" i="3"/>
  <c r="E3098" i="3"/>
  <c r="D3098" i="3"/>
  <c r="Q3097" i="3"/>
  <c r="K3097" i="3"/>
  <c r="L3097" i="3" s="1"/>
  <c r="H3097" i="3"/>
  <c r="E3097" i="3"/>
  <c r="D3097" i="3"/>
  <c r="Q3096" i="3"/>
  <c r="K3096" i="3"/>
  <c r="L3096" i="3" s="1"/>
  <c r="H3096" i="3"/>
  <c r="E3096" i="3"/>
  <c r="D3096" i="3"/>
  <c r="Q3095" i="3"/>
  <c r="K3095" i="3"/>
  <c r="L3095" i="3" s="1"/>
  <c r="H3095" i="3"/>
  <c r="E3095" i="3"/>
  <c r="D3095" i="3"/>
  <c r="Q3094" i="3"/>
  <c r="K3094" i="3"/>
  <c r="L3094" i="3" s="1"/>
  <c r="H3094" i="3"/>
  <c r="E3094" i="3"/>
  <c r="D3094" i="3"/>
  <c r="Q3093" i="3"/>
  <c r="K3093" i="3"/>
  <c r="L3093" i="3" s="1"/>
  <c r="H3093" i="3"/>
  <c r="E3093" i="3"/>
  <c r="D3093" i="3"/>
  <c r="Q3092" i="3"/>
  <c r="K3092" i="3"/>
  <c r="L3092" i="3" s="1"/>
  <c r="H3092" i="3"/>
  <c r="E3092" i="3"/>
  <c r="D3092" i="3"/>
  <c r="Q3091" i="3"/>
  <c r="K3091" i="3"/>
  <c r="L3091" i="3" s="1"/>
  <c r="H3091" i="3"/>
  <c r="E3091" i="3"/>
  <c r="D3091" i="3"/>
  <c r="Q3090" i="3"/>
  <c r="K3090" i="3"/>
  <c r="L3090" i="3" s="1"/>
  <c r="H3090" i="3"/>
  <c r="E3090" i="3"/>
  <c r="D3090" i="3"/>
  <c r="Q3089" i="3"/>
  <c r="K3089" i="3"/>
  <c r="L3089" i="3" s="1"/>
  <c r="H3089" i="3"/>
  <c r="E3089" i="3"/>
  <c r="D3089" i="3"/>
  <c r="Q3088" i="3"/>
  <c r="K3088" i="3"/>
  <c r="L3088" i="3" s="1"/>
  <c r="H3088" i="3"/>
  <c r="E3088" i="3"/>
  <c r="D3088" i="3"/>
  <c r="Q3087" i="3"/>
  <c r="K3087" i="3"/>
  <c r="L3087" i="3" s="1"/>
  <c r="H3087" i="3"/>
  <c r="E3087" i="3"/>
  <c r="D3087" i="3"/>
  <c r="Q3086" i="3"/>
  <c r="K3086" i="3"/>
  <c r="L3086" i="3" s="1"/>
  <c r="H3086" i="3"/>
  <c r="E3086" i="3"/>
  <c r="D3086" i="3"/>
  <c r="Q3085" i="3"/>
  <c r="K3085" i="3"/>
  <c r="L3085" i="3" s="1"/>
  <c r="H3085" i="3"/>
  <c r="E3085" i="3"/>
  <c r="D3085" i="3"/>
  <c r="Q3084" i="3"/>
  <c r="K3084" i="3"/>
  <c r="L3084" i="3" s="1"/>
  <c r="H3084" i="3"/>
  <c r="E3084" i="3"/>
  <c r="D3084" i="3"/>
  <c r="Q3083" i="3"/>
  <c r="K3083" i="3"/>
  <c r="L3083" i="3" s="1"/>
  <c r="H3083" i="3"/>
  <c r="E3083" i="3"/>
  <c r="D3083" i="3"/>
  <c r="Q3082" i="3"/>
  <c r="K3082" i="3"/>
  <c r="L3082" i="3" s="1"/>
  <c r="H3082" i="3"/>
  <c r="E3082" i="3"/>
  <c r="D3082" i="3"/>
  <c r="Q3081" i="3"/>
  <c r="K3081" i="3"/>
  <c r="L3081" i="3" s="1"/>
  <c r="H3081" i="3"/>
  <c r="E3081" i="3"/>
  <c r="D3081" i="3"/>
  <c r="Q3080" i="3"/>
  <c r="K3080" i="3"/>
  <c r="L3080" i="3" s="1"/>
  <c r="H3080" i="3"/>
  <c r="E3080" i="3"/>
  <c r="D3080" i="3"/>
  <c r="Q3079" i="3"/>
  <c r="K3079" i="3"/>
  <c r="L3079" i="3" s="1"/>
  <c r="H3079" i="3"/>
  <c r="E3079" i="3"/>
  <c r="D3079" i="3"/>
  <c r="Q3078" i="3"/>
  <c r="K3078" i="3"/>
  <c r="L3078" i="3" s="1"/>
  <c r="H3078" i="3"/>
  <c r="E3078" i="3"/>
  <c r="D3078" i="3"/>
  <c r="Q3077" i="3"/>
  <c r="K3077" i="3"/>
  <c r="L3077" i="3" s="1"/>
  <c r="H3077" i="3"/>
  <c r="E3077" i="3"/>
  <c r="D3077" i="3"/>
  <c r="Q3076" i="3"/>
  <c r="K3076" i="3"/>
  <c r="L3076" i="3" s="1"/>
  <c r="H3076" i="3"/>
  <c r="E3076" i="3"/>
  <c r="D3076" i="3"/>
  <c r="Q3075" i="3"/>
  <c r="K3075" i="3"/>
  <c r="L3075" i="3" s="1"/>
  <c r="H3075" i="3"/>
  <c r="E3075" i="3"/>
  <c r="D3075" i="3"/>
  <c r="Q3074" i="3"/>
  <c r="K3074" i="3"/>
  <c r="L3074" i="3" s="1"/>
  <c r="H3074" i="3"/>
  <c r="E3074" i="3"/>
  <c r="D3074" i="3"/>
  <c r="Q3073" i="3"/>
  <c r="K3073" i="3"/>
  <c r="L3073" i="3" s="1"/>
  <c r="H3073" i="3"/>
  <c r="E3073" i="3"/>
  <c r="D3073" i="3"/>
  <c r="Q3072" i="3"/>
  <c r="K3072" i="3"/>
  <c r="L3072" i="3" s="1"/>
  <c r="H3072" i="3"/>
  <c r="E3072" i="3"/>
  <c r="D3072" i="3"/>
  <c r="Q3071" i="3"/>
  <c r="K3071" i="3"/>
  <c r="L3071" i="3" s="1"/>
  <c r="H3071" i="3"/>
  <c r="E3071" i="3"/>
  <c r="D3071" i="3"/>
  <c r="Q3070" i="3"/>
  <c r="K3070" i="3"/>
  <c r="L3070" i="3" s="1"/>
  <c r="H3070" i="3"/>
  <c r="E3070" i="3"/>
  <c r="D3070" i="3"/>
  <c r="Q3069" i="3"/>
  <c r="K3069" i="3"/>
  <c r="L3069" i="3" s="1"/>
  <c r="H3069" i="3"/>
  <c r="E3069" i="3"/>
  <c r="D3069" i="3"/>
  <c r="Q3068" i="3"/>
  <c r="K3068" i="3"/>
  <c r="L3068" i="3" s="1"/>
  <c r="H3068" i="3"/>
  <c r="E3068" i="3"/>
  <c r="D3068" i="3"/>
  <c r="Q3067" i="3"/>
  <c r="K3067" i="3"/>
  <c r="L3067" i="3" s="1"/>
  <c r="H3067" i="3"/>
  <c r="E3067" i="3"/>
  <c r="D3067" i="3"/>
  <c r="Q3066" i="3"/>
  <c r="K3066" i="3"/>
  <c r="L3066" i="3" s="1"/>
  <c r="H3066" i="3"/>
  <c r="E3066" i="3"/>
  <c r="D3066" i="3"/>
  <c r="Q3065" i="3"/>
  <c r="K3065" i="3"/>
  <c r="L3065" i="3" s="1"/>
  <c r="H3065" i="3"/>
  <c r="E3065" i="3"/>
  <c r="D3065" i="3"/>
  <c r="Q3064" i="3"/>
  <c r="K3064" i="3"/>
  <c r="L3064" i="3" s="1"/>
  <c r="H3064" i="3"/>
  <c r="E3064" i="3"/>
  <c r="D3064" i="3"/>
  <c r="Q3063" i="3"/>
  <c r="K3063" i="3"/>
  <c r="L3063" i="3" s="1"/>
  <c r="H3063" i="3"/>
  <c r="E3063" i="3"/>
  <c r="D3063" i="3"/>
  <c r="Q3062" i="3"/>
  <c r="K3062" i="3"/>
  <c r="L3062" i="3" s="1"/>
  <c r="H3062" i="3"/>
  <c r="E3062" i="3"/>
  <c r="D3062" i="3"/>
  <c r="Q3061" i="3"/>
  <c r="K3061" i="3"/>
  <c r="L3061" i="3" s="1"/>
  <c r="H3061" i="3"/>
  <c r="E3061" i="3"/>
  <c r="D3061" i="3"/>
  <c r="Q3060" i="3"/>
  <c r="K3060" i="3"/>
  <c r="L3060" i="3" s="1"/>
  <c r="H3060" i="3"/>
  <c r="E3060" i="3"/>
  <c r="D3060" i="3"/>
  <c r="Q3059" i="3"/>
  <c r="K3059" i="3"/>
  <c r="L3059" i="3" s="1"/>
  <c r="H3059" i="3"/>
  <c r="E3059" i="3"/>
  <c r="D3059" i="3"/>
  <c r="Q3058" i="3"/>
  <c r="K3058" i="3"/>
  <c r="L3058" i="3" s="1"/>
  <c r="H3058" i="3"/>
  <c r="E3058" i="3"/>
  <c r="D3058" i="3"/>
  <c r="Q3057" i="3"/>
  <c r="K3057" i="3"/>
  <c r="L3057" i="3" s="1"/>
  <c r="H3057" i="3"/>
  <c r="E3057" i="3"/>
  <c r="D3057" i="3"/>
  <c r="Q3056" i="3"/>
  <c r="K3056" i="3"/>
  <c r="L3056" i="3" s="1"/>
  <c r="H3056" i="3"/>
  <c r="E3056" i="3"/>
  <c r="D3056" i="3"/>
  <c r="Q3055" i="3"/>
  <c r="K3055" i="3"/>
  <c r="L3055" i="3" s="1"/>
  <c r="H3055" i="3"/>
  <c r="E3055" i="3"/>
  <c r="D3055" i="3"/>
  <c r="Q3054" i="3"/>
  <c r="K3054" i="3"/>
  <c r="L3054" i="3" s="1"/>
  <c r="H3054" i="3"/>
  <c r="E3054" i="3"/>
  <c r="D3054" i="3"/>
  <c r="Q3053" i="3"/>
  <c r="K3053" i="3"/>
  <c r="L3053" i="3" s="1"/>
  <c r="H3053" i="3"/>
  <c r="E3053" i="3"/>
  <c r="D3053" i="3"/>
  <c r="Q3052" i="3"/>
  <c r="K3052" i="3"/>
  <c r="L3052" i="3" s="1"/>
  <c r="H3052" i="3"/>
  <c r="E3052" i="3"/>
  <c r="D3052" i="3"/>
  <c r="Q3051" i="3"/>
  <c r="K3051" i="3"/>
  <c r="L3051" i="3" s="1"/>
  <c r="H3051" i="3"/>
  <c r="E3051" i="3"/>
  <c r="D3051" i="3"/>
  <c r="Q3050" i="3"/>
  <c r="K3050" i="3"/>
  <c r="L3050" i="3" s="1"/>
  <c r="H3050" i="3"/>
  <c r="E3050" i="3"/>
  <c r="D3050" i="3"/>
  <c r="Q3049" i="3"/>
  <c r="K3049" i="3"/>
  <c r="L3049" i="3" s="1"/>
  <c r="H3049" i="3"/>
  <c r="E3049" i="3"/>
  <c r="D3049" i="3"/>
  <c r="Q3048" i="3"/>
  <c r="K3048" i="3"/>
  <c r="L3048" i="3" s="1"/>
  <c r="H3048" i="3"/>
  <c r="E3048" i="3"/>
  <c r="D3048" i="3"/>
  <c r="Q3047" i="3"/>
  <c r="K3047" i="3"/>
  <c r="L3047" i="3" s="1"/>
  <c r="H3047" i="3"/>
  <c r="E3047" i="3"/>
  <c r="D3047" i="3"/>
  <c r="Q3046" i="3"/>
  <c r="K3046" i="3"/>
  <c r="L3046" i="3" s="1"/>
  <c r="H3046" i="3"/>
  <c r="E3046" i="3"/>
  <c r="D3046" i="3"/>
  <c r="Q3045" i="3"/>
  <c r="K3045" i="3"/>
  <c r="L3045" i="3" s="1"/>
  <c r="H3045" i="3"/>
  <c r="E3045" i="3"/>
  <c r="D3045" i="3"/>
  <c r="Q3044" i="3"/>
  <c r="K3044" i="3"/>
  <c r="L3044" i="3" s="1"/>
  <c r="H3044" i="3"/>
  <c r="E3044" i="3"/>
  <c r="D3044" i="3"/>
  <c r="Q3043" i="3"/>
  <c r="K3043" i="3"/>
  <c r="L3043" i="3" s="1"/>
  <c r="H3043" i="3"/>
  <c r="E3043" i="3"/>
  <c r="D3043" i="3"/>
  <c r="Q3042" i="3"/>
  <c r="K3042" i="3"/>
  <c r="L3042" i="3" s="1"/>
  <c r="H3042" i="3"/>
  <c r="E3042" i="3"/>
  <c r="D3042" i="3"/>
  <c r="Q3041" i="3"/>
  <c r="K3041" i="3"/>
  <c r="L3041" i="3" s="1"/>
  <c r="H3041" i="3"/>
  <c r="E3041" i="3"/>
  <c r="D3041" i="3"/>
  <c r="Q3040" i="3"/>
  <c r="K3040" i="3"/>
  <c r="L3040" i="3" s="1"/>
  <c r="H3040" i="3"/>
  <c r="E3040" i="3"/>
  <c r="D3040" i="3"/>
  <c r="Q3039" i="3"/>
  <c r="K3039" i="3"/>
  <c r="L3039" i="3" s="1"/>
  <c r="H3039" i="3"/>
  <c r="E3039" i="3"/>
  <c r="D3039" i="3"/>
  <c r="Q3038" i="3"/>
  <c r="K3038" i="3"/>
  <c r="L3038" i="3" s="1"/>
  <c r="H3038" i="3"/>
  <c r="E3038" i="3"/>
  <c r="D3038" i="3"/>
  <c r="Q3037" i="3"/>
  <c r="K3037" i="3"/>
  <c r="L3037" i="3" s="1"/>
  <c r="H3037" i="3"/>
  <c r="E3037" i="3"/>
  <c r="D3037" i="3"/>
  <c r="Q3036" i="3"/>
  <c r="K3036" i="3"/>
  <c r="L3036" i="3" s="1"/>
  <c r="H3036" i="3"/>
  <c r="E3036" i="3"/>
  <c r="D3036" i="3"/>
  <c r="Q3035" i="3"/>
  <c r="K3035" i="3"/>
  <c r="L3035" i="3" s="1"/>
  <c r="H3035" i="3"/>
  <c r="E3035" i="3"/>
  <c r="D3035" i="3"/>
  <c r="Q3034" i="3"/>
  <c r="K3034" i="3"/>
  <c r="L3034" i="3" s="1"/>
  <c r="H3034" i="3"/>
  <c r="E3034" i="3"/>
  <c r="D3034" i="3"/>
  <c r="Q3033" i="3"/>
  <c r="K3033" i="3"/>
  <c r="L3033" i="3" s="1"/>
  <c r="H3033" i="3"/>
  <c r="E3033" i="3"/>
  <c r="D3033" i="3"/>
  <c r="Q3032" i="3"/>
  <c r="K3032" i="3"/>
  <c r="L3032" i="3" s="1"/>
  <c r="H3032" i="3"/>
  <c r="E3032" i="3"/>
  <c r="D3032" i="3"/>
  <c r="Q3031" i="3"/>
  <c r="K3031" i="3"/>
  <c r="L3031" i="3" s="1"/>
  <c r="H3031" i="3"/>
  <c r="E3031" i="3"/>
  <c r="D3031" i="3"/>
  <c r="Q3030" i="3"/>
  <c r="K3030" i="3"/>
  <c r="L3030" i="3" s="1"/>
  <c r="H3030" i="3"/>
  <c r="E3030" i="3"/>
  <c r="D3030" i="3"/>
  <c r="Q3029" i="3"/>
  <c r="K3029" i="3"/>
  <c r="L3029" i="3" s="1"/>
  <c r="H3029" i="3"/>
  <c r="E3029" i="3"/>
  <c r="D3029" i="3"/>
  <c r="Q3028" i="3"/>
  <c r="K3028" i="3"/>
  <c r="L3028" i="3" s="1"/>
  <c r="H3028" i="3"/>
  <c r="E3028" i="3"/>
  <c r="D3028" i="3"/>
  <c r="Q3027" i="3"/>
  <c r="K3027" i="3"/>
  <c r="L3027" i="3" s="1"/>
  <c r="H3027" i="3"/>
  <c r="E3027" i="3"/>
  <c r="D3027" i="3"/>
  <c r="Q3026" i="3"/>
  <c r="K3026" i="3"/>
  <c r="L3026" i="3" s="1"/>
  <c r="H3026" i="3"/>
  <c r="E3026" i="3"/>
  <c r="D3026" i="3"/>
  <c r="Q3025" i="3"/>
  <c r="K3025" i="3"/>
  <c r="L3025" i="3" s="1"/>
  <c r="H3025" i="3"/>
  <c r="E3025" i="3"/>
  <c r="D3025" i="3"/>
  <c r="Q3024" i="3"/>
  <c r="K3024" i="3"/>
  <c r="L3024" i="3" s="1"/>
  <c r="H3024" i="3"/>
  <c r="E3024" i="3"/>
  <c r="D3024" i="3"/>
  <c r="Q3023" i="3"/>
  <c r="K3023" i="3"/>
  <c r="L3023" i="3" s="1"/>
  <c r="H3023" i="3"/>
  <c r="E3023" i="3"/>
  <c r="D3023" i="3"/>
  <c r="Q3022" i="3"/>
  <c r="K3022" i="3"/>
  <c r="L3022" i="3" s="1"/>
  <c r="H3022" i="3"/>
  <c r="E3022" i="3"/>
  <c r="D3022" i="3"/>
  <c r="Q3021" i="3"/>
  <c r="K3021" i="3"/>
  <c r="L3021" i="3" s="1"/>
  <c r="H3021" i="3"/>
  <c r="E3021" i="3"/>
  <c r="D3021" i="3"/>
  <c r="Q3020" i="3"/>
  <c r="K3020" i="3"/>
  <c r="L3020" i="3" s="1"/>
  <c r="H3020" i="3"/>
  <c r="E3020" i="3"/>
  <c r="D3020" i="3"/>
  <c r="Q3019" i="3"/>
  <c r="K3019" i="3"/>
  <c r="L3019" i="3" s="1"/>
  <c r="H3019" i="3"/>
  <c r="E3019" i="3"/>
  <c r="D3019" i="3"/>
  <c r="Q3018" i="3"/>
  <c r="K3018" i="3"/>
  <c r="L3018" i="3" s="1"/>
  <c r="H3018" i="3"/>
  <c r="E3018" i="3"/>
  <c r="D3018" i="3"/>
  <c r="Q3017" i="3"/>
  <c r="K3017" i="3"/>
  <c r="L3017" i="3" s="1"/>
  <c r="H3017" i="3"/>
  <c r="E3017" i="3"/>
  <c r="D3017" i="3"/>
  <c r="Q3016" i="3"/>
  <c r="K3016" i="3"/>
  <c r="L3016" i="3" s="1"/>
  <c r="H3016" i="3"/>
  <c r="E3016" i="3"/>
  <c r="D3016" i="3"/>
  <c r="Q3015" i="3"/>
  <c r="K3015" i="3"/>
  <c r="L3015" i="3" s="1"/>
  <c r="H3015" i="3"/>
  <c r="E3015" i="3"/>
  <c r="D3015" i="3"/>
  <c r="Q3014" i="3"/>
  <c r="K3014" i="3"/>
  <c r="L3014" i="3" s="1"/>
  <c r="H3014" i="3"/>
  <c r="E3014" i="3"/>
  <c r="D3014" i="3"/>
  <c r="Q3013" i="3"/>
  <c r="K3013" i="3"/>
  <c r="L3013" i="3" s="1"/>
  <c r="H3013" i="3"/>
  <c r="E3013" i="3"/>
  <c r="D3013" i="3"/>
  <c r="Q3012" i="3"/>
  <c r="K3012" i="3"/>
  <c r="L3012" i="3" s="1"/>
  <c r="H3012" i="3"/>
  <c r="E3012" i="3"/>
  <c r="D3012" i="3"/>
  <c r="Q3011" i="3"/>
  <c r="K3011" i="3"/>
  <c r="L3011" i="3" s="1"/>
  <c r="H3011" i="3"/>
  <c r="E3011" i="3"/>
  <c r="D3011" i="3"/>
  <c r="Q3010" i="3"/>
  <c r="K3010" i="3"/>
  <c r="L3010" i="3" s="1"/>
  <c r="H3010" i="3"/>
  <c r="E3010" i="3"/>
  <c r="D3010" i="3"/>
  <c r="Q3009" i="3"/>
  <c r="K3009" i="3"/>
  <c r="L3009" i="3" s="1"/>
  <c r="H3009" i="3"/>
  <c r="E3009" i="3"/>
  <c r="D3009" i="3"/>
  <c r="Q3008" i="3"/>
  <c r="K3008" i="3"/>
  <c r="L3008" i="3" s="1"/>
  <c r="H3008" i="3"/>
  <c r="E3008" i="3"/>
  <c r="D3008" i="3"/>
  <c r="Q3007" i="3"/>
  <c r="K3007" i="3"/>
  <c r="L3007" i="3" s="1"/>
  <c r="H3007" i="3"/>
  <c r="E3007" i="3"/>
  <c r="D3007" i="3"/>
  <c r="Q3006" i="3"/>
  <c r="K3006" i="3"/>
  <c r="L3006" i="3" s="1"/>
  <c r="H3006" i="3"/>
  <c r="E3006" i="3"/>
  <c r="D3006" i="3"/>
  <c r="Q3005" i="3"/>
  <c r="K3005" i="3"/>
  <c r="L3005" i="3" s="1"/>
  <c r="H3005" i="3"/>
  <c r="E3005" i="3"/>
  <c r="D3005" i="3"/>
  <c r="Q3004" i="3"/>
  <c r="K3004" i="3"/>
  <c r="L3004" i="3" s="1"/>
  <c r="H3004" i="3"/>
  <c r="E3004" i="3"/>
  <c r="D3004" i="3"/>
  <c r="Q3003" i="3"/>
  <c r="K3003" i="3"/>
  <c r="L3003" i="3" s="1"/>
  <c r="H3003" i="3"/>
  <c r="E3003" i="3"/>
  <c r="D3003" i="3"/>
  <c r="Q3002" i="3"/>
  <c r="K3002" i="3"/>
  <c r="L3002" i="3" s="1"/>
  <c r="H3002" i="3"/>
  <c r="E3002" i="3"/>
  <c r="D3002" i="3"/>
  <c r="Q3001" i="3"/>
  <c r="K3001" i="3"/>
  <c r="L3001" i="3" s="1"/>
  <c r="H3001" i="3"/>
  <c r="E3001" i="3"/>
  <c r="D3001" i="3"/>
  <c r="Q3000" i="3"/>
  <c r="K3000" i="3"/>
  <c r="L3000" i="3" s="1"/>
  <c r="H3000" i="3"/>
  <c r="E3000" i="3"/>
  <c r="D3000" i="3"/>
  <c r="Q2999" i="3"/>
  <c r="K2999" i="3"/>
  <c r="L2999" i="3" s="1"/>
  <c r="H2999" i="3"/>
  <c r="E2999" i="3"/>
  <c r="D2999" i="3"/>
  <c r="Q2998" i="3"/>
  <c r="K2998" i="3"/>
  <c r="L2998" i="3" s="1"/>
  <c r="H2998" i="3"/>
  <c r="E2998" i="3"/>
  <c r="D2998" i="3"/>
  <c r="Q2997" i="3"/>
  <c r="K2997" i="3"/>
  <c r="L2997" i="3" s="1"/>
  <c r="H2997" i="3"/>
  <c r="E2997" i="3"/>
  <c r="D2997" i="3"/>
  <c r="Q2996" i="3"/>
  <c r="K2996" i="3"/>
  <c r="L2996" i="3" s="1"/>
  <c r="H2996" i="3"/>
  <c r="E2996" i="3"/>
  <c r="D2996" i="3"/>
  <c r="Q2995" i="3"/>
  <c r="K2995" i="3"/>
  <c r="L2995" i="3" s="1"/>
  <c r="H2995" i="3"/>
  <c r="E2995" i="3"/>
  <c r="D2995" i="3"/>
  <c r="Q2994" i="3"/>
  <c r="K2994" i="3"/>
  <c r="L2994" i="3" s="1"/>
  <c r="H2994" i="3"/>
  <c r="E2994" i="3"/>
  <c r="D2994" i="3"/>
  <c r="Q2993" i="3"/>
  <c r="K2993" i="3"/>
  <c r="L2993" i="3" s="1"/>
  <c r="H2993" i="3"/>
  <c r="E2993" i="3"/>
  <c r="D2993" i="3"/>
  <c r="Q2992" i="3"/>
  <c r="K2992" i="3"/>
  <c r="L2992" i="3" s="1"/>
  <c r="H2992" i="3"/>
  <c r="E2992" i="3"/>
  <c r="D2992" i="3"/>
  <c r="Q2991" i="3"/>
  <c r="K2991" i="3"/>
  <c r="L2991" i="3" s="1"/>
  <c r="H2991" i="3"/>
  <c r="E2991" i="3"/>
  <c r="D2991" i="3"/>
  <c r="Q2990" i="3"/>
  <c r="K2990" i="3"/>
  <c r="L2990" i="3" s="1"/>
  <c r="H2990" i="3"/>
  <c r="E2990" i="3"/>
  <c r="D2990" i="3"/>
  <c r="Q2989" i="3"/>
  <c r="K2989" i="3"/>
  <c r="L2989" i="3" s="1"/>
  <c r="H2989" i="3"/>
  <c r="E2989" i="3"/>
  <c r="D2989" i="3"/>
  <c r="Q2988" i="3"/>
  <c r="K2988" i="3"/>
  <c r="L2988" i="3" s="1"/>
  <c r="H2988" i="3"/>
  <c r="E2988" i="3"/>
  <c r="D2988" i="3"/>
  <c r="Q2987" i="3"/>
  <c r="K2987" i="3"/>
  <c r="L2987" i="3" s="1"/>
  <c r="H2987" i="3"/>
  <c r="E2987" i="3"/>
  <c r="D2987" i="3"/>
  <c r="Q2986" i="3"/>
  <c r="K2986" i="3"/>
  <c r="L2986" i="3" s="1"/>
  <c r="H2986" i="3"/>
  <c r="E2986" i="3"/>
  <c r="D2986" i="3"/>
  <c r="Q2985" i="3"/>
  <c r="K2985" i="3"/>
  <c r="L2985" i="3" s="1"/>
  <c r="H2985" i="3"/>
  <c r="E2985" i="3"/>
  <c r="D2985" i="3"/>
  <c r="Q2984" i="3"/>
  <c r="K2984" i="3"/>
  <c r="L2984" i="3" s="1"/>
  <c r="H2984" i="3"/>
  <c r="E2984" i="3"/>
  <c r="D2984" i="3"/>
  <c r="Q2983" i="3"/>
  <c r="K2983" i="3"/>
  <c r="L2983" i="3" s="1"/>
  <c r="H2983" i="3"/>
  <c r="E2983" i="3"/>
  <c r="D2983" i="3"/>
  <c r="Q2982" i="3"/>
  <c r="K2982" i="3"/>
  <c r="L2982" i="3" s="1"/>
  <c r="H2982" i="3"/>
  <c r="E2982" i="3"/>
  <c r="D2982" i="3"/>
  <c r="Q2981" i="3"/>
  <c r="K2981" i="3"/>
  <c r="L2981" i="3" s="1"/>
  <c r="H2981" i="3"/>
  <c r="E2981" i="3"/>
  <c r="D2981" i="3"/>
  <c r="Q2980" i="3"/>
  <c r="K2980" i="3"/>
  <c r="L2980" i="3" s="1"/>
  <c r="H2980" i="3"/>
  <c r="E2980" i="3"/>
  <c r="F2980" i="3" s="1"/>
  <c r="M2980" i="3" s="1"/>
  <c r="N2980" i="3" s="1"/>
  <c r="O2980" i="3" s="1"/>
  <c r="P2980" i="3" s="1"/>
  <c r="D2980" i="3"/>
  <c r="Q2979" i="3"/>
  <c r="K2979" i="3"/>
  <c r="L2979" i="3" s="1"/>
  <c r="H2979" i="3"/>
  <c r="E2979" i="3"/>
  <c r="F2979" i="3" s="1"/>
  <c r="M2979" i="3" s="1"/>
  <c r="N2979" i="3" s="1"/>
  <c r="O2979" i="3" s="1"/>
  <c r="P2979" i="3" s="1"/>
  <c r="D2979" i="3"/>
  <c r="Q2978" i="3"/>
  <c r="K2978" i="3"/>
  <c r="L2978" i="3" s="1"/>
  <c r="H2978" i="3"/>
  <c r="E2978" i="3"/>
  <c r="F2978" i="3" s="1"/>
  <c r="M2978" i="3" s="1"/>
  <c r="N2978" i="3" s="1"/>
  <c r="O2978" i="3" s="1"/>
  <c r="P2978" i="3" s="1"/>
  <c r="D2978" i="3"/>
  <c r="Q2977" i="3"/>
  <c r="K2977" i="3"/>
  <c r="L2977" i="3" s="1"/>
  <c r="H2977" i="3"/>
  <c r="E2977" i="3"/>
  <c r="F2977" i="3" s="1"/>
  <c r="M2977" i="3" s="1"/>
  <c r="N2977" i="3" s="1"/>
  <c r="O2977" i="3" s="1"/>
  <c r="P2977" i="3" s="1"/>
  <c r="D2977" i="3"/>
  <c r="Q2976" i="3"/>
  <c r="K2976" i="3"/>
  <c r="L2976" i="3" s="1"/>
  <c r="H2976" i="3"/>
  <c r="E2976" i="3"/>
  <c r="F2976" i="3" s="1"/>
  <c r="M2976" i="3" s="1"/>
  <c r="N2976" i="3" s="1"/>
  <c r="O2976" i="3" s="1"/>
  <c r="P2976" i="3" s="1"/>
  <c r="D2976" i="3"/>
  <c r="Q2975" i="3"/>
  <c r="K2975" i="3"/>
  <c r="L2975" i="3" s="1"/>
  <c r="H2975" i="3"/>
  <c r="E2975" i="3"/>
  <c r="F2975" i="3" s="1"/>
  <c r="M2975" i="3" s="1"/>
  <c r="N2975" i="3" s="1"/>
  <c r="O2975" i="3" s="1"/>
  <c r="P2975" i="3" s="1"/>
  <c r="D2975" i="3"/>
  <c r="Q2974" i="3"/>
  <c r="K2974" i="3"/>
  <c r="L2974" i="3" s="1"/>
  <c r="H2974" i="3"/>
  <c r="E2974" i="3"/>
  <c r="F2974" i="3" s="1"/>
  <c r="M2974" i="3" s="1"/>
  <c r="N2974" i="3" s="1"/>
  <c r="O2974" i="3" s="1"/>
  <c r="P2974" i="3" s="1"/>
  <c r="D2974" i="3"/>
  <c r="Q2973" i="3"/>
  <c r="K2973" i="3"/>
  <c r="L2973" i="3" s="1"/>
  <c r="H2973" i="3"/>
  <c r="E2973" i="3"/>
  <c r="F2973" i="3" s="1"/>
  <c r="M2973" i="3" s="1"/>
  <c r="N2973" i="3" s="1"/>
  <c r="O2973" i="3" s="1"/>
  <c r="P2973" i="3" s="1"/>
  <c r="D2973" i="3"/>
  <c r="Q2972" i="3"/>
  <c r="K2972" i="3"/>
  <c r="L2972" i="3" s="1"/>
  <c r="H2972" i="3"/>
  <c r="E2972" i="3"/>
  <c r="F2972" i="3" s="1"/>
  <c r="M2972" i="3" s="1"/>
  <c r="N2972" i="3" s="1"/>
  <c r="O2972" i="3" s="1"/>
  <c r="P2972" i="3" s="1"/>
  <c r="D2972" i="3"/>
  <c r="Q2971" i="3"/>
  <c r="K2971" i="3"/>
  <c r="L2971" i="3" s="1"/>
  <c r="H2971" i="3"/>
  <c r="E2971" i="3"/>
  <c r="F2971" i="3" s="1"/>
  <c r="M2971" i="3" s="1"/>
  <c r="N2971" i="3" s="1"/>
  <c r="O2971" i="3" s="1"/>
  <c r="P2971" i="3" s="1"/>
  <c r="D2971" i="3"/>
  <c r="Q2970" i="3"/>
  <c r="K2970" i="3"/>
  <c r="L2970" i="3" s="1"/>
  <c r="H2970" i="3"/>
  <c r="E2970" i="3"/>
  <c r="F2970" i="3" s="1"/>
  <c r="M2970" i="3" s="1"/>
  <c r="N2970" i="3" s="1"/>
  <c r="O2970" i="3" s="1"/>
  <c r="P2970" i="3" s="1"/>
  <c r="D2970" i="3"/>
  <c r="Q2969" i="3"/>
  <c r="K2969" i="3"/>
  <c r="L2969" i="3" s="1"/>
  <c r="H2969" i="3"/>
  <c r="E2969" i="3"/>
  <c r="F2969" i="3" s="1"/>
  <c r="M2969" i="3" s="1"/>
  <c r="N2969" i="3" s="1"/>
  <c r="O2969" i="3" s="1"/>
  <c r="P2969" i="3" s="1"/>
  <c r="D2969" i="3"/>
  <c r="Q2968" i="3"/>
  <c r="K2968" i="3"/>
  <c r="L2968" i="3" s="1"/>
  <c r="H2968" i="3"/>
  <c r="E2968" i="3"/>
  <c r="F2968" i="3" s="1"/>
  <c r="M2968" i="3" s="1"/>
  <c r="N2968" i="3" s="1"/>
  <c r="O2968" i="3" s="1"/>
  <c r="P2968" i="3" s="1"/>
  <c r="D2968" i="3"/>
  <c r="Q2967" i="3"/>
  <c r="K2967" i="3"/>
  <c r="L2967" i="3" s="1"/>
  <c r="H2967" i="3"/>
  <c r="E2967" i="3"/>
  <c r="F2967" i="3" s="1"/>
  <c r="M2967" i="3" s="1"/>
  <c r="N2967" i="3" s="1"/>
  <c r="O2967" i="3" s="1"/>
  <c r="P2967" i="3" s="1"/>
  <c r="D2967" i="3"/>
  <c r="Q2966" i="3"/>
  <c r="K2966" i="3"/>
  <c r="L2966" i="3" s="1"/>
  <c r="H2966" i="3"/>
  <c r="E2966" i="3"/>
  <c r="F2966" i="3" s="1"/>
  <c r="M2966" i="3" s="1"/>
  <c r="N2966" i="3" s="1"/>
  <c r="O2966" i="3" s="1"/>
  <c r="P2966" i="3" s="1"/>
  <c r="D2966" i="3"/>
  <c r="Q2965" i="3"/>
  <c r="K2965" i="3"/>
  <c r="L2965" i="3" s="1"/>
  <c r="H2965" i="3"/>
  <c r="E2965" i="3"/>
  <c r="F2965" i="3" s="1"/>
  <c r="M2965" i="3" s="1"/>
  <c r="N2965" i="3" s="1"/>
  <c r="O2965" i="3" s="1"/>
  <c r="P2965" i="3" s="1"/>
  <c r="D2965" i="3"/>
  <c r="Q2964" i="3"/>
  <c r="K2964" i="3"/>
  <c r="L2964" i="3" s="1"/>
  <c r="H2964" i="3"/>
  <c r="E2964" i="3"/>
  <c r="F2964" i="3" s="1"/>
  <c r="M2964" i="3" s="1"/>
  <c r="N2964" i="3" s="1"/>
  <c r="O2964" i="3" s="1"/>
  <c r="P2964" i="3" s="1"/>
  <c r="D2964" i="3"/>
  <c r="Q2963" i="3"/>
  <c r="K2963" i="3"/>
  <c r="L2963" i="3" s="1"/>
  <c r="H2963" i="3"/>
  <c r="E2963" i="3"/>
  <c r="F2963" i="3" s="1"/>
  <c r="M2963" i="3" s="1"/>
  <c r="N2963" i="3" s="1"/>
  <c r="O2963" i="3" s="1"/>
  <c r="P2963" i="3" s="1"/>
  <c r="D2963" i="3"/>
  <c r="Q2962" i="3"/>
  <c r="K2962" i="3"/>
  <c r="L2962" i="3" s="1"/>
  <c r="H2962" i="3"/>
  <c r="E2962" i="3"/>
  <c r="F2962" i="3" s="1"/>
  <c r="M2962" i="3" s="1"/>
  <c r="N2962" i="3" s="1"/>
  <c r="O2962" i="3" s="1"/>
  <c r="P2962" i="3" s="1"/>
  <c r="D2962" i="3"/>
  <c r="Q2961" i="3"/>
  <c r="K2961" i="3"/>
  <c r="L2961" i="3" s="1"/>
  <c r="H2961" i="3"/>
  <c r="E2961" i="3"/>
  <c r="D2961" i="3"/>
  <c r="Q2960" i="3"/>
  <c r="K2960" i="3"/>
  <c r="L2960" i="3" s="1"/>
  <c r="H2960" i="3"/>
  <c r="E2960" i="3"/>
  <c r="F2960" i="3" s="1"/>
  <c r="M2960" i="3" s="1"/>
  <c r="N2960" i="3" s="1"/>
  <c r="O2960" i="3" s="1"/>
  <c r="P2960" i="3" s="1"/>
  <c r="D2960" i="3"/>
  <c r="Q2959" i="3"/>
  <c r="K2959" i="3"/>
  <c r="L2959" i="3" s="1"/>
  <c r="H2959" i="3"/>
  <c r="E2959" i="3"/>
  <c r="D2959" i="3"/>
  <c r="Q2958" i="3"/>
  <c r="K2958" i="3"/>
  <c r="L2958" i="3" s="1"/>
  <c r="H2958" i="3"/>
  <c r="E2958" i="3"/>
  <c r="F2958" i="3" s="1"/>
  <c r="M2958" i="3" s="1"/>
  <c r="N2958" i="3" s="1"/>
  <c r="O2958" i="3" s="1"/>
  <c r="P2958" i="3" s="1"/>
  <c r="D2958" i="3"/>
  <c r="Q2957" i="3"/>
  <c r="K2957" i="3"/>
  <c r="L2957" i="3" s="1"/>
  <c r="H2957" i="3"/>
  <c r="E2957" i="3"/>
  <c r="D2957" i="3"/>
  <c r="Q2956" i="3"/>
  <c r="K2956" i="3"/>
  <c r="L2956" i="3" s="1"/>
  <c r="H2956" i="3"/>
  <c r="E2956" i="3"/>
  <c r="F2956" i="3" s="1"/>
  <c r="M2956" i="3" s="1"/>
  <c r="N2956" i="3" s="1"/>
  <c r="O2956" i="3" s="1"/>
  <c r="P2956" i="3" s="1"/>
  <c r="D2956" i="3"/>
  <c r="Q2955" i="3"/>
  <c r="K2955" i="3"/>
  <c r="L2955" i="3" s="1"/>
  <c r="H2955" i="3"/>
  <c r="E2955" i="3"/>
  <c r="D2955" i="3"/>
  <c r="Q2954" i="3"/>
  <c r="K2954" i="3"/>
  <c r="L2954" i="3" s="1"/>
  <c r="H2954" i="3"/>
  <c r="E2954" i="3"/>
  <c r="F2954" i="3" s="1"/>
  <c r="M2954" i="3" s="1"/>
  <c r="N2954" i="3" s="1"/>
  <c r="O2954" i="3" s="1"/>
  <c r="P2954" i="3" s="1"/>
  <c r="D2954" i="3"/>
  <c r="Q2953" i="3"/>
  <c r="K2953" i="3"/>
  <c r="L2953" i="3" s="1"/>
  <c r="H2953" i="3"/>
  <c r="E2953" i="3"/>
  <c r="D2953" i="3"/>
  <c r="Q2952" i="3"/>
  <c r="K2952" i="3"/>
  <c r="L2952" i="3" s="1"/>
  <c r="H2952" i="3"/>
  <c r="E2952" i="3"/>
  <c r="F2952" i="3" s="1"/>
  <c r="M2952" i="3" s="1"/>
  <c r="N2952" i="3" s="1"/>
  <c r="O2952" i="3" s="1"/>
  <c r="P2952" i="3" s="1"/>
  <c r="D2952" i="3"/>
  <c r="Q2951" i="3"/>
  <c r="K2951" i="3"/>
  <c r="L2951" i="3" s="1"/>
  <c r="H2951" i="3"/>
  <c r="E2951" i="3"/>
  <c r="D2951" i="3"/>
  <c r="Q2950" i="3"/>
  <c r="K2950" i="3"/>
  <c r="L2950" i="3" s="1"/>
  <c r="H2950" i="3"/>
  <c r="E2950" i="3"/>
  <c r="F2950" i="3" s="1"/>
  <c r="M2950" i="3" s="1"/>
  <c r="N2950" i="3" s="1"/>
  <c r="O2950" i="3" s="1"/>
  <c r="P2950" i="3" s="1"/>
  <c r="D2950" i="3"/>
  <c r="Q2949" i="3"/>
  <c r="K2949" i="3"/>
  <c r="L2949" i="3" s="1"/>
  <c r="H2949" i="3"/>
  <c r="E2949" i="3"/>
  <c r="D2949" i="3"/>
  <c r="Q2948" i="3"/>
  <c r="K2948" i="3"/>
  <c r="L2948" i="3" s="1"/>
  <c r="H2948" i="3"/>
  <c r="E2948" i="3"/>
  <c r="F2948" i="3" s="1"/>
  <c r="M2948" i="3" s="1"/>
  <c r="N2948" i="3" s="1"/>
  <c r="O2948" i="3" s="1"/>
  <c r="P2948" i="3" s="1"/>
  <c r="D2948" i="3"/>
  <c r="Q2947" i="3"/>
  <c r="K2947" i="3"/>
  <c r="L2947" i="3" s="1"/>
  <c r="H2947" i="3"/>
  <c r="E2947" i="3"/>
  <c r="D2947" i="3"/>
  <c r="Q2946" i="3"/>
  <c r="K2946" i="3"/>
  <c r="L2946" i="3" s="1"/>
  <c r="H2946" i="3"/>
  <c r="E2946" i="3"/>
  <c r="F2946" i="3" s="1"/>
  <c r="M2946" i="3" s="1"/>
  <c r="N2946" i="3" s="1"/>
  <c r="O2946" i="3" s="1"/>
  <c r="P2946" i="3" s="1"/>
  <c r="D2946" i="3"/>
  <c r="Q2945" i="3"/>
  <c r="K2945" i="3"/>
  <c r="L2945" i="3" s="1"/>
  <c r="H2945" i="3"/>
  <c r="E2945" i="3"/>
  <c r="D2945" i="3"/>
  <c r="Q2944" i="3"/>
  <c r="K2944" i="3"/>
  <c r="L2944" i="3" s="1"/>
  <c r="H2944" i="3"/>
  <c r="E2944" i="3"/>
  <c r="F2944" i="3" s="1"/>
  <c r="M2944" i="3" s="1"/>
  <c r="N2944" i="3" s="1"/>
  <c r="O2944" i="3" s="1"/>
  <c r="P2944" i="3" s="1"/>
  <c r="D2944" i="3"/>
  <c r="Q2943" i="3"/>
  <c r="K2943" i="3"/>
  <c r="L2943" i="3" s="1"/>
  <c r="H2943" i="3"/>
  <c r="E2943" i="3"/>
  <c r="F2943" i="3" s="1"/>
  <c r="M2943" i="3" s="1"/>
  <c r="N2943" i="3" s="1"/>
  <c r="O2943" i="3" s="1"/>
  <c r="P2943" i="3" s="1"/>
  <c r="D2943" i="3"/>
  <c r="Q2942" i="3"/>
  <c r="K2942" i="3"/>
  <c r="L2942" i="3" s="1"/>
  <c r="H2942" i="3"/>
  <c r="E2942" i="3"/>
  <c r="F2942" i="3" s="1"/>
  <c r="M2942" i="3" s="1"/>
  <c r="N2942" i="3" s="1"/>
  <c r="O2942" i="3" s="1"/>
  <c r="P2942" i="3" s="1"/>
  <c r="D2942" i="3"/>
  <c r="Q2941" i="3"/>
  <c r="K2941" i="3"/>
  <c r="L2941" i="3" s="1"/>
  <c r="H2941" i="3"/>
  <c r="E2941" i="3"/>
  <c r="F2941" i="3" s="1"/>
  <c r="M2941" i="3" s="1"/>
  <c r="N2941" i="3" s="1"/>
  <c r="O2941" i="3" s="1"/>
  <c r="P2941" i="3" s="1"/>
  <c r="D2941" i="3"/>
  <c r="Q2940" i="3"/>
  <c r="K2940" i="3"/>
  <c r="L2940" i="3" s="1"/>
  <c r="H2940" i="3"/>
  <c r="E2940" i="3"/>
  <c r="F2940" i="3" s="1"/>
  <c r="M2940" i="3" s="1"/>
  <c r="N2940" i="3" s="1"/>
  <c r="O2940" i="3" s="1"/>
  <c r="P2940" i="3" s="1"/>
  <c r="D2940" i="3"/>
  <c r="Q2939" i="3"/>
  <c r="K2939" i="3"/>
  <c r="L2939" i="3" s="1"/>
  <c r="H2939" i="3"/>
  <c r="E2939" i="3"/>
  <c r="F2939" i="3" s="1"/>
  <c r="M2939" i="3" s="1"/>
  <c r="N2939" i="3" s="1"/>
  <c r="O2939" i="3" s="1"/>
  <c r="P2939" i="3" s="1"/>
  <c r="D2939" i="3"/>
  <c r="Q2938" i="3"/>
  <c r="K2938" i="3"/>
  <c r="L2938" i="3" s="1"/>
  <c r="H2938" i="3"/>
  <c r="E2938" i="3"/>
  <c r="F2938" i="3" s="1"/>
  <c r="M2938" i="3" s="1"/>
  <c r="N2938" i="3" s="1"/>
  <c r="O2938" i="3" s="1"/>
  <c r="P2938" i="3" s="1"/>
  <c r="D2938" i="3"/>
  <c r="Q2937" i="3"/>
  <c r="K2937" i="3"/>
  <c r="L2937" i="3" s="1"/>
  <c r="H2937" i="3"/>
  <c r="E2937" i="3"/>
  <c r="D2937" i="3"/>
  <c r="Q2936" i="3"/>
  <c r="K2936" i="3"/>
  <c r="L2936" i="3" s="1"/>
  <c r="H2936" i="3"/>
  <c r="E2936" i="3"/>
  <c r="F2936" i="3" s="1"/>
  <c r="M2936" i="3" s="1"/>
  <c r="N2936" i="3" s="1"/>
  <c r="O2936" i="3" s="1"/>
  <c r="P2936" i="3" s="1"/>
  <c r="D2936" i="3"/>
  <c r="Q2935" i="3"/>
  <c r="K2935" i="3"/>
  <c r="L2935" i="3" s="1"/>
  <c r="H2935" i="3"/>
  <c r="E2935" i="3"/>
  <c r="D2935" i="3"/>
  <c r="Q2934" i="3"/>
  <c r="K2934" i="3"/>
  <c r="L2934" i="3" s="1"/>
  <c r="H2934" i="3"/>
  <c r="E2934" i="3"/>
  <c r="F2934" i="3" s="1"/>
  <c r="M2934" i="3" s="1"/>
  <c r="N2934" i="3" s="1"/>
  <c r="O2934" i="3" s="1"/>
  <c r="P2934" i="3" s="1"/>
  <c r="D2934" i="3"/>
  <c r="Q2933" i="3"/>
  <c r="K2933" i="3"/>
  <c r="L2933" i="3" s="1"/>
  <c r="H2933" i="3"/>
  <c r="E2933" i="3"/>
  <c r="D2933" i="3"/>
  <c r="Q2932" i="3"/>
  <c r="K2932" i="3"/>
  <c r="L2932" i="3" s="1"/>
  <c r="H2932" i="3"/>
  <c r="E2932" i="3"/>
  <c r="F2932" i="3" s="1"/>
  <c r="M2932" i="3" s="1"/>
  <c r="N2932" i="3" s="1"/>
  <c r="O2932" i="3" s="1"/>
  <c r="P2932" i="3" s="1"/>
  <c r="D2932" i="3"/>
  <c r="Q2931" i="3"/>
  <c r="K2931" i="3"/>
  <c r="L2931" i="3" s="1"/>
  <c r="H2931" i="3"/>
  <c r="E2931" i="3"/>
  <c r="D2931" i="3"/>
  <c r="Q2930" i="3"/>
  <c r="K2930" i="3"/>
  <c r="L2930" i="3" s="1"/>
  <c r="H2930" i="3"/>
  <c r="E2930" i="3"/>
  <c r="F2930" i="3" s="1"/>
  <c r="M2930" i="3" s="1"/>
  <c r="N2930" i="3" s="1"/>
  <c r="O2930" i="3" s="1"/>
  <c r="P2930" i="3" s="1"/>
  <c r="D2930" i="3"/>
  <c r="Q2929" i="3"/>
  <c r="K2929" i="3"/>
  <c r="L2929" i="3" s="1"/>
  <c r="H2929" i="3"/>
  <c r="E2929" i="3"/>
  <c r="D2929" i="3"/>
  <c r="Q2928" i="3"/>
  <c r="K2928" i="3"/>
  <c r="L2928" i="3" s="1"/>
  <c r="H2928" i="3"/>
  <c r="E2928" i="3"/>
  <c r="F2928" i="3" s="1"/>
  <c r="M2928" i="3" s="1"/>
  <c r="N2928" i="3" s="1"/>
  <c r="O2928" i="3" s="1"/>
  <c r="P2928" i="3" s="1"/>
  <c r="D2928" i="3"/>
  <c r="Q2927" i="3"/>
  <c r="K2927" i="3"/>
  <c r="L2927" i="3" s="1"/>
  <c r="H2927" i="3"/>
  <c r="E2927" i="3"/>
  <c r="D2927" i="3"/>
  <c r="Q2926" i="3"/>
  <c r="K2926" i="3"/>
  <c r="L2926" i="3" s="1"/>
  <c r="H2926" i="3"/>
  <c r="E2926" i="3"/>
  <c r="F2926" i="3" s="1"/>
  <c r="M2926" i="3" s="1"/>
  <c r="N2926" i="3" s="1"/>
  <c r="O2926" i="3" s="1"/>
  <c r="P2926" i="3" s="1"/>
  <c r="D2926" i="3"/>
  <c r="Q2925" i="3"/>
  <c r="K2925" i="3"/>
  <c r="L2925" i="3" s="1"/>
  <c r="H2925" i="3"/>
  <c r="E2925" i="3"/>
  <c r="D2925" i="3"/>
  <c r="Q2924" i="3"/>
  <c r="K2924" i="3"/>
  <c r="L2924" i="3" s="1"/>
  <c r="H2924" i="3"/>
  <c r="E2924" i="3"/>
  <c r="F2924" i="3" s="1"/>
  <c r="M2924" i="3" s="1"/>
  <c r="N2924" i="3" s="1"/>
  <c r="O2924" i="3" s="1"/>
  <c r="P2924" i="3" s="1"/>
  <c r="D2924" i="3"/>
  <c r="Q2923" i="3"/>
  <c r="K2923" i="3"/>
  <c r="L2923" i="3" s="1"/>
  <c r="H2923" i="3"/>
  <c r="E2923" i="3"/>
  <c r="D2923" i="3"/>
  <c r="Q2922" i="3"/>
  <c r="K2922" i="3"/>
  <c r="L2922" i="3" s="1"/>
  <c r="H2922" i="3"/>
  <c r="E2922" i="3"/>
  <c r="F2922" i="3" s="1"/>
  <c r="M2922" i="3" s="1"/>
  <c r="N2922" i="3" s="1"/>
  <c r="O2922" i="3" s="1"/>
  <c r="P2922" i="3" s="1"/>
  <c r="D2922" i="3"/>
  <c r="Q2921" i="3"/>
  <c r="K2921" i="3"/>
  <c r="L2921" i="3" s="1"/>
  <c r="H2921" i="3"/>
  <c r="E2921" i="3"/>
  <c r="D2921" i="3"/>
  <c r="Q2920" i="3"/>
  <c r="K2920" i="3"/>
  <c r="L2920" i="3" s="1"/>
  <c r="H2920" i="3"/>
  <c r="E2920" i="3"/>
  <c r="F2920" i="3" s="1"/>
  <c r="M2920" i="3" s="1"/>
  <c r="N2920" i="3" s="1"/>
  <c r="O2920" i="3" s="1"/>
  <c r="P2920" i="3" s="1"/>
  <c r="D2920" i="3"/>
  <c r="Q2919" i="3"/>
  <c r="K2919" i="3"/>
  <c r="L2919" i="3" s="1"/>
  <c r="H2919" i="3"/>
  <c r="E2919" i="3"/>
  <c r="D2919" i="3"/>
  <c r="Q2918" i="3"/>
  <c r="K2918" i="3"/>
  <c r="L2918" i="3" s="1"/>
  <c r="H2918" i="3"/>
  <c r="E2918" i="3"/>
  <c r="F2918" i="3" s="1"/>
  <c r="M2918" i="3" s="1"/>
  <c r="N2918" i="3" s="1"/>
  <c r="O2918" i="3" s="1"/>
  <c r="P2918" i="3" s="1"/>
  <c r="D2918" i="3"/>
  <c r="Q2917" i="3"/>
  <c r="K2917" i="3"/>
  <c r="L2917" i="3" s="1"/>
  <c r="H2917" i="3"/>
  <c r="E2917" i="3"/>
  <c r="D2917" i="3"/>
  <c r="Q2916" i="3"/>
  <c r="K2916" i="3"/>
  <c r="L2916" i="3" s="1"/>
  <c r="H2916" i="3"/>
  <c r="E2916" i="3"/>
  <c r="F2916" i="3" s="1"/>
  <c r="M2916" i="3" s="1"/>
  <c r="N2916" i="3" s="1"/>
  <c r="O2916" i="3" s="1"/>
  <c r="P2916" i="3" s="1"/>
  <c r="D2916" i="3"/>
  <c r="Q2915" i="3"/>
  <c r="K2915" i="3"/>
  <c r="L2915" i="3" s="1"/>
  <c r="H2915" i="3"/>
  <c r="E2915" i="3"/>
  <c r="D2915" i="3"/>
  <c r="Q2914" i="3"/>
  <c r="K2914" i="3"/>
  <c r="L2914" i="3" s="1"/>
  <c r="H2914" i="3"/>
  <c r="E2914" i="3"/>
  <c r="F2914" i="3" s="1"/>
  <c r="M2914" i="3" s="1"/>
  <c r="N2914" i="3" s="1"/>
  <c r="O2914" i="3" s="1"/>
  <c r="P2914" i="3" s="1"/>
  <c r="D2914" i="3"/>
  <c r="Q2913" i="3"/>
  <c r="K2913" i="3"/>
  <c r="L2913" i="3" s="1"/>
  <c r="H2913" i="3"/>
  <c r="E2913" i="3"/>
  <c r="D2913" i="3"/>
  <c r="Q2912" i="3"/>
  <c r="K2912" i="3"/>
  <c r="L2912" i="3" s="1"/>
  <c r="H2912" i="3"/>
  <c r="E2912" i="3"/>
  <c r="F2912" i="3" s="1"/>
  <c r="M2912" i="3" s="1"/>
  <c r="N2912" i="3" s="1"/>
  <c r="O2912" i="3" s="1"/>
  <c r="P2912" i="3" s="1"/>
  <c r="D2912" i="3"/>
  <c r="Q2911" i="3"/>
  <c r="K2911" i="3"/>
  <c r="L2911" i="3" s="1"/>
  <c r="H2911" i="3"/>
  <c r="E2911" i="3"/>
  <c r="F2911" i="3" s="1"/>
  <c r="M2911" i="3" s="1"/>
  <c r="N2911" i="3" s="1"/>
  <c r="O2911" i="3" s="1"/>
  <c r="P2911" i="3" s="1"/>
  <c r="D2911" i="3"/>
  <c r="Q2910" i="3"/>
  <c r="K2910" i="3"/>
  <c r="L2910" i="3" s="1"/>
  <c r="H2910" i="3"/>
  <c r="E2910" i="3"/>
  <c r="D2910" i="3"/>
  <c r="Q2909" i="3"/>
  <c r="K2909" i="3"/>
  <c r="L2909" i="3" s="1"/>
  <c r="H2909" i="3"/>
  <c r="E2909" i="3"/>
  <c r="F2909" i="3" s="1"/>
  <c r="M2909" i="3" s="1"/>
  <c r="N2909" i="3" s="1"/>
  <c r="O2909" i="3" s="1"/>
  <c r="P2909" i="3" s="1"/>
  <c r="D2909" i="3"/>
  <c r="Q2908" i="3"/>
  <c r="K2908" i="3"/>
  <c r="L2908" i="3" s="1"/>
  <c r="H2908" i="3"/>
  <c r="E2908" i="3"/>
  <c r="F2908" i="3" s="1"/>
  <c r="M2908" i="3" s="1"/>
  <c r="N2908" i="3" s="1"/>
  <c r="O2908" i="3" s="1"/>
  <c r="P2908" i="3" s="1"/>
  <c r="D2908" i="3"/>
  <c r="Q2907" i="3"/>
  <c r="K2907" i="3"/>
  <c r="L2907" i="3" s="1"/>
  <c r="H2907" i="3"/>
  <c r="E2907" i="3"/>
  <c r="F2907" i="3" s="1"/>
  <c r="M2907" i="3" s="1"/>
  <c r="N2907" i="3" s="1"/>
  <c r="O2907" i="3" s="1"/>
  <c r="P2907" i="3" s="1"/>
  <c r="D2907" i="3"/>
  <c r="Q2906" i="3"/>
  <c r="K2906" i="3"/>
  <c r="L2906" i="3" s="1"/>
  <c r="H2906" i="3"/>
  <c r="E2906" i="3"/>
  <c r="F2906" i="3" s="1"/>
  <c r="M2906" i="3" s="1"/>
  <c r="N2906" i="3" s="1"/>
  <c r="O2906" i="3" s="1"/>
  <c r="P2906" i="3" s="1"/>
  <c r="D2906" i="3"/>
  <c r="Q2905" i="3"/>
  <c r="K2905" i="3"/>
  <c r="L2905" i="3" s="1"/>
  <c r="H2905" i="3"/>
  <c r="E2905" i="3"/>
  <c r="F2905" i="3" s="1"/>
  <c r="M2905" i="3" s="1"/>
  <c r="N2905" i="3" s="1"/>
  <c r="O2905" i="3" s="1"/>
  <c r="P2905" i="3" s="1"/>
  <c r="D2905" i="3"/>
  <c r="Q2904" i="3"/>
  <c r="K2904" i="3"/>
  <c r="L2904" i="3" s="1"/>
  <c r="H2904" i="3"/>
  <c r="E2904" i="3"/>
  <c r="F2904" i="3" s="1"/>
  <c r="M2904" i="3" s="1"/>
  <c r="N2904" i="3" s="1"/>
  <c r="O2904" i="3" s="1"/>
  <c r="P2904" i="3" s="1"/>
  <c r="D2904" i="3"/>
  <c r="Q2903" i="3"/>
  <c r="K2903" i="3"/>
  <c r="L2903" i="3" s="1"/>
  <c r="H2903" i="3"/>
  <c r="E2903" i="3"/>
  <c r="F2903" i="3" s="1"/>
  <c r="M2903" i="3" s="1"/>
  <c r="N2903" i="3" s="1"/>
  <c r="O2903" i="3" s="1"/>
  <c r="P2903" i="3" s="1"/>
  <c r="D2903" i="3"/>
  <c r="Q2902" i="3"/>
  <c r="K2902" i="3"/>
  <c r="L2902" i="3" s="1"/>
  <c r="H2902" i="3"/>
  <c r="E2902" i="3"/>
  <c r="F2902" i="3" s="1"/>
  <c r="M2902" i="3" s="1"/>
  <c r="N2902" i="3" s="1"/>
  <c r="O2902" i="3" s="1"/>
  <c r="P2902" i="3" s="1"/>
  <c r="D2902" i="3"/>
  <c r="Q2901" i="3"/>
  <c r="K2901" i="3"/>
  <c r="L2901" i="3" s="1"/>
  <c r="H2901" i="3"/>
  <c r="E2901" i="3"/>
  <c r="F2901" i="3" s="1"/>
  <c r="M2901" i="3" s="1"/>
  <c r="N2901" i="3" s="1"/>
  <c r="O2901" i="3" s="1"/>
  <c r="P2901" i="3" s="1"/>
  <c r="D2901" i="3"/>
  <c r="Q2900" i="3"/>
  <c r="K2900" i="3"/>
  <c r="L2900" i="3" s="1"/>
  <c r="H2900" i="3"/>
  <c r="E2900" i="3"/>
  <c r="F2900" i="3" s="1"/>
  <c r="M2900" i="3" s="1"/>
  <c r="N2900" i="3" s="1"/>
  <c r="O2900" i="3" s="1"/>
  <c r="P2900" i="3" s="1"/>
  <c r="D2900" i="3"/>
  <c r="Q2899" i="3"/>
  <c r="K2899" i="3"/>
  <c r="L2899" i="3" s="1"/>
  <c r="H2899" i="3"/>
  <c r="E2899" i="3"/>
  <c r="F2899" i="3" s="1"/>
  <c r="M2899" i="3" s="1"/>
  <c r="N2899" i="3" s="1"/>
  <c r="O2899" i="3" s="1"/>
  <c r="P2899" i="3" s="1"/>
  <c r="D2899" i="3"/>
  <c r="Q2898" i="3"/>
  <c r="K2898" i="3"/>
  <c r="L2898" i="3" s="1"/>
  <c r="H2898" i="3"/>
  <c r="E2898" i="3"/>
  <c r="F2898" i="3" s="1"/>
  <c r="M2898" i="3" s="1"/>
  <c r="N2898" i="3" s="1"/>
  <c r="O2898" i="3" s="1"/>
  <c r="P2898" i="3" s="1"/>
  <c r="D2898" i="3"/>
  <c r="Q2897" i="3"/>
  <c r="K2897" i="3"/>
  <c r="L2897" i="3" s="1"/>
  <c r="H2897" i="3"/>
  <c r="E2897" i="3"/>
  <c r="F2897" i="3" s="1"/>
  <c r="M2897" i="3" s="1"/>
  <c r="N2897" i="3" s="1"/>
  <c r="O2897" i="3" s="1"/>
  <c r="P2897" i="3" s="1"/>
  <c r="D2897" i="3"/>
  <c r="Q2896" i="3"/>
  <c r="K2896" i="3"/>
  <c r="L2896" i="3" s="1"/>
  <c r="H2896" i="3"/>
  <c r="E2896" i="3"/>
  <c r="F2896" i="3" s="1"/>
  <c r="M2896" i="3" s="1"/>
  <c r="N2896" i="3" s="1"/>
  <c r="O2896" i="3" s="1"/>
  <c r="P2896" i="3" s="1"/>
  <c r="D2896" i="3"/>
  <c r="Q2895" i="3"/>
  <c r="K2895" i="3"/>
  <c r="L2895" i="3" s="1"/>
  <c r="H2895" i="3"/>
  <c r="E2895" i="3"/>
  <c r="F2895" i="3" s="1"/>
  <c r="M2895" i="3" s="1"/>
  <c r="N2895" i="3" s="1"/>
  <c r="O2895" i="3" s="1"/>
  <c r="P2895" i="3" s="1"/>
  <c r="D2895" i="3"/>
  <c r="Q2894" i="3"/>
  <c r="K2894" i="3"/>
  <c r="L2894" i="3" s="1"/>
  <c r="H2894" i="3"/>
  <c r="E2894" i="3"/>
  <c r="F2894" i="3" s="1"/>
  <c r="M2894" i="3" s="1"/>
  <c r="N2894" i="3" s="1"/>
  <c r="O2894" i="3" s="1"/>
  <c r="P2894" i="3" s="1"/>
  <c r="D2894" i="3"/>
  <c r="Q2893" i="3"/>
  <c r="K2893" i="3"/>
  <c r="L2893" i="3" s="1"/>
  <c r="H2893" i="3"/>
  <c r="E2893" i="3"/>
  <c r="F2893" i="3" s="1"/>
  <c r="M2893" i="3" s="1"/>
  <c r="N2893" i="3" s="1"/>
  <c r="O2893" i="3" s="1"/>
  <c r="P2893" i="3" s="1"/>
  <c r="D2893" i="3"/>
  <c r="Q2892" i="3"/>
  <c r="K2892" i="3"/>
  <c r="L2892" i="3" s="1"/>
  <c r="H2892" i="3"/>
  <c r="E2892" i="3"/>
  <c r="F2892" i="3" s="1"/>
  <c r="M2892" i="3" s="1"/>
  <c r="N2892" i="3" s="1"/>
  <c r="O2892" i="3" s="1"/>
  <c r="P2892" i="3" s="1"/>
  <c r="D2892" i="3"/>
  <c r="Q2891" i="3"/>
  <c r="K2891" i="3"/>
  <c r="L2891" i="3" s="1"/>
  <c r="H2891" i="3"/>
  <c r="E2891" i="3"/>
  <c r="F2891" i="3" s="1"/>
  <c r="M2891" i="3" s="1"/>
  <c r="N2891" i="3" s="1"/>
  <c r="O2891" i="3" s="1"/>
  <c r="P2891" i="3" s="1"/>
  <c r="D2891" i="3"/>
  <c r="Q2890" i="3"/>
  <c r="K2890" i="3"/>
  <c r="L2890" i="3" s="1"/>
  <c r="H2890" i="3"/>
  <c r="E2890" i="3"/>
  <c r="F2890" i="3" s="1"/>
  <c r="M2890" i="3" s="1"/>
  <c r="N2890" i="3" s="1"/>
  <c r="O2890" i="3" s="1"/>
  <c r="P2890" i="3" s="1"/>
  <c r="D2890" i="3"/>
  <c r="Q2889" i="3"/>
  <c r="K2889" i="3"/>
  <c r="L2889" i="3" s="1"/>
  <c r="H2889" i="3"/>
  <c r="E2889" i="3"/>
  <c r="F2889" i="3" s="1"/>
  <c r="M2889" i="3" s="1"/>
  <c r="N2889" i="3" s="1"/>
  <c r="O2889" i="3" s="1"/>
  <c r="P2889" i="3" s="1"/>
  <c r="D2889" i="3"/>
  <c r="Q2888" i="3"/>
  <c r="K2888" i="3"/>
  <c r="L2888" i="3" s="1"/>
  <c r="H2888" i="3"/>
  <c r="E2888" i="3"/>
  <c r="F2888" i="3" s="1"/>
  <c r="M2888" i="3" s="1"/>
  <c r="N2888" i="3" s="1"/>
  <c r="O2888" i="3" s="1"/>
  <c r="P2888" i="3" s="1"/>
  <c r="D2888" i="3"/>
  <c r="Q2887" i="3"/>
  <c r="K2887" i="3"/>
  <c r="L2887" i="3" s="1"/>
  <c r="H2887" i="3"/>
  <c r="E2887" i="3"/>
  <c r="F2887" i="3" s="1"/>
  <c r="M2887" i="3" s="1"/>
  <c r="N2887" i="3" s="1"/>
  <c r="O2887" i="3" s="1"/>
  <c r="P2887" i="3" s="1"/>
  <c r="D2887" i="3"/>
  <c r="Q2886" i="3"/>
  <c r="K2886" i="3"/>
  <c r="L2886" i="3" s="1"/>
  <c r="H2886" i="3"/>
  <c r="E2886" i="3"/>
  <c r="F2886" i="3" s="1"/>
  <c r="M2886" i="3" s="1"/>
  <c r="N2886" i="3" s="1"/>
  <c r="O2886" i="3" s="1"/>
  <c r="P2886" i="3" s="1"/>
  <c r="D2886" i="3"/>
  <c r="Q2885" i="3"/>
  <c r="K2885" i="3"/>
  <c r="L2885" i="3" s="1"/>
  <c r="H2885" i="3"/>
  <c r="E2885" i="3"/>
  <c r="F2885" i="3" s="1"/>
  <c r="M2885" i="3" s="1"/>
  <c r="N2885" i="3" s="1"/>
  <c r="O2885" i="3" s="1"/>
  <c r="P2885" i="3" s="1"/>
  <c r="D2885" i="3"/>
  <c r="Q2884" i="3"/>
  <c r="K2884" i="3"/>
  <c r="L2884" i="3" s="1"/>
  <c r="H2884" i="3"/>
  <c r="E2884" i="3"/>
  <c r="F2884" i="3" s="1"/>
  <c r="M2884" i="3" s="1"/>
  <c r="N2884" i="3" s="1"/>
  <c r="O2884" i="3" s="1"/>
  <c r="P2884" i="3" s="1"/>
  <c r="D2884" i="3"/>
  <c r="Q2883" i="3"/>
  <c r="K2883" i="3"/>
  <c r="L2883" i="3" s="1"/>
  <c r="H2883" i="3"/>
  <c r="E2883" i="3"/>
  <c r="F2883" i="3" s="1"/>
  <c r="M2883" i="3" s="1"/>
  <c r="N2883" i="3" s="1"/>
  <c r="O2883" i="3" s="1"/>
  <c r="P2883" i="3" s="1"/>
  <c r="D2883" i="3"/>
  <c r="Q2882" i="3"/>
  <c r="K2882" i="3"/>
  <c r="L2882" i="3" s="1"/>
  <c r="H2882" i="3"/>
  <c r="E2882" i="3"/>
  <c r="F2882" i="3" s="1"/>
  <c r="M2882" i="3" s="1"/>
  <c r="N2882" i="3" s="1"/>
  <c r="O2882" i="3" s="1"/>
  <c r="P2882" i="3" s="1"/>
  <c r="D2882" i="3"/>
  <c r="Q2881" i="3"/>
  <c r="K2881" i="3"/>
  <c r="L2881" i="3" s="1"/>
  <c r="H2881" i="3"/>
  <c r="E2881" i="3"/>
  <c r="F2881" i="3" s="1"/>
  <c r="M2881" i="3" s="1"/>
  <c r="N2881" i="3" s="1"/>
  <c r="O2881" i="3" s="1"/>
  <c r="P2881" i="3" s="1"/>
  <c r="D2881" i="3"/>
  <c r="Q2880" i="3"/>
  <c r="K2880" i="3"/>
  <c r="L2880" i="3" s="1"/>
  <c r="H2880" i="3"/>
  <c r="E2880" i="3"/>
  <c r="D2880" i="3"/>
  <c r="Q2879" i="3"/>
  <c r="K2879" i="3"/>
  <c r="L2879" i="3" s="1"/>
  <c r="H2879" i="3"/>
  <c r="E2879" i="3"/>
  <c r="F2879" i="3" s="1"/>
  <c r="M2879" i="3" s="1"/>
  <c r="N2879" i="3" s="1"/>
  <c r="O2879" i="3" s="1"/>
  <c r="P2879" i="3" s="1"/>
  <c r="D2879" i="3"/>
  <c r="Q2878" i="3"/>
  <c r="K2878" i="3"/>
  <c r="L2878" i="3" s="1"/>
  <c r="H2878" i="3"/>
  <c r="E2878" i="3"/>
  <c r="D2878" i="3"/>
  <c r="Q2877" i="3"/>
  <c r="K2877" i="3"/>
  <c r="L2877" i="3" s="1"/>
  <c r="H2877" i="3"/>
  <c r="E2877" i="3"/>
  <c r="F2877" i="3" s="1"/>
  <c r="M2877" i="3" s="1"/>
  <c r="N2877" i="3" s="1"/>
  <c r="O2877" i="3" s="1"/>
  <c r="P2877" i="3" s="1"/>
  <c r="D2877" i="3"/>
  <c r="Q2876" i="3"/>
  <c r="K2876" i="3"/>
  <c r="L2876" i="3" s="1"/>
  <c r="H2876" i="3"/>
  <c r="E2876" i="3"/>
  <c r="D2876" i="3"/>
  <c r="Q2875" i="3"/>
  <c r="K2875" i="3"/>
  <c r="L2875" i="3" s="1"/>
  <c r="H2875" i="3"/>
  <c r="E2875" i="3"/>
  <c r="F2875" i="3" s="1"/>
  <c r="M2875" i="3" s="1"/>
  <c r="N2875" i="3" s="1"/>
  <c r="O2875" i="3" s="1"/>
  <c r="P2875" i="3" s="1"/>
  <c r="D2875" i="3"/>
  <c r="Q2874" i="3"/>
  <c r="K2874" i="3"/>
  <c r="L2874" i="3" s="1"/>
  <c r="H2874" i="3"/>
  <c r="E2874" i="3"/>
  <c r="D2874" i="3"/>
  <c r="Q2873" i="3"/>
  <c r="K2873" i="3"/>
  <c r="L2873" i="3" s="1"/>
  <c r="H2873" i="3"/>
  <c r="E2873" i="3"/>
  <c r="F2873" i="3" s="1"/>
  <c r="M2873" i="3" s="1"/>
  <c r="N2873" i="3" s="1"/>
  <c r="O2873" i="3" s="1"/>
  <c r="P2873" i="3" s="1"/>
  <c r="D2873" i="3"/>
  <c r="Q2872" i="3"/>
  <c r="K2872" i="3"/>
  <c r="L2872" i="3" s="1"/>
  <c r="H2872" i="3"/>
  <c r="E2872" i="3"/>
  <c r="D2872" i="3"/>
  <c r="Q2871" i="3"/>
  <c r="K2871" i="3"/>
  <c r="L2871" i="3" s="1"/>
  <c r="H2871" i="3"/>
  <c r="E2871" i="3"/>
  <c r="F2871" i="3" s="1"/>
  <c r="M2871" i="3" s="1"/>
  <c r="N2871" i="3" s="1"/>
  <c r="O2871" i="3" s="1"/>
  <c r="P2871" i="3" s="1"/>
  <c r="D2871" i="3"/>
  <c r="Q2870" i="3"/>
  <c r="K2870" i="3"/>
  <c r="L2870" i="3" s="1"/>
  <c r="H2870" i="3"/>
  <c r="E2870" i="3"/>
  <c r="D2870" i="3"/>
  <c r="Q2869" i="3"/>
  <c r="K2869" i="3"/>
  <c r="L2869" i="3" s="1"/>
  <c r="H2869" i="3"/>
  <c r="E2869" i="3"/>
  <c r="F2869" i="3" s="1"/>
  <c r="M2869" i="3" s="1"/>
  <c r="N2869" i="3" s="1"/>
  <c r="O2869" i="3" s="1"/>
  <c r="P2869" i="3" s="1"/>
  <c r="D2869" i="3"/>
  <c r="Q2868" i="3"/>
  <c r="K2868" i="3"/>
  <c r="L2868" i="3" s="1"/>
  <c r="H2868" i="3"/>
  <c r="E2868" i="3"/>
  <c r="D2868" i="3"/>
  <c r="Q2867" i="3"/>
  <c r="K2867" i="3"/>
  <c r="L2867" i="3" s="1"/>
  <c r="H2867" i="3"/>
  <c r="E2867" i="3"/>
  <c r="F2867" i="3" s="1"/>
  <c r="M2867" i="3" s="1"/>
  <c r="N2867" i="3" s="1"/>
  <c r="O2867" i="3" s="1"/>
  <c r="P2867" i="3" s="1"/>
  <c r="D2867" i="3"/>
  <c r="Q2866" i="3"/>
  <c r="K2866" i="3"/>
  <c r="L2866" i="3" s="1"/>
  <c r="H2866" i="3"/>
  <c r="E2866" i="3"/>
  <c r="D2866" i="3"/>
  <c r="Q2865" i="3"/>
  <c r="K2865" i="3"/>
  <c r="L2865" i="3" s="1"/>
  <c r="H2865" i="3"/>
  <c r="E2865" i="3"/>
  <c r="F2865" i="3" s="1"/>
  <c r="M2865" i="3" s="1"/>
  <c r="N2865" i="3" s="1"/>
  <c r="O2865" i="3" s="1"/>
  <c r="P2865" i="3" s="1"/>
  <c r="D2865" i="3"/>
  <c r="Q2864" i="3"/>
  <c r="K2864" i="3"/>
  <c r="L2864" i="3" s="1"/>
  <c r="H2864" i="3"/>
  <c r="E2864" i="3"/>
  <c r="F2864" i="3" s="1"/>
  <c r="M2864" i="3" s="1"/>
  <c r="N2864" i="3" s="1"/>
  <c r="O2864" i="3" s="1"/>
  <c r="P2864" i="3" s="1"/>
  <c r="D2864" i="3"/>
  <c r="Q2863" i="3"/>
  <c r="K2863" i="3"/>
  <c r="L2863" i="3" s="1"/>
  <c r="H2863" i="3"/>
  <c r="E2863" i="3"/>
  <c r="F2863" i="3" s="1"/>
  <c r="M2863" i="3" s="1"/>
  <c r="N2863" i="3" s="1"/>
  <c r="O2863" i="3" s="1"/>
  <c r="P2863" i="3" s="1"/>
  <c r="D2863" i="3"/>
  <c r="Q2862" i="3"/>
  <c r="K2862" i="3"/>
  <c r="L2862" i="3" s="1"/>
  <c r="H2862" i="3"/>
  <c r="E2862" i="3"/>
  <c r="F2862" i="3" s="1"/>
  <c r="M2862" i="3" s="1"/>
  <c r="N2862" i="3" s="1"/>
  <c r="O2862" i="3" s="1"/>
  <c r="P2862" i="3" s="1"/>
  <c r="D2862" i="3"/>
  <c r="Q2861" i="3"/>
  <c r="K2861" i="3"/>
  <c r="L2861" i="3" s="1"/>
  <c r="H2861" i="3"/>
  <c r="E2861" i="3"/>
  <c r="F2861" i="3" s="1"/>
  <c r="M2861" i="3" s="1"/>
  <c r="N2861" i="3" s="1"/>
  <c r="O2861" i="3" s="1"/>
  <c r="P2861" i="3" s="1"/>
  <c r="D2861" i="3"/>
  <c r="Q2860" i="3"/>
  <c r="K2860" i="3"/>
  <c r="L2860" i="3" s="1"/>
  <c r="H2860" i="3"/>
  <c r="E2860" i="3"/>
  <c r="F2860" i="3" s="1"/>
  <c r="M2860" i="3" s="1"/>
  <c r="N2860" i="3" s="1"/>
  <c r="O2860" i="3" s="1"/>
  <c r="P2860" i="3" s="1"/>
  <c r="D2860" i="3"/>
  <c r="Q2859" i="3"/>
  <c r="K2859" i="3"/>
  <c r="L2859" i="3" s="1"/>
  <c r="H2859" i="3"/>
  <c r="E2859" i="3"/>
  <c r="F2859" i="3" s="1"/>
  <c r="M2859" i="3" s="1"/>
  <c r="N2859" i="3" s="1"/>
  <c r="O2859" i="3" s="1"/>
  <c r="P2859" i="3" s="1"/>
  <c r="D2859" i="3"/>
  <c r="Q2858" i="3"/>
  <c r="K2858" i="3"/>
  <c r="L2858" i="3" s="1"/>
  <c r="H2858" i="3"/>
  <c r="E2858" i="3"/>
  <c r="D2858" i="3"/>
  <c r="Q2857" i="3"/>
  <c r="K2857" i="3"/>
  <c r="L2857" i="3" s="1"/>
  <c r="H2857" i="3"/>
  <c r="E2857" i="3"/>
  <c r="F2857" i="3" s="1"/>
  <c r="M2857" i="3" s="1"/>
  <c r="N2857" i="3" s="1"/>
  <c r="O2857" i="3" s="1"/>
  <c r="P2857" i="3" s="1"/>
  <c r="D2857" i="3"/>
  <c r="Q2856" i="3"/>
  <c r="K2856" i="3"/>
  <c r="L2856" i="3" s="1"/>
  <c r="H2856" i="3"/>
  <c r="E2856" i="3"/>
  <c r="D2856" i="3"/>
  <c r="Q2855" i="3"/>
  <c r="K2855" i="3"/>
  <c r="L2855" i="3" s="1"/>
  <c r="H2855" i="3"/>
  <c r="E2855" i="3"/>
  <c r="F2855" i="3" s="1"/>
  <c r="M2855" i="3" s="1"/>
  <c r="N2855" i="3" s="1"/>
  <c r="O2855" i="3" s="1"/>
  <c r="P2855" i="3" s="1"/>
  <c r="D2855" i="3"/>
  <c r="Q2854" i="3"/>
  <c r="K2854" i="3"/>
  <c r="L2854" i="3" s="1"/>
  <c r="H2854" i="3"/>
  <c r="E2854" i="3"/>
  <c r="D2854" i="3"/>
  <c r="Q2853" i="3"/>
  <c r="K2853" i="3"/>
  <c r="L2853" i="3" s="1"/>
  <c r="H2853" i="3"/>
  <c r="E2853" i="3"/>
  <c r="F2853" i="3" s="1"/>
  <c r="M2853" i="3" s="1"/>
  <c r="N2853" i="3" s="1"/>
  <c r="O2853" i="3" s="1"/>
  <c r="P2853" i="3" s="1"/>
  <c r="D2853" i="3"/>
  <c r="Q2852" i="3"/>
  <c r="K2852" i="3"/>
  <c r="L2852" i="3" s="1"/>
  <c r="H2852" i="3"/>
  <c r="E2852" i="3"/>
  <c r="D2852" i="3"/>
  <c r="Q2851" i="3"/>
  <c r="K2851" i="3"/>
  <c r="L2851" i="3" s="1"/>
  <c r="H2851" i="3"/>
  <c r="E2851" i="3"/>
  <c r="F2851" i="3" s="1"/>
  <c r="M2851" i="3" s="1"/>
  <c r="N2851" i="3" s="1"/>
  <c r="O2851" i="3" s="1"/>
  <c r="P2851" i="3" s="1"/>
  <c r="D2851" i="3"/>
  <c r="Q2850" i="3"/>
  <c r="K2850" i="3"/>
  <c r="L2850" i="3" s="1"/>
  <c r="H2850" i="3"/>
  <c r="E2850" i="3"/>
  <c r="F2850" i="3" s="1"/>
  <c r="M2850" i="3" s="1"/>
  <c r="N2850" i="3" s="1"/>
  <c r="O2850" i="3" s="1"/>
  <c r="P2850" i="3" s="1"/>
  <c r="D2850" i="3"/>
  <c r="Q2849" i="3"/>
  <c r="K2849" i="3"/>
  <c r="L2849" i="3" s="1"/>
  <c r="H2849" i="3"/>
  <c r="E2849" i="3"/>
  <c r="F2849" i="3" s="1"/>
  <c r="M2849" i="3" s="1"/>
  <c r="N2849" i="3" s="1"/>
  <c r="O2849" i="3" s="1"/>
  <c r="P2849" i="3" s="1"/>
  <c r="D2849" i="3"/>
  <c r="Q2848" i="3"/>
  <c r="K2848" i="3"/>
  <c r="L2848" i="3" s="1"/>
  <c r="H2848" i="3"/>
  <c r="E2848" i="3"/>
  <c r="D2848" i="3"/>
  <c r="Q2847" i="3"/>
  <c r="K2847" i="3"/>
  <c r="L2847" i="3" s="1"/>
  <c r="H2847" i="3"/>
  <c r="E2847" i="3"/>
  <c r="F2847" i="3" s="1"/>
  <c r="M2847" i="3" s="1"/>
  <c r="N2847" i="3" s="1"/>
  <c r="O2847" i="3" s="1"/>
  <c r="P2847" i="3" s="1"/>
  <c r="D2847" i="3"/>
  <c r="Q2846" i="3"/>
  <c r="K2846" i="3"/>
  <c r="L2846" i="3" s="1"/>
  <c r="H2846" i="3"/>
  <c r="E2846" i="3"/>
  <c r="D2846" i="3"/>
  <c r="Q2845" i="3"/>
  <c r="K2845" i="3"/>
  <c r="L2845" i="3" s="1"/>
  <c r="H2845" i="3"/>
  <c r="E2845" i="3"/>
  <c r="F2845" i="3" s="1"/>
  <c r="M2845" i="3" s="1"/>
  <c r="N2845" i="3" s="1"/>
  <c r="O2845" i="3" s="1"/>
  <c r="P2845" i="3" s="1"/>
  <c r="D2845" i="3"/>
  <c r="Q2844" i="3"/>
  <c r="K2844" i="3"/>
  <c r="L2844" i="3" s="1"/>
  <c r="H2844" i="3"/>
  <c r="E2844" i="3"/>
  <c r="D2844" i="3"/>
  <c r="Q2843" i="3"/>
  <c r="K2843" i="3"/>
  <c r="L2843" i="3" s="1"/>
  <c r="H2843" i="3"/>
  <c r="E2843" i="3"/>
  <c r="F2843" i="3" s="1"/>
  <c r="M2843" i="3" s="1"/>
  <c r="N2843" i="3" s="1"/>
  <c r="O2843" i="3" s="1"/>
  <c r="P2843" i="3" s="1"/>
  <c r="D2843" i="3"/>
  <c r="Q2842" i="3"/>
  <c r="K2842" i="3"/>
  <c r="L2842" i="3" s="1"/>
  <c r="H2842" i="3"/>
  <c r="E2842" i="3"/>
  <c r="D2842" i="3"/>
  <c r="Q2841" i="3"/>
  <c r="K2841" i="3"/>
  <c r="L2841" i="3" s="1"/>
  <c r="H2841" i="3"/>
  <c r="E2841" i="3"/>
  <c r="F2841" i="3" s="1"/>
  <c r="M2841" i="3" s="1"/>
  <c r="N2841" i="3" s="1"/>
  <c r="O2841" i="3" s="1"/>
  <c r="P2841" i="3" s="1"/>
  <c r="D2841" i="3"/>
  <c r="Q2840" i="3"/>
  <c r="K2840" i="3"/>
  <c r="L2840" i="3" s="1"/>
  <c r="H2840" i="3"/>
  <c r="E2840" i="3"/>
  <c r="F2840" i="3" s="1"/>
  <c r="M2840" i="3" s="1"/>
  <c r="N2840" i="3" s="1"/>
  <c r="O2840" i="3" s="1"/>
  <c r="P2840" i="3" s="1"/>
  <c r="D2840" i="3"/>
  <c r="Q2839" i="3"/>
  <c r="K2839" i="3"/>
  <c r="L2839" i="3" s="1"/>
  <c r="H2839" i="3"/>
  <c r="E2839" i="3"/>
  <c r="F2839" i="3" s="1"/>
  <c r="M2839" i="3" s="1"/>
  <c r="N2839" i="3" s="1"/>
  <c r="O2839" i="3" s="1"/>
  <c r="P2839" i="3" s="1"/>
  <c r="D2839" i="3"/>
  <c r="Q2838" i="3"/>
  <c r="K2838" i="3"/>
  <c r="L2838" i="3" s="1"/>
  <c r="H2838" i="3"/>
  <c r="E2838" i="3"/>
  <c r="F2838" i="3" s="1"/>
  <c r="M2838" i="3" s="1"/>
  <c r="N2838" i="3" s="1"/>
  <c r="O2838" i="3" s="1"/>
  <c r="P2838" i="3" s="1"/>
  <c r="D2838" i="3"/>
  <c r="Q2837" i="3"/>
  <c r="K2837" i="3"/>
  <c r="L2837" i="3" s="1"/>
  <c r="H2837" i="3"/>
  <c r="E2837" i="3"/>
  <c r="F2837" i="3" s="1"/>
  <c r="M2837" i="3" s="1"/>
  <c r="N2837" i="3" s="1"/>
  <c r="O2837" i="3" s="1"/>
  <c r="P2837" i="3" s="1"/>
  <c r="D2837" i="3"/>
  <c r="Q2836" i="3"/>
  <c r="K2836" i="3"/>
  <c r="L2836" i="3" s="1"/>
  <c r="H2836" i="3"/>
  <c r="E2836" i="3"/>
  <c r="F2836" i="3" s="1"/>
  <c r="M2836" i="3" s="1"/>
  <c r="N2836" i="3" s="1"/>
  <c r="O2836" i="3" s="1"/>
  <c r="P2836" i="3" s="1"/>
  <c r="D2836" i="3"/>
  <c r="Q2835" i="3"/>
  <c r="K2835" i="3"/>
  <c r="L2835" i="3" s="1"/>
  <c r="H2835" i="3"/>
  <c r="E2835" i="3"/>
  <c r="F2835" i="3" s="1"/>
  <c r="M2835" i="3" s="1"/>
  <c r="N2835" i="3" s="1"/>
  <c r="O2835" i="3" s="1"/>
  <c r="P2835" i="3" s="1"/>
  <c r="D2835" i="3"/>
  <c r="Q2834" i="3"/>
  <c r="K2834" i="3"/>
  <c r="L2834" i="3" s="1"/>
  <c r="H2834" i="3"/>
  <c r="E2834" i="3"/>
  <c r="F2834" i="3" s="1"/>
  <c r="M2834" i="3" s="1"/>
  <c r="N2834" i="3" s="1"/>
  <c r="O2834" i="3" s="1"/>
  <c r="P2834" i="3" s="1"/>
  <c r="D2834" i="3"/>
  <c r="Q2833" i="3"/>
  <c r="K2833" i="3"/>
  <c r="L2833" i="3" s="1"/>
  <c r="H2833" i="3"/>
  <c r="E2833" i="3"/>
  <c r="F2833" i="3" s="1"/>
  <c r="M2833" i="3" s="1"/>
  <c r="N2833" i="3" s="1"/>
  <c r="O2833" i="3" s="1"/>
  <c r="P2833" i="3" s="1"/>
  <c r="D2833" i="3"/>
  <c r="Q2832" i="3"/>
  <c r="K2832" i="3"/>
  <c r="L2832" i="3" s="1"/>
  <c r="H2832" i="3"/>
  <c r="E2832" i="3"/>
  <c r="F2832" i="3" s="1"/>
  <c r="M2832" i="3" s="1"/>
  <c r="N2832" i="3" s="1"/>
  <c r="O2832" i="3" s="1"/>
  <c r="P2832" i="3" s="1"/>
  <c r="D2832" i="3"/>
  <c r="Q2831" i="3"/>
  <c r="K2831" i="3"/>
  <c r="L2831" i="3" s="1"/>
  <c r="H2831" i="3"/>
  <c r="E2831" i="3"/>
  <c r="F2831" i="3" s="1"/>
  <c r="M2831" i="3" s="1"/>
  <c r="N2831" i="3" s="1"/>
  <c r="O2831" i="3" s="1"/>
  <c r="P2831" i="3" s="1"/>
  <c r="D2831" i="3"/>
  <c r="Q2830" i="3"/>
  <c r="K2830" i="3"/>
  <c r="L2830" i="3" s="1"/>
  <c r="H2830" i="3"/>
  <c r="E2830" i="3"/>
  <c r="F2830" i="3" s="1"/>
  <c r="M2830" i="3" s="1"/>
  <c r="N2830" i="3" s="1"/>
  <c r="O2830" i="3" s="1"/>
  <c r="P2830" i="3" s="1"/>
  <c r="D2830" i="3"/>
  <c r="Q2829" i="3"/>
  <c r="K2829" i="3"/>
  <c r="L2829" i="3" s="1"/>
  <c r="H2829" i="3"/>
  <c r="E2829" i="3"/>
  <c r="F2829" i="3" s="1"/>
  <c r="M2829" i="3" s="1"/>
  <c r="N2829" i="3" s="1"/>
  <c r="O2829" i="3" s="1"/>
  <c r="P2829" i="3" s="1"/>
  <c r="D2829" i="3"/>
  <c r="Q2828" i="3"/>
  <c r="K2828" i="3"/>
  <c r="L2828" i="3" s="1"/>
  <c r="H2828" i="3"/>
  <c r="E2828" i="3"/>
  <c r="F2828" i="3" s="1"/>
  <c r="M2828" i="3" s="1"/>
  <c r="N2828" i="3" s="1"/>
  <c r="O2828" i="3" s="1"/>
  <c r="P2828" i="3" s="1"/>
  <c r="D2828" i="3"/>
  <c r="Q2827" i="3"/>
  <c r="K2827" i="3"/>
  <c r="L2827" i="3" s="1"/>
  <c r="H2827" i="3"/>
  <c r="E2827" i="3"/>
  <c r="F2827" i="3" s="1"/>
  <c r="M2827" i="3" s="1"/>
  <c r="N2827" i="3" s="1"/>
  <c r="O2827" i="3" s="1"/>
  <c r="P2827" i="3" s="1"/>
  <c r="D2827" i="3"/>
  <c r="Q2826" i="3"/>
  <c r="K2826" i="3"/>
  <c r="L2826" i="3" s="1"/>
  <c r="H2826" i="3"/>
  <c r="E2826" i="3"/>
  <c r="F2826" i="3" s="1"/>
  <c r="M2826" i="3" s="1"/>
  <c r="N2826" i="3" s="1"/>
  <c r="O2826" i="3" s="1"/>
  <c r="P2826" i="3" s="1"/>
  <c r="D2826" i="3"/>
  <c r="Q2825" i="3"/>
  <c r="K2825" i="3"/>
  <c r="L2825" i="3" s="1"/>
  <c r="H2825" i="3"/>
  <c r="E2825" i="3"/>
  <c r="F2825" i="3" s="1"/>
  <c r="M2825" i="3" s="1"/>
  <c r="N2825" i="3" s="1"/>
  <c r="O2825" i="3" s="1"/>
  <c r="P2825" i="3" s="1"/>
  <c r="D2825" i="3"/>
  <c r="Q2824" i="3"/>
  <c r="K2824" i="3"/>
  <c r="L2824" i="3" s="1"/>
  <c r="H2824" i="3"/>
  <c r="E2824" i="3"/>
  <c r="F2824" i="3" s="1"/>
  <c r="M2824" i="3" s="1"/>
  <c r="N2824" i="3" s="1"/>
  <c r="O2824" i="3" s="1"/>
  <c r="P2824" i="3" s="1"/>
  <c r="D2824" i="3"/>
  <c r="Q2823" i="3"/>
  <c r="K2823" i="3"/>
  <c r="L2823" i="3" s="1"/>
  <c r="H2823" i="3"/>
  <c r="E2823" i="3"/>
  <c r="F2823" i="3" s="1"/>
  <c r="M2823" i="3" s="1"/>
  <c r="N2823" i="3" s="1"/>
  <c r="O2823" i="3" s="1"/>
  <c r="P2823" i="3" s="1"/>
  <c r="D2823" i="3"/>
  <c r="Q2822" i="3"/>
  <c r="K2822" i="3"/>
  <c r="L2822" i="3" s="1"/>
  <c r="H2822" i="3"/>
  <c r="E2822" i="3"/>
  <c r="D2822" i="3"/>
  <c r="Q2821" i="3"/>
  <c r="K2821" i="3"/>
  <c r="L2821" i="3" s="1"/>
  <c r="H2821" i="3"/>
  <c r="E2821" i="3"/>
  <c r="F2821" i="3" s="1"/>
  <c r="M2821" i="3" s="1"/>
  <c r="N2821" i="3" s="1"/>
  <c r="O2821" i="3" s="1"/>
  <c r="P2821" i="3" s="1"/>
  <c r="D2821" i="3"/>
  <c r="Q2820" i="3"/>
  <c r="K2820" i="3"/>
  <c r="L2820" i="3" s="1"/>
  <c r="H2820" i="3"/>
  <c r="E2820" i="3"/>
  <c r="D2820" i="3"/>
  <c r="Q2819" i="3"/>
  <c r="K2819" i="3"/>
  <c r="L2819" i="3" s="1"/>
  <c r="H2819" i="3"/>
  <c r="E2819" i="3"/>
  <c r="F2819" i="3" s="1"/>
  <c r="M2819" i="3" s="1"/>
  <c r="N2819" i="3" s="1"/>
  <c r="O2819" i="3" s="1"/>
  <c r="P2819" i="3" s="1"/>
  <c r="D2819" i="3"/>
  <c r="Q2818" i="3"/>
  <c r="K2818" i="3"/>
  <c r="L2818" i="3" s="1"/>
  <c r="H2818" i="3"/>
  <c r="E2818" i="3"/>
  <c r="D2818" i="3"/>
  <c r="Q2817" i="3"/>
  <c r="K2817" i="3"/>
  <c r="L2817" i="3" s="1"/>
  <c r="H2817" i="3"/>
  <c r="E2817" i="3"/>
  <c r="F2817" i="3" s="1"/>
  <c r="M2817" i="3" s="1"/>
  <c r="N2817" i="3" s="1"/>
  <c r="O2817" i="3" s="1"/>
  <c r="P2817" i="3" s="1"/>
  <c r="D2817" i="3"/>
  <c r="Q2816" i="3"/>
  <c r="K2816" i="3"/>
  <c r="L2816" i="3" s="1"/>
  <c r="H2816" i="3"/>
  <c r="E2816" i="3"/>
  <c r="D2816" i="3"/>
  <c r="Q2815" i="3"/>
  <c r="K2815" i="3"/>
  <c r="L2815" i="3" s="1"/>
  <c r="H2815" i="3"/>
  <c r="E2815" i="3"/>
  <c r="F2815" i="3" s="1"/>
  <c r="M2815" i="3" s="1"/>
  <c r="N2815" i="3" s="1"/>
  <c r="O2815" i="3" s="1"/>
  <c r="P2815" i="3" s="1"/>
  <c r="D2815" i="3"/>
  <c r="Q2814" i="3"/>
  <c r="K2814" i="3"/>
  <c r="L2814" i="3" s="1"/>
  <c r="H2814" i="3"/>
  <c r="E2814" i="3"/>
  <c r="D2814" i="3"/>
  <c r="Q2813" i="3"/>
  <c r="K2813" i="3"/>
  <c r="L2813" i="3" s="1"/>
  <c r="H2813" i="3"/>
  <c r="E2813" i="3"/>
  <c r="F2813" i="3" s="1"/>
  <c r="M2813" i="3" s="1"/>
  <c r="N2813" i="3" s="1"/>
  <c r="O2813" i="3" s="1"/>
  <c r="P2813" i="3" s="1"/>
  <c r="D2813" i="3"/>
  <c r="Q2812" i="3"/>
  <c r="K2812" i="3"/>
  <c r="L2812" i="3" s="1"/>
  <c r="H2812" i="3"/>
  <c r="E2812" i="3"/>
  <c r="D2812" i="3"/>
  <c r="Q2811" i="3"/>
  <c r="K2811" i="3"/>
  <c r="L2811" i="3" s="1"/>
  <c r="H2811" i="3"/>
  <c r="E2811" i="3"/>
  <c r="F2811" i="3" s="1"/>
  <c r="M2811" i="3" s="1"/>
  <c r="N2811" i="3" s="1"/>
  <c r="O2811" i="3" s="1"/>
  <c r="P2811" i="3" s="1"/>
  <c r="D2811" i="3"/>
  <c r="Q2810" i="3"/>
  <c r="K2810" i="3"/>
  <c r="L2810" i="3" s="1"/>
  <c r="H2810" i="3"/>
  <c r="E2810" i="3"/>
  <c r="F2810" i="3" s="1"/>
  <c r="M2810" i="3" s="1"/>
  <c r="N2810" i="3" s="1"/>
  <c r="O2810" i="3" s="1"/>
  <c r="P2810" i="3" s="1"/>
  <c r="D2810" i="3"/>
  <c r="Q2809" i="3"/>
  <c r="K2809" i="3"/>
  <c r="L2809" i="3" s="1"/>
  <c r="H2809" i="3"/>
  <c r="E2809" i="3"/>
  <c r="F2809" i="3" s="1"/>
  <c r="M2809" i="3" s="1"/>
  <c r="N2809" i="3" s="1"/>
  <c r="O2809" i="3" s="1"/>
  <c r="P2809" i="3" s="1"/>
  <c r="D2809" i="3"/>
  <c r="Q2808" i="3"/>
  <c r="K2808" i="3"/>
  <c r="L2808" i="3" s="1"/>
  <c r="H2808" i="3"/>
  <c r="E2808" i="3"/>
  <c r="F2808" i="3" s="1"/>
  <c r="M2808" i="3" s="1"/>
  <c r="N2808" i="3" s="1"/>
  <c r="O2808" i="3" s="1"/>
  <c r="P2808" i="3" s="1"/>
  <c r="D2808" i="3"/>
  <c r="Q2807" i="3"/>
  <c r="K2807" i="3"/>
  <c r="L2807" i="3" s="1"/>
  <c r="H2807" i="3"/>
  <c r="E2807" i="3"/>
  <c r="D2807" i="3"/>
  <c r="Q2806" i="3"/>
  <c r="K2806" i="3"/>
  <c r="L2806" i="3" s="1"/>
  <c r="H2806" i="3"/>
  <c r="E2806" i="3"/>
  <c r="F2806" i="3" s="1"/>
  <c r="M2806" i="3" s="1"/>
  <c r="N2806" i="3" s="1"/>
  <c r="O2806" i="3" s="1"/>
  <c r="P2806" i="3" s="1"/>
  <c r="D2806" i="3"/>
  <c r="Q2805" i="3"/>
  <c r="K2805" i="3"/>
  <c r="L2805" i="3" s="1"/>
  <c r="H2805" i="3"/>
  <c r="E2805" i="3"/>
  <c r="D2805" i="3"/>
  <c r="Q2804" i="3"/>
  <c r="K2804" i="3"/>
  <c r="L2804" i="3" s="1"/>
  <c r="H2804" i="3"/>
  <c r="E2804" i="3"/>
  <c r="F2804" i="3" s="1"/>
  <c r="M2804" i="3" s="1"/>
  <c r="N2804" i="3" s="1"/>
  <c r="O2804" i="3" s="1"/>
  <c r="P2804" i="3" s="1"/>
  <c r="D2804" i="3"/>
  <c r="Q2803" i="3"/>
  <c r="K2803" i="3"/>
  <c r="L2803" i="3" s="1"/>
  <c r="H2803" i="3"/>
  <c r="E2803" i="3"/>
  <c r="F2803" i="3" s="1"/>
  <c r="M2803" i="3" s="1"/>
  <c r="N2803" i="3" s="1"/>
  <c r="O2803" i="3" s="1"/>
  <c r="P2803" i="3" s="1"/>
  <c r="D2803" i="3"/>
  <c r="Q2802" i="3"/>
  <c r="K2802" i="3"/>
  <c r="L2802" i="3" s="1"/>
  <c r="H2802" i="3"/>
  <c r="E2802" i="3"/>
  <c r="F2802" i="3" s="1"/>
  <c r="M2802" i="3" s="1"/>
  <c r="N2802" i="3" s="1"/>
  <c r="O2802" i="3" s="1"/>
  <c r="P2802" i="3" s="1"/>
  <c r="D2802" i="3"/>
  <c r="Q2801" i="3"/>
  <c r="K2801" i="3"/>
  <c r="L2801" i="3" s="1"/>
  <c r="H2801" i="3"/>
  <c r="E2801" i="3"/>
  <c r="F2801" i="3" s="1"/>
  <c r="M2801" i="3" s="1"/>
  <c r="N2801" i="3" s="1"/>
  <c r="O2801" i="3" s="1"/>
  <c r="P2801" i="3" s="1"/>
  <c r="D2801" i="3"/>
  <c r="Q2800" i="3"/>
  <c r="K2800" i="3"/>
  <c r="L2800" i="3" s="1"/>
  <c r="H2800" i="3"/>
  <c r="E2800" i="3"/>
  <c r="F2800" i="3" s="1"/>
  <c r="M2800" i="3" s="1"/>
  <c r="N2800" i="3" s="1"/>
  <c r="O2800" i="3" s="1"/>
  <c r="P2800" i="3" s="1"/>
  <c r="D2800" i="3"/>
  <c r="Q2799" i="3"/>
  <c r="K2799" i="3"/>
  <c r="L2799" i="3" s="1"/>
  <c r="H2799" i="3"/>
  <c r="E2799" i="3"/>
  <c r="F2799" i="3" s="1"/>
  <c r="M2799" i="3" s="1"/>
  <c r="N2799" i="3" s="1"/>
  <c r="O2799" i="3" s="1"/>
  <c r="P2799" i="3" s="1"/>
  <c r="D2799" i="3"/>
  <c r="Q2798" i="3"/>
  <c r="K2798" i="3"/>
  <c r="L2798" i="3" s="1"/>
  <c r="H2798" i="3"/>
  <c r="E2798" i="3"/>
  <c r="F2798" i="3" s="1"/>
  <c r="M2798" i="3" s="1"/>
  <c r="N2798" i="3" s="1"/>
  <c r="O2798" i="3" s="1"/>
  <c r="P2798" i="3" s="1"/>
  <c r="D2798" i="3"/>
  <c r="Q2797" i="3"/>
  <c r="K2797" i="3"/>
  <c r="L2797" i="3" s="1"/>
  <c r="H2797" i="3"/>
  <c r="E2797" i="3"/>
  <c r="F2797" i="3" s="1"/>
  <c r="M2797" i="3" s="1"/>
  <c r="N2797" i="3" s="1"/>
  <c r="O2797" i="3" s="1"/>
  <c r="P2797" i="3" s="1"/>
  <c r="D2797" i="3"/>
  <c r="Q2796" i="3"/>
  <c r="K2796" i="3"/>
  <c r="L2796" i="3" s="1"/>
  <c r="H2796" i="3"/>
  <c r="E2796" i="3"/>
  <c r="D2796" i="3"/>
  <c r="Q2795" i="3"/>
  <c r="K2795" i="3"/>
  <c r="L2795" i="3" s="1"/>
  <c r="H2795" i="3"/>
  <c r="E2795" i="3"/>
  <c r="F2795" i="3" s="1"/>
  <c r="M2795" i="3" s="1"/>
  <c r="N2795" i="3" s="1"/>
  <c r="O2795" i="3" s="1"/>
  <c r="P2795" i="3" s="1"/>
  <c r="D2795" i="3"/>
  <c r="Q2794" i="3"/>
  <c r="K2794" i="3"/>
  <c r="L2794" i="3" s="1"/>
  <c r="H2794" i="3"/>
  <c r="E2794" i="3"/>
  <c r="D2794" i="3"/>
  <c r="Q2793" i="3"/>
  <c r="K2793" i="3"/>
  <c r="L2793" i="3" s="1"/>
  <c r="H2793" i="3"/>
  <c r="E2793" i="3"/>
  <c r="F2793" i="3" s="1"/>
  <c r="M2793" i="3" s="1"/>
  <c r="N2793" i="3" s="1"/>
  <c r="O2793" i="3" s="1"/>
  <c r="P2793" i="3" s="1"/>
  <c r="D2793" i="3"/>
  <c r="Q2792" i="3"/>
  <c r="K2792" i="3"/>
  <c r="L2792" i="3" s="1"/>
  <c r="H2792" i="3"/>
  <c r="E2792" i="3"/>
  <c r="D2792" i="3"/>
  <c r="Q2791" i="3"/>
  <c r="K2791" i="3"/>
  <c r="L2791" i="3" s="1"/>
  <c r="H2791" i="3"/>
  <c r="E2791" i="3"/>
  <c r="F2791" i="3" s="1"/>
  <c r="M2791" i="3" s="1"/>
  <c r="N2791" i="3" s="1"/>
  <c r="O2791" i="3" s="1"/>
  <c r="P2791" i="3" s="1"/>
  <c r="D2791" i="3"/>
  <c r="Q2790" i="3"/>
  <c r="K2790" i="3"/>
  <c r="L2790" i="3" s="1"/>
  <c r="H2790" i="3"/>
  <c r="E2790" i="3"/>
  <c r="D2790" i="3"/>
  <c r="Q2789" i="3"/>
  <c r="K2789" i="3"/>
  <c r="L2789" i="3" s="1"/>
  <c r="H2789" i="3"/>
  <c r="E2789" i="3"/>
  <c r="F2789" i="3" s="1"/>
  <c r="M2789" i="3" s="1"/>
  <c r="N2789" i="3" s="1"/>
  <c r="O2789" i="3" s="1"/>
  <c r="P2789" i="3" s="1"/>
  <c r="D2789" i="3"/>
  <c r="Q2788" i="3"/>
  <c r="K2788" i="3"/>
  <c r="L2788" i="3" s="1"/>
  <c r="H2788" i="3"/>
  <c r="E2788" i="3"/>
  <c r="D2788" i="3"/>
  <c r="Q2787" i="3"/>
  <c r="K2787" i="3"/>
  <c r="L2787" i="3" s="1"/>
  <c r="H2787" i="3"/>
  <c r="E2787" i="3"/>
  <c r="F2787" i="3" s="1"/>
  <c r="M2787" i="3" s="1"/>
  <c r="N2787" i="3" s="1"/>
  <c r="O2787" i="3" s="1"/>
  <c r="P2787" i="3" s="1"/>
  <c r="D2787" i="3"/>
  <c r="Q2786" i="3"/>
  <c r="K2786" i="3"/>
  <c r="L2786" i="3" s="1"/>
  <c r="H2786" i="3"/>
  <c r="E2786" i="3"/>
  <c r="D2786" i="3"/>
  <c r="Q2785" i="3"/>
  <c r="K2785" i="3"/>
  <c r="L2785" i="3" s="1"/>
  <c r="H2785" i="3"/>
  <c r="E2785" i="3"/>
  <c r="F2785" i="3" s="1"/>
  <c r="M2785" i="3" s="1"/>
  <c r="N2785" i="3" s="1"/>
  <c r="O2785" i="3" s="1"/>
  <c r="P2785" i="3" s="1"/>
  <c r="D2785" i="3"/>
  <c r="Q2784" i="3"/>
  <c r="K2784" i="3"/>
  <c r="L2784" i="3" s="1"/>
  <c r="H2784" i="3"/>
  <c r="E2784" i="3"/>
  <c r="D2784" i="3"/>
  <c r="Q2783" i="3"/>
  <c r="K2783" i="3"/>
  <c r="L2783" i="3" s="1"/>
  <c r="H2783" i="3"/>
  <c r="E2783" i="3"/>
  <c r="F2783" i="3" s="1"/>
  <c r="M2783" i="3" s="1"/>
  <c r="N2783" i="3" s="1"/>
  <c r="O2783" i="3" s="1"/>
  <c r="P2783" i="3" s="1"/>
  <c r="D2783" i="3"/>
  <c r="Q2782" i="3"/>
  <c r="K2782" i="3"/>
  <c r="L2782" i="3" s="1"/>
  <c r="H2782" i="3"/>
  <c r="E2782" i="3"/>
  <c r="D2782" i="3"/>
  <c r="Q2781" i="3"/>
  <c r="K2781" i="3"/>
  <c r="L2781" i="3" s="1"/>
  <c r="H2781" i="3"/>
  <c r="E2781" i="3"/>
  <c r="F2781" i="3" s="1"/>
  <c r="M2781" i="3" s="1"/>
  <c r="N2781" i="3" s="1"/>
  <c r="O2781" i="3" s="1"/>
  <c r="P2781" i="3" s="1"/>
  <c r="D2781" i="3"/>
  <c r="Q2780" i="3"/>
  <c r="K2780" i="3"/>
  <c r="L2780" i="3" s="1"/>
  <c r="H2780" i="3"/>
  <c r="E2780" i="3"/>
  <c r="F2780" i="3" s="1"/>
  <c r="M2780" i="3" s="1"/>
  <c r="N2780" i="3" s="1"/>
  <c r="O2780" i="3" s="1"/>
  <c r="P2780" i="3" s="1"/>
  <c r="D2780" i="3"/>
  <c r="Q2779" i="3"/>
  <c r="K2779" i="3"/>
  <c r="L2779" i="3" s="1"/>
  <c r="H2779" i="3"/>
  <c r="E2779" i="3"/>
  <c r="F2779" i="3" s="1"/>
  <c r="M2779" i="3" s="1"/>
  <c r="N2779" i="3" s="1"/>
  <c r="O2779" i="3" s="1"/>
  <c r="P2779" i="3" s="1"/>
  <c r="D2779" i="3"/>
  <c r="Q2778" i="3"/>
  <c r="K2778" i="3"/>
  <c r="L2778" i="3" s="1"/>
  <c r="H2778" i="3"/>
  <c r="E2778" i="3"/>
  <c r="D2778" i="3"/>
  <c r="Q2777" i="3"/>
  <c r="K2777" i="3"/>
  <c r="L2777" i="3" s="1"/>
  <c r="H2777" i="3"/>
  <c r="E2777" i="3"/>
  <c r="F2777" i="3" s="1"/>
  <c r="M2777" i="3" s="1"/>
  <c r="N2777" i="3" s="1"/>
  <c r="O2777" i="3" s="1"/>
  <c r="P2777" i="3" s="1"/>
  <c r="D2777" i="3"/>
  <c r="Q2776" i="3"/>
  <c r="K2776" i="3"/>
  <c r="L2776" i="3" s="1"/>
  <c r="H2776" i="3"/>
  <c r="E2776" i="3"/>
  <c r="D2776" i="3"/>
  <c r="Q2775" i="3"/>
  <c r="K2775" i="3"/>
  <c r="L2775" i="3" s="1"/>
  <c r="H2775" i="3"/>
  <c r="E2775" i="3"/>
  <c r="F2775" i="3" s="1"/>
  <c r="M2775" i="3" s="1"/>
  <c r="N2775" i="3" s="1"/>
  <c r="O2775" i="3" s="1"/>
  <c r="P2775" i="3" s="1"/>
  <c r="D2775" i="3"/>
  <c r="Q2774" i="3"/>
  <c r="K2774" i="3"/>
  <c r="L2774" i="3" s="1"/>
  <c r="H2774" i="3"/>
  <c r="E2774" i="3"/>
  <c r="F2774" i="3" s="1"/>
  <c r="M2774" i="3" s="1"/>
  <c r="N2774" i="3" s="1"/>
  <c r="O2774" i="3" s="1"/>
  <c r="P2774" i="3" s="1"/>
  <c r="D2774" i="3"/>
  <c r="Q2773" i="3"/>
  <c r="K2773" i="3"/>
  <c r="L2773" i="3" s="1"/>
  <c r="H2773" i="3"/>
  <c r="E2773" i="3"/>
  <c r="F2773" i="3" s="1"/>
  <c r="M2773" i="3" s="1"/>
  <c r="N2773" i="3" s="1"/>
  <c r="O2773" i="3" s="1"/>
  <c r="P2773" i="3" s="1"/>
  <c r="D2773" i="3"/>
  <c r="Q2772" i="3"/>
  <c r="K2772" i="3"/>
  <c r="L2772" i="3" s="1"/>
  <c r="H2772" i="3"/>
  <c r="E2772" i="3"/>
  <c r="D2772" i="3"/>
  <c r="Q2771" i="3"/>
  <c r="K2771" i="3"/>
  <c r="L2771" i="3" s="1"/>
  <c r="H2771" i="3"/>
  <c r="E2771" i="3"/>
  <c r="F2771" i="3" s="1"/>
  <c r="M2771" i="3" s="1"/>
  <c r="N2771" i="3" s="1"/>
  <c r="O2771" i="3" s="1"/>
  <c r="P2771" i="3" s="1"/>
  <c r="D2771" i="3"/>
  <c r="Q2770" i="3"/>
  <c r="K2770" i="3"/>
  <c r="L2770" i="3" s="1"/>
  <c r="H2770" i="3"/>
  <c r="E2770" i="3"/>
  <c r="D2770" i="3"/>
  <c r="Q2769" i="3"/>
  <c r="K2769" i="3"/>
  <c r="L2769" i="3" s="1"/>
  <c r="H2769" i="3"/>
  <c r="E2769" i="3"/>
  <c r="D2769" i="3"/>
  <c r="Q2768" i="3"/>
  <c r="K2768" i="3"/>
  <c r="L2768" i="3" s="1"/>
  <c r="H2768" i="3"/>
  <c r="E2768" i="3"/>
  <c r="D2768" i="3"/>
  <c r="Q2767" i="3"/>
  <c r="K2767" i="3"/>
  <c r="L2767" i="3" s="1"/>
  <c r="H2767" i="3"/>
  <c r="E2767" i="3"/>
  <c r="F2767" i="3" s="1"/>
  <c r="M2767" i="3" s="1"/>
  <c r="N2767" i="3" s="1"/>
  <c r="O2767" i="3" s="1"/>
  <c r="P2767" i="3" s="1"/>
  <c r="D2767" i="3"/>
  <c r="Q2766" i="3"/>
  <c r="K2766" i="3"/>
  <c r="L2766" i="3" s="1"/>
  <c r="H2766" i="3"/>
  <c r="E2766" i="3"/>
  <c r="F2766" i="3" s="1"/>
  <c r="M2766" i="3" s="1"/>
  <c r="N2766" i="3" s="1"/>
  <c r="O2766" i="3" s="1"/>
  <c r="P2766" i="3" s="1"/>
  <c r="D2766" i="3"/>
  <c r="Q2765" i="3"/>
  <c r="K2765" i="3"/>
  <c r="L2765" i="3" s="1"/>
  <c r="H2765" i="3"/>
  <c r="E2765" i="3"/>
  <c r="F2765" i="3" s="1"/>
  <c r="M2765" i="3" s="1"/>
  <c r="N2765" i="3" s="1"/>
  <c r="O2765" i="3" s="1"/>
  <c r="P2765" i="3" s="1"/>
  <c r="D2765" i="3"/>
  <c r="Q2764" i="3"/>
  <c r="K2764" i="3"/>
  <c r="L2764" i="3" s="1"/>
  <c r="H2764" i="3"/>
  <c r="E2764" i="3"/>
  <c r="F2764" i="3" s="1"/>
  <c r="M2764" i="3" s="1"/>
  <c r="N2764" i="3" s="1"/>
  <c r="O2764" i="3" s="1"/>
  <c r="P2764" i="3" s="1"/>
  <c r="D2764" i="3"/>
  <c r="Q2763" i="3"/>
  <c r="K2763" i="3"/>
  <c r="L2763" i="3" s="1"/>
  <c r="H2763" i="3"/>
  <c r="E2763" i="3"/>
  <c r="F2763" i="3" s="1"/>
  <c r="M2763" i="3" s="1"/>
  <c r="N2763" i="3" s="1"/>
  <c r="O2763" i="3" s="1"/>
  <c r="P2763" i="3" s="1"/>
  <c r="D2763" i="3"/>
  <c r="Q2762" i="3"/>
  <c r="K2762" i="3"/>
  <c r="L2762" i="3" s="1"/>
  <c r="H2762" i="3"/>
  <c r="E2762" i="3"/>
  <c r="F2762" i="3" s="1"/>
  <c r="M2762" i="3" s="1"/>
  <c r="N2762" i="3" s="1"/>
  <c r="O2762" i="3" s="1"/>
  <c r="P2762" i="3" s="1"/>
  <c r="D2762" i="3"/>
  <c r="Q2761" i="3"/>
  <c r="K2761" i="3"/>
  <c r="L2761" i="3" s="1"/>
  <c r="H2761" i="3"/>
  <c r="E2761" i="3"/>
  <c r="F2761" i="3" s="1"/>
  <c r="M2761" i="3" s="1"/>
  <c r="N2761" i="3" s="1"/>
  <c r="O2761" i="3" s="1"/>
  <c r="P2761" i="3" s="1"/>
  <c r="D2761" i="3"/>
  <c r="Q2760" i="3"/>
  <c r="K2760" i="3"/>
  <c r="L2760" i="3" s="1"/>
  <c r="H2760" i="3"/>
  <c r="E2760" i="3"/>
  <c r="D2760" i="3"/>
  <c r="Q2759" i="3"/>
  <c r="K2759" i="3"/>
  <c r="L2759" i="3" s="1"/>
  <c r="H2759" i="3"/>
  <c r="E2759" i="3"/>
  <c r="D2759" i="3"/>
  <c r="Q2758" i="3"/>
  <c r="K2758" i="3"/>
  <c r="L2758" i="3" s="1"/>
  <c r="H2758" i="3"/>
  <c r="E2758" i="3"/>
  <c r="F2758" i="3" s="1"/>
  <c r="M2758" i="3" s="1"/>
  <c r="N2758" i="3" s="1"/>
  <c r="O2758" i="3" s="1"/>
  <c r="P2758" i="3" s="1"/>
  <c r="D2758" i="3"/>
  <c r="Q2757" i="3"/>
  <c r="K2757" i="3"/>
  <c r="L2757" i="3" s="1"/>
  <c r="H2757" i="3"/>
  <c r="E2757" i="3"/>
  <c r="D2757" i="3"/>
  <c r="Q2756" i="3"/>
  <c r="K2756" i="3"/>
  <c r="L2756" i="3" s="1"/>
  <c r="H2756" i="3"/>
  <c r="E2756" i="3"/>
  <c r="D2756" i="3"/>
  <c r="Q2755" i="3"/>
  <c r="K2755" i="3"/>
  <c r="L2755" i="3" s="1"/>
  <c r="H2755" i="3"/>
  <c r="E2755" i="3"/>
  <c r="D2755" i="3"/>
  <c r="Q2754" i="3"/>
  <c r="K2754" i="3"/>
  <c r="L2754" i="3" s="1"/>
  <c r="H2754" i="3"/>
  <c r="E2754" i="3"/>
  <c r="D2754" i="3"/>
  <c r="Q2753" i="3"/>
  <c r="K2753" i="3"/>
  <c r="L2753" i="3" s="1"/>
  <c r="H2753" i="3"/>
  <c r="E2753" i="3"/>
  <c r="D2753" i="3"/>
  <c r="Q2752" i="3"/>
  <c r="K2752" i="3"/>
  <c r="L2752" i="3" s="1"/>
  <c r="H2752" i="3"/>
  <c r="E2752" i="3"/>
  <c r="D2752" i="3"/>
  <c r="Q2751" i="3"/>
  <c r="K2751" i="3"/>
  <c r="L2751" i="3" s="1"/>
  <c r="H2751" i="3"/>
  <c r="E2751" i="3"/>
  <c r="D2751" i="3"/>
  <c r="Q2750" i="3"/>
  <c r="K2750" i="3"/>
  <c r="L2750" i="3" s="1"/>
  <c r="H2750" i="3"/>
  <c r="E2750" i="3"/>
  <c r="D2750" i="3"/>
  <c r="Q2749" i="3"/>
  <c r="K2749" i="3"/>
  <c r="L2749" i="3" s="1"/>
  <c r="H2749" i="3"/>
  <c r="E2749" i="3"/>
  <c r="D2749" i="3"/>
  <c r="Q2748" i="3"/>
  <c r="K2748" i="3"/>
  <c r="L2748" i="3" s="1"/>
  <c r="H2748" i="3"/>
  <c r="E2748" i="3"/>
  <c r="D2748" i="3"/>
  <c r="Q2747" i="3"/>
  <c r="K2747" i="3"/>
  <c r="L2747" i="3" s="1"/>
  <c r="H2747" i="3"/>
  <c r="E2747" i="3"/>
  <c r="D2747" i="3"/>
  <c r="Q2746" i="3"/>
  <c r="K2746" i="3"/>
  <c r="L2746" i="3" s="1"/>
  <c r="H2746" i="3"/>
  <c r="E2746" i="3"/>
  <c r="D2746" i="3"/>
  <c r="Q2745" i="3"/>
  <c r="K2745" i="3"/>
  <c r="L2745" i="3" s="1"/>
  <c r="H2745" i="3"/>
  <c r="E2745" i="3"/>
  <c r="D2745" i="3"/>
  <c r="Q2744" i="3"/>
  <c r="K2744" i="3"/>
  <c r="L2744" i="3" s="1"/>
  <c r="H2744" i="3"/>
  <c r="E2744" i="3"/>
  <c r="D2744" i="3"/>
  <c r="Q2743" i="3"/>
  <c r="K2743" i="3"/>
  <c r="L2743" i="3" s="1"/>
  <c r="H2743" i="3"/>
  <c r="E2743" i="3"/>
  <c r="D2743" i="3"/>
  <c r="Q2742" i="3"/>
  <c r="K2742" i="3"/>
  <c r="L2742" i="3" s="1"/>
  <c r="H2742" i="3"/>
  <c r="E2742" i="3"/>
  <c r="D2742" i="3"/>
  <c r="Q2741" i="3"/>
  <c r="K2741" i="3"/>
  <c r="L2741" i="3" s="1"/>
  <c r="H2741" i="3"/>
  <c r="E2741" i="3"/>
  <c r="D2741" i="3"/>
  <c r="Q2740" i="3"/>
  <c r="K2740" i="3"/>
  <c r="L2740" i="3" s="1"/>
  <c r="H2740" i="3"/>
  <c r="E2740" i="3"/>
  <c r="D2740" i="3"/>
  <c r="Q2739" i="3"/>
  <c r="K2739" i="3"/>
  <c r="L2739" i="3" s="1"/>
  <c r="H2739" i="3"/>
  <c r="E2739" i="3"/>
  <c r="D2739" i="3"/>
  <c r="Q2738" i="3"/>
  <c r="K2738" i="3"/>
  <c r="L2738" i="3" s="1"/>
  <c r="H2738" i="3"/>
  <c r="E2738" i="3"/>
  <c r="D2738" i="3"/>
  <c r="Q2737" i="3"/>
  <c r="K2737" i="3"/>
  <c r="L2737" i="3" s="1"/>
  <c r="H2737" i="3"/>
  <c r="E2737" i="3"/>
  <c r="D2737" i="3"/>
  <c r="Q2736" i="3"/>
  <c r="K2736" i="3"/>
  <c r="L2736" i="3" s="1"/>
  <c r="H2736" i="3"/>
  <c r="E2736" i="3"/>
  <c r="D2736" i="3"/>
  <c r="Q2735" i="3"/>
  <c r="K2735" i="3"/>
  <c r="L2735" i="3" s="1"/>
  <c r="H2735" i="3"/>
  <c r="E2735" i="3"/>
  <c r="D2735" i="3"/>
  <c r="Q2734" i="3"/>
  <c r="K2734" i="3"/>
  <c r="L2734" i="3" s="1"/>
  <c r="H2734" i="3"/>
  <c r="E2734" i="3"/>
  <c r="D2734" i="3"/>
  <c r="Q2733" i="3"/>
  <c r="K2733" i="3"/>
  <c r="L2733" i="3" s="1"/>
  <c r="H2733" i="3"/>
  <c r="E2733" i="3"/>
  <c r="D2733" i="3"/>
  <c r="Q2732" i="3"/>
  <c r="K2732" i="3"/>
  <c r="L2732" i="3" s="1"/>
  <c r="H2732" i="3"/>
  <c r="E2732" i="3"/>
  <c r="D2732" i="3"/>
  <c r="Q2731" i="3"/>
  <c r="K2731" i="3"/>
  <c r="L2731" i="3" s="1"/>
  <c r="H2731" i="3"/>
  <c r="E2731" i="3"/>
  <c r="D2731" i="3"/>
  <c r="Q2730" i="3"/>
  <c r="K2730" i="3"/>
  <c r="L2730" i="3" s="1"/>
  <c r="H2730" i="3"/>
  <c r="E2730" i="3"/>
  <c r="D2730" i="3"/>
  <c r="Q2729" i="3"/>
  <c r="K2729" i="3"/>
  <c r="L2729" i="3" s="1"/>
  <c r="H2729" i="3"/>
  <c r="E2729" i="3"/>
  <c r="D2729" i="3"/>
  <c r="Q2728" i="3"/>
  <c r="K2728" i="3"/>
  <c r="L2728" i="3" s="1"/>
  <c r="H2728" i="3"/>
  <c r="E2728" i="3"/>
  <c r="D2728" i="3"/>
  <c r="Q2727" i="3"/>
  <c r="K2727" i="3"/>
  <c r="L2727" i="3" s="1"/>
  <c r="H2727" i="3"/>
  <c r="E2727" i="3"/>
  <c r="D2727" i="3"/>
  <c r="Q2726" i="3"/>
  <c r="K2726" i="3"/>
  <c r="L2726" i="3" s="1"/>
  <c r="H2726" i="3"/>
  <c r="E2726" i="3"/>
  <c r="D2726" i="3"/>
  <c r="Q2725" i="3"/>
  <c r="K2725" i="3"/>
  <c r="L2725" i="3" s="1"/>
  <c r="H2725" i="3"/>
  <c r="E2725" i="3"/>
  <c r="D2725" i="3"/>
  <c r="Q2724" i="3"/>
  <c r="K2724" i="3"/>
  <c r="L2724" i="3" s="1"/>
  <c r="H2724" i="3"/>
  <c r="E2724" i="3"/>
  <c r="D2724" i="3"/>
  <c r="Q2723" i="3"/>
  <c r="K2723" i="3"/>
  <c r="L2723" i="3" s="1"/>
  <c r="H2723" i="3"/>
  <c r="E2723" i="3"/>
  <c r="D2723" i="3"/>
  <c r="Q2722" i="3"/>
  <c r="K2722" i="3"/>
  <c r="L2722" i="3" s="1"/>
  <c r="H2722" i="3"/>
  <c r="E2722" i="3"/>
  <c r="D2722" i="3"/>
  <c r="Q2721" i="3"/>
  <c r="K2721" i="3"/>
  <c r="L2721" i="3" s="1"/>
  <c r="H2721" i="3"/>
  <c r="E2721" i="3"/>
  <c r="D2721" i="3"/>
  <c r="Q2720" i="3"/>
  <c r="K2720" i="3"/>
  <c r="L2720" i="3" s="1"/>
  <c r="H2720" i="3"/>
  <c r="E2720" i="3"/>
  <c r="D2720" i="3"/>
  <c r="Q2719" i="3"/>
  <c r="K2719" i="3"/>
  <c r="L2719" i="3" s="1"/>
  <c r="H2719" i="3"/>
  <c r="E2719" i="3"/>
  <c r="D2719" i="3"/>
  <c r="Q2718" i="3"/>
  <c r="K2718" i="3"/>
  <c r="L2718" i="3" s="1"/>
  <c r="H2718" i="3"/>
  <c r="E2718" i="3"/>
  <c r="D2718" i="3"/>
  <c r="Q2717" i="3"/>
  <c r="K2717" i="3"/>
  <c r="L2717" i="3" s="1"/>
  <c r="H2717" i="3"/>
  <c r="E2717" i="3"/>
  <c r="D2717" i="3"/>
  <c r="Q2716" i="3"/>
  <c r="K2716" i="3"/>
  <c r="L2716" i="3" s="1"/>
  <c r="H2716" i="3"/>
  <c r="E2716" i="3"/>
  <c r="D2716" i="3"/>
  <c r="Q2715" i="3"/>
  <c r="K2715" i="3"/>
  <c r="L2715" i="3" s="1"/>
  <c r="H2715" i="3"/>
  <c r="E2715" i="3"/>
  <c r="D2715" i="3"/>
  <c r="Q2714" i="3"/>
  <c r="K2714" i="3"/>
  <c r="L2714" i="3" s="1"/>
  <c r="H2714" i="3"/>
  <c r="E2714" i="3"/>
  <c r="D2714" i="3"/>
  <c r="Q2713" i="3"/>
  <c r="K2713" i="3"/>
  <c r="L2713" i="3" s="1"/>
  <c r="H2713" i="3"/>
  <c r="E2713" i="3"/>
  <c r="D2713" i="3"/>
  <c r="Q2712" i="3"/>
  <c r="K2712" i="3"/>
  <c r="L2712" i="3" s="1"/>
  <c r="H2712" i="3"/>
  <c r="E2712" i="3"/>
  <c r="D2712" i="3"/>
  <c r="Q2711" i="3"/>
  <c r="K2711" i="3"/>
  <c r="L2711" i="3" s="1"/>
  <c r="H2711" i="3"/>
  <c r="E2711" i="3"/>
  <c r="D2711" i="3"/>
  <c r="Q2710" i="3"/>
  <c r="K2710" i="3"/>
  <c r="L2710" i="3" s="1"/>
  <c r="H2710" i="3"/>
  <c r="E2710" i="3"/>
  <c r="D2710" i="3"/>
  <c r="Q2709" i="3"/>
  <c r="K2709" i="3"/>
  <c r="L2709" i="3" s="1"/>
  <c r="H2709" i="3"/>
  <c r="E2709" i="3"/>
  <c r="D2709" i="3"/>
  <c r="Q2708" i="3"/>
  <c r="K2708" i="3"/>
  <c r="L2708" i="3" s="1"/>
  <c r="H2708" i="3"/>
  <c r="E2708" i="3"/>
  <c r="D2708" i="3"/>
  <c r="Q2707" i="3"/>
  <c r="K2707" i="3"/>
  <c r="L2707" i="3" s="1"/>
  <c r="H2707" i="3"/>
  <c r="E2707" i="3"/>
  <c r="D2707" i="3"/>
  <c r="Q2706" i="3"/>
  <c r="K2706" i="3"/>
  <c r="L2706" i="3" s="1"/>
  <c r="H2706" i="3"/>
  <c r="E2706" i="3"/>
  <c r="D2706" i="3"/>
  <c r="Q2705" i="3"/>
  <c r="K2705" i="3"/>
  <c r="L2705" i="3" s="1"/>
  <c r="H2705" i="3"/>
  <c r="E2705" i="3"/>
  <c r="D2705" i="3"/>
  <c r="Q2704" i="3"/>
  <c r="K2704" i="3"/>
  <c r="L2704" i="3" s="1"/>
  <c r="H2704" i="3"/>
  <c r="E2704" i="3"/>
  <c r="D2704" i="3"/>
  <c r="Q2703" i="3"/>
  <c r="K2703" i="3"/>
  <c r="L2703" i="3" s="1"/>
  <c r="H2703" i="3"/>
  <c r="E2703" i="3"/>
  <c r="D2703" i="3"/>
  <c r="Q2702" i="3"/>
  <c r="K2702" i="3"/>
  <c r="L2702" i="3" s="1"/>
  <c r="H2702" i="3"/>
  <c r="E2702" i="3"/>
  <c r="D2702" i="3"/>
  <c r="Q2701" i="3"/>
  <c r="K2701" i="3"/>
  <c r="L2701" i="3" s="1"/>
  <c r="H2701" i="3"/>
  <c r="E2701" i="3"/>
  <c r="D2701" i="3"/>
  <c r="Q2700" i="3"/>
  <c r="K2700" i="3"/>
  <c r="L2700" i="3" s="1"/>
  <c r="H2700" i="3"/>
  <c r="E2700" i="3"/>
  <c r="D2700" i="3"/>
  <c r="Q2699" i="3"/>
  <c r="K2699" i="3"/>
  <c r="L2699" i="3" s="1"/>
  <c r="H2699" i="3"/>
  <c r="E2699" i="3"/>
  <c r="D2699" i="3"/>
  <c r="Q2698" i="3"/>
  <c r="K2698" i="3"/>
  <c r="L2698" i="3" s="1"/>
  <c r="H2698" i="3"/>
  <c r="E2698" i="3"/>
  <c r="D2698" i="3"/>
  <c r="Q2697" i="3"/>
  <c r="K2697" i="3"/>
  <c r="L2697" i="3" s="1"/>
  <c r="H2697" i="3"/>
  <c r="E2697" i="3"/>
  <c r="D2697" i="3"/>
  <c r="Q2696" i="3"/>
  <c r="K2696" i="3"/>
  <c r="L2696" i="3" s="1"/>
  <c r="H2696" i="3"/>
  <c r="E2696" i="3"/>
  <c r="D2696" i="3"/>
  <c r="Q2695" i="3"/>
  <c r="K2695" i="3"/>
  <c r="L2695" i="3" s="1"/>
  <c r="H2695" i="3"/>
  <c r="E2695" i="3"/>
  <c r="D2695" i="3"/>
  <c r="Q2694" i="3"/>
  <c r="K2694" i="3"/>
  <c r="L2694" i="3" s="1"/>
  <c r="H2694" i="3"/>
  <c r="E2694" i="3"/>
  <c r="D2694" i="3"/>
  <c r="Q2693" i="3"/>
  <c r="K2693" i="3"/>
  <c r="L2693" i="3" s="1"/>
  <c r="H2693" i="3"/>
  <c r="E2693" i="3"/>
  <c r="D2693" i="3"/>
  <c r="Q2692" i="3"/>
  <c r="K2692" i="3"/>
  <c r="L2692" i="3" s="1"/>
  <c r="H2692" i="3"/>
  <c r="E2692" i="3"/>
  <c r="D2692" i="3"/>
  <c r="Q2691" i="3"/>
  <c r="K2691" i="3"/>
  <c r="L2691" i="3" s="1"/>
  <c r="H2691" i="3"/>
  <c r="E2691" i="3"/>
  <c r="D2691" i="3"/>
  <c r="Q2690" i="3"/>
  <c r="K2690" i="3"/>
  <c r="L2690" i="3" s="1"/>
  <c r="H2690" i="3"/>
  <c r="E2690" i="3"/>
  <c r="D2690" i="3"/>
  <c r="Q2689" i="3"/>
  <c r="K2689" i="3"/>
  <c r="L2689" i="3" s="1"/>
  <c r="H2689" i="3"/>
  <c r="E2689" i="3"/>
  <c r="D2689" i="3"/>
  <c r="Q2688" i="3"/>
  <c r="K2688" i="3"/>
  <c r="L2688" i="3" s="1"/>
  <c r="H2688" i="3"/>
  <c r="E2688" i="3"/>
  <c r="D2688" i="3"/>
  <c r="Q2687" i="3"/>
  <c r="K2687" i="3"/>
  <c r="L2687" i="3" s="1"/>
  <c r="H2687" i="3"/>
  <c r="E2687" i="3"/>
  <c r="D2687" i="3"/>
  <c r="Q2686" i="3"/>
  <c r="K2686" i="3"/>
  <c r="L2686" i="3" s="1"/>
  <c r="H2686" i="3"/>
  <c r="E2686" i="3"/>
  <c r="D2686" i="3"/>
  <c r="Q2685" i="3"/>
  <c r="K2685" i="3"/>
  <c r="L2685" i="3" s="1"/>
  <c r="H2685" i="3"/>
  <c r="E2685" i="3"/>
  <c r="D2685" i="3"/>
  <c r="Q2684" i="3"/>
  <c r="K2684" i="3"/>
  <c r="L2684" i="3" s="1"/>
  <c r="H2684" i="3"/>
  <c r="E2684" i="3"/>
  <c r="D2684" i="3"/>
  <c r="Q2683" i="3"/>
  <c r="K2683" i="3"/>
  <c r="L2683" i="3" s="1"/>
  <c r="H2683" i="3"/>
  <c r="E2683" i="3"/>
  <c r="D2683" i="3"/>
  <c r="Q2682" i="3"/>
  <c r="K2682" i="3"/>
  <c r="L2682" i="3" s="1"/>
  <c r="H2682" i="3"/>
  <c r="E2682" i="3"/>
  <c r="D2682" i="3"/>
  <c r="Q2681" i="3"/>
  <c r="K2681" i="3"/>
  <c r="L2681" i="3" s="1"/>
  <c r="H2681" i="3"/>
  <c r="E2681" i="3"/>
  <c r="D2681" i="3"/>
  <c r="Q2680" i="3"/>
  <c r="K2680" i="3"/>
  <c r="L2680" i="3" s="1"/>
  <c r="H2680" i="3"/>
  <c r="E2680" i="3"/>
  <c r="D2680" i="3"/>
  <c r="Q2679" i="3"/>
  <c r="K2679" i="3"/>
  <c r="L2679" i="3" s="1"/>
  <c r="H2679" i="3"/>
  <c r="E2679" i="3"/>
  <c r="D2679" i="3"/>
  <c r="Q2678" i="3"/>
  <c r="K2678" i="3"/>
  <c r="L2678" i="3" s="1"/>
  <c r="H2678" i="3"/>
  <c r="E2678" i="3"/>
  <c r="D2678" i="3"/>
  <c r="Q2677" i="3"/>
  <c r="K2677" i="3"/>
  <c r="L2677" i="3" s="1"/>
  <c r="H2677" i="3"/>
  <c r="E2677" i="3"/>
  <c r="D2677" i="3"/>
  <c r="Q2676" i="3"/>
  <c r="K2676" i="3"/>
  <c r="L2676" i="3" s="1"/>
  <c r="H2676" i="3"/>
  <c r="E2676" i="3"/>
  <c r="D2676" i="3"/>
  <c r="Q2675" i="3"/>
  <c r="K2675" i="3"/>
  <c r="L2675" i="3" s="1"/>
  <c r="H2675" i="3"/>
  <c r="E2675" i="3"/>
  <c r="D2675" i="3"/>
  <c r="Q2674" i="3"/>
  <c r="K2674" i="3"/>
  <c r="L2674" i="3" s="1"/>
  <c r="H2674" i="3"/>
  <c r="E2674" i="3"/>
  <c r="D2674" i="3"/>
  <c r="Q2673" i="3"/>
  <c r="K2673" i="3"/>
  <c r="L2673" i="3" s="1"/>
  <c r="H2673" i="3"/>
  <c r="E2673" i="3"/>
  <c r="D2673" i="3"/>
  <c r="Q2672" i="3"/>
  <c r="K2672" i="3"/>
  <c r="L2672" i="3" s="1"/>
  <c r="H2672" i="3"/>
  <c r="E2672" i="3"/>
  <c r="D2672" i="3"/>
  <c r="Q2671" i="3"/>
  <c r="K2671" i="3"/>
  <c r="L2671" i="3" s="1"/>
  <c r="H2671" i="3"/>
  <c r="E2671" i="3"/>
  <c r="D2671" i="3"/>
  <c r="Q2670" i="3"/>
  <c r="K2670" i="3"/>
  <c r="L2670" i="3" s="1"/>
  <c r="H2670" i="3"/>
  <c r="E2670" i="3"/>
  <c r="D2670" i="3"/>
  <c r="Q2669" i="3"/>
  <c r="K2669" i="3"/>
  <c r="L2669" i="3" s="1"/>
  <c r="H2669" i="3"/>
  <c r="E2669" i="3"/>
  <c r="D2669" i="3"/>
  <c r="Q2668" i="3"/>
  <c r="K2668" i="3"/>
  <c r="L2668" i="3" s="1"/>
  <c r="H2668" i="3"/>
  <c r="E2668" i="3"/>
  <c r="D2668" i="3"/>
  <c r="Q2667" i="3"/>
  <c r="K2667" i="3"/>
  <c r="L2667" i="3" s="1"/>
  <c r="H2667" i="3"/>
  <c r="E2667" i="3"/>
  <c r="D2667" i="3"/>
  <c r="Q2666" i="3"/>
  <c r="K2666" i="3"/>
  <c r="L2666" i="3" s="1"/>
  <c r="H2666" i="3"/>
  <c r="E2666" i="3"/>
  <c r="D2666" i="3"/>
  <c r="Q2665" i="3"/>
  <c r="K2665" i="3"/>
  <c r="L2665" i="3" s="1"/>
  <c r="H2665" i="3"/>
  <c r="E2665" i="3"/>
  <c r="D2665" i="3"/>
  <c r="Q2664" i="3"/>
  <c r="K2664" i="3"/>
  <c r="L2664" i="3" s="1"/>
  <c r="H2664" i="3"/>
  <c r="E2664" i="3"/>
  <c r="D2664" i="3"/>
  <c r="Q2663" i="3"/>
  <c r="K2663" i="3"/>
  <c r="L2663" i="3" s="1"/>
  <c r="H2663" i="3"/>
  <c r="E2663" i="3"/>
  <c r="D2663" i="3"/>
  <c r="Q2662" i="3"/>
  <c r="K2662" i="3"/>
  <c r="L2662" i="3" s="1"/>
  <c r="H2662" i="3"/>
  <c r="E2662" i="3"/>
  <c r="D2662" i="3"/>
  <c r="Q2661" i="3"/>
  <c r="K2661" i="3"/>
  <c r="L2661" i="3" s="1"/>
  <c r="H2661" i="3"/>
  <c r="E2661" i="3"/>
  <c r="D2661" i="3"/>
  <c r="Q2660" i="3"/>
  <c r="K2660" i="3"/>
  <c r="L2660" i="3" s="1"/>
  <c r="H2660" i="3"/>
  <c r="E2660" i="3"/>
  <c r="D2660" i="3"/>
  <c r="Q2659" i="3"/>
  <c r="K2659" i="3"/>
  <c r="L2659" i="3" s="1"/>
  <c r="H2659" i="3"/>
  <c r="E2659" i="3"/>
  <c r="D2659" i="3"/>
  <c r="Q2658" i="3"/>
  <c r="K2658" i="3"/>
  <c r="L2658" i="3" s="1"/>
  <c r="H2658" i="3"/>
  <c r="E2658" i="3"/>
  <c r="D2658" i="3"/>
  <c r="Q2657" i="3"/>
  <c r="K2657" i="3"/>
  <c r="L2657" i="3" s="1"/>
  <c r="H2657" i="3"/>
  <c r="E2657" i="3"/>
  <c r="D2657" i="3"/>
  <c r="Q2656" i="3"/>
  <c r="K2656" i="3"/>
  <c r="L2656" i="3" s="1"/>
  <c r="H2656" i="3"/>
  <c r="E2656" i="3"/>
  <c r="D2656" i="3"/>
  <c r="Q2655" i="3"/>
  <c r="K2655" i="3"/>
  <c r="L2655" i="3" s="1"/>
  <c r="H2655" i="3"/>
  <c r="E2655" i="3"/>
  <c r="D2655" i="3"/>
  <c r="Q2654" i="3"/>
  <c r="K2654" i="3"/>
  <c r="L2654" i="3" s="1"/>
  <c r="H2654" i="3"/>
  <c r="E2654" i="3"/>
  <c r="D2654" i="3"/>
  <c r="Q2653" i="3"/>
  <c r="K2653" i="3"/>
  <c r="L2653" i="3" s="1"/>
  <c r="H2653" i="3"/>
  <c r="E2653" i="3"/>
  <c r="D2653" i="3"/>
  <c r="Q2652" i="3"/>
  <c r="K2652" i="3"/>
  <c r="L2652" i="3" s="1"/>
  <c r="H2652" i="3"/>
  <c r="E2652" i="3"/>
  <c r="D2652" i="3"/>
  <c r="Q2651" i="3"/>
  <c r="K2651" i="3"/>
  <c r="L2651" i="3" s="1"/>
  <c r="H2651" i="3"/>
  <c r="E2651" i="3"/>
  <c r="D2651" i="3"/>
  <c r="Q2650" i="3"/>
  <c r="K2650" i="3"/>
  <c r="L2650" i="3" s="1"/>
  <c r="H2650" i="3"/>
  <c r="E2650" i="3"/>
  <c r="D2650" i="3"/>
  <c r="Q2649" i="3"/>
  <c r="K2649" i="3"/>
  <c r="L2649" i="3" s="1"/>
  <c r="H2649" i="3"/>
  <c r="E2649" i="3"/>
  <c r="D2649" i="3"/>
  <c r="Q2648" i="3"/>
  <c r="K2648" i="3"/>
  <c r="L2648" i="3" s="1"/>
  <c r="H2648" i="3"/>
  <c r="E2648" i="3"/>
  <c r="D2648" i="3"/>
  <c r="Q2647" i="3"/>
  <c r="K2647" i="3"/>
  <c r="L2647" i="3" s="1"/>
  <c r="H2647" i="3"/>
  <c r="E2647" i="3"/>
  <c r="D2647" i="3"/>
  <c r="Q2646" i="3"/>
  <c r="K2646" i="3"/>
  <c r="L2646" i="3" s="1"/>
  <c r="H2646" i="3"/>
  <c r="E2646" i="3"/>
  <c r="D2646" i="3"/>
  <c r="Q2645" i="3"/>
  <c r="K2645" i="3"/>
  <c r="L2645" i="3" s="1"/>
  <c r="H2645" i="3"/>
  <c r="E2645" i="3"/>
  <c r="D2645" i="3"/>
  <c r="Q2644" i="3"/>
  <c r="K2644" i="3"/>
  <c r="L2644" i="3" s="1"/>
  <c r="H2644" i="3"/>
  <c r="E2644" i="3"/>
  <c r="D2644" i="3"/>
  <c r="Q2643" i="3"/>
  <c r="K2643" i="3"/>
  <c r="L2643" i="3" s="1"/>
  <c r="H2643" i="3"/>
  <c r="E2643" i="3"/>
  <c r="D2643" i="3"/>
  <c r="Q2642" i="3"/>
  <c r="K2642" i="3"/>
  <c r="L2642" i="3" s="1"/>
  <c r="H2642" i="3"/>
  <c r="E2642" i="3"/>
  <c r="D2642" i="3"/>
  <c r="Q2641" i="3"/>
  <c r="K2641" i="3"/>
  <c r="L2641" i="3" s="1"/>
  <c r="H2641" i="3"/>
  <c r="E2641" i="3"/>
  <c r="D2641" i="3"/>
  <c r="Q2640" i="3"/>
  <c r="K2640" i="3"/>
  <c r="L2640" i="3" s="1"/>
  <c r="H2640" i="3"/>
  <c r="E2640" i="3"/>
  <c r="D2640" i="3"/>
  <c r="Q2639" i="3"/>
  <c r="K2639" i="3"/>
  <c r="L2639" i="3" s="1"/>
  <c r="H2639" i="3"/>
  <c r="E2639" i="3"/>
  <c r="D2639" i="3"/>
  <c r="Q2638" i="3"/>
  <c r="K2638" i="3"/>
  <c r="L2638" i="3" s="1"/>
  <c r="H2638" i="3"/>
  <c r="E2638" i="3"/>
  <c r="D2638" i="3"/>
  <c r="Q2637" i="3"/>
  <c r="K2637" i="3"/>
  <c r="L2637" i="3" s="1"/>
  <c r="H2637" i="3"/>
  <c r="E2637" i="3"/>
  <c r="D2637" i="3"/>
  <c r="Q2636" i="3"/>
  <c r="K2636" i="3"/>
  <c r="L2636" i="3" s="1"/>
  <c r="H2636" i="3"/>
  <c r="E2636" i="3"/>
  <c r="D2636" i="3"/>
  <c r="Q2635" i="3"/>
  <c r="K2635" i="3"/>
  <c r="L2635" i="3" s="1"/>
  <c r="H2635" i="3"/>
  <c r="E2635" i="3"/>
  <c r="D2635" i="3"/>
  <c r="Q2634" i="3"/>
  <c r="K2634" i="3"/>
  <c r="L2634" i="3" s="1"/>
  <c r="H2634" i="3"/>
  <c r="E2634" i="3"/>
  <c r="D2634" i="3"/>
  <c r="Q2633" i="3"/>
  <c r="K2633" i="3"/>
  <c r="L2633" i="3" s="1"/>
  <c r="H2633" i="3"/>
  <c r="E2633" i="3"/>
  <c r="D2633" i="3"/>
  <c r="Q2632" i="3"/>
  <c r="K2632" i="3"/>
  <c r="L2632" i="3" s="1"/>
  <c r="H2632" i="3"/>
  <c r="E2632" i="3"/>
  <c r="D2632" i="3"/>
  <c r="Q2631" i="3"/>
  <c r="K2631" i="3"/>
  <c r="L2631" i="3" s="1"/>
  <c r="H2631" i="3"/>
  <c r="E2631" i="3"/>
  <c r="D2631" i="3"/>
  <c r="Q2630" i="3"/>
  <c r="K2630" i="3"/>
  <c r="L2630" i="3" s="1"/>
  <c r="H2630" i="3"/>
  <c r="E2630" i="3"/>
  <c r="D2630" i="3"/>
  <c r="Q2629" i="3"/>
  <c r="K2629" i="3"/>
  <c r="L2629" i="3" s="1"/>
  <c r="H2629" i="3"/>
  <c r="E2629" i="3"/>
  <c r="D2629" i="3"/>
  <c r="Q2628" i="3"/>
  <c r="K2628" i="3"/>
  <c r="L2628" i="3" s="1"/>
  <c r="H2628" i="3"/>
  <c r="E2628" i="3"/>
  <c r="D2628" i="3"/>
  <c r="Q2627" i="3"/>
  <c r="K2627" i="3"/>
  <c r="L2627" i="3" s="1"/>
  <c r="H2627" i="3"/>
  <c r="E2627" i="3"/>
  <c r="D2627" i="3"/>
  <c r="Q2626" i="3"/>
  <c r="K2626" i="3"/>
  <c r="L2626" i="3" s="1"/>
  <c r="H2626" i="3"/>
  <c r="E2626" i="3"/>
  <c r="D2626" i="3"/>
  <c r="Q2625" i="3"/>
  <c r="K2625" i="3"/>
  <c r="L2625" i="3" s="1"/>
  <c r="H2625" i="3"/>
  <c r="E2625" i="3"/>
  <c r="D2625" i="3"/>
  <c r="Q2624" i="3"/>
  <c r="K2624" i="3"/>
  <c r="L2624" i="3" s="1"/>
  <c r="H2624" i="3"/>
  <c r="E2624" i="3"/>
  <c r="D2624" i="3"/>
  <c r="Q2623" i="3"/>
  <c r="K2623" i="3"/>
  <c r="L2623" i="3" s="1"/>
  <c r="H2623" i="3"/>
  <c r="E2623" i="3"/>
  <c r="D2623" i="3"/>
  <c r="Q2622" i="3"/>
  <c r="K2622" i="3"/>
  <c r="L2622" i="3" s="1"/>
  <c r="H2622" i="3"/>
  <c r="E2622" i="3"/>
  <c r="D2622" i="3"/>
  <c r="Q2621" i="3"/>
  <c r="K2621" i="3"/>
  <c r="L2621" i="3" s="1"/>
  <c r="H2621" i="3"/>
  <c r="E2621" i="3"/>
  <c r="D2621" i="3"/>
  <c r="Q2620" i="3"/>
  <c r="K2620" i="3"/>
  <c r="L2620" i="3" s="1"/>
  <c r="H2620" i="3"/>
  <c r="E2620" i="3"/>
  <c r="D2620" i="3"/>
  <c r="Q2619" i="3"/>
  <c r="K2619" i="3"/>
  <c r="L2619" i="3" s="1"/>
  <c r="H2619" i="3"/>
  <c r="E2619" i="3"/>
  <c r="D2619" i="3"/>
  <c r="Q2618" i="3"/>
  <c r="K2618" i="3"/>
  <c r="L2618" i="3" s="1"/>
  <c r="H2618" i="3"/>
  <c r="E2618" i="3"/>
  <c r="D2618" i="3"/>
  <c r="Q2617" i="3"/>
  <c r="K2617" i="3"/>
  <c r="L2617" i="3" s="1"/>
  <c r="H2617" i="3"/>
  <c r="E2617" i="3"/>
  <c r="D2617" i="3"/>
  <c r="Q2616" i="3"/>
  <c r="K2616" i="3"/>
  <c r="L2616" i="3" s="1"/>
  <c r="H2616" i="3"/>
  <c r="E2616" i="3"/>
  <c r="D2616" i="3"/>
  <c r="Q2615" i="3"/>
  <c r="K2615" i="3"/>
  <c r="L2615" i="3" s="1"/>
  <c r="H2615" i="3"/>
  <c r="E2615" i="3"/>
  <c r="D2615" i="3"/>
  <c r="Q2614" i="3"/>
  <c r="K2614" i="3"/>
  <c r="L2614" i="3" s="1"/>
  <c r="H2614" i="3"/>
  <c r="E2614" i="3"/>
  <c r="D2614" i="3"/>
  <c r="Q2613" i="3"/>
  <c r="K2613" i="3"/>
  <c r="L2613" i="3" s="1"/>
  <c r="H2613" i="3"/>
  <c r="E2613" i="3"/>
  <c r="D2613" i="3"/>
  <c r="Q2612" i="3"/>
  <c r="K2612" i="3"/>
  <c r="L2612" i="3" s="1"/>
  <c r="H2612" i="3"/>
  <c r="E2612" i="3"/>
  <c r="D2612" i="3"/>
  <c r="Q2611" i="3"/>
  <c r="K2611" i="3"/>
  <c r="L2611" i="3" s="1"/>
  <c r="H2611" i="3"/>
  <c r="E2611" i="3"/>
  <c r="D2611" i="3"/>
  <c r="Q2610" i="3"/>
  <c r="K2610" i="3"/>
  <c r="L2610" i="3" s="1"/>
  <c r="H2610" i="3"/>
  <c r="E2610" i="3"/>
  <c r="D2610" i="3"/>
  <c r="Q2609" i="3"/>
  <c r="K2609" i="3"/>
  <c r="L2609" i="3" s="1"/>
  <c r="H2609" i="3"/>
  <c r="E2609" i="3"/>
  <c r="D2609" i="3"/>
  <c r="Q2608" i="3"/>
  <c r="K2608" i="3"/>
  <c r="L2608" i="3" s="1"/>
  <c r="H2608" i="3"/>
  <c r="E2608" i="3"/>
  <c r="D2608" i="3"/>
  <c r="Q2607" i="3"/>
  <c r="K2607" i="3"/>
  <c r="L2607" i="3" s="1"/>
  <c r="H2607" i="3"/>
  <c r="E2607" i="3"/>
  <c r="D2607" i="3"/>
  <c r="Q2606" i="3"/>
  <c r="K2606" i="3"/>
  <c r="L2606" i="3" s="1"/>
  <c r="H2606" i="3"/>
  <c r="E2606" i="3"/>
  <c r="D2606" i="3"/>
  <c r="Q2605" i="3"/>
  <c r="K2605" i="3"/>
  <c r="L2605" i="3" s="1"/>
  <c r="H2605" i="3"/>
  <c r="E2605" i="3"/>
  <c r="D2605" i="3"/>
  <c r="Q2604" i="3"/>
  <c r="K2604" i="3"/>
  <c r="L2604" i="3" s="1"/>
  <c r="H2604" i="3"/>
  <c r="E2604" i="3"/>
  <c r="D2604" i="3"/>
  <c r="Q2603" i="3"/>
  <c r="K2603" i="3"/>
  <c r="L2603" i="3" s="1"/>
  <c r="H2603" i="3"/>
  <c r="E2603" i="3"/>
  <c r="D2603" i="3"/>
  <c r="Q2602" i="3"/>
  <c r="K2602" i="3"/>
  <c r="L2602" i="3" s="1"/>
  <c r="H2602" i="3"/>
  <c r="E2602" i="3"/>
  <c r="D2602" i="3"/>
  <c r="Q2601" i="3"/>
  <c r="K2601" i="3"/>
  <c r="L2601" i="3" s="1"/>
  <c r="H2601" i="3"/>
  <c r="E2601" i="3"/>
  <c r="D2601" i="3"/>
  <c r="Q2600" i="3"/>
  <c r="K2600" i="3"/>
  <c r="L2600" i="3" s="1"/>
  <c r="H2600" i="3"/>
  <c r="E2600" i="3"/>
  <c r="D2600" i="3"/>
  <c r="Q2599" i="3"/>
  <c r="K2599" i="3"/>
  <c r="L2599" i="3" s="1"/>
  <c r="H2599" i="3"/>
  <c r="E2599" i="3"/>
  <c r="D2599" i="3"/>
  <c r="Q2598" i="3"/>
  <c r="K2598" i="3"/>
  <c r="L2598" i="3" s="1"/>
  <c r="H2598" i="3"/>
  <c r="E2598" i="3"/>
  <c r="D2598" i="3"/>
  <c r="Q2597" i="3"/>
  <c r="K2597" i="3"/>
  <c r="L2597" i="3" s="1"/>
  <c r="H2597" i="3"/>
  <c r="E2597" i="3"/>
  <c r="D2597" i="3"/>
  <c r="Q2596" i="3"/>
  <c r="K2596" i="3"/>
  <c r="L2596" i="3" s="1"/>
  <c r="H2596" i="3"/>
  <c r="E2596" i="3"/>
  <c r="D2596" i="3"/>
  <c r="Q2595" i="3"/>
  <c r="K2595" i="3"/>
  <c r="L2595" i="3" s="1"/>
  <c r="H2595" i="3"/>
  <c r="E2595" i="3"/>
  <c r="D2595" i="3"/>
  <c r="Q2594" i="3"/>
  <c r="K2594" i="3"/>
  <c r="L2594" i="3" s="1"/>
  <c r="H2594" i="3"/>
  <c r="E2594" i="3"/>
  <c r="D2594" i="3"/>
  <c r="Q2593" i="3"/>
  <c r="K2593" i="3"/>
  <c r="L2593" i="3" s="1"/>
  <c r="H2593" i="3"/>
  <c r="E2593" i="3"/>
  <c r="D2593" i="3"/>
  <c r="Q2592" i="3"/>
  <c r="K2592" i="3"/>
  <c r="L2592" i="3" s="1"/>
  <c r="H2592" i="3"/>
  <c r="E2592" i="3"/>
  <c r="D2592" i="3"/>
  <c r="Q2591" i="3"/>
  <c r="K2591" i="3"/>
  <c r="L2591" i="3" s="1"/>
  <c r="H2591" i="3"/>
  <c r="E2591" i="3"/>
  <c r="D2591" i="3"/>
  <c r="Q2590" i="3"/>
  <c r="K2590" i="3"/>
  <c r="L2590" i="3" s="1"/>
  <c r="H2590" i="3"/>
  <c r="E2590" i="3"/>
  <c r="D2590" i="3"/>
  <c r="Q2589" i="3"/>
  <c r="K2589" i="3"/>
  <c r="L2589" i="3" s="1"/>
  <c r="H2589" i="3"/>
  <c r="E2589" i="3"/>
  <c r="D2589" i="3"/>
  <c r="Q2588" i="3"/>
  <c r="K2588" i="3"/>
  <c r="L2588" i="3" s="1"/>
  <c r="H2588" i="3"/>
  <c r="E2588" i="3"/>
  <c r="D2588" i="3"/>
  <c r="Q2587" i="3"/>
  <c r="K2587" i="3"/>
  <c r="L2587" i="3" s="1"/>
  <c r="H2587" i="3"/>
  <c r="E2587" i="3"/>
  <c r="D2587" i="3"/>
  <c r="Q2586" i="3"/>
  <c r="K2586" i="3"/>
  <c r="L2586" i="3" s="1"/>
  <c r="H2586" i="3"/>
  <c r="E2586" i="3"/>
  <c r="D2586" i="3"/>
  <c r="Q2585" i="3"/>
  <c r="K2585" i="3"/>
  <c r="L2585" i="3" s="1"/>
  <c r="H2585" i="3"/>
  <c r="E2585" i="3"/>
  <c r="D2585" i="3"/>
  <c r="Q2584" i="3"/>
  <c r="K2584" i="3"/>
  <c r="L2584" i="3" s="1"/>
  <c r="H2584" i="3"/>
  <c r="E2584" i="3"/>
  <c r="D2584" i="3"/>
  <c r="Q2583" i="3"/>
  <c r="K2583" i="3"/>
  <c r="L2583" i="3" s="1"/>
  <c r="H2583" i="3"/>
  <c r="E2583" i="3"/>
  <c r="D2583" i="3"/>
  <c r="Q2582" i="3"/>
  <c r="K2582" i="3"/>
  <c r="L2582" i="3" s="1"/>
  <c r="H2582" i="3"/>
  <c r="E2582" i="3"/>
  <c r="D2582" i="3"/>
  <c r="Q2581" i="3"/>
  <c r="K2581" i="3"/>
  <c r="L2581" i="3" s="1"/>
  <c r="H2581" i="3"/>
  <c r="E2581" i="3"/>
  <c r="D2581" i="3"/>
  <c r="Q2580" i="3"/>
  <c r="K2580" i="3"/>
  <c r="L2580" i="3" s="1"/>
  <c r="H2580" i="3"/>
  <c r="E2580" i="3"/>
  <c r="D2580" i="3"/>
  <c r="Q2579" i="3"/>
  <c r="K2579" i="3"/>
  <c r="L2579" i="3" s="1"/>
  <c r="H2579" i="3"/>
  <c r="E2579" i="3"/>
  <c r="D2579" i="3"/>
  <c r="Q2578" i="3"/>
  <c r="K2578" i="3"/>
  <c r="L2578" i="3" s="1"/>
  <c r="H2578" i="3"/>
  <c r="E2578" i="3"/>
  <c r="D2578" i="3"/>
  <c r="Q2577" i="3"/>
  <c r="K2577" i="3"/>
  <c r="L2577" i="3" s="1"/>
  <c r="H2577" i="3"/>
  <c r="E2577" i="3"/>
  <c r="D2577" i="3"/>
  <c r="Q2576" i="3"/>
  <c r="K2576" i="3"/>
  <c r="L2576" i="3" s="1"/>
  <c r="H2576" i="3"/>
  <c r="E2576" i="3"/>
  <c r="D2576" i="3"/>
  <c r="Q2575" i="3"/>
  <c r="K2575" i="3"/>
  <c r="L2575" i="3" s="1"/>
  <c r="H2575" i="3"/>
  <c r="E2575" i="3"/>
  <c r="D2575" i="3"/>
  <c r="Q2574" i="3"/>
  <c r="K2574" i="3"/>
  <c r="L2574" i="3" s="1"/>
  <c r="H2574" i="3"/>
  <c r="E2574" i="3"/>
  <c r="D2574" i="3"/>
  <c r="Q2573" i="3"/>
  <c r="K2573" i="3"/>
  <c r="L2573" i="3" s="1"/>
  <c r="H2573" i="3"/>
  <c r="E2573" i="3"/>
  <c r="D2573" i="3"/>
  <c r="Q2572" i="3"/>
  <c r="K2572" i="3"/>
  <c r="L2572" i="3" s="1"/>
  <c r="H2572" i="3"/>
  <c r="E2572" i="3"/>
  <c r="D2572" i="3"/>
  <c r="Q2571" i="3"/>
  <c r="K2571" i="3"/>
  <c r="L2571" i="3" s="1"/>
  <c r="H2571" i="3"/>
  <c r="E2571" i="3"/>
  <c r="D2571" i="3"/>
  <c r="Q2570" i="3"/>
  <c r="K2570" i="3"/>
  <c r="L2570" i="3" s="1"/>
  <c r="H2570" i="3"/>
  <c r="E2570" i="3"/>
  <c r="D2570" i="3"/>
  <c r="Q2569" i="3"/>
  <c r="K2569" i="3"/>
  <c r="L2569" i="3" s="1"/>
  <c r="H2569" i="3"/>
  <c r="E2569" i="3"/>
  <c r="D2569" i="3"/>
  <c r="Q2568" i="3"/>
  <c r="K2568" i="3"/>
  <c r="L2568" i="3" s="1"/>
  <c r="H2568" i="3"/>
  <c r="E2568" i="3"/>
  <c r="D2568" i="3"/>
  <c r="Q2567" i="3"/>
  <c r="K2567" i="3"/>
  <c r="L2567" i="3" s="1"/>
  <c r="H2567" i="3"/>
  <c r="E2567" i="3"/>
  <c r="D2567" i="3"/>
  <c r="Q2566" i="3"/>
  <c r="K2566" i="3"/>
  <c r="L2566" i="3" s="1"/>
  <c r="H2566" i="3"/>
  <c r="E2566" i="3"/>
  <c r="D2566" i="3"/>
  <c r="Q2565" i="3"/>
  <c r="K2565" i="3"/>
  <c r="L2565" i="3" s="1"/>
  <c r="H2565" i="3"/>
  <c r="E2565" i="3"/>
  <c r="D2565" i="3"/>
  <c r="Q2564" i="3"/>
  <c r="K2564" i="3"/>
  <c r="L2564" i="3" s="1"/>
  <c r="H2564" i="3"/>
  <c r="E2564" i="3"/>
  <c r="D2564" i="3"/>
  <c r="Q2563" i="3"/>
  <c r="K2563" i="3"/>
  <c r="L2563" i="3" s="1"/>
  <c r="H2563" i="3"/>
  <c r="E2563" i="3"/>
  <c r="D2563" i="3"/>
  <c r="Q2562" i="3"/>
  <c r="K2562" i="3"/>
  <c r="L2562" i="3" s="1"/>
  <c r="H2562" i="3"/>
  <c r="E2562" i="3"/>
  <c r="D2562" i="3"/>
  <c r="Q2561" i="3"/>
  <c r="K2561" i="3"/>
  <c r="L2561" i="3" s="1"/>
  <c r="H2561" i="3"/>
  <c r="E2561" i="3"/>
  <c r="D2561" i="3"/>
  <c r="Q2560" i="3"/>
  <c r="K2560" i="3"/>
  <c r="L2560" i="3" s="1"/>
  <c r="H2560" i="3"/>
  <c r="E2560" i="3"/>
  <c r="D2560" i="3"/>
  <c r="Q2559" i="3"/>
  <c r="K2559" i="3"/>
  <c r="L2559" i="3" s="1"/>
  <c r="H2559" i="3"/>
  <c r="E2559" i="3"/>
  <c r="D2559" i="3"/>
  <c r="Q2558" i="3"/>
  <c r="K2558" i="3"/>
  <c r="L2558" i="3" s="1"/>
  <c r="H2558" i="3"/>
  <c r="E2558" i="3"/>
  <c r="D2558" i="3"/>
  <c r="Q2557" i="3"/>
  <c r="K2557" i="3"/>
  <c r="L2557" i="3" s="1"/>
  <c r="H2557" i="3"/>
  <c r="E2557" i="3"/>
  <c r="D2557" i="3"/>
  <c r="Q2556" i="3"/>
  <c r="K2556" i="3"/>
  <c r="L2556" i="3" s="1"/>
  <c r="H2556" i="3"/>
  <c r="E2556" i="3"/>
  <c r="D2556" i="3"/>
  <c r="Q2555" i="3"/>
  <c r="K2555" i="3"/>
  <c r="L2555" i="3" s="1"/>
  <c r="H2555" i="3"/>
  <c r="E2555" i="3"/>
  <c r="D2555" i="3"/>
  <c r="Q2554" i="3"/>
  <c r="K2554" i="3"/>
  <c r="L2554" i="3" s="1"/>
  <c r="H2554" i="3"/>
  <c r="E2554" i="3"/>
  <c r="D2554" i="3"/>
  <c r="Q2553" i="3"/>
  <c r="K2553" i="3"/>
  <c r="L2553" i="3" s="1"/>
  <c r="H2553" i="3"/>
  <c r="E2553" i="3"/>
  <c r="D2553" i="3"/>
  <c r="Q2552" i="3"/>
  <c r="K2552" i="3"/>
  <c r="L2552" i="3" s="1"/>
  <c r="H2552" i="3"/>
  <c r="E2552" i="3"/>
  <c r="D2552" i="3"/>
  <c r="Q2551" i="3"/>
  <c r="K2551" i="3"/>
  <c r="L2551" i="3" s="1"/>
  <c r="H2551" i="3"/>
  <c r="E2551" i="3"/>
  <c r="D2551" i="3"/>
  <c r="Q2550" i="3"/>
  <c r="K2550" i="3"/>
  <c r="L2550" i="3" s="1"/>
  <c r="H2550" i="3"/>
  <c r="E2550" i="3"/>
  <c r="D2550" i="3"/>
  <c r="Q2549" i="3"/>
  <c r="K2549" i="3"/>
  <c r="L2549" i="3" s="1"/>
  <c r="H2549" i="3"/>
  <c r="E2549" i="3"/>
  <c r="D2549" i="3"/>
  <c r="Q2548" i="3"/>
  <c r="K2548" i="3"/>
  <c r="L2548" i="3" s="1"/>
  <c r="H2548" i="3"/>
  <c r="E2548" i="3"/>
  <c r="D2548" i="3"/>
  <c r="Q2547" i="3"/>
  <c r="K2547" i="3"/>
  <c r="L2547" i="3" s="1"/>
  <c r="H2547" i="3"/>
  <c r="E2547" i="3"/>
  <c r="D2547" i="3"/>
  <c r="Q2546" i="3"/>
  <c r="K2546" i="3"/>
  <c r="L2546" i="3" s="1"/>
  <c r="H2546" i="3"/>
  <c r="E2546" i="3"/>
  <c r="D2546" i="3"/>
  <c r="Q2545" i="3"/>
  <c r="K2545" i="3"/>
  <c r="L2545" i="3" s="1"/>
  <c r="H2545" i="3"/>
  <c r="E2545" i="3"/>
  <c r="D2545" i="3"/>
  <c r="Q2544" i="3"/>
  <c r="K2544" i="3"/>
  <c r="L2544" i="3" s="1"/>
  <c r="H2544" i="3"/>
  <c r="E2544" i="3"/>
  <c r="D2544" i="3"/>
  <c r="Q2543" i="3"/>
  <c r="K2543" i="3"/>
  <c r="L2543" i="3" s="1"/>
  <c r="H2543" i="3"/>
  <c r="E2543" i="3"/>
  <c r="D2543" i="3"/>
  <c r="Q2542" i="3"/>
  <c r="K2542" i="3"/>
  <c r="L2542" i="3" s="1"/>
  <c r="H2542" i="3"/>
  <c r="E2542" i="3"/>
  <c r="D2542" i="3"/>
  <c r="Q2541" i="3"/>
  <c r="K2541" i="3"/>
  <c r="L2541" i="3" s="1"/>
  <c r="H2541" i="3"/>
  <c r="E2541" i="3"/>
  <c r="D2541" i="3"/>
  <c r="Q2540" i="3"/>
  <c r="K2540" i="3"/>
  <c r="L2540" i="3" s="1"/>
  <c r="H2540" i="3"/>
  <c r="E2540" i="3"/>
  <c r="D2540" i="3"/>
  <c r="Q2539" i="3"/>
  <c r="K2539" i="3"/>
  <c r="L2539" i="3" s="1"/>
  <c r="H2539" i="3"/>
  <c r="E2539" i="3"/>
  <c r="D2539" i="3"/>
  <c r="Q2538" i="3"/>
  <c r="K2538" i="3"/>
  <c r="L2538" i="3" s="1"/>
  <c r="H2538" i="3"/>
  <c r="E2538" i="3"/>
  <c r="D2538" i="3"/>
  <c r="Q2537" i="3"/>
  <c r="K2537" i="3"/>
  <c r="L2537" i="3" s="1"/>
  <c r="H2537" i="3"/>
  <c r="E2537" i="3"/>
  <c r="D2537" i="3"/>
  <c r="Q2536" i="3"/>
  <c r="K2536" i="3"/>
  <c r="L2536" i="3" s="1"/>
  <c r="H2536" i="3"/>
  <c r="E2536" i="3"/>
  <c r="D2536" i="3"/>
  <c r="Q2535" i="3"/>
  <c r="K2535" i="3"/>
  <c r="L2535" i="3" s="1"/>
  <c r="H2535" i="3"/>
  <c r="E2535" i="3"/>
  <c r="D2535" i="3"/>
  <c r="Q2534" i="3"/>
  <c r="K2534" i="3"/>
  <c r="L2534" i="3" s="1"/>
  <c r="H2534" i="3"/>
  <c r="E2534" i="3"/>
  <c r="D2534" i="3"/>
  <c r="Q2533" i="3"/>
  <c r="K2533" i="3"/>
  <c r="L2533" i="3" s="1"/>
  <c r="H2533" i="3"/>
  <c r="E2533" i="3"/>
  <c r="D2533" i="3"/>
  <c r="Q2532" i="3"/>
  <c r="K2532" i="3"/>
  <c r="L2532" i="3" s="1"/>
  <c r="H2532" i="3"/>
  <c r="E2532" i="3"/>
  <c r="D2532" i="3"/>
  <c r="Q2531" i="3"/>
  <c r="K2531" i="3"/>
  <c r="L2531" i="3" s="1"/>
  <c r="H2531" i="3"/>
  <c r="E2531" i="3"/>
  <c r="D2531" i="3"/>
  <c r="Q2530" i="3"/>
  <c r="K2530" i="3"/>
  <c r="L2530" i="3" s="1"/>
  <c r="H2530" i="3"/>
  <c r="E2530" i="3"/>
  <c r="D2530" i="3"/>
  <c r="Q2529" i="3"/>
  <c r="K2529" i="3"/>
  <c r="L2529" i="3" s="1"/>
  <c r="H2529" i="3"/>
  <c r="E2529" i="3"/>
  <c r="D2529" i="3"/>
  <c r="Q2528" i="3"/>
  <c r="K2528" i="3"/>
  <c r="L2528" i="3" s="1"/>
  <c r="H2528" i="3"/>
  <c r="E2528" i="3"/>
  <c r="D2528" i="3"/>
  <c r="Q2527" i="3"/>
  <c r="K2527" i="3"/>
  <c r="L2527" i="3" s="1"/>
  <c r="H2527" i="3"/>
  <c r="E2527" i="3"/>
  <c r="D2527" i="3"/>
  <c r="Q2526" i="3"/>
  <c r="K2526" i="3"/>
  <c r="L2526" i="3" s="1"/>
  <c r="H2526" i="3"/>
  <c r="E2526" i="3"/>
  <c r="D2526" i="3"/>
  <c r="Q2525" i="3"/>
  <c r="K2525" i="3"/>
  <c r="L2525" i="3" s="1"/>
  <c r="H2525" i="3"/>
  <c r="E2525" i="3"/>
  <c r="D2525" i="3"/>
  <c r="Q2524" i="3"/>
  <c r="K2524" i="3"/>
  <c r="L2524" i="3" s="1"/>
  <c r="H2524" i="3"/>
  <c r="E2524" i="3"/>
  <c r="D2524" i="3"/>
  <c r="Q2523" i="3"/>
  <c r="K2523" i="3"/>
  <c r="L2523" i="3" s="1"/>
  <c r="H2523" i="3"/>
  <c r="E2523" i="3"/>
  <c r="D2523" i="3"/>
  <c r="Q2522" i="3"/>
  <c r="K2522" i="3"/>
  <c r="L2522" i="3" s="1"/>
  <c r="H2522" i="3"/>
  <c r="E2522" i="3"/>
  <c r="D2522" i="3"/>
  <c r="Q2521" i="3"/>
  <c r="K2521" i="3"/>
  <c r="L2521" i="3" s="1"/>
  <c r="H2521" i="3"/>
  <c r="E2521" i="3"/>
  <c r="D2521" i="3"/>
  <c r="Q2520" i="3"/>
  <c r="K2520" i="3"/>
  <c r="L2520" i="3" s="1"/>
  <c r="H2520" i="3"/>
  <c r="E2520" i="3"/>
  <c r="D2520" i="3"/>
  <c r="Q2519" i="3"/>
  <c r="K2519" i="3"/>
  <c r="L2519" i="3" s="1"/>
  <c r="H2519" i="3"/>
  <c r="E2519" i="3"/>
  <c r="D2519" i="3"/>
  <c r="Q2518" i="3"/>
  <c r="K2518" i="3"/>
  <c r="L2518" i="3" s="1"/>
  <c r="H2518" i="3"/>
  <c r="E2518" i="3"/>
  <c r="D2518" i="3"/>
  <c r="Q2517" i="3"/>
  <c r="K2517" i="3"/>
  <c r="L2517" i="3" s="1"/>
  <c r="H2517" i="3"/>
  <c r="E2517" i="3"/>
  <c r="D2517" i="3"/>
  <c r="Q2516" i="3"/>
  <c r="K2516" i="3"/>
  <c r="L2516" i="3" s="1"/>
  <c r="H2516" i="3"/>
  <c r="E2516" i="3"/>
  <c r="D2516" i="3"/>
  <c r="Q2515" i="3"/>
  <c r="K2515" i="3"/>
  <c r="L2515" i="3" s="1"/>
  <c r="H2515" i="3"/>
  <c r="E2515" i="3"/>
  <c r="D2515" i="3"/>
  <c r="Q2514" i="3"/>
  <c r="K2514" i="3"/>
  <c r="L2514" i="3" s="1"/>
  <c r="H2514" i="3"/>
  <c r="E2514" i="3"/>
  <c r="D2514" i="3"/>
  <c r="Q2513" i="3"/>
  <c r="K2513" i="3"/>
  <c r="L2513" i="3" s="1"/>
  <c r="H2513" i="3"/>
  <c r="E2513" i="3"/>
  <c r="D2513" i="3"/>
  <c r="Q2512" i="3"/>
  <c r="K2512" i="3"/>
  <c r="L2512" i="3" s="1"/>
  <c r="H2512" i="3"/>
  <c r="E2512" i="3"/>
  <c r="D2512" i="3"/>
  <c r="Q2511" i="3"/>
  <c r="K2511" i="3"/>
  <c r="L2511" i="3" s="1"/>
  <c r="H2511" i="3"/>
  <c r="E2511" i="3"/>
  <c r="D2511" i="3"/>
  <c r="Q2510" i="3"/>
  <c r="K2510" i="3"/>
  <c r="L2510" i="3" s="1"/>
  <c r="H2510" i="3"/>
  <c r="E2510" i="3"/>
  <c r="D2510" i="3"/>
  <c r="Q2509" i="3"/>
  <c r="K2509" i="3"/>
  <c r="L2509" i="3" s="1"/>
  <c r="H2509" i="3"/>
  <c r="E2509" i="3"/>
  <c r="D2509" i="3"/>
  <c r="Q2508" i="3"/>
  <c r="K2508" i="3"/>
  <c r="L2508" i="3" s="1"/>
  <c r="H2508" i="3"/>
  <c r="E2508" i="3"/>
  <c r="D2508" i="3"/>
  <c r="Q2507" i="3"/>
  <c r="K2507" i="3"/>
  <c r="L2507" i="3" s="1"/>
  <c r="H2507" i="3"/>
  <c r="E2507" i="3"/>
  <c r="D2507" i="3"/>
  <c r="Q2506" i="3"/>
  <c r="K2506" i="3"/>
  <c r="L2506" i="3" s="1"/>
  <c r="H2506" i="3"/>
  <c r="E2506" i="3"/>
  <c r="D2506" i="3"/>
  <c r="Q2505" i="3"/>
  <c r="K2505" i="3"/>
  <c r="L2505" i="3" s="1"/>
  <c r="H2505" i="3"/>
  <c r="E2505" i="3"/>
  <c r="D2505" i="3"/>
  <c r="Q2504" i="3"/>
  <c r="K2504" i="3"/>
  <c r="L2504" i="3" s="1"/>
  <c r="H2504" i="3"/>
  <c r="E2504" i="3"/>
  <c r="D2504" i="3"/>
  <c r="Q2503" i="3"/>
  <c r="K2503" i="3"/>
  <c r="L2503" i="3" s="1"/>
  <c r="H2503" i="3"/>
  <c r="E2503" i="3"/>
  <c r="D2503" i="3"/>
  <c r="Q2502" i="3"/>
  <c r="K2502" i="3"/>
  <c r="L2502" i="3" s="1"/>
  <c r="H2502" i="3"/>
  <c r="E2502" i="3"/>
  <c r="D2502" i="3"/>
  <c r="Q2501" i="3"/>
  <c r="K2501" i="3"/>
  <c r="L2501" i="3" s="1"/>
  <c r="H2501" i="3"/>
  <c r="E2501" i="3"/>
  <c r="D2501" i="3"/>
  <c r="Q2500" i="3"/>
  <c r="K2500" i="3"/>
  <c r="L2500" i="3" s="1"/>
  <c r="H2500" i="3"/>
  <c r="E2500" i="3"/>
  <c r="D2500" i="3"/>
  <c r="Q2499" i="3"/>
  <c r="K2499" i="3"/>
  <c r="L2499" i="3" s="1"/>
  <c r="H2499" i="3"/>
  <c r="E2499" i="3"/>
  <c r="D2499" i="3"/>
  <c r="Q2498" i="3"/>
  <c r="K2498" i="3"/>
  <c r="L2498" i="3" s="1"/>
  <c r="H2498" i="3"/>
  <c r="E2498" i="3"/>
  <c r="D2498" i="3"/>
  <c r="Q2497" i="3"/>
  <c r="K2497" i="3"/>
  <c r="L2497" i="3" s="1"/>
  <c r="H2497" i="3"/>
  <c r="E2497" i="3"/>
  <c r="D2497" i="3"/>
  <c r="Q2496" i="3"/>
  <c r="K2496" i="3"/>
  <c r="L2496" i="3" s="1"/>
  <c r="H2496" i="3"/>
  <c r="E2496" i="3"/>
  <c r="D2496" i="3"/>
  <c r="Q2495" i="3"/>
  <c r="K2495" i="3"/>
  <c r="L2495" i="3" s="1"/>
  <c r="H2495" i="3"/>
  <c r="E2495" i="3"/>
  <c r="D2495" i="3"/>
  <c r="Q2494" i="3"/>
  <c r="K2494" i="3"/>
  <c r="L2494" i="3" s="1"/>
  <c r="H2494" i="3"/>
  <c r="E2494" i="3"/>
  <c r="D2494" i="3"/>
  <c r="Q2493" i="3"/>
  <c r="K2493" i="3"/>
  <c r="L2493" i="3" s="1"/>
  <c r="H2493" i="3"/>
  <c r="E2493" i="3"/>
  <c r="D2493" i="3"/>
  <c r="Q2492" i="3"/>
  <c r="K2492" i="3"/>
  <c r="L2492" i="3" s="1"/>
  <c r="H2492" i="3"/>
  <c r="E2492" i="3"/>
  <c r="D2492" i="3"/>
  <c r="Q2491" i="3"/>
  <c r="K2491" i="3"/>
  <c r="L2491" i="3" s="1"/>
  <c r="H2491" i="3"/>
  <c r="E2491" i="3"/>
  <c r="D2491" i="3"/>
  <c r="Q2490" i="3"/>
  <c r="K2490" i="3"/>
  <c r="L2490" i="3" s="1"/>
  <c r="H2490" i="3"/>
  <c r="E2490" i="3"/>
  <c r="D2490" i="3"/>
  <c r="Q2489" i="3"/>
  <c r="K2489" i="3"/>
  <c r="L2489" i="3" s="1"/>
  <c r="H2489" i="3"/>
  <c r="E2489" i="3"/>
  <c r="D2489" i="3"/>
  <c r="Q2488" i="3"/>
  <c r="K2488" i="3"/>
  <c r="L2488" i="3" s="1"/>
  <c r="H2488" i="3"/>
  <c r="E2488" i="3"/>
  <c r="D2488" i="3"/>
  <c r="Q2487" i="3"/>
  <c r="K2487" i="3"/>
  <c r="L2487" i="3" s="1"/>
  <c r="H2487" i="3"/>
  <c r="E2487" i="3"/>
  <c r="D2487" i="3"/>
  <c r="Q2486" i="3"/>
  <c r="K2486" i="3"/>
  <c r="L2486" i="3" s="1"/>
  <c r="H2486" i="3"/>
  <c r="E2486" i="3"/>
  <c r="D2486" i="3"/>
  <c r="Q2485" i="3"/>
  <c r="K2485" i="3"/>
  <c r="L2485" i="3" s="1"/>
  <c r="H2485" i="3"/>
  <c r="E2485" i="3"/>
  <c r="D2485" i="3"/>
  <c r="Q2484" i="3"/>
  <c r="K2484" i="3"/>
  <c r="L2484" i="3" s="1"/>
  <c r="H2484" i="3"/>
  <c r="E2484" i="3"/>
  <c r="D2484" i="3"/>
  <c r="Q2483" i="3"/>
  <c r="K2483" i="3"/>
  <c r="L2483" i="3" s="1"/>
  <c r="H2483" i="3"/>
  <c r="E2483" i="3"/>
  <c r="D2483" i="3"/>
  <c r="Q2482" i="3"/>
  <c r="K2482" i="3"/>
  <c r="L2482" i="3" s="1"/>
  <c r="H2482" i="3"/>
  <c r="E2482" i="3"/>
  <c r="D2482" i="3"/>
  <c r="Q2481" i="3"/>
  <c r="K2481" i="3"/>
  <c r="L2481" i="3" s="1"/>
  <c r="H2481" i="3"/>
  <c r="E2481" i="3"/>
  <c r="D2481" i="3"/>
  <c r="Q2480" i="3"/>
  <c r="K2480" i="3"/>
  <c r="L2480" i="3" s="1"/>
  <c r="H2480" i="3"/>
  <c r="E2480" i="3"/>
  <c r="D2480" i="3"/>
  <c r="Q2479" i="3"/>
  <c r="K2479" i="3"/>
  <c r="L2479" i="3" s="1"/>
  <c r="H2479" i="3"/>
  <c r="E2479" i="3"/>
  <c r="D2479" i="3"/>
  <c r="Q2478" i="3"/>
  <c r="K2478" i="3"/>
  <c r="L2478" i="3" s="1"/>
  <c r="H2478" i="3"/>
  <c r="E2478" i="3"/>
  <c r="D2478" i="3"/>
  <c r="Q2477" i="3"/>
  <c r="K2477" i="3"/>
  <c r="L2477" i="3" s="1"/>
  <c r="H2477" i="3"/>
  <c r="E2477" i="3"/>
  <c r="D2477" i="3"/>
  <c r="Q2476" i="3"/>
  <c r="K2476" i="3"/>
  <c r="L2476" i="3" s="1"/>
  <c r="H2476" i="3"/>
  <c r="E2476" i="3"/>
  <c r="D2476" i="3"/>
  <c r="Q2475" i="3"/>
  <c r="K2475" i="3"/>
  <c r="L2475" i="3" s="1"/>
  <c r="H2475" i="3"/>
  <c r="E2475" i="3"/>
  <c r="D2475" i="3"/>
  <c r="Q2474" i="3"/>
  <c r="K2474" i="3"/>
  <c r="L2474" i="3" s="1"/>
  <c r="H2474" i="3"/>
  <c r="E2474" i="3"/>
  <c r="D2474" i="3"/>
  <c r="Q2473" i="3"/>
  <c r="K2473" i="3"/>
  <c r="L2473" i="3" s="1"/>
  <c r="H2473" i="3"/>
  <c r="E2473" i="3"/>
  <c r="D2473" i="3"/>
  <c r="Q2472" i="3"/>
  <c r="K2472" i="3"/>
  <c r="L2472" i="3" s="1"/>
  <c r="H2472" i="3"/>
  <c r="E2472" i="3"/>
  <c r="D2472" i="3"/>
  <c r="Q2471" i="3"/>
  <c r="K2471" i="3"/>
  <c r="L2471" i="3" s="1"/>
  <c r="H2471" i="3"/>
  <c r="E2471" i="3"/>
  <c r="D2471" i="3"/>
  <c r="Q2470" i="3"/>
  <c r="K2470" i="3"/>
  <c r="L2470" i="3" s="1"/>
  <c r="H2470" i="3"/>
  <c r="E2470" i="3"/>
  <c r="D2470" i="3"/>
  <c r="Q2469" i="3"/>
  <c r="K2469" i="3"/>
  <c r="L2469" i="3" s="1"/>
  <c r="H2469" i="3"/>
  <c r="E2469" i="3"/>
  <c r="D2469" i="3"/>
  <c r="Q2468" i="3"/>
  <c r="K2468" i="3"/>
  <c r="L2468" i="3" s="1"/>
  <c r="H2468" i="3"/>
  <c r="E2468" i="3"/>
  <c r="D2468" i="3"/>
  <c r="Q2467" i="3"/>
  <c r="K2467" i="3"/>
  <c r="L2467" i="3" s="1"/>
  <c r="H2467" i="3"/>
  <c r="E2467" i="3"/>
  <c r="D2467" i="3"/>
  <c r="Q2466" i="3"/>
  <c r="K2466" i="3"/>
  <c r="L2466" i="3" s="1"/>
  <c r="H2466" i="3"/>
  <c r="E2466" i="3"/>
  <c r="D2466" i="3"/>
  <c r="Q2465" i="3"/>
  <c r="K2465" i="3"/>
  <c r="L2465" i="3" s="1"/>
  <c r="H2465" i="3"/>
  <c r="E2465" i="3"/>
  <c r="D2465" i="3"/>
  <c r="Q2464" i="3"/>
  <c r="K2464" i="3"/>
  <c r="L2464" i="3" s="1"/>
  <c r="H2464" i="3"/>
  <c r="E2464" i="3"/>
  <c r="D2464" i="3"/>
  <c r="Q2463" i="3"/>
  <c r="K2463" i="3"/>
  <c r="L2463" i="3" s="1"/>
  <c r="H2463" i="3"/>
  <c r="E2463" i="3"/>
  <c r="D2463" i="3"/>
  <c r="Q2462" i="3"/>
  <c r="K2462" i="3"/>
  <c r="L2462" i="3" s="1"/>
  <c r="H2462" i="3"/>
  <c r="E2462" i="3"/>
  <c r="D2462" i="3"/>
  <c r="Q2461" i="3"/>
  <c r="K2461" i="3"/>
  <c r="L2461" i="3" s="1"/>
  <c r="H2461" i="3"/>
  <c r="E2461" i="3"/>
  <c r="D2461" i="3"/>
  <c r="Q2460" i="3"/>
  <c r="K2460" i="3"/>
  <c r="L2460" i="3" s="1"/>
  <c r="H2460" i="3"/>
  <c r="E2460" i="3"/>
  <c r="D2460" i="3"/>
  <c r="Q2459" i="3"/>
  <c r="K2459" i="3"/>
  <c r="L2459" i="3" s="1"/>
  <c r="H2459" i="3"/>
  <c r="E2459" i="3"/>
  <c r="D2459" i="3"/>
  <c r="Q2458" i="3"/>
  <c r="K2458" i="3"/>
  <c r="L2458" i="3" s="1"/>
  <c r="H2458" i="3"/>
  <c r="E2458" i="3"/>
  <c r="D2458" i="3"/>
  <c r="Q2457" i="3"/>
  <c r="K2457" i="3"/>
  <c r="L2457" i="3" s="1"/>
  <c r="H2457" i="3"/>
  <c r="E2457" i="3"/>
  <c r="D2457" i="3"/>
  <c r="Q2456" i="3"/>
  <c r="K2456" i="3"/>
  <c r="L2456" i="3" s="1"/>
  <c r="H2456" i="3"/>
  <c r="E2456" i="3"/>
  <c r="D2456" i="3"/>
  <c r="Q2455" i="3"/>
  <c r="K2455" i="3"/>
  <c r="L2455" i="3" s="1"/>
  <c r="H2455" i="3"/>
  <c r="E2455" i="3"/>
  <c r="D2455" i="3"/>
  <c r="Q2454" i="3"/>
  <c r="K2454" i="3"/>
  <c r="L2454" i="3" s="1"/>
  <c r="H2454" i="3"/>
  <c r="E2454" i="3"/>
  <c r="D2454" i="3"/>
  <c r="Q2453" i="3"/>
  <c r="K2453" i="3"/>
  <c r="L2453" i="3" s="1"/>
  <c r="H2453" i="3"/>
  <c r="E2453" i="3"/>
  <c r="D2453" i="3"/>
  <c r="Q2452" i="3"/>
  <c r="K2452" i="3"/>
  <c r="L2452" i="3" s="1"/>
  <c r="H2452" i="3"/>
  <c r="E2452" i="3"/>
  <c r="D2452" i="3"/>
  <c r="Q2451" i="3"/>
  <c r="K2451" i="3"/>
  <c r="L2451" i="3" s="1"/>
  <c r="H2451" i="3"/>
  <c r="E2451" i="3"/>
  <c r="D2451" i="3"/>
  <c r="Q2450" i="3"/>
  <c r="K2450" i="3"/>
  <c r="L2450" i="3" s="1"/>
  <c r="H2450" i="3"/>
  <c r="E2450" i="3"/>
  <c r="D2450" i="3"/>
  <c r="Q2449" i="3"/>
  <c r="K2449" i="3"/>
  <c r="L2449" i="3" s="1"/>
  <c r="H2449" i="3"/>
  <c r="E2449" i="3"/>
  <c r="D2449" i="3"/>
  <c r="Q2448" i="3"/>
  <c r="K2448" i="3"/>
  <c r="L2448" i="3" s="1"/>
  <c r="H2448" i="3"/>
  <c r="E2448" i="3"/>
  <c r="D2448" i="3"/>
  <c r="Q2447" i="3"/>
  <c r="K2447" i="3"/>
  <c r="L2447" i="3" s="1"/>
  <c r="H2447" i="3"/>
  <c r="E2447" i="3"/>
  <c r="D2447" i="3"/>
  <c r="Q2446" i="3"/>
  <c r="K2446" i="3"/>
  <c r="L2446" i="3" s="1"/>
  <c r="H2446" i="3"/>
  <c r="E2446" i="3"/>
  <c r="D2446" i="3"/>
  <c r="Q2445" i="3"/>
  <c r="K2445" i="3"/>
  <c r="L2445" i="3" s="1"/>
  <c r="H2445" i="3"/>
  <c r="E2445" i="3"/>
  <c r="D2445" i="3"/>
  <c r="Q2444" i="3"/>
  <c r="K2444" i="3"/>
  <c r="L2444" i="3" s="1"/>
  <c r="H2444" i="3"/>
  <c r="E2444" i="3"/>
  <c r="D2444" i="3"/>
  <c r="Q2443" i="3"/>
  <c r="K2443" i="3"/>
  <c r="L2443" i="3" s="1"/>
  <c r="H2443" i="3"/>
  <c r="E2443" i="3"/>
  <c r="D2443" i="3"/>
  <c r="Q2442" i="3"/>
  <c r="K2442" i="3"/>
  <c r="L2442" i="3" s="1"/>
  <c r="H2442" i="3"/>
  <c r="E2442" i="3"/>
  <c r="D2442" i="3"/>
  <c r="Q2441" i="3"/>
  <c r="K2441" i="3"/>
  <c r="L2441" i="3" s="1"/>
  <c r="H2441" i="3"/>
  <c r="E2441" i="3"/>
  <c r="D2441" i="3"/>
  <c r="Q2440" i="3"/>
  <c r="K2440" i="3"/>
  <c r="L2440" i="3" s="1"/>
  <c r="H2440" i="3"/>
  <c r="E2440" i="3"/>
  <c r="D2440" i="3"/>
  <c r="Q2439" i="3"/>
  <c r="K2439" i="3"/>
  <c r="L2439" i="3" s="1"/>
  <c r="H2439" i="3"/>
  <c r="E2439" i="3"/>
  <c r="D2439" i="3"/>
  <c r="Q2438" i="3"/>
  <c r="K2438" i="3"/>
  <c r="L2438" i="3" s="1"/>
  <c r="H2438" i="3"/>
  <c r="E2438" i="3"/>
  <c r="D2438" i="3"/>
  <c r="Q2437" i="3"/>
  <c r="K2437" i="3"/>
  <c r="L2437" i="3" s="1"/>
  <c r="H2437" i="3"/>
  <c r="E2437" i="3"/>
  <c r="D2437" i="3"/>
  <c r="Q2436" i="3"/>
  <c r="K2436" i="3"/>
  <c r="L2436" i="3" s="1"/>
  <c r="H2436" i="3"/>
  <c r="E2436" i="3"/>
  <c r="D2436" i="3"/>
  <c r="Q2435" i="3"/>
  <c r="K2435" i="3"/>
  <c r="L2435" i="3" s="1"/>
  <c r="H2435" i="3"/>
  <c r="E2435" i="3"/>
  <c r="D2435" i="3"/>
  <c r="Q2434" i="3"/>
  <c r="K2434" i="3"/>
  <c r="L2434" i="3" s="1"/>
  <c r="H2434" i="3"/>
  <c r="E2434" i="3"/>
  <c r="D2434" i="3"/>
  <c r="Q2433" i="3"/>
  <c r="K2433" i="3"/>
  <c r="L2433" i="3" s="1"/>
  <c r="H2433" i="3"/>
  <c r="E2433" i="3"/>
  <c r="D2433" i="3"/>
  <c r="Q2432" i="3"/>
  <c r="K2432" i="3"/>
  <c r="L2432" i="3" s="1"/>
  <c r="H2432" i="3"/>
  <c r="E2432" i="3"/>
  <c r="D2432" i="3"/>
  <c r="Q2431" i="3"/>
  <c r="K2431" i="3"/>
  <c r="L2431" i="3" s="1"/>
  <c r="H2431" i="3"/>
  <c r="E2431" i="3"/>
  <c r="D2431" i="3"/>
  <c r="Q2430" i="3"/>
  <c r="K2430" i="3"/>
  <c r="L2430" i="3" s="1"/>
  <c r="H2430" i="3"/>
  <c r="E2430" i="3"/>
  <c r="D2430" i="3"/>
  <c r="Q2429" i="3"/>
  <c r="K2429" i="3"/>
  <c r="L2429" i="3" s="1"/>
  <c r="H2429" i="3"/>
  <c r="E2429" i="3"/>
  <c r="D2429" i="3"/>
  <c r="Q2428" i="3"/>
  <c r="K2428" i="3"/>
  <c r="L2428" i="3" s="1"/>
  <c r="H2428" i="3"/>
  <c r="E2428" i="3"/>
  <c r="D2428" i="3"/>
  <c r="Q2427" i="3"/>
  <c r="K2427" i="3"/>
  <c r="L2427" i="3" s="1"/>
  <c r="H2427" i="3"/>
  <c r="E2427" i="3"/>
  <c r="D2427" i="3"/>
  <c r="Q2426" i="3"/>
  <c r="K2426" i="3"/>
  <c r="L2426" i="3" s="1"/>
  <c r="H2426" i="3"/>
  <c r="E2426" i="3"/>
  <c r="D2426" i="3"/>
  <c r="Q2425" i="3"/>
  <c r="K2425" i="3"/>
  <c r="L2425" i="3" s="1"/>
  <c r="H2425" i="3"/>
  <c r="E2425" i="3"/>
  <c r="D2425" i="3"/>
  <c r="Q2424" i="3"/>
  <c r="K2424" i="3"/>
  <c r="L2424" i="3" s="1"/>
  <c r="H2424" i="3"/>
  <c r="E2424" i="3"/>
  <c r="D2424" i="3"/>
  <c r="Q2423" i="3"/>
  <c r="K2423" i="3"/>
  <c r="L2423" i="3" s="1"/>
  <c r="H2423" i="3"/>
  <c r="E2423" i="3"/>
  <c r="D2423" i="3"/>
  <c r="Q2422" i="3"/>
  <c r="K2422" i="3"/>
  <c r="L2422" i="3" s="1"/>
  <c r="H2422" i="3"/>
  <c r="E2422" i="3"/>
  <c r="D2422" i="3"/>
  <c r="Q2421" i="3"/>
  <c r="K2421" i="3"/>
  <c r="L2421" i="3" s="1"/>
  <c r="H2421" i="3"/>
  <c r="E2421" i="3"/>
  <c r="D2421" i="3"/>
  <c r="Q2420" i="3"/>
  <c r="K2420" i="3"/>
  <c r="L2420" i="3" s="1"/>
  <c r="H2420" i="3"/>
  <c r="E2420" i="3"/>
  <c r="D2420" i="3"/>
  <c r="Q2419" i="3"/>
  <c r="K2419" i="3"/>
  <c r="L2419" i="3" s="1"/>
  <c r="H2419" i="3"/>
  <c r="E2419" i="3"/>
  <c r="D2419" i="3"/>
  <c r="Q2418" i="3"/>
  <c r="K2418" i="3"/>
  <c r="L2418" i="3" s="1"/>
  <c r="H2418" i="3"/>
  <c r="E2418" i="3"/>
  <c r="D2418" i="3"/>
  <c r="Q2417" i="3"/>
  <c r="K2417" i="3"/>
  <c r="L2417" i="3" s="1"/>
  <c r="H2417" i="3"/>
  <c r="E2417" i="3"/>
  <c r="D2417" i="3"/>
  <c r="Q2416" i="3"/>
  <c r="K2416" i="3"/>
  <c r="L2416" i="3" s="1"/>
  <c r="H2416" i="3"/>
  <c r="E2416" i="3"/>
  <c r="D2416" i="3"/>
  <c r="Q2415" i="3"/>
  <c r="K2415" i="3"/>
  <c r="L2415" i="3" s="1"/>
  <c r="H2415" i="3"/>
  <c r="E2415" i="3"/>
  <c r="D2415" i="3"/>
  <c r="Q2414" i="3"/>
  <c r="K2414" i="3"/>
  <c r="L2414" i="3" s="1"/>
  <c r="H2414" i="3"/>
  <c r="E2414" i="3"/>
  <c r="D2414" i="3"/>
  <c r="Q2413" i="3"/>
  <c r="K2413" i="3"/>
  <c r="L2413" i="3" s="1"/>
  <c r="H2413" i="3"/>
  <c r="E2413" i="3"/>
  <c r="D2413" i="3"/>
  <c r="Q2412" i="3"/>
  <c r="K2412" i="3"/>
  <c r="L2412" i="3" s="1"/>
  <c r="H2412" i="3"/>
  <c r="E2412" i="3"/>
  <c r="D2412" i="3"/>
  <c r="Q2411" i="3"/>
  <c r="K2411" i="3"/>
  <c r="L2411" i="3" s="1"/>
  <c r="H2411" i="3"/>
  <c r="E2411" i="3"/>
  <c r="D2411" i="3"/>
  <c r="Q2410" i="3"/>
  <c r="K2410" i="3"/>
  <c r="L2410" i="3" s="1"/>
  <c r="H2410" i="3"/>
  <c r="E2410" i="3"/>
  <c r="D2410" i="3"/>
  <c r="Q2409" i="3"/>
  <c r="K2409" i="3"/>
  <c r="L2409" i="3" s="1"/>
  <c r="H2409" i="3"/>
  <c r="E2409" i="3"/>
  <c r="D2409" i="3"/>
  <c r="Q2408" i="3"/>
  <c r="K2408" i="3"/>
  <c r="L2408" i="3" s="1"/>
  <c r="H2408" i="3"/>
  <c r="E2408" i="3"/>
  <c r="D2408" i="3"/>
  <c r="Q2407" i="3"/>
  <c r="K2407" i="3"/>
  <c r="L2407" i="3" s="1"/>
  <c r="H2407" i="3"/>
  <c r="E2407" i="3"/>
  <c r="D2407" i="3"/>
  <c r="Q2406" i="3"/>
  <c r="K2406" i="3"/>
  <c r="L2406" i="3" s="1"/>
  <c r="H2406" i="3"/>
  <c r="E2406" i="3"/>
  <c r="D2406" i="3"/>
  <c r="Q2405" i="3"/>
  <c r="K2405" i="3"/>
  <c r="L2405" i="3" s="1"/>
  <c r="H2405" i="3"/>
  <c r="E2405" i="3"/>
  <c r="D2405" i="3"/>
  <c r="Q2404" i="3"/>
  <c r="K2404" i="3"/>
  <c r="L2404" i="3" s="1"/>
  <c r="H2404" i="3"/>
  <c r="E2404" i="3"/>
  <c r="D2404" i="3"/>
  <c r="Q2403" i="3"/>
  <c r="K2403" i="3"/>
  <c r="L2403" i="3" s="1"/>
  <c r="H2403" i="3"/>
  <c r="E2403" i="3"/>
  <c r="D2403" i="3"/>
  <c r="Q2402" i="3"/>
  <c r="K2402" i="3"/>
  <c r="L2402" i="3" s="1"/>
  <c r="H2402" i="3"/>
  <c r="E2402" i="3"/>
  <c r="D2402" i="3"/>
  <c r="Q2401" i="3"/>
  <c r="K2401" i="3"/>
  <c r="L2401" i="3" s="1"/>
  <c r="H2401" i="3"/>
  <c r="E2401" i="3"/>
  <c r="D2401" i="3"/>
  <c r="Q2400" i="3"/>
  <c r="K2400" i="3"/>
  <c r="L2400" i="3" s="1"/>
  <c r="H2400" i="3"/>
  <c r="E2400" i="3"/>
  <c r="D2400" i="3"/>
  <c r="Q2399" i="3"/>
  <c r="K2399" i="3"/>
  <c r="L2399" i="3" s="1"/>
  <c r="H2399" i="3"/>
  <c r="E2399" i="3"/>
  <c r="D2399" i="3"/>
  <c r="Q2398" i="3"/>
  <c r="K2398" i="3"/>
  <c r="L2398" i="3" s="1"/>
  <c r="H2398" i="3"/>
  <c r="E2398" i="3"/>
  <c r="D2398" i="3"/>
  <c r="Q2397" i="3"/>
  <c r="K2397" i="3"/>
  <c r="L2397" i="3" s="1"/>
  <c r="H2397" i="3"/>
  <c r="E2397" i="3"/>
  <c r="D2397" i="3"/>
  <c r="Q2396" i="3"/>
  <c r="K2396" i="3"/>
  <c r="L2396" i="3" s="1"/>
  <c r="H2396" i="3"/>
  <c r="E2396" i="3"/>
  <c r="D2396" i="3"/>
  <c r="Q2395" i="3"/>
  <c r="K2395" i="3"/>
  <c r="L2395" i="3" s="1"/>
  <c r="H2395" i="3"/>
  <c r="E2395" i="3"/>
  <c r="D2395" i="3"/>
  <c r="Q2394" i="3"/>
  <c r="K2394" i="3"/>
  <c r="L2394" i="3" s="1"/>
  <c r="H2394" i="3"/>
  <c r="E2394" i="3"/>
  <c r="D2394" i="3"/>
  <c r="Q2393" i="3"/>
  <c r="K2393" i="3"/>
  <c r="L2393" i="3" s="1"/>
  <c r="H2393" i="3"/>
  <c r="E2393" i="3"/>
  <c r="D2393" i="3"/>
  <c r="Q2392" i="3"/>
  <c r="K2392" i="3"/>
  <c r="L2392" i="3" s="1"/>
  <c r="H2392" i="3"/>
  <c r="E2392" i="3"/>
  <c r="D2392" i="3"/>
  <c r="Q2391" i="3"/>
  <c r="K2391" i="3"/>
  <c r="L2391" i="3" s="1"/>
  <c r="H2391" i="3"/>
  <c r="E2391" i="3"/>
  <c r="D2391" i="3"/>
  <c r="Q2390" i="3"/>
  <c r="K2390" i="3"/>
  <c r="L2390" i="3" s="1"/>
  <c r="H2390" i="3"/>
  <c r="E2390" i="3"/>
  <c r="D2390" i="3"/>
  <c r="Q2389" i="3"/>
  <c r="K2389" i="3"/>
  <c r="L2389" i="3" s="1"/>
  <c r="H2389" i="3"/>
  <c r="E2389" i="3"/>
  <c r="D2389" i="3"/>
  <c r="Q2388" i="3"/>
  <c r="K2388" i="3"/>
  <c r="L2388" i="3" s="1"/>
  <c r="H2388" i="3"/>
  <c r="E2388" i="3"/>
  <c r="D2388" i="3"/>
  <c r="Q2387" i="3"/>
  <c r="K2387" i="3"/>
  <c r="L2387" i="3" s="1"/>
  <c r="H2387" i="3"/>
  <c r="E2387" i="3"/>
  <c r="D2387" i="3"/>
  <c r="Q2386" i="3"/>
  <c r="K2386" i="3"/>
  <c r="L2386" i="3" s="1"/>
  <c r="H2386" i="3"/>
  <c r="E2386" i="3"/>
  <c r="D2386" i="3"/>
  <c r="Q2385" i="3"/>
  <c r="K2385" i="3"/>
  <c r="L2385" i="3" s="1"/>
  <c r="H2385" i="3"/>
  <c r="E2385" i="3"/>
  <c r="D2385" i="3"/>
  <c r="Q2384" i="3"/>
  <c r="K2384" i="3"/>
  <c r="L2384" i="3" s="1"/>
  <c r="H2384" i="3"/>
  <c r="E2384" i="3"/>
  <c r="D2384" i="3"/>
  <c r="Q2383" i="3"/>
  <c r="K2383" i="3"/>
  <c r="L2383" i="3" s="1"/>
  <c r="H2383" i="3"/>
  <c r="E2383" i="3"/>
  <c r="D2383" i="3"/>
  <c r="Q2382" i="3"/>
  <c r="K2382" i="3"/>
  <c r="L2382" i="3" s="1"/>
  <c r="H2382" i="3"/>
  <c r="E2382" i="3"/>
  <c r="D2382" i="3"/>
  <c r="Q2381" i="3"/>
  <c r="K2381" i="3"/>
  <c r="L2381" i="3" s="1"/>
  <c r="H2381" i="3"/>
  <c r="E2381" i="3"/>
  <c r="D2381" i="3"/>
  <c r="Q2380" i="3"/>
  <c r="K2380" i="3"/>
  <c r="L2380" i="3" s="1"/>
  <c r="H2380" i="3"/>
  <c r="E2380" i="3"/>
  <c r="D2380" i="3"/>
  <c r="Q2379" i="3"/>
  <c r="K2379" i="3"/>
  <c r="L2379" i="3" s="1"/>
  <c r="H2379" i="3"/>
  <c r="E2379" i="3"/>
  <c r="D2379" i="3"/>
  <c r="Q2378" i="3"/>
  <c r="K2378" i="3"/>
  <c r="L2378" i="3" s="1"/>
  <c r="H2378" i="3"/>
  <c r="E2378" i="3"/>
  <c r="D2378" i="3"/>
  <c r="Q2377" i="3"/>
  <c r="K2377" i="3"/>
  <c r="L2377" i="3" s="1"/>
  <c r="H2377" i="3"/>
  <c r="E2377" i="3"/>
  <c r="D2377" i="3"/>
  <c r="Q2376" i="3"/>
  <c r="K2376" i="3"/>
  <c r="L2376" i="3" s="1"/>
  <c r="H2376" i="3"/>
  <c r="E2376" i="3"/>
  <c r="D2376" i="3"/>
  <c r="Q2375" i="3"/>
  <c r="K2375" i="3"/>
  <c r="L2375" i="3" s="1"/>
  <c r="H2375" i="3"/>
  <c r="E2375" i="3"/>
  <c r="D2375" i="3"/>
  <c r="Q2374" i="3"/>
  <c r="K2374" i="3"/>
  <c r="L2374" i="3" s="1"/>
  <c r="H2374" i="3"/>
  <c r="E2374" i="3"/>
  <c r="D2374" i="3"/>
  <c r="Q2373" i="3"/>
  <c r="K2373" i="3"/>
  <c r="L2373" i="3" s="1"/>
  <c r="H2373" i="3"/>
  <c r="E2373" i="3"/>
  <c r="D2373" i="3"/>
  <c r="Q2372" i="3"/>
  <c r="K2372" i="3"/>
  <c r="L2372" i="3" s="1"/>
  <c r="H2372" i="3"/>
  <c r="E2372" i="3"/>
  <c r="D2372" i="3"/>
  <c r="Q2371" i="3"/>
  <c r="K2371" i="3"/>
  <c r="L2371" i="3" s="1"/>
  <c r="H2371" i="3"/>
  <c r="E2371" i="3"/>
  <c r="D2371" i="3"/>
  <c r="Q2370" i="3"/>
  <c r="K2370" i="3"/>
  <c r="L2370" i="3" s="1"/>
  <c r="H2370" i="3"/>
  <c r="E2370" i="3"/>
  <c r="D2370" i="3"/>
  <c r="Q2369" i="3"/>
  <c r="K2369" i="3"/>
  <c r="L2369" i="3" s="1"/>
  <c r="H2369" i="3"/>
  <c r="E2369" i="3"/>
  <c r="D2369" i="3"/>
  <c r="Q2368" i="3"/>
  <c r="K2368" i="3"/>
  <c r="L2368" i="3" s="1"/>
  <c r="H2368" i="3"/>
  <c r="E2368" i="3"/>
  <c r="D2368" i="3"/>
  <c r="Q2367" i="3"/>
  <c r="K2367" i="3"/>
  <c r="L2367" i="3" s="1"/>
  <c r="H2367" i="3"/>
  <c r="E2367" i="3"/>
  <c r="D2367" i="3"/>
  <c r="Q2366" i="3"/>
  <c r="K2366" i="3"/>
  <c r="L2366" i="3" s="1"/>
  <c r="H2366" i="3"/>
  <c r="E2366" i="3"/>
  <c r="D2366" i="3"/>
  <c r="Q2365" i="3"/>
  <c r="K2365" i="3"/>
  <c r="L2365" i="3" s="1"/>
  <c r="H2365" i="3"/>
  <c r="E2365" i="3"/>
  <c r="D2365" i="3"/>
  <c r="Q2364" i="3"/>
  <c r="K2364" i="3"/>
  <c r="L2364" i="3" s="1"/>
  <c r="H2364" i="3"/>
  <c r="E2364" i="3"/>
  <c r="D2364" i="3"/>
  <c r="Q2363" i="3"/>
  <c r="K2363" i="3"/>
  <c r="L2363" i="3" s="1"/>
  <c r="H2363" i="3"/>
  <c r="E2363" i="3"/>
  <c r="D2363" i="3"/>
  <c r="Q2362" i="3"/>
  <c r="K2362" i="3"/>
  <c r="L2362" i="3" s="1"/>
  <c r="H2362" i="3"/>
  <c r="E2362" i="3"/>
  <c r="D2362" i="3"/>
  <c r="Q2361" i="3"/>
  <c r="K2361" i="3"/>
  <c r="L2361" i="3" s="1"/>
  <c r="H2361" i="3"/>
  <c r="E2361" i="3"/>
  <c r="D2361" i="3"/>
  <c r="Q2360" i="3"/>
  <c r="K2360" i="3"/>
  <c r="L2360" i="3" s="1"/>
  <c r="H2360" i="3"/>
  <c r="E2360" i="3"/>
  <c r="D2360" i="3"/>
  <c r="Q2359" i="3"/>
  <c r="K2359" i="3"/>
  <c r="L2359" i="3" s="1"/>
  <c r="H2359" i="3"/>
  <c r="E2359" i="3"/>
  <c r="D2359" i="3"/>
  <c r="Q2358" i="3"/>
  <c r="K2358" i="3"/>
  <c r="L2358" i="3" s="1"/>
  <c r="H2358" i="3"/>
  <c r="E2358" i="3"/>
  <c r="D2358" i="3"/>
  <c r="Q2357" i="3"/>
  <c r="K2357" i="3"/>
  <c r="L2357" i="3" s="1"/>
  <c r="H2357" i="3"/>
  <c r="E2357" i="3"/>
  <c r="D2357" i="3"/>
  <c r="Q2356" i="3"/>
  <c r="K2356" i="3"/>
  <c r="L2356" i="3" s="1"/>
  <c r="H2356" i="3"/>
  <c r="E2356" i="3"/>
  <c r="D2356" i="3"/>
  <c r="Q2355" i="3"/>
  <c r="K2355" i="3"/>
  <c r="L2355" i="3" s="1"/>
  <c r="H2355" i="3"/>
  <c r="E2355" i="3"/>
  <c r="D2355" i="3"/>
  <c r="Q2354" i="3"/>
  <c r="K2354" i="3"/>
  <c r="L2354" i="3" s="1"/>
  <c r="H2354" i="3"/>
  <c r="E2354" i="3"/>
  <c r="D2354" i="3"/>
  <c r="Q2353" i="3"/>
  <c r="K2353" i="3"/>
  <c r="L2353" i="3" s="1"/>
  <c r="H2353" i="3"/>
  <c r="E2353" i="3"/>
  <c r="D2353" i="3"/>
  <c r="Q2352" i="3"/>
  <c r="K2352" i="3"/>
  <c r="L2352" i="3" s="1"/>
  <c r="H2352" i="3"/>
  <c r="E2352" i="3"/>
  <c r="D2352" i="3"/>
  <c r="Q2351" i="3"/>
  <c r="K2351" i="3"/>
  <c r="L2351" i="3" s="1"/>
  <c r="H2351" i="3"/>
  <c r="E2351" i="3"/>
  <c r="D2351" i="3"/>
  <c r="Q2350" i="3"/>
  <c r="K2350" i="3"/>
  <c r="L2350" i="3" s="1"/>
  <c r="H2350" i="3"/>
  <c r="E2350" i="3"/>
  <c r="F2350" i="3" s="1"/>
  <c r="M2350" i="3" s="1"/>
  <c r="N2350" i="3" s="1"/>
  <c r="O2350" i="3" s="1"/>
  <c r="P2350" i="3" s="1"/>
  <c r="D2350" i="3"/>
  <c r="Q2349" i="3"/>
  <c r="K2349" i="3"/>
  <c r="L2349" i="3" s="1"/>
  <c r="H2349" i="3"/>
  <c r="E2349" i="3"/>
  <c r="F2349" i="3" s="1"/>
  <c r="M2349" i="3" s="1"/>
  <c r="N2349" i="3" s="1"/>
  <c r="O2349" i="3" s="1"/>
  <c r="P2349" i="3" s="1"/>
  <c r="D2349" i="3"/>
  <c r="Q2348" i="3"/>
  <c r="K2348" i="3"/>
  <c r="L2348" i="3" s="1"/>
  <c r="H2348" i="3"/>
  <c r="E2348" i="3"/>
  <c r="D2348" i="3"/>
  <c r="Q2347" i="3"/>
  <c r="K2347" i="3"/>
  <c r="L2347" i="3" s="1"/>
  <c r="H2347" i="3"/>
  <c r="E2347" i="3"/>
  <c r="F2347" i="3" s="1"/>
  <c r="M2347" i="3" s="1"/>
  <c r="N2347" i="3" s="1"/>
  <c r="O2347" i="3" s="1"/>
  <c r="P2347" i="3" s="1"/>
  <c r="D2347" i="3"/>
  <c r="Q2346" i="3"/>
  <c r="K2346" i="3"/>
  <c r="L2346" i="3" s="1"/>
  <c r="H2346" i="3"/>
  <c r="E2346" i="3"/>
  <c r="F2346" i="3" s="1"/>
  <c r="M2346" i="3" s="1"/>
  <c r="N2346" i="3" s="1"/>
  <c r="O2346" i="3" s="1"/>
  <c r="P2346" i="3" s="1"/>
  <c r="D2346" i="3"/>
  <c r="Q2345" i="3"/>
  <c r="K2345" i="3"/>
  <c r="L2345" i="3" s="1"/>
  <c r="H2345" i="3"/>
  <c r="E2345" i="3"/>
  <c r="F2345" i="3" s="1"/>
  <c r="M2345" i="3" s="1"/>
  <c r="N2345" i="3" s="1"/>
  <c r="O2345" i="3" s="1"/>
  <c r="P2345" i="3" s="1"/>
  <c r="D2345" i="3"/>
  <c r="Q2344" i="3"/>
  <c r="K2344" i="3"/>
  <c r="L2344" i="3" s="1"/>
  <c r="H2344" i="3"/>
  <c r="E2344" i="3"/>
  <c r="D2344" i="3"/>
  <c r="Q2343" i="3"/>
  <c r="K2343" i="3"/>
  <c r="L2343" i="3" s="1"/>
  <c r="H2343" i="3"/>
  <c r="E2343" i="3"/>
  <c r="F2343" i="3" s="1"/>
  <c r="M2343" i="3" s="1"/>
  <c r="N2343" i="3" s="1"/>
  <c r="O2343" i="3" s="1"/>
  <c r="P2343" i="3" s="1"/>
  <c r="D2343" i="3"/>
  <c r="Q2342" i="3"/>
  <c r="K2342" i="3"/>
  <c r="L2342" i="3" s="1"/>
  <c r="H2342" i="3"/>
  <c r="E2342" i="3"/>
  <c r="D2342" i="3"/>
  <c r="Q2341" i="3"/>
  <c r="K2341" i="3"/>
  <c r="L2341" i="3" s="1"/>
  <c r="H2341" i="3"/>
  <c r="E2341" i="3"/>
  <c r="F2341" i="3" s="1"/>
  <c r="M2341" i="3" s="1"/>
  <c r="N2341" i="3" s="1"/>
  <c r="O2341" i="3" s="1"/>
  <c r="P2341" i="3" s="1"/>
  <c r="D2341" i="3"/>
  <c r="Q2340" i="3"/>
  <c r="K2340" i="3"/>
  <c r="L2340" i="3" s="1"/>
  <c r="H2340" i="3"/>
  <c r="E2340" i="3"/>
  <c r="D2340" i="3"/>
  <c r="Q2339" i="3"/>
  <c r="K2339" i="3"/>
  <c r="L2339" i="3" s="1"/>
  <c r="H2339" i="3"/>
  <c r="E2339" i="3"/>
  <c r="F2339" i="3" s="1"/>
  <c r="M2339" i="3" s="1"/>
  <c r="N2339" i="3" s="1"/>
  <c r="O2339" i="3" s="1"/>
  <c r="P2339" i="3" s="1"/>
  <c r="D2339" i="3"/>
  <c r="Q2338" i="3"/>
  <c r="K2338" i="3"/>
  <c r="L2338" i="3" s="1"/>
  <c r="H2338" i="3"/>
  <c r="E2338" i="3"/>
  <c r="D2338" i="3"/>
  <c r="Q2337" i="3"/>
  <c r="K2337" i="3"/>
  <c r="L2337" i="3" s="1"/>
  <c r="H2337" i="3"/>
  <c r="E2337" i="3"/>
  <c r="F2337" i="3" s="1"/>
  <c r="M2337" i="3" s="1"/>
  <c r="N2337" i="3" s="1"/>
  <c r="O2337" i="3" s="1"/>
  <c r="P2337" i="3" s="1"/>
  <c r="D2337" i="3"/>
  <c r="Q2336" i="3"/>
  <c r="K2336" i="3"/>
  <c r="L2336" i="3" s="1"/>
  <c r="H2336" i="3"/>
  <c r="E2336" i="3"/>
  <c r="F2336" i="3" s="1"/>
  <c r="M2336" i="3" s="1"/>
  <c r="N2336" i="3" s="1"/>
  <c r="O2336" i="3" s="1"/>
  <c r="P2336" i="3" s="1"/>
  <c r="D2336" i="3"/>
  <c r="Q2335" i="3"/>
  <c r="K2335" i="3"/>
  <c r="L2335" i="3" s="1"/>
  <c r="H2335" i="3"/>
  <c r="E2335" i="3"/>
  <c r="F2335" i="3" s="1"/>
  <c r="M2335" i="3" s="1"/>
  <c r="N2335" i="3" s="1"/>
  <c r="O2335" i="3" s="1"/>
  <c r="P2335" i="3" s="1"/>
  <c r="D2335" i="3"/>
  <c r="Q2334" i="3"/>
  <c r="K2334" i="3"/>
  <c r="L2334" i="3" s="1"/>
  <c r="H2334" i="3"/>
  <c r="E2334" i="3"/>
  <c r="D2334" i="3"/>
  <c r="Q2333" i="3"/>
  <c r="K2333" i="3"/>
  <c r="L2333" i="3" s="1"/>
  <c r="H2333" i="3"/>
  <c r="E2333" i="3"/>
  <c r="F2333" i="3" s="1"/>
  <c r="M2333" i="3" s="1"/>
  <c r="N2333" i="3" s="1"/>
  <c r="O2333" i="3" s="1"/>
  <c r="P2333" i="3" s="1"/>
  <c r="D2333" i="3"/>
  <c r="Q2332" i="3"/>
  <c r="K2332" i="3"/>
  <c r="L2332" i="3" s="1"/>
  <c r="H2332" i="3"/>
  <c r="E2332" i="3"/>
  <c r="D2332" i="3"/>
  <c r="Q2331" i="3"/>
  <c r="K2331" i="3"/>
  <c r="L2331" i="3" s="1"/>
  <c r="H2331" i="3"/>
  <c r="E2331" i="3"/>
  <c r="F2331" i="3" s="1"/>
  <c r="M2331" i="3" s="1"/>
  <c r="N2331" i="3" s="1"/>
  <c r="O2331" i="3" s="1"/>
  <c r="P2331" i="3" s="1"/>
  <c r="D2331" i="3"/>
  <c r="Q2330" i="3"/>
  <c r="K2330" i="3"/>
  <c r="L2330" i="3" s="1"/>
  <c r="H2330" i="3"/>
  <c r="E2330" i="3"/>
  <c r="D2330" i="3"/>
  <c r="Q2329" i="3"/>
  <c r="K2329" i="3"/>
  <c r="L2329" i="3" s="1"/>
  <c r="H2329" i="3"/>
  <c r="E2329" i="3"/>
  <c r="F2329" i="3" s="1"/>
  <c r="M2329" i="3" s="1"/>
  <c r="N2329" i="3" s="1"/>
  <c r="O2329" i="3" s="1"/>
  <c r="P2329" i="3" s="1"/>
  <c r="D2329" i="3"/>
  <c r="Q2328" i="3"/>
  <c r="K2328" i="3"/>
  <c r="L2328" i="3" s="1"/>
  <c r="H2328" i="3"/>
  <c r="E2328" i="3"/>
  <c r="D2328" i="3"/>
  <c r="Q2327" i="3"/>
  <c r="K2327" i="3"/>
  <c r="L2327" i="3" s="1"/>
  <c r="H2327" i="3"/>
  <c r="E2327" i="3"/>
  <c r="F2327" i="3" s="1"/>
  <c r="M2327" i="3" s="1"/>
  <c r="N2327" i="3" s="1"/>
  <c r="O2327" i="3" s="1"/>
  <c r="P2327" i="3" s="1"/>
  <c r="D2327" i="3"/>
  <c r="Q2326" i="3"/>
  <c r="K2326" i="3"/>
  <c r="L2326" i="3" s="1"/>
  <c r="H2326" i="3"/>
  <c r="E2326" i="3"/>
  <c r="D2326" i="3"/>
  <c r="Q2325" i="3"/>
  <c r="K2325" i="3"/>
  <c r="L2325" i="3" s="1"/>
  <c r="H2325" i="3"/>
  <c r="E2325" i="3"/>
  <c r="F2325" i="3" s="1"/>
  <c r="M2325" i="3" s="1"/>
  <c r="N2325" i="3" s="1"/>
  <c r="O2325" i="3" s="1"/>
  <c r="P2325" i="3" s="1"/>
  <c r="D2325" i="3"/>
  <c r="Q2324" i="3"/>
  <c r="K2324" i="3"/>
  <c r="L2324" i="3" s="1"/>
  <c r="H2324" i="3"/>
  <c r="E2324" i="3"/>
  <c r="F2324" i="3" s="1"/>
  <c r="M2324" i="3" s="1"/>
  <c r="N2324" i="3" s="1"/>
  <c r="O2324" i="3" s="1"/>
  <c r="P2324" i="3" s="1"/>
  <c r="D2324" i="3"/>
  <c r="Q2323" i="3"/>
  <c r="K2323" i="3"/>
  <c r="L2323" i="3" s="1"/>
  <c r="H2323" i="3"/>
  <c r="E2323" i="3"/>
  <c r="F2323" i="3" s="1"/>
  <c r="M2323" i="3" s="1"/>
  <c r="N2323" i="3" s="1"/>
  <c r="O2323" i="3" s="1"/>
  <c r="P2323" i="3" s="1"/>
  <c r="D2323" i="3"/>
  <c r="Q2322" i="3"/>
  <c r="K2322" i="3"/>
  <c r="L2322" i="3" s="1"/>
  <c r="H2322" i="3"/>
  <c r="E2322" i="3"/>
  <c r="D2322" i="3"/>
  <c r="Q2321" i="3"/>
  <c r="K2321" i="3"/>
  <c r="L2321" i="3" s="1"/>
  <c r="H2321" i="3"/>
  <c r="E2321" i="3"/>
  <c r="D2321" i="3"/>
  <c r="Q2320" i="3"/>
  <c r="K2320" i="3"/>
  <c r="L2320" i="3" s="1"/>
  <c r="H2320" i="3"/>
  <c r="E2320" i="3"/>
  <c r="F2320" i="3" s="1"/>
  <c r="M2320" i="3" s="1"/>
  <c r="N2320" i="3" s="1"/>
  <c r="O2320" i="3" s="1"/>
  <c r="P2320" i="3" s="1"/>
  <c r="D2320" i="3"/>
  <c r="Q2319" i="3"/>
  <c r="K2319" i="3"/>
  <c r="L2319" i="3" s="1"/>
  <c r="H2319" i="3"/>
  <c r="E2319" i="3"/>
  <c r="D2319" i="3"/>
  <c r="Q2318" i="3"/>
  <c r="K2318" i="3"/>
  <c r="L2318" i="3" s="1"/>
  <c r="H2318" i="3"/>
  <c r="E2318" i="3"/>
  <c r="F2318" i="3" s="1"/>
  <c r="M2318" i="3" s="1"/>
  <c r="N2318" i="3" s="1"/>
  <c r="O2318" i="3" s="1"/>
  <c r="P2318" i="3" s="1"/>
  <c r="D2318" i="3"/>
  <c r="Q2317" i="3"/>
  <c r="K2317" i="3"/>
  <c r="L2317" i="3" s="1"/>
  <c r="H2317" i="3"/>
  <c r="E2317" i="3"/>
  <c r="F2317" i="3" s="1"/>
  <c r="M2317" i="3" s="1"/>
  <c r="N2317" i="3" s="1"/>
  <c r="O2317" i="3" s="1"/>
  <c r="P2317" i="3" s="1"/>
  <c r="D2317" i="3"/>
  <c r="Q2316" i="3"/>
  <c r="K2316" i="3"/>
  <c r="L2316" i="3" s="1"/>
  <c r="H2316" i="3"/>
  <c r="E2316" i="3"/>
  <c r="D2316" i="3"/>
  <c r="Q2315" i="3"/>
  <c r="K2315" i="3"/>
  <c r="L2315" i="3" s="1"/>
  <c r="H2315" i="3"/>
  <c r="E2315" i="3"/>
  <c r="D2315" i="3"/>
  <c r="Q2314" i="3"/>
  <c r="K2314" i="3"/>
  <c r="L2314" i="3" s="1"/>
  <c r="H2314" i="3"/>
  <c r="E2314" i="3"/>
  <c r="D2314" i="3"/>
  <c r="Q2313" i="3"/>
  <c r="K2313" i="3"/>
  <c r="L2313" i="3" s="1"/>
  <c r="H2313" i="3"/>
  <c r="E2313" i="3"/>
  <c r="F2313" i="3" s="1"/>
  <c r="M2313" i="3" s="1"/>
  <c r="N2313" i="3" s="1"/>
  <c r="O2313" i="3" s="1"/>
  <c r="P2313" i="3" s="1"/>
  <c r="D2313" i="3"/>
  <c r="Q2312" i="3"/>
  <c r="K2312" i="3"/>
  <c r="L2312" i="3" s="1"/>
  <c r="H2312" i="3"/>
  <c r="E2312" i="3"/>
  <c r="F2312" i="3" s="1"/>
  <c r="M2312" i="3" s="1"/>
  <c r="N2312" i="3" s="1"/>
  <c r="O2312" i="3" s="1"/>
  <c r="P2312" i="3" s="1"/>
  <c r="D2312" i="3"/>
  <c r="Q2311" i="3"/>
  <c r="K2311" i="3"/>
  <c r="L2311" i="3" s="1"/>
  <c r="H2311" i="3"/>
  <c r="E2311" i="3"/>
  <c r="F2311" i="3" s="1"/>
  <c r="M2311" i="3" s="1"/>
  <c r="N2311" i="3" s="1"/>
  <c r="O2311" i="3" s="1"/>
  <c r="P2311" i="3" s="1"/>
  <c r="D2311" i="3"/>
  <c r="Q2310" i="3"/>
  <c r="K2310" i="3"/>
  <c r="L2310" i="3" s="1"/>
  <c r="H2310" i="3"/>
  <c r="E2310" i="3"/>
  <c r="F2310" i="3" s="1"/>
  <c r="M2310" i="3" s="1"/>
  <c r="N2310" i="3" s="1"/>
  <c r="O2310" i="3" s="1"/>
  <c r="P2310" i="3" s="1"/>
  <c r="D2310" i="3"/>
  <c r="Q2309" i="3"/>
  <c r="K2309" i="3"/>
  <c r="L2309" i="3" s="1"/>
  <c r="H2309" i="3"/>
  <c r="E2309" i="3"/>
  <c r="F2309" i="3" s="1"/>
  <c r="M2309" i="3" s="1"/>
  <c r="N2309" i="3" s="1"/>
  <c r="O2309" i="3" s="1"/>
  <c r="P2309" i="3" s="1"/>
  <c r="D2309" i="3"/>
  <c r="Q2308" i="3"/>
  <c r="K2308" i="3"/>
  <c r="L2308" i="3" s="1"/>
  <c r="H2308" i="3"/>
  <c r="E2308" i="3"/>
  <c r="F2308" i="3" s="1"/>
  <c r="M2308" i="3" s="1"/>
  <c r="N2308" i="3" s="1"/>
  <c r="O2308" i="3" s="1"/>
  <c r="P2308" i="3" s="1"/>
  <c r="D2308" i="3"/>
  <c r="Q2307" i="3"/>
  <c r="K2307" i="3"/>
  <c r="L2307" i="3" s="1"/>
  <c r="H2307" i="3"/>
  <c r="E2307" i="3"/>
  <c r="F2307" i="3" s="1"/>
  <c r="M2307" i="3" s="1"/>
  <c r="N2307" i="3" s="1"/>
  <c r="O2307" i="3" s="1"/>
  <c r="P2307" i="3" s="1"/>
  <c r="D2307" i="3"/>
  <c r="Q2306" i="3"/>
  <c r="K2306" i="3"/>
  <c r="L2306" i="3" s="1"/>
  <c r="H2306" i="3"/>
  <c r="E2306" i="3"/>
  <c r="F2306" i="3" s="1"/>
  <c r="M2306" i="3" s="1"/>
  <c r="N2306" i="3" s="1"/>
  <c r="O2306" i="3" s="1"/>
  <c r="P2306" i="3" s="1"/>
  <c r="D2306" i="3"/>
  <c r="Q2305" i="3"/>
  <c r="K2305" i="3"/>
  <c r="L2305" i="3" s="1"/>
  <c r="H2305" i="3"/>
  <c r="E2305" i="3"/>
  <c r="F2305" i="3" s="1"/>
  <c r="M2305" i="3" s="1"/>
  <c r="N2305" i="3" s="1"/>
  <c r="O2305" i="3" s="1"/>
  <c r="P2305" i="3" s="1"/>
  <c r="D2305" i="3"/>
  <c r="Q2304" i="3"/>
  <c r="K2304" i="3"/>
  <c r="L2304" i="3" s="1"/>
  <c r="H2304" i="3"/>
  <c r="E2304" i="3"/>
  <c r="F2304" i="3" s="1"/>
  <c r="M2304" i="3" s="1"/>
  <c r="N2304" i="3" s="1"/>
  <c r="O2304" i="3" s="1"/>
  <c r="P2304" i="3" s="1"/>
  <c r="D2304" i="3"/>
  <c r="Q2303" i="3"/>
  <c r="K2303" i="3"/>
  <c r="L2303" i="3" s="1"/>
  <c r="H2303" i="3"/>
  <c r="E2303" i="3"/>
  <c r="F2303" i="3" s="1"/>
  <c r="M2303" i="3" s="1"/>
  <c r="N2303" i="3" s="1"/>
  <c r="O2303" i="3" s="1"/>
  <c r="P2303" i="3" s="1"/>
  <c r="D2303" i="3"/>
  <c r="Q2302" i="3"/>
  <c r="K2302" i="3"/>
  <c r="L2302" i="3" s="1"/>
  <c r="H2302" i="3"/>
  <c r="E2302" i="3"/>
  <c r="F2302" i="3" s="1"/>
  <c r="M2302" i="3" s="1"/>
  <c r="N2302" i="3" s="1"/>
  <c r="O2302" i="3" s="1"/>
  <c r="P2302" i="3" s="1"/>
  <c r="D2302" i="3"/>
  <c r="Q2301" i="3"/>
  <c r="K2301" i="3"/>
  <c r="L2301" i="3" s="1"/>
  <c r="H2301" i="3"/>
  <c r="E2301" i="3"/>
  <c r="F2301" i="3" s="1"/>
  <c r="M2301" i="3" s="1"/>
  <c r="N2301" i="3" s="1"/>
  <c r="O2301" i="3" s="1"/>
  <c r="P2301" i="3" s="1"/>
  <c r="D2301" i="3"/>
  <c r="Q2300" i="3"/>
  <c r="K2300" i="3"/>
  <c r="L2300" i="3" s="1"/>
  <c r="H2300" i="3"/>
  <c r="E2300" i="3"/>
  <c r="F2300" i="3" s="1"/>
  <c r="M2300" i="3" s="1"/>
  <c r="N2300" i="3" s="1"/>
  <c r="O2300" i="3" s="1"/>
  <c r="P2300" i="3" s="1"/>
  <c r="D2300" i="3"/>
  <c r="Q2299" i="3"/>
  <c r="K2299" i="3"/>
  <c r="L2299" i="3" s="1"/>
  <c r="H2299" i="3"/>
  <c r="E2299" i="3"/>
  <c r="F2299" i="3" s="1"/>
  <c r="M2299" i="3" s="1"/>
  <c r="N2299" i="3" s="1"/>
  <c r="O2299" i="3" s="1"/>
  <c r="P2299" i="3" s="1"/>
  <c r="D2299" i="3"/>
  <c r="Q2298" i="3"/>
  <c r="K2298" i="3"/>
  <c r="L2298" i="3" s="1"/>
  <c r="H2298" i="3"/>
  <c r="E2298" i="3"/>
  <c r="F2298" i="3" s="1"/>
  <c r="M2298" i="3" s="1"/>
  <c r="N2298" i="3" s="1"/>
  <c r="O2298" i="3" s="1"/>
  <c r="P2298" i="3" s="1"/>
  <c r="D2298" i="3"/>
  <c r="Q2297" i="3"/>
  <c r="K2297" i="3"/>
  <c r="L2297" i="3" s="1"/>
  <c r="H2297" i="3"/>
  <c r="E2297" i="3"/>
  <c r="D2297" i="3"/>
  <c r="Q2296" i="3"/>
  <c r="K2296" i="3"/>
  <c r="L2296" i="3" s="1"/>
  <c r="H2296" i="3"/>
  <c r="E2296" i="3"/>
  <c r="D2296" i="3"/>
  <c r="Q2295" i="3"/>
  <c r="K2295" i="3"/>
  <c r="L2295" i="3" s="1"/>
  <c r="H2295" i="3"/>
  <c r="E2295" i="3"/>
  <c r="F2295" i="3" s="1"/>
  <c r="M2295" i="3" s="1"/>
  <c r="N2295" i="3" s="1"/>
  <c r="O2295" i="3" s="1"/>
  <c r="P2295" i="3" s="1"/>
  <c r="D2295" i="3"/>
  <c r="Q2294" i="3"/>
  <c r="K2294" i="3"/>
  <c r="L2294" i="3" s="1"/>
  <c r="H2294" i="3"/>
  <c r="E2294" i="3"/>
  <c r="F2294" i="3" s="1"/>
  <c r="M2294" i="3" s="1"/>
  <c r="N2294" i="3" s="1"/>
  <c r="O2294" i="3" s="1"/>
  <c r="P2294" i="3" s="1"/>
  <c r="D2294" i="3"/>
  <c r="Q2293" i="3"/>
  <c r="K2293" i="3"/>
  <c r="L2293" i="3" s="1"/>
  <c r="H2293" i="3"/>
  <c r="E2293" i="3"/>
  <c r="D2293" i="3"/>
  <c r="Q2292" i="3"/>
  <c r="K2292" i="3"/>
  <c r="L2292" i="3" s="1"/>
  <c r="H2292" i="3"/>
  <c r="E2292" i="3"/>
  <c r="D2292" i="3"/>
  <c r="Q2291" i="3"/>
  <c r="K2291" i="3"/>
  <c r="L2291" i="3" s="1"/>
  <c r="H2291" i="3"/>
  <c r="E2291" i="3"/>
  <c r="F2291" i="3" s="1"/>
  <c r="M2291" i="3" s="1"/>
  <c r="N2291" i="3" s="1"/>
  <c r="O2291" i="3" s="1"/>
  <c r="P2291" i="3" s="1"/>
  <c r="D2291" i="3"/>
  <c r="Q2290" i="3"/>
  <c r="K2290" i="3"/>
  <c r="L2290" i="3" s="1"/>
  <c r="H2290" i="3"/>
  <c r="E2290" i="3"/>
  <c r="F2290" i="3" s="1"/>
  <c r="M2290" i="3" s="1"/>
  <c r="N2290" i="3" s="1"/>
  <c r="O2290" i="3" s="1"/>
  <c r="P2290" i="3" s="1"/>
  <c r="D2290" i="3"/>
  <c r="Q2289" i="3"/>
  <c r="K2289" i="3"/>
  <c r="L2289" i="3" s="1"/>
  <c r="H2289" i="3"/>
  <c r="E2289" i="3"/>
  <c r="F2289" i="3" s="1"/>
  <c r="M2289" i="3" s="1"/>
  <c r="N2289" i="3" s="1"/>
  <c r="O2289" i="3" s="1"/>
  <c r="P2289" i="3" s="1"/>
  <c r="D2289" i="3"/>
  <c r="Q2288" i="3"/>
  <c r="K2288" i="3"/>
  <c r="L2288" i="3" s="1"/>
  <c r="H2288" i="3"/>
  <c r="E2288" i="3"/>
  <c r="D2288" i="3"/>
  <c r="Q2287" i="3"/>
  <c r="K2287" i="3"/>
  <c r="L2287" i="3" s="1"/>
  <c r="H2287" i="3"/>
  <c r="E2287" i="3"/>
  <c r="F2287" i="3" s="1"/>
  <c r="M2287" i="3" s="1"/>
  <c r="N2287" i="3" s="1"/>
  <c r="O2287" i="3" s="1"/>
  <c r="P2287" i="3" s="1"/>
  <c r="D2287" i="3"/>
  <c r="Q2286" i="3"/>
  <c r="K2286" i="3"/>
  <c r="L2286" i="3" s="1"/>
  <c r="H2286" i="3"/>
  <c r="E2286" i="3"/>
  <c r="F2286" i="3" s="1"/>
  <c r="M2286" i="3" s="1"/>
  <c r="N2286" i="3" s="1"/>
  <c r="O2286" i="3" s="1"/>
  <c r="P2286" i="3" s="1"/>
  <c r="D2286" i="3"/>
  <c r="Q2285" i="3"/>
  <c r="K2285" i="3"/>
  <c r="L2285" i="3" s="1"/>
  <c r="H2285" i="3"/>
  <c r="E2285" i="3"/>
  <c r="F2285" i="3" s="1"/>
  <c r="M2285" i="3" s="1"/>
  <c r="N2285" i="3" s="1"/>
  <c r="O2285" i="3" s="1"/>
  <c r="P2285" i="3" s="1"/>
  <c r="D2285" i="3"/>
  <c r="Q2284" i="3"/>
  <c r="K2284" i="3"/>
  <c r="L2284" i="3" s="1"/>
  <c r="H2284" i="3"/>
  <c r="E2284" i="3"/>
  <c r="F2284" i="3" s="1"/>
  <c r="M2284" i="3" s="1"/>
  <c r="N2284" i="3" s="1"/>
  <c r="O2284" i="3" s="1"/>
  <c r="P2284" i="3" s="1"/>
  <c r="D2284" i="3"/>
  <c r="Q2283" i="3"/>
  <c r="K2283" i="3"/>
  <c r="L2283" i="3" s="1"/>
  <c r="H2283" i="3"/>
  <c r="E2283" i="3"/>
  <c r="F2283" i="3" s="1"/>
  <c r="M2283" i="3" s="1"/>
  <c r="N2283" i="3" s="1"/>
  <c r="O2283" i="3" s="1"/>
  <c r="P2283" i="3" s="1"/>
  <c r="D2283" i="3"/>
  <c r="Q2282" i="3"/>
  <c r="K2282" i="3"/>
  <c r="L2282" i="3" s="1"/>
  <c r="H2282" i="3"/>
  <c r="E2282" i="3"/>
  <c r="F2282" i="3" s="1"/>
  <c r="M2282" i="3" s="1"/>
  <c r="N2282" i="3" s="1"/>
  <c r="O2282" i="3" s="1"/>
  <c r="P2282" i="3" s="1"/>
  <c r="D2282" i="3"/>
  <c r="Q2281" i="3"/>
  <c r="K2281" i="3"/>
  <c r="L2281" i="3" s="1"/>
  <c r="H2281" i="3"/>
  <c r="E2281" i="3"/>
  <c r="F2281" i="3" s="1"/>
  <c r="M2281" i="3" s="1"/>
  <c r="N2281" i="3" s="1"/>
  <c r="O2281" i="3" s="1"/>
  <c r="P2281" i="3" s="1"/>
  <c r="D2281" i="3"/>
  <c r="Q2280" i="3"/>
  <c r="K2280" i="3"/>
  <c r="L2280" i="3" s="1"/>
  <c r="H2280" i="3"/>
  <c r="E2280" i="3"/>
  <c r="D2280" i="3"/>
  <c r="Q2279" i="3"/>
  <c r="K2279" i="3"/>
  <c r="L2279" i="3" s="1"/>
  <c r="H2279" i="3"/>
  <c r="E2279" i="3"/>
  <c r="D2279" i="3"/>
  <c r="Q2278" i="3"/>
  <c r="K2278" i="3"/>
  <c r="L2278" i="3" s="1"/>
  <c r="H2278" i="3"/>
  <c r="E2278" i="3"/>
  <c r="F2278" i="3" s="1"/>
  <c r="M2278" i="3" s="1"/>
  <c r="N2278" i="3" s="1"/>
  <c r="O2278" i="3" s="1"/>
  <c r="P2278" i="3" s="1"/>
  <c r="D2278" i="3"/>
  <c r="Q2277" i="3"/>
  <c r="K2277" i="3"/>
  <c r="L2277" i="3" s="1"/>
  <c r="H2277" i="3"/>
  <c r="E2277" i="3"/>
  <c r="F2277" i="3" s="1"/>
  <c r="M2277" i="3" s="1"/>
  <c r="N2277" i="3" s="1"/>
  <c r="O2277" i="3" s="1"/>
  <c r="P2277" i="3" s="1"/>
  <c r="D2277" i="3"/>
  <c r="Q2276" i="3"/>
  <c r="K2276" i="3"/>
  <c r="L2276" i="3" s="1"/>
  <c r="H2276" i="3"/>
  <c r="E2276" i="3"/>
  <c r="D2276" i="3"/>
  <c r="Q2275" i="3"/>
  <c r="K2275" i="3"/>
  <c r="L2275" i="3" s="1"/>
  <c r="H2275" i="3"/>
  <c r="E2275" i="3"/>
  <c r="F2275" i="3" s="1"/>
  <c r="M2275" i="3" s="1"/>
  <c r="N2275" i="3" s="1"/>
  <c r="O2275" i="3" s="1"/>
  <c r="P2275" i="3" s="1"/>
  <c r="D2275" i="3"/>
  <c r="Q2274" i="3"/>
  <c r="K2274" i="3"/>
  <c r="L2274" i="3" s="1"/>
  <c r="H2274" i="3"/>
  <c r="E2274" i="3"/>
  <c r="F2274" i="3" s="1"/>
  <c r="M2274" i="3" s="1"/>
  <c r="N2274" i="3" s="1"/>
  <c r="O2274" i="3" s="1"/>
  <c r="P2274" i="3" s="1"/>
  <c r="D2274" i="3"/>
  <c r="Q2273" i="3"/>
  <c r="K2273" i="3"/>
  <c r="L2273" i="3" s="1"/>
  <c r="H2273" i="3"/>
  <c r="E2273" i="3"/>
  <c r="D2273" i="3"/>
  <c r="Q2272" i="3"/>
  <c r="K2272" i="3"/>
  <c r="L2272" i="3" s="1"/>
  <c r="H2272" i="3"/>
  <c r="E2272" i="3"/>
  <c r="F2272" i="3" s="1"/>
  <c r="M2272" i="3" s="1"/>
  <c r="N2272" i="3" s="1"/>
  <c r="O2272" i="3" s="1"/>
  <c r="P2272" i="3" s="1"/>
  <c r="D2272" i="3"/>
  <c r="Q2271" i="3"/>
  <c r="K2271" i="3"/>
  <c r="L2271" i="3" s="1"/>
  <c r="H2271" i="3"/>
  <c r="E2271" i="3"/>
  <c r="F2271" i="3" s="1"/>
  <c r="M2271" i="3" s="1"/>
  <c r="N2271" i="3" s="1"/>
  <c r="O2271" i="3" s="1"/>
  <c r="P2271" i="3" s="1"/>
  <c r="D2271" i="3"/>
  <c r="Q2270" i="3"/>
  <c r="K2270" i="3"/>
  <c r="L2270" i="3" s="1"/>
  <c r="H2270" i="3"/>
  <c r="E2270" i="3"/>
  <c r="F2270" i="3" s="1"/>
  <c r="M2270" i="3" s="1"/>
  <c r="N2270" i="3" s="1"/>
  <c r="O2270" i="3" s="1"/>
  <c r="P2270" i="3" s="1"/>
  <c r="D2270" i="3"/>
  <c r="Q2269" i="3"/>
  <c r="K2269" i="3"/>
  <c r="L2269" i="3" s="1"/>
  <c r="H2269" i="3"/>
  <c r="E2269" i="3"/>
  <c r="F2269" i="3" s="1"/>
  <c r="M2269" i="3" s="1"/>
  <c r="N2269" i="3" s="1"/>
  <c r="O2269" i="3" s="1"/>
  <c r="P2269" i="3" s="1"/>
  <c r="D2269" i="3"/>
  <c r="Q2268" i="3"/>
  <c r="K2268" i="3"/>
  <c r="L2268" i="3" s="1"/>
  <c r="H2268" i="3"/>
  <c r="E2268" i="3"/>
  <c r="F2268" i="3" s="1"/>
  <c r="M2268" i="3" s="1"/>
  <c r="N2268" i="3" s="1"/>
  <c r="O2268" i="3" s="1"/>
  <c r="P2268" i="3" s="1"/>
  <c r="D2268" i="3"/>
  <c r="Q2267" i="3"/>
  <c r="K2267" i="3"/>
  <c r="L2267" i="3" s="1"/>
  <c r="H2267" i="3"/>
  <c r="E2267" i="3"/>
  <c r="F2267" i="3" s="1"/>
  <c r="M2267" i="3" s="1"/>
  <c r="N2267" i="3" s="1"/>
  <c r="O2267" i="3" s="1"/>
  <c r="P2267" i="3" s="1"/>
  <c r="D2267" i="3"/>
  <c r="Q2266" i="3"/>
  <c r="K2266" i="3"/>
  <c r="L2266" i="3" s="1"/>
  <c r="H2266" i="3"/>
  <c r="E2266" i="3"/>
  <c r="F2266" i="3" s="1"/>
  <c r="M2266" i="3" s="1"/>
  <c r="N2266" i="3" s="1"/>
  <c r="O2266" i="3" s="1"/>
  <c r="P2266" i="3" s="1"/>
  <c r="D2266" i="3"/>
  <c r="Q2265" i="3"/>
  <c r="K2265" i="3"/>
  <c r="L2265" i="3" s="1"/>
  <c r="H2265" i="3"/>
  <c r="E2265" i="3"/>
  <c r="D2265" i="3"/>
  <c r="Q2264" i="3"/>
  <c r="K2264" i="3"/>
  <c r="L2264" i="3" s="1"/>
  <c r="H2264" i="3"/>
  <c r="E2264" i="3"/>
  <c r="F2264" i="3" s="1"/>
  <c r="M2264" i="3" s="1"/>
  <c r="N2264" i="3" s="1"/>
  <c r="O2264" i="3" s="1"/>
  <c r="P2264" i="3" s="1"/>
  <c r="D2264" i="3"/>
  <c r="Q2263" i="3"/>
  <c r="K2263" i="3"/>
  <c r="L2263" i="3" s="1"/>
  <c r="H2263" i="3"/>
  <c r="E2263" i="3"/>
  <c r="F2263" i="3" s="1"/>
  <c r="M2263" i="3" s="1"/>
  <c r="N2263" i="3" s="1"/>
  <c r="O2263" i="3" s="1"/>
  <c r="P2263" i="3" s="1"/>
  <c r="D2263" i="3"/>
  <c r="Q2262" i="3"/>
  <c r="K2262" i="3"/>
  <c r="L2262" i="3" s="1"/>
  <c r="H2262" i="3"/>
  <c r="E2262" i="3"/>
  <c r="F2262" i="3" s="1"/>
  <c r="M2262" i="3" s="1"/>
  <c r="N2262" i="3" s="1"/>
  <c r="O2262" i="3" s="1"/>
  <c r="P2262" i="3" s="1"/>
  <c r="D2262" i="3"/>
  <c r="Q2261" i="3"/>
  <c r="K2261" i="3"/>
  <c r="L2261" i="3" s="1"/>
  <c r="H2261" i="3"/>
  <c r="E2261" i="3"/>
  <c r="D2261" i="3"/>
  <c r="Q2260" i="3"/>
  <c r="K2260" i="3"/>
  <c r="L2260" i="3" s="1"/>
  <c r="H2260" i="3"/>
  <c r="E2260" i="3"/>
  <c r="F2260" i="3" s="1"/>
  <c r="M2260" i="3" s="1"/>
  <c r="N2260" i="3" s="1"/>
  <c r="O2260" i="3" s="1"/>
  <c r="P2260" i="3" s="1"/>
  <c r="D2260" i="3"/>
  <c r="Q2259" i="3"/>
  <c r="K2259" i="3"/>
  <c r="L2259" i="3" s="1"/>
  <c r="H2259" i="3"/>
  <c r="E2259" i="3"/>
  <c r="F2259" i="3" s="1"/>
  <c r="M2259" i="3" s="1"/>
  <c r="N2259" i="3" s="1"/>
  <c r="O2259" i="3" s="1"/>
  <c r="P2259" i="3" s="1"/>
  <c r="D2259" i="3"/>
  <c r="Q2258" i="3"/>
  <c r="K2258" i="3"/>
  <c r="L2258" i="3" s="1"/>
  <c r="H2258" i="3"/>
  <c r="E2258" i="3"/>
  <c r="D2258" i="3"/>
  <c r="Q2257" i="3"/>
  <c r="K2257" i="3"/>
  <c r="L2257" i="3" s="1"/>
  <c r="H2257" i="3"/>
  <c r="E2257" i="3"/>
  <c r="D2257" i="3"/>
  <c r="Q2256" i="3"/>
  <c r="K2256" i="3"/>
  <c r="L2256" i="3" s="1"/>
  <c r="H2256" i="3"/>
  <c r="E2256" i="3"/>
  <c r="F2256" i="3" s="1"/>
  <c r="M2256" i="3" s="1"/>
  <c r="N2256" i="3" s="1"/>
  <c r="O2256" i="3" s="1"/>
  <c r="P2256" i="3" s="1"/>
  <c r="D2256" i="3"/>
  <c r="Q2255" i="3"/>
  <c r="K2255" i="3"/>
  <c r="L2255" i="3" s="1"/>
  <c r="H2255" i="3"/>
  <c r="E2255" i="3"/>
  <c r="F2255" i="3" s="1"/>
  <c r="M2255" i="3" s="1"/>
  <c r="N2255" i="3" s="1"/>
  <c r="O2255" i="3" s="1"/>
  <c r="P2255" i="3" s="1"/>
  <c r="D2255" i="3"/>
  <c r="Q2254" i="3"/>
  <c r="K2254" i="3"/>
  <c r="L2254" i="3" s="1"/>
  <c r="H2254" i="3"/>
  <c r="E2254" i="3"/>
  <c r="D2254" i="3"/>
  <c r="Q2253" i="3"/>
  <c r="K2253" i="3"/>
  <c r="L2253" i="3" s="1"/>
  <c r="H2253" i="3"/>
  <c r="E2253" i="3"/>
  <c r="F2253" i="3" s="1"/>
  <c r="M2253" i="3" s="1"/>
  <c r="N2253" i="3" s="1"/>
  <c r="O2253" i="3" s="1"/>
  <c r="P2253" i="3" s="1"/>
  <c r="D2253" i="3"/>
  <c r="Q2252" i="3"/>
  <c r="K2252" i="3"/>
  <c r="L2252" i="3" s="1"/>
  <c r="H2252" i="3"/>
  <c r="E2252" i="3"/>
  <c r="F2252" i="3" s="1"/>
  <c r="M2252" i="3" s="1"/>
  <c r="N2252" i="3" s="1"/>
  <c r="O2252" i="3" s="1"/>
  <c r="P2252" i="3" s="1"/>
  <c r="D2252" i="3"/>
  <c r="Q2251" i="3"/>
  <c r="K2251" i="3"/>
  <c r="L2251" i="3" s="1"/>
  <c r="H2251" i="3"/>
  <c r="E2251" i="3"/>
  <c r="F2251" i="3" s="1"/>
  <c r="M2251" i="3" s="1"/>
  <c r="N2251" i="3" s="1"/>
  <c r="O2251" i="3" s="1"/>
  <c r="P2251" i="3" s="1"/>
  <c r="D2251" i="3"/>
  <c r="Q2250" i="3"/>
  <c r="K2250" i="3"/>
  <c r="L2250" i="3" s="1"/>
  <c r="H2250" i="3"/>
  <c r="E2250" i="3"/>
  <c r="D2250" i="3"/>
  <c r="Q2249" i="3"/>
  <c r="K2249" i="3"/>
  <c r="L2249" i="3" s="1"/>
  <c r="H2249" i="3"/>
  <c r="E2249" i="3"/>
  <c r="F2249" i="3" s="1"/>
  <c r="M2249" i="3" s="1"/>
  <c r="N2249" i="3" s="1"/>
  <c r="O2249" i="3" s="1"/>
  <c r="P2249" i="3" s="1"/>
  <c r="D2249" i="3"/>
  <c r="Q2248" i="3"/>
  <c r="K2248" i="3"/>
  <c r="L2248" i="3" s="1"/>
  <c r="H2248" i="3"/>
  <c r="E2248" i="3"/>
  <c r="F2248" i="3" s="1"/>
  <c r="M2248" i="3" s="1"/>
  <c r="N2248" i="3" s="1"/>
  <c r="O2248" i="3" s="1"/>
  <c r="P2248" i="3" s="1"/>
  <c r="D2248" i="3"/>
  <c r="Q2247" i="3"/>
  <c r="K2247" i="3"/>
  <c r="L2247" i="3" s="1"/>
  <c r="H2247" i="3"/>
  <c r="E2247" i="3"/>
  <c r="F2247" i="3" s="1"/>
  <c r="M2247" i="3" s="1"/>
  <c r="N2247" i="3" s="1"/>
  <c r="O2247" i="3" s="1"/>
  <c r="P2247" i="3" s="1"/>
  <c r="D2247" i="3"/>
  <c r="Q2246" i="3"/>
  <c r="K2246" i="3"/>
  <c r="L2246" i="3" s="1"/>
  <c r="H2246" i="3"/>
  <c r="E2246" i="3"/>
  <c r="F2246" i="3" s="1"/>
  <c r="M2246" i="3" s="1"/>
  <c r="N2246" i="3" s="1"/>
  <c r="O2246" i="3" s="1"/>
  <c r="P2246" i="3" s="1"/>
  <c r="D2246" i="3"/>
  <c r="Q2245" i="3"/>
  <c r="K2245" i="3"/>
  <c r="L2245" i="3" s="1"/>
  <c r="H2245" i="3"/>
  <c r="E2245" i="3"/>
  <c r="D2245" i="3"/>
  <c r="Q2244" i="3"/>
  <c r="K2244" i="3"/>
  <c r="L2244" i="3" s="1"/>
  <c r="H2244" i="3"/>
  <c r="E2244" i="3"/>
  <c r="D2244" i="3"/>
  <c r="Q2243" i="3"/>
  <c r="K2243" i="3"/>
  <c r="L2243" i="3" s="1"/>
  <c r="H2243" i="3"/>
  <c r="E2243" i="3"/>
  <c r="F2243" i="3" s="1"/>
  <c r="M2243" i="3" s="1"/>
  <c r="N2243" i="3" s="1"/>
  <c r="O2243" i="3" s="1"/>
  <c r="P2243" i="3" s="1"/>
  <c r="D2243" i="3"/>
  <c r="Q2242" i="3"/>
  <c r="K2242" i="3"/>
  <c r="L2242" i="3" s="1"/>
  <c r="H2242" i="3"/>
  <c r="E2242" i="3"/>
  <c r="F2242" i="3" s="1"/>
  <c r="M2242" i="3" s="1"/>
  <c r="N2242" i="3" s="1"/>
  <c r="O2242" i="3" s="1"/>
  <c r="P2242" i="3" s="1"/>
  <c r="D2242" i="3"/>
  <c r="Q2241" i="3"/>
  <c r="K2241" i="3"/>
  <c r="L2241" i="3" s="1"/>
  <c r="H2241" i="3"/>
  <c r="E2241" i="3"/>
  <c r="D2241" i="3"/>
  <c r="Q2240" i="3"/>
  <c r="K2240" i="3"/>
  <c r="L2240" i="3" s="1"/>
  <c r="H2240" i="3"/>
  <c r="E2240" i="3"/>
  <c r="F2240" i="3" s="1"/>
  <c r="M2240" i="3" s="1"/>
  <c r="N2240" i="3" s="1"/>
  <c r="O2240" i="3" s="1"/>
  <c r="P2240" i="3" s="1"/>
  <c r="D2240" i="3"/>
  <c r="Q2239" i="3"/>
  <c r="K2239" i="3"/>
  <c r="L2239" i="3" s="1"/>
  <c r="H2239" i="3"/>
  <c r="E2239" i="3"/>
  <c r="F2239" i="3" s="1"/>
  <c r="M2239" i="3" s="1"/>
  <c r="N2239" i="3" s="1"/>
  <c r="O2239" i="3" s="1"/>
  <c r="P2239" i="3" s="1"/>
  <c r="D2239" i="3"/>
  <c r="Q2238" i="3"/>
  <c r="K2238" i="3"/>
  <c r="L2238" i="3" s="1"/>
  <c r="H2238" i="3"/>
  <c r="E2238" i="3"/>
  <c r="F2238" i="3" s="1"/>
  <c r="M2238" i="3" s="1"/>
  <c r="N2238" i="3" s="1"/>
  <c r="O2238" i="3" s="1"/>
  <c r="P2238" i="3" s="1"/>
  <c r="D2238" i="3"/>
  <c r="Q2237" i="3"/>
  <c r="K2237" i="3"/>
  <c r="L2237" i="3" s="1"/>
  <c r="H2237" i="3"/>
  <c r="E2237" i="3"/>
  <c r="D2237" i="3"/>
  <c r="Q2236" i="3"/>
  <c r="K2236" i="3"/>
  <c r="L2236" i="3" s="1"/>
  <c r="H2236" i="3"/>
  <c r="E2236" i="3"/>
  <c r="D2236" i="3"/>
  <c r="Q2235" i="3"/>
  <c r="K2235" i="3"/>
  <c r="L2235" i="3" s="1"/>
  <c r="H2235" i="3"/>
  <c r="E2235" i="3"/>
  <c r="F2235" i="3" s="1"/>
  <c r="M2235" i="3" s="1"/>
  <c r="N2235" i="3" s="1"/>
  <c r="O2235" i="3" s="1"/>
  <c r="P2235" i="3" s="1"/>
  <c r="D2235" i="3"/>
  <c r="Q2234" i="3"/>
  <c r="K2234" i="3"/>
  <c r="L2234" i="3" s="1"/>
  <c r="H2234" i="3"/>
  <c r="E2234" i="3"/>
  <c r="F2234" i="3" s="1"/>
  <c r="M2234" i="3" s="1"/>
  <c r="N2234" i="3" s="1"/>
  <c r="O2234" i="3" s="1"/>
  <c r="P2234" i="3" s="1"/>
  <c r="D2234" i="3"/>
  <c r="Q2233" i="3"/>
  <c r="K2233" i="3"/>
  <c r="L2233" i="3" s="1"/>
  <c r="H2233" i="3"/>
  <c r="E2233" i="3"/>
  <c r="D2233" i="3"/>
  <c r="Q2232" i="3"/>
  <c r="K2232" i="3"/>
  <c r="L2232" i="3" s="1"/>
  <c r="H2232" i="3"/>
  <c r="E2232" i="3"/>
  <c r="D2232" i="3"/>
  <c r="Q2231" i="3"/>
  <c r="K2231" i="3"/>
  <c r="L2231" i="3" s="1"/>
  <c r="H2231" i="3"/>
  <c r="E2231" i="3"/>
  <c r="F2231" i="3" s="1"/>
  <c r="M2231" i="3" s="1"/>
  <c r="N2231" i="3" s="1"/>
  <c r="O2231" i="3" s="1"/>
  <c r="P2231" i="3" s="1"/>
  <c r="D2231" i="3"/>
  <c r="Q2230" i="3"/>
  <c r="K2230" i="3"/>
  <c r="L2230" i="3" s="1"/>
  <c r="H2230" i="3"/>
  <c r="E2230" i="3"/>
  <c r="F2230" i="3" s="1"/>
  <c r="M2230" i="3" s="1"/>
  <c r="N2230" i="3" s="1"/>
  <c r="O2230" i="3" s="1"/>
  <c r="P2230" i="3" s="1"/>
  <c r="D2230" i="3"/>
  <c r="Q2229" i="3"/>
  <c r="K2229" i="3"/>
  <c r="L2229" i="3" s="1"/>
  <c r="H2229" i="3"/>
  <c r="E2229" i="3"/>
  <c r="F2229" i="3" s="1"/>
  <c r="M2229" i="3" s="1"/>
  <c r="N2229" i="3" s="1"/>
  <c r="O2229" i="3" s="1"/>
  <c r="P2229" i="3" s="1"/>
  <c r="D2229" i="3"/>
  <c r="Q2228" i="3"/>
  <c r="K2228" i="3"/>
  <c r="L2228" i="3" s="1"/>
  <c r="H2228" i="3"/>
  <c r="E2228" i="3"/>
  <c r="D2228" i="3"/>
  <c r="Q2227" i="3"/>
  <c r="K2227" i="3"/>
  <c r="L2227" i="3" s="1"/>
  <c r="H2227" i="3"/>
  <c r="E2227" i="3"/>
  <c r="F2227" i="3" s="1"/>
  <c r="M2227" i="3" s="1"/>
  <c r="N2227" i="3" s="1"/>
  <c r="O2227" i="3" s="1"/>
  <c r="P2227" i="3" s="1"/>
  <c r="D2227" i="3"/>
  <c r="Q2226" i="3"/>
  <c r="K2226" i="3"/>
  <c r="L2226" i="3" s="1"/>
  <c r="H2226" i="3"/>
  <c r="E2226" i="3"/>
  <c r="F2226" i="3" s="1"/>
  <c r="M2226" i="3" s="1"/>
  <c r="N2226" i="3" s="1"/>
  <c r="O2226" i="3" s="1"/>
  <c r="P2226" i="3" s="1"/>
  <c r="D2226" i="3"/>
  <c r="Q2225" i="3"/>
  <c r="K2225" i="3"/>
  <c r="L2225" i="3" s="1"/>
  <c r="H2225" i="3"/>
  <c r="E2225" i="3"/>
  <c r="F2225" i="3" s="1"/>
  <c r="M2225" i="3" s="1"/>
  <c r="N2225" i="3" s="1"/>
  <c r="O2225" i="3" s="1"/>
  <c r="P2225" i="3" s="1"/>
  <c r="D2225" i="3"/>
  <c r="Q2224" i="3"/>
  <c r="K2224" i="3"/>
  <c r="L2224" i="3" s="1"/>
  <c r="H2224" i="3"/>
  <c r="E2224" i="3"/>
  <c r="F2224" i="3" s="1"/>
  <c r="M2224" i="3" s="1"/>
  <c r="N2224" i="3" s="1"/>
  <c r="O2224" i="3" s="1"/>
  <c r="P2224" i="3" s="1"/>
  <c r="D2224" i="3"/>
  <c r="Q2223" i="3"/>
  <c r="K2223" i="3"/>
  <c r="L2223" i="3" s="1"/>
  <c r="H2223" i="3"/>
  <c r="E2223" i="3"/>
  <c r="F2223" i="3" s="1"/>
  <c r="M2223" i="3" s="1"/>
  <c r="N2223" i="3" s="1"/>
  <c r="O2223" i="3" s="1"/>
  <c r="P2223" i="3" s="1"/>
  <c r="D2223" i="3"/>
  <c r="Q2222" i="3"/>
  <c r="K2222" i="3"/>
  <c r="L2222" i="3" s="1"/>
  <c r="H2222" i="3"/>
  <c r="E2222" i="3"/>
  <c r="F2222" i="3" s="1"/>
  <c r="M2222" i="3" s="1"/>
  <c r="N2222" i="3" s="1"/>
  <c r="O2222" i="3" s="1"/>
  <c r="P2222" i="3" s="1"/>
  <c r="D2222" i="3"/>
  <c r="Q2221" i="3"/>
  <c r="K2221" i="3"/>
  <c r="L2221" i="3" s="1"/>
  <c r="H2221" i="3"/>
  <c r="E2221" i="3"/>
  <c r="F2221" i="3" s="1"/>
  <c r="M2221" i="3" s="1"/>
  <c r="N2221" i="3" s="1"/>
  <c r="O2221" i="3" s="1"/>
  <c r="P2221" i="3" s="1"/>
  <c r="D2221" i="3"/>
  <c r="Q2220" i="3"/>
  <c r="K2220" i="3"/>
  <c r="L2220" i="3" s="1"/>
  <c r="H2220" i="3"/>
  <c r="E2220" i="3"/>
  <c r="F2220" i="3" s="1"/>
  <c r="M2220" i="3" s="1"/>
  <c r="N2220" i="3" s="1"/>
  <c r="O2220" i="3" s="1"/>
  <c r="P2220" i="3" s="1"/>
  <c r="D2220" i="3"/>
  <c r="Q2219" i="3"/>
  <c r="K2219" i="3"/>
  <c r="L2219" i="3" s="1"/>
  <c r="H2219" i="3"/>
  <c r="E2219" i="3"/>
  <c r="F2219" i="3" s="1"/>
  <c r="M2219" i="3" s="1"/>
  <c r="N2219" i="3" s="1"/>
  <c r="O2219" i="3" s="1"/>
  <c r="P2219" i="3" s="1"/>
  <c r="D2219" i="3"/>
  <c r="Q2218" i="3"/>
  <c r="K2218" i="3"/>
  <c r="L2218" i="3" s="1"/>
  <c r="H2218" i="3"/>
  <c r="E2218" i="3"/>
  <c r="F2218" i="3" s="1"/>
  <c r="M2218" i="3" s="1"/>
  <c r="N2218" i="3" s="1"/>
  <c r="O2218" i="3" s="1"/>
  <c r="P2218" i="3" s="1"/>
  <c r="D2218" i="3"/>
  <c r="Q2217" i="3"/>
  <c r="K2217" i="3"/>
  <c r="L2217" i="3" s="1"/>
  <c r="H2217" i="3"/>
  <c r="E2217" i="3"/>
  <c r="F2217" i="3" s="1"/>
  <c r="M2217" i="3" s="1"/>
  <c r="N2217" i="3" s="1"/>
  <c r="O2217" i="3" s="1"/>
  <c r="P2217" i="3" s="1"/>
  <c r="D2217" i="3"/>
  <c r="Q2216" i="3"/>
  <c r="K2216" i="3"/>
  <c r="L2216" i="3" s="1"/>
  <c r="H2216" i="3"/>
  <c r="E2216" i="3"/>
  <c r="F2216" i="3" s="1"/>
  <c r="M2216" i="3" s="1"/>
  <c r="N2216" i="3" s="1"/>
  <c r="O2216" i="3" s="1"/>
  <c r="P2216" i="3" s="1"/>
  <c r="D2216" i="3"/>
  <c r="Q2215" i="3"/>
  <c r="K2215" i="3"/>
  <c r="L2215" i="3" s="1"/>
  <c r="H2215" i="3"/>
  <c r="E2215" i="3"/>
  <c r="F2215" i="3" s="1"/>
  <c r="M2215" i="3" s="1"/>
  <c r="N2215" i="3" s="1"/>
  <c r="O2215" i="3" s="1"/>
  <c r="P2215" i="3" s="1"/>
  <c r="D2215" i="3"/>
  <c r="Q2214" i="3"/>
  <c r="K2214" i="3"/>
  <c r="L2214" i="3" s="1"/>
  <c r="H2214" i="3"/>
  <c r="E2214" i="3"/>
  <c r="F2214" i="3" s="1"/>
  <c r="M2214" i="3" s="1"/>
  <c r="N2214" i="3" s="1"/>
  <c r="O2214" i="3" s="1"/>
  <c r="P2214" i="3" s="1"/>
  <c r="D2214" i="3"/>
  <c r="Q2213" i="3"/>
  <c r="K2213" i="3"/>
  <c r="L2213" i="3" s="1"/>
  <c r="H2213" i="3"/>
  <c r="E2213" i="3"/>
  <c r="F2213" i="3" s="1"/>
  <c r="M2213" i="3" s="1"/>
  <c r="N2213" i="3" s="1"/>
  <c r="O2213" i="3" s="1"/>
  <c r="P2213" i="3" s="1"/>
  <c r="D2213" i="3"/>
  <c r="Q2212" i="3"/>
  <c r="K2212" i="3"/>
  <c r="L2212" i="3" s="1"/>
  <c r="H2212" i="3"/>
  <c r="E2212" i="3"/>
  <c r="F2212" i="3" s="1"/>
  <c r="M2212" i="3" s="1"/>
  <c r="N2212" i="3" s="1"/>
  <c r="O2212" i="3" s="1"/>
  <c r="P2212" i="3" s="1"/>
  <c r="D2212" i="3"/>
  <c r="Q2211" i="3"/>
  <c r="K2211" i="3"/>
  <c r="L2211" i="3" s="1"/>
  <c r="H2211" i="3"/>
  <c r="E2211" i="3"/>
  <c r="F2211" i="3" s="1"/>
  <c r="M2211" i="3" s="1"/>
  <c r="N2211" i="3" s="1"/>
  <c r="O2211" i="3" s="1"/>
  <c r="P2211" i="3" s="1"/>
  <c r="D2211" i="3"/>
  <c r="Q2210" i="3"/>
  <c r="K2210" i="3"/>
  <c r="L2210" i="3" s="1"/>
  <c r="H2210" i="3"/>
  <c r="E2210" i="3"/>
  <c r="F2210" i="3" s="1"/>
  <c r="M2210" i="3" s="1"/>
  <c r="N2210" i="3" s="1"/>
  <c r="O2210" i="3" s="1"/>
  <c r="P2210" i="3" s="1"/>
  <c r="D2210" i="3"/>
  <c r="Q2209" i="3"/>
  <c r="K2209" i="3"/>
  <c r="L2209" i="3" s="1"/>
  <c r="H2209" i="3"/>
  <c r="E2209" i="3"/>
  <c r="F2209" i="3" s="1"/>
  <c r="M2209" i="3" s="1"/>
  <c r="N2209" i="3" s="1"/>
  <c r="O2209" i="3" s="1"/>
  <c r="P2209" i="3" s="1"/>
  <c r="D2209" i="3"/>
  <c r="Q2208" i="3"/>
  <c r="K2208" i="3"/>
  <c r="L2208" i="3" s="1"/>
  <c r="H2208" i="3"/>
  <c r="E2208" i="3"/>
  <c r="F2208" i="3" s="1"/>
  <c r="M2208" i="3" s="1"/>
  <c r="N2208" i="3" s="1"/>
  <c r="O2208" i="3" s="1"/>
  <c r="P2208" i="3" s="1"/>
  <c r="D2208" i="3"/>
  <c r="Q2207" i="3"/>
  <c r="K2207" i="3"/>
  <c r="L2207" i="3" s="1"/>
  <c r="H2207" i="3"/>
  <c r="E2207" i="3"/>
  <c r="F2207" i="3" s="1"/>
  <c r="M2207" i="3" s="1"/>
  <c r="N2207" i="3" s="1"/>
  <c r="O2207" i="3" s="1"/>
  <c r="P2207" i="3" s="1"/>
  <c r="D2207" i="3"/>
  <c r="Q2206" i="3"/>
  <c r="R2206" i="3" s="1"/>
  <c r="S2206" i="3" s="1"/>
  <c r="K2206" i="3"/>
  <c r="L2206" i="3" s="1"/>
  <c r="H2206" i="3"/>
  <c r="E2206" i="3"/>
  <c r="D2206" i="3"/>
  <c r="Q2205" i="3"/>
  <c r="K2205" i="3"/>
  <c r="L2205" i="3" s="1"/>
  <c r="H2205" i="3"/>
  <c r="E2205" i="3"/>
  <c r="D2205" i="3"/>
  <c r="Q2204" i="3"/>
  <c r="K2204" i="3"/>
  <c r="L2204" i="3" s="1"/>
  <c r="H2204" i="3"/>
  <c r="E2204" i="3"/>
  <c r="D2204" i="3"/>
  <c r="Q2203" i="3"/>
  <c r="K2203" i="3"/>
  <c r="L2203" i="3" s="1"/>
  <c r="H2203" i="3"/>
  <c r="E2203" i="3"/>
  <c r="D2203" i="3"/>
  <c r="Q2202" i="3"/>
  <c r="K2202" i="3"/>
  <c r="L2202" i="3" s="1"/>
  <c r="H2202" i="3"/>
  <c r="E2202" i="3"/>
  <c r="D2202" i="3"/>
  <c r="Q2201" i="3"/>
  <c r="K2201" i="3"/>
  <c r="L2201" i="3" s="1"/>
  <c r="H2201" i="3"/>
  <c r="E2201" i="3"/>
  <c r="D2201" i="3"/>
  <c r="Q2200" i="3"/>
  <c r="K2200" i="3"/>
  <c r="L2200" i="3" s="1"/>
  <c r="H2200" i="3"/>
  <c r="E2200" i="3"/>
  <c r="D2200" i="3"/>
  <c r="Q2199" i="3"/>
  <c r="K2199" i="3"/>
  <c r="L2199" i="3" s="1"/>
  <c r="H2199" i="3"/>
  <c r="E2199" i="3"/>
  <c r="D2199" i="3"/>
  <c r="Q2198" i="3"/>
  <c r="K2198" i="3"/>
  <c r="L2198" i="3" s="1"/>
  <c r="H2198" i="3"/>
  <c r="E2198" i="3"/>
  <c r="D2198" i="3"/>
  <c r="Q2197" i="3"/>
  <c r="K2197" i="3"/>
  <c r="L2197" i="3" s="1"/>
  <c r="H2197" i="3"/>
  <c r="E2197" i="3"/>
  <c r="D2197" i="3"/>
  <c r="Q2196" i="3"/>
  <c r="K2196" i="3"/>
  <c r="L2196" i="3" s="1"/>
  <c r="H2196" i="3"/>
  <c r="E2196" i="3"/>
  <c r="D2196" i="3"/>
  <c r="Q2195" i="3"/>
  <c r="K2195" i="3"/>
  <c r="L2195" i="3" s="1"/>
  <c r="H2195" i="3"/>
  <c r="E2195" i="3"/>
  <c r="D2195" i="3"/>
  <c r="Q2194" i="3"/>
  <c r="K2194" i="3"/>
  <c r="L2194" i="3" s="1"/>
  <c r="H2194" i="3"/>
  <c r="E2194" i="3"/>
  <c r="D2194" i="3"/>
  <c r="Q2193" i="3"/>
  <c r="K2193" i="3"/>
  <c r="L2193" i="3" s="1"/>
  <c r="H2193" i="3"/>
  <c r="E2193" i="3"/>
  <c r="D2193" i="3"/>
  <c r="Q2192" i="3"/>
  <c r="K2192" i="3"/>
  <c r="L2192" i="3" s="1"/>
  <c r="H2192" i="3"/>
  <c r="E2192" i="3"/>
  <c r="D2192" i="3"/>
  <c r="Q2191" i="3"/>
  <c r="K2191" i="3"/>
  <c r="L2191" i="3" s="1"/>
  <c r="H2191" i="3"/>
  <c r="E2191" i="3"/>
  <c r="D2191" i="3"/>
  <c r="Q2190" i="3"/>
  <c r="K2190" i="3"/>
  <c r="L2190" i="3" s="1"/>
  <c r="H2190" i="3"/>
  <c r="E2190" i="3"/>
  <c r="D2190" i="3"/>
  <c r="Q2189" i="3"/>
  <c r="K2189" i="3"/>
  <c r="L2189" i="3" s="1"/>
  <c r="H2189" i="3"/>
  <c r="E2189" i="3"/>
  <c r="D2189" i="3"/>
  <c r="Q2188" i="3"/>
  <c r="K2188" i="3"/>
  <c r="L2188" i="3" s="1"/>
  <c r="H2188" i="3"/>
  <c r="E2188" i="3"/>
  <c r="D2188" i="3"/>
  <c r="Q2187" i="3"/>
  <c r="K2187" i="3"/>
  <c r="L2187" i="3" s="1"/>
  <c r="H2187" i="3"/>
  <c r="E2187" i="3"/>
  <c r="D2187" i="3"/>
  <c r="Q2186" i="3"/>
  <c r="K2186" i="3"/>
  <c r="L2186" i="3" s="1"/>
  <c r="H2186" i="3"/>
  <c r="E2186" i="3"/>
  <c r="D2186" i="3"/>
  <c r="Q2185" i="3"/>
  <c r="K2185" i="3"/>
  <c r="L2185" i="3" s="1"/>
  <c r="H2185" i="3"/>
  <c r="E2185" i="3"/>
  <c r="D2185" i="3"/>
  <c r="Q2184" i="3"/>
  <c r="K2184" i="3"/>
  <c r="L2184" i="3" s="1"/>
  <c r="H2184" i="3"/>
  <c r="E2184" i="3"/>
  <c r="D2184" i="3"/>
  <c r="Q2183" i="3"/>
  <c r="K2183" i="3"/>
  <c r="L2183" i="3" s="1"/>
  <c r="H2183" i="3"/>
  <c r="E2183" i="3"/>
  <c r="D2183" i="3"/>
  <c r="Q2182" i="3"/>
  <c r="K2182" i="3"/>
  <c r="L2182" i="3" s="1"/>
  <c r="H2182" i="3"/>
  <c r="E2182" i="3"/>
  <c r="D2182" i="3"/>
  <c r="Q2181" i="3"/>
  <c r="K2181" i="3"/>
  <c r="L2181" i="3" s="1"/>
  <c r="H2181" i="3"/>
  <c r="E2181" i="3"/>
  <c r="D2181" i="3"/>
  <c r="Q2180" i="3"/>
  <c r="K2180" i="3"/>
  <c r="L2180" i="3" s="1"/>
  <c r="H2180" i="3"/>
  <c r="E2180" i="3"/>
  <c r="D2180" i="3"/>
  <c r="Q2179" i="3"/>
  <c r="K2179" i="3"/>
  <c r="L2179" i="3" s="1"/>
  <c r="H2179" i="3"/>
  <c r="E2179" i="3"/>
  <c r="D2179" i="3"/>
  <c r="Q2178" i="3"/>
  <c r="K2178" i="3"/>
  <c r="L2178" i="3" s="1"/>
  <c r="H2178" i="3"/>
  <c r="E2178" i="3"/>
  <c r="D2178" i="3"/>
  <c r="Q2177" i="3"/>
  <c r="K2177" i="3"/>
  <c r="L2177" i="3" s="1"/>
  <c r="H2177" i="3"/>
  <c r="E2177" i="3"/>
  <c r="D2177" i="3"/>
  <c r="Q2176" i="3"/>
  <c r="K2176" i="3"/>
  <c r="L2176" i="3" s="1"/>
  <c r="H2176" i="3"/>
  <c r="E2176" i="3"/>
  <c r="D2176" i="3"/>
  <c r="Q2175" i="3"/>
  <c r="K2175" i="3"/>
  <c r="L2175" i="3" s="1"/>
  <c r="H2175" i="3"/>
  <c r="E2175" i="3"/>
  <c r="D2175" i="3"/>
  <c r="Q2174" i="3"/>
  <c r="K2174" i="3"/>
  <c r="L2174" i="3" s="1"/>
  <c r="H2174" i="3"/>
  <c r="E2174" i="3"/>
  <c r="D2174" i="3"/>
  <c r="Q2173" i="3"/>
  <c r="K2173" i="3"/>
  <c r="L2173" i="3" s="1"/>
  <c r="H2173" i="3"/>
  <c r="E2173" i="3"/>
  <c r="D2173" i="3"/>
  <c r="Q2172" i="3"/>
  <c r="K2172" i="3"/>
  <c r="L2172" i="3" s="1"/>
  <c r="H2172" i="3"/>
  <c r="E2172" i="3"/>
  <c r="D2172" i="3"/>
  <c r="Q2171" i="3"/>
  <c r="K2171" i="3"/>
  <c r="L2171" i="3" s="1"/>
  <c r="H2171" i="3"/>
  <c r="E2171" i="3"/>
  <c r="D2171" i="3"/>
  <c r="Q2170" i="3"/>
  <c r="K2170" i="3"/>
  <c r="L2170" i="3" s="1"/>
  <c r="H2170" i="3"/>
  <c r="E2170" i="3"/>
  <c r="D2170" i="3"/>
  <c r="Q2169" i="3"/>
  <c r="K2169" i="3"/>
  <c r="L2169" i="3" s="1"/>
  <c r="H2169" i="3"/>
  <c r="E2169" i="3"/>
  <c r="D2169" i="3"/>
  <c r="Q2168" i="3"/>
  <c r="K2168" i="3"/>
  <c r="L2168" i="3" s="1"/>
  <c r="H2168" i="3"/>
  <c r="E2168" i="3"/>
  <c r="D2168" i="3"/>
  <c r="Q2167" i="3"/>
  <c r="K2167" i="3"/>
  <c r="L2167" i="3" s="1"/>
  <c r="H2167" i="3"/>
  <c r="E2167" i="3"/>
  <c r="D2167" i="3"/>
  <c r="Q2166" i="3"/>
  <c r="K2166" i="3"/>
  <c r="L2166" i="3" s="1"/>
  <c r="H2166" i="3"/>
  <c r="E2166" i="3"/>
  <c r="D2166" i="3"/>
  <c r="Q2165" i="3"/>
  <c r="K2165" i="3"/>
  <c r="L2165" i="3" s="1"/>
  <c r="H2165" i="3"/>
  <c r="E2165" i="3"/>
  <c r="D2165" i="3"/>
  <c r="Q2164" i="3"/>
  <c r="K2164" i="3"/>
  <c r="L2164" i="3" s="1"/>
  <c r="H2164" i="3"/>
  <c r="E2164" i="3"/>
  <c r="D2164" i="3"/>
  <c r="Q2163" i="3"/>
  <c r="K2163" i="3"/>
  <c r="L2163" i="3" s="1"/>
  <c r="H2163" i="3"/>
  <c r="E2163" i="3"/>
  <c r="D2163" i="3"/>
  <c r="Q2162" i="3"/>
  <c r="K2162" i="3"/>
  <c r="L2162" i="3" s="1"/>
  <c r="H2162" i="3"/>
  <c r="E2162" i="3"/>
  <c r="D2162" i="3"/>
  <c r="Q2161" i="3"/>
  <c r="K2161" i="3"/>
  <c r="L2161" i="3" s="1"/>
  <c r="H2161" i="3"/>
  <c r="E2161" i="3"/>
  <c r="D2161" i="3"/>
  <c r="Q2160" i="3"/>
  <c r="K2160" i="3"/>
  <c r="L2160" i="3" s="1"/>
  <c r="H2160" i="3"/>
  <c r="E2160" i="3"/>
  <c r="D2160" i="3"/>
  <c r="Q2159" i="3"/>
  <c r="K2159" i="3"/>
  <c r="L2159" i="3" s="1"/>
  <c r="H2159" i="3"/>
  <c r="E2159" i="3"/>
  <c r="D2159" i="3"/>
  <c r="Q2158" i="3"/>
  <c r="K2158" i="3"/>
  <c r="L2158" i="3" s="1"/>
  <c r="H2158" i="3"/>
  <c r="E2158" i="3"/>
  <c r="D2158" i="3"/>
  <c r="Q2157" i="3"/>
  <c r="K2157" i="3"/>
  <c r="L2157" i="3" s="1"/>
  <c r="H2157" i="3"/>
  <c r="E2157" i="3"/>
  <c r="D2157" i="3"/>
  <c r="Q2156" i="3"/>
  <c r="K2156" i="3"/>
  <c r="L2156" i="3" s="1"/>
  <c r="H2156" i="3"/>
  <c r="E2156" i="3"/>
  <c r="D2156" i="3"/>
  <c r="Q2155" i="3"/>
  <c r="K2155" i="3"/>
  <c r="L2155" i="3" s="1"/>
  <c r="H2155" i="3"/>
  <c r="E2155" i="3"/>
  <c r="D2155" i="3"/>
  <c r="Q2154" i="3"/>
  <c r="K2154" i="3"/>
  <c r="L2154" i="3" s="1"/>
  <c r="H2154" i="3"/>
  <c r="E2154" i="3"/>
  <c r="D2154" i="3"/>
  <c r="Q2153" i="3"/>
  <c r="K2153" i="3"/>
  <c r="L2153" i="3" s="1"/>
  <c r="H2153" i="3"/>
  <c r="E2153" i="3"/>
  <c r="D2153" i="3"/>
  <c r="Q2152" i="3"/>
  <c r="K2152" i="3"/>
  <c r="L2152" i="3" s="1"/>
  <c r="H2152" i="3"/>
  <c r="E2152" i="3"/>
  <c r="D2152" i="3"/>
  <c r="Q2151" i="3"/>
  <c r="K2151" i="3"/>
  <c r="L2151" i="3" s="1"/>
  <c r="H2151" i="3"/>
  <c r="E2151" i="3"/>
  <c r="D2151" i="3"/>
  <c r="Q2150" i="3"/>
  <c r="K2150" i="3"/>
  <c r="L2150" i="3" s="1"/>
  <c r="H2150" i="3"/>
  <c r="E2150" i="3"/>
  <c r="D2150" i="3"/>
  <c r="Q2149" i="3"/>
  <c r="K2149" i="3"/>
  <c r="L2149" i="3" s="1"/>
  <c r="H2149" i="3"/>
  <c r="E2149" i="3"/>
  <c r="D2149" i="3"/>
  <c r="Q2148" i="3"/>
  <c r="K2148" i="3"/>
  <c r="L2148" i="3" s="1"/>
  <c r="H2148" i="3"/>
  <c r="E2148" i="3"/>
  <c r="D2148" i="3"/>
  <c r="Q2147" i="3"/>
  <c r="K2147" i="3"/>
  <c r="L2147" i="3" s="1"/>
  <c r="H2147" i="3"/>
  <c r="E2147" i="3"/>
  <c r="D2147" i="3"/>
  <c r="Q2146" i="3"/>
  <c r="K2146" i="3"/>
  <c r="L2146" i="3" s="1"/>
  <c r="H2146" i="3"/>
  <c r="E2146" i="3"/>
  <c r="D2146" i="3"/>
  <c r="Q2145" i="3"/>
  <c r="K2145" i="3"/>
  <c r="L2145" i="3" s="1"/>
  <c r="H2145" i="3"/>
  <c r="E2145" i="3"/>
  <c r="D2145" i="3"/>
  <c r="Q2144" i="3"/>
  <c r="K2144" i="3"/>
  <c r="L2144" i="3" s="1"/>
  <c r="H2144" i="3"/>
  <c r="E2144" i="3"/>
  <c r="D2144" i="3"/>
  <c r="Q2143" i="3"/>
  <c r="K2143" i="3"/>
  <c r="L2143" i="3" s="1"/>
  <c r="H2143" i="3"/>
  <c r="E2143" i="3"/>
  <c r="D2143" i="3"/>
  <c r="Q2142" i="3"/>
  <c r="K2142" i="3"/>
  <c r="L2142" i="3" s="1"/>
  <c r="H2142" i="3"/>
  <c r="E2142" i="3"/>
  <c r="D2142" i="3"/>
  <c r="Q2141" i="3"/>
  <c r="K2141" i="3"/>
  <c r="L2141" i="3" s="1"/>
  <c r="H2141" i="3"/>
  <c r="E2141" i="3"/>
  <c r="D2141" i="3"/>
  <c r="Q2140" i="3"/>
  <c r="K2140" i="3"/>
  <c r="L2140" i="3" s="1"/>
  <c r="H2140" i="3"/>
  <c r="E2140" i="3"/>
  <c r="D2140" i="3"/>
  <c r="Q2139" i="3"/>
  <c r="K2139" i="3"/>
  <c r="L2139" i="3" s="1"/>
  <c r="H2139" i="3"/>
  <c r="E2139" i="3"/>
  <c r="D2139" i="3"/>
  <c r="Q2138" i="3"/>
  <c r="K2138" i="3"/>
  <c r="L2138" i="3" s="1"/>
  <c r="H2138" i="3"/>
  <c r="E2138" i="3"/>
  <c r="D2138" i="3"/>
  <c r="Q2137" i="3"/>
  <c r="K2137" i="3"/>
  <c r="L2137" i="3" s="1"/>
  <c r="H2137" i="3"/>
  <c r="E2137" i="3"/>
  <c r="D2137" i="3"/>
  <c r="Q2136" i="3"/>
  <c r="K2136" i="3"/>
  <c r="L2136" i="3" s="1"/>
  <c r="H2136" i="3"/>
  <c r="E2136" i="3"/>
  <c r="D2136" i="3"/>
  <c r="Q2135" i="3"/>
  <c r="K2135" i="3"/>
  <c r="L2135" i="3" s="1"/>
  <c r="H2135" i="3"/>
  <c r="E2135" i="3"/>
  <c r="D2135" i="3"/>
  <c r="Q2134" i="3"/>
  <c r="K2134" i="3"/>
  <c r="L2134" i="3" s="1"/>
  <c r="H2134" i="3"/>
  <c r="E2134" i="3"/>
  <c r="D2134" i="3"/>
  <c r="Q2133" i="3"/>
  <c r="K2133" i="3"/>
  <c r="L2133" i="3" s="1"/>
  <c r="H2133" i="3"/>
  <c r="E2133" i="3"/>
  <c r="D2133" i="3"/>
  <c r="Q2132" i="3"/>
  <c r="K2132" i="3"/>
  <c r="L2132" i="3" s="1"/>
  <c r="H2132" i="3"/>
  <c r="E2132" i="3"/>
  <c r="D2132" i="3"/>
  <c r="Q2131" i="3"/>
  <c r="K2131" i="3"/>
  <c r="L2131" i="3" s="1"/>
  <c r="H2131" i="3"/>
  <c r="E2131" i="3"/>
  <c r="D2131" i="3"/>
  <c r="Q2130" i="3"/>
  <c r="K2130" i="3"/>
  <c r="L2130" i="3" s="1"/>
  <c r="H2130" i="3"/>
  <c r="E2130" i="3"/>
  <c r="D2130" i="3"/>
  <c r="Q2129" i="3"/>
  <c r="K2129" i="3"/>
  <c r="L2129" i="3" s="1"/>
  <c r="H2129" i="3"/>
  <c r="E2129" i="3"/>
  <c r="D2129" i="3"/>
  <c r="Q2128" i="3"/>
  <c r="K2128" i="3"/>
  <c r="L2128" i="3" s="1"/>
  <c r="H2128" i="3"/>
  <c r="E2128" i="3"/>
  <c r="D2128" i="3"/>
  <c r="Q2127" i="3"/>
  <c r="K2127" i="3"/>
  <c r="L2127" i="3" s="1"/>
  <c r="H2127" i="3"/>
  <c r="E2127" i="3"/>
  <c r="D2127" i="3"/>
  <c r="Q2126" i="3"/>
  <c r="K2126" i="3"/>
  <c r="L2126" i="3" s="1"/>
  <c r="H2126" i="3"/>
  <c r="E2126" i="3"/>
  <c r="D2126" i="3"/>
  <c r="Q2125" i="3"/>
  <c r="K2125" i="3"/>
  <c r="L2125" i="3" s="1"/>
  <c r="H2125" i="3"/>
  <c r="E2125" i="3"/>
  <c r="D2125" i="3"/>
  <c r="Q2124" i="3"/>
  <c r="K2124" i="3"/>
  <c r="L2124" i="3" s="1"/>
  <c r="H2124" i="3"/>
  <c r="E2124" i="3"/>
  <c r="D2124" i="3"/>
  <c r="Q2123" i="3"/>
  <c r="K2123" i="3"/>
  <c r="L2123" i="3" s="1"/>
  <c r="H2123" i="3"/>
  <c r="E2123" i="3"/>
  <c r="D2123" i="3"/>
  <c r="Q2122" i="3"/>
  <c r="K2122" i="3"/>
  <c r="L2122" i="3" s="1"/>
  <c r="H2122" i="3"/>
  <c r="E2122" i="3"/>
  <c r="D2122" i="3"/>
  <c r="Q2121" i="3"/>
  <c r="K2121" i="3"/>
  <c r="L2121" i="3" s="1"/>
  <c r="H2121" i="3"/>
  <c r="E2121" i="3"/>
  <c r="D2121" i="3"/>
  <c r="Q2120" i="3"/>
  <c r="K2120" i="3"/>
  <c r="L2120" i="3" s="1"/>
  <c r="H2120" i="3"/>
  <c r="E2120" i="3"/>
  <c r="D2120" i="3"/>
  <c r="Q2119" i="3"/>
  <c r="K2119" i="3"/>
  <c r="L2119" i="3" s="1"/>
  <c r="H2119" i="3"/>
  <c r="E2119" i="3"/>
  <c r="D2119" i="3"/>
  <c r="Q2118" i="3"/>
  <c r="K2118" i="3"/>
  <c r="L2118" i="3" s="1"/>
  <c r="H2118" i="3"/>
  <c r="E2118" i="3"/>
  <c r="D2118" i="3"/>
  <c r="Q2117" i="3"/>
  <c r="K2117" i="3"/>
  <c r="L2117" i="3" s="1"/>
  <c r="H2117" i="3"/>
  <c r="E2117" i="3"/>
  <c r="D2117" i="3"/>
  <c r="Q2116" i="3"/>
  <c r="K2116" i="3"/>
  <c r="L2116" i="3" s="1"/>
  <c r="H2116" i="3"/>
  <c r="E2116" i="3"/>
  <c r="D2116" i="3"/>
  <c r="Q2115" i="3"/>
  <c r="K2115" i="3"/>
  <c r="L2115" i="3" s="1"/>
  <c r="H2115" i="3"/>
  <c r="E2115" i="3"/>
  <c r="D2115" i="3"/>
  <c r="Q2114" i="3"/>
  <c r="K2114" i="3"/>
  <c r="L2114" i="3" s="1"/>
  <c r="H2114" i="3"/>
  <c r="E2114" i="3"/>
  <c r="D2114" i="3"/>
  <c r="Q2113" i="3"/>
  <c r="K2113" i="3"/>
  <c r="L2113" i="3" s="1"/>
  <c r="H2113" i="3"/>
  <c r="E2113" i="3"/>
  <c r="D2113" i="3"/>
  <c r="Q2112" i="3"/>
  <c r="K2112" i="3"/>
  <c r="L2112" i="3" s="1"/>
  <c r="H2112" i="3"/>
  <c r="E2112" i="3"/>
  <c r="D2112" i="3"/>
  <c r="Q2111" i="3"/>
  <c r="K2111" i="3"/>
  <c r="L2111" i="3" s="1"/>
  <c r="H2111" i="3"/>
  <c r="E2111" i="3"/>
  <c r="D2111" i="3"/>
  <c r="Q2110" i="3"/>
  <c r="K2110" i="3"/>
  <c r="L2110" i="3" s="1"/>
  <c r="H2110" i="3"/>
  <c r="E2110" i="3"/>
  <c r="D2110" i="3"/>
  <c r="Q2109" i="3"/>
  <c r="K2109" i="3"/>
  <c r="L2109" i="3" s="1"/>
  <c r="H2109" i="3"/>
  <c r="E2109" i="3"/>
  <c r="D2109" i="3"/>
  <c r="Q2108" i="3"/>
  <c r="K2108" i="3"/>
  <c r="L2108" i="3" s="1"/>
  <c r="H2108" i="3"/>
  <c r="E2108" i="3"/>
  <c r="D2108" i="3"/>
  <c r="Q2107" i="3"/>
  <c r="K2107" i="3"/>
  <c r="L2107" i="3" s="1"/>
  <c r="H2107" i="3"/>
  <c r="E2107" i="3"/>
  <c r="D2107" i="3"/>
  <c r="Q2106" i="3"/>
  <c r="K2106" i="3"/>
  <c r="L2106" i="3" s="1"/>
  <c r="H2106" i="3"/>
  <c r="E2106" i="3"/>
  <c r="D2106" i="3"/>
  <c r="Q2105" i="3"/>
  <c r="K2105" i="3"/>
  <c r="L2105" i="3" s="1"/>
  <c r="H2105" i="3"/>
  <c r="E2105" i="3"/>
  <c r="D2105" i="3"/>
  <c r="Q2104" i="3"/>
  <c r="K2104" i="3"/>
  <c r="L2104" i="3" s="1"/>
  <c r="H2104" i="3"/>
  <c r="E2104" i="3"/>
  <c r="D2104" i="3"/>
  <c r="Q2103" i="3"/>
  <c r="K2103" i="3"/>
  <c r="L2103" i="3" s="1"/>
  <c r="H2103" i="3"/>
  <c r="E2103" i="3"/>
  <c r="D2103" i="3"/>
  <c r="Q2102" i="3"/>
  <c r="K2102" i="3"/>
  <c r="L2102" i="3" s="1"/>
  <c r="H2102" i="3"/>
  <c r="E2102" i="3"/>
  <c r="D2102" i="3"/>
  <c r="Q2101" i="3"/>
  <c r="K2101" i="3"/>
  <c r="L2101" i="3" s="1"/>
  <c r="H2101" i="3"/>
  <c r="E2101" i="3"/>
  <c r="D2101" i="3"/>
  <c r="Q2100" i="3"/>
  <c r="K2100" i="3"/>
  <c r="L2100" i="3" s="1"/>
  <c r="H2100" i="3"/>
  <c r="E2100" i="3"/>
  <c r="D2100" i="3"/>
  <c r="Q2099" i="3"/>
  <c r="K2099" i="3"/>
  <c r="L2099" i="3" s="1"/>
  <c r="H2099" i="3"/>
  <c r="E2099" i="3"/>
  <c r="D2099" i="3"/>
  <c r="Q2098" i="3"/>
  <c r="K2098" i="3"/>
  <c r="L2098" i="3" s="1"/>
  <c r="H2098" i="3"/>
  <c r="E2098" i="3"/>
  <c r="D2098" i="3"/>
  <c r="Q2097" i="3"/>
  <c r="K2097" i="3"/>
  <c r="L2097" i="3" s="1"/>
  <c r="H2097" i="3"/>
  <c r="E2097" i="3"/>
  <c r="D2097" i="3"/>
  <c r="Q2096" i="3"/>
  <c r="K2096" i="3"/>
  <c r="L2096" i="3" s="1"/>
  <c r="H2096" i="3"/>
  <c r="E2096" i="3"/>
  <c r="D2096" i="3"/>
  <c r="Q2095" i="3"/>
  <c r="K2095" i="3"/>
  <c r="L2095" i="3" s="1"/>
  <c r="H2095" i="3"/>
  <c r="E2095" i="3"/>
  <c r="D2095" i="3"/>
  <c r="Q2094" i="3"/>
  <c r="K2094" i="3"/>
  <c r="L2094" i="3" s="1"/>
  <c r="H2094" i="3"/>
  <c r="E2094" i="3"/>
  <c r="D2094" i="3"/>
  <c r="Q2093" i="3"/>
  <c r="K2093" i="3"/>
  <c r="L2093" i="3" s="1"/>
  <c r="H2093" i="3"/>
  <c r="E2093" i="3"/>
  <c r="D2093" i="3"/>
  <c r="Q2092" i="3"/>
  <c r="K2092" i="3"/>
  <c r="L2092" i="3" s="1"/>
  <c r="H2092" i="3"/>
  <c r="E2092" i="3"/>
  <c r="D2092" i="3"/>
  <c r="Q2091" i="3"/>
  <c r="K2091" i="3"/>
  <c r="L2091" i="3" s="1"/>
  <c r="H2091" i="3"/>
  <c r="E2091" i="3"/>
  <c r="D2091" i="3"/>
  <c r="Q2090" i="3"/>
  <c r="K2090" i="3"/>
  <c r="L2090" i="3" s="1"/>
  <c r="H2090" i="3"/>
  <c r="E2090" i="3"/>
  <c r="D2090" i="3"/>
  <c r="Q2089" i="3"/>
  <c r="K2089" i="3"/>
  <c r="L2089" i="3" s="1"/>
  <c r="H2089" i="3"/>
  <c r="E2089" i="3"/>
  <c r="D2089" i="3"/>
  <c r="Q2088" i="3"/>
  <c r="K2088" i="3"/>
  <c r="L2088" i="3" s="1"/>
  <c r="H2088" i="3"/>
  <c r="E2088" i="3"/>
  <c r="D2088" i="3"/>
  <c r="Q2087" i="3"/>
  <c r="K2087" i="3"/>
  <c r="L2087" i="3" s="1"/>
  <c r="H2087" i="3"/>
  <c r="E2087" i="3"/>
  <c r="D2087" i="3"/>
  <c r="Q2086" i="3"/>
  <c r="K2086" i="3"/>
  <c r="L2086" i="3" s="1"/>
  <c r="H2086" i="3"/>
  <c r="E2086" i="3"/>
  <c r="D2086" i="3"/>
  <c r="Q2085" i="3"/>
  <c r="K2085" i="3"/>
  <c r="L2085" i="3" s="1"/>
  <c r="H2085" i="3"/>
  <c r="E2085" i="3"/>
  <c r="D2085" i="3"/>
  <c r="Q2084" i="3"/>
  <c r="K2084" i="3"/>
  <c r="L2084" i="3" s="1"/>
  <c r="H2084" i="3"/>
  <c r="E2084" i="3"/>
  <c r="D2084" i="3"/>
  <c r="Q2083" i="3"/>
  <c r="K2083" i="3"/>
  <c r="L2083" i="3" s="1"/>
  <c r="H2083" i="3"/>
  <c r="E2083" i="3"/>
  <c r="D2083" i="3"/>
  <c r="Q2082" i="3"/>
  <c r="K2082" i="3"/>
  <c r="L2082" i="3" s="1"/>
  <c r="H2082" i="3"/>
  <c r="E2082" i="3"/>
  <c r="D2082" i="3"/>
  <c r="Q2081" i="3"/>
  <c r="K2081" i="3"/>
  <c r="L2081" i="3" s="1"/>
  <c r="H2081" i="3"/>
  <c r="E2081" i="3"/>
  <c r="D2081" i="3"/>
  <c r="Q2080" i="3"/>
  <c r="K2080" i="3"/>
  <c r="L2080" i="3" s="1"/>
  <c r="H2080" i="3"/>
  <c r="E2080" i="3"/>
  <c r="D2080" i="3"/>
  <c r="Q2079" i="3"/>
  <c r="K2079" i="3"/>
  <c r="L2079" i="3" s="1"/>
  <c r="H2079" i="3"/>
  <c r="E2079" i="3"/>
  <c r="D2079" i="3"/>
  <c r="Q2078" i="3"/>
  <c r="K2078" i="3"/>
  <c r="L2078" i="3" s="1"/>
  <c r="H2078" i="3"/>
  <c r="E2078" i="3"/>
  <c r="D2078" i="3"/>
  <c r="Q2077" i="3"/>
  <c r="K2077" i="3"/>
  <c r="L2077" i="3" s="1"/>
  <c r="H2077" i="3"/>
  <c r="E2077" i="3"/>
  <c r="D2077" i="3"/>
  <c r="Q2076" i="3"/>
  <c r="K2076" i="3"/>
  <c r="L2076" i="3" s="1"/>
  <c r="H2076" i="3"/>
  <c r="E2076" i="3"/>
  <c r="D2076" i="3"/>
  <c r="Q2075" i="3"/>
  <c r="K2075" i="3"/>
  <c r="L2075" i="3" s="1"/>
  <c r="H2075" i="3"/>
  <c r="E2075" i="3"/>
  <c r="D2075" i="3"/>
  <c r="Q2074" i="3"/>
  <c r="K2074" i="3"/>
  <c r="L2074" i="3" s="1"/>
  <c r="H2074" i="3"/>
  <c r="E2074" i="3"/>
  <c r="D2074" i="3"/>
  <c r="Q2073" i="3"/>
  <c r="K2073" i="3"/>
  <c r="L2073" i="3" s="1"/>
  <c r="H2073" i="3"/>
  <c r="E2073" i="3"/>
  <c r="D2073" i="3"/>
  <c r="Q2072" i="3"/>
  <c r="K2072" i="3"/>
  <c r="L2072" i="3" s="1"/>
  <c r="H2072" i="3"/>
  <c r="E2072" i="3"/>
  <c r="D2072" i="3"/>
  <c r="Q2071" i="3"/>
  <c r="K2071" i="3"/>
  <c r="L2071" i="3" s="1"/>
  <c r="H2071" i="3"/>
  <c r="E2071" i="3"/>
  <c r="D2071" i="3"/>
  <c r="Q2070" i="3"/>
  <c r="K2070" i="3"/>
  <c r="L2070" i="3" s="1"/>
  <c r="H2070" i="3"/>
  <c r="E2070" i="3"/>
  <c r="D2070" i="3"/>
  <c r="Q2069" i="3"/>
  <c r="K2069" i="3"/>
  <c r="L2069" i="3" s="1"/>
  <c r="H2069" i="3"/>
  <c r="E2069" i="3"/>
  <c r="D2069" i="3"/>
  <c r="Q2068" i="3"/>
  <c r="K2068" i="3"/>
  <c r="L2068" i="3" s="1"/>
  <c r="H2068" i="3"/>
  <c r="E2068" i="3"/>
  <c r="D2068" i="3"/>
  <c r="Q2067" i="3"/>
  <c r="K2067" i="3"/>
  <c r="L2067" i="3" s="1"/>
  <c r="H2067" i="3"/>
  <c r="E2067" i="3"/>
  <c r="D2067" i="3"/>
  <c r="Q2066" i="3"/>
  <c r="K2066" i="3"/>
  <c r="L2066" i="3" s="1"/>
  <c r="H2066" i="3"/>
  <c r="E2066" i="3"/>
  <c r="D2066" i="3"/>
  <c r="Q2065" i="3"/>
  <c r="K2065" i="3"/>
  <c r="L2065" i="3" s="1"/>
  <c r="H2065" i="3"/>
  <c r="E2065" i="3"/>
  <c r="D2065" i="3"/>
  <c r="Q2064" i="3"/>
  <c r="K2064" i="3"/>
  <c r="L2064" i="3" s="1"/>
  <c r="H2064" i="3"/>
  <c r="E2064" i="3"/>
  <c r="D2064" i="3"/>
  <c r="Q2063" i="3"/>
  <c r="K2063" i="3"/>
  <c r="L2063" i="3" s="1"/>
  <c r="H2063" i="3"/>
  <c r="E2063" i="3"/>
  <c r="D2063" i="3"/>
  <c r="Q2062" i="3"/>
  <c r="K2062" i="3"/>
  <c r="L2062" i="3" s="1"/>
  <c r="H2062" i="3"/>
  <c r="E2062" i="3"/>
  <c r="D2062" i="3"/>
  <c r="Q2061" i="3"/>
  <c r="K2061" i="3"/>
  <c r="L2061" i="3" s="1"/>
  <c r="H2061" i="3"/>
  <c r="E2061" i="3"/>
  <c r="D2061" i="3"/>
  <c r="Q2060" i="3"/>
  <c r="K2060" i="3"/>
  <c r="L2060" i="3" s="1"/>
  <c r="H2060" i="3"/>
  <c r="E2060" i="3"/>
  <c r="D2060" i="3"/>
  <c r="Q2059" i="3"/>
  <c r="K2059" i="3"/>
  <c r="L2059" i="3" s="1"/>
  <c r="H2059" i="3"/>
  <c r="E2059" i="3"/>
  <c r="D2059" i="3"/>
  <c r="Q2058" i="3"/>
  <c r="K2058" i="3"/>
  <c r="L2058" i="3" s="1"/>
  <c r="H2058" i="3"/>
  <c r="E2058" i="3"/>
  <c r="D2058" i="3"/>
  <c r="Q2057" i="3"/>
  <c r="K2057" i="3"/>
  <c r="L2057" i="3" s="1"/>
  <c r="H2057" i="3"/>
  <c r="E2057" i="3"/>
  <c r="D2057" i="3"/>
  <c r="Q2056" i="3"/>
  <c r="K2056" i="3"/>
  <c r="L2056" i="3" s="1"/>
  <c r="H2056" i="3"/>
  <c r="E2056" i="3"/>
  <c r="D2056" i="3"/>
  <c r="Q2055" i="3"/>
  <c r="K2055" i="3"/>
  <c r="L2055" i="3" s="1"/>
  <c r="H2055" i="3"/>
  <c r="E2055" i="3"/>
  <c r="D2055" i="3"/>
  <c r="Q2054" i="3"/>
  <c r="K2054" i="3"/>
  <c r="L2054" i="3" s="1"/>
  <c r="H2054" i="3"/>
  <c r="E2054" i="3"/>
  <c r="D2054" i="3"/>
  <c r="Q2053" i="3"/>
  <c r="K2053" i="3"/>
  <c r="L2053" i="3" s="1"/>
  <c r="H2053" i="3"/>
  <c r="E2053" i="3"/>
  <c r="D2053" i="3"/>
  <c r="Q2052" i="3"/>
  <c r="K2052" i="3"/>
  <c r="L2052" i="3" s="1"/>
  <c r="H2052" i="3"/>
  <c r="E2052" i="3"/>
  <c r="D2052" i="3"/>
  <c r="Q2051" i="3"/>
  <c r="K2051" i="3"/>
  <c r="L2051" i="3" s="1"/>
  <c r="H2051" i="3"/>
  <c r="E2051" i="3"/>
  <c r="D2051" i="3"/>
  <c r="Q2050" i="3"/>
  <c r="K2050" i="3"/>
  <c r="L2050" i="3" s="1"/>
  <c r="H2050" i="3"/>
  <c r="E2050" i="3"/>
  <c r="D2050" i="3"/>
  <c r="Q2049" i="3"/>
  <c r="K2049" i="3"/>
  <c r="L2049" i="3" s="1"/>
  <c r="H2049" i="3"/>
  <c r="E2049" i="3"/>
  <c r="D2049" i="3"/>
  <c r="Q2048" i="3"/>
  <c r="K2048" i="3"/>
  <c r="L2048" i="3" s="1"/>
  <c r="H2048" i="3"/>
  <c r="E2048" i="3"/>
  <c r="D2048" i="3"/>
  <c r="Q2047" i="3"/>
  <c r="K2047" i="3"/>
  <c r="L2047" i="3" s="1"/>
  <c r="H2047" i="3"/>
  <c r="E2047" i="3"/>
  <c r="D2047" i="3"/>
  <c r="Q2046" i="3"/>
  <c r="K2046" i="3"/>
  <c r="L2046" i="3" s="1"/>
  <c r="H2046" i="3"/>
  <c r="E2046" i="3"/>
  <c r="D2046" i="3"/>
  <c r="Q2045" i="3"/>
  <c r="K2045" i="3"/>
  <c r="L2045" i="3" s="1"/>
  <c r="H2045" i="3"/>
  <c r="E2045" i="3"/>
  <c r="D2045" i="3"/>
  <c r="Q2044" i="3"/>
  <c r="K2044" i="3"/>
  <c r="L2044" i="3" s="1"/>
  <c r="H2044" i="3"/>
  <c r="E2044" i="3"/>
  <c r="D2044" i="3"/>
  <c r="Q2043" i="3"/>
  <c r="K2043" i="3"/>
  <c r="L2043" i="3" s="1"/>
  <c r="H2043" i="3"/>
  <c r="E2043" i="3"/>
  <c r="D2043" i="3"/>
  <c r="Q2042" i="3"/>
  <c r="K2042" i="3"/>
  <c r="L2042" i="3" s="1"/>
  <c r="H2042" i="3"/>
  <c r="E2042" i="3"/>
  <c r="D2042" i="3"/>
  <c r="Q2041" i="3"/>
  <c r="K2041" i="3"/>
  <c r="L2041" i="3" s="1"/>
  <c r="H2041" i="3"/>
  <c r="E2041" i="3"/>
  <c r="D2041" i="3"/>
  <c r="Q2040" i="3"/>
  <c r="K2040" i="3"/>
  <c r="L2040" i="3" s="1"/>
  <c r="H2040" i="3"/>
  <c r="E2040" i="3"/>
  <c r="D2040" i="3"/>
  <c r="Q2039" i="3"/>
  <c r="K2039" i="3"/>
  <c r="L2039" i="3" s="1"/>
  <c r="H2039" i="3"/>
  <c r="E2039" i="3"/>
  <c r="D2039" i="3"/>
  <c r="Q2038" i="3"/>
  <c r="K2038" i="3"/>
  <c r="L2038" i="3" s="1"/>
  <c r="H2038" i="3"/>
  <c r="E2038" i="3"/>
  <c r="D2038" i="3"/>
  <c r="Q2037" i="3"/>
  <c r="K2037" i="3"/>
  <c r="L2037" i="3" s="1"/>
  <c r="H2037" i="3"/>
  <c r="E2037" i="3"/>
  <c r="D2037" i="3"/>
  <c r="Q2036" i="3"/>
  <c r="K2036" i="3"/>
  <c r="L2036" i="3" s="1"/>
  <c r="H2036" i="3"/>
  <c r="E2036" i="3"/>
  <c r="D2036" i="3"/>
  <c r="Q2035" i="3"/>
  <c r="K2035" i="3"/>
  <c r="L2035" i="3" s="1"/>
  <c r="H2035" i="3"/>
  <c r="E2035" i="3"/>
  <c r="D2035" i="3"/>
  <c r="Q2034" i="3"/>
  <c r="K2034" i="3"/>
  <c r="L2034" i="3" s="1"/>
  <c r="H2034" i="3"/>
  <c r="E2034" i="3"/>
  <c r="D2034" i="3"/>
  <c r="Q2033" i="3"/>
  <c r="K2033" i="3"/>
  <c r="L2033" i="3" s="1"/>
  <c r="H2033" i="3"/>
  <c r="E2033" i="3"/>
  <c r="D2033" i="3"/>
  <c r="Q2032" i="3"/>
  <c r="K2032" i="3"/>
  <c r="L2032" i="3" s="1"/>
  <c r="H2032" i="3"/>
  <c r="E2032" i="3"/>
  <c r="D2032" i="3"/>
  <c r="Q2031" i="3"/>
  <c r="K2031" i="3"/>
  <c r="L2031" i="3" s="1"/>
  <c r="H2031" i="3"/>
  <c r="E2031" i="3"/>
  <c r="D2031" i="3"/>
  <c r="Q2030" i="3"/>
  <c r="K2030" i="3"/>
  <c r="L2030" i="3" s="1"/>
  <c r="H2030" i="3"/>
  <c r="E2030" i="3"/>
  <c r="D2030" i="3"/>
  <c r="Q2029" i="3"/>
  <c r="K2029" i="3"/>
  <c r="L2029" i="3" s="1"/>
  <c r="H2029" i="3"/>
  <c r="E2029" i="3"/>
  <c r="D2029" i="3"/>
  <c r="Q2028" i="3"/>
  <c r="K2028" i="3"/>
  <c r="L2028" i="3" s="1"/>
  <c r="H2028" i="3"/>
  <c r="E2028" i="3"/>
  <c r="D2028" i="3"/>
  <c r="Q2027" i="3"/>
  <c r="K2027" i="3"/>
  <c r="L2027" i="3" s="1"/>
  <c r="H2027" i="3"/>
  <c r="E2027" i="3"/>
  <c r="D2027" i="3"/>
  <c r="Q2026" i="3"/>
  <c r="K2026" i="3"/>
  <c r="L2026" i="3" s="1"/>
  <c r="H2026" i="3"/>
  <c r="E2026" i="3"/>
  <c r="D2026" i="3"/>
  <c r="Q2025" i="3"/>
  <c r="K2025" i="3"/>
  <c r="L2025" i="3" s="1"/>
  <c r="H2025" i="3"/>
  <c r="E2025" i="3"/>
  <c r="D2025" i="3"/>
  <c r="Q2024" i="3"/>
  <c r="K2024" i="3"/>
  <c r="L2024" i="3" s="1"/>
  <c r="H2024" i="3"/>
  <c r="E2024" i="3"/>
  <c r="D2024" i="3"/>
  <c r="Q2023" i="3"/>
  <c r="K2023" i="3"/>
  <c r="L2023" i="3" s="1"/>
  <c r="H2023" i="3"/>
  <c r="E2023" i="3"/>
  <c r="D2023" i="3"/>
  <c r="Q2022" i="3"/>
  <c r="K2022" i="3"/>
  <c r="L2022" i="3" s="1"/>
  <c r="H2022" i="3"/>
  <c r="E2022" i="3"/>
  <c r="D2022" i="3"/>
  <c r="Q2021" i="3"/>
  <c r="K2021" i="3"/>
  <c r="L2021" i="3" s="1"/>
  <c r="H2021" i="3"/>
  <c r="E2021" i="3"/>
  <c r="D2021" i="3"/>
  <c r="Q2020" i="3"/>
  <c r="K2020" i="3"/>
  <c r="L2020" i="3" s="1"/>
  <c r="H2020" i="3"/>
  <c r="E2020" i="3"/>
  <c r="D2020" i="3"/>
  <c r="Q2019" i="3"/>
  <c r="K2019" i="3"/>
  <c r="L2019" i="3" s="1"/>
  <c r="H2019" i="3"/>
  <c r="E2019" i="3"/>
  <c r="D2019" i="3"/>
  <c r="Q2018" i="3"/>
  <c r="K2018" i="3"/>
  <c r="L2018" i="3" s="1"/>
  <c r="H2018" i="3"/>
  <c r="E2018" i="3"/>
  <c r="D2018" i="3"/>
  <c r="Q2017" i="3"/>
  <c r="K2017" i="3"/>
  <c r="L2017" i="3" s="1"/>
  <c r="H2017" i="3"/>
  <c r="E2017" i="3"/>
  <c r="D2017" i="3"/>
  <c r="Q2016" i="3"/>
  <c r="K2016" i="3"/>
  <c r="L2016" i="3" s="1"/>
  <c r="H2016" i="3"/>
  <c r="E2016" i="3"/>
  <c r="D2016" i="3"/>
  <c r="Q2015" i="3"/>
  <c r="K2015" i="3"/>
  <c r="L2015" i="3" s="1"/>
  <c r="H2015" i="3"/>
  <c r="E2015" i="3"/>
  <c r="D2015" i="3"/>
  <c r="Q2014" i="3"/>
  <c r="K2014" i="3"/>
  <c r="L2014" i="3" s="1"/>
  <c r="H2014" i="3"/>
  <c r="E2014" i="3"/>
  <c r="D2014" i="3"/>
  <c r="Q2013" i="3"/>
  <c r="K2013" i="3"/>
  <c r="L2013" i="3" s="1"/>
  <c r="H2013" i="3"/>
  <c r="E2013" i="3"/>
  <c r="D2013" i="3"/>
  <c r="Q2012" i="3"/>
  <c r="K2012" i="3"/>
  <c r="L2012" i="3" s="1"/>
  <c r="H2012" i="3"/>
  <c r="E2012" i="3"/>
  <c r="D2012" i="3"/>
  <c r="Q2011" i="3"/>
  <c r="K2011" i="3"/>
  <c r="L2011" i="3" s="1"/>
  <c r="H2011" i="3"/>
  <c r="E2011" i="3"/>
  <c r="D2011" i="3"/>
  <c r="Q2010" i="3"/>
  <c r="K2010" i="3"/>
  <c r="L2010" i="3" s="1"/>
  <c r="H2010" i="3"/>
  <c r="E2010" i="3"/>
  <c r="D2010" i="3"/>
  <c r="Q2009" i="3"/>
  <c r="K2009" i="3"/>
  <c r="L2009" i="3" s="1"/>
  <c r="H2009" i="3"/>
  <c r="E2009" i="3"/>
  <c r="D2009" i="3"/>
  <c r="Q2008" i="3"/>
  <c r="K2008" i="3"/>
  <c r="L2008" i="3" s="1"/>
  <c r="H2008" i="3"/>
  <c r="E2008" i="3"/>
  <c r="D2008" i="3"/>
  <c r="Q2007" i="3"/>
  <c r="K2007" i="3"/>
  <c r="L2007" i="3" s="1"/>
  <c r="H2007" i="3"/>
  <c r="E2007" i="3"/>
  <c r="D2007" i="3"/>
  <c r="Q2006" i="3"/>
  <c r="K2006" i="3"/>
  <c r="L2006" i="3" s="1"/>
  <c r="H2006" i="3"/>
  <c r="E2006" i="3"/>
  <c r="D2006" i="3"/>
  <c r="Q2005" i="3"/>
  <c r="K2005" i="3"/>
  <c r="L2005" i="3" s="1"/>
  <c r="H2005" i="3"/>
  <c r="E2005" i="3"/>
  <c r="D2005" i="3"/>
  <c r="Q2004" i="3"/>
  <c r="K2004" i="3"/>
  <c r="L2004" i="3" s="1"/>
  <c r="H2004" i="3"/>
  <c r="E2004" i="3"/>
  <c r="D2004" i="3"/>
  <c r="Q2003" i="3"/>
  <c r="K2003" i="3"/>
  <c r="L2003" i="3" s="1"/>
  <c r="H2003" i="3"/>
  <c r="E2003" i="3"/>
  <c r="D2003" i="3"/>
  <c r="Q2002" i="3"/>
  <c r="K2002" i="3"/>
  <c r="L2002" i="3" s="1"/>
  <c r="H2002" i="3"/>
  <c r="E2002" i="3"/>
  <c r="D2002" i="3"/>
  <c r="Q2001" i="3"/>
  <c r="K2001" i="3"/>
  <c r="L2001" i="3" s="1"/>
  <c r="H2001" i="3"/>
  <c r="E2001" i="3"/>
  <c r="D2001" i="3"/>
  <c r="Q2000" i="3"/>
  <c r="K2000" i="3"/>
  <c r="L2000" i="3" s="1"/>
  <c r="H2000" i="3"/>
  <c r="E2000" i="3"/>
  <c r="D2000" i="3"/>
  <c r="Q1999" i="3"/>
  <c r="K1999" i="3"/>
  <c r="L1999" i="3" s="1"/>
  <c r="H1999" i="3"/>
  <c r="E1999" i="3"/>
  <c r="D1999" i="3"/>
  <c r="Q1998" i="3"/>
  <c r="K1998" i="3"/>
  <c r="L1998" i="3" s="1"/>
  <c r="H1998" i="3"/>
  <c r="E1998" i="3"/>
  <c r="D1998" i="3"/>
  <c r="Q1997" i="3"/>
  <c r="K1997" i="3"/>
  <c r="L1997" i="3" s="1"/>
  <c r="H1997" i="3"/>
  <c r="E1997" i="3"/>
  <c r="D1997" i="3"/>
  <c r="Q1996" i="3"/>
  <c r="K1996" i="3"/>
  <c r="L1996" i="3" s="1"/>
  <c r="H1996" i="3"/>
  <c r="E1996" i="3"/>
  <c r="D1996" i="3"/>
  <c r="Q1995" i="3"/>
  <c r="K1995" i="3"/>
  <c r="L1995" i="3" s="1"/>
  <c r="H1995" i="3"/>
  <c r="E1995" i="3"/>
  <c r="D1995" i="3"/>
  <c r="Q1994" i="3"/>
  <c r="K1994" i="3"/>
  <c r="L1994" i="3" s="1"/>
  <c r="H1994" i="3"/>
  <c r="E1994" i="3"/>
  <c r="D1994" i="3"/>
  <c r="Q1993" i="3"/>
  <c r="K1993" i="3"/>
  <c r="L1993" i="3" s="1"/>
  <c r="H1993" i="3"/>
  <c r="E1993" i="3"/>
  <c r="D1993" i="3"/>
  <c r="Q1992" i="3"/>
  <c r="K1992" i="3"/>
  <c r="L1992" i="3" s="1"/>
  <c r="H1992" i="3"/>
  <c r="E1992" i="3"/>
  <c r="D1992" i="3"/>
  <c r="Q1991" i="3"/>
  <c r="K1991" i="3"/>
  <c r="L1991" i="3" s="1"/>
  <c r="H1991" i="3"/>
  <c r="E1991" i="3"/>
  <c r="D1991" i="3"/>
  <c r="Q1990" i="3"/>
  <c r="K1990" i="3"/>
  <c r="L1990" i="3" s="1"/>
  <c r="H1990" i="3"/>
  <c r="E1990" i="3"/>
  <c r="D1990" i="3"/>
  <c r="Q1989" i="3"/>
  <c r="K1989" i="3"/>
  <c r="L1989" i="3" s="1"/>
  <c r="H1989" i="3"/>
  <c r="E1989" i="3"/>
  <c r="D1989" i="3"/>
  <c r="Q1988" i="3"/>
  <c r="K1988" i="3"/>
  <c r="L1988" i="3" s="1"/>
  <c r="H1988" i="3"/>
  <c r="E1988" i="3"/>
  <c r="D1988" i="3"/>
  <c r="Q1987" i="3"/>
  <c r="K1987" i="3"/>
  <c r="L1987" i="3" s="1"/>
  <c r="H1987" i="3"/>
  <c r="E1987" i="3"/>
  <c r="D1987" i="3"/>
  <c r="Q1986" i="3"/>
  <c r="K1986" i="3"/>
  <c r="L1986" i="3" s="1"/>
  <c r="H1986" i="3"/>
  <c r="E1986" i="3"/>
  <c r="D1986" i="3"/>
  <c r="Q1985" i="3"/>
  <c r="K1985" i="3"/>
  <c r="L1985" i="3" s="1"/>
  <c r="H1985" i="3"/>
  <c r="E1985" i="3"/>
  <c r="D1985" i="3"/>
  <c r="Q1984" i="3"/>
  <c r="K1984" i="3"/>
  <c r="L1984" i="3" s="1"/>
  <c r="H1984" i="3"/>
  <c r="E1984" i="3"/>
  <c r="D1984" i="3"/>
  <c r="Q1983" i="3"/>
  <c r="K1983" i="3"/>
  <c r="L1983" i="3" s="1"/>
  <c r="H1983" i="3"/>
  <c r="E1983" i="3"/>
  <c r="D1983" i="3"/>
  <c r="Q1982" i="3"/>
  <c r="K1982" i="3"/>
  <c r="L1982" i="3" s="1"/>
  <c r="H1982" i="3"/>
  <c r="E1982" i="3"/>
  <c r="D1982" i="3"/>
  <c r="Q1981" i="3"/>
  <c r="K1981" i="3"/>
  <c r="L1981" i="3" s="1"/>
  <c r="H1981" i="3"/>
  <c r="E1981" i="3"/>
  <c r="D1981" i="3"/>
  <c r="Q1980" i="3"/>
  <c r="K1980" i="3"/>
  <c r="L1980" i="3" s="1"/>
  <c r="H1980" i="3"/>
  <c r="E1980" i="3"/>
  <c r="D1980" i="3"/>
  <c r="Q1979" i="3"/>
  <c r="K1979" i="3"/>
  <c r="L1979" i="3" s="1"/>
  <c r="H1979" i="3"/>
  <c r="E1979" i="3"/>
  <c r="D1979" i="3"/>
  <c r="Q1978" i="3"/>
  <c r="K1978" i="3"/>
  <c r="L1978" i="3" s="1"/>
  <c r="H1978" i="3"/>
  <c r="E1978" i="3"/>
  <c r="D1978" i="3"/>
  <c r="Q1977" i="3"/>
  <c r="K1977" i="3"/>
  <c r="L1977" i="3" s="1"/>
  <c r="H1977" i="3"/>
  <c r="E1977" i="3"/>
  <c r="D1977" i="3"/>
  <c r="Q1976" i="3"/>
  <c r="K1976" i="3"/>
  <c r="L1976" i="3" s="1"/>
  <c r="H1976" i="3"/>
  <c r="E1976" i="3"/>
  <c r="D1976" i="3"/>
  <c r="Q1975" i="3"/>
  <c r="K1975" i="3"/>
  <c r="L1975" i="3" s="1"/>
  <c r="H1975" i="3"/>
  <c r="E1975" i="3"/>
  <c r="D1975" i="3"/>
  <c r="Q1974" i="3"/>
  <c r="K1974" i="3"/>
  <c r="L1974" i="3" s="1"/>
  <c r="H1974" i="3"/>
  <c r="E1974" i="3"/>
  <c r="D1974" i="3"/>
  <c r="Q1973" i="3"/>
  <c r="K1973" i="3"/>
  <c r="L1973" i="3" s="1"/>
  <c r="H1973" i="3"/>
  <c r="E1973" i="3"/>
  <c r="D1973" i="3"/>
  <c r="Q1972" i="3"/>
  <c r="K1972" i="3"/>
  <c r="L1972" i="3" s="1"/>
  <c r="H1972" i="3"/>
  <c r="E1972" i="3"/>
  <c r="D1972" i="3"/>
  <c r="Q1971" i="3"/>
  <c r="K1971" i="3"/>
  <c r="L1971" i="3" s="1"/>
  <c r="H1971" i="3"/>
  <c r="E1971" i="3"/>
  <c r="D1971" i="3"/>
  <c r="Q1970" i="3"/>
  <c r="K1970" i="3"/>
  <c r="L1970" i="3" s="1"/>
  <c r="H1970" i="3"/>
  <c r="E1970" i="3"/>
  <c r="D1970" i="3"/>
  <c r="Q1969" i="3"/>
  <c r="K1969" i="3"/>
  <c r="L1969" i="3" s="1"/>
  <c r="H1969" i="3"/>
  <c r="E1969" i="3"/>
  <c r="D1969" i="3"/>
  <c r="Q1968" i="3"/>
  <c r="K1968" i="3"/>
  <c r="L1968" i="3" s="1"/>
  <c r="H1968" i="3"/>
  <c r="E1968" i="3"/>
  <c r="D1968" i="3"/>
  <c r="Q1967" i="3"/>
  <c r="K1967" i="3"/>
  <c r="L1967" i="3" s="1"/>
  <c r="H1967" i="3"/>
  <c r="E1967" i="3"/>
  <c r="D1967" i="3"/>
  <c r="Q1966" i="3"/>
  <c r="K1966" i="3"/>
  <c r="L1966" i="3" s="1"/>
  <c r="H1966" i="3"/>
  <c r="E1966" i="3"/>
  <c r="D1966" i="3"/>
  <c r="Q1965" i="3"/>
  <c r="K1965" i="3"/>
  <c r="L1965" i="3" s="1"/>
  <c r="H1965" i="3"/>
  <c r="E1965" i="3"/>
  <c r="D1965" i="3"/>
  <c r="Q1964" i="3"/>
  <c r="K1964" i="3"/>
  <c r="L1964" i="3" s="1"/>
  <c r="H1964" i="3"/>
  <c r="E1964" i="3"/>
  <c r="D1964" i="3"/>
  <c r="Q1963" i="3"/>
  <c r="K1963" i="3"/>
  <c r="L1963" i="3" s="1"/>
  <c r="H1963" i="3"/>
  <c r="E1963" i="3"/>
  <c r="D1963" i="3"/>
  <c r="Q1962" i="3"/>
  <c r="K1962" i="3"/>
  <c r="L1962" i="3" s="1"/>
  <c r="H1962" i="3"/>
  <c r="E1962" i="3"/>
  <c r="D1962" i="3"/>
  <c r="Q1961" i="3"/>
  <c r="K1961" i="3"/>
  <c r="L1961" i="3" s="1"/>
  <c r="H1961" i="3"/>
  <c r="E1961" i="3"/>
  <c r="D1961" i="3"/>
  <c r="Q1960" i="3"/>
  <c r="K1960" i="3"/>
  <c r="L1960" i="3" s="1"/>
  <c r="H1960" i="3"/>
  <c r="E1960" i="3"/>
  <c r="D1960" i="3"/>
  <c r="Q1959" i="3"/>
  <c r="K1959" i="3"/>
  <c r="L1959" i="3" s="1"/>
  <c r="H1959" i="3"/>
  <c r="E1959" i="3"/>
  <c r="D1959" i="3"/>
  <c r="Q1958" i="3"/>
  <c r="K1958" i="3"/>
  <c r="L1958" i="3" s="1"/>
  <c r="H1958" i="3"/>
  <c r="E1958" i="3"/>
  <c r="D1958" i="3"/>
  <c r="Q1957" i="3"/>
  <c r="K1957" i="3"/>
  <c r="L1957" i="3" s="1"/>
  <c r="H1957" i="3"/>
  <c r="E1957" i="3"/>
  <c r="D1957" i="3"/>
  <c r="Q1956" i="3"/>
  <c r="K1956" i="3"/>
  <c r="L1956" i="3" s="1"/>
  <c r="H1956" i="3"/>
  <c r="E1956" i="3"/>
  <c r="D1956" i="3"/>
  <c r="Q1955" i="3"/>
  <c r="K1955" i="3"/>
  <c r="L1955" i="3" s="1"/>
  <c r="H1955" i="3"/>
  <c r="E1955" i="3"/>
  <c r="D1955" i="3"/>
  <c r="Q1954" i="3"/>
  <c r="K1954" i="3"/>
  <c r="L1954" i="3" s="1"/>
  <c r="H1954" i="3"/>
  <c r="E1954" i="3"/>
  <c r="D1954" i="3"/>
  <c r="Q1953" i="3"/>
  <c r="K1953" i="3"/>
  <c r="L1953" i="3" s="1"/>
  <c r="H1953" i="3"/>
  <c r="E1953" i="3"/>
  <c r="D1953" i="3"/>
  <c r="Q1952" i="3"/>
  <c r="K1952" i="3"/>
  <c r="L1952" i="3" s="1"/>
  <c r="H1952" i="3"/>
  <c r="E1952" i="3"/>
  <c r="D1952" i="3"/>
  <c r="Q1951" i="3"/>
  <c r="K1951" i="3"/>
  <c r="L1951" i="3" s="1"/>
  <c r="H1951" i="3"/>
  <c r="E1951" i="3"/>
  <c r="D1951" i="3"/>
  <c r="Q1950" i="3"/>
  <c r="K1950" i="3"/>
  <c r="L1950" i="3" s="1"/>
  <c r="H1950" i="3"/>
  <c r="E1950" i="3"/>
  <c r="D1950" i="3"/>
  <c r="Q1949" i="3"/>
  <c r="K1949" i="3"/>
  <c r="L1949" i="3" s="1"/>
  <c r="H1949" i="3"/>
  <c r="E1949" i="3"/>
  <c r="D1949" i="3"/>
  <c r="Q1948" i="3"/>
  <c r="K1948" i="3"/>
  <c r="L1948" i="3" s="1"/>
  <c r="H1948" i="3"/>
  <c r="E1948" i="3"/>
  <c r="D1948" i="3"/>
  <c r="Q1947" i="3"/>
  <c r="K1947" i="3"/>
  <c r="L1947" i="3" s="1"/>
  <c r="H1947" i="3"/>
  <c r="E1947" i="3"/>
  <c r="D1947" i="3"/>
  <c r="Q1946" i="3"/>
  <c r="K1946" i="3"/>
  <c r="L1946" i="3" s="1"/>
  <c r="H1946" i="3"/>
  <c r="E1946" i="3"/>
  <c r="D1946" i="3"/>
  <c r="Q1945" i="3"/>
  <c r="K1945" i="3"/>
  <c r="L1945" i="3" s="1"/>
  <c r="H1945" i="3"/>
  <c r="E1945" i="3"/>
  <c r="D1945" i="3"/>
  <c r="Q1944" i="3"/>
  <c r="K1944" i="3"/>
  <c r="L1944" i="3" s="1"/>
  <c r="H1944" i="3"/>
  <c r="E1944" i="3"/>
  <c r="D1944" i="3"/>
  <c r="Q1943" i="3"/>
  <c r="K1943" i="3"/>
  <c r="L1943" i="3" s="1"/>
  <c r="H1943" i="3"/>
  <c r="E1943" i="3"/>
  <c r="D1943" i="3"/>
  <c r="Q1942" i="3"/>
  <c r="K1942" i="3"/>
  <c r="L1942" i="3" s="1"/>
  <c r="H1942" i="3"/>
  <c r="E1942" i="3"/>
  <c r="D1942" i="3"/>
  <c r="Q1941" i="3"/>
  <c r="K1941" i="3"/>
  <c r="L1941" i="3" s="1"/>
  <c r="H1941" i="3"/>
  <c r="E1941" i="3"/>
  <c r="D1941" i="3"/>
  <c r="Q1940" i="3"/>
  <c r="K1940" i="3"/>
  <c r="L1940" i="3" s="1"/>
  <c r="H1940" i="3"/>
  <c r="E1940" i="3"/>
  <c r="D1940" i="3"/>
  <c r="Q1939" i="3"/>
  <c r="K1939" i="3"/>
  <c r="L1939" i="3" s="1"/>
  <c r="H1939" i="3"/>
  <c r="E1939" i="3"/>
  <c r="D1939" i="3"/>
  <c r="Q1938" i="3"/>
  <c r="K1938" i="3"/>
  <c r="L1938" i="3" s="1"/>
  <c r="H1938" i="3"/>
  <c r="E1938" i="3"/>
  <c r="D1938" i="3"/>
  <c r="Q1937" i="3"/>
  <c r="K1937" i="3"/>
  <c r="L1937" i="3" s="1"/>
  <c r="H1937" i="3"/>
  <c r="E1937" i="3"/>
  <c r="D1937" i="3"/>
  <c r="Q1936" i="3"/>
  <c r="K1936" i="3"/>
  <c r="L1936" i="3" s="1"/>
  <c r="H1936" i="3"/>
  <c r="E1936" i="3"/>
  <c r="D1936" i="3"/>
  <c r="Q1935" i="3"/>
  <c r="K1935" i="3"/>
  <c r="L1935" i="3" s="1"/>
  <c r="H1935" i="3"/>
  <c r="E1935" i="3"/>
  <c r="D1935" i="3"/>
  <c r="Q1934" i="3"/>
  <c r="K1934" i="3"/>
  <c r="L1934" i="3" s="1"/>
  <c r="H1934" i="3"/>
  <c r="E1934" i="3"/>
  <c r="D1934" i="3"/>
  <c r="Q1933" i="3"/>
  <c r="K1933" i="3"/>
  <c r="L1933" i="3" s="1"/>
  <c r="H1933" i="3"/>
  <c r="E1933" i="3"/>
  <c r="D1933" i="3"/>
  <c r="Q1932" i="3"/>
  <c r="K1932" i="3"/>
  <c r="L1932" i="3" s="1"/>
  <c r="H1932" i="3"/>
  <c r="E1932" i="3"/>
  <c r="D1932" i="3"/>
  <c r="Q1931" i="3"/>
  <c r="K1931" i="3"/>
  <c r="L1931" i="3" s="1"/>
  <c r="H1931" i="3"/>
  <c r="E1931" i="3"/>
  <c r="D1931" i="3"/>
  <c r="Q1930" i="3"/>
  <c r="K1930" i="3"/>
  <c r="L1930" i="3" s="1"/>
  <c r="H1930" i="3"/>
  <c r="E1930" i="3"/>
  <c r="D1930" i="3"/>
  <c r="Q1929" i="3"/>
  <c r="K1929" i="3"/>
  <c r="L1929" i="3" s="1"/>
  <c r="H1929" i="3"/>
  <c r="E1929" i="3"/>
  <c r="D1929" i="3"/>
  <c r="Q1928" i="3"/>
  <c r="K1928" i="3"/>
  <c r="L1928" i="3" s="1"/>
  <c r="H1928" i="3"/>
  <c r="E1928" i="3"/>
  <c r="D1928" i="3"/>
  <c r="Q1927" i="3"/>
  <c r="K1927" i="3"/>
  <c r="L1927" i="3" s="1"/>
  <c r="H1927" i="3"/>
  <c r="E1927" i="3"/>
  <c r="D1927" i="3"/>
  <c r="Q1926" i="3"/>
  <c r="K1926" i="3"/>
  <c r="L1926" i="3" s="1"/>
  <c r="H1926" i="3"/>
  <c r="E1926" i="3"/>
  <c r="D1926" i="3"/>
  <c r="Q1925" i="3"/>
  <c r="K1925" i="3"/>
  <c r="L1925" i="3" s="1"/>
  <c r="H1925" i="3"/>
  <c r="E1925" i="3"/>
  <c r="D1925" i="3"/>
  <c r="Q1924" i="3"/>
  <c r="K1924" i="3"/>
  <c r="L1924" i="3" s="1"/>
  <c r="H1924" i="3"/>
  <c r="E1924" i="3"/>
  <c r="D1924" i="3"/>
  <c r="Q1923" i="3"/>
  <c r="K1923" i="3"/>
  <c r="L1923" i="3" s="1"/>
  <c r="H1923" i="3"/>
  <c r="E1923" i="3"/>
  <c r="D1923" i="3"/>
  <c r="Q1922" i="3"/>
  <c r="K1922" i="3"/>
  <c r="L1922" i="3" s="1"/>
  <c r="H1922" i="3"/>
  <c r="E1922" i="3"/>
  <c r="D1922" i="3"/>
  <c r="Q1921" i="3"/>
  <c r="K1921" i="3"/>
  <c r="L1921" i="3" s="1"/>
  <c r="H1921" i="3"/>
  <c r="E1921" i="3"/>
  <c r="D1921" i="3"/>
  <c r="Q1920" i="3"/>
  <c r="K1920" i="3"/>
  <c r="L1920" i="3" s="1"/>
  <c r="H1920" i="3"/>
  <c r="E1920" i="3"/>
  <c r="D1920" i="3"/>
  <c r="Q1919" i="3"/>
  <c r="K1919" i="3"/>
  <c r="L1919" i="3" s="1"/>
  <c r="H1919" i="3"/>
  <c r="E1919" i="3"/>
  <c r="D1919" i="3"/>
  <c r="Q1918" i="3"/>
  <c r="K1918" i="3"/>
  <c r="L1918" i="3" s="1"/>
  <c r="H1918" i="3"/>
  <c r="E1918" i="3"/>
  <c r="D1918" i="3"/>
  <c r="Q1917" i="3"/>
  <c r="K1917" i="3"/>
  <c r="L1917" i="3" s="1"/>
  <c r="H1917" i="3"/>
  <c r="E1917" i="3"/>
  <c r="D1917" i="3"/>
  <c r="Q1916" i="3"/>
  <c r="K1916" i="3"/>
  <c r="L1916" i="3" s="1"/>
  <c r="H1916" i="3"/>
  <c r="E1916" i="3"/>
  <c r="D1916" i="3"/>
  <c r="Q1915" i="3"/>
  <c r="K1915" i="3"/>
  <c r="L1915" i="3" s="1"/>
  <c r="H1915" i="3"/>
  <c r="E1915" i="3"/>
  <c r="D1915" i="3"/>
  <c r="Q1914" i="3"/>
  <c r="K1914" i="3"/>
  <c r="L1914" i="3" s="1"/>
  <c r="H1914" i="3"/>
  <c r="E1914" i="3"/>
  <c r="D1914" i="3"/>
  <c r="Q1913" i="3"/>
  <c r="K1913" i="3"/>
  <c r="L1913" i="3" s="1"/>
  <c r="H1913" i="3"/>
  <c r="E1913" i="3"/>
  <c r="D1913" i="3"/>
  <c r="Q1912" i="3"/>
  <c r="K1912" i="3"/>
  <c r="L1912" i="3" s="1"/>
  <c r="H1912" i="3"/>
  <c r="E1912" i="3"/>
  <c r="D1912" i="3"/>
  <c r="Q1911" i="3"/>
  <c r="K1911" i="3"/>
  <c r="L1911" i="3" s="1"/>
  <c r="H1911" i="3"/>
  <c r="E1911" i="3"/>
  <c r="D1911" i="3"/>
  <c r="Q1910" i="3"/>
  <c r="K1910" i="3"/>
  <c r="L1910" i="3" s="1"/>
  <c r="H1910" i="3"/>
  <c r="E1910" i="3"/>
  <c r="D1910" i="3"/>
  <c r="Q1909" i="3"/>
  <c r="K1909" i="3"/>
  <c r="L1909" i="3" s="1"/>
  <c r="H1909" i="3"/>
  <c r="E1909" i="3"/>
  <c r="D1909" i="3"/>
  <c r="Q1908" i="3"/>
  <c r="K1908" i="3"/>
  <c r="L1908" i="3" s="1"/>
  <c r="H1908" i="3"/>
  <c r="E1908" i="3"/>
  <c r="D1908" i="3"/>
  <c r="Q1907" i="3"/>
  <c r="K1907" i="3"/>
  <c r="L1907" i="3" s="1"/>
  <c r="H1907" i="3"/>
  <c r="E1907" i="3"/>
  <c r="D1907" i="3"/>
  <c r="Q1906" i="3"/>
  <c r="K1906" i="3"/>
  <c r="L1906" i="3" s="1"/>
  <c r="H1906" i="3"/>
  <c r="E1906" i="3"/>
  <c r="D1906" i="3"/>
  <c r="Q1905" i="3"/>
  <c r="K1905" i="3"/>
  <c r="L1905" i="3" s="1"/>
  <c r="H1905" i="3"/>
  <c r="E1905" i="3"/>
  <c r="D1905" i="3"/>
  <c r="Q1904" i="3"/>
  <c r="K1904" i="3"/>
  <c r="L1904" i="3" s="1"/>
  <c r="H1904" i="3"/>
  <c r="E1904" i="3"/>
  <c r="D1904" i="3"/>
  <c r="Q1903" i="3"/>
  <c r="K1903" i="3"/>
  <c r="L1903" i="3" s="1"/>
  <c r="H1903" i="3"/>
  <c r="E1903" i="3"/>
  <c r="D1903" i="3"/>
  <c r="Q1902" i="3"/>
  <c r="K1902" i="3"/>
  <c r="L1902" i="3" s="1"/>
  <c r="H1902" i="3"/>
  <c r="E1902" i="3"/>
  <c r="D1902" i="3"/>
  <c r="Q1901" i="3"/>
  <c r="K1901" i="3"/>
  <c r="L1901" i="3" s="1"/>
  <c r="H1901" i="3"/>
  <c r="E1901" i="3"/>
  <c r="D1901" i="3"/>
  <c r="Q1900" i="3"/>
  <c r="K1900" i="3"/>
  <c r="L1900" i="3" s="1"/>
  <c r="H1900" i="3"/>
  <c r="E1900" i="3"/>
  <c r="D1900" i="3"/>
  <c r="Q1899" i="3"/>
  <c r="K1899" i="3"/>
  <c r="L1899" i="3" s="1"/>
  <c r="H1899" i="3"/>
  <c r="E1899" i="3"/>
  <c r="D1899" i="3"/>
  <c r="Q1898" i="3"/>
  <c r="K1898" i="3"/>
  <c r="L1898" i="3" s="1"/>
  <c r="H1898" i="3"/>
  <c r="E1898" i="3"/>
  <c r="D1898" i="3"/>
  <c r="Q1897" i="3"/>
  <c r="K1897" i="3"/>
  <c r="L1897" i="3" s="1"/>
  <c r="H1897" i="3"/>
  <c r="E1897" i="3"/>
  <c r="D1897" i="3"/>
  <c r="Q1896" i="3"/>
  <c r="K1896" i="3"/>
  <c r="L1896" i="3" s="1"/>
  <c r="H1896" i="3"/>
  <c r="E1896" i="3"/>
  <c r="D1896" i="3"/>
  <c r="Q1895" i="3"/>
  <c r="K1895" i="3"/>
  <c r="L1895" i="3" s="1"/>
  <c r="H1895" i="3"/>
  <c r="E1895" i="3"/>
  <c r="D1895" i="3"/>
  <c r="Q1894" i="3"/>
  <c r="K1894" i="3"/>
  <c r="L1894" i="3" s="1"/>
  <c r="H1894" i="3"/>
  <c r="E1894" i="3"/>
  <c r="D1894" i="3"/>
  <c r="Q1893" i="3"/>
  <c r="K1893" i="3"/>
  <c r="L1893" i="3" s="1"/>
  <c r="H1893" i="3"/>
  <c r="E1893" i="3"/>
  <c r="D1893" i="3"/>
  <c r="Q1892" i="3"/>
  <c r="K1892" i="3"/>
  <c r="L1892" i="3" s="1"/>
  <c r="H1892" i="3"/>
  <c r="E1892" i="3"/>
  <c r="D1892" i="3"/>
  <c r="Q1891" i="3"/>
  <c r="K1891" i="3"/>
  <c r="L1891" i="3" s="1"/>
  <c r="H1891" i="3"/>
  <c r="E1891" i="3"/>
  <c r="D1891" i="3"/>
  <c r="Q1890" i="3"/>
  <c r="K1890" i="3"/>
  <c r="L1890" i="3" s="1"/>
  <c r="H1890" i="3"/>
  <c r="E1890" i="3"/>
  <c r="D1890" i="3"/>
  <c r="Q1889" i="3"/>
  <c r="K1889" i="3"/>
  <c r="L1889" i="3" s="1"/>
  <c r="H1889" i="3"/>
  <c r="E1889" i="3"/>
  <c r="D1889" i="3"/>
  <c r="Q1888" i="3"/>
  <c r="K1888" i="3"/>
  <c r="L1888" i="3" s="1"/>
  <c r="H1888" i="3"/>
  <c r="E1888" i="3"/>
  <c r="D1888" i="3"/>
  <c r="Q1887" i="3"/>
  <c r="K1887" i="3"/>
  <c r="L1887" i="3" s="1"/>
  <c r="H1887" i="3"/>
  <c r="E1887" i="3"/>
  <c r="D1887" i="3"/>
  <c r="Q1886" i="3"/>
  <c r="K1886" i="3"/>
  <c r="L1886" i="3" s="1"/>
  <c r="H1886" i="3"/>
  <c r="E1886" i="3"/>
  <c r="D1886" i="3"/>
  <c r="Q1885" i="3"/>
  <c r="K1885" i="3"/>
  <c r="L1885" i="3" s="1"/>
  <c r="H1885" i="3"/>
  <c r="E1885" i="3"/>
  <c r="D1885" i="3"/>
  <c r="Q1884" i="3"/>
  <c r="K1884" i="3"/>
  <c r="L1884" i="3" s="1"/>
  <c r="H1884" i="3"/>
  <c r="E1884" i="3"/>
  <c r="D1884" i="3"/>
  <c r="Q1883" i="3"/>
  <c r="K1883" i="3"/>
  <c r="L1883" i="3" s="1"/>
  <c r="H1883" i="3"/>
  <c r="E1883" i="3"/>
  <c r="D1883" i="3"/>
  <c r="Q1882" i="3"/>
  <c r="K1882" i="3"/>
  <c r="L1882" i="3" s="1"/>
  <c r="H1882" i="3"/>
  <c r="E1882" i="3"/>
  <c r="D1882" i="3"/>
  <c r="Q1881" i="3"/>
  <c r="K1881" i="3"/>
  <c r="L1881" i="3" s="1"/>
  <c r="H1881" i="3"/>
  <c r="E1881" i="3"/>
  <c r="D1881" i="3"/>
  <c r="Q1880" i="3"/>
  <c r="K1880" i="3"/>
  <c r="L1880" i="3" s="1"/>
  <c r="H1880" i="3"/>
  <c r="E1880" i="3"/>
  <c r="D1880" i="3"/>
  <c r="Q1879" i="3"/>
  <c r="K1879" i="3"/>
  <c r="L1879" i="3" s="1"/>
  <c r="H1879" i="3"/>
  <c r="E1879" i="3"/>
  <c r="D1879" i="3"/>
  <c r="Q1878" i="3"/>
  <c r="K1878" i="3"/>
  <c r="L1878" i="3" s="1"/>
  <c r="H1878" i="3"/>
  <c r="E1878" i="3"/>
  <c r="D1878" i="3"/>
  <c r="Q1877" i="3"/>
  <c r="K1877" i="3"/>
  <c r="L1877" i="3" s="1"/>
  <c r="H1877" i="3"/>
  <c r="E1877" i="3"/>
  <c r="D1877" i="3"/>
  <c r="Q1876" i="3"/>
  <c r="K1876" i="3"/>
  <c r="L1876" i="3" s="1"/>
  <c r="H1876" i="3"/>
  <c r="E1876" i="3"/>
  <c r="D1876" i="3"/>
  <c r="Q1875" i="3"/>
  <c r="K1875" i="3"/>
  <c r="L1875" i="3" s="1"/>
  <c r="H1875" i="3"/>
  <c r="E1875" i="3"/>
  <c r="D1875" i="3"/>
  <c r="Q1874" i="3"/>
  <c r="K1874" i="3"/>
  <c r="L1874" i="3" s="1"/>
  <c r="H1874" i="3"/>
  <c r="E1874" i="3"/>
  <c r="D1874" i="3"/>
  <c r="Q1873" i="3"/>
  <c r="K1873" i="3"/>
  <c r="L1873" i="3" s="1"/>
  <c r="H1873" i="3"/>
  <c r="E1873" i="3"/>
  <c r="D1873" i="3"/>
  <c r="Q1872" i="3"/>
  <c r="K1872" i="3"/>
  <c r="L1872" i="3" s="1"/>
  <c r="H1872" i="3"/>
  <c r="E1872" i="3"/>
  <c r="D1872" i="3"/>
  <c r="Q1871" i="3"/>
  <c r="K1871" i="3"/>
  <c r="L1871" i="3" s="1"/>
  <c r="H1871" i="3"/>
  <c r="E1871" i="3"/>
  <c r="D1871" i="3"/>
  <c r="Q1870" i="3"/>
  <c r="K1870" i="3"/>
  <c r="L1870" i="3" s="1"/>
  <c r="H1870" i="3"/>
  <c r="E1870" i="3"/>
  <c r="D1870" i="3"/>
  <c r="Q1869" i="3"/>
  <c r="K1869" i="3"/>
  <c r="L1869" i="3" s="1"/>
  <c r="H1869" i="3"/>
  <c r="E1869" i="3"/>
  <c r="D1869" i="3"/>
  <c r="Q1868" i="3"/>
  <c r="K1868" i="3"/>
  <c r="L1868" i="3" s="1"/>
  <c r="H1868" i="3"/>
  <c r="E1868" i="3"/>
  <c r="D1868" i="3"/>
  <c r="Q1867" i="3"/>
  <c r="K1867" i="3"/>
  <c r="L1867" i="3" s="1"/>
  <c r="H1867" i="3"/>
  <c r="E1867" i="3"/>
  <c r="D1867" i="3"/>
  <c r="Q1866" i="3"/>
  <c r="K1866" i="3"/>
  <c r="L1866" i="3" s="1"/>
  <c r="H1866" i="3"/>
  <c r="E1866" i="3"/>
  <c r="D1866" i="3"/>
  <c r="Q1865" i="3"/>
  <c r="K1865" i="3"/>
  <c r="L1865" i="3" s="1"/>
  <c r="H1865" i="3"/>
  <c r="E1865" i="3"/>
  <c r="D1865" i="3"/>
  <c r="Q1864" i="3"/>
  <c r="K1864" i="3"/>
  <c r="L1864" i="3" s="1"/>
  <c r="H1864" i="3"/>
  <c r="E1864" i="3"/>
  <c r="D1864" i="3"/>
  <c r="Q1863" i="3"/>
  <c r="K1863" i="3"/>
  <c r="L1863" i="3" s="1"/>
  <c r="H1863" i="3"/>
  <c r="E1863" i="3"/>
  <c r="D1863" i="3"/>
  <c r="Q1862" i="3"/>
  <c r="K1862" i="3"/>
  <c r="L1862" i="3" s="1"/>
  <c r="H1862" i="3"/>
  <c r="E1862" i="3"/>
  <c r="D1862" i="3"/>
  <c r="Q1861" i="3"/>
  <c r="K1861" i="3"/>
  <c r="L1861" i="3" s="1"/>
  <c r="H1861" i="3"/>
  <c r="E1861" i="3"/>
  <c r="D1861" i="3"/>
  <c r="Q1860" i="3"/>
  <c r="K1860" i="3"/>
  <c r="L1860" i="3" s="1"/>
  <c r="H1860" i="3"/>
  <c r="E1860" i="3"/>
  <c r="D1860" i="3"/>
  <c r="Q1859" i="3"/>
  <c r="K1859" i="3"/>
  <c r="L1859" i="3" s="1"/>
  <c r="H1859" i="3"/>
  <c r="E1859" i="3"/>
  <c r="D1859" i="3"/>
  <c r="Q1858" i="3"/>
  <c r="K1858" i="3"/>
  <c r="L1858" i="3" s="1"/>
  <c r="H1858" i="3"/>
  <c r="E1858" i="3"/>
  <c r="D1858" i="3"/>
  <c r="Q1857" i="3"/>
  <c r="K1857" i="3"/>
  <c r="L1857" i="3" s="1"/>
  <c r="H1857" i="3"/>
  <c r="E1857" i="3"/>
  <c r="D1857" i="3"/>
  <c r="Q1856" i="3"/>
  <c r="K1856" i="3"/>
  <c r="L1856" i="3" s="1"/>
  <c r="H1856" i="3"/>
  <c r="E1856" i="3"/>
  <c r="D1856" i="3"/>
  <c r="Q1855" i="3"/>
  <c r="K1855" i="3"/>
  <c r="L1855" i="3" s="1"/>
  <c r="H1855" i="3"/>
  <c r="E1855" i="3"/>
  <c r="D1855" i="3"/>
  <c r="Q1854" i="3"/>
  <c r="K1854" i="3"/>
  <c r="L1854" i="3" s="1"/>
  <c r="H1854" i="3"/>
  <c r="E1854" i="3"/>
  <c r="D1854" i="3"/>
  <c r="Q1853" i="3"/>
  <c r="K1853" i="3"/>
  <c r="L1853" i="3" s="1"/>
  <c r="H1853" i="3"/>
  <c r="E1853" i="3"/>
  <c r="D1853" i="3"/>
  <c r="Q1852" i="3"/>
  <c r="K1852" i="3"/>
  <c r="L1852" i="3" s="1"/>
  <c r="H1852" i="3"/>
  <c r="E1852" i="3"/>
  <c r="D1852" i="3"/>
  <c r="Q1851" i="3"/>
  <c r="K1851" i="3"/>
  <c r="L1851" i="3" s="1"/>
  <c r="H1851" i="3"/>
  <c r="E1851" i="3"/>
  <c r="D1851" i="3"/>
  <c r="Q1850" i="3"/>
  <c r="K1850" i="3"/>
  <c r="L1850" i="3" s="1"/>
  <c r="H1850" i="3"/>
  <c r="E1850" i="3"/>
  <c r="D1850" i="3"/>
  <c r="Q1849" i="3"/>
  <c r="K1849" i="3"/>
  <c r="L1849" i="3" s="1"/>
  <c r="H1849" i="3"/>
  <c r="E1849" i="3"/>
  <c r="D1849" i="3"/>
  <c r="Q1848" i="3"/>
  <c r="K1848" i="3"/>
  <c r="L1848" i="3" s="1"/>
  <c r="H1848" i="3"/>
  <c r="E1848" i="3"/>
  <c r="D1848" i="3"/>
  <c r="Q1847" i="3"/>
  <c r="K1847" i="3"/>
  <c r="L1847" i="3" s="1"/>
  <c r="H1847" i="3"/>
  <c r="E1847" i="3"/>
  <c r="D1847" i="3"/>
  <c r="Q1846" i="3"/>
  <c r="K1846" i="3"/>
  <c r="L1846" i="3" s="1"/>
  <c r="H1846" i="3"/>
  <c r="E1846" i="3"/>
  <c r="D1846" i="3"/>
  <c r="Q1845" i="3"/>
  <c r="K1845" i="3"/>
  <c r="L1845" i="3" s="1"/>
  <c r="H1845" i="3"/>
  <c r="E1845" i="3"/>
  <c r="D1845" i="3"/>
  <c r="Q1844" i="3"/>
  <c r="K1844" i="3"/>
  <c r="L1844" i="3" s="1"/>
  <c r="H1844" i="3"/>
  <c r="E1844" i="3"/>
  <c r="D1844" i="3"/>
  <c r="Q1843" i="3"/>
  <c r="K1843" i="3"/>
  <c r="L1843" i="3" s="1"/>
  <c r="H1843" i="3"/>
  <c r="E1843" i="3"/>
  <c r="D1843" i="3"/>
  <c r="Q1842" i="3"/>
  <c r="K1842" i="3"/>
  <c r="L1842" i="3" s="1"/>
  <c r="H1842" i="3"/>
  <c r="E1842" i="3"/>
  <c r="D1842" i="3"/>
  <c r="Q1841" i="3"/>
  <c r="K1841" i="3"/>
  <c r="L1841" i="3" s="1"/>
  <c r="H1841" i="3"/>
  <c r="E1841" i="3"/>
  <c r="D1841" i="3"/>
  <c r="Q1840" i="3"/>
  <c r="K1840" i="3"/>
  <c r="L1840" i="3" s="1"/>
  <c r="H1840" i="3"/>
  <c r="E1840" i="3"/>
  <c r="D1840" i="3"/>
  <c r="Q1839" i="3"/>
  <c r="K1839" i="3"/>
  <c r="L1839" i="3" s="1"/>
  <c r="H1839" i="3"/>
  <c r="E1839" i="3"/>
  <c r="D1839" i="3"/>
  <c r="Q1838" i="3"/>
  <c r="K1838" i="3"/>
  <c r="L1838" i="3" s="1"/>
  <c r="H1838" i="3"/>
  <c r="E1838" i="3"/>
  <c r="D1838" i="3"/>
  <c r="Q1837" i="3"/>
  <c r="K1837" i="3"/>
  <c r="L1837" i="3" s="1"/>
  <c r="H1837" i="3"/>
  <c r="E1837" i="3"/>
  <c r="D1837" i="3"/>
  <c r="Q1836" i="3"/>
  <c r="K1836" i="3"/>
  <c r="L1836" i="3" s="1"/>
  <c r="H1836" i="3"/>
  <c r="E1836" i="3"/>
  <c r="D1836" i="3"/>
  <c r="Q1835" i="3"/>
  <c r="K1835" i="3"/>
  <c r="L1835" i="3" s="1"/>
  <c r="H1835" i="3"/>
  <c r="E1835" i="3"/>
  <c r="D1835" i="3"/>
  <c r="Q1834" i="3"/>
  <c r="K1834" i="3"/>
  <c r="L1834" i="3" s="1"/>
  <c r="H1834" i="3"/>
  <c r="E1834" i="3"/>
  <c r="D1834" i="3"/>
  <c r="Q1833" i="3"/>
  <c r="K1833" i="3"/>
  <c r="L1833" i="3" s="1"/>
  <c r="H1833" i="3"/>
  <c r="E1833" i="3"/>
  <c r="D1833" i="3"/>
  <c r="Q1832" i="3"/>
  <c r="K1832" i="3"/>
  <c r="L1832" i="3" s="1"/>
  <c r="H1832" i="3"/>
  <c r="E1832" i="3"/>
  <c r="D1832" i="3"/>
  <c r="Q1831" i="3"/>
  <c r="K1831" i="3"/>
  <c r="L1831" i="3" s="1"/>
  <c r="H1831" i="3"/>
  <c r="E1831" i="3"/>
  <c r="D1831" i="3"/>
  <c r="Q1830" i="3"/>
  <c r="K1830" i="3"/>
  <c r="L1830" i="3" s="1"/>
  <c r="H1830" i="3"/>
  <c r="E1830" i="3"/>
  <c r="D1830" i="3"/>
  <c r="Q1829" i="3"/>
  <c r="K1829" i="3"/>
  <c r="L1829" i="3" s="1"/>
  <c r="H1829" i="3"/>
  <c r="E1829" i="3"/>
  <c r="D1829" i="3"/>
  <c r="Q1828" i="3"/>
  <c r="K1828" i="3"/>
  <c r="L1828" i="3" s="1"/>
  <c r="H1828" i="3"/>
  <c r="E1828" i="3"/>
  <c r="D1828" i="3"/>
  <c r="Q1827" i="3"/>
  <c r="K1827" i="3"/>
  <c r="L1827" i="3" s="1"/>
  <c r="H1827" i="3"/>
  <c r="E1827" i="3"/>
  <c r="D1827" i="3"/>
  <c r="Q1826" i="3"/>
  <c r="K1826" i="3"/>
  <c r="L1826" i="3" s="1"/>
  <c r="H1826" i="3"/>
  <c r="E1826" i="3"/>
  <c r="D1826" i="3"/>
  <c r="Q1825" i="3"/>
  <c r="K1825" i="3"/>
  <c r="L1825" i="3" s="1"/>
  <c r="H1825" i="3"/>
  <c r="E1825" i="3"/>
  <c r="D1825" i="3"/>
  <c r="Q1824" i="3"/>
  <c r="K1824" i="3"/>
  <c r="L1824" i="3" s="1"/>
  <c r="H1824" i="3"/>
  <c r="E1824" i="3"/>
  <c r="D1824" i="3"/>
  <c r="Q1823" i="3"/>
  <c r="K1823" i="3"/>
  <c r="L1823" i="3" s="1"/>
  <c r="H1823" i="3"/>
  <c r="E1823" i="3"/>
  <c r="D1823" i="3"/>
  <c r="Q1822" i="3"/>
  <c r="K1822" i="3"/>
  <c r="L1822" i="3" s="1"/>
  <c r="H1822" i="3"/>
  <c r="E1822" i="3"/>
  <c r="D1822" i="3"/>
  <c r="Q1821" i="3"/>
  <c r="K1821" i="3"/>
  <c r="L1821" i="3" s="1"/>
  <c r="H1821" i="3"/>
  <c r="E1821" i="3"/>
  <c r="D1821" i="3"/>
  <c r="Q1820" i="3"/>
  <c r="K1820" i="3"/>
  <c r="L1820" i="3" s="1"/>
  <c r="H1820" i="3"/>
  <c r="E1820" i="3"/>
  <c r="D1820" i="3"/>
  <c r="Q1819" i="3"/>
  <c r="K1819" i="3"/>
  <c r="L1819" i="3" s="1"/>
  <c r="H1819" i="3"/>
  <c r="E1819" i="3"/>
  <c r="D1819" i="3"/>
  <c r="Q1818" i="3"/>
  <c r="K1818" i="3"/>
  <c r="L1818" i="3" s="1"/>
  <c r="H1818" i="3"/>
  <c r="E1818" i="3"/>
  <c r="D1818" i="3"/>
  <c r="Q1817" i="3"/>
  <c r="K1817" i="3"/>
  <c r="L1817" i="3" s="1"/>
  <c r="H1817" i="3"/>
  <c r="E1817" i="3"/>
  <c r="D1817" i="3"/>
  <c r="Q1816" i="3"/>
  <c r="K1816" i="3"/>
  <c r="L1816" i="3" s="1"/>
  <c r="H1816" i="3"/>
  <c r="E1816" i="3"/>
  <c r="D1816" i="3"/>
  <c r="Q1815" i="3"/>
  <c r="K1815" i="3"/>
  <c r="L1815" i="3" s="1"/>
  <c r="H1815" i="3"/>
  <c r="E1815" i="3"/>
  <c r="D1815" i="3"/>
  <c r="Q1814" i="3"/>
  <c r="K1814" i="3"/>
  <c r="L1814" i="3" s="1"/>
  <c r="H1814" i="3"/>
  <c r="E1814" i="3"/>
  <c r="D1814" i="3"/>
  <c r="Q1813" i="3"/>
  <c r="K1813" i="3"/>
  <c r="L1813" i="3" s="1"/>
  <c r="H1813" i="3"/>
  <c r="E1813" i="3"/>
  <c r="D1813" i="3"/>
  <c r="Q1812" i="3"/>
  <c r="K1812" i="3"/>
  <c r="L1812" i="3" s="1"/>
  <c r="H1812" i="3"/>
  <c r="E1812" i="3"/>
  <c r="D1812" i="3"/>
  <c r="Q1811" i="3"/>
  <c r="K1811" i="3"/>
  <c r="L1811" i="3" s="1"/>
  <c r="H1811" i="3"/>
  <c r="E1811" i="3"/>
  <c r="D1811" i="3"/>
  <c r="Q1810" i="3"/>
  <c r="K1810" i="3"/>
  <c r="L1810" i="3" s="1"/>
  <c r="H1810" i="3"/>
  <c r="E1810" i="3"/>
  <c r="D1810" i="3"/>
  <c r="Q1809" i="3"/>
  <c r="K1809" i="3"/>
  <c r="L1809" i="3" s="1"/>
  <c r="H1809" i="3"/>
  <c r="E1809" i="3"/>
  <c r="D1809" i="3"/>
  <c r="Q1808" i="3"/>
  <c r="K1808" i="3"/>
  <c r="L1808" i="3" s="1"/>
  <c r="H1808" i="3"/>
  <c r="E1808" i="3"/>
  <c r="D1808" i="3"/>
  <c r="Q1807" i="3"/>
  <c r="K1807" i="3"/>
  <c r="L1807" i="3" s="1"/>
  <c r="H1807" i="3"/>
  <c r="E1807" i="3"/>
  <c r="D1807" i="3"/>
  <c r="Q1806" i="3"/>
  <c r="K1806" i="3"/>
  <c r="L1806" i="3" s="1"/>
  <c r="H1806" i="3"/>
  <c r="E1806" i="3"/>
  <c r="D1806" i="3"/>
  <c r="Q1805" i="3"/>
  <c r="K1805" i="3"/>
  <c r="L1805" i="3" s="1"/>
  <c r="H1805" i="3"/>
  <c r="E1805" i="3"/>
  <c r="D1805" i="3"/>
  <c r="Q1804" i="3"/>
  <c r="K1804" i="3"/>
  <c r="L1804" i="3" s="1"/>
  <c r="H1804" i="3"/>
  <c r="E1804" i="3"/>
  <c r="D1804" i="3"/>
  <c r="Q1803" i="3"/>
  <c r="K1803" i="3"/>
  <c r="L1803" i="3" s="1"/>
  <c r="H1803" i="3"/>
  <c r="E1803" i="3"/>
  <c r="D1803" i="3"/>
  <c r="Q1802" i="3"/>
  <c r="K1802" i="3"/>
  <c r="L1802" i="3" s="1"/>
  <c r="H1802" i="3"/>
  <c r="E1802" i="3"/>
  <c r="D1802" i="3"/>
  <c r="Q1801" i="3"/>
  <c r="K1801" i="3"/>
  <c r="L1801" i="3" s="1"/>
  <c r="H1801" i="3"/>
  <c r="E1801" i="3"/>
  <c r="D1801" i="3"/>
  <c r="Q1800" i="3"/>
  <c r="K1800" i="3"/>
  <c r="L1800" i="3" s="1"/>
  <c r="H1800" i="3"/>
  <c r="E1800" i="3"/>
  <c r="D1800" i="3"/>
  <c r="Q1799" i="3"/>
  <c r="K1799" i="3"/>
  <c r="L1799" i="3" s="1"/>
  <c r="H1799" i="3"/>
  <c r="E1799" i="3"/>
  <c r="D1799" i="3"/>
  <c r="Q1798" i="3"/>
  <c r="K1798" i="3"/>
  <c r="L1798" i="3" s="1"/>
  <c r="H1798" i="3"/>
  <c r="E1798" i="3"/>
  <c r="D1798" i="3"/>
  <c r="Q1797" i="3"/>
  <c r="K1797" i="3"/>
  <c r="L1797" i="3" s="1"/>
  <c r="H1797" i="3"/>
  <c r="E1797" i="3"/>
  <c r="D1797" i="3"/>
  <c r="Q1796" i="3"/>
  <c r="K1796" i="3"/>
  <c r="L1796" i="3" s="1"/>
  <c r="H1796" i="3"/>
  <c r="E1796" i="3"/>
  <c r="D1796" i="3"/>
  <c r="Q1795" i="3"/>
  <c r="K1795" i="3"/>
  <c r="L1795" i="3" s="1"/>
  <c r="H1795" i="3"/>
  <c r="E1795" i="3"/>
  <c r="D1795" i="3"/>
  <c r="Q1794" i="3"/>
  <c r="K1794" i="3"/>
  <c r="L1794" i="3" s="1"/>
  <c r="H1794" i="3"/>
  <c r="E1794" i="3"/>
  <c r="D1794" i="3"/>
  <c r="Q1793" i="3"/>
  <c r="K1793" i="3"/>
  <c r="L1793" i="3" s="1"/>
  <c r="H1793" i="3"/>
  <c r="E1793" i="3"/>
  <c r="D1793" i="3"/>
  <c r="Q1792" i="3"/>
  <c r="K1792" i="3"/>
  <c r="L1792" i="3" s="1"/>
  <c r="H1792" i="3"/>
  <c r="E1792" i="3"/>
  <c r="D1792" i="3"/>
  <c r="Q1791" i="3"/>
  <c r="K1791" i="3"/>
  <c r="L1791" i="3" s="1"/>
  <c r="H1791" i="3"/>
  <c r="E1791" i="3"/>
  <c r="D1791" i="3"/>
  <c r="Q1790" i="3"/>
  <c r="K1790" i="3"/>
  <c r="L1790" i="3" s="1"/>
  <c r="H1790" i="3"/>
  <c r="E1790" i="3"/>
  <c r="D1790" i="3"/>
  <c r="Q1789" i="3"/>
  <c r="K1789" i="3"/>
  <c r="L1789" i="3" s="1"/>
  <c r="H1789" i="3"/>
  <c r="E1789" i="3"/>
  <c r="D1789" i="3"/>
  <c r="Q1788" i="3"/>
  <c r="K1788" i="3"/>
  <c r="L1788" i="3" s="1"/>
  <c r="H1788" i="3"/>
  <c r="E1788" i="3"/>
  <c r="D1788" i="3"/>
  <c r="Q1787" i="3"/>
  <c r="K1787" i="3"/>
  <c r="L1787" i="3" s="1"/>
  <c r="H1787" i="3"/>
  <c r="E1787" i="3"/>
  <c r="D1787" i="3"/>
  <c r="Q1786" i="3"/>
  <c r="K1786" i="3"/>
  <c r="L1786" i="3" s="1"/>
  <c r="H1786" i="3"/>
  <c r="E1786" i="3"/>
  <c r="D1786" i="3"/>
  <c r="Q1785" i="3"/>
  <c r="K1785" i="3"/>
  <c r="L1785" i="3" s="1"/>
  <c r="H1785" i="3"/>
  <c r="E1785" i="3"/>
  <c r="D1785" i="3"/>
  <c r="Q1784" i="3"/>
  <c r="K1784" i="3"/>
  <c r="L1784" i="3" s="1"/>
  <c r="H1784" i="3"/>
  <c r="E1784" i="3"/>
  <c r="D1784" i="3"/>
  <c r="Q1783" i="3"/>
  <c r="K1783" i="3"/>
  <c r="L1783" i="3" s="1"/>
  <c r="H1783" i="3"/>
  <c r="E1783" i="3"/>
  <c r="D1783" i="3"/>
  <c r="Q1782" i="3"/>
  <c r="K1782" i="3"/>
  <c r="L1782" i="3" s="1"/>
  <c r="H1782" i="3"/>
  <c r="E1782" i="3"/>
  <c r="D1782" i="3"/>
  <c r="Q1781" i="3"/>
  <c r="K1781" i="3"/>
  <c r="L1781" i="3" s="1"/>
  <c r="H1781" i="3"/>
  <c r="E1781" i="3"/>
  <c r="D1781" i="3"/>
  <c r="Q1780" i="3"/>
  <c r="K1780" i="3"/>
  <c r="L1780" i="3" s="1"/>
  <c r="H1780" i="3"/>
  <c r="E1780" i="3"/>
  <c r="D1780" i="3"/>
  <c r="Q1779" i="3"/>
  <c r="K1779" i="3"/>
  <c r="L1779" i="3" s="1"/>
  <c r="H1779" i="3"/>
  <c r="E1779" i="3"/>
  <c r="D1779" i="3"/>
  <c r="Q1778" i="3"/>
  <c r="K1778" i="3"/>
  <c r="L1778" i="3" s="1"/>
  <c r="H1778" i="3"/>
  <c r="E1778" i="3"/>
  <c r="D1778" i="3"/>
  <c r="Q1777" i="3"/>
  <c r="K1777" i="3"/>
  <c r="L1777" i="3" s="1"/>
  <c r="H1777" i="3"/>
  <c r="E1777" i="3"/>
  <c r="D1777" i="3"/>
  <c r="Q1776" i="3"/>
  <c r="K1776" i="3"/>
  <c r="L1776" i="3" s="1"/>
  <c r="H1776" i="3"/>
  <c r="E1776" i="3"/>
  <c r="D1776" i="3"/>
  <c r="Q1775" i="3"/>
  <c r="K1775" i="3"/>
  <c r="L1775" i="3" s="1"/>
  <c r="H1775" i="3"/>
  <c r="E1775" i="3"/>
  <c r="D1775" i="3"/>
  <c r="Q1774" i="3"/>
  <c r="K1774" i="3"/>
  <c r="L1774" i="3" s="1"/>
  <c r="H1774" i="3"/>
  <c r="E1774" i="3"/>
  <c r="D1774" i="3"/>
  <c r="Q1773" i="3"/>
  <c r="K1773" i="3"/>
  <c r="L1773" i="3" s="1"/>
  <c r="H1773" i="3"/>
  <c r="E1773" i="3"/>
  <c r="D1773" i="3"/>
  <c r="Q1772" i="3"/>
  <c r="K1772" i="3"/>
  <c r="L1772" i="3" s="1"/>
  <c r="H1772" i="3"/>
  <c r="E1772" i="3"/>
  <c r="D1772" i="3"/>
  <c r="Q1771" i="3"/>
  <c r="K1771" i="3"/>
  <c r="L1771" i="3" s="1"/>
  <c r="H1771" i="3"/>
  <c r="E1771" i="3"/>
  <c r="D1771" i="3"/>
  <c r="Q1770" i="3"/>
  <c r="K1770" i="3"/>
  <c r="L1770" i="3" s="1"/>
  <c r="H1770" i="3"/>
  <c r="E1770" i="3"/>
  <c r="D1770" i="3"/>
  <c r="Q1769" i="3"/>
  <c r="K1769" i="3"/>
  <c r="L1769" i="3" s="1"/>
  <c r="H1769" i="3"/>
  <c r="E1769" i="3"/>
  <c r="D1769" i="3"/>
  <c r="Q1768" i="3"/>
  <c r="K1768" i="3"/>
  <c r="L1768" i="3" s="1"/>
  <c r="H1768" i="3"/>
  <c r="E1768" i="3"/>
  <c r="D1768" i="3"/>
  <c r="Q1767" i="3"/>
  <c r="K1767" i="3"/>
  <c r="L1767" i="3" s="1"/>
  <c r="H1767" i="3"/>
  <c r="E1767" i="3"/>
  <c r="D1767" i="3"/>
  <c r="Q1766" i="3"/>
  <c r="K1766" i="3"/>
  <c r="L1766" i="3" s="1"/>
  <c r="H1766" i="3"/>
  <c r="E1766" i="3"/>
  <c r="D1766" i="3"/>
  <c r="Q1765" i="3"/>
  <c r="K1765" i="3"/>
  <c r="L1765" i="3" s="1"/>
  <c r="H1765" i="3"/>
  <c r="E1765" i="3"/>
  <c r="D1765" i="3"/>
  <c r="Q1764" i="3"/>
  <c r="K1764" i="3"/>
  <c r="L1764" i="3" s="1"/>
  <c r="H1764" i="3"/>
  <c r="E1764" i="3"/>
  <c r="D1764" i="3"/>
  <c r="Q1763" i="3"/>
  <c r="K1763" i="3"/>
  <c r="L1763" i="3" s="1"/>
  <c r="H1763" i="3"/>
  <c r="E1763" i="3"/>
  <c r="D1763" i="3"/>
  <c r="Q1762" i="3"/>
  <c r="K1762" i="3"/>
  <c r="L1762" i="3" s="1"/>
  <c r="H1762" i="3"/>
  <c r="E1762" i="3"/>
  <c r="D1762" i="3"/>
  <c r="Q1761" i="3"/>
  <c r="K1761" i="3"/>
  <c r="L1761" i="3" s="1"/>
  <c r="H1761" i="3"/>
  <c r="E1761" i="3"/>
  <c r="D1761" i="3"/>
  <c r="Q1760" i="3"/>
  <c r="K1760" i="3"/>
  <c r="L1760" i="3" s="1"/>
  <c r="H1760" i="3"/>
  <c r="E1760" i="3"/>
  <c r="D1760" i="3"/>
  <c r="Q1759" i="3"/>
  <c r="K1759" i="3"/>
  <c r="L1759" i="3" s="1"/>
  <c r="H1759" i="3"/>
  <c r="E1759" i="3"/>
  <c r="D1759" i="3"/>
  <c r="Q1758" i="3"/>
  <c r="K1758" i="3"/>
  <c r="L1758" i="3" s="1"/>
  <c r="H1758" i="3"/>
  <c r="E1758" i="3"/>
  <c r="D1758" i="3"/>
  <c r="Q1757" i="3"/>
  <c r="K1757" i="3"/>
  <c r="L1757" i="3" s="1"/>
  <c r="H1757" i="3"/>
  <c r="E1757" i="3"/>
  <c r="D1757" i="3"/>
  <c r="Q1756" i="3"/>
  <c r="K1756" i="3"/>
  <c r="L1756" i="3" s="1"/>
  <c r="H1756" i="3"/>
  <c r="E1756" i="3"/>
  <c r="D1756" i="3"/>
  <c r="Q1755" i="3"/>
  <c r="K1755" i="3"/>
  <c r="L1755" i="3" s="1"/>
  <c r="H1755" i="3"/>
  <c r="E1755" i="3"/>
  <c r="D1755" i="3"/>
  <c r="Q1754" i="3"/>
  <c r="K1754" i="3"/>
  <c r="L1754" i="3" s="1"/>
  <c r="H1754" i="3"/>
  <c r="E1754" i="3"/>
  <c r="D1754" i="3"/>
  <c r="Q1753" i="3"/>
  <c r="K1753" i="3"/>
  <c r="L1753" i="3" s="1"/>
  <c r="H1753" i="3"/>
  <c r="E1753" i="3"/>
  <c r="D1753" i="3"/>
  <c r="Q1752" i="3"/>
  <c r="K1752" i="3"/>
  <c r="L1752" i="3" s="1"/>
  <c r="H1752" i="3"/>
  <c r="E1752" i="3"/>
  <c r="D1752" i="3"/>
  <c r="Q1751" i="3"/>
  <c r="K1751" i="3"/>
  <c r="L1751" i="3" s="1"/>
  <c r="H1751" i="3"/>
  <c r="E1751" i="3"/>
  <c r="D1751" i="3"/>
  <c r="Q1750" i="3"/>
  <c r="K1750" i="3"/>
  <c r="L1750" i="3" s="1"/>
  <c r="H1750" i="3"/>
  <c r="E1750" i="3"/>
  <c r="D1750" i="3"/>
  <c r="Q1749" i="3"/>
  <c r="K1749" i="3"/>
  <c r="L1749" i="3" s="1"/>
  <c r="H1749" i="3"/>
  <c r="E1749" i="3"/>
  <c r="D1749" i="3"/>
  <c r="Q1748" i="3"/>
  <c r="K1748" i="3"/>
  <c r="L1748" i="3" s="1"/>
  <c r="H1748" i="3"/>
  <c r="E1748" i="3"/>
  <c r="D1748" i="3"/>
  <c r="Q1747" i="3"/>
  <c r="K1747" i="3"/>
  <c r="L1747" i="3" s="1"/>
  <c r="H1747" i="3"/>
  <c r="E1747" i="3"/>
  <c r="D1747" i="3"/>
  <c r="Q1746" i="3"/>
  <c r="K1746" i="3"/>
  <c r="L1746" i="3" s="1"/>
  <c r="H1746" i="3"/>
  <c r="E1746" i="3"/>
  <c r="D1746" i="3"/>
  <c r="Q1745" i="3"/>
  <c r="K1745" i="3"/>
  <c r="L1745" i="3" s="1"/>
  <c r="H1745" i="3"/>
  <c r="E1745" i="3"/>
  <c r="D1745" i="3"/>
  <c r="Q1744" i="3"/>
  <c r="K1744" i="3"/>
  <c r="L1744" i="3" s="1"/>
  <c r="H1744" i="3"/>
  <c r="E1744" i="3"/>
  <c r="D1744" i="3"/>
  <c r="Q1743" i="3"/>
  <c r="K1743" i="3"/>
  <c r="L1743" i="3" s="1"/>
  <c r="H1743" i="3"/>
  <c r="E1743" i="3"/>
  <c r="D1743" i="3"/>
  <c r="Q1742" i="3"/>
  <c r="K1742" i="3"/>
  <c r="L1742" i="3" s="1"/>
  <c r="H1742" i="3"/>
  <c r="E1742" i="3"/>
  <c r="D1742" i="3"/>
  <c r="Q1741" i="3"/>
  <c r="K1741" i="3"/>
  <c r="L1741" i="3" s="1"/>
  <c r="H1741" i="3"/>
  <c r="E1741" i="3"/>
  <c r="D1741" i="3"/>
  <c r="Q1740" i="3"/>
  <c r="K1740" i="3"/>
  <c r="L1740" i="3" s="1"/>
  <c r="H1740" i="3"/>
  <c r="E1740" i="3"/>
  <c r="D1740" i="3"/>
  <c r="Q1739" i="3"/>
  <c r="K1739" i="3"/>
  <c r="L1739" i="3" s="1"/>
  <c r="H1739" i="3"/>
  <c r="E1739" i="3"/>
  <c r="D1739" i="3"/>
  <c r="Q1738" i="3"/>
  <c r="K1738" i="3"/>
  <c r="L1738" i="3" s="1"/>
  <c r="H1738" i="3"/>
  <c r="E1738" i="3"/>
  <c r="D1738" i="3"/>
  <c r="Q1737" i="3"/>
  <c r="K1737" i="3"/>
  <c r="L1737" i="3" s="1"/>
  <c r="H1737" i="3"/>
  <c r="E1737" i="3"/>
  <c r="D1737" i="3"/>
  <c r="Q1736" i="3"/>
  <c r="K1736" i="3"/>
  <c r="L1736" i="3" s="1"/>
  <c r="H1736" i="3"/>
  <c r="E1736" i="3"/>
  <c r="D1736" i="3"/>
  <c r="Q1735" i="3"/>
  <c r="K1735" i="3"/>
  <c r="L1735" i="3" s="1"/>
  <c r="H1735" i="3"/>
  <c r="E1735" i="3"/>
  <c r="D1735" i="3"/>
  <c r="Q1734" i="3"/>
  <c r="K1734" i="3"/>
  <c r="L1734" i="3" s="1"/>
  <c r="H1734" i="3"/>
  <c r="E1734" i="3"/>
  <c r="D1734" i="3"/>
  <c r="Q1733" i="3"/>
  <c r="K1733" i="3"/>
  <c r="L1733" i="3" s="1"/>
  <c r="H1733" i="3"/>
  <c r="E1733" i="3"/>
  <c r="D1733" i="3"/>
  <c r="Q1732" i="3"/>
  <c r="K1732" i="3"/>
  <c r="L1732" i="3" s="1"/>
  <c r="H1732" i="3"/>
  <c r="E1732" i="3"/>
  <c r="D1732" i="3"/>
  <c r="Q1731" i="3"/>
  <c r="K1731" i="3"/>
  <c r="L1731" i="3" s="1"/>
  <c r="H1731" i="3"/>
  <c r="E1731" i="3"/>
  <c r="D1731" i="3"/>
  <c r="Q1730" i="3"/>
  <c r="K1730" i="3"/>
  <c r="L1730" i="3" s="1"/>
  <c r="H1730" i="3"/>
  <c r="E1730" i="3"/>
  <c r="D1730" i="3"/>
  <c r="Q1729" i="3"/>
  <c r="K1729" i="3"/>
  <c r="L1729" i="3" s="1"/>
  <c r="H1729" i="3"/>
  <c r="E1729" i="3"/>
  <c r="D1729" i="3"/>
  <c r="Q1728" i="3"/>
  <c r="K1728" i="3"/>
  <c r="L1728" i="3" s="1"/>
  <c r="H1728" i="3"/>
  <c r="E1728" i="3"/>
  <c r="D1728" i="3"/>
  <c r="Q1727" i="3"/>
  <c r="K1727" i="3"/>
  <c r="L1727" i="3" s="1"/>
  <c r="H1727" i="3"/>
  <c r="E1727" i="3"/>
  <c r="D1727" i="3"/>
  <c r="Q1726" i="3"/>
  <c r="K1726" i="3"/>
  <c r="L1726" i="3" s="1"/>
  <c r="H1726" i="3"/>
  <c r="E1726" i="3"/>
  <c r="D1726" i="3"/>
  <c r="Q1725" i="3"/>
  <c r="K1725" i="3"/>
  <c r="L1725" i="3" s="1"/>
  <c r="H1725" i="3"/>
  <c r="E1725" i="3"/>
  <c r="D1725" i="3"/>
  <c r="Q1724" i="3"/>
  <c r="K1724" i="3"/>
  <c r="L1724" i="3" s="1"/>
  <c r="H1724" i="3"/>
  <c r="E1724" i="3"/>
  <c r="D1724" i="3"/>
  <c r="Q1723" i="3"/>
  <c r="K1723" i="3"/>
  <c r="L1723" i="3" s="1"/>
  <c r="H1723" i="3"/>
  <c r="E1723" i="3"/>
  <c r="D1723" i="3"/>
  <c r="Q1722" i="3"/>
  <c r="K1722" i="3"/>
  <c r="L1722" i="3" s="1"/>
  <c r="H1722" i="3"/>
  <c r="E1722" i="3"/>
  <c r="D1722" i="3"/>
  <c r="Q1721" i="3"/>
  <c r="K1721" i="3"/>
  <c r="L1721" i="3" s="1"/>
  <c r="H1721" i="3"/>
  <c r="E1721" i="3"/>
  <c r="D1721" i="3"/>
  <c r="Q1720" i="3"/>
  <c r="K1720" i="3"/>
  <c r="L1720" i="3" s="1"/>
  <c r="H1720" i="3"/>
  <c r="E1720" i="3"/>
  <c r="D1720" i="3"/>
  <c r="Q1719" i="3"/>
  <c r="K1719" i="3"/>
  <c r="L1719" i="3" s="1"/>
  <c r="H1719" i="3"/>
  <c r="E1719" i="3"/>
  <c r="D1719" i="3"/>
  <c r="Q1718" i="3"/>
  <c r="K1718" i="3"/>
  <c r="L1718" i="3" s="1"/>
  <c r="H1718" i="3"/>
  <c r="E1718" i="3"/>
  <c r="D1718" i="3"/>
  <c r="Q1717" i="3"/>
  <c r="K1717" i="3"/>
  <c r="L1717" i="3" s="1"/>
  <c r="H1717" i="3"/>
  <c r="E1717" i="3"/>
  <c r="D1717" i="3"/>
  <c r="Q1716" i="3"/>
  <c r="K1716" i="3"/>
  <c r="L1716" i="3" s="1"/>
  <c r="H1716" i="3"/>
  <c r="E1716" i="3"/>
  <c r="D1716" i="3"/>
  <c r="Q1715" i="3"/>
  <c r="K1715" i="3"/>
  <c r="L1715" i="3" s="1"/>
  <c r="H1715" i="3"/>
  <c r="E1715" i="3"/>
  <c r="D1715" i="3"/>
  <c r="Q1714" i="3"/>
  <c r="K1714" i="3"/>
  <c r="L1714" i="3" s="1"/>
  <c r="H1714" i="3"/>
  <c r="E1714" i="3"/>
  <c r="D1714" i="3"/>
  <c r="Q1713" i="3"/>
  <c r="K1713" i="3"/>
  <c r="L1713" i="3" s="1"/>
  <c r="H1713" i="3"/>
  <c r="E1713" i="3"/>
  <c r="D1713" i="3"/>
  <c r="Q1712" i="3"/>
  <c r="K1712" i="3"/>
  <c r="L1712" i="3" s="1"/>
  <c r="H1712" i="3"/>
  <c r="E1712" i="3"/>
  <c r="D1712" i="3"/>
  <c r="Q1711" i="3"/>
  <c r="K1711" i="3"/>
  <c r="L1711" i="3" s="1"/>
  <c r="H1711" i="3"/>
  <c r="E1711" i="3"/>
  <c r="D1711" i="3"/>
  <c r="Q1710" i="3"/>
  <c r="K1710" i="3"/>
  <c r="L1710" i="3" s="1"/>
  <c r="H1710" i="3"/>
  <c r="E1710" i="3"/>
  <c r="D1710" i="3"/>
  <c r="Q1709" i="3"/>
  <c r="K1709" i="3"/>
  <c r="L1709" i="3" s="1"/>
  <c r="H1709" i="3"/>
  <c r="E1709" i="3"/>
  <c r="D1709" i="3"/>
  <c r="Q1708" i="3"/>
  <c r="K1708" i="3"/>
  <c r="L1708" i="3" s="1"/>
  <c r="H1708" i="3"/>
  <c r="E1708" i="3"/>
  <c r="F1708" i="3" s="1"/>
  <c r="M1708" i="3" s="1"/>
  <c r="N1708" i="3" s="1"/>
  <c r="O1708" i="3" s="1"/>
  <c r="P1708" i="3" s="1"/>
  <c r="D1708" i="3"/>
  <c r="Q1707" i="3"/>
  <c r="K1707" i="3"/>
  <c r="L1707" i="3" s="1"/>
  <c r="H1707" i="3"/>
  <c r="E1707" i="3"/>
  <c r="F1707" i="3" s="1"/>
  <c r="M1707" i="3" s="1"/>
  <c r="N1707" i="3" s="1"/>
  <c r="O1707" i="3" s="1"/>
  <c r="P1707" i="3" s="1"/>
  <c r="D1707" i="3"/>
  <c r="Q1706" i="3"/>
  <c r="K1706" i="3"/>
  <c r="L1706" i="3" s="1"/>
  <c r="H1706" i="3"/>
  <c r="E1706" i="3"/>
  <c r="F1706" i="3" s="1"/>
  <c r="M1706" i="3" s="1"/>
  <c r="N1706" i="3" s="1"/>
  <c r="O1706" i="3" s="1"/>
  <c r="P1706" i="3" s="1"/>
  <c r="D1706" i="3"/>
  <c r="Q1705" i="3"/>
  <c r="K1705" i="3"/>
  <c r="L1705" i="3" s="1"/>
  <c r="H1705" i="3"/>
  <c r="E1705" i="3"/>
  <c r="F1705" i="3" s="1"/>
  <c r="M1705" i="3" s="1"/>
  <c r="N1705" i="3" s="1"/>
  <c r="O1705" i="3" s="1"/>
  <c r="P1705" i="3" s="1"/>
  <c r="D1705" i="3"/>
  <c r="Q1704" i="3"/>
  <c r="K1704" i="3"/>
  <c r="L1704" i="3" s="1"/>
  <c r="H1704" i="3"/>
  <c r="E1704" i="3"/>
  <c r="F1704" i="3" s="1"/>
  <c r="M1704" i="3" s="1"/>
  <c r="N1704" i="3" s="1"/>
  <c r="O1704" i="3" s="1"/>
  <c r="P1704" i="3" s="1"/>
  <c r="D1704" i="3"/>
  <c r="Q1703" i="3"/>
  <c r="K1703" i="3"/>
  <c r="L1703" i="3" s="1"/>
  <c r="H1703" i="3"/>
  <c r="E1703" i="3"/>
  <c r="F1703" i="3" s="1"/>
  <c r="M1703" i="3" s="1"/>
  <c r="N1703" i="3" s="1"/>
  <c r="O1703" i="3" s="1"/>
  <c r="P1703" i="3" s="1"/>
  <c r="D1703" i="3"/>
  <c r="Q1702" i="3"/>
  <c r="K1702" i="3"/>
  <c r="L1702" i="3" s="1"/>
  <c r="H1702" i="3"/>
  <c r="E1702" i="3"/>
  <c r="F1702" i="3" s="1"/>
  <c r="M1702" i="3" s="1"/>
  <c r="N1702" i="3" s="1"/>
  <c r="O1702" i="3" s="1"/>
  <c r="P1702" i="3" s="1"/>
  <c r="D1702" i="3"/>
  <c r="Q1701" i="3"/>
  <c r="K1701" i="3"/>
  <c r="L1701" i="3" s="1"/>
  <c r="H1701" i="3"/>
  <c r="E1701" i="3"/>
  <c r="F1701" i="3" s="1"/>
  <c r="M1701" i="3" s="1"/>
  <c r="N1701" i="3" s="1"/>
  <c r="O1701" i="3" s="1"/>
  <c r="P1701" i="3" s="1"/>
  <c r="D1701" i="3"/>
  <c r="Q1700" i="3"/>
  <c r="K1700" i="3"/>
  <c r="L1700" i="3" s="1"/>
  <c r="H1700" i="3"/>
  <c r="E1700" i="3"/>
  <c r="F1700" i="3" s="1"/>
  <c r="M1700" i="3" s="1"/>
  <c r="N1700" i="3" s="1"/>
  <c r="O1700" i="3" s="1"/>
  <c r="P1700" i="3" s="1"/>
  <c r="D1700" i="3"/>
  <c r="Q1699" i="3"/>
  <c r="K1699" i="3"/>
  <c r="L1699" i="3" s="1"/>
  <c r="H1699" i="3"/>
  <c r="E1699" i="3"/>
  <c r="F1699" i="3" s="1"/>
  <c r="M1699" i="3" s="1"/>
  <c r="N1699" i="3" s="1"/>
  <c r="O1699" i="3" s="1"/>
  <c r="P1699" i="3" s="1"/>
  <c r="D1699" i="3"/>
  <c r="Q1698" i="3"/>
  <c r="K1698" i="3"/>
  <c r="L1698" i="3" s="1"/>
  <c r="H1698" i="3"/>
  <c r="E1698" i="3"/>
  <c r="F1698" i="3" s="1"/>
  <c r="M1698" i="3" s="1"/>
  <c r="N1698" i="3" s="1"/>
  <c r="O1698" i="3" s="1"/>
  <c r="P1698" i="3" s="1"/>
  <c r="D1698" i="3"/>
  <c r="Q1697" i="3"/>
  <c r="K1697" i="3"/>
  <c r="L1697" i="3" s="1"/>
  <c r="H1697" i="3"/>
  <c r="E1697" i="3"/>
  <c r="F1697" i="3" s="1"/>
  <c r="M1697" i="3" s="1"/>
  <c r="N1697" i="3" s="1"/>
  <c r="O1697" i="3" s="1"/>
  <c r="P1697" i="3" s="1"/>
  <c r="D1697" i="3"/>
  <c r="Q1696" i="3"/>
  <c r="K1696" i="3"/>
  <c r="L1696" i="3" s="1"/>
  <c r="H1696" i="3"/>
  <c r="E1696" i="3"/>
  <c r="F1696" i="3" s="1"/>
  <c r="M1696" i="3" s="1"/>
  <c r="N1696" i="3" s="1"/>
  <c r="O1696" i="3" s="1"/>
  <c r="P1696" i="3" s="1"/>
  <c r="D1696" i="3"/>
  <c r="Q1695" i="3"/>
  <c r="K1695" i="3"/>
  <c r="L1695" i="3" s="1"/>
  <c r="H1695" i="3"/>
  <c r="E1695" i="3"/>
  <c r="F1695" i="3" s="1"/>
  <c r="M1695" i="3" s="1"/>
  <c r="N1695" i="3" s="1"/>
  <c r="O1695" i="3" s="1"/>
  <c r="P1695" i="3" s="1"/>
  <c r="D1695" i="3"/>
  <c r="Q1694" i="3"/>
  <c r="K1694" i="3"/>
  <c r="L1694" i="3" s="1"/>
  <c r="H1694" i="3"/>
  <c r="E1694" i="3"/>
  <c r="D1694" i="3"/>
  <c r="Q1693" i="3"/>
  <c r="K1693" i="3"/>
  <c r="L1693" i="3" s="1"/>
  <c r="H1693" i="3"/>
  <c r="E1693" i="3"/>
  <c r="F1693" i="3" s="1"/>
  <c r="M1693" i="3" s="1"/>
  <c r="N1693" i="3" s="1"/>
  <c r="O1693" i="3" s="1"/>
  <c r="P1693" i="3" s="1"/>
  <c r="D1693" i="3"/>
  <c r="Q1692" i="3"/>
  <c r="K1692" i="3"/>
  <c r="L1692" i="3" s="1"/>
  <c r="H1692" i="3"/>
  <c r="E1692" i="3"/>
  <c r="F1692" i="3" s="1"/>
  <c r="M1692" i="3" s="1"/>
  <c r="N1692" i="3" s="1"/>
  <c r="O1692" i="3" s="1"/>
  <c r="P1692" i="3" s="1"/>
  <c r="D1692" i="3"/>
  <c r="Q1691" i="3"/>
  <c r="K1691" i="3"/>
  <c r="L1691" i="3" s="1"/>
  <c r="H1691" i="3"/>
  <c r="E1691" i="3"/>
  <c r="F1691" i="3" s="1"/>
  <c r="M1691" i="3" s="1"/>
  <c r="N1691" i="3" s="1"/>
  <c r="O1691" i="3" s="1"/>
  <c r="P1691" i="3" s="1"/>
  <c r="D1691" i="3"/>
  <c r="Q1690" i="3"/>
  <c r="K1690" i="3"/>
  <c r="L1690" i="3" s="1"/>
  <c r="H1690" i="3"/>
  <c r="E1690" i="3"/>
  <c r="F1690" i="3" s="1"/>
  <c r="M1690" i="3" s="1"/>
  <c r="N1690" i="3" s="1"/>
  <c r="O1690" i="3" s="1"/>
  <c r="P1690" i="3" s="1"/>
  <c r="D1690" i="3"/>
  <c r="Q1689" i="3"/>
  <c r="K1689" i="3"/>
  <c r="L1689" i="3" s="1"/>
  <c r="H1689" i="3"/>
  <c r="E1689" i="3"/>
  <c r="F1689" i="3" s="1"/>
  <c r="M1689" i="3" s="1"/>
  <c r="N1689" i="3" s="1"/>
  <c r="O1689" i="3" s="1"/>
  <c r="P1689" i="3" s="1"/>
  <c r="D1689" i="3"/>
  <c r="Q1688" i="3"/>
  <c r="K1688" i="3"/>
  <c r="L1688" i="3" s="1"/>
  <c r="H1688" i="3"/>
  <c r="E1688" i="3"/>
  <c r="F1688" i="3" s="1"/>
  <c r="M1688" i="3" s="1"/>
  <c r="N1688" i="3" s="1"/>
  <c r="O1688" i="3" s="1"/>
  <c r="P1688" i="3" s="1"/>
  <c r="D1688" i="3"/>
  <c r="Q1687" i="3"/>
  <c r="K1687" i="3"/>
  <c r="L1687" i="3" s="1"/>
  <c r="H1687" i="3"/>
  <c r="E1687" i="3"/>
  <c r="F1687" i="3" s="1"/>
  <c r="M1687" i="3" s="1"/>
  <c r="N1687" i="3" s="1"/>
  <c r="O1687" i="3" s="1"/>
  <c r="P1687" i="3" s="1"/>
  <c r="D1687" i="3"/>
  <c r="Q1686" i="3"/>
  <c r="K1686" i="3"/>
  <c r="L1686" i="3" s="1"/>
  <c r="H1686" i="3"/>
  <c r="E1686" i="3"/>
  <c r="D1686" i="3"/>
  <c r="Q1685" i="3"/>
  <c r="K1685" i="3"/>
  <c r="L1685" i="3" s="1"/>
  <c r="H1685" i="3"/>
  <c r="E1685" i="3"/>
  <c r="F1685" i="3" s="1"/>
  <c r="M1685" i="3" s="1"/>
  <c r="N1685" i="3" s="1"/>
  <c r="O1685" i="3" s="1"/>
  <c r="P1685" i="3" s="1"/>
  <c r="D1685" i="3"/>
  <c r="Q1684" i="3"/>
  <c r="K1684" i="3"/>
  <c r="L1684" i="3" s="1"/>
  <c r="H1684" i="3"/>
  <c r="E1684" i="3"/>
  <c r="F1684" i="3" s="1"/>
  <c r="M1684" i="3" s="1"/>
  <c r="N1684" i="3" s="1"/>
  <c r="O1684" i="3" s="1"/>
  <c r="P1684" i="3" s="1"/>
  <c r="D1684" i="3"/>
  <c r="Q1683" i="3"/>
  <c r="K1683" i="3"/>
  <c r="L1683" i="3" s="1"/>
  <c r="H1683" i="3"/>
  <c r="E1683" i="3"/>
  <c r="F1683" i="3" s="1"/>
  <c r="M1683" i="3" s="1"/>
  <c r="N1683" i="3" s="1"/>
  <c r="O1683" i="3" s="1"/>
  <c r="P1683" i="3" s="1"/>
  <c r="D1683" i="3"/>
  <c r="Q1682" i="3"/>
  <c r="K1682" i="3"/>
  <c r="L1682" i="3" s="1"/>
  <c r="H1682" i="3"/>
  <c r="E1682" i="3"/>
  <c r="F1682" i="3" s="1"/>
  <c r="M1682" i="3" s="1"/>
  <c r="N1682" i="3" s="1"/>
  <c r="O1682" i="3" s="1"/>
  <c r="P1682" i="3" s="1"/>
  <c r="D1682" i="3"/>
  <c r="Q1681" i="3"/>
  <c r="K1681" i="3"/>
  <c r="L1681" i="3" s="1"/>
  <c r="H1681" i="3"/>
  <c r="E1681" i="3"/>
  <c r="F1681" i="3" s="1"/>
  <c r="M1681" i="3" s="1"/>
  <c r="N1681" i="3" s="1"/>
  <c r="O1681" i="3" s="1"/>
  <c r="P1681" i="3" s="1"/>
  <c r="D1681" i="3"/>
  <c r="Q1680" i="3"/>
  <c r="K1680" i="3"/>
  <c r="L1680" i="3" s="1"/>
  <c r="H1680" i="3"/>
  <c r="E1680" i="3"/>
  <c r="F1680" i="3" s="1"/>
  <c r="M1680" i="3" s="1"/>
  <c r="N1680" i="3" s="1"/>
  <c r="O1680" i="3" s="1"/>
  <c r="P1680" i="3" s="1"/>
  <c r="D1680" i="3"/>
  <c r="Q1679" i="3"/>
  <c r="K1679" i="3"/>
  <c r="L1679" i="3" s="1"/>
  <c r="H1679" i="3"/>
  <c r="E1679" i="3"/>
  <c r="F1679" i="3" s="1"/>
  <c r="M1679" i="3" s="1"/>
  <c r="N1679" i="3" s="1"/>
  <c r="O1679" i="3" s="1"/>
  <c r="P1679" i="3" s="1"/>
  <c r="D1679" i="3"/>
  <c r="Q1678" i="3"/>
  <c r="K1678" i="3"/>
  <c r="L1678" i="3" s="1"/>
  <c r="H1678" i="3"/>
  <c r="E1678" i="3"/>
  <c r="F1678" i="3" s="1"/>
  <c r="M1678" i="3" s="1"/>
  <c r="N1678" i="3" s="1"/>
  <c r="O1678" i="3" s="1"/>
  <c r="P1678" i="3" s="1"/>
  <c r="D1678" i="3"/>
  <c r="Q1677" i="3"/>
  <c r="K1677" i="3"/>
  <c r="L1677" i="3" s="1"/>
  <c r="H1677" i="3"/>
  <c r="E1677" i="3"/>
  <c r="F1677" i="3" s="1"/>
  <c r="M1677" i="3" s="1"/>
  <c r="N1677" i="3" s="1"/>
  <c r="O1677" i="3" s="1"/>
  <c r="P1677" i="3" s="1"/>
  <c r="D1677" i="3"/>
  <c r="Q1676" i="3"/>
  <c r="K1676" i="3"/>
  <c r="L1676" i="3" s="1"/>
  <c r="H1676" i="3"/>
  <c r="E1676" i="3"/>
  <c r="F1676" i="3" s="1"/>
  <c r="M1676" i="3" s="1"/>
  <c r="N1676" i="3" s="1"/>
  <c r="O1676" i="3" s="1"/>
  <c r="P1676" i="3" s="1"/>
  <c r="D1676" i="3"/>
  <c r="Q1675" i="3"/>
  <c r="K1675" i="3"/>
  <c r="L1675" i="3" s="1"/>
  <c r="H1675" i="3"/>
  <c r="E1675" i="3"/>
  <c r="D1675" i="3"/>
  <c r="Q1674" i="3"/>
  <c r="K1674" i="3"/>
  <c r="L1674" i="3" s="1"/>
  <c r="H1674" i="3"/>
  <c r="E1674" i="3"/>
  <c r="F1674" i="3" s="1"/>
  <c r="M1674" i="3" s="1"/>
  <c r="N1674" i="3" s="1"/>
  <c r="O1674" i="3" s="1"/>
  <c r="P1674" i="3" s="1"/>
  <c r="D1674" i="3"/>
  <c r="Q1673" i="3"/>
  <c r="K1673" i="3"/>
  <c r="L1673" i="3" s="1"/>
  <c r="H1673" i="3"/>
  <c r="E1673" i="3"/>
  <c r="F1673" i="3" s="1"/>
  <c r="M1673" i="3" s="1"/>
  <c r="N1673" i="3" s="1"/>
  <c r="O1673" i="3" s="1"/>
  <c r="P1673" i="3" s="1"/>
  <c r="D1673" i="3"/>
  <c r="Q1672" i="3"/>
  <c r="K1672" i="3"/>
  <c r="L1672" i="3" s="1"/>
  <c r="H1672" i="3"/>
  <c r="E1672" i="3"/>
  <c r="F1672" i="3" s="1"/>
  <c r="M1672" i="3" s="1"/>
  <c r="N1672" i="3" s="1"/>
  <c r="O1672" i="3" s="1"/>
  <c r="P1672" i="3" s="1"/>
  <c r="D1672" i="3"/>
  <c r="Q1671" i="3"/>
  <c r="K1671" i="3"/>
  <c r="L1671" i="3" s="1"/>
  <c r="H1671" i="3"/>
  <c r="E1671" i="3"/>
  <c r="F1671" i="3" s="1"/>
  <c r="M1671" i="3" s="1"/>
  <c r="N1671" i="3" s="1"/>
  <c r="O1671" i="3" s="1"/>
  <c r="P1671" i="3" s="1"/>
  <c r="D1671" i="3"/>
  <c r="Q1670" i="3"/>
  <c r="K1670" i="3"/>
  <c r="L1670" i="3" s="1"/>
  <c r="H1670" i="3"/>
  <c r="E1670" i="3"/>
  <c r="F1670" i="3" s="1"/>
  <c r="M1670" i="3" s="1"/>
  <c r="N1670" i="3" s="1"/>
  <c r="O1670" i="3" s="1"/>
  <c r="P1670" i="3" s="1"/>
  <c r="D1670" i="3"/>
  <c r="Q1669" i="3"/>
  <c r="K1669" i="3"/>
  <c r="L1669" i="3" s="1"/>
  <c r="H1669" i="3"/>
  <c r="E1669" i="3"/>
  <c r="F1669" i="3" s="1"/>
  <c r="M1669" i="3" s="1"/>
  <c r="N1669" i="3" s="1"/>
  <c r="O1669" i="3" s="1"/>
  <c r="P1669" i="3" s="1"/>
  <c r="D1669" i="3"/>
  <c r="Q1668" i="3"/>
  <c r="K1668" i="3"/>
  <c r="L1668" i="3" s="1"/>
  <c r="H1668" i="3"/>
  <c r="E1668" i="3"/>
  <c r="F1668" i="3" s="1"/>
  <c r="M1668" i="3" s="1"/>
  <c r="N1668" i="3" s="1"/>
  <c r="O1668" i="3" s="1"/>
  <c r="P1668" i="3" s="1"/>
  <c r="D1668" i="3"/>
  <c r="Q1667" i="3"/>
  <c r="K1667" i="3"/>
  <c r="L1667" i="3" s="1"/>
  <c r="H1667" i="3"/>
  <c r="E1667" i="3"/>
  <c r="F1667" i="3" s="1"/>
  <c r="M1667" i="3" s="1"/>
  <c r="N1667" i="3" s="1"/>
  <c r="O1667" i="3" s="1"/>
  <c r="P1667" i="3" s="1"/>
  <c r="D1667" i="3"/>
  <c r="Q1666" i="3"/>
  <c r="K1666" i="3"/>
  <c r="L1666" i="3" s="1"/>
  <c r="H1666" i="3"/>
  <c r="E1666" i="3"/>
  <c r="D1666" i="3"/>
  <c r="Q1665" i="3"/>
  <c r="K1665" i="3"/>
  <c r="L1665" i="3" s="1"/>
  <c r="H1665" i="3"/>
  <c r="E1665" i="3"/>
  <c r="F1665" i="3" s="1"/>
  <c r="M1665" i="3" s="1"/>
  <c r="N1665" i="3" s="1"/>
  <c r="O1665" i="3" s="1"/>
  <c r="P1665" i="3" s="1"/>
  <c r="D1665" i="3"/>
  <c r="Q1664" i="3"/>
  <c r="K1664" i="3"/>
  <c r="L1664" i="3" s="1"/>
  <c r="H1664" i="3"/>
  <c r="E1664" i="3"/>
  <c r="F1664" i="3" s="1"/>
  <c r="M1664" i="3" s="1"/>
  <c r="N1664" i="3" s="1"/>
  <c r="O1664" i="3" s="1"/>
  <c r="P1664" i="3" s="1"/>
  <c r="D1664" i="3"/>
  <c r="Q1663" i="3"/>
  <c r="K1663" i="3"/>
  <c r="L1663" i="3" s="1"/>
  <c r="H1663" i="3"/>
  <c r="E1663" i="3"/>
  <c r="F1663" i="3" s="1"/>
  <c r="M1663" i="3" s="1"/>
  <c r="N1663" i="3" s="1"/>
  <c r="O1663" i="3" s="1"/>
  <c r="P1663" i="3" s="1"/>
  <c r="D1663" i="3"/>
  <c r="Q1662" i="3"/>
  <c r="K1662" i="3"/>
  <c r="L1662" i="3" s="1"/>
  <c r="H1662" i="3"/>
  <c r="E1662" i="3"/>
  <c r="F1662" i="3" s="1"/>
  <c r="M1662" i="3" s="1"/>
  <c r="N1662" i="3" s="1"/>
  <c r="O1662" i="3" s="1"/>
  <c r="P1662" i="3" s="1"/>
  <c r="D1662" i="3"/>
  <c r="Q1661" i="3"/>
  <c r="K1661" i="3"/>
  <c r="L1661" i="3" s="1"/>
  <c r="H1661" i="3"/>
  <c r="E1661" i="3"/>
  <c r="F1661" i="3" s="1"/>
  <c r="M1661" i="3" s="1"/>
  <c r="N1661" i="3" s="1"/>
  <c r="O1661" i="3" s="1"/>
  <c r="P1661" i="3" s="1"/>
  <c r="D1661" i="3"/>
  <c r="Q1660" i="3"/>
  <c r="K1660" i="3"/>
  <c r="L1660" i="3" s="1"/>
  <c r="H1660" i="3"/>
  <c r="E1660" i="3"/>
  <c r="D1660" i="3"/>
  <c r="Q1659" i="3"/>
  <c r="K1659" i="3"/>
  <c r="L1659" i="3" s="1"/>
  <c r="H1659" i="3"/>
  <c r="E1659" i="3"/>
  <c r="F1659" i="3" s="1"/>
  <c r="M1659" i="3" s="1"/>
  <c r="N1659" i="3" s="1"/>
  <c r="O1659" i="3" s="1"/>
  <c r="P1659" i="3" s="1"/>
  <c r="D1659" i="3"/>
  <c r="Q1658" i="3"/>
  <c r="K1658" i="3"/>
  <c r="L1658" i="3" s="1"/>
  <c r="H1658" i="3"/>
  <c r="E1658" i="3"/>
  <c r="F1658" i="3" s="1"/>
  <c r="M1658" i="3" s="1"/>
  <c r="N1658" i="3" s="1"/>
  <c r="O1658" i="3" s="1"/>
  <c r="P1658" i="3" s="1"/>
  <c r="D1658" i="3"/>
  <c r="Q1657" i="3"/>
  <c r="K1657" i="3"/>
  <c r="L1657" i="3" s="1"/>
  <c r="H1657" i="3"/>
  <c r="E1657" i="3"/>
  <c r="D1657" i="3"/>
  <c r="Q1656" i="3"/>
  <c r="K1656" i="3"/>
  <c r="L1656" i="3" s="1"/>
  <c r="H1656" i="3"/>
  <c r="E1656" i="3"/>
  <c r="F1656" i="3" s="1"/>
  <c r="M1656" i="3" s="1"/>
  <c r="N1656" i="3" s="1"/>
  <c r="O1656" i="3" s="1"/>
  <c r="P1656" i="3" s="1"/>
  <c r="D1656" i="3"/>
  <c r="Q1655" i="3"/>
  <c r="K1655" i="3"/>
  <c r="L1655" i="3" s="1"/>
  <c r="H1655" i="3"/>
  <c r="E1655" i="3"/>
  <c r="F1655" i="3" s="1"/>
  <c r="M1655" i="3" s="1"/>
  <c r="N1655" i="3" s="1"/>
  <c r="O1655" i="3" s="1"/>
  <c r="P1655" i="3" s="1"/>
  <c r="D1655" i="3"/>
  <c r="Q1654" i="3"/>
  <c r="R1654" i="3" s="1"/>
  <c r="S1654" i="3" s="1"/>
  <c r="K1654" i="3"/>
  <c r="L1654" i="3" s="1"/>
  <c r="H1654" i="3"/>
  <c r="E1654" i="3"/>
  <c r="D1654" i="3"/>
  <c r="Q1653" i="3"/>
  <c r="K1653" i="3"/>
  <c r="L1653" i="3" s="1"/>
  <c r="H1653" i="3"/>
  <c r="E1653" i="3"/>
  <c r="D1653" i="3"/>
  <c r="Q1652" i="3"/>
  <c r="K1652" i="3"/>
  <c r="L1652" i="3" s="1"/>
  <c r="H1652" i="3"/>
  <c r="E1652" i="3"/>
  <c r="D1652" i="3"/>
  <c r="Q1651" i="3"/>
  <c r="K1651" i="3"/>
  <c r="L1651" i="3" s="1"/>
  <c r="H1651" i="3"/>
  <c r="E1651" i="3"/>
  <c r="D1651" i="3"/>
  <c r="Q1650" i="3"/>
  <c r="K1650" i="3"/>
  <c r="L1650" i="3" s="1"/>
  <c r="H1650" i="3"/>
  <c r="E1650" i="3"/>
  <c r="D1650" i="3"/>
  <c r="Q1649" i="3"/>
  <c r="K1649" i="3"/>
  <c r="L1649" i="3" s="1"/>
  <c r="H1649" i="3"/>
  <c r="E1649" i="3"/>
  <c r="D1649" i="3"/>
  <c r="Q1648" i="3"/>
  <c r="K1648" i="3"/>
  <c r="L1648" i="3" s="1"/>
  <c r="H1648" i="3"/>
  <c r="E1648" i="3"/>
  <c r="D1648" i="3"/>
  <c r="Q1647" i="3"/>
  <c r="K1647" i="3"/>
  <c r="L1647" i="3" s="1"/>
  <c r="H1647" i="3"/>
  <c r="E1647" i="3"/>
  <c r="D1647" i="3"/>
  <c r="Q1646" i="3"/>
  <c r="K1646" i="3"/>
  <c r="L1646" i="3" s="1"/>
  <c r="H1646" i="3"/>
  <c r="E1646" i="3"/>
  <c r="D1646" i="3"/>
  <c r="Q1645" i="3"/>
  <c r="K1645" i="3"/>
  <c r="L1645" i="3" s="1"/>
  <c r="H1645" i="3"/>
  <c r="E1645" i="3"/>
  <c r="D1645" i="3"/>
  <c r="Q1644" i="3"/>
  <c r="K1644" i="3"/>
  <c r="L1644" i="3" s="1"/>
  <c r="H1644" i="3"/>
  <c r="E1644" i="3"/>
  <c r="D1644" i="3"/>
  <c r="Q1643" i="3"/>
  <c r="K1643" i="3"/>
  <c r="L1643" i="3" s="1"/>
  <c r="H1643" i="3"/>
  <c r="E1643" i="3"/>
  <c r="D1643" i="3"/>
  <c r="Q1642" i="3"/>
  <c r="K1642" i="3"/>
  <c r="L1642" i="3" s="1"/>
  <c r="H1642" i="3"/>
  <c r="E1642" i="3"/>
  <c r="D1642" i="3"/>
  <c r="Q1641" i="3"/>
  <c r="K1641" i="3"/>
  <c r="L1641" i="3" s="1"/>
  <c r="H1641" i="3"/>
  <c r="E1641" i="3"/>
  <c r="D1641" i="3"/>
  <c r="Q1640" i="3"/>
  <c r="K1640" i="3"/>
  <c r="L1640" i="3" s="1"/>
  <c r="H1640" i="3"/>
  <c r="E1640" i="3"/>
  <c r="D1640" i="3"/>
  <c r="Q1639" i="3"/>
  <c r="K1639" i="3"/>
  <c r="L1639" i="3" s="1"/>
  <c r="H1639" i="3"/>
  <c r="E1639" i="3"/>
  <c r="D1639" i="3"/>
  <c r="Q1638" i="3"/>
  <c r="K1638" i="3"/>
  <c r="L1638" i="3" s="1"/>
  <c r="H1638" i="3"/>
  <c r="E1638" i="3"/>
  <c r="D1638" i="3"/>
  <c r="Q1637" i="3"/>
  <c r="K1637" i="3"/>
  <c r="L1637" i="3" s="1"/>
  <c r="H1637" i="3"/>
  <c r="E1637" i="3"/>
  <c r="D1637" i="3"/>
  <c r="Q1636" i="3"/>
  <c r="K1636" i="3"/>
  <c r="L1636" i="3" s="1"/>
  <c r="H1636" i="3"/>
  <c r="E1636" i="3"/>
  <c r="D1636" i="3"/>
  <c r="Q1635" i="3"/>
  <c r="K1635" i="3"/>
  <c r="L1635" i="3" s="1"/>
  <c r="H1635" i="3"/>
  <c r="E1635" i="3"/>
  <c r="D1635" i="3"/>
  <c r="Q1634" i="3"/>
  <c r="K1634" i="3"/>
  <c r="L1634" i="3" s="1"/>
  <c r="H1634" i="3"/>
  <c r="E1634" i="3"/>
  <c r="D1634" i="3"/>
  <c r="Q1633" i="3"/>
  <c r="K1633" i="3"/>
  <c r="L1633" i="3" s="1"/>
  <c r="H1633" i="3"/>
  <c r="E1633" i="3"/>
  <c r="D1633" i="3"/>
  <c r="Q1632" i="3"/>
  <c r="K1632" i="3"/>
  <c r="L1632" i="3" s="1"/>
  <c r="H1632" i="3"/>
  <c r="E1632" i="3"/>
  <c r="D1632" i="3"/>
  <c r="Q1631" i="3"/>
  <c r="K1631" i="3"/>
  <c r="L1631" i="3" s="1"/>
  <c r="H1631" i="3"/>
  <c r="E1631" i="3"/>
  <c r="D1631" i="3"/>
  <c r="Q1630" i="3"/>
  <c r="K1630" i="3"/>
  <c r="L1630" i="3" s="1"/>
  <c r="H1630" i="3"/>
  <c r="E1630" i="3"/>
  <c r="D1630" i="3"/>
  <c r="Q1629" i="3"/>
  <c r="K1629" i="3"/>
  <c r="L1629" i="3" s="1"/>
  <c r="H1629" i="3"/>
  <c r="E1629" i="3"/>
  <c r="D1629" i="3"/>
  <c r="Q1628" i="3"/>
  <c r="K1628" i="3"/>
  <c r="L1628" i="3" s="1"/>
  <c r="H1628" i="3"/>
  <c r="E1628" i="3"/>
  <c r="D1628" i="3"/>
  <c r="Q1627" i="3"/>
  <c r="K1627" i="3"/>
  <c r="L1627" i="3" s="1"/>
  <c r="H1627" i="3"/>
  <c r="E1627" i="3"/>
  <c r="D1627" i="3"/>
  <c r="Q1626" i="3"/>
  <c r="K1626" i="3"/>
  <c r="L1626" i="3" s="1"/>
  <c r="H1626" i="3"/>
  <c r="E1626" i="3"/>
  <c r="D1626" i="3"/>
  <c r="Q1625" i="3"/>
  <c r="K1625" i="3"/>
  <c r="L1625" i="3" s="1"/>
  <c r="H1625" i="3"/>
  <c r="E1625" i="3"/>
  <c r="D1625" i="3"/>
  <c r="Q1624" i="3"/>
  <c r="K1624" i="3"/>
  <c r="L1624" i="3" s="1"/>
  <c r="H1624" i="3"/>
  <c r="E1624" i="3"/>
  <c r="D1624" i="3"/>
  <c r="Q1623" i="3"/>
  <c r="K1623" i="3"/>
  <c r="L1623" i="3" s="1"/>
  <c r="H1623" i="3"/>
  <c r="E1623" i="3"/>
  <c r="D1623" i="3"/>
  <c r="Q1622" i="3"/>
  <c r="K1622" i="3"/>
  <c r="L1622" i="3" s="1"/>
  <c r="H1622" i="3"/>
  <c r="E1622" i="3"/>
  <c r="D1622" i="3"/>
  <c r="Q1621" i="3"/>
  <c r="K1621" i="3"/>
  <c r="L1621" i="3" s="1"/>
  <c r="H1621" i="3"/>
  <c r="E1621" i="3"/>
  <c r="D1621" i="3"/>
  <c r="Q1620" i="3"/>
  <c r="K1620" i="3"/>
  <c r="L1620" i="3" s="1"/>
  <c r="H1620" i="3"/>
  <c r="E1620" i="3"/>
  <c r="D1620" i="3"/>
  <c r="Q1619" i="3"/>
  <c r="K1619" i="3"/>
  <c r="L1619" i="3" s="1"/>
  <c r="H1619" i="3"/>
  <c r="E1619" i="3"/>
  <c r="D1619" i="3"/>
  <c r="Q1618" i="3"/>
  <c r="K1618" i="3"/>
  <c r="L1618" i="3" s="1"/>
  <c r="H1618" i="3"/>
  <c r="E1618" i="3"/>
  <c r="D1618" i="3"/>
  <c r="Q1617" i="3"/>
  <c r="K1617" i="3"/>
  <c r="L1617" i="3" s="1"/>
  <c r="H1617" i="3"/>
  <c r="E1617" i="3"/>
  <c r="D1617" i="3"/>
  <c r="Q1616" i="3"/>
  <c r="K1616" i="3"/>
  <c r="L1616" i="3" s="1"/>
  <c r="H1616" i="3"/>
  <c r="E1616" i="3"/>
  <c r="D1616" i="3"/>
  <c r="Q1615" i="3"/>
  <c r="K1615" i="3"/>
  <c r="L1615" i="3" s="1"/>
  <c r="H1615" i="3"/>
  <c r="E1615" i="3"/>
  <c r="D1615" i="3"/>
  <c r="Q1614" i="3"/>
  <c r="K1614" i="3"/>
  <c r="L1614" i="3" s="1"/>
  <c r="H1614" i="3"/>
  <c r="E1614" i="3"/>
  <c r="D1614" i="3"/>
  <c r="Q1613" i="3"/>
  <c r="K1613" i="3"/>
  <c r="L1613" i="3" s="1"/>
  <c r="H1613" i="3"/>
  <c r="E1613" i="3"/>
  <c r="D1613" i="3"/>
  <c r="Q1612" i="3"/>
  <c r="K1612" i="3"/>
  <c r="L1612" i="3" s="1"/>
  <c r="H1612" i="3"/>
  <c r="E1612" i="3"/>
  <c r="D1612" i="3"/>
  <c r="Q1611" i="3"/>
  <c r="K1611" i="3"/>
  <c r="L1611" i="3" s="1"/>
  <c r="H1611" i="3"/>
  <c r="E1611" i="3"/>
  <c r="D1611" i="3"/>
  <c r="Q1610" i="3"/>
  <c r="K1610" i="3"/>
  <c r="L1610" i="3" s="1"/>
  <c r="H1610" i="3"/>
  <c r="E1610" i="3"/>
  <c r="D1610" i="3"/>
  <c r="Q1609" i="3"/>
  <c r="K1609" i="3"/>
  <c r="L1609" i="3" s="1"/>
  <c r="H1609" i="3"/>
  <c r="E1609" i="3"/>
  <c r="D1609" i="3"/>
  <c r="Q1608" i="3"/>
  <c r="K1608" i="3"/>
  <c r="L1608" i="3" s="1"/>
  <c r="H1608" i="3"/>
  <c r="E1608" i="3"/>
  <c r="D1608" i="3"/>
  <c r="Q1607" i="3"/>
  <c r="K1607" i="3"/>
  <c r="L1607" i="3" s="1"/>
  <c r="H1607" i="3"/>
  <c r="E1607" i="3"/>
  <c r="D1607" i="3"/>
  <c r="Q1606" i="3"/>
  <c r="K1606" i="3"/>
  <c r="L1606" i="3" s="1"/>
  <c r="H1606" i="3"/>
  <c r="E1606" i="3"/>
  <c r="D1606" i="3"/>
  <c r="Q1605" i="3"/>
  <c r="K1605" i="3"/>
  <c r="L1605" i="3" s="1"/>
  <c r="H1605" i="3"/>
  <c r="E1605" i="3"/>
  <c r="D1605" i="3"/>
  <c r="Q1604" i="3"/>
  <c r="K1604" i="3"/>
  <c r="L1604" i="3" s="1"/>
  <c r="H1604" i="3"/>
  <c r="E1604" i="3"/>
  <c r="D1604" i="3"/>
  <c r="Q1603" i="3"/>
  <c r="K1603" i="3"/>
  <c r="L1603" i="3" s="1"/>
  <c r="H1603" i="3"/>
  <c r="E1603" i="3"/>
  <c r="D1603" i="3"/>
  <c r="Q1602" i="3"/>
  <c r="K1602" i="3"/>
  <c r="L1602" i="3" s="1"/>
  <c r="H1602" i="3"/>
  <c r="E1602" i="3"/>
  <c r="D1602" i="3"/>
  <c r="Q1601" i="3"/>
  <c r="K1601" i="3"/>
  <c r="L1601" i="3" s="1"/>
  <c r="H1601" i="3"/>
  <c r="E1601" i="3"/>
  <c r="D1601" i="3"/>
  <c r="Q1600" i="3"/>
  <c r="K1600" i="3"/>
  <c r="L1600" i="3" s="1"/>
  <c r="H1600" i="3"/>
  <c r="E1600" i="3"/>
  <c r="D1600" i="3"/>
  <c r="Q1599" i="3"/>
  <c r="K1599" i="3"/>
  <c r="L1599" i="3" s="1"/>
  <c r="H1599" i="3"/>
  <c r="E1599" i="3"/>
  <c r="D1599" i="3"/>
  <c r="Q1598" i="3"/>
  <c r="K1598" i="3"/>
  <c r="L1598" i="3" s="1"/>
  <c r="H1598" i="3"/>
  <c r="E1598" i="3"/>
  <c r="D1598" i="3"/>
  <c r="Q1597" i="3"/>
  <c r="K1597" i="3"/>
  <c r="L1597" i="3" s="1"/>
  <c r="H1597" i="3"/>
  <c r="E1597" i="3"/>
  <c r="D1597" i="3"/>
  <c r="Q1596" i="3"/>
  <c r="K1596" i="3"/>
  <c r="L1596" i="3" s="1"/>
  <c r="H1596" i="3"/>
  <c r="E1596" i="3"/>
  <c r="D1596" i="3"/>
  <c r="Q1595" i="3"/>
  <c r="K1595" i="3"/>
  <c r="L1595" i="3" s="1"/>
  <c r="H1595" i="3"/>
  <c r="E1595" i="3"/>
  <c r="D1595" i="3"/>
  <c r="Q1594" i="3"/>
  <c r="K1594" i="3"/>
  <c r="L1594" i="3" s="1"/>
  <c r="H1594" i="3"/>
  <c r="E1594" i="3"/>
  <c r="D1594" i="3"/>
  <c r="Q1593" i="3"/>
  <c r="K1593" i="3"/>
  <c r="L1593" i="3" s="1"/>
  <c r="H1593" i="3"/>
  <c r="E1593" i="3"/>
  <c r="D1593" i="3"/>
  <c r="Q1592" i="3"/>
  <c r="K1592" i="3"/>
  <c r="L1592" i="3" s="1"/>
  <c r="H1592" i="3"/>
  <c r="E1592" i="3"/>
  <c r="D1592" i="3"/>
  <c r="Q1591" i="3"/>
  <c r="K1591" i="3"/>
  <c r="L1591" i="3" s="1"/>
  <c r="H1591" i="3"/>
  <c r="E1591" i="3"/>
  <c r="D1591" i="3"/>
  <c r="Q1590" i="3"/>
  <c r="K1590" i="3"/>
  <c r="L1590" i="3" s="1"/>
  <c r="H1590" i="3"/>
  <c r="E1590" i="3"/>
  <c r="D1590" i="3"/>
  <c r="Q1589" i="3"/>
  <c r="K1589" i="3"/>
  <c r="L1589" i="3" s="1"/>
  <c r="H1589" i="3"/>
  <c r="E1589" i="3"/>
  <c r="D1589" i="3"/>
  <c r="Q1588" i="3"/>
  <c r="K1588" i="3"/>
  <c r="L1588" i="3" s="1"/>
  <c r="H1588" i="3"/>
  <c r="E1588" i="3"/>
  <c r="D1588" i="3"/>
  <c r="Q1587" i="3"/>
  <c r="K1587" i="3"/>
  <c r="L1587" i="3" s="1"/>
  <c r="H1587" i="3"/>
  <c r="E1587" i="3"/>
  <c r="D1587" i="3"/>
  <c r="Q1586" i="3"/>
  <c r="K1586" i="3"/>
  <c r="L1586" i="3" s="1"/>
  <c r="H1586" i="3"/>
  <c r="E1586" i="3"/>
  <c r="D1586" i="3"/>
  <c r="Q1585" i="3"/>
  <c r="K1585" i="3"/>
  <c r="L1585" i="3" s="1"/>
  <c r="H1585" i="3"/>
  <c r="E1585" i="3"/>
  <c r="D1585" i="3"/>
  <c r="Q1584" i="3"/>
  <c r="K1584" i="3"/>
  <c r="L1584" i="3" s="1"/>
  <c r="H1584" i="3"/>
  <c r="E1584" i="3"/>
  <c r="D1584" i="3"/>
  <c r="Q1583" i="3"/>
  <c r="K1583" i="3"/>
  <c r="L1583" i="3" s="1"/>
  <c r="H1583" i="3"/>
  <c r="E1583" i="3"/>
  <c r="D1583" i="3"/>
  <c r="Q1582" i="3"/>
  <c r="K1582" i="3"/>
  <c r="L1582" i="3" s="1"/>
  <c r="H1582" i="3"/>
  <c r="E1582" i="3"/>
  <c r="D1582" i="3"/>
  <c r="Q1581" i="3"/>
  <c r="K1581" i="3"/>
  <c r="L1581" i="3" s="1"/>
  <c r="H1581" i="3"/>
  <c r="E1581" i="3"/>
  <c r="D1581" i="3"/>
  <c r="Q1580" i="3"/>
  <c r="K1580" i="3"/>
  <c r="L1580" i="3" s="1"/>
  <c r="H1580" i="3"/>
  <c r="E1580" i="3"/>
  <c r="D1580" i="3"/>
  <c r="Q1579" i="3"/>
  <c r="K1579" i="3"/>
  <c r="L1579" i="3" s="1"/>
  <c r="H1579" i="3"/>
  <c r="E1579" i="3"/>
  <c r="D1579" i="3"/>
  <c r="Q1578" i="3"/>
  <c r="K1578" i="3"/>
  <c r="L1578" i="3" s="1"/>
  <c r="H1578" i="3"/>
  <c r="E1578" i="3"/>
  <c r="D1578" i="3"/>
  <c r="Q1577" i="3"/>
  <c r="K1577" i="3"/>
  <c r="L1577" i="3" s="1"/>
  <c r="H1577" i="3"/>
  <c r="E1577" i="3"/>
  <c r="D1577" i="3"/>
  <c r="Q1576" i="3"/>
  <c r="K1576" i="3"/>
  <c r="L1576" i="3" s="1"/>
  <c r="H1576" i="3"/>
  <c r="E1576" i="3"/>
  <c r="D1576" i="3"/>
  <c r="Q1575" i="3"/>
  <c r="K1575" i="3"/>
  <c r="L1575" i="3" s="1"/>
  <c r="H1575" i="3"/>
  <c r="E1575" i="3"/>
  <c r="D1575" i="3"/>
  <c r="Q1574" i="3"/>
  <c r="K1574" i="3"/>
  <c r="L1574" i="3" s="1"/>
  <c r="H1574" i="3"/>
  <c r="E1574" i="3"/>
  <c r="D1574" i="3"/>
  <c r="Q1573" i="3"/>
  <c r="K1573" i="3"/>
  <c r="L1573" i="3" s="1"/>
  <c r="H1573" i="3"/>
  <c r="E1573" i="3"/>
  <c r="D1573" i="3"/>
  <c r="Q1572" i="3"/>
  <c r="K1572" i="3"/>
  <c r="L1572" i="3" s="1"/>
  <c r="H1572" i="3"/>
  <c r="E1572" i="3"/>
  <c r="D1572" i="3"/>
  <c r="Q1571" i="3"/>
  <c r="K1571" i="3"/>
  <c r="L1571" i="3" s="1"/>
  <c r="H1571" i="3"/>
  <c r="E1571" i="3"/>
  <c r="D1571" i="3"/>
  <c r="Q1570" i="3"/>
  <c r="K1570" i="3"/>
  <c r="L1570" i="3" s="1"/>
  <c r="H1570" i="3"/>
  <c r="E1570" i="3"/>
  <c r="D1570" i="3"/>
  <c r="Q1569" i="3"/>
  <c r="K1569" i="3"/>
  <c r="L1569" i="3" s="1"/>
  <c r="H1569" i="3"/>
  <c r="E1569" i="3"/>
  <c r="D1569" i="3"/>
  <c r="Q1568" i="3"/>
  <c r="K1568" i="3"/>
  <c r="L1568" i="3" s="1"/>
  <c r="H1568" i="3"/>
  <c r="E1568" i="3"/>
  <c r="D1568" i="3"/>
  <c r="Q1567" i="3"/>
  <c r="K1567" i="3"/>
  <c r="L1567" i="3" s="1"/>
  <c r="H1567" i="3"/>
  <c r="E1567" i="3"/>
  <c r="D1567" i="3"/>
  <c r="Q1566" i="3"/>
  <c r="K1566" i="3"/>
  <c r="L1566" i="3" s="1"/>
  <c r="H1566" i="3"/>
  <c r="E1566" i="3"/>
  <c r="D1566" i="3"/>
  <c r="Q1565" i="3"/>
  <c r="K1565" i="3"/>
  <c r="L1565" i="3" s="1"/>
  <c r="H1565" i="3"/>
  <c r="E1565" i="3"/>
  <c r="D1565" i="3"/>
  <c r="Q1564" i="3"/>
  <c r="K1564" i="3"/>
  <c r="L1564" i="3" s="1"/>
  <c r="H1564" i="3"/>
  <c r="E1564" i="3"/>
  <c r="D1564" i="3"/>
  <c r="Q1563" i="3"/>
  <c r="K1563" i="3"/>
  <c r="L1563" i="3" s="1"/>
  <c r="H1563" i="3"/>
  <c r="E1563" i="3"/>
  <c r="D1563" i="3"/>
  <c r="Q1562" i="3"/>
  <c r="K1562" i="3"/>
  <c r="L1562" i="3" s="1"/>
  <c r="H1562" i="3"/>
  <c r="E1562" i="3"/>
  <c r="D1562" i="3"/>
  <c r="Q1561" i="3"/>
  <c r="K1561" i="3"/>
  <c r="L1561" i="3" s="1"/>
  <c r="H1561" i="3"/>
  <c r="E1561" i="3"/>
  <c r="D1561" i="3"/>
  <c r="Q1560" i="3"/>
  <c r="K1560" i="3"/>
  <c r="L1560" i="3" s="1"/>
  <c r="H1560" i="3"/>
  <c r="E1560" i="3"/>
  <c r="D1560" i="3"/>
  <c r="Q1559" i="3"/>
  <c r="K1559" i="3"/>
  <c r="L1559" i="3" s="1"/>
  <c r="H1559" i="3"/>
  <c r="E1559" i="3"/>
  <c r="D1559" i="3"/>
  <c r="Q1558" i="3"/>
  <c r="K1558" i="3"/>
  <c r="L1558" i="3" s="1"/>
  <c r="H1558" i="3"/>
  <c r="E1558" i="3"/>
  <c r="D1558" i="3"/>
  <c r="Q1557" i="3"/>
  <c r="K1557" i="3"/>
  <c r="L1557" i="3" s="1"/>
  <c r="H1557" i="3"/>
  <c r="E1557" i="3"/>
  <c r="D1557" i="3"/>
  <c r="Q1556" i="3"/>
  <c r="K1556" i="3"/>
  <c r="L1556" i="3" s="1"/>
  <c r="H1556" i="3"/>
  <c r="E1556" i="3"/>
  <c r="D1556" i="3"/>
  <c r="Q1555" i="3"/>
  <c r="K1555" i="3"/>
  <c r="L1555" i="3" s="1"/>
  <c r="H1555" i="3"/>
  <c r="E1555" i="3"/>
  <c r="D1555" i="3"/>
  <c r="Q1554" i="3"/>
  <c r="K1554" i="3"/>
  <c r="L1554" i="3" s="1"/>
  <c r="H1554" i="3"/>
  <c r="E1554" i="3"/>
  <c r="D1554" i="3"/>
  <c r="Q1553" i="3"/>
  <c r="K1553" i="3"/>
  <c r="L1553" i="3" s="1"/>
  <c r="H1553" i="3"/>
  <c r="E1553" i="3"/>
  <c r="D1553" i="3"/>
  <c r="Q1552" i="3"/>
  <c r="K1552" i="3"/>
  <c r="L1552" i="3" s="1"/>
  <c r="H1552" i="3"/>
  <c r="E1552" i="3"/>
  <c r="D1552" i="3"/>
  <c r="Q1551" i="3"/>
  <c r="K1551" i="3"/>
  <c r="L1551" i="3" s="1"/>
  <c r="H1551" i="3"/>
  <c r="E1551" i="3"/>
  <c r="D1551" i="3"/>
  <c r="Q1550" i="3"/>
  <c r="K1550" i="3"/>
  <c r="L1550" i="3" s="1"/>
  <c r="H1550" i="3"/>
  <c r="E1550" i="3"/>
  <c r="D1550" i="3"/>
  <c r="Q1549" i="3"/>
  <c r="K1549" i="3"/>
  <c r="L1549" i="3" s="1"/>
  <c r="H1549" i="3"/>
  <c r="E1549" i="3"/>
  <c r="D1549" i="3"/>
  <c r="Q1548" i="3"/>
  <c r="K1548" i="3"/>
  <c r="L1548" i="3" s="1"/>
  <c r="H1548" i="3"/>
  <c r="E1548" i="3"/>
  <c r="D1548" i="3"/>
  <c r="Q1547" i="3"/>
  <c r="K1547" i="3"/>
  <c r="L1547" i="3" s="1"/>
  <c r="H1547" i="3"/>
  <c r="E1547" i="3"/>
  <c r="D1547" i="3"/>
  <c r="Q1546" i="3"/>
  <c r="K1546" i="3"/>
  <c r="L1546" i="3" s="1"/>
  <c r="H1546" i="3"/>
  <c r="E1546" i="3"/>
  <c r="D1546" i="3"/>
  <c r="Q1545" i="3"/>
  <c r="K1545" i="3"/>
  <c r="L1545" i="3" s="1"/>
  <c r="H1545" i="3"/>
  <c r="E1545" i="3"/>
  <c r="D1545" i="3"/>
  <c r="Q1544" i="3"/>
  <c r="K1544" i="3"/>
  <c r="L1544" i="3" s="1"/>
  <c r="H1544" i="3"/>
  <c r="E1544" i="3"/>
  <c r="D1544" i="3"/>
  <c r="Q1543" i="3"/>
  <c r="K1543" i="3"/>
  <c r="L1543" i="3" s="1"/>
  <c r="H1543" i="3"/>
  <c r="E1543" i="3"/>
  <c r="D1543" i="3"/>
  <c r="Q1542" i="3"/>
  <c r="K1542" i="3"/>
  <c r="L1542" i="3" s="1"/>
  <c r="H1542" i="3"/>
  <c r="E1542" i="3"/>
  <c r="D1542" i="3"/>
  <c r="Q1541" i="3"/>
  <c r="K1541" i="3"/>
  <c r="L1541" i="3" s="1"/>
  <c r="H1541" i="3"/>
  <c r="E1541" i="3"/>
  <c r="D1541" i="3"/>
  <c r="Q1540" i="3"/>
  <c r="K1540" i="3"/>
  <c r="L1540" i="3" s="1"/>
  <c r="H1540" i="3"/>
  <c r="E1540" i="3"/>
  <c r="D1540" i="3"/>
  <c r="Q1539" i="3"/>
  <c r="K1539" i="3"/>
  <c r="L1539" i="3" s="1"/>
  <c r="H1539" i="3"/>
  <c r="E1539" i="3"/>
  <c r="D1539" i="3"/>
  <c r="Q1538" i="3"/>
  <c r="K1538" i="3"/>
  <c r="L1538" i="3" s="1"/>
  <c r="H1538" i="3"/>
  <c r="E1538" i="3"/>
  <c r="D1538" i="3"/>
  <c r="Q1537" i="3"/>
  <c r="K1537" i="3"/>
  <c r="L1537" i="3" s="1"/>
  <c r="H1537" i="3"/>
  <c r="E1537" i="3"/>
  <c r="D1537" i="3"/>
  <c r="Q1536" i="3"/>
  <c r="K1536" i="3"/>
  <c r="L1536" i="3" s="1"/>
  <c r="H1536" i="3"/>
  <c r="E1536" i="3"/>
  <c r="D1536" i="3"/>
  <c r="Q1535" i="3"/>
  <c r="K1535" i="3"/>
  <c r="L1535" i="3" s="1"/>
  <c r="H1535" i="3"/>
  <c r="E1535" i="3"/>
  <c r="D1535" i="3"/>
  <c r="Q1534" i="3"/>
  <c r="K1534" i="3"/>
  <c r="L1534" i="3" s="1"/>
  <c r="H1534" i="3"/>
  <c r="E1534" i="3"/>
  <c r="D1534" i="3"/>
  <c r="Q1533" i="3"/>
  <c r="K1533" i="3"/>
  <c r="L1533" i="3" s="1"/>
  <c r="H1533" i="3"/>
  <c r="E1533" i="3"/>
  <c r="D1533" i="3"/>
  <c r="Q1532" i="3"/>
  <c r="K1532" i="3"/>
  <c r="L1532" i="3" s="1"/>
  <c r="H1532" i="3"/>
  <c r="E1532" i="3"/>
  <c r="D1532" i="3"/>
  <c r="Q1531" i="3"/>
  <c r="K1531" i="3"/>
  <c r="L1531" i="3" s="1"/>
  <c r="H1531" i="3"/>
  <c r="E1531" i="3"/>
  <c r="D1531" i="3"/>
  <c r="Q1530" i="3"/>
  <c r="K1530" i="3"/>
  <c r="L1530" i="3" s="1"/>
  <c r="H1530" i="3"/>
  <c r="E1530" i="3"/>
  <c r="D1530" i="3"/>
  <c r="Q1529" i="3"/>
  <c r="K1529" i="3"/>
  <c r="L1529" i="3" s="1"/>
  <c r="H1529" i="3"/>
  <c r="E1529" i="3"/>
  <c r="D1529" i="3"/>
  <c r="Q1528" i="3"/>
  <c r="K1528" i="3"/>
  <c r="L1528" i="3" s="1"/>
  <c r="H1528" i="3"/>
  <c r="E1528" i="3"/>
  <c r="D1528" i="3"/>
  <c r="Q1527" i="3"/>
  <c r="K1527" i="3"/>
  <c r="L1527" i="3" s="1"/>
  <c r="H1527" i="3"/>
  <c r="E1527" i="3"/>
  <c r="D1527" i="3"/>
  <c r="Q1526" i="3"/>
  <c r="K1526" i="3"/>
  <c r="L1526" i="3" s="1"/>
  <c r="H1526" i="3"/>
  <c r="E1526" i="3"/>
  <c r="D1526" i="3"/>
  <c r="Q1525" i="3"/>
  <c r="K1525" i="3"/>
  <c r="L1525" i="3" s="1"/>
  <c r="H1525" i="3"/>
  <c r="E1525" i="3"/>
  <c r="D1525" i="3"/>
  <c r="Q1524" i="3"/>
  <c r="K1524" i="3"/>
  <c r="L1524" i="3" s="1"/>
  <c r="H1524" i="3"/>
  <c r="E1524" i="3"/>
  <c r="D1524" i="3"/>
  <c r="Q1523" i="3"/>
  <c r="K1523" i="3"/>
  <c r="L1523" i="3" s="1"/>
  <c r="H1523" i="3"/>
  <c r="E1523" i="3"/>
  <c r="D1523" i="3"/>
  <c r="Q1522" i="3"/>
  <c r="K1522" i="3"/>
  <c r="L1522" i="3" s="1"/>
  <c r="H1522" i="3"/>
  <c r="E1522" i="3"/>
  <c r="D1522" i="3"/>
  <c r="Q1521" i="3"/>
  <c r="K1521" i="3"/>
  <c r="L1521" i="3" s="1"/>
  <c r="H1521" i="3"/>
  <c r="E1521" i="3"/>
  <c r="D1521" i="3"/>
  <c r="Q1520" i="3"/>
  <c r="K1520" i="3"/>
  <c r="L1520" i="3" s="1"/>
  <c r="H1520" i="3"/>
  <c r="E1520" i="3"/>
  <c r="D1520" i="3"/>
  <c r="Q1519" i="3"/>
  <c r="K1519" i="3"/>
  <c r="L1519" i="3" s="1"/>
  <c r="H1519" i="3"/>
  <c r="E1519" i="3"/>
  <c r="D1519" i="3"/>
  <c r="Q1518" i="3"/>
  <c r="K1518" i="3"/>
  <c r="L1518" i="3" s="1"/>
  <c r="H1518" i="3"/>
  <c r="E1518" i="3"/>
  <c r="D1518" i="3"/>
  <c r="Q1517" i="3"/>
  <c r="K1517" i="3"/>
  <c r="L1517" i="3" s="1"/>
  <c r="H1517" i="3"/>
  <c r="E1517" i="3"/>
  <c r="D1517" i="3"/>
  <c r="Q1516" i="3"/>
  <c r="K1516" i="3"/>
  <c r="L1516" i="3" s="1"/>
  <c r="H1516" i="3"/>
  <c r="E1516" i="3"/>
  <c r="D1516" i="3"/>
  <c r="Q1515" i="3"/>
  <c r="K1515" i="3"/>
  <c r="L1515" i="3" s="1"/>
  <c r="H1515" i="3"/>
  <c r="E1515" i="3"/>
  <c r="D1515" i="3"/>
  <c r="Q1514" i="3"/>
  <c r="K1514" i="3"/>
  <c r="L1514" i="3" s="1"/>
  <c r="H1514" i="3"/>
  <c r="E1514" i="3"/>
  <c r="D1514" i="3"/>
  <c r="Q1513" i="3"/>
  <c r="K1513" i="3"/>
  <c r="L1513" i="3" s="1"/>
  <c r="H1513" i="3"/>
  <c r="E1513" i="3"/>
  <c r="D1513" i="3"/>
  <c r="Q1512" i="3"/>
  <c r="K1512" i="3"/>
  <c r="L1512" i="3" s="1"/>
  <c r="H1512" i="3"/>
  <c r="E1512" i="3"/>
  <c r="D1512" i="3"/>
  <c r="Q1511" i="3"/>
  <c r="K1511" i="3"/>
  <c r="L1511" i="3" s="1"/>
  <c r="H1511" i="3"/>
  <c r="E1511" i="3"/>
  <c r="D1511" i="3"/>
  <c r="Q1510" i="3"/>
  <c r="K1510" i="3"/>
  <c r="L1510" i="3" s="1"/>
  <c r="H1510" i="3"/>
  <c r="E1510" i="3"/>
  <c r="D1510" i="3"/>
  <c r="Q1509" i="3"/>
  <c r="K1509" i="3"/>
  <c r="L1509" i="3" s="1"/>
  <c r="H1509" i="3"/>
  <c r="E1509" i="3"/>
  <c r="D1509" i="3"/>
  <c r="Q1508" i="3"/>
  <c r="K1508" i="3"/>
  <c r="L1508" i="3" s="1"/>
  <c r="H1508" i="3"/>
  <c r="E1508" i="3"/>
  <c r="D1508" i="3"/>
  <c r="Q1507" i="3"/>
  <c r="K1507" i="3"/>
  <c r="L1507" i="3" s="1"/>
  <c r="H1507" i="3"/>
  <c r="E1507" i="3"/>
  <c r="D1507" i="3"/>
  <c r="Q1506" i="3"/>
  <c r="K1506" i="3"/>
  <c r="L1506" i="3" s="1"/>
  <c r="H1506" i="3"/>
  <c r="E1506" i="3"/>
  <c r="D1506" i="3"/>
  <c r="Q1505" i="3"/>
  <c r="K1505" i="3"/>
  <c r="L1505" i="3" s="1"/>
  <c r="H1505" i="3"/>
  <c r="E1505" i="3"/>
  <c r="D1505" i="3"/>
  <c r="Q1504" i="3"/>
  <c r="K1504" i="3"/>
  <c r="L1504" i="3" s="1"/>
  <c r="H1504" i="3"/>
  <c r="E1504" i="3"/>
  <c r="D1504" i="3"/>
  <c r="Q1503" i="3"/>
  <c r="K1503" i="3"/>
  <c r="L1503" i="3" s="1"/>
  <c r="H1503" i="3"/>
  <c r="E1503" i="3"/>
  <c r="D1503" i="3"/>
  <c r="Q1502" i="3"/>
  <c r="K1502" i="3"/>
  <c r="L1502" i="3" s="1"/>
  <c r="H1502" i="3"/>
  <c r="E1502" i="3"/>
  <c r="D1502" i="3"/>
  <c r="Q1501" i="3"/>
  <c r="K1501" i="3"/>
  <c r="L1501" i="3" s="1"/>
  <c r="H1501" i="3"/>
  <c r="E1501" i="3"/>
  <c r="D1501" i="3"/>
  <c r="Q1500" i="3"/>
  <c r="K1500" i="3"/>
  <c r="L1500" i="3" s="1"/>
  <c r="H1500" i="3"/>
  <c r="E1500" i="3"/>
  <c r="D1500" i="3"/>
  <c r="Q1499" i="3"/>
  <c r="K1499" i="3"/>
  <c r="L1499" i="3" s="1"/>
  <c r="H1499" i="3"/>
  <c r="E1499" i="3"/>
  <c r="D1499" i="3"/>
  <c r="Q1498" i="3"/>
  <c r="K1498" i="3"/>
  <c r="L1498" i="3" s="1"/>
  <c r="H1498" i="3"/>
  <c r="E1498" i="3"/>
  <c r="D1498" i="3"/>
  <c r="Q1497" i="3"/>
  <c r="K1497" i="3"/>
  <c r="L1497" i="3" s="1"/>
  <c r="H1497" i="3"/>
  <c r="E1497" i="3"/>
  <c r="D1497" i="3"/>
  <c r="Q1496" i="3"/>
  <c r="K1496" i="3"/>
  <c r="L1496" i="3" s="1"/>
  <c r="H1496" i="3"/>
  <c r="E1496" i="3"/>
  <c r="D1496" i="3"/>
  <c r="Q1495" i="3"/>
  <c r="K1495" i="3"/>
  <c r="L1495" i="3" s="1"/>
  <c r="H1495" i="3"/>
  <c r="E1495" i="3"/>
  <c r="D1495" i="3"/>
  <c r="Q1494" i="3"/>
  <c r="K1494" i="3"/>
  <c r="L1494" i="3" s="1"/>
  <c r="H1494" i="3"/>
  <c r="E1494" i="3"/>
  <c r="D1494" i="3"/>
  <c r="Q1493" i="3"/>
  <c r="K1493" i="3"/>
  <c r="L1493" i="3" s="1"/>
  <c r="H1493" i="3"/>
  <c r="E1493" i="3"/>
  <c r="D1493" i="3"/>
  <c r="Q1492" i="3"/>
  <c r="K1492" i="3"/>
  <c r="L1492" i="3" s="1"/>
  <c r="H1492" i="3"/>
  <c r="E1492" i="3"/>
  <c r="D1492" i="3"/>
  <c r="Q1491" i="3"/>
  <c r="K1491" i="3"/>
  <c r="L1491" i="3" s="1"/>
  <c r="H1491" i="3"/>
  <c r="E1491" i="3"/>
  <c r="D1491" i="3"/>
  <c r="Q1490" i="3"/>
  <c r="K1490" i="3"/>
  <c r="L1490" i="3" s="1"/>
  <c r="H1490" i="3"/>
  <c r="E1490" i="3"/>
  <c r="D1490" i="3"/>
  <c r="Q1489" i="3"/>
  <c r="K1489" i="3"/>
  <c r="L1489" i="3" s="1"/>
  <c r="H1489" i="3"/>
  <c r="E1489" i="3"/>
  <c r="D1489" i="3"/>
  <c r="Q1488" i="3"/>
  <c r="K1488" i="3"/>
  <c r="L1488" i="3" s="1"/>
  <c r="H1488" i="3"/>
  <c r="E1488" i="3"/>
  <c r="D1488" i="3"/>
  <c r="Q1487" i="3"/>
  <c r="K1487" i="3"/>
  <c r="L1487" i="3" s="1"/>
  <c r="H1487" i="3"/>
  <c r="E1487" i="3"/>
  <c r="D1487" i="3"/>
  <c r="Q1486" i="3"/>
  <c r="K1486" i="3"/>
  <c r="L1486" i="3" s="1"/>
  <c r="H1486" i="3"/>
  <c r="E1486" i="3"/>
  <c r="D1486" i="3"/>
  <c r="Q1485" i="3"/>
  <c r="K1485" i="3"/>
  <c r="L1485" i="3" s="1"/>
  <c r="H1485" i="3"/>
  <c r="E1485" i="3"/>
  <c r="D1485" i="3"/>
  <c r="Q1484" i="3"/>
  <c r="K1484" i="3"/>
  <c r="L1484" i="3" s="1"/>
  <c r="H1484" i="3"/>
  <c r="E1484" i="3"/>
  <c r="D1484" i="3"/>
  <c r="Q1483" i="3"/>
  <c r="K1483" i="3"/>
  <c r="L1483" i="3" s="1"/>
  <c r="H1483" i="3"/>
  <c r="E1483" i="3"/>
  <c r="D1483" i="3"/>
  <c r="Q1482" i="3"/>
  <c r="K1482" i="3"/>
  <c r="L1482" i="3" s="1"/>
  <c r="H1482" i="3"/>
  <c r="E1482" i="3"/>
  <c r="D1482" i="3"/>
  <c r="Q1481" i="3"/>
  <c r="K1481" i="3"/>
  <c r="L1481" i="3" s="1"/>
  <c r="H1481" i="3"/>
  <c r="E1481" i="3"/>
  <c r="D1481" i="3"/>
  <c r="Q1480" i="3"/>
  <c r="K1480" i="3"/>
  <c r="L1480" i="3" s="1"/>
  <c r="H1480" i="3"/>
  <c r="E1480" i="3"/>
  <c r="D1480" i="3"/>
  <c r="Q1479" i="3"/>
  <c r="K1479" i="3"/>
  <c r="L1479" i="3" s="1"/>
  <c r="H1479" i="3"/>
  <c r="E1479" i="3"/>
  <c r="D1479" i="3"/>
  <c r="Q1478" i="3"/>
  <c r="K1478" i="3"/>
  <c r="L1478" i="3" s="1"/>
  <c r="H1478" i="3"/>
  <c r="E1478" i="3"/>
  <c r="D1478" i="3"/>
  <c r="Q1477" i="3"/>
  <c r="K1477" i="3"/>
  <c r="L1477" i="3" s="1"/>
  <c r="H1477" i="3"/>
  <c r="E1477" i="3"/>
  <c r="D1477" i="3"/>
  <c r="Q1476" i="3"/>
  <c r="K1476" i="3"/>
  <c r="L1476" i="3" s="1"/>
  <c r="H1476" i="3"/>
  <c r="E1476" i="3"/>
  <c r="D1476" i="3"/>
  <c r="Q1475" i="3"/>
  <c r="K1475" i="3"/>
  <c r="L1475" i="3" s="1"/>
  <c r="H1475" i="3"/>
  <c r="E1475" i="3"/>
  <c r="D1475" i="3"/>
  <c r="Q1474" i="3"/>
  <c r="K1474" i="3"/>
  <c r="L1474" i="3" s="1"/>
  <c r="H1474" i="3"/>
  <c r="E1474" i="3"/>
  <c r="D1474" i="3"/>
  <c r="Q1473" i="3"/>
  <c r="K1473" i="3"/>
  <c r="L1473" i="3" s="1"/>
  <c r="H1473" i="3"/>
  <c r="E1473" i="3"/>
  <c r="D1473" i="3"/>
  <c r="Q1472" i="3"/>
  <c r="K1472" i="3"/>
  <c r="L1472" i="3" s="1"/>
  <c r="H1472" i="3"/>
  <c r="E1472" i="3"/>
  <c r="D1472" i="3"/>
  <c r="Q1471" i="3"/>
  <c r="K1471" i="3"/>
  <c r="L1471" i="3" s="1"/>
  <c r="H1471" i="3"/>
  <c r="E1471" i="3"/>
  <c r="D1471" i="3"/>
  <c r="Q1470" i="3"/>
  <c r="K1470" i="3"/>
  <c r="L1470" i="3" s="1"/>
  <c r="H1470" i="3"/>
  <c r="E1470" i="3"/>
  <c r="D1470" i="3"/>
  <c r="Q1469" i="3"/>
  <c r="K1469" i="3"/>
  <c r="L1469" i="3" s="1"/>
  <c r="H1469" i="3"/>
  <c r="E1469" i="3"/>
  <c r="D1469" i="3"/>
  <c r="Q1468" i="3"/>
  <c r="K1468" i="3"/>
  <c r="L1468" i="3" s="1"/>
  <c r="H1468" i="3"/>
  <c r="E1468" i="3"/>
  <c r="D1468" i="3"/>
  <c r="Q1467" i="3"/>
  <c r="K1467" i="3"/>
  <c r="L1467" i="3" s="1"/>
  <c r="H1467" i="3"/>
  <c r="E1467" i="3"/>
  <c r="D1467" i="3"/>
  <c r="Q1466" i="3"/>
  <c r="K1466" i="3"/>
  <c r="L1466" i="3" s="1"/>
  <c r="H1466" i="3"/>
  <c r="E1466" i="3"/>
  <c r="D1466" i="3"/>
  <c r="Q1465" i="3"/>
  <c r="K1465" i="3"/>
  <c r="L1465" i="3" s="1"/>
  <c r="H1465" i="3"/>
  <c r="E1465" i="3"/>
  <c r="D1465" i="3"/>
  <c r="Q1464" i="3"/>
  <c r="K1464" i="3"/>
  <c r="L1464" i="3" s="1"/>
  <c r="H1464" i="3"/>
  <c r="E1464" i="3"/>
  <c r="D1464" i="3"/>
  <c r="Q1463" i="3"/>
  <c r="K1463" i="3"/>
  <c r="L1463" i="3" s="1"/>
  <c r="H1463" i="3"/>
  <c r="E1463" i="3"/>
  <c r="D1463" i="3"/>
  <c r="Q1462" i="3"/>
  <c r="K1462" i="3"/>
  <c r="L1462" i="3" s="1"/>
  <c r="H1462" i="3"/>
  <c r="E1462" i="3"/>
  <c r="D1462" i="3"/>
  <c r="Q1461" i="3"/>
  <c r="K1461" i="3"/>
  <c r="L1461" i="3" s="1"/>
  <c r="H1461" i="3"/>
  <c r="E1461" i="3"/>
  <c r="D1461" i="3"/>
  <c r="Q1460" i="3"/>
  <c r="K1460" i="3"/>
  <c r="L1460" i="3" s="1"/>
  <c r="H1460" i="3"/>
  <c r="E1460" i="3"/>
  <c r="D1460" i="3"/>
  <c r="Q1459" i="3"/>
  <c r="K1459" i="3"/>
  <c r="L1459" i="3" s="1"/>
  <c r="H1459" i="3"/>
  <c r="E1459" i="3"/>
  <c r="D1459" i="3"/>
  <c r="Q1458" i="3"/>
  <c r="K1458" i="3"/>
  <c r="L1458" i="3" s="1"/>
  <c r="H1458" i="3"/>
  <c r="E1458" i="3"/>
  <c r="D1458" i="3"/>
  <c r="Q1457" i="3"/>
  <c r="K1457" i="3"/>
  <c r="L1457" i="3" s="1"/>
  <c r="H1457" i="3"/>
  <c r="E1457" i="3"/>
  <c r="D1457" i="3"/>
  <c r="Q1456" i="3"/>
  <c r="K1456" i="3"/>
  <c r="L1456" i="3" s="1"/>
  <c r="H1456" i="3"/>
  <c r="E1456" i="3"/>
  <c r="D1456" i="3"/>
  <c r="Q1455" i="3"/>
  <c r="K1455" i="3"/>
  <c r="L1455" i="3" s="1"/>
  <c r="H1455" i="3"/>
  <c r="E1455" i="3"/>
  <c r="D1455" i="3"/>
  <c r="Q1454" i="3"/>
  <c r="K1454" i="3"/>
  <c r="L1454" i="3" s="1"/>
  <c r="H1454" i="3"/>
  <c r="E1454" i="3"/>
  <c r="D1454" i="3"/>
  <c r="Q1453" i="3"/>
  <c r="K1453" i="3"/>
  <c r="L1453" i="3" s="1"/>
  <c r="H1453" i="3"/>
  <c r="E1453" i="3"/>
  <c r="D1453" i="3"/>
  <c r="Q1452" i="3"/>
  <c r="K1452" i="3"/>
  <c r="L1452" i="3" s="1"/>
  <c r="H1452" i="3"/>
  <c r="E1452" i="3"/>
  <c r="D1452" i="3"/>
  <c r="Q1451" i="3"/>
  <c r="K1451" i="3"/>
  <c r="L1451" i="3" s="1"/>
  <c r="H1451" i="3"/>
  <c r="E1451" i="3"/>
  <c r="D1451" i="3"/>
  <c r="Q1450" i="3"/>
  <c r="K1450" i="3"/>
  <c r="L1450" i="3" s="1"/>
  <c r="H1450" i="3"/>
  <c r="E1450" i="3"/>
  <c r="D1450" i="3"/>
  <c r="Q1449" i="3"/>
  <c r="K1449" i="3"/>
  <c r="L1449" i="3" s="1"/>
  <c r="H1449" i="3"/>
  <c r="E1449" i="3"/>
  <c r="D1449" i="3"/>
  <c r="Q1448" i="3"/>
  <c r="K1448" i="3"/>
  <c r="L1448" i="3" s="1"/>
  <c r="H1448" i="3"/>
  <c r="E1448" i="3"/>
  <c r="D1448" i="3"/>
  <c r="Q1447" i="3"/>
  <c r="K1447" i="3"/>
  <c r="L1447" i="3" s="1"/>
  <c r="H1447" i="3"/>
  <c r="E1447" i="3"/>
  <c r="D1447" i="3"/>
  <c r="Q1446" i="3"/>
  <c r="K1446" i="3"/>
  <c r="L1446" i="3" s="1"/>
  <c r="H1446" i="3"/>
  <c r="E1446" i="3"/>
  <c r="D1446" i="3"/>
  <c r="Q1445" i="3"/>
  <c r="K1445" i="3"/>
  <c r="L1445" i="3" s="1"/>
  <c r="H1445" i="3"/>
  <c r="E1445" i="3"/>
  <c r="D1445" i="3"/>
  <c r="Q1444" i="3"/>
  <c r="K1444" i="3"/>
  <c r="L1444" i="3" s="1"/>
  <c r="H1444" i="3"/>
  <c r="E1444" i="3"/>
  <c r="D1444" i="3"/>
  <c r="Q1443" i="3"/>
  <c r="K1443" i="3"/>
  <c r="L1443" i="3" s="1"/>
  <c r="H1443" i="3"/>
  <c r="E1443" i="3"/>
  <c r="D1443" i="3"/>
  <c r="Q1442" i="3"/>
  <c r="K1442" i="3"/>
  <c r="L1442" i="3" s="1"/>
  <c r="H1442" i="3"/>
  <c r="E1442" i="3"/>
  <c r="D1442" i="3"/>
  <c r="Q1441" i="3"/>
  <c r="K1441" i="3"/>
  <c r="L1441" i="3" s="1"/>
  <c r="H1441" i="3"/>
  <c r="E1441" i="3"/>
  <c r="D1441" i="3"/>
  <c r="Q1440" i="3"/>
  <c r="K1440" i="3"/>
  <c r="L1440" i="3" s="1"/>
  <c r="H1440" i="3"/>
  <c r="E1440" i="3"/>
  <c r="D1440" i="3"/>
  <c r="Q1439" i="3"/>
  <c r="K1439" i="3"/>
  <c r="L1439" i="3" s="1"/>
  <c r="H1439" i="3"/>
  <c r="E1439" i="3"/>
  <c r="D1439" i="3"/>
  <c r="Q1438" i="3"/>
  <c r="K1438" i="3"/>
  <c r="L1438" i="3" s="1"/>
  <c r="H1438" i="3"/>
  <c r="E1438" i="3"/>
  <c r="D1438" i="3"/>
  <c r="Q1437" i="3"/>
  <c r="K1437" i="3"/>
  <c r="L1437" i="3" s="1"/>
  <c r="H1437" i="3"/>
  <c r="E1437" i="3"/>
  <c r="D1437" i="3"/>
  <c r="Q1436" i="3"/>
  <c r="K1436" i="3"/>
  <c r="L1436" i="3" s="1"/>
  <c r="H1436" i="3"/>
  <c r="E1436" i="3"/>
  <c r="D1436" i="3"/>
  <c r="Q1435" i="3"/>
  <c r="K1435" i="3"/>
  <c r="L1435" i="3" s="1"/>
  <c r="H1435" i="3"/>
  <c r="E1435" i="3"/>
  <c r="D1435" i="3"/>
  <c r="Q1434" i="3"/>
  <c r="K1434" i="3"/>
  <c r="L1434" i="3" s="1"/>
  <c r="H1434" i="3"/>
  <c r="E1434" i="3"/>
  <c r="D1434" i="3"/>
  <c r="Q1433" i="3"/>
  <c r="K1433" i="3"/>
  <c r="L1433" i="3" s="1"/>
  <c r="H1433" i="3"/>
  <c r="E1433" i="3"/>
  <c r="D1433" i="3"/>
  <c r="Q1432" i="3"/>
  <c r="K1432" i="3"/>
  <c r="L1432" i="3" s="1"/>
  <c r="H1432" i="3"/>
  <c r="E1432" i="3"/>
  <c r="D1432" i="3"/>
  <c r="Q1431" i="3"/>
  <c r="K1431" i="3"/>
  <c r="L1431" i="3" s="1"/>
  <c r="H1431" i="3"/>
  <c r="E1431" i="3"/>
  <c r="D1431" i="3"/>
  <c r="Q1430" i="3"/>
  <c r="K1430" i="3"/>
  <c r="L1430" i="3" s="1"/>
  <c r="H1430" i="3"/>
  <c r="E1430" i="3"/>
  <c r="D1430" i="3"/>
  <c r="Q1429" i="3"/>
  <c r="K1429" i="3"/>
  <c r="L1429" i="3" s="1"/>
  <c r="H1429" i="3"/>
  <c r="E1429" i="3"/>
  <c r="D1429" i="3"/>
  <c r="Q1428" i="3"/>
  <c r="K1428" i="3"/>
  <c r="L1428" i="3" s="1"/>
  <c r="H1428" i="3"/>
  <c r="E1428" i="3"/>
  <c r="D1428" i="3"/>
  <c r="Q1427" i="3"/>
  <c r="K1427" i="3"/>
  <c r="L1427" i="3" s="1"/>
  <c r="H1427" i="3"/>
  <c r="E1427" i="3"/>
  <c r="D1427" i="3"/>
  <c r="Q1426" i="3"/>
  <c r="K1426" i="3"/>
  <c r="L1426" i="3" s="1"/>
  <c r="H1426" i="3"/>
  <c r="E1426" i="3"/>
  <c r="D1426" i="3"/>
  <c r="Q1425" i="3"/>
  <c r="K1425" i="3"/>
  <c r="L1425" i="3" s="1"/>
  <c r="H1425" i="3"/>
  <c r="E1425" i="3"/>
  <c r="D1425" i="3"/>
  <c r="Q1424" i="3"/>
  <c r="K1424" i="3"/>
  <c r="L1424" i="3" s="1"/>
  <c r="H1424" i="3"/>
  <c r="E1424" i="3"/>
  <c r="D1424" i="3"/>
  <c r="Q1423" i="3"/>
  <c r="K1423" i="3"/>
  <c r="L1423" i="3" s="1"/>
  <c r="H1423" i="3"/>
  <c r="E1423" i="3"/>
  <c r="D1423" i="3"/>
  <c r="Q1422" i="3"/>
  <c r="K1422" i="3"/>
  <c r="L1422" i="3" s="1"/>
  <c r="H1422" i="3"/>
  <c r="E1422" i="3"/>
  <c r="D1422" i="3"/>
  <c r="Q1421" i="3"/>
  <c r="K1421" i="3"/>
  <c r="L1421" i="3" s="1"/>
  <c r="H1421" i="3"/>
  <c r="E1421" i="3"/>
  <c r="D1421" i="3"/>
  <c r="Q1420" i="3"/>
  <c r="K1420" i="3"/>
  <c r="L1420" i="3" s="1"/>
  <c r="H1420" i="3"/>
  <c r="E1420" i="3"/>
  <c r="D1420" i="3"/>
  <c r="Q1419" i="3"/>
  <c r="K1419" i="3"/>
  <c r="L1419" i="3" s="1"/>
  <c r="H1419" i="3"/>
  <c r="E1419" i="3"/>
  <c r="D1419" i="3"/>
  <c r="Q1418" i="3"/>
  <c r="K1418" i="3"/>
  <c r="L1418" i="3" s="1"/>
  <c r="H1418" i="3"/>
  <c r="E1418" i="3"/>
  <c r="D1418" i="3"/>
  <c r="Q1417" i="3"/>
  <c r="K1417" i="3"/>
  <c r="L1417" i="3" s="1"/>
  <c r="H1417" i="3"/>
  <c r="E1417" i="3"/>
  <c r="D1417" i="3"/>
  <c r="Q1416" i="3"/>
  <c r="K1416" i="3"/>
  <c r="L1416" i="3" s="1"/>
  <c r="H1416" i="3"/>
  <c r="E1416" i="3"/>
  <c r="D1416" i="3"/>
  <c r="Q1415" i="3"/>
  <c r="K1415" i="3"/>
  <c r="L1415" i="3" s="1"/>
  <c r="H1415" i="3"/>
  <c r="E1415" i="3"/>
  <c r="D1415" i="3"/>
  <c r="Q1414" i="3"/>
  <c r="K1414" i="3"/>
  <c r="L1414" i="3" s="1"/>
  <c r="H1414" i="3"/>
  <c r="E1414" i="3"/>
  <c r="D1414" i="3"/>
  <c r="Q1413" i="3"/>
  <c r="K1413" i="3"/>
  <c r="L1413" i="3" s="1"/>
  <c r="H1413" i="3"/>
  <c r="E1413" i="3"/>
  <c r="D1413" i="3"/>
  <c r="Q1412" i="3"/>
  <c r="K1412" i="3"/>
  <c r="L1412" i="3" s="1"/>
  <c r="H1412" i="3"/>
  <c r="E1412" i="3"/>
  <c r="D1412" i="3"/>
  <c r="Q1411" i="3"/>
  <c r="K1411" i="3"/>
  <c r="L1411" i="3" s="1"/>
  <c r="H1411" i="3"/>
  <c r="E1411" i="3"/>
  <c r="D1411" i="3"/>
  <c r="Q1410" i="3"/>
  <c r="K1410" i="3"/>
  <c r="L1410" i="3" s="1"/>
  <c r="H1410" i="3"/>
  <c r="E1410" i="3"/>
  <c r="D1410" i="3"/>
  <c r="Q1409" i="3"/>
  <c r="K1409" i="3"/>
  <c r="L1409" i="3" s="1"/>
  <c r="H1409" i="3"/>
  <c r="E1409" i="3"/>
  <c r="D1409" i="3"/>
  <c r="Q1408" i="3"/>
  <c r="K1408" i="3"/>
  <c r="L1408" i="3" s="1"/>
  <c r="H1408" i="3"/>
  <c r="E1408" i="3"/>
  <c r="D1408" i="3"/>
  <c r="Q1407" i="3"/>
  <c r="K1407" i="3"/>
  <c r="L1407" i="3" s="1"/>
  <c r="H1407" i="3"/>
  <c r="E1407" i="3"/>
  <c r="D1407" i="3"/>
  <c r="Q1406" i="3"/>
  <c r="K1406" i="3"/>
  <c r="L1406" i="3" s="1"/>
  <c r="H1406" i="3"/>
  <c r="E1406" i="3"/>
  <c r="D1406" i="3"/>
  <c r="Q1405" i="3"/>
  <c r="K1405" i="3"/>
  <c r="L1405" i="3" s="1"/>
  <c r="H1405" i="3"/>
  <c r="E1405" i="3"/>
  <c r="D1405" i="3"/>
  <c r="Q1404" i="3"/>
  <c r="K1404" i="3"/>
  <c r="L1404" i="3" s="1"/>
  <c r="H1404" i="3"/>
  <c r="E1404" i="3"/>
  <c r="D1404" i="3"/>
  <c r="Q1403" i="3"/>
  <c r="K1403" i="3"/>
  <c r="L1403" i="3" s="1"/>
  <c r="H1403" i="3"/>
  <c r="E1403" i="3"/>
  <c r="D1403" i="3"/>
  <c r="Q1402" i="3"/>
  <c r="K1402" i="3"/>
  <c r="L1402" i="3" s="1"/>
  <c r="H1402" i="3"/>
  <c r="E1402" i="3"/>
  <c r="D1402" i="3"/>
  <c r="Q1401" i="3"/>
  <c r="K1401" i="3"/>
  <c r="L1401" i="3" s="1"/>
  <c r="H1401" i="3"/>
  <c r="E1401" i="3"/>
  <c r="D1401" i="3"/>
  <c r="Q1400" i="3"/>
  <c r="K1400" i="3"/>
  <c r="L1400" i="3" s="1"/>
  <c r="H1400" i="3"/>
  <c r="E1400" i="3"/>
  <c r="D1400" i="3"/>
  <c r="Q1399" i="3"/>
  <c r="K1399" i="3"/>
  <c r="L1399" i="3" s="1"/>
  <c r="H1399" i="3"/>
  <c r="E1399" i="3"/>
  <c r="D1399" i="3"/>
  <c r="Q1398" i="3"/>
  <c r="K1398" i="3"/>
  <c r="L1398" i="3" s="1"/>
  <c r="H1398" i="3"/>
  <c r="E1398" i="3"/>
  <c r="D1398" i="3"/>
  <c r="Q1397" i="3"/>
  <c r="K1397" i="3"/>
  <c r="L1397" i="3" s="1"/>
  <c r="H1397" i="3"/>
  <c r="E1397" i="3"/>
  <c r="D1397" i="3"/>
  <c r="Q1396" i="3"/>
  <c r="K1396" i="3"/>
  <c r="L1396" i="3" s="1"/>
  <c r="H1396" i="3"/>
  <c r="E1396" i="3"/>
  <c r="D1396" i="3"/>
  <c r="Q1395" i="3"/>
  <c r="K1395" i="3"/>
  <c r="L1395" i="3" s="1"/>
  <c r="H1395" i="3"/>
  <c r="E1395" i="3"/>
  <c r="D1395" i="3"/>
  <c r="Q1394" i="3"/>
  <c r="K1394" i="3"/>
  <c r="L1394" i="3" s="1"/>
  <c r="H1394" i="3"/>
  <c r="E1394" i="3"/>
  <c r="D1394" i="3"/>
  <c r="Q1393" i="3"/>
  <c r="K1393" i="3"/>
  <c r="L1393" i="3" s="1"/>
  <c r="H1393" i="3"/>
  <c r="E1393" i="3"/>
  <c r="D1393" i="3"/>
  <c r="Q1392" i="3"/>
  <c r="K1392" i="3"/>
  <c r="L1392" i="3" s="1"/>
  <c r="H1392" i="3"/>
  <c r="E1392" i="3"/>
  <c r="D1392" i="3"/>
  <c r="Q1391" i="3"/>
  <c r="K1391" i="3"/>
  <c r="L1391" i="3" s="1"/>
  <c r="H1391" i="3"/>
  <c r="E1391" i="3"/>
  <c r="D1391" i="3"/>
  <c r="Q1390" i="3"/>
  <c r="K1390" i="3"/>
  <c r="L1390" i="3" s="1"/>
  <c r="H1390" i="3"/>
  <c r="E1390" i="3"/>
  <c r="D1390" i="3"/>
  <c r="Q1389" i="3"/>
  <c r="K1389" i="3"/>
  <c r="L1389" i="3" s="1"/>
  <c r="H1389" i="3"/>
  <c r="E1389" i="3"/>
  <c r="D1389" i="3"/>
  <c r="Q1388" i="3"/>
  <c r="K1388" i="3"/>
  <c r="L1388" i="3" s="1"/>
  <c r="H1388" i="3"/>
  <c r="E1388" i="3"/>
  <c r="D1388" i="3"/>
  <c r="Q1387" i="3"/>
  <c r="K1387" i="3"/>
  <c r="L1387" i="3" s="1"/>
  <c r="H1387" i="3"/>
  <c r="E1387" i="3"/>
  <c r="D1387" i="3"/>
  <c r="Q1386" i="3"/>
  <c r="K1386" i="3"/>
  <c r="L1386" i="3" s="1"/>
  <c r="H1386" i="3"/>
  <c r="E1386" i="3"/>
  <c r="D1386" i="3"/>
  <c r="Q1385" i="3"/>
  <c r="K1385" i="3"/>
  <c r="L1385" i="3" s="1"/>
  <c r="H1385" i="3"/>
  <c r="E1385" i="3"/>
  <c r="D1385" i="3"/>
  <c r="Q1384" i="3"/>
  <c r="K1384" i="3"/>
  <c r="L1384" i="3" s="1"/>
  <c r="H1384" i="3"/>
  <c r="E1384" i="3"/>
  <c r="D1384" i="3"/>
  <c r="Q1383" i="3"/>
  <c r="K1383" i="3"/>
  <c r="L1383" i="3" s="1"/>
  <c r="H1383" i="3"/>
  <c r="E1383" i="3"/>
  <c r="D1383" i="3"/>
  <c r="Q1382" i="3"/>
  <c r="K1382" i="3"/>
  <c r="L1382" i="3" s="1"/>
  <c r="H1382" i="3"/>
  <c r="E1382" i="3"/>
  <c r="D1382" i="3"/>
  <c r="Q1381" i="3"/>
  <c r="K1381" i="3"/>
  <c r="L1381" i="3" s="1"/>
  <c r="H1381" i="3"/>
  <c r="E1381" i="3"/>
  <c r="D1381" i="3"/>
  <c r="Q1380" i="3"/>
  <c r="K1380" i="3"/>
  <c r="L1380" i="3" s="1"/>
  <c r="H1380" i="3"/>
  <c r="E1380" i="3"/>
  <c r="D1380" i="3"/>
  <c r="Q1379" i="3"/>
  <c r="K1379" i="3"/>
  <c r="L1379" i="3" s="1"/>
  <c r="H1379" i="3"/>
  <c r="E1379" i="3"/>
  <c r="D1379" i="3"/>
  <c r="Q1378" i="3"/>
  <c r="K1378" i="3"/>
  <c r="L1378" i="3" s="1"/>
  <c r="H1378" i="3"/>
  <c r="E1378" i="3"/>
  <c r="D1378" i="3"/>
  <c r="Q1377" i="3"/>
  <c r="K1377" i="3"/>
  <c r="L1377" i="3" s="1"/>
  <c r="H1377" i="3"/>
  <c r="E1377" i="3"/>
  <c r="D1377" i="3"/>
  <c r="Q1376" i="3"/>
  <c r="K1376" i="3"/>
  <c r="L1376" i="3" s="1"/>
  <c r="H1376" i="3"/>
  <c r="E1376" i="3"/>
  <c r="D1376" i="3"/>
  <c r="Q1375" i="3"/>
  <c r="K1375" i="3"/>
  <c r="L1375" i="3" s="1"/>
  <c r="H1375" i="3"/>
  <c r="E1375" i="3"/>
  <c r="D1375" i="3"/>
  <c r="Q1374" i="3"/>
  <c r="K1374" i="3"/>
  <c r="L1374" i="3" s="1"/>
  <c r="H1374" i="3"/>
  <c r="E1374" i="3"/>
  <c r="D1374" i="3"/>
  <c r="Q1373" i="3"/>
  <c r="K1373" i="3"/>
  <c r="L1373" i="3" s="1"/>
  <c r="H1373" i="3"/>
  <c r="E1373" i="3"/>
  <c r="D1373" i="3"/>
  <c r="Q1372" i="3"/>
  <c r="K1372" i="3"/>
  <c r="L1372" i="3" s="1"/>
  <c r="H1372" i="3"/>
  <c r="E1372" i="3"/>
  <c r="D1372" i="3"/>
  <c r="Q1371" i="3"/>
  <c r="K1371" i="3"/>
  <c r="L1371" i="3" s="1"/>
  <c r="H1371" i="3"/>
  <c r="E1371" i="3"/>
  <c r="D1371" i="3"/>
  <c r="Q1370" i="3"/>
  <c r="K1370" i="3"/>
  <c r="L1370" i="3" s="1"/>
  <c r="H1370" i="3"/>
  <c r="E1370" i="3"/>
  <c r="D1370" i="3"/>
  <c r="Q1369" i="3"/>
  <c r="K1369" i="3"/>
  <c r="L1369" i="3" s="1"/>
  <c r="H1369" i="3"/>
  <c r="E1369" i="3"/>
  <c r="D1369" i="3"/>
  <c r="Q1368" i="3"/>
  <c r="K1368" i="3"/>
  <c r="L1368" i="3" s="1"/>
  <c r="H1368" i="3"/>
  <c r="E1368" i="3"/>
  <c r="D1368" i="3"/>
  <c r="Q1367" i="3"/>
  <c r="K1367" i="3"/>
  <c r="L1367" i="3" s="1"/>
  <c r="H1367" i="3"/>
  <c r="E1367" i="3"/>
  <c r="D1367" i="3"/>
  <c r="Q1366" i="3"/>
  <c r="K1366" i="3"/>
  <c r="L1366" i="3" s="1"/>
  <c r="H1366" i="3"/>
  <c r="E1366" i="3"/>
  <c r="D1366" i="3"/>
  <c r="Q1365" i="3"/>
  <c r="K1365" i="3"/>
  <c r="L1365" i="3" s="1"/>
  <c r="H1365" i="3"/>
  <c r="E1365" i="3"/>
  <c r="D1365" i="3"/>
  <c r="Q1364" i="3"/>
  <c r="K1364" i="3"/>
  <c r="L1364" i="3" s="1"/>
  <c r="H1364" i="3"/>
  <c r="E1364" i="3"/>
  <c r="D1364" i="3"/>
  <c r="Q1363" i="3"/>
  <c r="K1363" i="3"/>
  <c r="L1363" i="3" s="1"/>
  <c r="H1363" i="3"/>
  <c r="E1363" i="3"/>
  <c r="D1363" i="3"/>
  <c r="Q1362" i="3"/>
  <c r="K1362" i="3"/>
  <c r="L1362" i="3" s="1"/>
  <c r="H1362" i="3"/>
  <c r="E1362" i="3"/>
  <c r="D1362" i="3"/>
  <c r="Q1361" i="3"/>
  <c r="K1361" i="3"/>
  <c r="L1361" i="3" s="1"/>
  <c r="H1361" i="3"/>
  <c r="E1361" i="3"/>
  <c r="D1361" i="3"/>
  <c r="Q1360" i="3"/>
  <c r="K1360" i="3"/>
  <c r="L1360" i="3" s="1"/>
  <c r="H1360" i="3"/>
  <c r="E1360" i="3"/>
  <c r="D1360" i="3"/>
  <c r="Q1359" i="3"/>
  <c r="K1359" i="3"/>
  <c r="L1359" i="3" s="1"/>
  <c r="H1359" i="3"/>
  <c r="E1359" i="3"/>
  <c r="D1359" i="3"/>
  <c r="Q1358" i="3"/>
  <c r="K1358" i="3"/>
  <c r="L1358" i="3" s="1"/>
  <c r="H1358" i="3"/>
  <c r="E1358" i="3"/>
  <c r="D1358" i="3"/>
  <c r="Q1357" i="3"/>
  <c r="K1357" i="3"/>
  <c r="L1357" i="3" s="1"/>
  <c r="H1357" i="3"/>
  <c r="E1357" i="3"/>
  <c r="D1357" i="3"/>
  <c r="Q1356" i="3"/>
  <c r="K1356" i="3"/>
  <c r="L1356" i="3" s="1"/>
  <c r="H1356" i="3"/>
  <c r="E1356" i="3"/>
  <c r="D1356" i="3"/>
  <c r="Q1355" i="3"/>
  <c r="K1355" i="3"/>
  <c r="L1355" i="3" s="1"/>
  <c r="H1355" i="3"/>
  <c r="E1355" i="3"/>
  <c r="D1355" i="3"/>
  <c r="Q1354" i="3"/>
  <c r="K1354" i="3"/>
  <c r="L1354" i="3" s="1"/>
  <c r="H1354" i="3"/>
  <c r="E1354" i="3"/>
  <c r="D1354" i="3"/>
  <c r="Q1353" i="3"/>
  <c r="K1353" i="3"/>
  <c r="L1353" i="3" s="1"/>
  <c r="H1353" i="3"/>
  <c r="E1353" i="3"/>
  <c r="D1353" i="3"/>
  <c r="Q1352" i="3"/>
  <c r="K1352" i="3"/>
  <c r="L1352" i="3" s="1"/>
  <c r="H1352" i="3"/>
  <c r="E1352" i="3"/>
  <c r="D1352" i="3"/>
  <c r="Q1351" i="3"/>
  <c r="K1351" i="3"/>
  <c r="L1351" i="3" s="1"/>
  <c r="H1351" i="3"/>
  <c r="E1351" i="3"/>
  <c r="D1351" i="3"/>
  <c r="Q1350" i="3"/>
  <c r="K1350" i="3"/>
  <c r="L1350" i="3" s="1"/>
  <c r="H1350" i="3"/>
  <c r="E1350" i="3"/>
  <c r="D1350" i="3"/>
  <c r="Q1349" i="3"/>
  <c r="K1349" i="3"/>
  <c r="L1349" i="3" s="1"/>
  <c r="H1349" i="3"/>
  <c r="E1349" i="3"/>
  <c r="D1349" i="3"/>
  <c r="Q1348" i="3"/>
  <c r="K1348" i="3"/>
  <c r="L1348" i="3" s="1"/>
  <c r="H1348" i="3"/>
  <c r="E1348" i="3"/>
  <c r="D1348" i="3"/>
  <c r="Q1347" i="3"/>
  <c r="K1347" i="3"/>
  <c r="L1347" i="3" s="1"/>
  <c r="H1347" i="3"/>
  <c r="E1347" i="3"/>
  <c r="D1347" i="3"/>
  <c r="Q1346" i="3"/>
  <c r="K1346" i="3"/>
  <c r="L1346" i="3" s="1"/>
  <c r="H1346" i="3"/>
  <c r="E1346" i="3"/>
  <c r="D1346" i="3"/>
  <c r="Q1345" i="3"/>
  <c r="K1345" i="3"/>
  <c r="L1345" i="3" s="1"/>
  <c r="H1345" i="3"/>
  <c r="E1345" i="3"/>
  <c r="D1345" i="3"/>
  <c r="Q1344" i="3"/>
  <c r="K1344" i="3"/>
  <c r="L1344" i="3" s="1"/>
  <c r="H1344" i="3"/>
  <c r="E1344" i="3"/>
  <c r="D1344" i="3"/>
  <c r="Q1343" i="3"/>
  <c r="K1343" i="3"/>
  <c r="L1343" i="3" s="1"/>
  <c r="H1343" i="3"/>
  <c r="E1343" i="3"/>
  <c r="D1343" i="3"/>
  <c r="Q1342" i="3"/>
  <c r="K1342" i="3"/>
  <c r="L1342" i="3" s="1"/>
  <c r="H1342" i="3"/>
  <c r="E1342" i="3"/>
  <c r="D1342" i="3"/>
  <c r="Q1341" i="3"/>
  <c r="K1341" i="3"/>
  <c r="L1341" i="3" s="1"/>
  <c r="H1341" i="3"/>
  <c r="E1341" i="3"/>
  <c r="D1341" i="3"/>
  <c r="Q1340" i="3"/>
  <c r="K1340" i="3"/>
  <c r="L1340" i="3" s="1"/>
  <c r="H1340" i="3"/>
  <c r="E1340" i="3"/>
  <c r="D1340" i="3"/>
  <c r="Q1339" i="3"/>
  <c r="K1339" i="3"/>
  <c r="L1339" i="3" s="1"/>
  <c r="H1339" i="3"/>
  <c r="E1339" i="3"/>
  <c r="D1339" i="3"/>
  <c r="Q1338" i="3"/>
  <c r="K1338" i="3"/>
  <c r="L1338" i="3" s="1"/>
  <c r="H1338" i="3"/>
  <c r="E1338" i="3"/>
  <c r="D1338" i="3"/>
  <c r="Q1337" i="3"/>
  <c r="K1337" i="3"/>
  <c r="L1337" i="3" s="1"/>
  <c r="H1337" i="3"/>
  <c r="E1337" i="3"/>
  <c r="D1337" i="3"/>
  <c r="Q1336" i="3"/>
  <c r="K1336" i="3"/>
  <c r="L1336" i="3" s="1"/>
  <c r="H1336" i="3"/>
  <c r="E1336" i="3"/>
  <c r="D1336" i="3"/>
  <c r="Q1335" i="3"/>
  <c r="K1335" i="3"/>
  <c r="L1335" i="3" s="1"/>
  <c r="H1335" i="3"/>
  <c r="E1335" i="3"/>
  <c r="D1335" i="3"/>
  <c r="Q1334" i="3"/>
  <c r="K1334" i="3"/>
  <c r="L1334" i="3" s="1"/>
  <c r="H1334" i="3"/>
  <c r="E1334" i="3"/>
  <c r="D1334" i="3"/>
  <c r="Q1333" i="3"/>
  <c r="K1333" i="3"/>
  <c r="L1333" i="3" s="1"/>
  <c r="H1333" i="3"/>
  <c r="E1333" i="3"/>
  <c r="D1333" i="3"/>
  <c r="Q1332" i="3"/>
  <c r="K1332" i="3"/>
  <c r="L1332" i="3" s="1"/>
  <c r="H1332" i="3"/>
  <c r="E1332" i="3"/>
  <c r="D1332" i="3"/>
  <c r="Q1331" i="3"/>
  <c r="K1331" i="3"/>
  <c r="L1331" i="3" s="1"/>
  <c r="H1331" i="3"/>
  <c r="E1331" i="3"/>
  <c r="D1331" i="3"/>
  <c r="Q1330" i="3"/>
  <c r="K1330" i="3"/>
  <c r="L1330" i="3" s="1"/>
  <c r="H1330" i="3"/>
  <c r="E1330" i="3"/>
  <c r="D1330" i="3"/>
  <c r="Q1329" i="3"/>
  <c r="K1329" i="3"/>
  <c r="L1329" i="3" s="1"/>
  <c r="H1329" i="3"/>
  <c r="E1329" i="3"/>
  <c r="D1329" i="3"/>
  <c r="Q1328" i="3"/>
  <c r="K1328" i="3"/>
  <c r="L1328" i="3" s="1"/>
  <c r="H1328" i="3"/>
  <c r="E1328" i="3"/>
  <c r="D1328" i="3"/>
  <c r="Q1327" i="3"/>
  <c r="K1327" i="3"/>
  <c r="L1327" i="3" s="1"/>
  <c r="H1327" i="3"/>
  <c r="E1327" i="3"/>
  <c r="D1327" i="3"/>
  <c r="Q1326" i="3"/>
  <c r="K1326" i="3"/>
  <c r="L1326" i="3" s="1"/>
  <c r="H1326" i="3"/>
  <c r="E1326" i="3"/>
  <c r="D1326" i="3"/>
  <c r="Q1325" i="3"/>
  <c r="K1325" i="3"/>
  <c r="L1325" i="3" s="1"/>
  <c r="H1325" i="3"/>
  <c r="E1325" i="3"/>
  <c r="D1325" i="3"/>
  <c r="Q1324" i="3"/>
  <c r="K1324" i="3"/>
  <c r="L1324" i="3" s="1"/>
  <c r="H1324" i="3"/>
  <c r="E1324" i="3"/>
  <c r="D1324" i="3"/>
  <c r="Q1323" i="3"/>
  <c r="K1323" i="3"/>
  <c r="L1323" i="3" s="1"/>
  <c r="H1323" i="3"/>
  <c r="E1323" i="3"/>
  <c r="D1323" i="3"/>
  <c r="Q1322" i="3"/>
  <c r="K1322" i="3"/>
  <c r="L1322" i="3" s="1"/>
  <c r="H1322" i="3"/>
  <c r="E1322" i="3"/>
  <c r="D1322" i="3"/>
  <c r="Q1321" i="3"/>
  <c r="K1321" i="3"/>
  <c r="L1321" i="3" s="1"/>
  <c r="H1321" i="3"/>
  <c r="E1321" i="3"/>
  <c r="D1321" i="3"/>
  <c r="Q1320" i="3"/>
  <c r="K1320" i="3"/>
  <c r="L1320" i="3" s="1"/>
  <c r="H1320" i="3"/>
  <c r="E1320" i="3"/>
  <c r="D1320" i="3"/>
  <c r="Q1319" i="3"/>
  <c r="K1319" i="3"/>
  <c r="L1319" i="3" s="1"/>
  <c r="H1319" i="3"/>
  <c r="E1319" i="3"/>
  <c r="D1319" i="3"/>
  <c r="Q1318" i="3"/>
  <c r="K1318" i="3"/>
  <c r="L1318" i="3" s="1"/>
  <c r="H1318" i="3"/>
  <c r="E1318" i="3"/>
  <c r="D1318" i="3"/>
  <c r="Q1317" i="3"/>
  <c r="K1317" i="3"/>
  <c r="L1317" i="3" s="1"/>
  <c r="H1317" i="3"/>
  <c r="E1317" i="3"/>
  <c r="D1317" i="3"/>
  <c r="Q1316" i="3"/>
  <c r="K1316" i="3"/>
  <c r="L1316" i="3" s="1"/>
  <c r="H1316" i="3"/>
  <c r="E1316" i="3"/>
  <c r="D1316" i="3"/>
  <c r="Q1315" i="3"/>
  <c r="K1315" i="3"/>
  <c r="L1315" i="3" s="1"/>
  <c r="H1315" i="3"/>
  <c r="E1315" i="3"/>
  <c r="D1315" i="3"/>
  <c r="Q1314" i="3"/>
  <c r="K1314" i="3"/>
  <c r="L1314" i="3" s="1"/>
  <c r="H1314" i="3"/>
  <c r="E1314" i="3"/>
  <c r="D1314" i="3"/>
  <c r="Q1313" i="3"/>
  <c r="K1313" i="3"/>
  <c r="L1313" i="3" s="1"/>
  <c r="H1313" i="3"/>
  <c r="E1313" i="3"/>
  <c r="D1313" i="3"/>
  <c r="Q1312" i="3"/>
  <c r="K1312" i="3"/>
  <c r="L1312" i="3" s="1"/>
  <c r="H1312" i="3"/>
  <c r="E1312" i="3"/>
  <c r="D1312" i="3"/>
  <c r="Q1311" i="3"/>
  <c r="K1311" i="3"/>
  <c r="L1311" i="3" s="1"/>
  <c r="H1311" i="3"/>
  <c r="E1311" i="3"/>
  <c r="D1311" i="3"/>
  <c r="Q1310" i="3"/>
  <c r="K1310" i="3"/>
  <c r="L1310" i="3" s="1"/>
  <c r="H1310" i="3"/>
  <c r="E1310" i="3"/>
  <c r="D1310" i="3"/>
  <c r="Q1309" i="3"/>
  <c r="K1309" i="3"/>
  <c r="L1309" i="3" s="1"/>
  <c r="H1309" i="3"/>
  <c r="E1309" i="3"/>
  <c r="D1309" i="3"/>
  <c r="Q1308" i="3"/>
  <c r="K1308" i="3"/>
  <c r="L1308" i="3" s="1"/>
  <c r="H1308" i="3"/>
  <c r="E1308" i="3"/>
  <c r="D1308" i="3"/>
  <c r="Q1307" i="3"/>
  <c r="K1307" i="3"/>
  <c r="L1307" i="3" s="1"/>
  <c r="H1307" i="3"/>
  <c r="E1307" i="3"/>
  <c r="D1307" i="3"/>
  <c r="Q1306" i="3"/>
  <c r="K1306" i="3"/>
  <c r="L1306" i="3" s="1"/>
  <c r="H1306" i="3"/>
  <c r="E1306" i="3"/>
  <c r="D1306" i="3"/>
  <c r="Q1305" i="3"/>
  <c r="K1305" i="3"/>
  <c r="L1305" i="3" s="1"/>
  <c r="H1305" i="3"/>
  <c r="E1305" i="3"/>
  <c r="D1305" i="3"/>
  <c r="Q1304" i="3"/>
  <c r="K1304" i="3"/>
  <c r="L1304" i="3" s="1"/>
  <c r="H1304" i="3"/>
  <c r="E1304" i="3"/>
  <c r="D1304" i="3"/>
  <c r="Q1303" i="3"/>
  <c r="K1303" i="3"/>
  <c r="L1303" i="3" s="1"/>
  <c r="H1303" i="3"/>
  <c r="E1303" i="3"/>
  <c r="D1303" i="3"/>
  <c r="Q1302" i="3"/>
  <c r="K1302" i="3"/>
  <c r="L1302" i="3" s="1"/>
  <c r="H1302" i="3"/>
  <c r="E1302" i="3"/>
  <c r="D1302" i="3"/>
  <c r="Q1301" i="3"/>
  <c r="K1301" i="3"/>
  <c r="L1301" i="3" s="1"/>
  <c r="H1301" i="3"/>
  <c r="E1301" i="3"/>
  <c r="D1301" i="3"/>
  <c r="Q1300" i="3"/>
  <c r="K1300" i="3"/>
  <c r="L1300" i="3" s="1"/>
  <c r="H1300" i="3"/>
  <c r="E1300" i="3"/>
  <c r="D1300" i="3"/>
  <c r="Q1299" i="3"/>
  <c r="K1299" i="3"/>
  <c r="L1299" i="3" s="1"/>
  <c r="H1299" i="3"/>
  <c r="E1299" i="3"/>
  <c r="D1299" i="3"/>
  <c r="Q1298" i="3"/>
  <c r="K1298" i="3"/>
  <c r="L1298" i="3" s="1"/>
  <c r="H1298" i="3"/>
  <c r="E1298" i="3"/>
  <c r="D1298" i="3"/>
  <c r="Q1297" i="3"/>
  <c r="K1297" i="3"/>
  <c r="L1297" i="3" s="1"/>
  <c r="H1297" i="3"/>
  <c r="E1297" i="3"/>
  <c r="D1297" i="3"/>
  <c r="Q1296" i="3"/>
  <c r="K1296" i="3"/>
  <c r="L1296" i="3" s="1"/>
  <c r="H1296" i="3"/>
  <c r="E1296" i="3"/>
  <c r="D1296" i="3"/>
  <c r="Q1295" i="3"/>
  <c r="K1295" i="3"/>
  <c r="L1295" i="3" s="1"/>
  <c r="H1295" i="3"/>
  <c r="E1295" i="3"/>
  <c r="D1295" i="3"/>
  <c r="Q1294" i="3"/>
  <c r="K1294" i="3"/>
  <c r="L1294" i="3" s="1"/>
  <c r="H1294" i="3"/>
  <c r="E1294" i="3"/>
  <c r="D1294" i="3"/>
  <c r="Q1293" i="3"/>
  <c r="K1293" i="3"/>
  <c r="L1293" i="3" s="1"/>
  <c r="H1293" i="3"/>
  <c r="E1293" i="3"/>
  <c r="D1293" i="3"/>
  <c r="Q1292" i="3"/>
  <c r="K1292" i="3"/>
  <c r="L1292" i="3" s="1"/>
  <c r="H1292" i="3"/>
  <c r="E1292" i="3"/>
  <c r="D1292" i="3"/>
  <c r="Q1291" i="3"/>
  <c r="K1291" i="3"/>
  <c r="L1291" i="3" s="1"/>
  <c r="H1291" i="3"/>
  <c r="E1291" i="3"/>
  <c r="D1291" i="3"/>
  <c r="Q1290" i="3"/>
  <c r="K1290" i="3"/>
  <c r="L1290" i="3" s="1"/>
  <c r="H1290" i="3"/>
  <c r="E1290" i="3"/>
  <c r="D1290" i="3"/>
  <c r="Q1289" i="3"/>
  <c r="K1289" i="3"/>
  <c r="L1289" i="3" s="1"/>
  <c r="H1289" i="3"/>
  <c r="E1289" i="3"/>
  <c r="D1289" i="3"/>
  <c r="Q1288" i="3"/>
  <c r="K1288" i="3"/>
  <c r="L1288" i="3" s="1"/>
  <c r="H1288" i="3"/>
  <c r="E1288" i="3"/>
  <c r="D1288" i="3"/>
  <c r="Q1287" i="3"/>
  <c r="K1287" i="3"/>
  <c r="L1287" i="3" s="1"/>
  <c r="H1287" i="3"/>
  <c r="E1287" i="3"/>
  <c r="D1287" i="3"/>
  <c r="Q1286" i="3"/>
  <c r="K1286" i="3"/>
  <c r="L1286" i="3" s="1"/>
  <c r="H1286" i="3"/>
  <c r="E1286" i="3"/>
  <c r="D1286" i="3"/>
  <c r="Q1285" i="3"/>
  <c r="K1285" i="3"/>
  <c r="L1285" i="3" s="1"/>
  <c r="H1285" i="3"/>
  <c r="E1285" i="3"/>
  <c r="D1285" i="3"/>
  <c r="Q1284" i="3"/>
  <c r="K1284" i="3"/>
  <c r="L1284" i="3" s="1"/>
  <c r="H1284" i="3"/>
  <c r="E1284" i="3"/>
  <c r="D1284" i="3"/>
  <c r="Q1283" i="3"/>
  <c r="K1283" i="3"/>
  <c r="L1283" i="3" s="1"/>
  <c r="H1283" i="3"/>
  <c r="E1283" i="3"/>
  <c r="D1283" i="3"/>
  <c r="Q1282" i="3"/>
  <c r="K1282" i="3"/>
  <c r="L1282" i="3" s="1"/>
  <c r="H1282" i="3"/>
  <c r="E1282" i="3"/>
  <c r="D1282" i="3"/>
  <c r="Q1281" i="3"/>
  <c r="K1281" i="3"/>
  <c r="L1281" i="3" s="1"/>
  <c r="H1281" i="3"/>
  <c r="E1281" i="3"/>
  <c r="D1281" i="3"/>
  <c r="Q1280" i="3"/>
  <c r="K1280" i="3"/>
  <c r="L1280" i="3" s="1"/>
  <c r="H1280" i="3"/>
  <c r="E1280" i="3"/>
  <c r="D1280" i="3"/>
  <c r="Q1279" i="3"/>
  <c r="K1279" i="3"/>
  <c r="L1279" i="3" s="1"/>
  <c r="H1279" i="3"/>
  <c r="E1279" i="3"/>
  <c r="D1279" i="3"/>
  <c r="Q1278" i="3"/>
  <c r="K1278" i="3"/>
  <c r="L1278" i="3" s="1"/>
  <c r="H1278" i="3"/>
  <c r="E1278" i="3"/>
  <c r="D1278" i="3"/>
  <c r="Q1277" i="3"/>
  <c r="K1277" i="3"/>
  <c r="L1277" i="3" s="1"/>
  <c r="H1277" i="3"/>
  <c r="E1277" i="3"/>
  <c r="D1277" i="3"/>
  <c r="Q1276" i="3"/>
  <c r="K1276" i="3"/>
  <c r="L1276" i="3" s="1"/>
  <c r="H1276" i="3"/>
  <c r="E1276" i="3"/>
  <c r="D1276" i="3"/>
  <c r="Q1275" i="3"/>
  <c r="K1275" i="3"/>
  <c r="L1275" i="3" s="1"/>
  <c r="H1275" i="3"/>
  <c r="E1275" i="3"/>
  <c r="D1275" i="3"/>
  <c r="Q1274" i="3"/>
  <c r="K1274" i="3"/>
  <c r="L1274" i="3" s="1"/>
  <c r="H1274" i="3"/>
  <c r="E1274" i="3"/>
  <c r="D1274" i="3"/>
  <c r="Q1273" i="3"/>
  <c r="K1273" i="3"/>
  <c r="L1273" i="3" s="1"/>
  <c r="H1273" i="3"/>
  <c r="E1273" i="3"/>
  <c r="D1273" i="3"/>
  <c r="Q1272" i="3"/>
  <c r="K1272" i="3"/>
  <c r="L1272" i="3" s="1"/>
  <c r="H1272" i="3"/>
  <c r="E1272" i="3"/>
  <c r="D1272" i="3"/>
  <c r="Q1271" i="3"/>
  <c r="K1271" i="3"/>
  <c r="L1271" i="3" s="1"/>
  <c r="H1271" i="3"/>
  <c r="E1271" i="3"/>
  <c r="D1271" i="3"/>
  <c r="Q1270" i="3"/>
  <c r="K1270" i="3"/>
  <c r="L1270" i="3" s="1"/>
  <c r="H1270" i="3"/>
  <c r="E1270" i="3"/>
  <c r="D1270" i="3"/>
  <c r="Q1269" i="3"/>
  <c r="K1269" i="3"/>
  <c r="L1269" i="3" s="1"/>
  <c r="H1269" i="3"/>
  <c r="E1269" i="3"/>
  <c r="D1269" i="3"/>
  <c r="Q1268" i="3"/>
  <c r="K1268" i="3"/>
  <c r="L1268" i="3" s="1"/>
  <c r="H1268" i="3"/>
  <c r="E1268" i="3"/>
  <c r="D1268" i="3"/>
  <c r="Q1267" i="3"/>
  <c r="K1267" i="3"/>
  <c r="L1267" i="3" s="1"/>
  <c r="H1267" i="3"/>
  <c r="E1267" i="3"/>
  <c r="D1267" i="3"/>
  <c r="Q1266" i="3"/>
  <c r="K1266" i="3"/>
  <c r="L1266" i="3" s="1"/>
  <c r="H1266" i="3"/>
  <c r="E1266" i="3"/>
  <c r="D1266" i="3"/>
  <c r="Q1265" i="3"/>
  <c r="K1265" i="3"/>
  <c r="L1265" i="3" s="1"/>
  <c r="H1265" i="3"/>
  <c r="E1265" i="3"/>
  <c r="D1265" i="3"/>
  <c r="Q1264" i="3"/>
  <c r="K1264" i="3"/>
  <c r="L1264" i="3" s="1"/>
  <c r="H1264" i="3"/>
  <c r="E1264" i="3"/>
  <c r="D1264" i="3"/>
  <c r="Q1263" i="3"/>
  <c r="K1263" i="3"/>
  <c r="L1263" i="3" s="1"/>
  <c r="H1263" i="3"/>
  <c r="E1263" i="3"/>
  <c r="D1263" i="3"/>
  <c r="Q1262" i="3"/>
  <c r="K1262" i="3"/>
  <c r="L1262" i="3" s="1"/>
  <c r="H1262" i="3"/>
  <c r="E1262" i="3"/>
  <c r="D1262" i="3"/>
  <c r="Q1261" i="3"/>
  <c r="K1261" i="3"/>
  <c r="L1261" i="3" s="1"/>
  <c r="H1261" i="3"/>
  <c r="E1261" i="3"/>
  <c r="D1261" i="3"/>
  <c r="Q1260" i="3"/>
  <c r="K1260" i="3"/>
  <c r="L1260" i="3" s="1"/>
  <c r="H1260" i="3"/>
  <c r="E1260" i="3"/>
  <c r="D1260" i="3"/>
  <c r="Q1259" i="3"/>
  <c r="K1259" i="3"/>
  <c r="L1259" i="3" s="1"/>
  <c r="H1259" i="3"/>
  <c r="E1259" i="3"/>
  <c r="D1259" i="3"/>
  <c r="Q1258" i="3"/>
  <c r="K1258" i="3"/>
  <c r="L1258" i="3" s="1"/>
  <c r="H1258" i="3"/>
  <c r="E1258" i="3"/>
  <c r="D1258" i="3"/>
  <c r="Q1257" i="3"/>
  <c r="K1257" i="3"/>
  <c r="L1257" i="3" s="1"/>
  <c r="H1257" i="3"/>
  <c r="E1257" i="3"/>
  <c r="D1257" i="3"/>
  <c r="Q1256" i="3"/>
  <c r="K1256" i="3"/>
  <c r="L1256" i="3" s="1"/>
  <c r="H1256" i="3"/>
  <c r="E1256" i="3"/>
  <c r="D1256" i="3"/>
  <c r="Q1255" i="3"/>
  <c r="K1255" i="3"/>
  <c r="L1255" i="3" s="1"/>
  <c r="H1255" i="3"/>
  <c r="E1255" i="3"/>
  <c r="D1255" i="3"/>
  <c r="Q1254" i="3"/>
  <c r="K1254" i="3"/>
  <c r="L1254" i="3" s="1"/>
  <c r="H1254" i="3"/>
  <c r="E1254" i="3"/>
  <c r="D1254" i="3"/>
  <c r="Q1253" i="3"/>
  <c r="K1253" i="3"/>
  <c r="L1253" i="3" s="1"/>
  <c r="H1253" i="3"/>
  <c r="E1253" i="3"/>
  <c r="D1253" i="3"/>
  <c r="Q1252" i="3"/>
  <c r="K1252" i="3"/>
  <c r="L1252" i="3" s="1"/>
  <c r="H1252" i="3"/>
  <c r="E1252" i="3"/>
  <c r="D1252" i="3"/>
  <c r="Q1251" i="3"/>
  <c r="K1251" i="3"/>
  <c r="L1251" i="3" s="1"/>
  <c r="H1251" i="3"/>
  <c r="E1251" i="3"/>
  <c r="D1251" i="3"/>
  <c r="Q1250" i="3"/>
  <c r="K1250" i="3"/>
  <c r="L1250" i="3" s="1"/>
  <c r="H1250" i="3"/>
  <c r="E1250" i="3"/>
  <c r="D1250" i="3"/>
  <c r="Q1249" i="3"/>
  <c r="K1249" i="3"/>
  <c r="L1249" i="3" s="1"/>
  <c r="H1249" i="3"/>
  <c r="E1249" i="3"/>
  <c r="D1249" i="3"/>
  <c r="Q1248" i="3"/>
  <c r="K1248" i="3"/>
  <c r="L1248" i="3" s="1"/>
  <c r="H1248" i="3"/>
  <c r="E1248" i="3"/>
  <c r="D1248" i="3"/>
  <c r="Q1247" i="3"/>
  <c r="K1247" i="3"/>
  <c r="L1247" i="3" s="1"/>
  <c r="H1247" i="3"/>
  <c r="E1247" i="3"/>
  <c r="D1247" i="3"/>
  <c r="Q1246" i="3"/>
  <c r="K1246" i="3"/>
  <c r="L1246" i="3" s="1"/>
  <c r="H1246" i="3"/>
  <c r="E1246" i="3"/>
  <c r="D1246" i="3"/>
  <c r="Q1245" i="3"/>
  <c r="K1245" i="3"/>
  <c r="L1245" i="3" s="1"/>
  <c r="H1245" i="3"/>
  <c r="E1245" i="3"/>
  <c r="D1245" i="3"/>
  <c r="Q1244" i="3"/>
  <c r="K1244" i="3"/>
  <c r="L1244" i="3" s="1"/>
  <c r="H1244" i="3"/>
  <c r="E1244" i="3"/>
  <c r="D1244" i="3"/>
  <c r="Q1243" i="3"/>
  <c r="K1243" i="3"/>
  <c r="L1243" i="3" s="1"/>
  <c r="H1243" i="3"/>
  <c r="E1243" i="3"/>
  <c r="D1243" i="3"/>
  <c r="Q1242" i="3"/>
  <c r="K1242" i="3"/>
  <c r="L1242" i="3" s="1"/>
  <c r="H1242" i="3"/>
  <c r="E1242" i="3"/>
  <c r="D1242" i="3"/>
  <c r="Q1241" i="3"/>
  <c r="K1241" i="3"/>
  <c r="L1241" i="3" s="1"/>
  <c r="H1241" i="3"/>
  <c r="E1241" i="3"/>
  <c r="D1241" i="3"/>
  <c r="Q1240" i="3"/>
  <c r="K1240" i="3"/>
  <c r="L1240" i="3" s="1"/>
  <c r="H1240" i="3"/>
  <c r="E1240" i="3"/>
  <c r="D1240" i="3"/>
  <c r="Q1239" i="3"/>
  <c r="K1239" i="3"/>
  <c r="L1239" i="3" s="1"/>
  <c r="H1239" i="3"/>
  <c r="E1239" i="3"/>
  <c r="D1239" i="3"/>
  <c r="Q1238" i="3"/>
  <c r="K1238" i="3"/>
  <c r="L1238" i="3" s="1"/>
  <c r="H1238" i="3"/>
  <c r="E1238" i="3"/>
  <c r="D1238" i="3"/>
  <c r="Q1237" i="3"/>
  <c r="K1237" i="3"/>
  <c r="L1237" i="3" s="1"/>
  <c r="H1237" i="3"/>
  <c r="E1237" i="3"/>
  <c r="D1237" i="3"/>
  <c r="Q1236" i="3"/>
  <c r="K1236" i="3"/>
  <c r="L1236" i="3" s="1"/>
  <c r="H1236" i="3"/>
  <c r="E1236" i="3"/>
  <c r="D1236" i="3"/>
  <c r="Q1235" i="3"/>
  <c r="K1235" i="3"/>
  <c r="L1235" i="3" s="1"/>
  <c r="H1235" i="3"/>
  <c r="E1235" i="3"/>
  <c r="D1235" i="3"/>
  <c r="Q1234" i="3"/>
  <c r="K1234" i="3"/>
  <c r="L1234" i="3" s="1"/>
  <c r="H1234" i="3"/>
  <c r="E1234" i="3"/>
  <c r="D1234" i="3"/>
  <c r="Q1233" i="3"/>
  <c r="K1233" i="3"/>
  <c r="L1233" i="3" s="1"/>
  <c r="H1233" i="3"/>
  <c r="E1233" i="3"/>
  <c r="D1233" i="3"/>
  <c r="Q1232" i="3"/>
  <c r="K1232" i="3"/>
  <c r="L1232" i="3" s="1"/>
  <c r="H1232" i="3"/>
  <c r="E1232" i="3"/>
  <c r="D1232" i="3"/>
  <c r="Q1231" i="3"/>
  <c r="K1231" i="3"/>
  <c r="L1231" i="3" s="1"/>
  <c r="H1231" i="3"/>
  <c r="E1231" i="3"/>
  <c r="D1231" i="3"/>
  <c r="Q1230" i="3"/>
  <c r="K1230" i="3"/>
  <c r="L1230" i="3" s="1"/>
  <c r="H1230" i="3"/>
  <c r="E1230" i="3"/>
  <c r="D1230" i="3"/>
  <c r="Q1229" i="3"/>
  <c r="K1229" i="3"/>
  <c r="L1229" i="3" s="1"/>
  <c r="H1229" i="3"/>
  <c r="E1229" i="3"/>
  <c r="D1229" i="3"/>
  <c r="Q1228" i="3"/>
  <c r="K1228" i="3"/>
  <c r="L1228" i="3" s="1"/>
  <c r="H1228" i="3"/>
  <c r="E1228" i="3"/>
  <c r="D1228" i="3"/>
  <c r="Q1227" i="3"/>
  <c r="K1227" i="3"/>
  <c r="L1227" i="3" s="1"/>
  <c r="H1227" i="3"/>
  <c r="E1227" i="3"/>
  <c r="D1227" i="3"/>
  <c r="Q1226" i="3"/>
  <c r="K1226" i="3"/>
  <c r="L1226" i="3" s="1"/>
  <c r="H1226" i="3"/>
  <c r="E1226" i="3"/>
  <c r="D1226" i="3"/>
  <c r="Q1225" i="3"/>
  <c r="K1225" i="3"/>
  <c r="L1225" i="3" s="1"/>
  <c r="H1225" i="3"/>
  <c r="E1225" i="3"/>
  <c r="D1225" i="3"/>
  <c r="Q1224" i="3"/>
  <c r="K1224" i="3"/>
  <c r="L1224" i="3" s="1"/>
  <c r="H1224" i="3"/>
  <c r="E1224" i="3"/>
  <c r="D1224" i="3"/>
  <c r="Q1223" i="3"/>
  <c r="K1223" i="3"/>
  <c r="L1223" i="3" s="1"/>
  <c r="H1223" i="3"/>
  <c r="E1223" i="3"/>
  <c r="D1223" i="3"/>
  <c r="Q1222" i="3"/>
  <c r="K1222" i="3"/>
  <c r="L1222" i="3" s="1"/>
  <c r="H1222" i="3"/>
  <c r="E1222" i="3"/>
  <c r="D1222" i="3"/>
  <c r="Q1221" i="3"/>
  <c r="K1221" i="3"/>
  <c r="L1221" i="3" s="1"/>
  <c r="H1221" i="3"/>
  <c r="E1221" i="3"/>
  <c r="D1221" i="3"/>
  <c r="Q1220" i="3"/>
  <c r="K1220" i="3"/>
  <c r="L1220" i="3" s="1"/>
  <c r="H1220" i="3"/>
  <c r="E1220" i="3"/>
  <c r="D1220" i="3"/>
  <c r="Q1219" i="3"/>
  <c r="K1219" i="3"/>
  <c r="L1219" i="3" s="1"/>
  <c r="H1219" i="3"/>
  <c r="E1219" i="3"/>
  <c r="D1219" i="3"/>
  <c r="Q1218" i="3"/>
  <c r="K1218" i="3"/>
  <c r="L1218" i="3" s="1"/>
  <c r="H1218" i="3"/>
  <c r="E1218" i="3"/>
  <c r="D1218" i="3"/>
  <c r="Q1217" i="3"/>
  <c r="K1217" i="3"/>
  <c r="L1217" i="3" s="1"/>
  <c r="H1217" i="3"/>
  <c r="E1217" i="3"/>
  <c r="D1217" i="3"/>
  <c r="Q1216" i="3"/>
  <c r="K1216" i="3"/>
  <c r="L1216" i="3" s="1"/>
  <c r="H1216" i="3"/>
  <c r="E1216" i="3"/>
  <c r="D1216" i="3"/>
  <c r="Q1215" i="3"/>
  <c r="K1215" i="3"/>
  <c r="L1215" i="3" s="1"/>
  <c r="H1215" i="3"/>
  <c r="E1215" i="3"/>
  <c r="D1215" i="3"/>
  <c r="Q1214" i="3"/>
  <c r="K1214" i="3"/>
  <c r="L1214" i="3" s="1"/>
  <c r="H1214" i="3"/>
  <c r="E1214" i="3"/>
  <c r="D1214" i="3"/>
  <c r="Q1213" i="3"/>
  <c r="K1213" i="3"/>
  <c r="L1213" i="3" s="1"/>
  <c r="H1213" i="3"/>
  <c r="E1213" i="3"/>
  <c r="D1213" i="3"/>
  <c r="Q1212" i="3"/>
  <c r="K1212" i="3"/>
  <c r="L1212" i="3" s="1"/>
  <c r="H1212" i="3"/>
  <c r="E1212" i="3"/>
  <c r="D1212" i="3"/>
  <c r="Q1211" i="3"/>
  <c r="K1211" i="3"/>
  <c r="L1211" i="3" s="1"/>
  <c r="H1211" i="3"/>
  <c r="E1211" i="3"/>
  <c r="D1211" i="3"/>
  <c r="Q1210" i="3"/>
  <c r="K1210" i="3"/>
  <c r="L1210" i="3" s="1"/>
  <c r="H1210" i="3"/>
  <c r="E1210" i="3"/>
  <c r="D1210" i="3"/>
  <c r="Q1209" i="3"/>
  <c r="K1209" i="3"/>
  <c r="L1209" i="3" s="1"/>
  <c r="H1209" i="3"/>
  <c r="E1209" i="3"/>
  <c r="D1209" i="3"/>
  <c r="Q1208" i="3"/>
  <c r="K1208" i="3"/>
  <c r="L1208" i="3" s="1"/>
  <c r="H1208" i="3"/>
  <c r="E1208" i="3"/>
  <c r="D1208" i="3"/>
  <c r="Q1207" i="3"/>
  <c r="K1207" i="3"/>
  <c r="L1207" i="3" s="1"/>
  <c r="H1207" i="3"/>
  <c r="E1207" i="3"/>
  <c r="D1207" i="3"/>
  <c r="Q1206" i="3"/>
  <c r="K1206" i="3"/>
  <c r="L1206" i="3" s="1"/>
  <c r="H1206" i="3"/>
  <c r="E1206" i="3"/>
  <c r="D1206" i="3"/>
  <c r="Q1205" i="3"/>
  <c r="K1205" i="3"/>
  <c r="L1205" i="3" s="1"/>
  <c r="H1205" i="3"/>
  <c r="E1205" i="3"/>
  <c r="D1205" i="3"/>
  <c r="Q1204" i="3"/>
  <c r="K1204" i="3"/>
  <c r="L1204" i="3" s="1"/>
  <c r="H1204" i="3"/>
  <c r="E1204" i="3"/>
  <c r="D1204" i="3"/>
  <c r="Q1203" i="3"/>
  <c r="K1203" i="3"/>
  <c r="L1203" i="3" s="1"/>
  <c r="H1203" i="3"/>
  <c r="E1203" i="3"/>
  <c r="D1203" i="3"/>
  <c r="Q1202" i="3"/>
  <c r="K1202" i="3"/>
  <c r="L1202" i="3" s="1"/>
  <c r="H1202" i="3"/>
  <c r="E1202" i="3"/>
  <c r="D1202" i="3"/>
  <c r="Q1201" i="3"/>
  <c r="K1201" i="3"/>
  <c r="L1201" i="3" s="1"/>
  <c r="H1201" i="3"/>
  <c r="E1201" i="3"/>
  <c r="D1201" i="3"/>
  <c r="Q1200" i="3"/>
  <c r="K1200" i="3"/>
  <c r="L1200" i="3" s="1"/>
  <c r="H1200" i="3"/>
  <c r="E1200" i="3"/>
  <c r="D1200" i="3"/>
  <c r="Q1199" i="3"/>
  <c r="K1199" i="3"/>
  <c r="L1199" i="3" s="1"/>
  <c r="H1199" i="3"/>
  <c r="E1199" i="3"/>
  <c r="D1199" i="3"/>
  <c r="Q1198" i="3"/>
  <c r="K1198" i="3"/>
  <c r="L1198" i="3" s="1"/>
  <c r="H1198" i="3"/>
  <c r="E1198" i="3"/>
  <c r="D1198" i="3"/>
  <c r="Q1197" i="3"/>
  <c r="K1197" i="3"/>
  <c r="L1197" i="3" s="1"/>
  <c r="H1197" i="3"/>
  <c r="E1197" i="3"/>
  <c r="D1197" i="3"/>
  <c r="Q1196" i="3"/>
  <c r="K1196" i="3"/>
  <c r="L1196" i="3" s="1"/>
  <c r="H1196" i="3"/>
  <c r="E1196" i="3"/>
  <c r="D1196" i="3"/>
  <c r="Q1195" i="3"/>
  <c r="K1195" i="3"/>
  <c r="L1195" i="3" s="1"/>
  <c r="H1195" i="3"/>
  <c r="E1195" i="3"/>
  <c r="D1195" i="3"/>
  <c r="Q1194" i="3"/>
  <c r="K1194" i="3"/>
  <c r="L1194" i="3" s="1"/>
  <c r="H1194" i="3"/>
  <c r="E1194" i="3"/>
  <c r="D1194" i="3"/>
  <c r="Q1193" i="3"/>
  <c r="K1193" i="3"/>
  <c r="L1193" i="3" s="1"/>
  <c r="H1193" i="3"/>
  <c r="E1193" i="3"/>
  <c r="D1193" i="3"/>
  <c r="Q1192" i="3"/>
  <c r="K1192" i="3"/>
  <c r="L1192" i="3" s="1"/>
  <c r="H1192" i="3"/>
  <c r="E1192" i="3"/>
  <c r="D1192" i="3"/>
  <c r="Q1191" i="3"/>
  <c r="K1191" i="3"/>
  <c r="L1191" i="3" s="1"/>
  <c r="H1191" i="3"/>
  <c r="E1191" i="3"/>
  <c r="D1191" i="3"/>
  <c r="Q1190" i="3"/>
  <c r="K1190" i="3"/>
  <c r="L1190" i="3" s="1"/>
  <c r="H1190" i="3"/>
  <c r="E1190" i="3"/>
  <c r="D1190" i="3"/>
  <c r="Q1189" i="3"/>
  <c r="K1189" i="3"/>
  <c r="L1189" i="3" s="1"/>
  <c r="H1189" i="3"/>
  <c r="E1189" i="3"/>
  <c r="D1189" i="3"/>
  <c r="Q1188" i="3"/>
  <c r="K1188" i="3"/>
  <c r="L1188" i="3" s="1"/>
  <c r="H1188" i="3"/>
  <c r="E1188" i="3"/>
  <c r="D1188" i="3"/>
  <c r="Q1187" i="3"/>
  <c r="K1187" i="3"/>
  <c r="L1187" i="3" s="1"/>
  <c r="H1187" i="3"/>
  <c r="E1187" i="3"/>
  <c r="D1187" i="3"/>
  <c r="Q1186" i="3"/>
  <c r="K1186" i="3"/>
  <c r="L1186" i="3" s="1"/>
  <c r="H1186" i="3"/>
  <c r="E1186" i="3"/>
  <c r="D1186" i="3"/>
  <c r="Q1185" i="3"/>
  <c r="K1185" i="3"/>
  <c r="L1185" i="3" s="1"/>
  <c r="H1185" i="3"/>
  <c r="E1185" i="3"/>
  <c r="D1185" i="3"/>
  <c r="Q1184" i="3"/>
  <c r="K1184" i="3"/>
  <c r="L1184" i="3" s="1"/>
  <c r="H1184" i="3"/>
  <c r="E1184" i="3"/>
  <c r="D1184" i="3"/>
  <c r="Q1183" i="3"/>
  <c r="K1183" i="3"/>
  <c r="L1183" i="3" s="1"/>
  <c r="H1183" i="3"/>
  <c r="E1183" i="3"/>
  <c r="D1183" i="3"/>
  <c r="Q1182" i="3"/>
  <c r="K1182" i="3"/>
  <c r="L1182" i="3" s="1"/>
  <c r="H1182" i="3"/>
  <c r="E1182" i="3"/>
  <c r="D1182" i="3"/>
  <c r="Q1181" i="3"/>
  <c r="K1181" i="3"/>
  <c r="L1181" i="3" s="1"/>
  <c r="H1181" i="3"/>
  <c r="E1181" i="3"/>
  <c r="D1181" i="3"/>
  <c r="Q1180" i="3"/>
  <c r="K1180" i="3"/>
  <c r="L1180" i="3" s="1"/>
  <c r="H1180" i="3"/>
  <c r="E1180" i="3"/>
  <c r="D1180" i="3"/>
  <c r="Q1179" i="3"/>
  <c r="K1179" i="3"/>
  <c r="L1179" i="3" s="1"/>
  <c r="H1179" i="3"/>
  <c r="E1179" i="3"/>
  <c r="D1179" i="3"/>
  <c r="Q1178" i="3"/>
  <c r="K1178" i="3"/>
  <c r="L1178" i="3" s="1"/>
  <c r="H1178" i="3"/>
  <c r="E1178" i="3"/>
  <c r="D1178" i="3"/>
  <c r="Q1177" i="3"/>
  <c r="K1177" i="3"/>
  <c r="L1177" i="3" s="1"/>
  <c r="H1177" i="3"/>
  <c r="E1177" i="3"/>
  <c r="D1177" i="3"/>
  <c r="Q1176" i="3"/>
  <c r="K1176" i="3"/>
  <c r="L1176" i="3" s="1"/>
  <c r="H1176" i="3"/>
  <c r="E1176" i="3"/>
  <c r="D1176" i="3"/>
  <c r="Q1175" i="3"/>
  <c r="K1175" i="3"/>
  <c r="L1175" i="3" s="1"/>
  <c r="H1175" i="3"/>
  <c r="E1175" i="3"/>
  <c r="D1175" i="3"/>
  <c r="Q1174" i="3"/>
  <c r="K1174" i="3"/>
  <c r="L1174" i="3" s="1"/>
  <c r="H1174" i="3"/>
  <c r="E1174" i="3"/>
  <c r="D1174" i="3"/>
  <c r="Q1173" i="3"/>
  <c r="K1173" i="3"/>
  <c r="L1173" i="3" s="1"/>
  <c r="H1173" i="3"/>
  <c r="E1173" i="3"/>
  <c r="D1173" i="3"/>
  <c r="Q1172" i="3"/>
  <c r="K1172" i="3"/>
  <c r="L1172" i="3" s="1"/>
  <c r="H1172" i="3"/>
  <c r="E1172" i="3"/>
  <c r="D1172" i="3"/>
  <c r="Q1171" i="3"/>
  <c r="K1171" i="3"/>
  <c r="L1171" i="3" s="1"/>
  <c r="H1171" i="3"/>
  <c r="E1171" i="3"/>
  <c r="D1171" i="3"/>
  <c r="Q1170" i="3"/>
  <c r="K1170" i="3"/>
  <c r="L1170" i="3" s="1"/>
  <c r="H1170" i="3"/>
  <c r="E1170" i="3"/>
  <c r="D1170" i="3"/>
  <c r="Q1169" i="3"/>
  <c r="K1169" i="3"/>
  <c r="L1169" i="3" s="1"/>
  <c r="H1169" i="3"/>
  <c r="E1169" i="3"/>
  <c r="D1169" i="3"/>
  <c r="Q1168" i="3"/>
  <c r="K1168" i="3"/>
  <c r="L1168" i="3" s="1"/>
  <c r="H1168" i="3"/>
  <c r="E1168" i="3"/>
  <c r="D1168" i="3"/>
  <c r="Q1167" i="3"/>
  <c r="K1167" i="3"/>
  <c r="L1167" i="3" s="1"/>
  <c r="H1167" i="3"/>
  <c r="E1167" i="3"/>
  <c r="D1167" i="3"/>
  <c r="Q1166" i="3"/>
  <c r="K1166" i="3"/>
  <c r="L1166" i="3" s="1"/>
  <c r="H1166" i="3"/>
  <c r="E1166" i="3"/>
  <c r="D1166" i="3"/>
  <c r="Q1165" i="3"/>
  <c r="K1165" i="3"/>
  <c r="L1165" i="3" s="1"/>
  <c r="H1165" i="3"/>
  <c r="E1165" i="3"/>
  <c r="D1165" i="3"/>
  <c r="Q1164" i="3"/>
  <c r="K1164" i="3"/>
  <c r="L1164" i="3" s="1"/>
  <c r="H1164" i="3"/>
  <c r="E1164" i="3"/>
  <c r="D1164" i="3"/>
  <c r="Q1163" i="3"/>
  <c r="K1163" i="3"/>
  <c r="L1163" i="3" s="1"/>
  <c r="H1163" i="3"/>
  <c r="E1163" i="3"/>
  <c r="D1163" i="3"/>
  <c r="Q1162" i="3"/>
  <c r="K1162" i="3"/>
  <c r="L1162" i="3" s="1"/>
  <c r="H1162" i="3"/>
  <c r="E1162" i="3"/>
  <c r="D1162" i="3"/>
  <c r="Q1161" i="3"/>
  <c r="K1161" i="3"/>
  <c r="L1161" i="3" s="1"/>
  <c r="H1161" i="3"/>
  <c r="E1161" i="3"/>
  <c r="D1161" i="3"/>
  <c r="Q1160" i="3"/>
  <c r="K1160" i="3"/>
  <c r="L1160" i="3" s="1"/>
  <c r="H1160" i="3"/>
  <c r="E1160" i="3"/>
  <c r="D1160" i="3"/>
  <c r="Q1159" i="3"/>
  <c r="K1159" i="3"/>
  <c r="L1159" i="3" s="1"/>
  <c r="H1159" i="3"/>
  <c r="E1159" i="3"/>
  <c r="D1159" i="3"/>
  <c r="Q1158" i="3"/>
  <c r="K1158" i="3"/>
  <c r="L1158" i="3" s="1"/>
  <c r="H1158" i="3"/>
  <c r="E1158" i="3"/>
  <c r="D1158" i="3"/>
  <c r="Q1157" i="3"/>
  <c r="K1157" i="3"/>
  <c r="L1157" i="3" s="1"/>
  <c r="H1157" i="3"/>
  <c r="E1157" i="3"/>
  <c r="D1157" i="3"/>
  <c r="Q1156" i="3"/>
  <c r="K1156" i="3"/>
  <c r="L1156" i="3" s="1"/>
  <c r="H1156" i="3"/>
  <c r="E1156" i="3"/>
  <c r="D1156" i="3"/>
  <c r="Q1155" i="3"/>
  <c r="K1155" i="3"/>
  <c r="L1155" i="3" s="1"/>
  <c r="H1155" i="3"/>
  <c r="E1155" i="3"/>
  <c r="D1155" i="3"/>
  <c r="Q1154" i="3"/>
  <c r="K1154" i="3"/>
  <c r="L1154" i="3" s="1"/>
  <c r="H1154" i="3"/>
  <c r="E1154" i="3"/>
  <c r="D1154" i="3"/>
  <c r="Q1153" i="3"/>
  <c r="K1153" i="3"/>
  <c r="L1153" i="3" s="1"/>
  <c r="H1153" i="3"/>
  <c r="E1153" i="3"/>
  <c r="D1153" i="3"/>
  <c r="Q1152" i="3"/>
  <c r="K1152" i="3"/>
  <c r="L1152" i="3" s="1"/>
  <c r="H1152" i="3"/>
  <c r="E1152" i="3"/>
  <c r="D1152" i="3"/>
  <c r="Q1151" i="3"/>
  <c r="K1151" i="3"/>
  <c r="L1151" i="3" s="1"/>
  <c r="H1151" i="3"/>
  <c r="E1151" i="3"/>
  <c r="D1151" i="3"/>
  <c r="Q1150" i="3"/>
  <c r="K1150" i="3"/>
  <c r="L1150" i="3" s="1"/>
  <c r="H1150" i="3"/>
  <c r="E1150" i="3"/>
  <c r="D1150" i="3"/>
  <c r="Q1149" i="3"/>
  <c r="K1149" i="3"/>
  <c r="L1149" i="3" s="1"/>
  <c r="H1149" i="3"/>
  <c r="E1149" i="3"/>
  <c r="D1149" i="3"/>
  <c r="Q1148" i="3"/>
  <c r="K1148" i="3"/>
  <c r="L1148" i="3" s="1"/>
  <c r="H1148" i="3"/>
  <c r="E1148" i="3"/>
  <c r="D1148" i="3"/>
  <c r="Q1147" i="3"/>
  <c r="K1147" i="3"/>
  <c r="L1147" i="3" s="1"/>
  <c r="H1147" i="3"/>
  <c r="E1147" i="3"/>
  <c r="D1147" i="3"/>
  <c r="Q1146" i="3"/>
  <c r="K1146" i="3"/>
  <c r="L1146" i="3" s="1"/>
  <c r="H1146" i="3"/>
  <c r="E1146" i="3"/>
  <c r="D1146" i="3"/>
  <c r="Q1145" i="3"/>
  <c r="K1145" i="3"/>
  <c r="L1145" i="3" s="1"/>
  <c r="H1145" i="3"/>
  <c r="E1145" i="3"/>
  <c r="D1145" i="3"/>
  <c r="Q1144" i="3"/>
  <c r="K1144" i="3"/>
  <c r="L1144" i="3" s="1"/>
  <c r="H1144" i="3"/>
  <c r="E1144" i="3"/>
  <c r="D1144" i="3"/>
  <c r="Q1143" i="3"/>
  <c r="K1143" i="3"/>
  <c r="L1143" i="3" s="1"/>
  <c r="H1143" i="3"/>
  <c r="E1143" i="3"/>
  <c r="D1143" i="3"/>
  <c r="Q1142" i="3"/>
  <c r="K1142" i="3"/>
  <c r="L1142" i="3" s="1"/>
  <c r="H1142" i="3"/>
  <c r="E1142" i="3"/>
  <c r="D1142" i="3"/>
  <c r="Q1141" i="3"/>
  <c r="K1141" i="3"/>
  <c r="L1141" i="3" s="1"/>
  <c r="H1141" i="3"/>
  <c r="E1141" i="3"/>
  <c r="D1141" i="3"/>
  <c r="Q1140" i="3"/>
  <c r="K1140" i="3"/>
  <c r="L1140" i="3" s="1"/>
  <c r="H1140" i="3"/>
  <c r="E1140" i="3"/>
  <c r="D1140" i="3"/>
  <c r="Q1139" i="3"/>
  <c r="K1139" i="3"/>
  <c r="L1139" i="3" s="1"/>
  <c r="H1139" i="3"/>
  <c r="E1139" i="3"/>
  <c r="D1139" i="3"/>
  <c r="Q1138" i="3"/>
  <c r="K1138" i="3"/>
  <c r="L1138" i="3" s="1"/>
  <c r="H1138" i="3"/>
  <c r="E1138" i="3"/>
  <c r="D1138" i="3"/>
  <c r="Q1137" i="3"/>
  <c r="K1137" i="3"/>
  <c r="L1137" i="3" s="1"/>
  <c r="H1137" i="3"/>
  <c r="E1137" i="3"/>
  <c r="D1137" i="3"/>
  <c r="Q1136" i="3"/>
  <c r="K1136" i="3"/>
  <c r="L1136" i="3" s="1"/>
  <c r="H1136" i="3"/>
  <c r="E1136" i="3"/>
  <c r="D1136" i="3"/>
  <c r="Q1135" i="3"/>
  <c r="K1135" i="3"/>
  <c r="L1135" i="3" s="1"/>
  <c r="H1135" i="3"/>
  <c r="E1135" i="3"/>
  <c r="D1135" i="3"/>
  <c r="Q1134" i="3"/>
  <c r="K1134" i="3"/>
  <c r="L1134" i="3" s="1"/>
  <c r="H1134" i="3"/>
  <c r="E1134" i="3"/>
  <c r="F1134" i="3" s="1"/>
  <c r="M1134" i="3" s="1"/>
  <c r="N1134" i="3" s="1"/>
  <c r="O1134" i="3" s="1"/>
  <c r="P1134" i="3" s="1"/>
  <c r="D1134" i="3"/>
  <c r="Q1133" i="3"/>
  <c r="K1133" i="3"/>
  <c r="L1133" i="3" s="1"/>
  <c r="H1133" i="3"/>
  <c r="E1133" i="3"/>
  <c r="F1133" i="3" s="1"/>
  <c r="M1133" i="3" s="1"/>
  <c r="N1133" i="3" s="1"/>
  <c r="O1133" i="3" s="1"/>
  <c r="P1133" i="3" s="1"/>
  <c r="D1133" i="3"/>
  <c r="Q1132" i="3"/>
  <c r="K1132" i="3"/>
  <c r="L1132" i="3" s="1"/>
  <c r="H1132" i="3"/>
  <c r="E1132" i="3"/>
  <c r="F1132" i="3" s="1"/>
  <c r="M1132" i="3" s="1"/>
  <c r="N1132" i="3" s="1"/>
  <c r="O1132" i="3" s="1"/>
  <c r="P1132" i="3" s="1"/>
  <c r="D1132" i="3"/>
  <c r="Q1131" i="3"/>
  <c r="K1131" i="3"/>
  <c r="L1131" i="3" s="1"/>
  <c r="H1131" i="3"/>
  <c r="E1131" i="3"/>
  <c r="D1131" i="3"/>
  <c r="Q1130" i="3"/>
  <c r="K1130" i="3"/>
  <c r="L1130" i="3" s="1"/>
  <c r="H1130" i="3"/>
  <c r="E1130" i="3"/>
  <c r="F1130" i="3" s="1"/>
  <c r="M1130" i="3" s="1"/>
  <c r="N1130" i="3" s="1"/>
  <c r="O1130" i="3" s="1"/>
  <c r="P1130" i="3" s="1"/>
  <c r="D1130" i="3"/>
  <c r="Q1129" i="3"/>
  <c r="K1129" i="3"/>
  <c r="L1129" i="3" s="1"/>
  <c r="H1129" i="3"/>
  <c r="E1129" i="3"/>
  <c r="F1129" i="3" s="1"/>
  <c r="M1129" i="3" s="1"/>
  <c r="N1129" i="3" s="1"/>
  <c r="O1129" i="3" s="1"/>
  <c r="P1129" i="3" s="1"/>
  <c r="D1129" i="3"/>
  <c r="Q1128" i="3"/>
  <c r="K1128" i="3"/>
  <c r="L1128" i="3" s="1"/>
  <c r="H1128" i="3"/>
  <c r="E1128" i="3"/>
  <c r="F1128" i="3" s="1"/>
  <c r="M1128" i="3" s="1"/>
  <c r="N1128" i="3" s="1"/>
  <c r="O1128" i="3" s="1"/>
  <c r="P1128" i="3" s="1"/>
  <c r="D1128" i="3"/>
  <c r="Q1127" i="3"/>
  <c r="K1127" i="3"/>
  <c r="L1127" i="3" s="1"/>
  <c r="H1127" i="3"/>
  <c r="E1127" i="3"/>
  <c r="F1127" i="3" s="1"/>
  <c r="M1127" i="3" s="1"/>
  <c r="N1127" i="3" s="1"/>
  <c r="O1127" i="3" s="1"/>
  <c r="P1127" i="3" s="1"/>
  <c r="D1127" i="3"/>
  <c r="Q1126" i="3"/>
  <c r="K1126" i="3"/>
  <c r="L1126" i="3" s="1"/>
  <c r="H1126" i="3"/>
  <c r="E1126" i="3"/>
  <c r="F1126" i="3" s="1"/>
  <c r="M1126" i="3" s="1"/>
  <c r="N1126" i="3" s="1"/>
  <c r="O1126" i="3" s="1"/>
  <c r="P1126" i="3" s="1"/>
  <c r="D1126" i="3"/>
  <c r="Q1125" i="3"/>
  <c r="K1125" i="3"/>
  <c r="L1125" i="3" s="1"/>
  <c r="H1125" i="3"/>
  <c r="E1125" i="3"/>
  <c r="F1125" i="3" s="1"/>
  <c r="M1125" i="3" s="1"/>
  <c r="N1125" i="3" s="1"/>
  <c r="O1125" i="3" s="1"/>
  <c r="P1125" i="3" s="1"/>
  <c r="D1125" i="3"/>
  <c r="Q1124" i="3"/>
  <c r="K1124" i="3"/>
  <c r="L1124" i="3" s="1"/>
  <c r="H1124" i="3"/>
  <c r="E1124" i="3"/>
  <c r="F1124" i="3" s="1"/>
  <c r="M1124" i="3" s="1"/>
  <c r="N1124" i="3" s="1"/>
  <c r="O1124" i="3" s="1"/>
  <c r="P1124" i="3" s="1"/>
  <c r="D1124" i="3"/>
  <c r="Q1123" i="3"/>
  <c r="K1123" i="3"/>
  <c r="L1123" i="3" s="1"/>
  <c r="H1123" i="3"/>
  <c r="E1123" i="3"/>
  <c r="F1123" i="3" s="1"/>
  <c r="M1123" i="3" s="1"/>
  <c r="N1123" i="3" s="1"/>
  <c r="O1123" i="3" s="1"/>
  <c r="P1123" i="3" s="1"/>
  <c r="D1123" i="3"/>
  <c r="Q1122" i="3"/>
  <c r="K1122" i="3"/>
  <c r="L1122" i="3" s="1"/>
  <c r="H1122" i="3"/>
  <c r="E1122" i="3"/>
  <c r="F1122" i="3" s="1"/>
  <c r="M1122" i="3" s="1"/>
  <c r="N1122" i="3" s="1"/>
  <c r="O1122" i="3" s="1"/>
  <c r="P1122" i="3" s="1"/>
  <c r="D1122" i="3"/>
  <c r="Q1121" i="3"/>
  <c r="K1121" i="3"/>
  <c r="L1121" i="3" s="1"/>
  <c r="H1121" i="3"/>
  <c r="E1121" i="3"/>
  <c r="F1121" i="3" s="1"/>
  <c r="M1121" i="3" s="1"/>
  <c r="N1121" i="3" s="1"/>
  <c r="O1121" i="3" s="1"/>
  <c r="P1121" i="3" s="1"/>
  <c r="D1121" i="3"/>
  <c r="Q1120" i="3"/>
  <c r="K1120" i="3"/>
  <c r="L1120" i="3" s="1"/>
  <c r="H1120" i="3"/>
  <c r="E1120" i="3"/>
  <c r="F1120" i="3" s="1"/>
  <c r="M1120" i="3" s="1"/>
  <c r="N1120" i="3" s="1"/>
  <c r="O1120" i="3" s="1"/>
  <c r="P1120" i="3" s="1"/>
  <c r="D1120" i="3"/>
  <c r="Q1119" i="3"/>
  <c r="K1119" i="3"/>
  <c r="L1119" i="3" s="1"/>
  <c r="H1119" i="3"/>
  <c r="E1119" i="3"/>
  <c r="F1119" i="3" s="1"/>
  <c r="M1119" i="3" s="1"/>
  <c r="N1119" i="3" s="1"/>
  <c r="O1119" i="3" s="1"/>
  <c r="P1119" i="3" s="1"/>
  <c r="D1119" i="3"/>
  <c r="Q1118" i="3"/>
  <c r="K1118" i="3"/>
  <c r="L1118" i="3" s="1"/>
  <c r="H1118" i="3"/>
  <c r="E1118" i="3"/>
  <c r="F1118" i="3" s="1"/>
  <c r="M1118" i="3" s="1"/>
  <c r="N1118" i="3" s="1"/>
  <c r="O1118" i="3" s="1"/>
  <c r="P1118" i="3" s="1"/>
  <c r="D1118" i="3"/>
  <c r="Q1117" i="3"/>
  <c r="K1117" i="3"/>
  <c r="L1117" i="3" s="1"/>
  <c r="H1117" i="3"/>
  <c r="E1117" i="3"/>
  <c r="F1117" i="3" s="1"/>
  <c r="M1117" i="3" s="1"/>
  <c r="N1117" i="3" s="1"/>
  <c r="O1117" i="3" s="1"/>
  <c r="P1117" i="3" s="1"/>
  <c r="D1117" i="3"/>
  <c r="Q1116" i="3"/>
  <c r="K1116" i="3"/>
  <c r="L1116" i="3" s="1"/>
  <c r="H1116" i="3"/>
  <c r="E1116" i="3"/>
  <c r="D1116" i="3"/>
  <c r="Q1115" i="3"/>
  <c r="K1115" i="3"/>
  <c r="L1115" i="3" s="1"/>
  <c r="H1115" i="3"/>
  <c r="E1115" i="3"/>
  <c r="F1115" i="3" s="1"/>
  <c r="M1115" i="3" s="1"/>
  <c r="N1115" i="3" s="1"/>
  <c r="O1115" i="3" s="1"/>
  <c r="P1115" i="3" s="1"/>
  <c r="D1115" i="3"/>
  <c r="Q1114" i="3"/>
  <c r="K1114" i="3"/>
  <c r="L1114" i="3" s="1"/>
  <c r="H1114" i="3"/>
  <c r="E1114" i="3"/>
  <c r="F1114" i="3" s="1"/>
  <c r="M1114" i="3" s="1"/>
  <c r="N1114" i="3" s="1"/>
  <c r="O1114" i="3" s="1"/>
  <c r="P1114" i="3" s="1"/>
  <c r="D1114" i="3"/>
  <c r="Q1113" i="3"/>
  <c r="K1113" i="3"/>
  <c r="L1113" i="3" s="1"/>
  <c r="H1113" i="3"/>
  <c r="E1113" i="3"/>
  <c r="F1113" i="3" s="1"/>
  <c r="M1113" i="3" s="1"/>
  <c r="N1113" i="3" s="1"/>
  <c r="O1113" i="3" s="1"/>
  <c r="P1113" i="3" s="1"/>
  <c r="D1113" i="3"/>
  <c r="Q1112" i="3"/>
  <c r="K1112" i="3"/>
  <c r="L1112" i="3" s="1"/>
  <c r="H1112" i="3"/>
  <c r="E1112" i="3"/>
  <c r="D1112" i="3"/>
  <c r="Q1111" i="3"/>
  <c r="K1111" i="3"/>
  <c r="L1111" i="3" s="1"/>
  <c r="H1111" i="3"/>
  <c r="E1111" i="3"/>
  <c r="F1111" i="3" s="1"/>
  <c r="M1111" i="3" s="1"/>
  <c r="N1111" i="3" s="1"/>
  <c r="O1111" i="3" s="1"/>
  <c r="P1111" i="3" s="1"/>
  <c r="D1111" i="3"/>
  <c r="Q1110" i="3"/>
  <c r="K1110" i="3"/>
  <c r="L1110" i="3" s="1"/>
  <c r="H1110" i="3"/>
  <c r="E1110" i="3"/>
  <c r="F1110" i="3" s="1"/>
  <c r="M1110" i="3" s="1"/>
  <c r="N1110" i="3" s="1"/>
  <c r="O1110" i="3" s="1"/>
  <c r="P1110" i="3" s="1"/>
  <c r="D1110" i="3"/>
  <c r="Q1109" i="3"/>
  <c r="K1109" i="3"/>
  <c r="L1109" i="3" s="1"/>
  <c r="H1109" i="3"/>
  <c r="E1109" i="3"/>
  <c r="D1109" i="3"/>
  <c r="Q1108" i="3"/>
  <c r="K1108" i="3"/>
  <c r="L1108" i="3" s="1"/>
  <c r="H1108" i="3"/>
  <c r="E1108" i="3"/>
  <c r="F1108" i="3" s="1"/>
  <c r="M1108" i="3" s="1"/>
  <c r="N1108" i="3" s="1"/>
  <c r="O1108" i="3" s="1"/>
  <c r="P1108" i="3" s="1"/>
  <c r="D1108" i="3"/>
  <c r="Q1107" i="3"/>
  <c r="K1107" i="3"/>
  <c r="L1107" i="3" s="1"/>
  <c r="H1107" i="3"/>
  <c r="E1107" i="3"/>
  <c r="D1107" i="3"/>
  <c r="Q1106" i="3"/>
  <c r="K1106" i="3"/>
  <c r="L1106" i="3" s="1"/>
  <c r="H1106" i="3"/>
  <c r="E1106" i="3"/>
  <c r="D1106" i="3"/>
  <c r="Q1105" i="3"/>
  <c r="K1105" i="3"/>
  <c r="L1105" i="3" s="1"/>
  <c r="H1105" i="3"/>
  <c r="E1105" i="3"/>
  <c r="F1105" i="3" s="1"/>
  <c r="M1105" i="3" s="1"/>
  <c r="N1105" i="3" s="1"/>
  <c r="O1105" i="3" s="1"/>
  <c r="P1105" i="3" s="1"/>
  <c r="D1105" i="3"/>
  <c r="Q1104" i="3"/>
  <c r="K1104" i="3"/>
  <c r="L1104" i="3" s="1"/>
  <c r="H1104" i="3"/>
  <c r="E1104" i="3"/>
  <c r="F1104" i="3" s="1"/>
  <c r="M1104" i="3" s="1"/>
  <c r="N1104" i="3" s="1"/>
  <c r="O1104" i="3" s="1"/>
  <c r="P1104" i="3" s="1"/>
  <c r="D1104" i="3"/>
  <c r="Q1103" i="3"/>
  <c r="K1103" i="3"/>
  <c r="L1103" i="3" s="1"/>
  <c r="H1103" i="3"/>
  <c r="E1103" i="3"/>
  <c r="F1103" i="3" s="1"/>
  <c r="M1103" i="3" s="1"/>
  <c r="N1103" i="3" s="1"/>
  <c r="O1103" i="3" s="1"/>
  <c r="P1103" i="3" s="1"/>
  <c r="D1103" i="3"/>
  <c r="Q1102" i="3"/>
  <c r="R1102" i="3" s="1"/>
  <c r="S1102" i="3" s="1"/>
  <c r="K1102" i="3"/>
  <c r="L1102" i="3" s="1"/>
  <c r="H1102" i="3"/>
  <c r="E1102" i="3"/>
  <c r="D1102" i="3"/>
  <c r="Q1101" i="3"/>
  <c r="K1101" i="3"/>
  <c r="L1101" i="3" s="1"/>
  <c r="H1101" i="3"/>
  <c r="E1101" i="3"/>
  <c r="D1101" i="3"/>
  <c r="Q1100" i="3"/>
  <c r="K1100" i="3"/>
  <c r="L1100" i="3" s="1"/>
  <c r="H1100" i="3"/>
  <c r="E1100" i="3"/>
  <c r="D1100" i="3"/>
  <c r="Q1099" i="3"/>
  <c r="K1099" i="3"/>
  <c r="L1099" i="3" s="1"/>
  <c r="H1099" i="3"/>
  <c r="E1099" i="3"/>
  <c r="D1099" i="3"/>
  <c r="Q1098" i="3"/>
  <c r="K1098" i="3"/>
  <c r="L1098" i="3" s="1"/>
  <c r="H1098" i="3"/>
  <c r="E1098" i="3"/>
  <c r="D1098" i="3"/>
  <c r="Q1097" i="3"/>
  <c r="K1097" i="3"/>
  <c r="L1097" i="3" s="1"/>
  <c r="H1097" i="3"/>
  <c r="E1097" i="3"/>
  <c r="D1097" i="3"/>
  <c r="Q1096" i="3"/>
  <c r="K1096" i="3"/>
  <c r="L1096" i="3" s="1"/>
  <c r="H1096" i="3"/>
  <c r="E1096" i="3"/>
  <c r="D1096" i="3"/>
  <c r="Q1095" i="3"/>
  <c r="K1095" i="3"/>
  <c r="L1095" i="3" s="1"/>
  <c r="H1095" i="3"/>
  <c r="E1095" i="3"/>
  <c r="D1095" i="3"/>
  <c r="Q1094" i="3"/>
  <c r="K1094" i="3"/>
  <c r="L1094" i="3" s="1"/>
  <c r="H1094" i="3"/>
  <c r="E1094" i="3"/>
  <c r="D1094" i="3"/>
  <c r="Q1093" i="3"/>
  <c r="K1093" i="3"/>
  <c r="L1093" i="3" s="1"/>
  <c r="H1093" i="3"/>
  <c r="E1093" i="3"/>
  <c r="D1093" i="3"/>
  <c r="Q1092" i="3"/>
  <c r="K1092" i="3"/>
  <c r="L1092" i="3" s="1"/>
  <c r="H1092" i="3"/>
  <c r="E1092" i="3"/>
  <c r="D1092" i="3"/>
  <c r="Q1091" i="3"/>
  <c r="K1091" i="3"/>
  <c r="L1091" i="3" s="1"/>
  <c r="H1091" i="3"/>
  <c r="E1091" i="3"/>
  <c r="D1091" i="3"/>
  <c r="Q1090" i="3"/>
  <c r="K1090" i="3"/>
  <c r="L1090" i="3" s="1"/>
  <c r="H1090" i="3"/>
  <c r="E1090" i="3"/>
  <c r="D1090" i="3"/>
  <c r="Q1089" i="3"/>
  <c r="K1089" i="3"/>
  <c r="L1089" i="3" s="1"/>
  <c r="H1089" i="3"/>
  <c r="E1089" i="3"/>
  <c r="D1089" i="3"/>
  <c r="Q1088" i="3"/>
  <c r="K1088" i="3"/>
  <c r="L1088" i="3" s="1"/>
  <c r="H1088" i="3"/>
  <c r="E1088" i="3"/>
  <c r="D1088" i="3"/>
  <c r="Q1087" i="3"/>
  <c r="K1087" i="3"/>
  <c r="L1087" i="3" s="1"/>
  <c r="H1087" i="3"/>
  <c r="E1087" i="3"/>
  <c r="D1087" i="3"/>
  <c r="Q1086" i="3"/>
  <c r="K1086" i="3"/>
  <c r="L1086" i="3" s="1"/>
  <c r="H1086" i="3"/>
  <c r="E1086" i="3"/>
  <c r="D1086" i="3"/>
  <c r="Q1085" i="3"/>
  <c r="K1085" i="3"/>
  <c r="L1085" i="3" s="1"/>
  <c r="H1085" i="3"/>
  <c r="E1085" i="3"/>
  <c r="D1085" i="3"/>
  <c r="Q1084" i="3"/>
  <c r="K1084" i="3"/>
  <c r="L1084" i="3" s="1"/>
  <c r="H1084" i="3"/>
  <c r="E1084" i="3"/>
  <c r="D1084" i="3"/>
  <c r="Q1083" i="3"/>
  <c r="K1083" i="3"/>
  <c r="L1083" i="3" s="1"/>
  <c r="H1083" i="3"/>
  <c r="E1083" i="3"/>
  <c r="D1083" i="3"/>
  <c r="Q1082" i="3"/>
  <c r="K1082" i="3"/>
  <c r="L1082" i="3" s="1"/>
  <c r="H1082" i="3"/>
  <c r="E1082" i="3"/>
  <c r="D1082" i="3"/>
  <c r="Q1081" i="3"/>
  <c r="K1081" i="3"/>
  <c r="L1081" i="3" s="1"/>
  <c r="H1081" i="3"/>
  <c r="E1081" i="3"/>
  <c r="D1081" i="3"/>
  <c r="Q1080" i="3"/>
  <c r="K1080" i="3"/>
  <c r="L1080" i="3" s="1"/>
  <c r="H1080" i="3"/>
  <c r="E1080" i="3"/>
  <c r="D1080" i="3"/>
  <c r="Q1079" i="3"/>
  <c r="K1079" i="3"/>
  <c r="L1079" i="3" s="1"/>
  <c r="H1079" i="3"/>
  <c r="E1079" i="3"/>
  <c r="D1079" i="3"/>
  <c r="Q1078" i="3"/>
  <c r="K1078" i="3"/>
  <c r="L1078" i="3" s="1"/>
  <c r="H1078" i="3"/>
  <c r="E1078" i="3"/>
  <c r="D1078" i="3"/>
  <c r="Q1077" i="3"/>
  <c r="K1077" i="3"/>
  <c r="L1077" i="3" s="1"/>
  <c r="H1077" i="3"/>
  <c r="E1077" i="3"/>
  <c r="D1077" i="3"/>
  <c r="Q1076" i="3"/>
  <c r="K1076" i="3"/>
  <c r="L1076" i="3" s="1"/>
  <c r="H1076" i="3"/>
  <c r="E1076" i="3"/>
  <c r="D1076" i="3"/>
  <c r="Q1075" i="3"/>
  <c r="K1075" i="3"/>
  <c r="L1075" i="3" s="1"/>
  <c r="H1075" i="3"/>
  <c r="E1075" i="3"/>
  <c r="D1075" i="3"/>
  <c r="Q1074" i="3"/>
  <c r="K1074" i="3"/>
  <c r="L1074" i="3" s="1"/>
  <c r="H1074" i="3"/>
  <c r="E1074" i="3"/>
  <c r="D1074" i="3"/>
  <c r="Q1073" i="3"/>
  <c r="K1073" i="3"/>
  <c r="L1073" i="3" s="1"/>
  <c r="H1073" i="3"/>
  <c r="E1073" i="3"/>
  <c r="D1073" i="3"/>
  <c r="Q1072" i="3"/>
  <c r="K1072" i="3"/>
  <c r="L1072" i="3" s="1"/>
  <c r="H1072" i="3"/>
  <c r="E1072" i="3"/>
  <c r="D1072" i="3"/>
  <c r="Q1071" i="3"/>
  <c r="K1071" i="3"/>
  <c r="L1071" i="3" s="1"/>
  <c r="H1071" i="3"/>
  <c r="E1071" i="3"/>
  <c r="D1071" i="3"/>
  <c r="Q1070" i="3"/>
  <c r="K1070" i="3"/>
  <c r="L1070" i="3" s="1"/>
  <c r="H1070" i="3"/>
  <c r="E1070" i="3"/>
  <c r="D1070" i="3"/>
  <c r="Q1069" i="3"/>
  <c r="K1069" i="3"/>
  <c r="L1069" i="3" s="1"/>
  <c r="H1069" i="3"/>
  <c r="E1069" i="3"/>
  <c r="D1069" i="3"/>
  <c r="Q1068" i="3"/>
  <c r="K1068" i="3"/>
  <c r="L1068" i="3" s="1"/>
  <c r="H1068" i="3"/>
  <c r="E1068" i="3"/>
  <c r="D1068" i="3"/>
  <c r="Q1067" i="3"/>
  <c r="K1067" i="3"/>
  <c r="L1067" i="3" s="1"/>
  <c r="H1067" i="3"/>
  <c r="E1067" i="3"/>
  <c r="D1067" i="3"/>
  <c r="Q1066" i="3"/>
  <c r="K1066" i="3"/>
  <c r="L1066" i="3" s="1"/>
  <c r="H1066" i="3"/>
  <c r="E1066" i="3"/>
  <c r="D1066" i="3"/>
  <c r="Q1065" i="3"/>
  <c r="K1065" i="3"/>
  <c r="L1065" i="3" s="1"/>
  <c r="H1065" i="3"/>
  <c r="E1065" i="3"/>
  <c r="D1065" i="3"/>
  <c r="Q1064" i="3"/>
  <c r="K1064" i="3"/>
  <c r="L1064" i="3" s="1"/>
  <c r="H1064" i="3"/>
  <c r="E1064" i="3"/>
  <c r="D1064" i="3"/>
  <c r="Q1063" i="3"/>
  <c r="K1063" i="3"/>
  <c r="L1063" i="3" s="1"/>
  <c r="H1063" i="3"/>
  <c r="E1063" i="3"/>
  <c r="D1063" i="3"/>
  <c r="Q1062" i="3"/>
  <c r="K1062" i="3"/>
  <c r="L1062" i="3" s="1"/>
  <c r="H1062" i="3"/>
  <c r="E1062" i="3"/>
  <c r="D1062" i="3"/>
  <c r="Q1061" i="3"/>
  <c r="K1061" i="3"/>
  <c r="L1061" i="3" s="1"/>
  <c r="H1061" i="3"/>
  <c r="E1061" i="3"/>
  <c r="D1061" i="3"/>
  <c r="Q1060" i="3"/>
  <c r="K1060" i="3"/>
  <c r="L1060" i="3" s="1"/>
  <c r="H1060" i="3"/>
  <c r="E1060" i="3"/>
  <c r="D1060" i="3"/>
  <c r="Q1059" i="3"/>
  <c r="K1059" i="3"/>
  <c r="L1059" i="3" s="1"/>
  <c r="H1059" i="3"/>
  <c r="E1059" i="3"/>
  <c r="D1059" i="3"/>
  <c r="Q1058" i="3"/>
  <c r="K1058" i="3"/>
  <c r="L1058" i="3" s="1"/>
  <c r="H1058" i="3"/>
  <c r="E1058" i="3"/>
  <c r="D1058" i="3"/>
  <c r="Q1057" i="3"/>
  <c r="K1057" i="3"/>
  <c r="L1057" i="3" s="1"/>
  <c r="H1057" i="3"/>
  <c r="E1057" i="3"/>
  <c r="D1057" i="3"/>
  <c r="Q1056" i="3"/>
  <c r="K1056" i="3"/>
  <c r="L1056" i="3" s="1"/>
  <c r="H1056" i="3"/>
  <c r="E1056" i="3"/>
  <c r="D1056" i="3"/>
  <c r="Q1055" i="3"/>
  <c r="K1055" i="3"/>
  <c r="L1055" i="3" s="1"/>
  <c r="H1055" i="3"/>
  <c r="E1055" i="3"/>
  <c r="D1055" i="3"/>
  <c r="Q1054" i="3"/>
  <c r="K1054" i="3"/>
  <c r="L1054" i="3" s="1"/>
  <c r="H1054" i="3"/>
  <c r="E1054" i="3"/>
  <c r="D1054" i="3"/>
  <c r="Q1053" i="3"/>
  <c r="K1053" i="3"/>
  <c r="L1053" i="3" s="1"/>
  <c r="H1053" i="3"/>
  <c r="E1053" i="3"/>
  <c r="D1053" i="3"/>
  <c r="Q1052" i="3"/>
  <c r="K1052" i="3"/>
  <c r="L1052" i="3" s="1"/>
  <c r="H1052" i="3"/>
  <c r="E1052" i="3"/>
  <c r="D1052" i="3"/>
  <c r="Q1051" i="3"/>
  <c r="K1051" i="3"/>
  <c r="L1051" i="3" s="1"/>
  <c r="H1051" i="3"/>
  <c r="E1051" i="3"/>
  <c r="D1051" i="3"/>
  <c r="Q1050" i="3"/>
  <c r="K1050" i="3"/>
  <c r="L1050" i="3" s="1"/>
  <c r="H1050" i="3"/>
  <c r="E1050" i="3"/>
  <c r="D1050" i="3"/>
  <c r="Q1049" i="3"/>
  <c r="K1049" i="3"/>
  <c r="L1049" i="3" s="1"/>
  <c r="H1049" i="3"/>
  <c r="E1049" i="3"/>
  <c r="D1049" i="3"/>
  <c r="Q1048" i="3"/>
  <c r="K1048" i="3"/>
  <c r="L1048" i="3" s="1"/>
  <c r="H1048" i="3"/>
  <c r="E1048" i="3"/>
  <c r="D1048" i="3"/>
  <c r="Q1047" i="3"/>
  <c r="K1047" i="3"/>
  <c r="L1047" i="3" s="1"/>
  <c r="H1047" i="3"/>
  <c r="E1047" i="3"/>
  <c r="D1047" i="3"/>
  <c r="Q1046" i="3"/>
  <c r="K1046" i="3"/>
  <c r="L1046" i="3" s="1"/>
  <c r="H1046" i="3"/>
  <c r="E1046" i="3"/>
  <c r="D1046" i="3"/>
  <c r="Q1045" i="3"/>
  <c r="K1045" i="3"/>
  <c r="L1045" i="3" s="1"/>
  <c r="H1045" i="3"/>
  <c r="E1045" i="3"/>
  <c r="D1045" i="3"/>
  <c r="Q1044" i="3"/>
  <c r="K1044" i="3"/>
  <c r="L1044" i="3" s="1"/>
  <c r="H1044" i="3"/>
  <c r="E1044" i="3"/>
  <c r="D1044" i="3"/>
  <c r="Q1043" i="3"/>
  <c r="K1043" i="3"/>
  <c r="L1043" i="3" s="1"/>
  <c r="H1043" i="3"/>
  <c r="E1043" i="3"/>
  <c r="D1043" i="3"/>
  <c r="Q1042" i="3"/>
  <c r="K1042" i="3"/>
  <c r="L1042" i="3" s="1"/>
  <c r="H1042" i="3"/>
  <c r="E1042" i="3"/>
  <c r="D1042" i="3"/>
  <c r="Q1041" i="3"/>
  <c r="K1041" i="3"/>
  <c r="L1041" i="3" s="1"/>
  <c r="H1041" i="3"/>
  <c r="E1041" i="3"/>
  <c r="D1041" i="3"/>
  <c r="Q1040" i="3"/>
  <c r="K1040" i="3"/>
  <c r="L1040" i="3" s="1"/>
  <c r="H1040" i="3"/>
  <c r="E1040" i="3"/>
  <c r="D1040" i="3"/>
  <c r="Q1039" i="3"/>
  <c r="K1039" i="3"/>
  <c r="L1039" i="3" s="1"/>
  <c r="H1039" i="3"/>
  <c r="E1039" i="3"/>
  <c r="D1039" i="3"/>
  <c r="Q1038" i="3"/>
  <c r="K1038" i="3"/>
  <c r="L1038" i="3" s="1"/>
  <c r="H1038" i="3"/>
  <c r="E1038" i="3"/>
  <c r="D1038" i="3"/>
  <c r="Q1037" i="3"/>
  <c r="K1037" i="3"/>
  <c r="L1037" i="3" s="1"/>
  <c r="H1037" i="3"/>
  <c r="E1037" i="3"/>
  <c r="D1037" i="3"/>
  <c r="Q1036" i="3"/>
  <c r="K1036" i="3"/>
  <c r="L1036" i="3" s="1"/>
  <c r="H1036" i="3"/>
  <c r="E1036" i="3"/>
  <c r="D1036" i="3"/>
  <c r="Q1035" i="3"/>
  <c r="K1035" i="3"/>
  <c r="L1035" i="3" s="1"/>
  <c r="H1035" i="3"/>
  <c r="E1035" i="3"/>
  <c r="D1035" i="3"/>
  <c r="Q1034" i="3"/>
  <c r="K1034" i="3"/>
  <c r="L1034" i="3" s="1"/>
  <c r="H1034" i="3"/>
  <c r="E1034" i="3"/>
  <c r="D1034" i="3"/>
  <c r="Q1033" i="3"/>
  <c r="K1033" i="3"/>
  <c r="L1033" i="3" s="1"/>
  <c r="H1033" i="3"/>
  <c r="E1033" i="3"/>
  <c r="D1033" i="3"/>
  <c r="Q1032" i="3"/>
  <c r="K1032" i="3"/>
  <c r="L1032" i="3" s="1"/>
  <c r="H1032" i="3"/>
  <c r="E1032" i="3"/>
  <c r="D1032" i="3"/>
  <c r="Q1031" i="3"/>
  <c r="K1031" i="3"/>
  <c r="L1031" i="3" s="1"/>
  <c r="H1031" i="3"/>
  <c r="E1031" i="3"/>
  <c r="D1031" i="3"/>
  <c r="Q1030" i="3"/>
  <c r="K1030" i="3"/>
  <c r="L1030" i="3" s="1"/>
  <c r="H1030" i="3"/>
  <c r="E1030" i="3"/>
  <c r="D1030" i="3"/>
  <c r="Q1029" i="3"/>
  <c r="K1029" i="3"/>
  <c r="L1029" i="3" s="1"/>
  <c r="H1029" i="3"/>
  <c r="E1029" i="3"/>
  <c r="D1029" i="3"/>
  <c r="Q1028" i="3"/>
  <c r="K1028" i="3"/>
  <c r="L1028" i="3" s="1"/>
  <c r="H1028" i="3"/>
  <c r="E1028" i="3"/>
  <c r="D1028" i="3"/>
  <c r="Q1027" i="3"/>
  <c r="K1027" i="3"/>
  <c r="L1027" i="3" s="1"/>
  <c r="H1027" i="3"/>
  <c r="E1027" i="3"/>
  <c r="D1027" i="3"/>
  <c r="Q1026" i="3"/>
  <c r="K1026" i="3"/>
  <c r="L1026" i="3" s="1"/>
  <c r="H1026" i="3"/>
  <c r="E1026" i="3"/>
  <c r="D1026" i="3"/>
  <c r="Q1025" i="3"/>
  <c r="K1025" i="3"/>
  <c r="L1025" i="3" s="1"/>
  <c r="H1025" i="3"/>
  <c r="E1025" i="3"/>
  <c r="D1025" i="3"/>
  <c r="Q1024" i="3"/>
  <c r="K1024" i="3"/>
  <c r="L1024" i="3" s="1"/>
  <c r="H1024" i="3"/>
  <c r="E1024" i="3"/>
  <c r="D1024" i="3"/>
  <c r="Q1023" i="3"/>
  <c r="K1023" i="3"/>
  <c r="L1023" i="3" s="1"/>
  <c r="H1023" i="3"/>
  <c r="E1023" i="3"/>
  <c r="D1023" i="3"/>
  <c r="Q1022" i="3"/>
  <c r="K1022" i="3"/>
  <c r="L1022" i="3" s="1"/>
  <c r="H1022" i="3"/>
  <c r="E1022" i="3"/>
  <c r="D1022" i="3"/>
  <c r="Q1021" i="3"/>
  <c r="K1021" i="3"/>
  <c r="L1021" i="3" s="1"/>
  <c r="H1021" i="3"/>
  <c r="E1021" i="3"/>
  <c r="D1021" i="3"/>
  <c r="Q1020" i="3"/>
  <c r="K1020" i="3"/>
  <c r="L1020" i="3" s="1"/>
  <c r="H1020" i="3"/>
  <c r="E1020" i="3"/>
  <c r="D1020" i="3"/>
  <c r="Q1019" i="3"/>
  <c r="K1019" i="3"/>
  <c r="L1019" i="3" s="1"/>
  <c r="H1019" i="3"/>
  <c r="E1019" i="3"/>
  <c r="D1019" i="3"/>
  <c r="Q1018" i="3"/>
  <c r="K1018" i="3"/>
  <c r="L1018" i="3" s="1"/>
  <c r="H1018" i="3"/>
  <c r="E1018" i="3"/>
  <c r="D1018" i="3"/>
  <c r="Q1017" i="3"/>
  <c r="K1017" i="3"/>
  <c r="L1017" i="3" s="1"/>
  <c r="H1017" i="3"/>
  <c r="E1017" i="3"/>
  <c r="D1017" i="3"/>
  <c r="Q1016" i="3"/>
  <c r="K1016" i="3"/>
  <c r="L1016" i="3" s="1"/>
  <c r="H1016" i="3"/>
  <c r="E1016" i="3"/>
  <c r="D1016" i="3"/>
  <c r="Q1015" i="3"/>
  <c r="K1015" i="3"/>
  <c r="L1015" i="3" s="1"/>
  <c r="H1015" i="3"/>
  <c r="E1015" i="3"/>
  <c r="D1015" i="3"/>
  <c r="Q1014" i="3"/>
  <c r="K1014" i="3"/>
  <c r="L1014" i="3" s="1"/>
  <c r="H1014" i="3"/>
  <c r="E1014" i="3"/>
  <c r="D1014" i="3"/>
  <c r="Q1013" i="3"/>
  <c r="K1013" i="3"/>
  <c r="L1013" i="3" s="1"/>
  <c r="H1013" i="3"/>
  <c r="E1013" i="3"/>
  <c r="D1013" i="3"/>
  <c r="Q1012" i="3"/>
  <c r="K1012" i="3"/>
  <c r="L1012" i="3" s="1"/>
  <c r="H1012" i="3"/>
  <c r="E1012" i="3"/>
  <c r="D1012" i="3"/>
  <c r="Q1011" i="3"/>
  <c r="K1011" i="3"/>
  <c r="L1011" i="3" s="1"/>
  <c r="H1011" i="3"/>
  <c r="E1011" i="3"/>
  <c r="D1011" i="3"/>
  <c r="Q1010" i="3"/>
  <c r="K1010" i="3"/>
  <c r="L1010" i="3" s="1"/>
  <c r="H1010" i="3"/>
  <c r="E1010" i="3"/>
  <c r="D1010" i="3"/>
  <c r="Q1009" i="3"/>
  <c r="K1009" i="3"/>
  <c r="L1009" i="3" s="1"/>
  <c r="H1009" i="3"/>
  <c r="E1009" i="3"/>
  <c r="D1009" i="3"/>
  <c r="Q1008" i="3"/>
  <c r="K1008" i="3"/>
  <c r="L1008" i="3" s="1"/>
  <c r="H1008" i="3"/>
  <c r="E1008" i="3"/>
  <c r="D1008" i="3"/>
  <c r="Q1007" i="3"/>
  <c r="K1007" i="3"/>
  <c r="L1007" i="3" s="1"/>
  <c r="H1007" i="3"/>
  <c r="E1007" i="3"/>
  <c r="D1007" i="3"/>
  <c r="Q1006" i="3"/>
  <c r="K1006" i="3"/>
  <c r="L1006" i="3" s="1"/>
  <c r="H1006" i="3"/>
  <c r="E1006" i="3"/>
  <c r="D1006" i="3"/>
  <c r="Q1005" i="3"/>
  <c r="K1005" i="3"/>
  <c r="L1005" i="3" s="1"/>
  <c r="H1005" i="3"/>
  <c r="E1005" i="3"/>
  <c r="D1005" i="3"/>
  <c r="Q1004" i="3"/>
  <c r="K1004" i="3"/>
  <c r="L1004" i="3" s="1"/>
  <c r="H1004" i="3"/>
  <c r="E1004" i="3"/>
  <c r="D1004" i="3"/>
  <c r="Q1003" i="3"/>
  <c r="K1003" i="3"/>
  <c r="L1003" i="3" s="1"/>
  <c r="H1003" i="3"/>
  <c r="E1003" i="3"/>
  <c r="D1003" i="3"/>
  <c r="Q1002" i="3"/>
  <c r="K1002" i="3"/>
  <c r="L1002" i="3" s="1"/>
  <c r="H1002" i="3"/>
  <c r="E1002" i="3"/>
  <c r="D1002" i="3"/>
  <c r="Q1001" i="3"/>
  <c r="K1001" i="3"/>
  <c r="L1001" i="3" s="1"/>
  <c r="H1001" i="3"/>
  <c r="E1001" i="3"/>
  <c r="D1001" i="3"/>
  <c r="Q1000" i="3"/>
  <c r="K1000" i="3"/>
  <c r="L1000" i="3" s="1"/>
  <c r="H1000" i="3"/>
  <c r="E1000" i="3"/>
  <c r="D1000" i="3"/>
  <c r="Q999" i="3"/>
  <c r="K999" i="3"/>
  <c r="L999" i="3" s="1"/>
  <c r="H999" i="3"/>
  <c r="E999" i="3"/>
  <c r="D999" i="3"/>
  <c r="Q998" i="3"/>
  <c r="K998" i="3"/>
  <c r="L998" i="3" s="1"/>
  <c r="H998" i="3"/>
  <c r="E998" i="3"/>
  <c r="D998" i="3"/>
  <c r="Q997" i="3"/>
  <c r="K997" i="3"/>
  <c r="L997" i="3" s="1"/>
  <c r="H997" i="3"/>
  <c r="E997" i="3"/>
  <c r="D997" i="3"/>
  <c r="Q996" i="3"/>
  <c r="K996" i="3"/>
  <c r="L996" i="3" s="1"/>
  <c r="H996" i="3"/>
  <c r="E996" i="3"/>
  <c r="D996" i="3"/>
  <c r="Q995" i="3"/>
  <c r="K995" i="3"/>
  <c r="L995" i="3" s="1"/>
  <c r="H995" i="3"/>
  <c r="E995" i="3"/>
  <c r="D995" i="3"/>
  <c r="Q994" i="3"/>
  <c r="K994" i="3"/>
  <c r="L994" i="3" s="1"/>
  <c r="H994" i="3"/>
  <c r="E994" i="3"/>
  <c r="D994" i="3"/>
  <c r="Q993" i="3"/>
  <c r="K993" i="3"/>
  <c r="L993" i="3" s="1"/>
  <c r="H993" i="3"/>
  <c r="E993" i="3"/>
  <c r="D993" i="3"/>
  <c r="Q992" i="3"/>
  <c r="K992" i="3"/>
  <c r="L992" i="3" s="1"/>
  <c r="H992" i="3"/>
  <c r="E992" i="3"/>
  <c r="D992" i="3"/>
  <c r="Q991" i="3"/>
  <c r="K991" i="3"/>
  <c r="L991" i="3" s="1"/>
  <c r="H991" i="3"/>
  <c r="E991" i="3"/>
  <c r="D991" i="3"/>
  <c r="Q990" i="3"/>
  <c r="K990" i="3"/>
  <c r="L990" i="3" s="1"/>
  <c r="H990" i="3"/>
  <c r="E990" i="3"/>
  <c r="D990" i="3"/>
  <c r="Q989" i="3"/>
  <c r="K989" i="3"/>
  <c r="L989" i="3" s="1"/>
  <c r="H989" i="3"/>
  <c r="E989" i="3"/>
  <c r="D989" i="3"/>
  <c r="Q988" i="3"/>
  <c r="K988" i="3"/>
  <c r="L988" i="3" s="1"/>
  <c r="H988" i="3"/>
  <c r="E988" i="3"/>
  <c r="D988" i="3"/>
  <c r="Q987" i="3"/>
  <c r="K987" i="3"/>
  <c r="L987" i="3" s="1"/>
  <c r="H987" i="3"/>
  <c r="E987" i="3"/>
  <c r="D987" i="3"/>
  <c r="Q986" i="3"/>
  <c r="K986" i="3"/>
  <c r="L986" i="3" s="1"/>
  <c r="H986" i="3"/>
  <c r="E986" i="3"/>
  <c r="D986" i="3"/>
  <c r="Q985" i="3"/>
  <c r="K985" i="3"/>
  <c r="L985" i="3" s="1"/>
  <c r="H985" i="3"/>
  <c r="E985" i="3"/>
  <c r="D985" i="3"/>
  <c r="Q984" i="3"/>
  <c r="K984" i="3"/>
  <c r="L984" i="3" s="1"/>
  <c r="H984" i="3"/>
  <c r="E984" i="3"/>
  <c r="D984" i="3"/>
  <c r="Q983" i="3"/>
  <c r="K983" i="3"/>
  <c r="L983" i="3" s="1"/>
  <c r="H983" i="3"/>
  <c r="E983" i="3"/>
  <c r="D983" i="3"/>
  <c r="Q982" i="3"/>
  <c r="K982" i="3"/>
  <c r="L982" i="3" s="1"/>
  <c r="H982" i="3"/>
  <c r="E982" i="3"/>
  <c r="D982" i="3"/>
  <c r="Q981" i="3"/>
  <c r="K981" i="3"/>
  <c r="L981" i="3" s="1"/>
  <c r="H981" i="3"/>
  <c r="E981" i="3"/>
  <c r="D981" i="3"/>
  <c r="Q980" i="3"/>
  <c r="K980" i="3"/>
  <c r="L980" i="3" s="1"/>
  <c r="H980" i="3"/>
  <c r="E980" i="3"/>
  <c r="D980" i="3"/>
  <c r="Q979" i="3"/>
  <c r="K979" i="3"/>
  <c r="L979" i="3" s="1"/>
  <c r="H979" i="3"/>
  <c r="E979" i="3"/>
  <c r="D979" i="3"/>
  <c r="Q978" i="3"/>
  <c r="K978" i="3"/>
  <c r="L978" i="3" s="1"/>
  <c r="H978" i="3"/>
  <c r="E978" i="3"/>
  <c r="D978" i="3"/>
  <c r="Q977" i="3"/>
  <c r="K977" i="3"/>
  <c r="L977" i="3" s="1"/>
  <c r="H977" i="3"/>
  <c r="E977" i="3"/>
  <c r="D977" i="3"/>
  <c r="Q976" i="3"/>
  <c r="K976" i="3"/>
  <c r="L976" i="3" s="1"/>
  <c r="H976" i="3"/>
  <c r="E976" i="3"/>
  <c r="D976" i="3"/>
  <c r="Q975" i="3"/>
  <c r="K975" i="3"/>
  <c r="L975" i="3" s="1"/>
  <c r="H975" i="3"/>
  <c r="E975" i="3"/>
  <c r="D975" i="3"/>
  <c r="Q974" i="3"/>
  <c r="K974" i="3"/>
  <c r="L974" i="3" s="1"/>
  <c r="H974" i="3"/>
  <c r="E974" i="3"/>
  <c r="D974" i="3"/>
  <c r="Q973" i="3"/>
  <c r="K973" i="3"/>
  <c r="L973" i="3" s="1"/>
  <c r="H973" i="3"/>
  <c r="E973" i="3"/>
  <c r="D973" i="3"/>
  <c r="Q972" i="3"/>
  <c r="K972" i="3"/>
  <c r="L972" i="3" s="1"/>
  <c r="H972" i="3"/>
  <c r="E972" i="3"/>
  <c r="D972" i="3"/>
  <c r="Q971" i="3"/>
  <c r="K971" i="3"/>
  <c r="L971" i="3" s="1"/>
  <c r="H971" i="3"/>
  <c r="E971" i="3"/>
  <c r="D971" i="3"/>
  <c r="Q970" i="3"/>
  <c r="K970" i="3"/>
  <c r="L970" i="3" s="1"/>
  <c r="H970" i="3"/>
  <c r="E970" i="3"/>
  <c r="D970" i="3"/>
  <c r="Q969" i="3"/>
  <c r="K969" i="3"/>
  <c r="L969" i="3" s="1"/>
  <c r="H969" i="3"/>
  <c r="E969" i="3"/>
  <c r="D969" i="3"/>
  <c r="Q968" i="3"/>
  <c r="K968" i="3"/>
  <c r="L968" i="3" s="1"/>
  <c r="H968" i="3"/>
  <c r="E968" i="3"/>
  <c r="D968" i="3"/>
  <c r="Q967" i="3"/>
  <c r="K967" i="3"/>
  <c r="L967" i="3" s="1"/>
  <c r="H967" i="3"/>
  <c r="E967" i="3"/>
  <c r="D967" i="3"/>
  <c r="Q966" i="3"/>
  <c r="K966" i="3"/>
  <c r="L966" i="3" s="1"/>
  <c r="H966" i="3"/>
  <c r="E966" i="3"/>
  <c r="D966" i="3"/>
  <c r="Q965" i="3"/>
  <c r="K965" i="3"/>
  <c r="L965" i="3" s="1"/>
  <c r="H965" i="3"/>
  <c r="E965" i="3"/>
  <c r="D965" i="3"/>
  <c r="Q964" i="3"/>
  <c r="K964" i="3"/>
  <c r="L964" i="3" s="1"/>
  <c r="H964" i="3"/>
  <c r="E964" i="3"/>
  <c r="D964" i="3"/>
  <c r="Q963" i="3"/>
  <c r="K963" i="3"/>
  <c r="L963" i="3" s="1"/>
  <c r="H963" i="3"/>
  <c r="E963" i="3"/>
  <c r="D963" i="3"/>
  <c r="Q962" i="3"/>
  <c r="K962" i="3"/>
  <c r="L962" i="3" s="1"/>
  <c r="H962" i="3"/>
  <c r="E962" i="3"/>
  <c r="D962" i="3"/>
  <c r="Q961" i="3"/>
  <c r="K961" i="3"/>
  <c r="L961" i="3" s="1"/>
  <c r="H961" i="3"/>
  <c r="E961" i="3"/>
  <c r="D961" i="3"/>
  <c r="Q960" i="3"/>
  <c r="K960" i="3"/>
  <c r="L960" i="3" s="1"/>
  <c r="H960" i="3"/>
  <c r="E960" i="3"/>
  <c r="D960" i="3"/>
  <c r="Q959" i="3"/>
  <c r="K959" i="3"/>
  <c r="L959" i="3" s="1"/>
  <c r="H959" i="3"/>
  <c r="E959" i="3"/>
  <c r="D959" i="3"/>
  <c r="Q958" i="3"/>
  <c r="K958" i="3"/>
  <c r="L958" i="3" s="1"/>
  <c r="H958" i="3"/>
  <c r="E958" i="3"/>
  <c r="D958" i="3"/>
  <c r="Q957" i="3"/>
  <c r="K957" i="3"/>
  <c r="L957" i="3" s="1"/>
  <c r="H957" i="3"/>
  <c r="E957" i="3"/>
  <c r="D957" i="3"/>
  <c r="Q956" i="3"/>
  <c r="K956" i="3"/>
  <c r="L956" i="3" s="1"/>
  <c r="H956" i="3"/>
  <c r="E956" i="3"/>
  <c r="D956" i="3"/>
  <c r="Q955" i="3"/>
  <c r="K955" i="3"/>
  <c r="L955" i="3" s="1"/>
  <c r="H955" i="3"/>
  <c r="E955" i="3"/>
  <c r="D955" i="3"/>
  <c r="Q954" i="3"/>
  <c r="K954" i="3"/>
  <c r="L954" i="3" s="1"/>
  <c r="H954" i="3"/>
  <c r="E954" i="3"/>
  <c r="D954" i="3"/>
  <c r="Q953" i="3"/>
  <c r="K953" i="3"/>
  <c r="L953" i="3" s="1"/>
  <c r="H953" i="3"/>
  <c r="E953" i="3"/>
  <c r="D953" i="3"/>
  <c r="Q952" i="3"/>
  <c r="K952" i="3"/>
  <c r="L952" i="3" s="1"/>
  <c r="H952" i="3"/>
  <c r="E952" i="3"/>
  <c r="D952" i="3"/>
  <c r="Q951" i="3"/>
  <c r="K951" i="3"/>
  <c r="L951" i="3" s="1"/>
  <c r="H951" i="3"/>
  <c r="E951" i="3"/>
  <c r="D951" i="3"/>
  <c r="Q950" i="3"/>
  <c r="K950" i="3"/>
  <c r="L950" i="3" s="1"/>
  <c r="H950" i="3"/>
  <c r="E950" i="3"/>
  <c r="D950" i="3"/>
  <c r="Q949" i="3"/>
  <c r="K949" i="3"/>
  <c r="L949" i="3" s="1"/>
  <c r="H949" i="3"/>
  <c r="E949" i="3"/>
  <c r="D949" i="3"/>
  <c r="Q948" i="3"/>
  <c r="K948" i="3"/>
  <c r="L948" i="3" s="1"/>
  <c r="H948" i="3"/>
  <c r="E948" i="3"/>
  <c r="D948" i="3"/>
  <c r="Q947" i="3"/>
  <c r="K947" i="3"/>
  <c r="L947" i="3" s="1"/>
  <c r="H947" i="3"/>
  <c r="E947" i="3"/>
  <c r="D947" i="3"/>
  <c r="Q946" i="3"/>
  <c r="K946" i="3"/>
  <c r="L946" i="3" s="1"/>
  <c r="H946" i="3"/>
  <c r="E946" i="3"/>
  <c r="D946" i="3"/>
  <c r="Q945" i="3"/>
  <c r="K945" i="3"/>
  <c r="L945" i="3" s="1"/>
  <c r="H945" i="3"/>
  <c r="E945" i="3"/>
  <c r="D945" i="3"/>
  <c r="Q944" i="3"/>
  <c r="K944" i="3"/>
  <c r="L944" i="3" s="1"/>
  <c r="H944" i="3"/>
  <c r="E944" i="3"/>
  <c r="D944" i="3"/>
  <c r="Q943" i="3"/>
  <c r="K943" i="3"/>
  <c r="L943" i="3" s="1"/>
  <c r="H943" i="3"/>
  <c r="E943" i="3"/>
  <c r="D943" i="3"/>
  <c r="Q942" i="3"/>
  <c r="K942" i="3"/>
  <c r="L942" i="3" s="1"/>
  <c r="H942" i="3"/>
  <c r="E942" i="3"/>
  <c r="D942" i="3"/>
  <c r="Q941" i="3"/>
  <c r="K941" i="3"/>
  <c r="L941" i="3" s="1"/>
  <c r="H941" i="3"/>
  <c r="E941" i="3"/>
  <c r="D941" i="3"/>
  <c r="Q940" i="3"/>
  <c r="K940" i="3"/>
  <c r="L940" i="3" s="1"/>
  <c r="H940" i="3"/>
  <c r="E940" i="3"/>
  <c r="D940" i="3"/>
  <c r="Q939" i="3"/>
  <c r="K939" i="3"/>
  <c r="L939" i="3" s="1"/>
  <c r="H939" i="3"/>
  <c r="E939" i="3"/>
  <c r="D939" i="3"/>
  <c r="Q938" i="3"/>
  <c r="K938" i="3"/>
  <c r="L938" i="3" s="1"/>
  <c r="H938" i="3"/>
  <c r="E938" i="3"/>
  <c r="D938" i="3"/>
  <c r="Q937" i="3"/>
  <c r="K937" i="3"/>
  <c r="L937" i="3" s="1"/>
  <c r="H937" i="3"/>
  <c r="E937" i="3"/>
  <c r="D937" i="3"/>
  <c r="Q936" i="3"/>
  <c r="K936" i="3"/>
  <c r="L936" i="3" s="1"/>
  <c r="H936" i="3"/>
  <c r="E936" i="3"/>
  <c r="D936" i="3"/>
  <c r="Q935" i="3"/>
  <c r="K935" i="3"/>
  <c r="L935" i="3" s="1"/>
  <c r="H935" i="3"/>
  <c r="E935" i="3"/>
  <c r="D935" i="3"/>
  <c r="Q934" i="3"/>
  <c r="K934" i="3"/>
  <c r="L934" i="3" s="1"/>
  <c r="H934" i="3"/>
  <c r="E934" i="3"/>
  <c r="D934" i="3"/>
  <c r="Q933" i="3"/>
  <c r="K933" i="3"/>
  <c r="L933" i="3" s="1"/>
  <c r="H933" i="3"/>
  <c r="E933" i="3"/>
  <c r="D933" i="3"/>
  <c r="Q932" i="3"/>
  <c r="K932" i="3"/>
  <c r="L932" i="3" s="1"/>
  <c r="H932" i="3"/>
  <c r="E932" i="3"/>
  <c r="D932" i="3"/>
  <c r="Q931" i="3"/>
  <c r="K931" i="3"/>
  <c r="L931" i="3" s="1"/>
  <c r="H931" i="3"/>
  <c r="E931" i="3"/>
  <c r="D931" i="3"/>
  <c r="Q930" i="3"/>
  <c r="K930" i="3"/>
  <c r="L930" i="3" s="1"/>
  <c r="H930" i="3"/>
  <c r="E930" i="3"/>
  <c r="D930" i="3"/>
  <c r="Q929" i="3"/>
  <c r="K929" i="3"/>
  <c r="L929" i="3" s="1"/>
  <c r="H929" i="3"/>
  <c r="E929" i="3"/>
  <c r="D929" i="3"/>
  <c r="Q928" i="3"/>
  <c r="K928" i="3"/>
  <c r="L928" i="3" s="1"/>
  <c r="H928" i="3"/>
  <c r="E928" i="3"/>
  <c r="D928" i="3"/>
  <c r="Q927" i="3"/>
  <c r="K927" i="3"/>
  <c r="L927" i="3" s="1"/>
  <c r="H927" i="3"/>
  <c r="E927" i="3"/>
  <c r="D927" i="3"/>
  <c r="Q926" i="3"/>
  <c r="K926" i="3"/>
  <c r="L926" i="3" s="1"/>
  <c r="H926" i="3"/>
  <c r="E926" i="3"/>
  <c r="D926" i="3"/>
  <c r="Q925" i="3"/>
  <c r="K925" i="3"/>
  <c r="L925" i="3" s="1"/>
  <c r="H925" i="3"/>
  <c r="E925" i="3"/>
  <c r="D925" i="3"/>
  <c r="Q924" i="3"/>
  <c r="K924" i="3"/>
  <c r="L924" i="3" s="1"/>
  <c r="H924" i="3"/>
  <c r="E924" i="3"/>
  <c r="D924" i="3"/>
  <c r="Q923" i="3"/>
  <c r="K923" i="3"/>
  <c r="L923" i="3" s="1"/>
  <c r="H923" i="3"/>
  <c r="E923" i="3"/>
  <c r="D923" i="3"/>
  <c r="Q922" i="3"/>
  <c r="K922" i="3"/>
  <c r="L922" i="3" s="1"/>
  <c r="H922" i="3"/>
  <c r="E922" i="3"/>
  <c r="D922" i="3"/>
  <c r="Q921" i="3"/>
  <c r="K921" i="3"/>
  <c r="L921" i="3" s="1"/>
  <c r="H921" i="3"/>
  <c r="E921" i="3"/>
  <c r="D921" i="3"/>
  <c r="Q920" i="3"/>
  <c r="K920" i="3"/>
  <c r="L920" i="3" s="1"/>
  <c r="H920" i="3"/>
  <c r="E920" i="3"/>
  <c r="D920" i="3"/>
  <c r="Q919" i="3"/>
  <c r="K919" i="3"/>
  <c r="L919" i="3" s="1"/>
  <c r="H919" i="3"/>
  <c r="E919" i="3"/>
  <c r="D919" i="3"/>
  <c r="Q918" i="3"/>
  <c r="K918" i="3"/>
  <c r="L918" i="3" s="1"/>
  <c r="H918" i="3"/>
  <c r="E918" i="3"/>
  <c r="D918" i="3"/>
  <c r="Q917" i="3"/>
  <c r="K917" i="3"/>
  <c r="L917" i="3" s="1"/>
  <c r="H917" i="3"/>
  <c r="E917" i="3"/>
  <c r="D917" i="3"/>
  <c r="Q916" i="3"/>
  <c r="K916" i="3"/>
  <c r="L916" i="3" s="1"/>
  <c r="H916" i="3"/>
  <c r="E916" i="3"/>
  <c r="D916" i="3"/>
  <c r="Q915" i="3"/>
  <c r="K915" i="3"/>
  <c r="L915" i="3" s="1"/>
  <c r="H915" i="3"/>
  <c r="E915" i="3"/>
  <c r="D915" i="3"/>
  <c r="Q914" i="3"/>
  <c r="K914" i="3"/>
  <c r="L914" i="3" s="1"/>
  <c r="H914" i="3"/>
  <c r="E914" i="3"/>
  <c r="D914" i="3"/>
  <c r="Q913" i="3"/>
  <c r="K913" i="3"/>
  <c r="L913" i="3" s="1"/>
  <c r="H913" i="3"/>
  <c r="E913" i="3"/>
  <c r="D913" i="3"/>
  <c r="Q912" i="3"/>
  <c r="K912" i="3"/>
  <c r="L912" i="3" s="1"/>
  <c r="H912" i="3"/>
  <c r="E912" i="3"/>
  <c r="D912" i="3"/>
  <c r="Q911" i="3"/>
  <c r="K911" i="3"/>
  <c r="L911" i="3" s="1"/>
  <c r="H911" i="3"/>
  <c r="E911" i="3"/>
  <c r="D911" i="3"/>
  <c r="Q910" i="3"/>
  <c r="K910" i="3"/>
  <c r="L910" i="3" s="1"/>
  <c r="H910" i="3"/>
  <c r="E910" i="3"/>
  <c r="D910" i="3"/>
  <c r="Q909" i="3"/>
  <c r="K909" i="3"/>
  <c r="L909" i="3" s="1"/>
  <c r="H909" i="3"/>
  <c r="E909" i="3"/>
  <c r="D909" i="3"/>
  <c r="Q908" i="3"/>
  <c r="K908" i="3"/>
  <c r="L908" i="3" s="1"/>
  <c r="H908" i="3"/>
  <c r="E908" i="3"/>
  <c r="D908" i="3"/>
  <c r="Q907" i="3"/>
  <c r="K907" i="3"/>
  <c r="L907" i="3" s="1"/>
  <c r="H907" i="3"/>
  <c r="E907" i="3"/>
  <c r="D907" i="3"/>
  <c r="Q906" i="3"/>
  <c r="K906" i="3"/>
  <c r="L906" i="3" s="1"/>
  <c r="H906" i="3"/>
  <c r="E906" i="3"/>
  <c r="D906" i="3"/>
  <c r="Q905" i="3"/>
  <c r="K905" i="3"/>
  <c r="L905" i="3" s="1"/>
  <c r="H905" i="3"/>
  <c r="E905" i="3"/>
  <c r="D905" i="3"/>
  <c r="Q904" i="3"/>
  <c r="K904" i="3"/>
  <c r="L904" i="3" s="1"/>
  <c r="H904" i="3"/>
  <c r="E904" i="3"/>
  <c r="D904" i="3"/>
  <c r="Q903" i="3"/>
  <c r="K903" i="3"/>
  <c r="L903" i="3" s="1"/>
  <c r="H903" i="3"/>
  <c r="E903" i="3"/>
  <c r="D903" i="3"/>
  <c r="Q902" i="3"/>
  <c r="K902" i="3"/>
  <c r="L902" i="3" s="1"/>
  <c r="H902" i="3"/>
  <c r="E902" i="3"/>
  <c r="D902" i="3"/>
  <c r="Q901" i="3"/>
  <c r="K901" i="3"/>
  <c r="L901" i="3" s="1"/>
  <c r="H901" i="3"/>
  <c r="E901" i="3"/>
  <c r="D901" i="3"/>
  <c r="Q900" i="3"/>
  <c r="K900" i="3"/>
  <c r="L900" i="3" s="1"/>
  <c r="H900" i="3"/>
  <c r="E900" i="3"/>
  <c r="D900" i="3"/>
  <c r="Q899" i="3"/>
  <c r="K899" i="3"/>
  <c r="L899" i="3" s="1"/>
  <c r="H899" i="3"/>
  <c r="E899" i="3"/>
  <c r="D899" i="3"/>
  <c r="Q898" i="3"/>
  <c r="K898" i="3"/>
  <c r="L898" i="3" s="1"/>
  <c r="H898" i="3"/>
  <c r="E898" i="3"/>
  <c r="D898" i="3"/>
  <c r="Q897" i="3"/>
  <c r="K897" i="3"/>
  <c r="L897" i="3" s="1"/>
  <c r="H897" i="3"/>
  <c r="E897" i="3"/>
  <c r="D897" i="3"/>
  <c r="Q896" i="3"/>
  <c r="K896" i="3"/>
  <c r="L896" i="3" s="1"/>
  <c r="H896" i="3"/>
  <c r="E896" i="3"/>
  <c r="D896" i="3"/>
  <c r="Q895" i="3"/>
  <c r="K895" i="3"/>
  <c r="L895" i="3" s="1"/>
  <c r="H895" i="3"/>
  <c r="E895" i="3"/>
  <c r="D895" i="3"/>
  <c r="Q894" i="3"/>
  <c r="K894" i="3"/>
  <c r="L894" i="3" s="1"/>
  <c r="H894" i="3"/>
  <c r="E894" i="3"/>
  <c r="D894" i="3"/>
  <c r="Q893" i="3"/>
  <c r="K893" i="3"/>
  <c r="L893" i="3" s="1"/>
  <c r="H893" i="3"/>
  <c r="E893" i="3"/>
  <c r="D893" i="3"/>
  <c r="Q892" i="3"/>
  <c r="K892" i="3"/>
  <c r="L892" i="3" s="1"/>
  <c r="H892" i="3"/>
  <c r="E892" i="3"/>
  <c r="D892" i="3"/>
  <c r="Q891" i="3"/>
  <c r="K891" i="3"/>
  <c r="L891" i="3" s="1"/>
  <c r="H891" i="3"/>
  <c r="E891" i="3"/>
  <c r="D891" i="3"/>
  <c r="Q890" i="3"/>
  <c r="K890" i="3"/>
  <c r="L890" i="3" s="1"/>
  <c r="H890" i="3"/>
  <c r="E890" i="3"/>
  <c r="D890" i="3"/>
  <c r="Q889" i="3"/>
  <c r="K889" i="3"/>
  <c r="L889" i="3" s="1"/>
  <c r="H889" i="3"/>
  <c r="E889" i="3"/>
  <c r="D889" i="3"/>
  <c r="Q888" i="3"/>
  <c r="K888" i="3"/>
  <c r="L888" i="3" s="1"/>
  <c r="H888" i="3"/>
  <c r="E888" i="3"/>
  <c r="D888" i="3"/>
  <c r="Q887" i="3"/>
  <c r="K887" i="3"/>
  <c r="L887" i="3" s="1"/>
  <c r="H887" i="3"/>
  <c r="E887" i="3"/>
  <c r="D887" i="3"/>
  <c r="Q886" i="3"/>
  <c r="K886" i="3"/>
  <c r="L886" i="3" s="1"/>
  <c r="H886" i="3"/>
  <c r="E886" i="3"/>
  <c r="D886" i="3"/>
  <c r="Q885" i="3"/>
  <c r="K885" i="3"/>
  <c r="L885" i="3" s="1"/>
  <c r="H885" i="3"/>
  <c r="E885" i="3"/>
  <c r="D885" i="3"/>
  <c r="Q884" i="3"/>
  <c r="K884" i="3"/>
  <c r="L884" i="3" s="1"/>
  <c r="H884" i="3"/>
  <c r="E884" i="3"/>
  <c r="D884" i="3"/>
  <c r="Q883" i="3"/>
  <c r="K883" i="3"/>
  <c r="L883" i="3" s="1"/>
  <c r="H883" i="3"/>
  <c r="E883" i="3"/>
  <c r="D883" i="3"/>
  <c r="Q882" i="3"/>
  <c r="K882" i="3"/>
  <c r="L882" i="3" s="1"/>
  <c r="H882" i="3"/>
  <c r="E882" i="3"/>
  <c r="D882" i="3"/>
  <c r="Q881" i="3"/>
  <c r="K881" i="3"/>
  <c r="L881" i="3" s="1"/>
  <c r="H881" i="3"/>
  <c r="E881" i="3"/>
  <c r="D881" i="3"/>
  <c r="Q880" i="3"/>
  <c r="K880" i="3"/>
  <c r="L880" i="3" s="1"/>
  <c r="H880" i="3"/>
  <c r="E880" i="3"/>
  <c r="D880" i="3"/>
  <c r="Q879" i="3"/>
  <c r="K879" i="3"/>
  <c r="L879" i="3" s="1"/>
  <c r="H879" i="3"/>
  <c r="E879" i="3"/>
  <c r="D879" i="3"/>
  <c r="Q878" i="3"/>
  <c r="K878" i="3"/>
  <c r="L878" i="3" s="1"/>
  <c r="H878" i="3"/>
  <c r="E878" i="3"/>
  <c r="D878" i="3"/>
  <c r="Q877" i="3"/>
  <c r="K877" i="3"/>
  <c r="L877" i="3" s="1"/>
  <c r="H877" i="3"/>
  <c r="E877" i="3"/>
  <c r="D877" i="3"/>
  <c r="Q876" i="3"/>
  <c r="K876" i="3"/>
  <c r="L876" i="3" s="1"/>
  <c r="H876" i="3"/>
  <c r="E876" i="3"/>
  <c r="D876" i="3"/>
  <c r="Q875" i="3"/>
  <c r="K875" i="3"/>
  <c r="L875" i="3" s="1"/>
  <c r="H875" i="3"/>
  <c r="E875" i="3"/>
  <c r="D875" i="3"/>
  <c r="Q874" i="3"/>
  <c r="K874" i="3"/>
  <c r="L874" i="3" s="1"/>
  <c r="H874" i="3"/>
  <c r="E874" i="3"/>
  <c r="D874" i="3"/>
  <c r="Q873" i="3"/>
  <c r="K873" i="3"/>
  <c r="L873" i="3" s="1"/>
  <c r="H873" i="3"/>
  <c r="E873" i="3"/>
  <c r="D873" i="3"/>
  <c r="Q872" i="3"/>
  <c r="K872" i="3"/>
  <c r="L872" i="3" s="1"/>
  <c r="H872" i="3"/>
  <c r="E872" i="3"/>
  <c r="D872" i="3"/>
  <c r="Q871" i="3"/>
  <c r="K871" i="3"/>
  <c r="L871" i="3" s="1"/>
  <c r="H871" i="3"/>
  <c r="E871" i="3"/>
  <c r="D871" i="3"/>
  <c r="Q870" i="3"/>
  <c r="K870" i="3"/>
  <c r="L870" i="3" s="1"/>
  <c r="H870" i="3"/>
  <c r="E870" i="3"/>
  <c r="D870" i="3"/>
  <c r="Q869" i="3"/>
  <c r="K869" i="3"/>
  <c r="L869" i="3" s="1"/>
  <c r="H869" i="3"/>
  <c r="E869" i="3"/>
  <c r="D869" i="3"/>
  <c r="Q868" i="3"/>
  <c r="K868" i="3"/>
  <c r="L868" i="3" s="1"/>
  <c r="H868" i="3"/>
  <c r="E868" i="3"/>
  <c r="D868" i="3"/>
  <c r="Q867" i="3"/>
  <c r="K867" i="3"/>
  <c r="L867" i="3" s="1"/>
  <c r="H867" i="3"/>
  <c r="E867" i="3"/>
  <c r="D867" i="3"/>
  <c r="Q866" i="3"/>
  <c r="K866" i="3"/>
  <c r="L866" i="3" s="1"/>
  <c r="H866" i="3"/>
  <c r="E866" i="3"/>
  <c r="D866" i="3"/>
  <c r="Q865" i="3"/>
  <c r="K865" i="3"/>
  <c r="L865" i="3" s="1"/>
  <c r="H865" i="3"/>
  <c r="E865" i="3"/>
  <c r="D865" i="3"/>
  <c r="Q864" i="3"/>
  <c r="K864" i="3"/>
  <c r="L864" i="3" s="1"/>
  <c r="H864" i="3"/>
  <c r="E864" i="3"/>
  <c r="D864" i="3"/>
  <c r="Q863" i="3"/>
  <c r="K863" i="3"/>
  <c r="L863" i="3" s="1"/>
  <c r="H863" i="3"/>
  <c r="E863" i="3"/>
  <c r="D863" i="3"/>
  <c r="Q862" i="3"/>
  <c r="K862" i="3"/>
  <c r="L862" i="3" s="1"/>
  <c r="H862" i="3"/>
  <c r="E862" i="3"/>
  <c r="D862" i="3"/>
  <c r="Q861" i="3"/>
  <c r="K861" i="3"/>
  <c r="L861" i="3" s="1"/>
  <c r="H861" i="3"/>
  <c r="E861" i="3"/>
  <c r="D861" i="3"/>
  <c r="Q860" i="3"/>
  <c r="K860" i="3"/>
  <c r="L860" i="3" s="1"/>
  <c r="H860" i="3"/>
  <c r="E860" i="3"/>
  <c r="D860" i="3"/>
  <c r="Q859" i="3"/>
  <c r="K859" i="3"/>
  <c r="L859" i="3" s="1"/>
  <c r="H859" i="3"/>
  <c r="E859" i="3"/>
  <c r="D859" i="3"/>
  <c r="Q858" i="3"/>
  <c r="K858" i="3"/>
  <c r="L858" i="3" s="1"/>
  <c r="H858" i="3"/>
  <c r="E858" i="3"/>
  <c r="D858" i="3"/>
  <c r="Q857" i="3"/>
  <c r="K857" i="3"/>
  <c r="L857" i="3" s="1"/>
  <c r="H857" i="3"/>
  <c r="E857" i="3"/>
  <c r="D857" i="3"/>
  <c r="Q856" i="3"/>
  <c r="K856" i="3"/>
  <c r="L856" i="3" s="1"/>
  <c r="H856" i="3"/>
  <c r="E856" i="3"/>
  <c r="D856" i="3"/>
  <c r="Q855" i="3"/>
  <c r="K855" i="3"/>
  <c r="L855" i="3" s="1"/>
  <c r="H855" i="3"/>
  <c r="E855" i="3"/>
  <c r="D855" i="3"/>
  <c r="Q854" i="3"/>
  <c r="K854" i="3"/>
  <c r="L854" i="3" s="1"/>
  <c r="H854" i="3"/>
  <c r="E854" i="3"/>
  <c r="D854" i="3"/>
  <c r="Q853" i="3"/>
  <c r="K853" i="3"/>
  <c r="L853" i="3" s="1"/>
  <c r="H853" i="3"/>
  <c r="E853" i="3"/>
  <c r="D853" i="3"/>
  <c r="Q852" i="3"/>
  <c r="K852" i="3"/>
  <c r="L852" i="3" s="1"/>
  <c r="H852" i="3"/>
  <c r="E852" i="3"/>
  <c r="D852" i="3"/>
  <c r="Q851" i="3"/>
  <c r="K851" i="3"/>
  <c r="L851" i="3" s="1"/>
  <c r="H851" i="3"/>
  <c r="E851" i="3"/>
  <c r="D851" i="3"/>
  <c r="Q850" i="3"/>
  <c r="K850" i="3"/>
  <c r="L850" i="3" s="1"/>
  <c r="H850" i="3"/>
  <c r="E850" i="3"/>
  <c r="D850" i="3"/>
  <c r="Q849" i="3"/>
  <c r="K849" i="3"/>
  <c r="L849" i="3" s="1"/>
  <c r="H849" i="3"/>
  <c r="E849" i="3"/>
  <c r="D849" i="3"/>
  <c r="Q848" i="3"/>
  <c r="K848" i="3"/>
  <c r="L848" i="3" s="1"/>
  <c r="H848" i="3"/>
  <c r="E848" i="3"/>
  <c r="D848" i="3"/>
  <c r="Q847" i="3"/>
  <c r="K847" i="3"/>
  <c r="L847" i="3" s="1"/>
  <c r="H847" i="3"/>
  <c r="E847" i="3"/>
  <c r="D847" i="3"/>
  <c r="Q846" i="3"/>
  <c r="K846" i="3"/>
  <c r="L846" i="3" s="1"/>
  <c r="H846" i="3"/>
  <c r="E846" i="3"/>
  <c r="D846" i="3"/>
  <c r="Q845" i="3"/>
  <c r="K845" i="3"/>
  <c r="L845" i="3" s="1"/>
  <c r="H845" i="3"/>
  <c r="E845" i="3"/>
  <c r="D845" i="3"/>
  <c r="Q844" i="3"/>
  <c r="K844" i="3"/>
  <c r="L844" i="3" s="1"/>
  <c r="H844" i="3"/>
  <c r="E844" i="3"/>
  <c r="D844" i="3"/>
  <c r="Q843" i="3"/>
  <c r="K843" i="3"/>
  <c r="L843" i="3" s="1"/>
  <c r="H843" i="3"/>
  <c r="E843" i="3"/>
  <c r="D843" i="3"/>
  <c r="Q842" i="3"/>
  <c r="K842" i="3"/>
  <c r="L842" i="3" s="1"/>
  <c r="H842" i="3"/>
  <c r="E842" i="3"/>
  <c r="D842" i="3"/>
  <c r="Q841" i="3"/>
  <c r="K841" i="3"/>
  <c r="L841" i="3" s="1"/>
  <c r="H841" i="3"/>
  <c r="E841" i="3"/>
  <c r="D841" i="3"/>
  <c r="Q840" i="3"/>
  <c r="K840" i="3"/>
  <c r="L840" i="3" s="1"/>
  <c r="H840" i="3"/>
  <c r="E840" i="3"/>
  <c r="D840" i="3"/>
  <c r="Q839" i="3"/>
  <c r="K839" i="3"/>
  <c r="L839" i="3" s="1"/>
  <c r="H839" i="3"/>
  <c r="E839" i="3"/>
  <c r="D839" i="3"/>
  <c r="Q838" i="3"/>
  <c r="K838" i="3"/>
  <c r="L838" i="3" s="1"/>
  <c r="H838" i="3"/>
  <c r="E838" i="3"/>
  <c r="D838" i="3"/>
  <c r="Q837" i="3"/>
  <c r="K837" i="3"/>
  <c r="L837" i="3" s="1"/>
  <c r="H837" i="3"/>
  <c r="E837" i="3"/>
  <c r="D837" i="3"/>
  <c r="Q836" i="3"/>
  <c r="K836" i="3"/>
  <c r="L836" i="3" s="1"/>
  <c r="H836" i="3"/>
  <c r="E836" i="3"/>
  <c r="D836" i="3"/>
  <c r="Q835" i="3"/>
  <c r="K835" i="3"/>
  <c r="L835" i="3" s="1"/>
  <c r="H835" i="3"/>
  <c r="E835" i="3"/>
  <c r="D835" i="3"/>
  <c r="Q834" i="3"/>
  <c r="K834" i="3"/>
  <c r="L834" i="3" s="1"/>
  <c r="H834" i="3"/>
  <c r="E834" i="3"/>
  <c r="D834" i="3"/>
  <c r="Q833" i="3"/>
  <c r="K833" i="3"/>
  <c r="L833" i="3" s="1"/>
  <c r="H833" i="3"/>
  <c r="E833" i="3"/>
  <c r="D833" i="3"/>
  <c r="Q832" i="3"/>
  <c r="K832" i="3"/>
  <c r="L832" i="3" s="1"/>
  <c r="H832" i="3"/>
  <c r="E832" i="3"/>
  <c r="D832" i="3"/>
  <c r="Q831" i="3"/>
  <c r="K831" i="3"/>
  <c r="L831" i="3" s="1"/>
  <c r="H831" i="3"/>
  <c r="E831" i="3"/>
  <c r="D831" i="3"/>
  <c r="Q830" i="3"/>
  <c r="K830" i="3"/>
  <c r="L830" i="3" s="1"/>
  <c r="H830" i="3"/>
  <c r="E830" i="3"/>
  <c r="D830" i="3"/>
  <c r="Q829" i="3"/>
  <c r="K829" i="3"/>
  <c r="L829" i="3" s="1"/>
  <c r="H829" i="3"/>
  <c r="E829" i="3"/>
  <c r="D829" i="3"/>
  <c r="Q828" i="3"/>
  <c r="K828" i="3"/>
  <c r="L828" i="3" s="1"/>
  <c r="H828" i="3"/>
  <c r="E828" i="3"/>
  <c r="D828" i="3"/>
  <c r="Q827" i="3"/>
  <c r="K827" i="3"/>
  <c r="L827" i="3" s="1"/>
  <c r="H827" i="3"/>
  <c r="E827" i="3"/>
  <c r="D827" i="3"/>
  <c r="Q826" i="3"/>
  <c r="K826" i="3"/>
  <c r="L826" i="3" s="1"/>
  <c r="H826" i="3"/>
  <c r="E826" i="3"/>
  <c r="D826" i="3"/>
  <c r="Q825" i="3"/>
  <c r="K825" i="3"/>
  <c r="L825" i="3" s="1"/>
  <c r="H825" i="3"/>
  <c r="E825" i="3"/>
  <c r="D825" i="3"/>
  <c r="Q824" i="3"/>
  <c r="K824" i="3"/>
  <c r="L824" i="3" s="1"/>
  <c r="H824" i="3"/>
  <c r="E824" i="3"/>
  <c r="D824" i="3"/>
  <c r="Q823" i="3"/>
  <c r="K823" i="3"/>
  <c r="L823" i="3" s="1"/>
  <c r="H823" i="3"/>
  <c r="E823" i="3"/>
  <c r="D823" i="3"/>
  <c r="Q822" i="3"/>
  <c r="K822" i="3"/>
  <c r="L822" i="3" s="1"/>
  <c r="H822" i="3"/>
  <c r="E822" i="3"/>
  <c r="D822" i="3"/>
  <c r="Q821" i="3"/>
  <c r="K821" i="3"/>
  <c r="L821" i="3" s="1"/>
  <c r="H821" i="3"/>
  <c r="E821" i="3"/>
  <c r="D821" i="3"/>
  <c r="Q820" i="3"/>
  <c r="K820" i="3"/>
  <c r="L820" i="3" s="1"/>
  <c r="H820" i="3"/>
  <c r="E820" i="3"/>
  <c r="D820" i="3"/>
  <c r="Q819" i="3"/>
  <c r="K819" i="3"/>
  <c r="L819" i="3" s="1"/>
  <c r="H819" i="3"/>
  <c r="E819" i="3"/>
  <c r="D819" i="3"/>
  <c r="Q818" i="3"/>
  <c r="K818" i="3"/>
  <c r="L818" i="3" s="1"/>
  <c r="H818" i="3"/>
  <c r="E818" i="3"/>
  <c r="D818" i="3"/>
  <c r="Q817" i="3"/>
  <c r="K817" i="3"/>
  <c r="L817" i="3" s="1"/>
  <c r="H817" i="3"/>
  <c r="E817" i="3"/>
  <c r="D817" i="3"/>
  <c r="Q816" i="3"/>
  <c r="K816" i="3"/>
  <c r="L816" i="3" s="1"/>
  <c r="H816" i="3"/>
  <c r="E816" i="3"/>
  <c r="D816" i="3"/>
  <c r="Q815" i="3"/>
  <c r="K815" i="3"/>
  <c r="L815" i="3" s="1"/>
  <c r="H815" i="3"/>
  <c r="E815" i="3"/>
  <c r="D815" i="3"/>
  <c r="Q814" i="3"/>
  <c r="K814" i="3"/>
  <c r="L814" i="3" s="1"/>
  <c r="H814" i="3"/>
  <c r="E814" i="3"/>
  <c r="D814" i="3"/>
  <c r="Q813" i="3"/>
  <c r="K813" i="3"/>
  <c r="L813" i="3" s="1"/>
  <c r="H813" i="3"/>
  <c r="E813" i="3"/>
  <c r="D813" i="3"/>
  <c r="Q812" i="3"/>
  <c r="K812" i="3"/>
  <c r="L812" i="3" s="1"/>
  <c r="H812" i="3"/>
  <c r="E812" i="3"/>
  <c r="D812" i="3"/>
  <c r="Q811" i="3"/>
  <c r="K811" i="3"/>
  <c r="L811" i="3" s="1"/>
  <c r="H811" i="3"/>
  <c r="E811" i="3"/>
  <c r="D811" i="3"/>
  <c r="Q810" i="3"/>
  <c r="K810" i="3"/>
  <c r="L810" i="3" s="1"/>
  <c r="H810" i="3"/>
  <c r="E810" i="3"/>
  <c r="D810" i="3"/>
  <c r="Q809" i="3"/>
  <c r="K809" i="3"/>
  <c r="L809" i="3" s="1"/>
  <c r="H809" i="3"/>
  <c r="E809" i="3"/>
  <c r="D809" i="3"/>
  <c r="Q808" i="3"/>
  <c r="K808" i="3"/>
  <c r="L808" i="3" s="1"/>
  <c r="H808" i="3"/>
  <c r="E808" i="3"/>
  <c r="D808" i="3"/>
  <c r="Q807" i="3"/>
  <c r="K807" i="3"/>
  <c r="L807" i="3" s="1"/>
  <c r="H807" i="3"/>
  <c r="E807" i="3"/>
  <c r="D807" i="3"/>
  <c r="Q806" i="3"/>
  <c r="K806" i="3"/>
  <c r="L806" i="3" s="1"/>
  <c r="H806" i="3"/>
  <c r="E806" i="3"/>
  <c r="D806" i="3"/>
  <c r="Q805" i="3"/>
  <c r="K805" i="3"/>
  <c r="L805" i="3" s="1"/>
  <c r="H805" i="3"/>
  <c r="E805" i="3"/>
  <c r="D805" i="3"/>
  <c r="Q804" i="3"/>
  <c r="K804" i="3"/>
  <c r="L804" i="3" s="1"/>
  <c r="H804" i="3"/>
  <c r="E804" i="3"/>
  <c r="D804" i="3"/>
  <c r="Q803" i="3"/>
  <c r="K803" i="3"/>
  <c r="L803" i="3" s="1"/>
  <c r="H803" i="3"/>
  <c r="E803" i="3"/>
  <c r="D803" i="3"/>
  <c r="Q802" i="3"/>
  <c r="K802" i="3"/>
  <c r="L802" i="3" s="1"/>
  <c r="H802" i="3"/>
  <c r="E802" i="3"/>
  <c r="D802" i="3"/>
  <c r="Q801" i="3"/>
  <c r="K801" i="3"/>
  <c r="L801" i="3" s="1"/>
  <c r="H801" i="3"/>
  <c r="E801" i="3"/>
  <c r="D801" i="3"/>
  <c r="Q800" i="3"/>
  <c r="K800" i="3"/>
  <c r="L800" i="3" s="1"/>
  <c r="H800" i="3"/>
  <c r="E800" i="3"/>
  <c r="D800" i="3"/>
  <c r="Q799" i="3"/>
  <c r="K799" i="3"/>
  <c r="L799" i="3" s="1"/>
  <c r="H799" i="3"/>
  <c r="E799" i="3"/>
  <c r="D799" i="3"/>
  <c r="Q798" i="3"/>
  <c r="K798" i="3"/>
  <c r="L798" i="3" s="1"/>
  <c r="H798" i="3"/>
  <c r="E798" i="3"/>
  <c r="D798" i="3"/>
  <c r="Q797" i="3"/>
  <c r="K797" i="3"/>
  <c r="L797" i="3" s="1"/>
  <c r="H797" i="3"/>
  <c r="E797" i="3"/>
  <c r="D797" i="3"/>
  <c r="Q796" i="3"/>
  <c r="K796" i="3"/>
  <c r="L796" i="3" s="1"/>
  <c r="H796" i="3"/>
  <c r="E796" i="3"/>
  <c r="D796" i="3"/>
  <c r="Q795" i="3"/>
  <c r="K795" i="3"/>
  <c r="L795" i="3" s="1"/>
  <c r="H795" i="3"/>
  <c r="E795" i="3"/>
  <c r="D795" i="3"/>
  <c r="Q794" i="3"/>
  <c r="K794" i="3"/>
  <c r="L794" i="3" s="1"/>
  <c r="H794" i="3"/>
  <c r="E794" i="3"/>
  <c r="D794" i="3"/>
  <c r="Q793" i="3"/>
  <c r="K793" i="3"/>
  <c r="L793" i="3" s="1"/>
  <c r="H793" i="3"/>
  <c r="E793" i="3"/>
  <c r="D793" i="3"/>
  <c r="Q792" i="3"/>
  <c r="K792" i="3"/>
  <c r="L792" i="3" s="1"/>
  <c r="H792" i="3"/>
  <c r="E792" i="3"/>
  <c r="D792" i="3"/>
  <c r="Q791" i="3"/>
  <c r="K791" i="3"/>
  <c r="L791" i="3" s="1"/>
  <c r="H791" i="3"/>
  <c r="E791" i="3"/>
  <c r="D791" i="3"/>
  <c r="Q790" i="3"/>
  <c r="K790" i="3"/>
  <c r="L790" i="3" s="1"/>
  <c r="H790" i="3"/>
  <c r="E790" i="3"/>
  <c r="D790" i="3"/>
  <c r="Q789" i="3"/>
  <c r="K789" i="3"/>
  <c r="L789" i="3" s="1"/>
  <c r="H789" i="3"/>
  <c r="E789" i="3"/>
  <c r="D789" i="3"/>
  <c r="Q788" i="3"/>
  <c r="K788" i="3"/>
  <c r="L788" i="3" s="1"/>
  <c r="H788" i="3"/>
  <c r="E788" i="3"/>
  <c r="D788" i="3"/>
  <c r="Q787" i="3"/>
  <c r="K787" i="3"/>
  <c r="L787" i="3" s="1"/>
  <c r="H787" i="3"/>
  <c r="E787" i="3"/>
  <c r="D787" i="3"/>
  <c r="Q786" i="3"/>
  <c r="K786" i="3"/>
  <c r="L786" i="3" s="1"/>
  <c r="H786" i="3"/>
  <c r="E786" i="3"/>
  <c r="D786" i="3"/>
  <c r="Q785" i="3"/>
  <c r="K785" i="3"/>
  <c r="L785" i="3" s="1"/>
  <c r="H785" i="3"/>
  <c r="E785" i="3"/>
  <c r="D785" i="3"/>
  <c r="Q784" i="3"/>
  <c r="K784" i="3"/>
  <c r="L784" i="3" s="1"/>
  <c r="H784" i="3"/>
  <c r="E784" i="3"/>
  <c r="D784" i="3"/>
  <c r="Q783" i="3"/>
  <c r="K783" i="3"/>
  <c r="L783" i="3" s="1"/>
  <c r="H783" i="3"/>
  <c r="E783" i="3"/>
  <c r="D783" i="3"/>
  <c r="Q782" i="3"/>
  <c r="K782" i="3"/>
  <c r="L782" i="3" s="1"/>
  <c r="H782" i="3"/>
  <c r="E782" i="3"/>
  <c r="D782" i="3"/>
  <c r="Q781" i="3"/>
  <c r="K781" i="3"/>
  <c r="L781" i="3" s="1"/>
  <c r="H781" i="3"/>
  <c r="E781" i="3"/>
  <c r="D781" i="3"/>
  <c r="Q780" i="3"/>
  <c r="K780" i="3"/>
  <c r="L780" i="3" s="1"/>
  <c r="H780" i="3"/>
  <c r="E780" i="3"/>
  <c r="D780" i="3"/>
  <c r="Q779" i="3"/>
  <c r="K779" i="3"/>
  <c r="L779" i="3" s="1"/>
  <c r="H779" i="3"/>
  <c r="E779" i="3"/>
  <c r="D779" i="3"/>
  <c r="Q778" i="3"/>
  <c r="K778" i="3"/>
  <c r="L778" i="3" s="1"/>
  <c r="H778" i="3"/>
  <c r="E778" i="3"/>
  <c r="D778" i="3"/>
  <c r="Q777" i="3"/>
  <c r="K777" i="3"/>
  <c r="L777" i="3" s="1"/>
  <c r="H777" i="3"/>
  <c r="E777" i="3"/>
  <c r="D777" i="3"/>
  <c r="Q776" i="3"/>
  <c r="K776" i="3"/>
  <c r="L776" i="3" s="1"/>
  <c r="H776" i="3"/>
  <c r="E776" i="3"/>
  <c r="D776" i="3"/>
  <c r="Q775" i="3"/>
  <c r="K775" i="3"/>
  <c r="L775" i="3" s="1"/>
  <c r="H775" i="3"/>
  <c r="E775" i="3"/>
  <c r="D775" i="3"/>
  <c r="Q774" i="3"/>
  <c r="K774" i="3"/>
  <c r="L774" i="3" s="1"/>
  <c r="H774" i="3"/>
  <c r="E774" i="3"/>
  <c r="D774" i="3"/>
  <c r="Q773" i="3"/>
  <c r="K773" i="3"/>
  <c r="L773" i="3" s="1"/>
  <c r="H773" i="3"/>
  <c r="E773" i="3"/>
  <c r="D773" i="3"/>
  <c r="Q772" i="3"/>
  <c r="K772" i="3"/>
  <c r="L772" i="3" s="1"/>
  <c r="H772" i="3"/>
  <c r="E772" i="3"/>
  <c r="D772" i="3"/>
  <c r="Q771" i="3"/>
  <c r="K771" i="3"/>
  <c r="L771" i="3" s="1"/>
  <c r="H771" i="3"/>
  <c r="E771" i="3"/>
  <c r="D771" i="3"/>
  <c r="Q770" i="3"/>
  <c r="K770" i="3"/>
  <c r="L770" i="3" s="1"/>
  <c r="H770" i="3"/>
  <c r="E770" i="3"/>
  <c r="D770" i="3"/>
  <c r="Q769" i="3"/>
  <c r="K769" i="3"/>
  <c r="L769" i="3" s="1"/>
  <c r="H769" i="3"/>
  <c r="E769" i="3"/>
  <c r="D769" i="3"/>
  <c r="Q768" i="3"/>
  <c r="K768" i="3"/>
  <c r="L768" i="3" s="1"/>
  <c r="H768" i="3"/>
  <c r="E768" i="3"/>
  <c r="D768" i="3"/>
  <c r="Q767" i="3"/>
  <c r="K767" i="3"/>
  <c r="L767" i="3" s="1"/>
  <c r="H767" i="3"/>
  <c r="E767" i="3"/>
  <c r="D767" i="3"/>
  <c r="Q766" i="3"/>
  <c r="K766" i="3"/>
  <c r="L766" i="3" s="1"/>
  <c r="H766" i="3"/>
  <c r="E766" i="3"/>
  <c r="D766" i="3"/>
  <c r="Q765" i="3"/>
  <c r="K765" i="3"/>
  <c r="L765" i="3" s="1"/>
  <c r="H765" i="3"/>
  <c r="E765" i="3"/>
  <c r="D765" i="3"/>
  <c r="Q764" i="3"/>
  <c r="K764" i="3"/>
  <c r="L764" i="3" s="1"/>
  <c r="H764" i="3"/>
  <c r="E764" i="3"/>
  <c r="D764" i="3"/>
  <c r="Q763" i="3"/>
  <c r="K763" i="3"/>
  <c r="L763" i="3" s="1"/>
  <c r="H763" i="3"/>
  <c r="E763" i="3"/>
  <c r="D763" i="3"/>
  <c r="Q762" i="3"/>
  <c r="K762" i="3"/>
  <c r="L762" i="3" s="1"/>
  <c r="H762" i="3"/>
  <c r="E762" i="3"/>
  <c r="D762" i="3"/>
  <c r="Q761" i="3"/>
  <c r="K761" i="3"/>
  <c r="L761" i="3" s="1"/>
  <c r="H761" i="3"/>
  <c r="E761" i="3"/>
  <c r="D761" i="3"/>
  <c r="Q760" i="3"/>
  <c r="K760" i="3"/>
  <c r="L760" i="3" s="1"/>
  <c r="H760" i="3"/>
  <c r="E760" i="3"/>
  <c r="D760" i="3"/>
  <c r="Q759" i="3"/>
  <c r="K759" i="3"/>
  <c r="L759" i="3" s="1"/>
  <c r="H759" i="3"/>
  <c r="E759" i="3"/>
  <c r="D759" i="3"/>
  <c r="Q758" i="3"/>
  <c r="K758" i="3"/>
  <c r="L758" i="3" s="1"/>
  <c r="H758" i="3"/>
  <c r="E758" i="3"/>
  <c r="D758" i="3"/>
  <c r="Q757" i="3"/>
  <c r="K757" i="3"/>
  <c r="L757" i="3" s="1"/>
  <c r="H757" i="3"/>
  <c r="E757" i="3"/>
  <c r="D757" i="3"/>
  <c r="Q756" i="3"/>
  <c r="K756" i="3"/>
  <c r="L756" i="3" s="1"/>
  <c r="H756" i="3"/>
  <c r="E756" i="3"/>
  <c r="D756" i="3"/>
  <c r="Q755" i="3"/>
  <c r="K755" i="3"/>
  <c r="L755" i="3" s="1"/>
  <c r="H755" i="3"/>
  <c r="E755" i="3"/>
  <c r="D755" i="3"/>
  <c r="Q754" i="3"/>
  <c r="K754" i="3"/>
  <c r="L754" i="3" s="1"/>
  <c r="H754" i="3"/>
  <c r="E754" i="3"/>
  <c r="D754" i="3"/>
  <c r="Q753" i="3"/>
  <c r="K753" i="3"/>
  <c r="L753" i="3" s="1"/>
  <c r="H753" i="3"/>
  <c r="E753" i="3"/>
  <c r="D753" i="3"/>
  <c r="Q752" i="3"/>
  <c r="K752" i="3"/>
  <c r="L752" i="3" s="1"/>
  <c r="H752" i="3"/>
  <c r="E752" i="3"/>
  <c r="D752" i="3"/>
  <c r="Q751" i="3"/>
  <c r="K751" i="3"/>
  <c r="L751" i="3" s="1"/>
  <c r="H751" i="3"/>
  <c r="E751" i="3"/>
  <c r="D751" i="3"/>
  <c r="Q750" i="3"/>
  <c r="K750" i="3"/>
  <c r="L750" i="3" s="1"/>
  <c r="H750" i="3"/>
  <c r="E750" i="3"/>
  <c r="D750" i="3"/>
  <c r="Q749" i="3"/>
  <c r="K749" i="3"/>
  <c r="L749" i="3" s="1"/>
  <c r="H749" i="3"/>
  <c r="E749" i="3"/>
  <c r="D749" i="3"/>
  <c r="Q748" i="3"/>
  <c r="K748" i="3"/>
  <c r="L748" i="3" s="1"/>
  <c r="H748" i="3"/>
  <c r="E748" i="3"/>
  <c r="D748" i="3"/>
  <c r="Q747" i="3"/>
  <c r="K747" i="3"/>
  <c r="L747" i="3" s="1"/>
  <c r="H747" i="3"/>
  <c r="E747" i="3"/>
  <c r="D747" i="3"/>
  <c r="Q746" i="3"/>
  <c r="K746" i="3"/>
  <c r="L746" i="3" s="1"/>
  <c r="H746" i="3"/>
  <c r="E746" i="3"/>
  <c r="D746" i="3"/>
  <c r="Q745" i="3"/>
  <c r="K745" i="3"/>
  <c r="L745" i="3" s="1"/>
  <c r="H745" i="3"/>
  <c r="E745" i="3"/>
  <c r="D745" i="3"/>
  <c r="Q744" i="3"/>
  <c r="K744" i="3"/>
  <c r="L744" i="3" s="1"/>
  <c r="H744" i="3"/>
  <c r="E744" i="3"/>
  <c r="D744" i="3"/>
  <c r="Q743" i="3"/>
  <c r="K743" i="3"/>
  <c r="L743" i="3" s="1"/>
  <c r="H743" i="3"/>
  <c r="E743" i="3"/>
  <c r="D743" i="3"/>
  <c r="Q742" i="3"/>
  <c r="K742" i="3"/>
  <c r="L742" i="3" s="1"/>
  <c r="H742" i="3"/>
  <c r="E742" i="3"/>
  <c r="D742" i="3"/>
  <c r="Q741" i="3"/>
  <c r="K741" i="3"/>
  <c r="L741" i="3" s="1"/>
  <c r="H741" i="3"/>
  <c r="E741" i="3"/>
  <c r="D741" i="3"/>
  <c r="Q740" i="3"/>
  <c r="K740" i="3"/>
  <c r="L740" i="3" s="1"/>
  <c r="H740" i="3"/>
  <c r="E740" i="3"/>
  <c r="D740" i="3"/>
  <c r="Q739" i="3"/>
  <c r="K739" i="3"/>
  <c r="L739" i="3" s="1"/>
  <c r="H739" i="3"/>
  <c r="E739" i="3"/>
  <c r="D739" i="3"/>
  <c r="Q738" i="3"/>
  <c r="K738" i="3"/>
  <c r="L738" i="3" s="1"/>
  <c r="H738" i="3"/>
  <c r="E738" i="3"/>
  <c r="D738" i="3"/>
  <c r="Q737" i="3"/>
  <c r="K737" i="3"/>
  <c r="L737" i="3" s="1"/>
  <c r="H737" i="3"/>
  <c r="E737" i="3"/>
  <c r="D737" i="3"/>
  <c r="Q736" i="3"/>
  <c r="K736" i="3"/>
  <c r="L736" i="3" s="1"/>
  <c r="H736" i="3"/>
  <c r="E736" i="3"/>
  <c r="D736" i="3"/>
  <c r="Q735" i="3"/>
  <c r="K735" i="3"/>
  <c r="L735" i="3" s="1"/>
  <c r="H735" i="3"/>
  <c r="E735" i="3"/>
  <c r="D735" i="3"/>
  <c r="Q734" i="3"/>
  <c r="K734" i="3"/>
  <c r="L734" i="3" s="1"/>
  <c r="H734" i="3"/>
  <c r="E734" i="3"/>
  <c r="D734" i="3"/>
  <c r="Q733" i="3"/>
  <c r="K733" i="3"/>
  <c r="L733" i="3" s="1"/>
  <c r="H733" i="3"/>
  <c r="E733" i="3"/>
  <c r="D733" i="3"/>
  <c r="Q732" i="3"/>
  <c r="K732" i="3"/>
  <c r="L732" i="3" s="1"/>
  <c r="H732" i="3"/>
  <c r="E732" i="3"/>
  <c r="D732" i="3"/>
  <c r="Q731" i="3"/>
  <c r="K731" i="3"/>
  <c r="L731" i="3" s="1"/>
  <c r="H731" i="3"/>
  <c r="E731" i="3"/>
  <c r="D731" i="3"/>
  <c r="Q730" i="3"/>
  <c r="K730" i="3"/>
  <c r="L730" i="3" s="1"/>
  <c r="H730" i="3"/>
  <c r="E730" i="3"/>
  <c r="D730" i="3"/>
  <c r="Q729" i="3"/>
  <c r="K729" i="3"/>
  <c r="L729" i="3" s="1"/>
  <c r="H729" i="3"/>
  <c r="E729" i="3"/>
  <c r="D729" i="3"/>
  <c r="Q728" i="3"/>
  <c r="K728" i="3"/>
  <c r="L728" i="3" s="1"/>
  <c r="H728" i="3"/>
  <c r="E728" i="3"/>
  <c r="D728" i="3"/>
  <c r="Q727" i="3"/>
  <c r="K727" i="3"/>
  <c r="L727" i="3" s="1"/>
  <c r="H727" i="3"/>
  <c r="E727" i="3"/>
  <c r="D727" i="3"/>
  <c r="Q726" i="3"/>
  <c r="K726" i="3"/>
  <c r="L726" i="3" s="1"/>
  <c r="H726" i="3"/>
  <c r="E726" i="3"/>
  <c r="D726" i="3"/>
  <c r="Q725" i="3"/>
  <c r="K725" i="3"/>
  <c r="L725" i="3" s="1"/>
  <c r="H725" i="3"/>
  <c r="E725" i="3"/>
  <c r="D725" i="3"/>
  <c r="Q724" i="3"/>
  <c r="K724" i="3"/>
  <c r="L724" i="3" s="1"/>
  <c r="H724" i="3"/>
  <c r="E724" i="3"/>
  <c r="D724" i="3"/>
  <c r="Q723" i="3"/>
  <c r="K723" i="3"/>
  <c r="L723" i="3" s="1"/>
  <c r="H723" i="3"/>
  <c r="E723" i="3"/>
  <c r="D723" i="3"/>
  <c r="Q722" i="3"/>
  <c r="K722" i="3"/>
  <c r="L722" i="3" s="1"/>
  <c r="H722" i="3"/>
  <c r="E722" i="3"/>
  <c r="D722" i="3"/>
  <c r="Q721" i="3"/>
  <c r="K721" i="3"/>
  <c r="L721" i="3" s="1"/>
  <c r="H721" i="3"/>
  <c r="E721" i="3"/>
  <c r="D721" i="3"/>
  <c r="Q720" i="3"/>
  <c r="K720" i="3"/>
  <c r="L720" i="3" s="1"/>
  <c r="H720" i="3"/>
  <c r="E720" i="3"/>
  <c r="D720" i="3"/>
  <c r="Q719" i="3"/>
  <c r="K719" i="3"/>
  <c r="L719" i="3" s="1"/>
  <c r="H719" i="3"/>
  <c r="E719" i="3"/>
  <c r="D719" i="3"/>
  <c r="Q718" i="3"/>
  <c r="K718" i="3"/>
  <c r="L718" i="3" s="1"/>
  <c r="H718" i="3"/>
  <c r="E718" i="3"/>
  <c r="D718" i="3"/>
  <c r="Q717" i="3"/>
  <c r="K717" i="3"/>
  <c r="L717" i="3" s="1"/>
  <c r="H717" i="3"/>
  <c r="E717" i="3"/>
  <c r="D717" i="3"/>
  <c r="Q716" i="3"/>
  <c r="K716" i="3"/>
  <c r="L716" i="3" s="1"/>
  <c r="H716" i="3"/>
  <c r="E716" i="3"/>
  <c r="D716" i="3"/>
  <c r="Q715" i="3"/>
  <c r="K715" i="3"/>
  <c r="L715" i="3" s="1"/>
  <c r="H715" i="3"/>
  <c r="E715" i="3"/>
  <c r="D715" i="3"/>
  <c r="Q714" i="3"/>
  <c r="K714" i="3"/>
  <c r="L714" i="3" s="1"/>
  <c r="H714" i="3"/>
  <c r="E714" i="3"/>
  <c r="D714" i="3"/>
  <c r="Q713" i="3"/>
  <c r="K713" i="3"/>
  <c r="L713" i="3" s="1"/>
  <c r="H713" i="3"/>
  <c r="E713" i="3"/>
  <c r="D713" i="3"/>
  <c r="Q712" i="3"/>
  <c r="K712" i="3"/>
  <c r="L712" i="3" s="1"/>
  <c r="H712" i="3"/>
  <c r="E712" i="3"/>
  <c r="D712" i="3"/>
  <c r="Q711" i="3"/>
  <c r="K711" i="3"/>
  <c r="L711" i="3" s="1"/>
  <c r="H711" i="3"/>
  <c r="E711" i="3"/>
  <c r="D711" i="3"/>
  <c r="Q710" i="3"/>
  <c r="K710" i="3"/>
  <c r="L710" i="3" s="1"/>
  <c r="H710" i="3"/>
  <c r="E710" i="3"/>
  <c r="D710" i="3"/>
  <c r="Q709" i="3"/>
  <c r="K709" i="3"/>
  <c r="L709" i="3" s="1"/>
  <c r="H709" i="3"/>
  <c r="E709" i="3"/>
  <c r="D709" i="3"/>
  <c r="Q708" i="3"/>
  <c r="K708" i="3"/>
  <c r="L708" i="3" s="1"/>
  <c r="H708" i="3"/>
  <c r="E708" i="3"/>
  <c r="D708" i="3"/>
  <c r="Q707" i="3"/>
  <c r="K707" i="3"/>
  <c r="L707" i="3" s="1"/>
  <c r="H707" i="3"/>
  <c r="E707" i="3"/>
  <c r="D707" i="3"/>
  <c r="Q706" i="3"/>
  <c r="K706" i="3"/>
  <c r="L706" i="3" s="1"/>
  <c r="H706" i="3"/>
  <c r="E706" i="3"/>
  <c r="D706" i="3"/>
  <c r="Q705" i="3"/>
  <c r="K705" i="3"/>
  <c r="L705" i="3" s="1"/>
  <c r="H705" i="3"/>
  <c r="E705" i="3"/>
  <c r="D705" i="3"/>
  <c r="Q704" i="3"/>
  <c r="K704" i="3"/>
  <c r="L704" i="3" s="1"/>
  <c r="H704" i="3"/>
  <c r="E704" i="3"/>
  <c r="D704" i="3"/>
  <c r="Q703" i="3"/>
  <c r="K703" i="3"/>
  <c r="L703" i="3" s="1"/>
  <c r="H703" i="3"/>
  <c r="E703" i="3"/>
  <c r="D703" i="3"/>
  <c r="Q702" i="3"/>
  <c r="K702" i="3"/>
  <c r="L702" i="3" s="1"/>
  <c r="H702" i="3"/>
  <c r="E702" i="3"/>
  <c r="D702" i="3"/>
  <c r="Q701" i="3"/>
  <c r="K701" i="3"/>
  <c r="L701" i="3" s="1"/>
  <c r="H701" i="3"/>
  <c r="E701" i="3"/>
  <c r="D701" i="3"/>
  <c r="Q700" i="3"/>
  <c r="K700" i="3"/>
  <c r="L700" i="3" s="1"/>
  <c r="H700" i="3"/>
  <c r="E700" i="3"/>
  <c r="D700" i="3"/>
  <c r="Q699" i="3"/>
  <c r="K699" i="3"/>
  <c r="L699" i="3" s="1"/>
  <c r="H699" i="3"/>
  <c r="E699" i="3"/>
  <c r="D699" i="3"/>
  <c r="Q698" i="3"/>
  <c r="K698" i="3"/>
  <c r="L698" i="3" s="1"/>
  <c r="H698" i="3"/>
  <c r="E698" i="3"/>
  <c r="D698" i="3"/>
  <c r="Q697" i="3"/>
  <c r="K697" i="3"/>
  <c r="L697" i="3" s="1"/>
  <c r="H697" i="3"/>
  <c r="E697" i="3"/>
  <c r="D697" i="3"/>
  <c r="Q696" i="3"/>
  <c r="K696" i="3"/>
  <c r="L696" i="3" s="1"/>
  <c r="H696" i="3"/>
  <c r="E696" i="3"/>
  <c r="D696" i="3"/>
  <c r="Q695" i="3"/>
  <c r="K695" i="3"/>
  <c r="L695" i="3" s="1"/>
  <c r="H695" i="3"/>
  <c r="E695" i="3"/>
  <c r="D695" i="3"/>
  <c r="Q694" i="3"/>
  <c r="K694" i="3"/>
  <c r="L694" i="3" s="1"/>
  <c r="H694" i="3"/>
  <c r="E694" i="3"/>
  <c r="D694" i="3"/>
  <c r="Q693" i="3"/>
  <c r="K693" i="3"/>
  <c r="L693" i="3" s="1"/>
  <c r="H693" i="3"/>
  <c r="E693" i="3"/>
  <c r="D693" i="3"/>
  <c r="Q692" i="3"/>
  <c r="K692" i="3"/>
  <c r="L692" i="3" s="1"/>
  <c r="H692" i="3"/>
  <c r="E692" i="3"/>
  <c r="D692" i="3"/>
  <c r="Q691" i="3"/>
  <c r="K691" i="3"/>
  <c r="L691" i="3" s="1"/>
  <c r="H691" i="3"/>
  <c r="E691" i="3"/>
  <c r="D691" i="3"/>
  <c r="Q690" i="3"/>
  <c r="K690" i="3"/>
  <c r="L690" i="3" s="1"/>
  <c r="H690" i="3"/>
  <c r="E690" i="3"/>
  <c r="D690" i="3"/>
  <c r="Q689" i="3"/>
  <c r="K689" i="3"/>
  <c r="L689" i="3" s="1"/>
  <c r="H689" i="3"/>
  <c r="E689" i="3"/>
  <c r="D689" i="3"/>
  <c r="Q688" i="3"/>
  <c r="K688" i="3"/>
  <c r="L688" i="3" s="1"/>
  <c r="H688" i="3"/>
  <c r="E688" i="3"/>
  <c r="D688" i="3"/>
  <c r="Q687" i="3"/>
  <c r="K687" i="3"/>
  <c r="L687" i="3" s="1"/>
  <c r="H687" i="3"/>
  <c r="E687" i="3"/>
  <c r="D687" i="3"/>
  <c r="Q686" i="3"/>
  <c r="K686" i="3"/>
  <c r="L686" i="3" s="1"/>
  <c r="H686" i="3"/>
  <c r="E686" i="3"/>
  <c r="D686" i="3"/>
  <c r="Q685" i="3"/>
  <c r="K685" i="3"/>
  <c r="L685" i="3" s="1"/>
  <c r="H685" i="3"/>
  <c r="E685" i="3"/>
  <c r="D685" i="3"/>
  <c r="Q684" i="3"/>
  <c r="K684" i="3"/>
  <c r="L684" i="3" s="1"/>
  <c r="H684" i="3"/>
  <c r="E684" i="3"/>
  <c r="D684" i="3"/>
  <c r="Q683" i="3"/>
  <c r="K683" i="3"/>
  <c r="L683" i="3" s="1"/>
  <c r="H683" i="3"/>
  <c r="E683" i="3"/>
  <c r="D683" i="3"/>
  <c r="Q682" i="3"/>
  <c r="K682" i="3"/>
  <c r="L682" i="3" s="1"/>
  <c r="H682" i="3"/>
  <c r="E682" i="3"/>
  <c r="D682" i="3"/>
  <c r="Q681" i="3"/>
  <c r="K681" i="3"/>
  <c r="L681" i="3" s="1"/>
  <c r="H681" i="3"/>
  <c r="E681" i="3"/>
  <c r="D681" i="3"/>
  <c r="Q680" i="3"/>
  <c r="K680" i="3"/>
  <c r="L680" i="3" s="1"/>
  <c r="H680" i="3"/>
  <c r="E680" i="3"/>
  <c r="D680" i="3"/>
  <c r="Q679" i="3"/>
  <c r="K679" i="3"/>
  <c r="L679" i="3" s="1"/>
  <c r="H679" i="3"/>
  <c r="E679" i="3"/>
  <c r="D679" i="3"/>
  <c r="Q678" i="3"/>
  <c r="K678" i="3"/>
  <c r="L678" i="3" s="1"/>
  <c r="H678" i="3"/>
  <c r="E678" i="3"/>
  <c r="D678" i="3"/>
  <c r="Q677" i="3"/>
  <c r="K677" i="3"/>
  <c r="L677" i="3" s="1"/>
  <c r="H677" i="3"/>
  <c r="E677" i="3"/>
  <c r="D677" i="3"/>
  <c r="Q676" i="3"/>
  <c r="K676" i="3"/>
  <c r="L676" i="3" s="1"/>
  <c r="H676" i="3"/>
  <c r="E676" i="3"/>
  <c r="D676" i="3"/>
  <c r="Q675" i="3"/>
  <c r="K675" i="3"/>
  <c r="L675" i="3" s="1"/>
  <c r="H675" i="3"/>
  <c r="E675" i="3"/>
  <c r="D675" i="3"/>
  <c r="Q674" i="3"/>
  <c r="K674" i="3"/>
  <c r="L674" i="3" s="1"/>
  <c r="H674" i="3"/>
  <c r="E674" i="3"/>
  <c r="D674" i="3"/>
  <c r="Q673" i="3"/>
  <c r="K673" i="3"/>
  <c r="L673" i="3" s="1"/>
  <c r="H673" i="3"/>
  <c r="E673" i="3"/>
  <c r="D673" i="3"/>
  <c r="Q672" i="3"/>
  <c r="K672" i="3"/>
  <c r="L672" i="3" s="1"/>
  <c r="H672" i="3"/>
  <c r="E672" i="3"/>
  <c r="D672" i="3"/>
  <c r="Q671" i="3"/>
  <c r="K671" i="3"/>
  <c r="L671" i="3" s="1"/>
  <c r="H671" i="3"/>
  <c r="E671" i="3"/>
  <c r="D671" i="3"/>
  <c r="Q670" i="3"/>
  <c r="K670" i="3"/>
  <c r="L670" i="3" s="1"/>
  <c r="H670" i="3"/>
  <c r="E670" i="3"/>
  <c r="D670" i="3"/>
  <c r="Q669" i="3"/>
  <c r="K669" i="3"/>
  <c r="L669" i="3" s="1"/>
  <c r="H669" i="3"/>
  <c r="E669" i="3"/>
  <c r="D669" i="3"/>
  <c r="Q668" i="3"/>
  <c r="K668" i="3"/>
  <c r="L668" i="3" s="1"/>
  <c r="H668" i="3"/>
  <c r="E668" i="3"/>
  <c r="D668" i="3"/>
  <c r="Q667" i="3"/>
  <c r="K667" i="3"/>
  <c r="L667" i="3" s="1"/>
  <c r="H667" i="3"/>
  <c r="E667" i="3"/>
  <c r="D667" i="3"/>
  <c r="Q666" i="3"/>
  <c r="K666" i="3"/>
  <c r="L666" i="3" s="1"/>
  <c r="H666" i="3"/>
  <c r="E666" i="3"/>
  <c r="D666" i="3"/>
  <c r="Q665" i="3"/>
  <c r="K665" i="3"/>
  <c r="L665" i="3" s="1"/>
  <c r="H665" i="3"/>
  <c r="E665" i="3"/>
  <c r="D665" i="3"/>
  <c r="Q664" i="3"/>
  <c r="K664" i="3"/>
  <c r="L664" i="3" s="1"/>
  <c r="H664" i="3"/>
  <c r="E664" i="3"/>
  <c r="D664" i="3"/>
  <c r="Q663" i="3"/>
  <c r="K663" i="3"/>
  <c r="L663" i="3" s="1"/>
  <c r="H663" i="3"/>
  <c r="E663" i="3"/>
  <c r="D663" i="3"/>
  <c r="Q662" i="3"/>
  <c r="K662" i="3"/>
  <c r="L662" i="3" s="1"/>
  <c r="H662" i="3"/>
  <c r="E662" i="3"/>
  <c r="D662" i="3"/>
  <c r="Q661" i="3"/>
  <c r="K661" i="3"/>
  <c r="L661" i="3" s="1"/>
  <c r="H661" i="3"/>
  <c r="E661" i="3"/>
  <c r="D661" i="3"/>
  <c r="Q660" i="3"/>
  <c r="K660" i="3"/>
  <c r="L660" i="3" s="1"/>
  <c r="H660" i="3"/>
  <c r="E660" i="3"/>
  <c r="D660" i="3"/>
  <c r="Q659" i="3"/>
  <c r="K659" i="3"/>
  <c r="L659" i="3" s="1"/>
  <c r="H659" i="3"/>
  <c r="E659" i="3"/>
  <c r="D659" i="3"/>
  <c r="Q658" i="3"/>
  <c r="K658" i="3"/>
  <c r="L658" i="3" s="1"/>
  <c r="H658" i="3"/>
  <c r="E658" i="3"/>
  <c r="D658" i="3"/>
  <c r="Q657" i="3"/>
  <c r="K657" i="3"/>
  <c r="L657" i="3" s="1"/>
  <c r="H657" i="3"/>
  <c r="E657" i="3"/>
  <c r="D657" i="3"/>
  <c r="Q656" i="3"/>
  <c r="K656" i="3"/>
  <c r="L656" i="3" s="1"/>
  <c r="H656" i="3"/>
  <c r="E656" i="3"/>
  <c r="D656" i="3"/>
  <c r="Q655" i="3"/>
  <c r="K655" i="3"/>
  <c r="L655" i="3" s="1"/>
  <c r="H655" i="3"/>
  <c r="E655" i="3"/>
  <c r="D655" i="3"/>
  <c r="Q654" i="3"/>
  <c r="K654" i="3"/>
  <c r="L654" i="3" s="1"/>
  <c r="H654" i="3"/>
  <c r="E654" i="3"/>
  <c r="D654" i="3"/>
  <c r="Q653" i="3"/>
  <c r="K653" i="3"/>
  <c r="L653" i="3" s="1"/>
  <c r="H653" i="3"/>
  <c r="E653" i="3"/>
  <c r="D653" i="3"/>
  <c r="Q652" i="3"/>
  <c r="K652" i="3"/>
  <c r="L652" i="3" s="1"/>
  <c r="H652" i="3"/>
  <c r="E652" i="3"/>
  <c r="D652" i="3"/>
  <c r="Q651" i="3"/>
  <c r="K651" i="3"/>
  <c r="L651" i="3" s="1"/>
  <c r="H651" i="3"/>
  <c r="E651" i="3"/>
  <c r="D651" i="3"/>
  <c r="Q650" i="3"/>
  <c r="K650" i="3"/>
  <c r="L650" i="3" s="1"/>
  <c r="H650" i="3"/>
  <c r="E650" i="3"/>
  <c r="D650" i="3"/>
  <c r="Q649" i="3"/>
  <c r="K649" i="3"/>
  <c r="L649" i="3" s="1"/>
  <c r="H649" i="3"/>
  <c r="E649" i="3"/>
  <c r="D649" i="3"/>
  <c r="Q648" i="3"/>
  <c r="K648" i="3"/>
  <c r="L648" i="3" s="1"/>
  <c r="H648" i="3"/>
  <c r="E648" i="3"/>
  <c r="D648" i="3"/>
  <c r="Q647" i="3"/>
  <c r="K647" i="3"/>
  <c r="L647" i="3" s="1"/>
  <c r="H647" i="3"/>
  <c r="E647" i="3"/>
  <c r="D647" i="3"/>
  <c r="Q646" i="3"/>
  <c r="K646" i="3"/>
  <c r="L646" i="3" s="1"/>
  <c r="H646" i="3"/>
  <c r="E646" i="3"/>
  <c r="D646" i="3"/>
  <c r="Q645" i="3"/>
  <c r="K645" i="3"/>
  <c r="L645" i="3" s="1"/>
  <c r="H645" i="3"/>
  <c r="E645" i="3"/>
  <c r="D645" i="3"/>
  <c r="Q644" i="3"/>
  <c r="K644" i="3"/>
  <c r="L644" i="3" s="1"/>
  <c r="H644" i="3"/>
  <c r="E644" i="3"/>
  <c r="D644" i="3"/>
  <c r="Q643" i="3"/>
  <c r="K643" i="3"/>
  <c r="L643" i="3" s="1"/>
  <c r="H643" i="3"/>
  <c r="E643" i="3"/>
  <c r="D643" i="3"/>
  <c r="Q642" i="3"/>
  <c r="K642" i="3"/>
  <c r="L642" i="3" s="1"/>
  <c r="H642" i="3"/>
  <c r="E642" i="3"/>
  <c r="D642" i="3"/>
  <c r="Q641" i="3"/>
  <c r="K641" i="3"/>
  <c r="L641" i="3" s="1"/>
  <c r="H641" i="3"/>
  <c r="E641" i="3"/>
  <c r="D641" i="3"/>
  <c r="Q640" i="3"/>
  <c r="K640" i="3"/>
  <c r="L640" i="3" s="1"/>
  <c r="H640" i="3"/>
  <c r="E640" i="3"/>
  <c r="D640" i="3"/>
  <c r="Q639" i="3"/>
  <c r="K639" i="3"/>
  <c r="L639" i="3" s="1"/>
  <c r="H639" i="3"/>
  <c r="E639" i="3"/>
  <c r="D639" i="3"/>
  <c r="Q638" i="3"/>
  <c r="K638" i="3"/>
  <c r="L638" i="3" s="1"/>
  <c r="H638" i="3"/>
  <c r="E638" i="3"/>
  <c r="D638" i="3"/>
  <c r="Q637" i="3"/>
  <c r="K637" i="3"/>
  <c r="L637" i="3" s="1"/>
  <c r="H637" i="3"/>
  <c r="E637" i="3"/>
  <c r="D637" i="3"/>
  <c r="Q636" i="3"/>
  <c r="K636" i="3"/>
  <c r="L636" i="3" s="1"/>
  <c r="H636" i="3"/>
  <c r="E636" i="3"/>
  <c r="D636" i="3"/>
  <c r="Q635" i="3"/>
  <c r="K635" i="3"/>
  <c r="L635" i="3" s="1"/>
  <c r="H635" i="3"/>
  <c r="E635" i="3"/>
  <c r="D635" i="3"/>
  <c r="Q634" i="3"/>
  <c r="K634" i="3"/>
  <c r="L634" i="3" s="1"/>
  <c r="H634" i="3"/>
  <c r="E634" i="3"/>
  <c r="D634" i="3"/>
  <c r="Q633" i="3"/>
  <c r="K633" i="3"/>
  <c r="L633" i="3" s="1"/>
  <c r="H633" i="3"/>
  <c r="E633" i="3"/>
  <c r="D633" i="3"/>
  <c r="Q632" i="3"/>
  <c r="K632" i="3"/>
  <c r="L632" i="3" s="1"/>
  <c r="H632" i="3"/>
  <c r="E632" i="3"/>
  <c r="D632" i="3"/>
  <c r="Q631" i="3"/>
  <c r="K631" i="3"/>
  <c r="L631" i="3" s="1"/>
  <c r="H631" i="3"/>
  <c r="E631" i="3"/>
  <c r="D631" i="3"/>
  <c r="Q630" i="3"/>
  <c r="K630" i="3"/>
  <c r="L630" i="3" s="1"/>
  <c r="H630" i="3"/>
  <c r="E630" i="3"/>
  <c r="D630" i="3"/>
  <c r="Q629" i="3"/>
  <c r="K629" i="3"/>
  <c r="L629" i="3" s="1"/>
  <c r="H629" i="3"/>
  <c r="E629" i="3"/>
  <c r="D629" i="3"/>
  <c r="Q628" i="3"/>
  <c r="K628" i="3"/>
  <c r="L628" i="3" s="1"/>
  <c r="H628" i="3"/>
  <c r="E628" i="3"/>
  <c r="D628" i="3"/>
  <c r="Q627" i="3"/>
  <c r="K627" i="3"/>
  <c r="L627" i="3" s="1"/>
  <c r="H627" i="3"/>
  <c r="E627" i="3"/>
  <c r="D627" i="3"/>
  <c r="Q626" i="3"/>
  <c r="K626" i="3"/>
  <c r="L626" i="3" s="1"/>
  <c r="H626" i="3"/>
  <c r="E626" i="3"/>
  <c r="D626" i="3"/>
  <c r="Q625" i="3"/>
  <c r="K625" i="3"/>
  <c r="L625" i="3" s="1"/>
  <c r="H625" i="3"/>
  <c r="E625" i="3"/>
  <c r="D625" i="3"/>
  <c r="Q624" i="3"/>
  <c r="K624" i="3"/>
  <c r="L624" i="3" s="1"/>
  <c r="H624" i="3"/>
  <c r="E624" i="3"/>
  <c r="D624" i="3"/>
  <c r="Q623" i="3"/>
  <c r="K623" i="3"/>
  <c r="L623" i="3" s="1"/>
  <c r="H623" i="3"/>
  <c r="E623" i="3"/>
  <c r="D623" i="3"/>
  <c r="Q622" i="3"/>
  <c r="K622" i="3"/>
  <c r="L622" i="3" s="1"/>
  <c r="H622" i="3"/>
  <c r="E622" i="3"/>
  <c r="D622" i="3"/>
  <c r="Q621" i="3"/>
  <c r="K621" i="3"/>
  <c r="L621" i="3" s="1"/>
  <c r="H621" i="3"/>
  <c r="E621" i="3"/>
  <c r="D621" i="3"/>
  <c r="Q620" i="3"/>
  <c r="K620" i="3"/>
  <c r="L620" i="3" s="1"/>
  <c r="H620" i="3"/>
  <c r="E620" i="3"/>
  <c r="D620" i="3"/>
  <c r="Q619" i="3"/>
  <c r="K619" i="3"/>
  <c r="L619" i="3" s="1"/>
  <c r="H619" i="3"/>
  <c r="E619" i="3"/>
  <c r="D619" i="3"/>
  <c r="Q618" i="3"/>
  <c r="K618" i="3"/>
  <c r="L618" i="3" s="1"/>
  <c r="H618" i="3"/>
  <c r="E618" i="3"/>
  <c r="D618" i="3"/>
  <c r="Q617" i="3"/>
  <c r="K617" i="3"/>
  <c r="L617" i="3" s="1"/>
  <c r="H617" i="3"/>
  <c r="E617" i="3"/>
  <c r="D617" i="3"/>
  <c r="Q616" i="3"/>
  <c r="K616" i="3"/>
  <c r="L616" i="3" s="1"/>
  <c r="H616" i="3"/>
  <c r="E616" i="3"/>
  <c r="D616" i="3"/>
  <c r="Q615" i="3"/>
  <c r="K615" i="3"/>
  <c r="L615" i="3" s="1"/>
  <c r="H615" i="3"/>
  <c r="E615" i="3"/>
  <c r="D615" i="3"/>
  <c r="Q614" i="3"/>
  <c r="K614" i="3"/>
  <c r="L614" i="3" s="1"/>
  <c r="H614" i="3"/>
  <c r="E614" i="3"/>
  <c r="D614" i="3"/>
  <c r="Q613" i="3"/>
  <c r="K613" i="3"/>
  <c r="L613" i="3" s="1"/>
  <c r="H613" i="3"/>
  <c r="E613" i="3"/>
  <c r="D613" i="3"/>
  <c r="Q612" i="3"/>
  <c r="K612" i="3"/>
  <c r="L612" i="3" s="1"/>
  <c r="H612" i="3"/>
  <c r="E612" i="3"/>
  <c r="D612" i="3"/>
  <c r="Q611" i="3"/>
  <c r="K611" i="3"/>
  <c r="L611" i="3" s="1"/>
  <c r="H611" i="3"/>
  <c r="E611" i="3"/>
  <c r="D611" i="3"/>
  <c r="Q610" i="3"/>
  <c r="K610" i="3"/>
  <c r="L610" i="3" s="1"/>
  <c r="H610" i="3"/>
  <c r="E610" i="3"/>
  <c r="D610" i="3"/>
  <c r="Q609" i="3"/>
  <c r="K609" i="3"/>
  <c r="L609" i="3" s="1"/>
  <c r="H609" i="3"/>
  <c r="E609" i="3"/>
  <c r="D609" i="3"/>
  <c r="Q608" i="3"/>
  <c r="K608" i="3"/>
  <c r="L608" i="3" s="1"/>
  <c r="H608" i="3"/>
  <c r="E608" i="3"/>
  <c r="D608" i="3"/>
  <c r="Q607" i="3"/>
  <c r="K607" i="3"/>
  <c r="L607" i="3" s="1"/>
  <c r="H607" i="3"/>
  <c r="E607" i="3"/>
  <c r="D607" i="3"/>
  <c r="Q606" i="3"/>
  <c r="K606" i="3"/>
  <c r="L606" i="3" s="1"/>
  <c r="H606" i="3"/>
  <c r="E606" i="3"/>
  <c r="D606" i="3"/>
  <c r="Q605" i="3"/>
  <c r="K605" i="3"/>
  <c r="L605" i="3" s="1"/>
  <c r="H605" i="3"/>
  <c r="E605" i="3"/>
  <c r="D605" i="3"/>
  <c r="Q604" i="3"/>
  <c r="K604" i="3"/>
  <c r="L604" i="3" s="1"/>
  <c r="H604" i="3"/>
  <c r="E604" i="3"/>
  <c r="D604" i="3"/>
  <c r="Q603" i="3"/>
  <c r="K603" i="3"/>
  <c r="L603" i="3" s="1"/>
  <c r="H603" i="3"/>
  <c r="E603" i="3"/>
  <c r="D603" i="3"/>
  <c r="Q602" i="3"/>
  <c r="K602" i="3"/>
  <c r="L602" i="3" s="1"/>
  <c r="H602" i="3"/>
  <c r="E602" i="3"/>
  <c r="D602" i="3"/>
  <c r="Q601" i="3"/>
  <c r="K601" i="3"/>
  <c r="L601" i="3" s="1"/>
  <c r="H601" i="3"/>
  <c r="E601" i="3"/>
  <c r="D601" i="3"/>
  <c r="Q600" i="3"/>
  <c r="K600" i="3"/>
  <c r="L600" i="3" s="1"/>
  <c r="H600" i="3"/>
  <c r="E600" i="3"/>
  <c r="D600" i="3"/>
  <c r="Q599" i="3"/>
  <c r="K599" i="3"/>
  <c r="L599" i="3" s="1"/>
  <c r="H599" i="3"/>
  <c r="E599" i="3"/>
  <c r="D599" i="3"/>
  <c r="Q598" i="3"/>
  <c r="K598" i="3"/>
  <c r="L598" i="3" s="1"/>
  <c r="H598" i="3"/>
  <c r="E598" i="3"/>
  <c r="D598" i="3"/>
  <c r="Q597" i="3"/>
  <c r="K597" i="3"/>
  <c r="L597" i="3" s="1"/>
  <c r="H597" i="3"/>
  <c r="E597" i="3"/>
  <c r="D597" i="3"/>
  <c r="Q596" i="3"/>
  <c r="K596" i="3"/>
  <c r="L596" i="3" s="1"/>
  <c r="H596" i="3"/>
  <c r="E596" i="3"/>
  <c r="D596" i="3"/>
  <c r="Q595" i="3"/>
  <c r="K595" i="3"/>
  <c r="L595" i="3" s="1"/>
  <c r="H595" i="3"/>
  <c r="E595" i="3"/>
  <c r="D595" i="3"/>
  <c r="Q594" i="3"/>
  <c r="K594" i="3"/>
  <c r="L594" i="3" s="1"/>
  <c r="H594" i="3"/>
  <c r="E594" i="3"/>
  <c r="D594" i="3"/>
  <c r="Q593" i="3"/>
  <c r="K593" i="3"/>
  <c r="L593" i="3" s="1"/>
  <c r="H593" i="3"/>
  <c r="E593" i="3"/>
  <c r="D593" i="3"/>
  <c r="Q592" i="3"/>
  <c r="K592" i="3"/>
  <c r="L592" i="3" s="1"/>
  <c r="H592" i="3"/>
  <c r="E592" i="3"/>
  <c r="D592" i="3"/>
  <c r="Q591" i="3"/>
  <c r="K591" i="3"/>
  <c r="L591" i="3" s="1"/>
  <c r="H591" i="3"/>
  <c r="E591" i="3"/>
  <c r="D591" i="3"/>
  <c r="Q590" i="3"/>
  <c r="K590" i="3"/>
  <c r="L590" i="3" s="1"/>
  <c r="H590" i="3"/>
  <c r="E590" i="3"/>
  <c r="D590" i="3"/>
  <c r="Q589" i="3"/>
  <c r="K589" i="3"/>
  <c r="L589" i="3" s="1"/>
  <c r="H589" i="3"/>
  <c r="E589" i="3"/>
  <c r="D589" i="3"/>
  <c r="Q588" i="3"/>
  <c r="K588" i="3"/>
  <c r="L588" i="3" s="1"/>
  <c r="H588" i="3"/>
  <c r="E588" i="3"/>
  <c r="D588" i="3"/>
  <c r="Q587" i="3"/>
  <c r="K587" i="3"/>
  <c r="L587" i="3" s="1"/>
  <c r="H587" i="3"/>
  <c r="E587" i="3"/>
  <c r="D587" i="3"/>
  <c r="Q586" i="3"/>
  <c r="K586" i="3"/>
  <c r="L586" i="3" s="1"/>
  <c r="H586" i="3"/>
  <c r="E586" i="3"/>
  <c r="D586" i="3"/>
  <c r="Q585" i="3"/>
  <c r="K585" i="3"/>
  <c r="L585" i="3" s="1"/>
  <c r="H585" i="3"/>
  <c r="E585" i="3"/>
  <c r="D585" i="3"/>
  <c r="Q584" i="3"/>
  <c r="K584" i="3"/>
  <c r="L584" i="3" s="1"/>
  <c r="H584" i="3"/>
  <c r="E584" i="3"/>
  <c r="D584" i="3"/>
  <c r="Q583" i="3"/>
  <c r="K583" i="3"/>
  <c r="L583" i="3" s="1"/>
  <c r="H583" i="3"/>
  <c r="E583" i="3"/>
  <c r="D583" i="3"/>
  <c r="Q582" i="3"/>
  <c r="K582" i="3"/>
  <c r="L582" i="3" s="1"/>
  <c r="H582" i="3"/>
  <c r="E582" i="3"/>
  <c r="D582" i="3"/>
  <c r="Q581" i="3"/>
  <c r="K581" i="3"/>
  <c r="L581" i="3" s="1"/>
  <c r="H581" i="3"/>
  <c r="E581" i="3"/>
  <c r="D581" i="3"/>
  <c r="Q580" i="3"/>
  <c r="K580" i="3"/>
  <c r="L580" i="3" s="1"/>
  <c r="H580" i="3"/>
  <c r="E580" i="3"/>
  <c r="D580" i="3"/>
  <c r="Q579" i="3"/>
  <c r="K579" i="3"/>
  <c r="L579" i="3" s="1"/>
  <c r="H579" i="3"/>
  <c r="E579" i="3"/>
  <c r="D579" i="3"/>
  <c r="Q578" i="3"/>
  <c r="K578" i="3"/>
  <c r="L578" i="3" s="1"/>
  <c r="H578" i="3"/>
  <c r="E578" i="3"/>
  <c r="D578" i="3"/>
  <c r="Q577" i="3"/>
  <c r="K577" i="3"/>
  <c r="L577" i="3" s="1"/>
  <c r="H577" i="3"/>
  <c r="E577" i="3"/>
  <c r="D577" i="3"/>
  <c r="Q576" i="3"/>
  <c r="K576" i="3"/>
  <c r="L576" i="3" s="1"/>
  <c r="H576" i="3"/>
  <c r="E576" i="3"/>
  <c r="D576" i="3"/>
  <c r="Q575" i="3"/>
  <c r="K575" i="3"/>
  <c r="L575" i="3" s="1"/>
  <c r="H575" i="3"/>
  <c r="E575" i="3"/>
  <c r="D575" i="3"/>
  <c r="Q574" i="3"/>
  <c r="K574" i="3"/>
  <c r="L574" i="3" s="1"/>
  <c r="H574" i="3"/>
  <c r="E574" i="3"/>
  <c r="D574" i="3"/>
  <c r="Q573" i="3"/>
  <c r="K573" i="3"/>
  <c r="L573" i="3" s="1"/>
  <c r="H573" i="3"/>
  <c r="E573" i="3"/>
  <c r="D573" i="3"/>
  <c r="Q572" i="3"/>
  <c r="K572" i="3"/>
  <c r="L572" i="3" s="1"/>
  <c r="H572" i="3"/>
  <c r="E572" i="3"/>
  <c r="D572" i="3"/>
  <c r="Q571" i="3"/>
  <c r="K571" i="3"/>
  <c r="L571" i="3" s="1"/>
  <c r="H571" i="3"/>
  <c r="E571" i="3"/>
  <c r="D571" i="3"/>
  <c r="Q570" i="3"/>
  <c r="K570" i="3"/>
  <c r="L570" i="3" s="1"/>
  <c r="H570" i="3"/>
  <c r="E570" i="3"/>
  <c r="D570" i="3"/>
  <c r="Q569" i="3"/>
  <c r="K569" i="3"/>
  <c r="L569" i="3" s="1"/>
  <c r="H569" i="3"/>
  <c r="E569" i="3"/>
  <c r="D569" i="3"/>
  <c r="Q568" i="3"/>
  <c r="K568" i="3"/>
  <c r="L568" i="3" s="1"/>
  <c r="H568" i="3"/>
  <c r="E568" i="3"/>
  <c r="D568" i="3"/>
  <c r="Q567" i="3"/>
  <c r="K567" i="3"/>
  <c r="L567" i="3" s="1"/>
  <c r="H567" i="3"/>
  <c r="E567" i="3"/>
  <c r="D567" i="3"/>
  <c r="Q566" i="3"/>
  <c r="K566" i="3"/>
  <c r="L566" i="3" s="1"/>
  <c r="H566" i="3"/>
  <c r="E566" i="3"/>
  <c r="D566" i="3"/>
  <c r="Q565" i="3"/>
  <c r="K565" i="3"/>
  <c r="L565" i="3" s="1"/>
  <c r="H565" i="3"/>
  <c r="E565" i="3"/>
  <c r="D565" i="3"/>
  <c r="Q564" i="3"/>
  <c r="K564" i="3"/>
  <c r="L564" i="3" s="1"/>
  <c r="H564" i="3"/>
  <c r="E564" i="3"/>
  <c r="D564" i="3"/>
  <c r="Q563" i="3"/>
  <c r="K563" i="3"/>
  <c r="L563" i="3" s="1"/>
  <c r="H563" i="3"/>
  <c r="E563" i="3"/>
  <c r="D563" i="3"/>
  <c r="Q562" i="3"/>
  <c r="K562" i="3"/>
  <c r="L562" i="3" s="1"/>
  <c r="H562" i="3"/>
  <c r="E562" i="3"/>
  <c r="D562" i="3"/>
  <c r="Q561" i="3"/>
  <c r="K561" i="3"/>
  <c r="L561" i="3" s="1"/>
  <c r="H561" i="3"/>
  <c r="E561" i="3"/>
  <c r="D561" i="3"/>
  <c r="Q560" i="3"/>
  <c r="K560" i="3"/>
  <c r="L560" i="3" s="1"/>
  <c r="H560" i="3"/>
  <c r="E560" i="3"/>
  <c r="D560" i="3"/>
  <c r="Q559" i="3"/>
  <c r="K559" i="3"/>
  <c r="L559" i="3" s="1"/>
  <c r="H559" i="3"/>
  <c r="E559" i="3"/>
  <c r="D559" i="3"/>
  <c r="Q558" i="3"/>
  <c r="K558" i="3"/>
  <c r="L558" i="3" s="1"/>
  <c r="H558" i="3"/>
  <c r="E558" i="3"/>
  <c r="D558" i="3"/>
  <c r="Q557" i="3"/>
  <c r="K557" i="3"/>
  <c r="L557" i="3" s="1"/>
  <c r="H557" i="3"/>
  <c r="E557" i="3"/>
  <c r="D557" i="3"/>
  <c r="Q556" i="3"/>
  <c r="K556" i="3"/>
  <c r="L556" i="3" s="1"/>
  <c r="H556" i="3"/>
  <c r="E556" i="3"/>
  <c r="D556" i="3"/>
  <c r="Q555" i="3"/>
  <c r="K555" i="3"/>
  <c r="L555" i="3" s="1"/>
  <c r="H555" i="3"/>
  <c r="E555" i="3"/>
  <c r="D555" i="3"/>
  <c r="Q554" i="3"/>
  <c r="K554" i="3"/>
  <c r="L554" i="3" s="1"/>
  <c r="H554" i="3"/>
  <c r="E554" i="3"/>
  <c r="D554" i="3"/>
  <c r="Q553" i="3"/>
  <c r="K553" i="3"/>
  <c r="L553" i="3" s="1"/>
  <c r="H553" i="3"/>
  <c r="E553" i="3"/>
  <c r="D553" i="3"/>
  <c r="Q552" i="3"/>
  <c r="K552" i="3"/>
  <c r="L552" i="3" s="1"/>
  <c r="H552" i="3"/>
  <c r="E552" i="3"/>
  <c r="D552" i="3"/>
  <c r="Q551" i="3"/>
  <c r="K551" i="3"/>
  <c r="L551" i="3" s="1"/>
  <c r="H551" i="3"/>
  <c r="E551" i="3"/>
  <c r="F551" i="3" s="1"/>
  <c r="M551" i="3" s="1"/>
  <c r="N551" i="3" s="1"/>
  <c r="O551" i="3" s="1"/>
  <c r="P551" i="3" s="1"/>
  <c r="D551" i="3"/>
  <c r="Q550" i="3"/>
  <c r="K550" i="3"/>
  <c r="L550" i="3" s="1"/>
  <c r="H550" i="3"/>
  <c r="E550" i="3"/>
  <c r="D550" i="3"/>
  <c r="Q549" i="3"/>
  <c r="K549" i="3"/>
  <c r="L549" i="3" s="1"/>
  <c r="H549" i="3"/>
  <c r="E549" i="3"/>
  <c r="D549" i="3"/>
  <c r="Q548" i="3"/>
  <c r="K548" i="3"/>
  <c r="L548" i="3" s="1"/>
  <c r="H548" i="3"/>
  <c r="E548" i="3"/>
  <c r="D548" i="3"/>
  <c r="Q547" i="3"/>
  <c r="K547" i="3"/>
  <c r="L547" i="3" s="1"/>
  <c r="H547" i="3"/>
  <c r="E547" i="3"/>
  <c r="D547" i="3"/>
  <c r="Q546" i="3"/>
  <c r="K546" i="3"/>
  <c r="L546" i="3" s="1"/>
  <c r="H546" i="3"/>
  <c r="E546" i="3"/>
  <c r="D546" i="3"/>
  <c r="Q545" i="3"/>
  <c r="K545" i="3"/>
  <c r="L545" i="3" s="1"/>
  <c r="H545" i="3"/>
  <c r="E545" i="3"/>
  <c r="D545" i="3"/>
  <c r="Q544" i="3"/>
  <c r="K544" i="3"/>
  <c r="L544" i="3" s="1"/>
  <c r="H544" i="3"/>
  <c r="E544" i="3"/>
  <c r="D544" i="3"/>
  <c r="Q543" i="3"/>
  <c r="K543" i="3"/>
  <c r="L543" i="3" s="1"/>
  <c r="H543" i="3"/>
  <c r="E543" i="3"/>
  <c r="D543" i="3"/>
  <c r="Q542" i="3"/>
  <c r="K542" i="3"/>
  <c r="L542" i="3" s="1"/>
  <c r="H542" i="3"/>
  <c r="E542" i="3"/>
  <c r="D542" i="3"/>
  <c r="Q541" i="3"/>
  <c r="K541" i="3"/>
  <c r="L541" i="3" s="1"/>
  <c r="H541" i="3"/>
  <c r="E541" i="3"/>
  <c r="D541" i="3"/>
  <c r="Q540" i="3"/>
  <c r="K540" i="3"/>
  <c r="L540" i="3" s="1"/>
  <c r="H540" i="3"/>
  <c r="E540" i="3"/>
  <c r="D540" i="3"/>
  <c r="Q539" i="3"/>
  <c r="K539" i="3"/>
  <c r="L539" i="3" s="1"/>
  <c r="H539" i="3"/>
  <c r="E539" i="3"/>
  <c r="D539" i="3"/>
  <c r="Q538" i="3"/>
  <c r="K538" i="3"/>
  <c r="L538" i="3" s="1"/>
  <c r="H538" i="3"/>
  <c r="E538" i="3"/>
  <c r="D538" i="3"/>
  <c r="Q537" i="3"/>
  <c r="K537" i="3"/>
  <c r="L537" i="3" s="1"/>
  <c r="H537" i="3"/>
  <c r="E537" i="3"/>
  <c r="D537" i="3"/>
  <c r="Q536" i="3"/>
  <c r="K536" i="3"/>
  <c r="L536" i="3" s="1"/>
  <c r="H536" i="3"/>
  <c r="E536" i="3"/>
  <c r="D536" i="3"/>
  <c r="Q535" i="3"/>
  <c r="K535" i="3"/>
  <c r="L535" i="3" s="1"/>
  <c r="H535" i="3"/>
  <c r="E535" i="3"/>
  <c r="D535" i="3"/>
  <c r="Q534" i="3"/>
  <c r="K534" i="3"/>
  <c r="L534" i="3" s="1"/>
  <c r="H534" i="3"/>
  <c r="E534" i="3"/>
  <c r="D534" i="3"/>
  <c r="Q533" i="3"/>
  <c r="K533" i="3"/>
  <c r="L533" i="3" s="1"/>
  <c r="H533" i="3"/>
  <c r="E533" i="3"/>
  <c r="D533" i="3"/>
  <c r="Q532" i="3"/>
  <c r="K532" i="3"/>
  <c r="L532" i="3" s="1"/>
  <c r="H532" i="3"/>
  <c r="E532" i="3"/>
  <c r="D532" i="3"/>
  <c r="Q531" i="3"/>
  <c r="K531" i="3"/>
  <c r="L531" i="3" s="1"/>
  <c r="H531" i="3"/>
  <c r="E531" i="3"/>
  <c r="D531" i="3"/>
  <c r="Q530" i="3"/>
  <c r="K530" i="3"/>
  <c r="L530" i="3" s="1"/>
  <c r="H530" i="3"/>
  <c r="E530" i="3"/>
  <c r="D530" i="3"/>
  <c r="Q529" i="3"/>
  <c r="K529" i="3"/>
  <c r="L529" i="3" s="1"/>
  <c r="H529" i="3"/>
  <c r="E529" i="3"/>
  <c r="D529" i="3"/>
  <c r="Q528" i="3"/>
  <c r="K528" i="3"/>
  <c r="L528" i="3" s="1"/>
  <c r="H528" i="3"/>
  <c r="E528" i="3"/>
  <c r="D528" i="3"/>
  <c r="Q527" i="3"/>
  <c r="K527" i="3"/>
  <c r="L527" i="3" s="1"/>
  <c r="H527" i="3"/>
  <c r="E527" i="3"/>
  <c r="D527" i="3"/>
  <c r="Q526" i="3"/>
  <c r="K526" i="3"/>
  <c r="L526" i="3" s="1"/>
  <c r="H526" i="3"/>
  <c r="E526" i="3"/>
  <c r="D526" i="3"/>
  <c r="Q525" i="3"/>
  <c r="K525" i="3"/>
  <c r="L525" i="3" s="1"/>
  <c r="H525" i="3"/>
  <c r="E525" i="3"/>
  <c r="D525" i="3"/>
  <c r="Q524" i="3"/>
  <c r="K524" i="3"/>
  <c r="L524" i="3" s="1"/>
  <c r="H524" i="3"/>
  <c r="E524" i="3"/>
  <c r="D524" i="3"/>
  <c r="Q523" i="3"/>
  <c r="K523" i="3"/>
  <c r="L523" i="3" s="1"/>
  <c r="H523" i="3"/>
  <c r="E523" i="3"/>
  <c r="D523" i="3"/>
  <c r="Q522" i="3"/>
  <c r="K522" i="3"/>
  <c r="L522" i="3" s="1"/>
  <c r="H522" i="3"/>
  <c r="E522" i="3"/>
  <c r="D522" i="3"/>
  <c r="Q521" i="3"/>
  <c r="K521" i="3"/>
  <c r="L521" i="3" s="1"/>
  <c r="H521" i="3"/>
  <c r="E521" i="3"/>
  <c r="D521" i="3"/>
  <c r="Q520" i="3"/>
  <c r="K520" i="3"/>
  <c r="L520" i="3" s="1"/>
  <c r="H520" i="3"/>
  <c r="E520" i="3"/>
  <c r="D520" i="3"/>
  <c r="Q519" i="3"/>
  <c r="K519" i="3"/>
  <c r="L519" i="3" s="1"/>
  <c r="H519" i="3"/>
  <c r="E519" i="3"/>
  <c r="D519" i="3"/>
  <c r="Q518" i="3"/>
  <c r="K518" i="3"/>
  <c r="L518" i="3" s="1"/>
  <c r="H518" i="3"/>
  <c r="E518" i="3"/>
  <c r="D518" i="3"/>
  <c r="Q517" i="3"/>
  <c r="K517" i="3"/>
  <c r="L517" i="3" s="1"/>
  <c r="H517" i="3"/>
  <c r="E517" i="3"/>
  <c r="D517" i="3"/>
  <c r="Q516" i="3"/>
  <c r="K516" i="3"/>
  <c r="L516" i="3" s="1"/>
  <c r="H516" i="3"/>
  <c r="E516" i="3"/>
  <c r="D516" i="3"/>
  <c r="Q515" i="3"/>
  <c r="K515" i="3"/>
  <c r="L515" i="3" s="1"/>
  <c r="H515" i="3"/>
  <c r="E515" i="3"/>
  <c r="D515" i="3"/>
  <c r="Q514" i="3"/>
  <c r="K514" i="3"/>
  <c r="L514" i="3" s="1"/>
  <c r="H514" i="3"/>
  <c r="E514" i="3"/>
  <c r="D514" i="3"/>
  <c r="Q513" i="3"/>
  <c r="K513" i="3"/>
  <c r="L513" i="3" s="1"/>
  <c r="H513" i="3"/>
  <c r="E513" i="3"/>
  <c r="D513" i="3"/>
  <c r="Q512" i="3"/>
  <c r="K512" i="3"/>
  <c r="L512" i="3" s="1"/>
  <c r="H512" i="3"/>
  <c r="E512" i="3"/>
  <c r="D512" i="3"/>
  <c r="Q511" i="3"/>
  <c r="K511" i="3"/>
  <c r="L511" i="3" s="1"/>
  <c r="H511" i="3"/>
  <c r="E511" i="3"/>
  <c r="D511" i="3"/>
  <c r="Q510" i="3"/>
  <c r="K510" i="3"/>
  <c r="L510" i="3" s="1"/>
  <c r="H510" i="3"/>
  <c r="E510" i="3"/>
  <c r="D510" i="3"/>
  <c r="Q509" i="3"/>
  <c r="K509" i="3"/>
  <c r="L509" i="3" s="1"/>
  <c r="H509" i="3"/>
  <c r="E509" i="3"/>
  <c r="D509" i="3"/>
  <c r="Q508" i="3"/>
  <c r="K508" i="3"/>
  <c r="L508" i="3" s="1"/>
  <c r="H508" i="3"/>
  <c r="E508" i="3"/>
  <c r="D508" i="3"/>
  <c r="Q507" i="3"/>
  <c r="K507" i="3"/>
  <c r="L507" i="3" s="1"/>
  <c r="H507" i="3"/>
  <c r="E507" i="3"/>
  <c r="D507" i="3"/>
  <c r="Q506" i="3"/>
  <c r="K506" i="3"/>
  <c r="L506" i="3" s="1"/>
  <c r="H506" i="3"/>
  <c r="E506" i="3"/>
  <c r="D506" i="3"/>
  <c r="Q505" i="3"/>
  <c r="K505" i="3"/>
  <c r="L505" i="3" s="1"/>
  <c r="H505" i="3"/>
  <c r="E505" i="3"/>
  <c r="D505" i="3"/>
  <c r="Q504" i="3"/>
  <c r="K504" i="3"/>
  <c r="L504" i="3" s="1"/>
  <c r="H504" i="3"/>
  <c r="E504" i="3"/>
  <c r="D504" i="3"/>
  <c r="Q503" i="3"/>
  <c r="K503" i="3"/>
  <c r="L503" i="3" s="1"/>
  <c r="H503" i="3"/>
  <c r="E503" i="3"/>
  <c r="D503" i="3"/>
  <c r="Q502" i="3"/>
  <c r="K502" i="3"/>
  <c r="L502" i="3" s="1"/>
  <c r="H502" i="3"/>
  <c r="E502" i="3"/>
  <c r="D502" i="3"/>
  <c r="Q501" i="3"/>
  <c r="K501" i="3"/>
  <c r="L501" i="3" s="1"/>
  <c r="H501" i="3"/>
  <c r="E501" i="3"/>
  <c r="D501" i="3"/>
  <c r="Q500" i="3"/>
  <c r="K500" i="3"/>
  <c r="L500" i="3" s="1"/>
  <c r="H500" i="3"/>
  <c r="E500" i="3"/>
  <c r="D500" i="3"/>
  <c r="Q499" i="3"/>
  <c r="K499" i="3"/>
  <c r="L499" i="3" s="1"/>
  <c r="H499" i="3"/>
  <c r="E499" i="3"/>
  <c r="D499" i="3"/>
  <c r="Q498" i="3"/>
  <c r="K498" i="3"/>
  <c r="L498" i="3" s="1"/>
  <c r="H498" i="3"/>
  <c r="E498" i="3"/>
  <c r="D498" i="3"/>
  <c r="Q497" i="3"/>
  <c r="K497" i="3"/>
  <c r="L497" i="3" s="1"/>
  <c r="H497" i="3"/>
  <c r="E497" i="3"/>
  <c r="D497" i="3"/>
  <c r="Q496" i="3"/>
  <c r="K496" i="3"/>
  <c r="L496" i="3" s="1"/>
  <c r="H496" i="3"/>
  <c r="E496" i="3"/>
  <c r="D496" i="3"/>
  <c r="Q495" i="3"/>
  <c r="K495" i="3"/>
  <c r="L495" i="3" s="1"/>
  <c r="H495" i="3"/>
  <c r="E495" i="3"/>
  <c r="D495" i="3"/>
  <c r="Q494" i="3"/>
  <c r="K494" i="3"/>
  <c r="L494" i="3" s="1"/>
  <c r="H494" i="3"/>
  <c r="E494" i="3"/>
  <c r="D494" i="3"/>
  <c r="Q493" i="3"/>
  <c r="K493" i="3"/>
  <c r="L493" i="3" s="1"/>
  <c r="H493" i="3"/>
  <c r="E493" i="3"/>
  <c r="D493" i="3"/>
  <c r="Q492" i="3"/>
  <c r="K492" i="3"/>
  <c r="L492" i="3" s="1"/>
  <c r="H492" i="3"/>
  <c r="E492" i="3"/>
  <c r="D492" i="3"/>
  <c r="Q491" i="3"/>
  <c r="K491" i="3"/>
  <c r="L491" i="3" s="1"/>
  <c r="H491" i="3"/>
  <c r="E491" i="3"/>
  <c r="D491" i="3"/>
  <c r="Q490" i="3"/>
  <c r="K490" i="3"/>
  <c r="L490" i="3" s="1"/>
  <c r="H490" i="3"/>
  <c r="E490" i="3"/>
  <c r="D490" i="3"/>
  <c r="Q489" i="3"/>
  <c r="K489" i="3"/>
  <c r="L489" i="3" s="1"/>
  <c r="H489" i="3"/>
  <c r="E489" i="3"/>
  <c r="D489" i="3"/>
  <c r="Q488" i="3"/>
  <c r="K488" i="3"/>
  <c r="L488" i="3" s="1"/>
  <c r="H488" i="3"/>
  <c r="E488" i="3"/>
  <c r="D488" i="3"/>
  <c r="Q487" i="3"/>
  <c r="K487" i="3"/>
  <c r="L487" i="3" s="1"/>
  <c r="H487" i="3"/>
  <c r="E487" i="3"/>
  <c r="D487" i="3"/>
  <c r="Q486" i="3"/>
  <c r="K486" i="3"/>
  <c r="L486" i="3" s="1"/>
  <c r="H486" i="3"/>
  <c r="E486" i="3"/>
  <c r="D486" i="3"/>
  <c r="Q485" i="3"/>
  <c r="K485" i="3"/>
  <c r="L485" i="3" s="1"/>
  <c r="H485" i="3"/>
  <c r="E485" i="3"/>
  <c r="D485" i="3"/>
  <c r="Q484" i="3"/>
  <c r="K484" i="3"/>
  <c r="L484" i="3" s="1"/>
  <c r="H484" i="3"/>
  <c r="E484" i="3"/>
  <c r="D484" i="3"/>
  <c r="Q483" i="3"/>
  <c r="K483" i="3"/>
  <c r="L483" i="3" s="1"/>
  <c r="H483" i="3"/>
  <c r="E483" i="3"/>
  <c r="D483" i="3"/>
  <c r="Q482" i="3"/>
  <c r="K482" i="3"/>
  <c r="L482" i="3" s="1"/>
  <c r="H482" i="3"/>
  <c r="E482" i="3"/>
  <c r="D482" i="3"/>
  <c r="Q481" i="3"/>
  <c r="K481" i="3"/>
  <c r="L481" i="3" s="1"/>
  <c r="H481" i="3"/>
  <c r="E481" i="3"/>
  <c r="D481" i="3"/>
  <c r="Q480" i="3"/>
  <c r="K480" i="3"/>
  <c r="L480" i="3" s="1"/>
  <c r="H480" i="3"/>
  <c r="E480" i="3"/>
  <c r="D480" i="3"/>
  <c r="Q479" i="3"/>
  <c r="K479" i="3"/>
  <c r="L479" i="3" s="1"/>
  <c r="H479" i="3"/>
  <c r="E479" i="3"/>
  <c r="D479" i="3"/>
  <c r="Q478" i="3"/>
  <c r="K478" i="3"/>
  <c r="L478" i="3" s="1"/>
  <c r="H478" i="3"/>
  <c r="E478" i="3"/>
  <c r="D478" i="3"/>
  <c r="Q477" i="3"/>
  <c r="K477" i="3"/>
  <c r="L477" i="3" s="1"/>
  <c r="H477" i="3"/>
  <c r="E477" i="3"/>
  <c r="D477" i="3"/>
  <c r="Q476" i="3"/>
  <c r="K476" i="3"/>
  <c r="L476" i="3" s="1"/>
  <c r="H476" i="3"/>
  <c r="E476" i="3"/>
  <c r="D476" i="3"/>
  <c r="Q475" i="3"/>
  <c r="K475" i="3"/>
  <c r="L475" i="3" s="1"/>
  <c r="H475" i="3"/>
  <c r="E475" i="3"/>
  <c r="D475" i="3"/>
  <c r="Q474" i="3"/>
  <c r="K474" i="3"/>
  <c r="L474" i="3" s="1"/>
  <c r="H474" i="3"/>
  <c r="E474" i="3"/>
  <c r="D474" i="3"/>
  <c r="Q473" i="3"/>
  <c r="K473" i="3"/>
  <c r="L473" i="3" s="1"/>
  <c r="H473" i="3"/>
  <c r="E473" i="3"/>
  <c r="D473" i="3"/>
  <c r="Q472" i="3"/>
  <c r="K472" i="3"/>
  <c r="L472" i="3" s="1"/>
  <c r="H472" i="3"/>
  <c r="E472" i="3"/>
  <c r="D472" i="3"/>
  <c r="Q471" i="3"/>
  <c r="K471" i="3"/>
  <c r="L471" i="3" s="1"/>
  <c r="H471" i="3"/>
  <c r="E471" i="3"/>
  <c r="D471" i="3"/>
  <c r="Q470" i="3"/>
  <c r="K470" i="3"/>
  <c r="L470" i="3" s="1"/>
  <c r="H470" i="3"/>
  <c r="E470" i="3"/>
  <c r="D470" i="3"/>
  <c r="Q469" i="3"/>
  <c r="K469" i="3"/>
  <c r="L469" i="3" s="1"/>
  <c r="H469" i="3"/>
  <c r="E469" i="3"/>
  <c r="D469" i="3"/>
  <c r="Q468" i="3"/>
  <c r="K468" i="3"/>
  <c r="L468" i="3" s="1"/>
  <c r="H468" i="3"/>
  <c r="E468" i="3"/>
  <c r="D468" i="3"/>
  <c r="Q467" i="3"/>
  <c r="K467" i="3"/>
  <c r="L467" i="3" s="1"/>
  <c r="H467" i="3"/>
  <c r="E467" i="3"/>
  <c r="D467" i="3"/>
  <c r="Q466" i="3"/>
  <c r="K466" i="3"/>
  <c r="L466" i="3" s="1"/>
  <c r="H466" i="3"/>
  <c r="E466" i="3"/>
  <c r="D466" i="3"/>
  <c r="Q465" i="3"/>
  <c r="K465" i="3"/>
  <c r="L465" i="3" s="1"/>
  <c r="H465" i="3"/>
  <c r="E465" i="3"/>
  <c r="D465" i="3"/>
  <c r="Q464" i="3"/>
  <c r="K464" i="3"/>
  <c r="L464" i="3" s="1"/>
  <c r="H464" i="3"/>
  <c r="E464" i="3"/>
  <c r="D464" i="3"/>
  <c r="Q463" i="3"/>
  <c r="K463" i="3"/>
  <c r="L463" i="3" s="1"/>
  <c r="H463" i="3"/>
  <c r="E463" i="3"/>
  <c r="D463" i="3"/>
  <c r="Q462" i="3"/>
  <c r="K462" i="3"/>
  <c r="L462" i="3" s="1"/>
  <c r="H462" i="3"/>
  <c r="E462" i="3"/>
  <c r="D462" i="3"/>
  <c r="Q461" i="3"/>
  <c r="K461" i="3"/>
  <c r="L461" i="3" s="1"/>
  <c r="H461" i="3"/>
  <c r="E461" i="3"/>
  <c r="D461" i="3"/>
  <c r="Q460" i="3"/>
  <c r="K460" i="3"/>
  <c r="L460" i="3" s="1"/>
  <c r="H460" i="3"/>
  <c r="E460" i="3"/>
  <c r="D460" i="3"/>
  <c r="Q459" i="3"/>
  <c r="K459" i="3"/>
  <c r="L459" i="3" s="1"/>
  <c r="H459" i="3"/>
  <c r="E459" i="3"/>
  <c r="D459" i="3"/>
  <c r="Q458" i="3"/>
  <c r="K458" i="3"/>
  <c r="L458" i="3" s="1"/>
  <c r="H458" i="3"/>
  <c r="E458" i="3"/>
  <c r="D458" i="3"/>
  <c r="Q457" i="3"/>
  <c r="K457" i="3"/>
  <c r="L457" i="3" s="1"/>
  <c r="H457" i="3"/>
  <c r="E457" i="3"/>
  <c r="D457" i="3"/>
  <c r="Q456" i="3"/>
  <c r="K456" i="3"/>
  <c r="L456" i="3" s="1"/>
  <c r="H456" i="3"/>
  <c r="E456" i="3"/>
  <c r="D456" i="3"/>
  <c r="Q455" i="3"/>
  <c r="K455" i="3"/>
  <c r="L455" i="3" s="1"/>
  <c r="H455" i="3"/>
  <c r="E455" i="3"/>
  <c r="D455" i="3"/>
  <c r="Q454" i="3"/>
  <c r="K454" i="3"/>
  <c r="L454" i="3" s="1"/>
  <c r="H454" i="3"/>
  <c r="E454" i="3"/>
  <c r="D454" i="3"/>
  <c r="Q453" i="3"/>
  <c r="K453" i="3"/>
  <c r="L453" i="3" s="1"/>
  <c r="H453" i="3"/>
  <c r="E453" i="3"/>
  <c r="D453" i="3"/>
  <c r="Q452" i="3"/>
  <c r="K452" i="3"/>
  <c r="L452" i="3" s="1"/>
  <c r="H452" i="3"/>
  <c r="E452" i="3"/>
  <c r="D452" i="3"/>
  <c r="Q451" i="3"/>
  <c r="K451" i="3"/>
  <c r="L451" i="3" s="1"/>
  <c r="H451" i="3"/>
  <c r="E451" i="3"/>
  <c r="D451" i="3"/>
  <c r="Q450" i="3"/>
  <c r="K450" i="3"/>
  <c r="L450" i="3" s="1"/>
  <c r="H450" i="3"/>
  <c r="E450" i="3"/>
  <c r="D450" i="3"/>
  <c r="Q449" i="3"/>
  <c r="K449" i="3"/>
  <c r="L449" i="3" s="1"/>
  <c r="H449" i="3"/>
  <c r="E449" i="3"/>
  <c r="D449" i="3"/>
  <c r="Q448" i="3"/>
  <c r="K448" i="3"/>
  <c r="L448" i="3" s="1"/>
  <c r="H448" i="3"/>
  <c r="E448" i="3"/>
  <c r="D448" i="3"/>
  <c r="Q447" i="3"/>
  <c r="K447" i="3"/>
  <c r="L447" i="3" s="1"/>
  <c r="H447" i="3"/>
  <c r="E447" i="3"/>
  <c r="D447" i="3"/>
  <c r="Q446" i="3"/>
  <c r="K446" i="3"/>
  <c r="L446" i="3" s="1"/>
  <c r="H446" i="3"/>
  <c r="E446" i="3"/>
  <c r="D446" i="3"/>
  <c r="Q445" i="3"/>
  <c r="K445" i="3"/>
  <c r="L445" i="3" s="1"/>
  <c r="H445" i="3"/>
  <c r="E445" i="3"/>
  <c r="D445" i="3"/>
  <c r="Q444" i="3"/>
  <c r="K444" i="3"/>
  <c r="L444" i="3" s="1"/>
  <c r="H444" i="3"/>
  <c r="E444" i="3"/>
  <c r="D444" i="3"/>
  <c r="Q443" i="3"/>
  <c r="K443" i="3"/>
  <c r="L443" i="3" s="1"/>
  <c r="H443" i="3"/>
  <c r="E443" i="3"/>
  <c r="D443" i="3"/>
  <c r="Q442" i="3"/>
  <c r="K442" i="3"/>
  <c r="L442" i="3" s="1"/>
  <c r="H442" i="3"/>
  <c r="E442" i="3"/>
  <c r="D442" i="3"/>
  <c r="Q441" i="3"/>
  <c r="K441" i="3"/>
  <c r="L441" i="3" s="1"/>
  <c r="H441" i="3"/>
  <c r="E441" i="3"/>
  <c r="D441" i="3"/>
  <c r="Q440" i="3"/>
  <c r="K440" i="3"/>
  <c r="L440" i="3" s="1"/>
  <c r="H440" i="3"/>
  <c r="E440" i="3"/>
  <c r="D440" i="3"/>
  <c r="Q439" i="3"/>
  <c r="K439" i="3"/>
  <c r="L439" i="3" s="1"/>
  <c r="H439" i="3"/>
  <c r="E439" i="3"/>
  <c r="D439" i="3"/>
  <c r="Q438" i="3"/>
  <c r="K438" i="3"/>
  <c r="L438" i="3" s="1"/>
  <c r="H438" i="3"/>
  <c r="E438" i="3"/>
  <c r="D438" i="3"/>
  <c r="Q437" i="3"/>
  <c r="K437" i="3"/>
  <c r="L437" i="3" s="1"/>
  <c r="H437" i="3"/>
  <c r="E437" i="3"/>
  <c r="D437" i="3"/>
  <c r="Q436" i="3"/>
  <c r="K436" i="3"/>
  <c r="L436" i="3" s="1"/>
  <c r="H436" i="3"/>
  <c r="E436" i="3"/>
  <c r="D436" i="3"/>
  <c r="Q435" i="3"/>
  <c r="K435" i="3"/>
  <c r="L435" i="3" s="1"/>
  <c r="H435" i="3"/>
  <c r="E435" i="3"/>
  <c r="D435" i="3"/>
  <c r="Q434" i="3"/>
  <c r="K434" i="3"/>
  <c r="L434" i="3" s="1"/>
  <c r="H434" i="3"/>
  <c r="E434" i="3"/>
  <c r="D434" i="3"/>
  <c r="Q433" i="3"/>
  <c r="K433" i="3"/>
  <c r="L433" i="3" s="1"/>
  <c r="H433" i="3"/>
  <c r="E433" i="3"/>
  <c r="D433" i="3"/>
  <c r="Q432" i="3"/>
  <c r="K432" i="3"/>
  <c r="L432" i="3" s="1"/>
  <c r="H432" i="3"/>
  <c r="E432" i="3"/>
  <c r="D432" i="3"/>
  <c r="Q431" i="3"/>
  <c r="K431" i="3"/>
  <c r="L431" i="3" s="1"/>
  <c r="H431" i="3"/>
  <c r="E431" i="3"/>
  <c r="D431" i="3"/>
  <c r="Q430" i="3"/>
  <c r="K430" i="3"/>
  <c r="L430" i="3" s="1"/>
  <c r="H430" i="3"/>
  <c r="E430" i="3"/>
  <c r="D430" i="3"/>
  <c r="Q429" i="3"/>
  <c r="K429" i="3"/>
  <c r="L429" i="3" s="1"/>
  <c r="H429" i="3"/>
  <c r="E429" i="3"/>
  <c r="D429" i="3"/>
  <c r="Q428" i="3"/>
  <c r="K428" i="3"/>
  <c r="L428" i="3" s="1"/>
  <c r="H428" i="3"/>
  <c r="E428" i="3"/>
  <c r="D428" i="3"/>
  <c r="Q427" i="3"/>
  <c r="K427" i="3"/>
  <c r="L427" i="3" s="1"/>
  <c r="H427" i="3"/>
  <c r="E427" i="3"/>
  <c r="D427" i="3"/>
  <c r="Q426" i="3"/>
  <c r="K426" i="3"/>
  <c r="L426" i="3" s="1"/>
  <c r="H426" i="3"/>
  <c r="E426" i="3"/>
  <c r="D426" i="3"/>
  <c r="Q425" i="3"/>
  <c r="K425" i="3"/>
  <c r="L425" i="3" s="1"/>
  <c r="H425" i="3"/>
  <c r="E425" i="3"/>
  <c r="D425" i="3"/>
  <c r="Q424" i="3"/>
  <c r="K424" i="3"/>
  <c r="L424" i="3" s="1"/>
  <c r="H424" i="3"/>
  <c r="E424" i="3"/>
  <c r="D424" i="3"/>
  <c r="Q423" i="3"/>
  <c r="K423" i="3"/>
  <c r="L423" i="3" s="1"/>
  <c r="H423" i="3"/>
  <c r="E423" i="3"/>
  <c r="D423" i="3"/>
  <c r="Q422" i="3"/>
  <c r="K422" i="3"/>
  <c r="L422" i="3" s="1"/>
  <c r="H422" i="3"/>
  <c r="E422" i="3"/>
  <c r="D422" i="3"/>
  <c r="Q421" i="3"/>
  <c r="K421" i="3"/>
  <c r="L421" i="3" s="1"/>
  <c r="H421" i="3"/>
  <c r="E421" i="3"/>
  <c r="D421" i="3"/>
  <c r="Q420" i="3"/>
  <c r="K420" i="3"/>
  <c r="L420" i="3" s="1"/>
  <c r="H420" i="3"/>
  <c r="E420" i="3"/>
  <c r="D420" i="3"/>
  <c r="Q419" i="3"/>
  <c r="K419" i="3"/>
  <c r="L419" i="3" s="1"/>
  <c r="H419" i="3"/>
  <c r="E419" i="3"/>
  <c r="D419" i="3"/>
  <c r="Q418" i="3"/>
  <c r="K418" i="3"/>
  <c r="L418" i="3" s="1"/>
  <c r="H418" i="3"/>
  <c r="E418" i="3"/>
  <c r="D418" i="3"/>
  <c r="Q417" i="3"/>
  <c r="K417" i="3"/>
  <c r="L417" i="3" s="1"/>
  <c r="H417" i="3"/>
  <c r="E417" i="3"/>
  <c r="D417" i="3"/>
  <c r="Q416" i="3"/>
  <c r="K416" i="3"/>
  <c r="L416" i="3" s="1"/>
  <c r="H416" i="3"/>
  <c r="E416" i="3"/>
  <c r="D416" i="3"/>
  <c r="Q415" i="3"/>
  <c r="K415" i="3"/>
  <c r="L415" i="3" s="1"/>
  <c r="H415" i="3"/>
  <c r="E415" i="3"/>
  <c r="D415" i="3"/>
  <c r="Q414" i="3"/>
  <c r="K414" i="3"/>
  <c r="L414" i="3" s="1"/>
  <c r="H414" i="3"/>
  <c r="E414" i="3"/>
  <c r="D414" i="3"/>
  <c r="Q413" i="3"/>
  <c r="K413" i="3"/>
  <c r="L413" i="3" s="1"/>
  <c r="H413" i="3"/>
  <c r="E413" i="3"/>
  <c r="D413" i="3"/>
  <c r="Q412" i="3"/>
  <c r="K412" i="3"/>
  <c r="L412" i="3" s="1"/>
  <c r="H412" i="3"/>
  <c r="E412" i="3"/>
  <c r="D412" i="3"/>
  <c r="Q411" i="3"/>
  <c r="K411" i="3"/>
  <c r="L411" i="3" s="1"/>
  <c r="H411" i="3"/>
  <c r="E411" i="3"/>
  <c r="D411" i="3"/>
  <c r="Q410" i="3"/>
  <c r="K410" i="3"/>
  <c r="L410" i="3" s="1"/>
  <c r="H410" i="3"/>
  <c r="E410" i="3"/>
  <c r="D410" i="3"/>
  <c r="Q409" i="3"/>
  <c r="K409" i="3"/>
  <c r="L409" i="3" s="1"/>
  <c r="H409" i="3"/>
  <c r="E409" i="3"/>
  <c r="D409" i="3"/>
  <c r="Q408" i="3"/>
  <c r="K408" i="3"/>
  <c r="L408" i="3" s="1"/>
  <c r="H408" i="3"/>
  <c r="E408" i="3"/>
  <c r="D408" i="3"/>
  <c r="Q407" i="3"/>
  <c r="K407" i="3"/>
  <c r="L407" i="3" s="1"/>
  <c r="H407" i="3"/>
  <c r="E407" i="3"/>
  <c r="D407" i="3"/>
  <c r="Q406" i="3"/>
  <c r="K406" i="3"/>
  <c r="L406" i="3" s="1"/>
  <c r="H406" i="3"/>
  <c r="E406" i="3"/>
  <c r="D406" i="3"/>
  <c r="Q405" i="3"/>
  <c r="K405" i="3"/>
  <c r="L405" i="3" s="1"/>
  <c r="H405" i="3"/>
  <c r="E405" i="3"/>
  <c r="D405" i="3"/>
  <c r="Q404" i="3"/>
  <c r="K404" i="3"/>
  <c r="L404" i="3" s="1"/>
  <c r="H404" i="3"/>
  <c r="E404" i="3"/>
  <c r="D404" i="3"/>
  <c r="Q403" i="3"/>
  <c r="K403" i="3"/>
  <c r="L403" i="3" s="1"/>
  <c r="H403" i="3"/>
  <c r="E403" i="3"/>
  <c r="D403" i="3"/>
  <c r="Q402" i="3"/>
  <c r="K402" i="3"/>
  <c r="L402" i="3" s="1"/>
  <c r="H402" i="3"/>
  <c r="E402" i="3"/>
  <c r="D402" i="3"/>
  <c r="Q401" i="3"/>
  <c r="K401" i="3"/>
  <c r="L401" i="3" s="1"/>
  <c r="H401" i="3"/>
  <c r="E401" i="3"/>
  <c r="D401" i="3"/>
  <c r="Q400" i="3"/>
  <c r="K400" i="3"/>
  <c r="L400" i="3" s="1"/>
  <c r="H400" i="3"/>
  <c r="E400" i="3"/>
  <c r="D400" i="3"/>
  <c r="Q399" i="3"/>
  <c r="K399" i="3"/>
  <c r="L399" i="3" s="1"/>
  <c r="H399" i="3"/>
  <c r="E399" i="3"/>
  <c r="D399" i="3"/>
  <c r="Q398" i="3"/>
  <c r="K398" i="3"/>
  <c r="L398" i="3" s="1"/>
  <c r="H398" i="3"/>
  <c r="E398" i="3"/>
  <c r="D398" i="3"/>
  <c r="Q397" i="3"/>
  <c r="K397" i="3"/>
  <c r="L397" i="3" s="1"/>
  <c r="H397" i="3"/>
  <c r="E397" i="3"/>
  <c r="D397" i="3"/>
  <c r="Q396" i="3"/>
  <c r="K396" i="3"/>
  <c r="L396" i="3" s="1"/>
  <c r="H396" i="3"/>
  <c r="E396" i="3"/>
  <c r="D396" i="3"/>
  <c r="Q395" i="3"/>
  <c r="K395" i="3"/>
  <c r="L395" i="3" s="1"/>
  <c r="H395" i="3"/>
  <c r="E395" i="3"/>
  <c r="D395" i="3"/>
  <c r="Q394" i="3"/>
  <c r="K394" i="3"/>
  <c r="L394" i="3" s="1"/>
  <c r="H394" i="3"/>
  <c r="E394" i="3"/>
  <c r="D394" i="3"/>
  <c r="Q393" i="3"/>
  <c r="K393" i="3"/>
  <c r="L393" i="3" s="1"/>
  <c r="H393" i="3"/>
  <c r="E393" i="3"/>
  <c r="D393" i="3"/>
  <c r="Q392" i="3"/>
  <c r="K392" i="3"/>
  <c r="L392" i="3" s="1"/>
  <c r="H392" i="3"/>
  <c r="E392" i="3"/>
  <c r="D392" i="3"/>
  <c r="Q391" i="3"/>
  <c r="K391" i="3"/>
  <c r="L391" i="3" s="1"/>
  <c r="H391" i="3"/>
  <c r="E391" i="3"/>
  <c r="D391" i="3"/>
  <c r="Q390" i="3"/>
  <c r="K390" i="3"/>
  <c r="L390" i="3" s="1"/>
  <c r="H390" i="3"/>
  <c r="E390" i="3"/>
  <c r="D390" i="3"/>
  <c r="Q389" i="3"/>
  <c r="K389" i="3"/>
  <c r="L389" i="3" s="1"/>
  <c r="H389" i="3"/>
  <c r="E389" i="3"/>
  <c r="D389" i="3"/>
  <c r="Q388" i="3"/>
  <c r="K388" i="3"/>
  <c r="L388" i="3" s="1"/>
  <c r="H388" i="3"/>
  <c r="E388" i="3"/>
  <c r="D388" i="3"/>
  <c r="Q387" i="3"/>
  <c r="K387" i="3"/>
  <c r="L387" i="3" s="1"/>
  <c r="H387" i="3"/>
  <c r="E387" i="3"/>
  <c r="D387" i="3"/>
  <c r="Q386" i="3"/>
  <c r="K386" i="3"/>
  <c r="L386" i="3" s="1"/>
  <c r="H386" i="3"/>
  <c r="E386" i="3"/>
  <c r="D386" i="3"/>
  <c r="Q385" i="3"/>
  <c r="K385" i="3"/>
  <c r="L385" i="3" s="1"/>
  <c r="H385" i="3"/>
  <c r="E385" i="3"/>
  <c r="D385" i="3"/>
  <c r="Q384" i="3"/>
  <c r="K384" i="3"/>
  <c r="L384" i="3" s="1"/>
  <c r="H384" i="3"/>
  <c r="E384" i="3"/>
  <c r="D384" i="3"/>
  <c r="Q383" i="3"/>
  <c r="K383" i="3"/>
  <c r="L383" i="3" s="1"/>
  <c r="H383" i="3"/>
  <c r="E383" i="3"/>
  <c r="D383" i="3"/>
  <c r="Q382" i="3"/>
  <c r="K382" i="3"/>
  <c r="L382" i="3" s="1"/>
  <c r="H382" i="3"/>
  <c r="E382" i="3"/>
  <c r="D382" i="3"/>
  <c r="Q381" i="3"/>
  <c r="K381" i="3"/>
  <c r="L381" i="3" s="1"/>
  <c r="H381" i="3"/>
  <c r="E381" i="3"/>
  <c r="D381" i="3"/>
  <c r="Q380" i="3"/>
  <c r="K380" i="3"/>
  <c r="L380" i="3" s="1"/>
  <c r="H380" i="3"/>
  <c r="E380" i="3"/>
  <c r="D380" i="3"/>
  <c r="Q379" i="3"/>
  <c r="K379" i="3"/>
  <c r="L379" i="3" s="1"/>
  <c r="H379" i="3"/>
  <c r="E379" i="3"/>
  <c r="D379" i="3"/>
  <c r="Q378" i="3"/>
  <c r="K378" i="3"/>
  <c r="L378" i="3" s="1"/>
  <c r="H378" i="3"/>
  <c r="E378" i="3"/>
  <c r="D378" i="3"/>
  <c r="Q377" i="3"/>
  <c r="K377" i="3"/>
  <c r="L377" i="3" s="1"/>
  <c r="H377" i="3"/>
  <c r="E377" i="3"/>
  <c r="D377" i="3"/>
  <c r="Q376" i="3"/>
  <c r="K376" i="3"/>
  <c r="L376" i="3" s="1"/>
  <c r="H376" i="3"/>
  <c r="E376" i="3"/>
  <c r="D376" i="3"/>
  <c r="Q375" i="3"/>
  <c r="K375" i="3"/>
  <c r="L375" i="3" s="1"/>
  <c r="H375" i="3"/>
  <c r="E375" i="3"/>
  <c r="D375" i="3"/>
  <c r="Q374" i="3"/>
  <c r="K374" i="3"/>
  <c r="L374" i="3" s="1"/>
  <c r="H374" i="3"/>
  <c r="E374" i="3"/>
  <c r="D374" i="3"/>
  <c r="Q373" i="3"/>
  <c r="K373" i="3"/>
  <c r="L373" i="3" s="1"/>
  <c r="H373" i="3"/>
  <c r="E373" i="3"/>
  <c r="D373" i="3"/>
  <c r="Q372" i="3"/>
  <c r="K372" i="3"/>
  <c r="L372" i="3" s="1"/>
  <c r="H372" i="3"/>
  <c r="E372" i="3"/>
  <c r="D372" i="3"/>
  <c r="Q371" i="3"/>
  <c r="K371" i="3"/>
  <c r="L371" i="3" s="1"/>
  <c r="H371" i="3"/>
  <c r="E371" i="3"/>
  <c r="D371" i="3"/>
  <c r="Q370" i="3"/>
  <c r="K370" i="3"/>
  <c r="L370" i="3" s="1"/>
  <c r="H370" i="3"/>
  <c r="E370" i="3"/>
  <c r="D370" i="3"/>
  <c r="Q369" i="3"/>
  <c r="K369" i="3"/>
  <c r="L369" i="3" s="1"/>
  <c r="H369" i="3"/>
  <c r="E369" i="3"/>
  <c r="D369" i="3"/>
  <c r="Q368" i="3"/>
  <c r="K368" i="3"/>
  <c r="L368" i="3" s="1"/>
  <c r="H368" i="3"/>
  <c r="E368" i="3"/>
  <c r="D368" i="3"/>
  <c r="Q367" i="3"/>
  <c r="K367" i="3"/>
  <c r="L367" i="3" s="1"/>
  <c r="H367" i="3"/>
  <c r="E367" i="3"/>
  <c r="D367" i="3"/>
  <c r="Q366" i="3"/>
  <c r="K366" i="3"/>
  <c r="L366" i="3" s="1"/>
  <c r="H366" i="3"/>
  <c r="E366" i="3"/>
  <c r="D366" i="3"/>
  <c r="Q365" i="3"/>
  <c r="K365" i="3"/>
  <c r="L365" i="3" s="1"/>
  <c r="H365" i="3"/>
  <c r="E365" i="3"/>
  <c r="D365" i="3"/>
  <c r="Q364" i="3"/>
  <c r="K364" i="3"/>
  <c r="L364" i="3" s="1"/>
  <c r="H364" i="3"/>
  <c r="E364" i="3"/>
  <c r="D364" i="3"/>
  <c r="Q363" i="3"/>
  <c r="K363" i="3"/>
  <c r="L363" i="3" s="1"/>
  <c r="H363" i="3"/>
  <c r="E363" i="3"/>
  <c r="D363" i="3"/>
  <c r="Q362" i="3"/>
  <c r="K362" i="3"/>
  <c r="L362" i="3" s="1"/>
  <c r="H362" i="3"/>
  <c r="E362" i="3"/>
  <c r="D362" i="3"/>
  <c r="Q361" i="3"/>
  <c r="K361" i="3"/>
  <c r="L361" i="3" s="1"/>
  <c r="H361" i="3"/>
  <c r="E361" i="3"/>
  <c r="D361" i="3"/>
  <c r="Q360" i="3"/>
  <c r="K360" i="3"/>
  <c r="L360" i="3" s="1"/>
  <c r="H360" i="3"/>
  <c r="E360" i="3"/>
  <c r="D360" i="3"/>
  <c r="Q359" i="3"/>
  <c r="K359" i="3"/>
  <c r="L359" i="3" s="1"/>
  <c r="H359" i="3"/>
  <c r="E359" i="3"/>
  <c r="D359" i="3"/>
  <c r="Q358" i="3"/>
  <c r="K358" i="3"/>
  <c r="L358" i="3" s="1"/>
  <c r="H358" i="3"/>
  <c r="E358" i="3"/>
  <c r="D358" i="3"/>
  <c r="Q357" i="3"/>
  <c r="K357" i="3"/>
  <c r="L357" i="3" s="1"/>
  <c r="H357" i="3"/>
  <c r="E357" i="3"/>
  <c r="D357" i="3"/>
  <c r="Q356" i="3"/>
  <c r="K356" i="3"/>
  <c r="L356" i="3" s="1"/>
  <c r="H356" i="3"/>
  <c r="E356" i="3"/>
  <c r="D356" i="3"/>
  <c r="Q355" i="3"/>
  <c r="K355" i="3"/>
  <c r="L355" i="3" s="1"/>
  <c r="H355" i="3"/>
  <c r="E355" i="3"/>
  <c r="D355" i="3"/>
  <c r="Q354" i="3"/>
  <c r="K354" i="3"/>
  <c r="L354" i="3" s="1"/>
  <c r="H354" i="3"/>
  <c r="E354" i="3"/>
  <c r="D354" i="3"/>
  <c r="Q353" i="3"/>
  <c r="K353" i="3"/>
  <c r="L353" i="3" s="1"/>
  <c r="H353" i="3"/>
  <c r="E353" i="3"/>
  <c r="D353" i="3"/>
  <c r="Q352" i="3"/>
  <c r="K352" i="3"/>
  <c r="L352" i="3" s="1"/>
  <c r="H352" i="3"/>
  <c r="E352" i="3"/>
  <c r="D352" i="3"/>
  <c r="Q351" i="3"/>
  <c r="K351" i="3"/>
  <c r="L351" i="3" s="1"/>
  <c r="H351" i="3"/>
  <c r="E351" i="3"/>
  <c r="D351" i="3"/>
  <c r="Q350" i="3"/>
  <c r="K350" i="3"/>
  <c r="L350" i="3" s="1"/>
  <c r="H350" i="3"/>
  <c r="E350" i="3"/>
  <c r="D350" i="3"/>
  <c r="Q349" i="3"/>
  <c r="K349" i="3"/>
  <c r="L349" i="3" s="1"/>
  <c r="H349" i="3"/>
  <c r="E349" i="3"/>
  <c r="D349" i="3"/>
  <c r="Q348" i="3"/>
  <c r="K348" i="3"/>
  <c r="L348" i="3" s="1"/>
  <c r="H348" i="3"/>
  <c r="E348" i="3"/>
  <c r="D348" i="3"/>
  <c r="Q347" i="3"/>
  <c r="K347" i="3"/>
  <c r="L347" i="3" s="1"/>
  <c r="H347" i="3"/>
  <c r="E347" i="3"/>
  <c r="D347" i="3"/>
  <c r="Q346" i="3"/>
  <c r="K346" i="3"/>
  <c r="L346" i="3" s="1"/>
  <c r="H346" i="3"/>
  <c r="E346" i="3"/>
  <c r="D346" i="3"/>
  <c r="Q345" i="3"/>
  <c r="K345" i="3"/>
  <c r="L345" i="3" s="1"/>
  <c r="H345" i="3"/>
  <c r="E345" i="3"/>
  <c r="D345" i="3"/>
  <c r="Q344" i="3"/>
  <c r="K344" i="3"/>
  <c r="L344" i="3" s="1"/>
  <c r="H344" i="3"/>
  <c r="E344" i="3"/>
  <c r="D344" i="3"/>
  <c r="Q343" i="3"/>
  <c r="K343" i="3"/>
  <c r="L343" i="3" s="1"/>
  <c r="H343" i="3"/>
  <c r="E343" i="3"/>
  <c r="D343" i="3"/>
  <c r="Q342" i="3"/>
  <c r="K342" i="3"/>
  <c r="L342" i="3" s="1"/>
  <c r="H342" i="3"/>
  <c r="E342" i="3"/>
  <c r="D342" i="3"/>
  <c r="Q341" i="3"/>
  <c r="K341" i="3"/>
  <c r="L341" i="3" s="1"/>
  <c r="H341" i="3"/>
  <c r="E341" i="3"/>
  <c r="D341" i="3"/>
  <c r="Q340" i="3"/>
  <c r="K340" i="3"/>
  <c r="L340" i="3" s="1"/>
  <c r="H340" i="3"/>
  <c r="E340" i="3"/>
  <c r="D340" i="3"/>
  <c r="Q339" i="3"/>
  <c r="K339" i="3"/>
  <c r="L339" i="3" s="1"/>
  <c r="H339" i="3"/>
  <c r="E339" i="3"/>
  <c r="D339" i="3"/>
  <c r="Q338" i="3"/>
  <c r="K338" i="3"/>
  <c r="L338" i="3" s="1"/>
  <c r="H338" i="3"/>
  <c r="E338" i="3"/>
  <c r="D338" i="3"/>
  <c r="Q337" i="3"/>
  <c r="K337" i="3"/>
  <c r="L337" i="3" s="1"/>
  <c r="H337" i="3"/>
  <c r="E337" i="3"/>
  <c r="D337" i="3"/>
  <c r="Q336" i="3"/>
  <c r="K336" i="3"/>
  <c r="L336" i="3" s="1"/>
  <c r="H336" i="3"/>
  <c r="E336" i="3"/>
  <c r="D336" i="3"/>
  <c r="Q335" i="3"/>
  <c r="K335" i="3"/>
  <c r="L335" i="3" s="1"/>
  <c r="H335" i="3"/>
  <c r="E335" i="3"/>
  <c r="D335" i="3"/>
  <c r="Q334" i="3"/>
  <c r="K334" i="3"/>
  <c r="L334" i="3" s="1"/>
  <c r="H334" i="3"/>
  <c r="E334" i="3"/>
  <c r="D334" i="3"/>
  <c r="Q333" i="3"/>
  <c r="K333" i="3"/>
  <c r="L333" i="3" s="1"/>
  <c r="H333" i="3"/>
  <c r="E333" i="3"/>
  <c r="D333" i="3"/>
  <c r="Q332" i="3"/>
  <c r="K332" i="3"/>
  <c r="L332" i="3" s="1"/>
  <c r="H332" i="3"/>
  <c r="E332" i="3"/>
  <c r="D332" i="3"/>
  <c r="Q331" i="3"/>
  <c r="K331" i="3"/>
  <c r="L331" i="3" s="1"/>
  <c r="H331" i="3"/>
  <c r="E331" i="3"/>
  <c r="D331" i="3"/>
  <c r="Q330" i="3"/>
  <c r="K330" i="3"/>
  <c r="L330" i="3" s="1"/>
  <c r="H330" i="3"/>
  <c r="E330" i="3"/>
  <c r="D330" i="3"/>
  <c r="Q329" i="3"/>
  <c r="K329" i="3"/>
  <c r="L329" i="3" s="1"/>
  <c r="H329" i="3"/>
  <c r="E329" i="3"/>
  <c r="D329" i="3"/>
  <c r="Q328" i="3"/>
  <c r="K328" i="3"/>
  <c r="L328" i="3" s="1"/>
  <c r="H328" i="3"/>
  <c r="E328" i="3"/>
  <c r="D328" i="3"/>
  <c r="Q327" i="3"/>
  <c r="K327" i="3"/>
  <c r="L327" i="3" s="1"/>
  <c r="H327" i="3"/>
  <c r="E327" i="3"/>
  <c r="D327" i="3"/>
  <c r="Q326" i="3"/>
  <c r="K326" i="3"/>
  <c r="L326" i="3" s="1"/>
  <c r="H326" i="3"/>
  <c r="E326" i="3"/>
  <c r="D326" i="3"/>
  <c r="Q325" i="3"/>
  <c r="K325" i="3"/>
  <c r="L325" i="3" s="1"/>
  <c r="H325" i="3"/>
  <c r="E325" i="3"/>
  <c r="D325" i="3"/>
  <c r="Q324" i="3"/>
  <c r="K324" i="3"/>
  <c r="L324" i="3" s="1"/>
  <c r="H324" i="3"/>
  <c r="E324" i="3"/>
  <c r="D324" i="3"/>
  <c r="Q323" i="3"/>
  <c r="K323" i="3"/>
  <c r="L323" i="3" s="1"/>
  <c r="H323" i="3"/>
  <c r="E323" i="3"/>
  <c r="D323" i="3"/>
  <c r="Q322" i="3"/>
  <c r="K322" i="3"/>
  <c r="L322" i="3" s="1"/>
  <c r="H322" i="3"/>
  <c r="E322" i="3"/>
  <c r="D322" i="3"/>
  <c r="Q321" i="3"/>
  <c r="K321" i="3"/>
  <c r="L321" i="3" s="1"/>
  <c r="H321" i="3"/>
  <c r="E321" i="3"/>
  <c r="D321" i="3"/>
  <c r="Q320" i="3"/>
  <c r="K320" i="3"/>
  <c r="L320" i="3" s="1"/>
  <c r="H320" i="3"/>
  <c r="E320" i="3"/>
  <c r="D320" i="3"/>
  <c r="Q319" i="3"/>
  <c r="K319" i="3"/>
  <c r="L319" i="3" s="1"/>
  <c r="H319" i="3"/>
  <c r="E319" i="3"/>
  <c r="D319" i="3"/>
  <c r="Q318" i="3"/>
  <c r="K318" i="3"/>
  <c r="L318" i="3" s="1"/>
  <c r="H318" i="3"/>
  <c r="E318" i="3"/>
  <c r="D318" i="3"/>
  <c r="Q317" i="3"/>
  <c r="K317" i="3"/>
  <c r="L317" i="3" s="1"/>
  <c r="H317" i="3"/>
  <c r="E317" i="3"/>
  <c r="D317" i="3"/>
  <c r="Q316" i="3"/>
  <c r="K316" i="3"/>
  <c r="L316" i="3" s="1"/>
  <c r="H316" i="3"/>
  <c r="E316" i="3"/>
  <c r="D316" i="3"/>
  <c r="Q315" i="3"/>
  <c r="K315" i="3"/>
  <c r="L315" i="3" s="1"/>
  <c r="H315" i="3"/>
  <c r="E315" i="3"/>
  <c r="D315" i="3"/>
  <c r="Q314" i="3"/>
  <c r="K314" i="3"/>
  <c r="L314" i="3" s="1"/>
  <c r="H314" i="3"/>
  <c r="E314" i="3"/>
  <c r="D314" i="3"/>
  <c r="Q313" i="3"/>
  <c r="K313" i="3"/>
  <c r="L313" i="3" s="1"/>
  <c r="H313" i="3"/>
  <c r="E313" i="3"/>
  <c r="D313" i="3"/>
  <c r="Q312" i="3"/>
  <c r="K312" i="3"/>
  <c r="L312" i="3" s="1"/>
  <c r="H312" i="3"/>
  <c r="E312" i="3"/>
  <c r="D312" i="3"/>
  <c r="Q311" i="3"/>
  <c r="K311" i="3"/>
  <c r="L311" i="3" s="1"/>
  <c r="H311" i="3"/>
  <c r="E311" i="3"/>
  <c r="D311" i="3"/>
  <c r="Q310" i="3"/>
  <c r="K310" i="3"/>
  <c r="L310" i="3" s="1"/>
  <c r="H310" i="3"/>
  <c r="E310" i="3"/>
  <c r="D310" i="3"/>
  <c r="Q309" i="3"/>
  <c r="K309" i="3"/>
  <c r="L309" i="3" s="1"/>
  <c r="H309" i="3"/>
  <c r="E309" i="3"/>
  <c r="D309" i="3"/>
  <c r="Q308" i="3"/>
  <c r="K308" i="3"/>
  <c r="L308" i="3" s="1"/>
  <c r="H308" i="3"/>
  <c r="E308" i="3"/>
  <c r="D308" i="3"/>
  <c r="Q307" i="3"/>
  <c r="K307" i="3"/>
  <c r="L307" i="3" s="1"/>
  <c r="H307" i="3"/>
  <c r="E307" i="3"/>
  <c r="D307" i="3"/>
  <c r="Q306" i="3"/>
  <c r="K306" i="3"/>
  <c r="L306" i="3" s="1"/>
  <c r="H306" i="3"/>
  <c r="E306" i="3"/>
  <c r="D306" i="3"/>
  <c r="Q305" i="3"/>
  <c r="K305" i="3"/>
  <c r="L305" i="3" s="1"/>
  <c r="H305" i="3"/>
  <c r="E305" i="3"/>
  <c r="D305" i="3"/>
  <c r="Q304" i="3"/>
  <c r="K304" i="3"/>
  <c r="L304" i="3" s="1"/>
  <c r="H304" i="3"/>
  <c r="E304" i="3"/>
  <c r="D304" i="3"/>
  <c r="Q303" i="3"/>
  <c r="K303" i="3"/>
  <c r="L303" i="3" s="1"/>
  <c r="H303" i="3"/>
  <c r="E303" i="3"/>
  <c r="D303" i="3"/>
  <c r="Q302" i="3"/>
  <c r="K302" i="3"/>
  <c r="L302" i="3" s="1"/>
  <c r="H302" i="3"/>
  <c r="E302" i="3"/>
  <c r="D302" i="3"/>
  <c r="Q301" i="3"/>
  <c r="K301" i="3"/>
  <c r="L301" i="3" s="1"/>
  <c r="H301" i="3"/>
  <c r="E301" i="3"/>
  <c r="D301" i="3"/>
  <c r="Q300" i="3"/>
  <c r="K300" i="3"/>
  <c r="L300" i="3" s="1"/>
  <c r="H300" i="3"/>
  <c r="E300" i="3"/>
  <c r="D300" i="3"/>
  <c r="Q299" i="3"/>
  <c r="K299" i="3"/>
  <c r="L299" i="3" s="1"/>
  <c r="H299" i="3"/>
  <c r="E299" i="3"/>
  <c r="D299" i="3"/>
  <c r="Q298" i="3"/>
  <c r="K298" i="3"/>
  <c r="L298" i="3" s="1"/>
  <c r="H298" i="3"/>
  <c r="E298" i="3"/>
  <c r="D298" i="3"/>
  <c r="Q297" i="3"/>
  <c r="K297" i="3"/>
  <c r="L297" i="3" s="1"/>
  <c r="H297" i="3"/>
  <c r="E297" i="3"/>
  <c r="D297" i="3"/>
  <c r="Q296" i="3"/>
  <c r="K296" i="3"/>
  <c r="L296" i="3" s="1"/>
  <c r="H296" i="3"/>
  <c r="E296" i="3"/>
  <c r="D296" i="3"/>
  <c r="Q295" i="3"/>
  <c r="K295" i="3"/>
  <c r="L295" i="3" s="1"/>
  <c r="H295" i="3"/>
  <c r="E295" i="3"/>
  <c r="D295" i="3"/>
  <c r="Q294" i="3"/>
  <c r="K294" i="3"/>
  <c r="L294" i="3" s="1"/>
  <c r="H294" i="3"/>
  <c r="E294" i="3"/>
  <c r="D294" i="3"/>
  <c r="Q293" i="3"/>
  <c r="K293" i="3"/>
  <c r="L293" i="3" s="1"/>
  <c r="H293" i="3"/>
  <c r="E293" i="3"/>
  <c r="D293" i="3"/>
  <c r="Q292" i="3"/>
  <c r="K292" i="3"/>
  <c r="L292" i="3" s="1"/>
  <c r="H292" i="3"/>
  <c r="E292" i="3"/>
  <c r="D292" i="3"/>
  <c r="Q291" i="3"/>
  <c r="K291" i="3"/>
  <c r="L291" i="3" s="1"/>
  <c r="H291" i="3"/>
  <c r="E291" i="3"/>
  <c r="D291" i="3"/>
  <c r="Q290" i="3"/>
  <c r="K290" i="3"/>
  <c r="L290" i="3" s="1"/>
  <c r="H290" i="3"/>
  <c r="E290" i="3"/>
  <c r="D290" i="3"/>
  <c r="Q289" i="3"/>
  <c r="K289" i="3"/>
  <c r="L289" i="3" s="1"/>
  <c r="H289" i="3"/>
  <c r="E289" i="3"/>
  <c r="D289" i="3"/>
  <c r="Q288" i="3"/>
  <c r="K288" i="3"/>
  <c r="L288" i="3" s="1"/>
  <c r="H288" i="3"/>
  <c r="E288" i="3"/>
  <c r="D288" i="3"/>
  <c r="Q287" i="3"/>
  <c r="K287" i="3"/>
  <c r="L287" i="3" s="1"/>
  <c r="H287" i="3"/>
  <c r="E287" i="3"/>
  <c r="D287" i="3"/>
  <c r="Q286" i="3"/>
  <c r="K286" i="3"/>
  <c r="L286" i="3" s="1"/>
  <c r="H286" i="3"/>
  <c r="E286" i="3"/>
  <c r="D286" i="3"/>
  <c r="Q285" i="3"/>
  <c r="K285" i="3"/>
  <c r="L285" i="3" s="1"/>
  <c r="H285" i="3"/>
  <c r="E285" i="3"/>
  <c r="D285" i="3"/>
  <c r="Q284" i="3"/>
  <c r="K284" i="3"/>
  <c r="L284" i="3" s="1"/>
  <c r="H284" i="3"/>
  <c r="E284" i="3"/>
  <c r="D284" i="3"/>
  <c r="Q283" i="3"/>
  <c r="K283" i="3"/>
  <c r="L283" i="3" s="1"/>
  <c r="H283" i="3"/>
  <c r="E283" i="3"/>
  <c r="D283" i="3"/>
  <c r="Q282" i="3"/>
  <c r="K282" i="3"/>
  <c r="L282" i="3" s="1"/>
  <c r="H282" i="3"/>
  <c r="E282" i="3"/>
  <c r="D282" i="3"/>
  <c r="Q281" i="3"/>
  <c r="K281" i="3"/>
  <c r="L281" i="3" s="1"/>
  <c r="H281" i="3"/>
  <c r="E281" i="3"/>
  <c r="D281" i="3"/>
  <c r="Q280" i="3"/>
  <c r="K280" i="3"/>
  <c r="L280" i="3" s="1"/>
  <c r="H280" i="3"/>
  <c r="E280" i="3"/>
  <c r="D280" i="3"/>
  <c r="Q279" i="3"/>
  <c r="K279" i="3"/>
  <c r="L279" i="3" s="1"/>
  <c r="H279" i="3"/>
  <c r="E279" i="3"/>
  <c r="D279" i="3"/>
  <c r="Q278" i="3"/>
  <c r="K278" i="3"/>
  <c r="L278" i="3" s="1"/>
  <c r="H278" i="3"/>
  <c r="E278" i="3"/>
  <c r="D278" i="3"/>
  <c r="Q277" i="3"/>
  <c r="K277" i="3"/>
  <c r="L277" i="3" s="1"/>
  <c r="H277" i="3"/>
  <c r="E277" i="3"/>
  <c r="D277" i="3"/>
  <c r="Q276" i="3"/>
  <c r="K276" i="3"/>
  <c r="L276" i="3" s="1"/>
  <c r="H276" i="3"/>
  <c r="E276" i="3"/>
  <c r="D276" i="3"/>
  <c r="Q275" i="3"/>
  <c r="K275" i="3"/>
  <c r="L275" i="3" s="1"/>
  <c r="H275" i="3"/>
  <c r="E275" i="3"/>
  <c r="D275" i="3"/>
  <c r="Q274" i="3"/>
  <c r="K274" i="3"/>
  <c r="L274" i="3" s="1"/>
  <c r="H274" i="3"/>
  <c r="E274" i="3"/>
  <c r="D274" i="3"/>
  <c r="Q273" i="3"/>
  <c r="K273" i="3"/>
  <c r="L273" i="3" s="1"/>
  <c r="H273" i="3"/>
  <c r="E273" i="3"/>
  <c r="D273" i="3"/>
  <c r="Q272" i="3"/>
  <c r="K272" i="3"/>
  <c r="L272" i="3" s="1"/>
  <c r="H272" i="3"/>
  <c r="E272" i="3"/>
  <c r="D272" i="3"/>
  <c r="Q271" i="3"/>
  <c r="K271" i="3"/>
  <c r="L271" i="3" s="1"/>
  <c r="H271" i="3"/>
  <c r="E271" i="3"/>
  <c r="D271" i="3"/>
  <c r="Q270" i="3"/>
  <c r="K270" i="3"/>
  <c r="L270" i="3" s="1"/>
  <c r="H270" i="3"/>
  <c r="E270" i="3"/>
  <c r="D270" i="3"/>
  <c r="Q269" i="3"/>
  <c r="K269" i="3"/>
  <c r="L269" i="3" s="1"/>
  <c r="H269" i="3"/>
  <c r="E269" i="3"/>
  <c r="D269" i="3"/>
  <c r="Q268" i="3"/>
  <c r="K268" i="3"/>
  <c r="L268" i="3" s="1"/>
  <c r="H268" i="3"/>
  <c r="E268" i="3"/>
  <c r="D268" i="3"/>
  <c r="Q267" i="3"/>
  <c r="K267" i="3"/>
  <c r="L267" i="3" s="1"/>
  <c r="H267" i="3"/>
  <c r="E267" i="3"/>
  <c r="D267" i="3"/>
  <c r="Q266" i="3"/>
  <c r="K266" i="3"/>
  <c r="L266" i="3" s="1"/>
  <c r="H266" i="3"/>
  <c r="E266" i="3"/>
  <c r="D266" i="3"/>
  <c r="Q265" i="3"/>
  <c r="K265" i="3"/>
  <c r="L265" i="3" s="1"/>
  <c r="H265" i="3"/>
  <c r="E265" i="3"/>
  <c r="D265" i="3"/>
  <c r="Q264" i="3"/>
  <c r="K264" i="3"/>
  <c r="L264" i="3" s="1"/>
  <c r="H264" i="3"/>
  <c r="E264" i="3"/>
  <c r="D264" i="3"/>
  <c r="Q263" i="3"/>
  <c r="K263" i="3"/>
  <c r="L263" i="3" s="1"/>
  <c r="H263" i="3"/>
  <c r="E263" i="3"/>
  <c r="D263" i="3"/>
  <c r="Q262" i="3"/>
  <c r="K262" i="3"/>
  <c r="L262" i="3" s="1"/>
  <c r="H262" i="3"/>
  <c r="E262" i="3"/>
  <c r="D262" i="3"/>
  <c r="Q261" i="3"/>
  <c r="K261" i="3"/>
  <c r="L261" i="3" s="1"/>
  <c r="H261" i="3"/>
  <c r="E261" i="3"/>
  <c r="D261" i="3"/>
  <c r="Q260" i="3"/>
  <c r="K260" i="3"/>
  <c r="L260" i="3" s="1"/>
  <c r="H260" i="3"/>
  <c r="E260" i="3"/>
  <c r="D260" i="3"/>
  <c r="Q259" i="3"/>
  <c r="K259" i="3"/>
  <c r="L259" i="3" s="1"/>
  <c r="H259" i="3"/>
  <c r="E259" i="3"/>
  <c r="D259" i="3"/>
  <c r="Q258" i="3"/>
  <c r="K258" i="3"/>
  <c r="L258" i="3" s="1"/>
  <c r="H258" i="3"/>
  <c r="E258" i="3"/>
  <c r="D258" i="3"/>
  <c r="Q257" i="3"/>
  <c r="K257" i="3"/>
  <c r="L257" i="3" s="1"/>
  <c r="H257" i="3"/>
  <c r="E257" i="3"/>
  <c r="D257" i="3"/>
  <c r="Q256" i="3"/>
  <c r="K256" i="3"/>
  <c r="L256" i="3" s="1"/>
  <c r="H256" i="3"/>
  <c r="E256" i="3"/>
  <c r="D256" i="3"/>
  <c r="Q255" i="3"/>
  <c r="K255" i="3"/>
  <c r="L255" i="3" s="1"/>
  <c r="H255" i="3"/>
  <c r="E255" i="3"/>
  <c r="D255" i="3"/>
  <c r="Q254" i="3"/>
  <c r="K254" i="3"/>
  <c r="L254" i="3" s="1"/>
  <c r="H254" i="3"/>
  <c r="E254" i="3"/>
  <c r="D254" i="3"/>
  <c r="Q253" i="3"/>
  <c r="K253" i="3"/>
  <c r="L253" i="3" s="1"/>
  <c r="H253" i="3"/>
  <c r="E253" i="3"/>
  <c r="D253" i="3"/>
  <c r="Q252" i="3"/>
  <c r="K252" i="3"/>
  <c r="L252" i="3" s="1"/>
  <c r="H252" i="3"/>
  <c r="E252" i="3"/>
  <c r="D252" i="3"/>
  <c r="Q251" i="3"/>
  <c r="K251" i="3"/>
  <c r="L251" i="3" s="1"/>
  <c r="H251" i="3"/>
  <c r="E251" i="3"/>
  <c r="D251" i="3"/>
  <c r="Q250" i="3"/>
  <c r="K250" i="3"/>
  <c r="L250" i="3" s="1"/>
  <c r="H250" i="3"/>
  <c r="E250" i="3"/>
  <c r="D250" i="3"/>
  <c r="Q249" i="3"/>
  <c r="K249" i="3"/>
  <c r="L249" i="3" s="1"/>
  <c r="H249" i="3"/>
  <c r="E249" i="3"/>
  <c r="D249" i="3"/>
  <c r="Q248" i="3"/>
  <c r="K248" i="3"/>
  <c r="L248" i="3" s="1"/>
  <c r="H248" i="3"/>
  <c r="E248" i="3"/>
  <c r="D248" i="3"/>
  <c r="Q247" i="3"/>
  <c r="K247" i="3"/>
  <c r="L247" i="3" s="1"/>
  <c r="H247" i="3"/>
  <c r="E247" i="3"/>
  <c r="D247" i="3"/>
  <c r="Q246" i="3"/>
  <c r="K246" i="3"/>
  <c r="L246" i="3" s="1"/>
  <c r="H246" i="3"/>
  <c r="E246" i="3"/>
  <c r="D246" i="3"/>
  <c r="Q245" i="3"/>
  <c r="K245" i="3"/>
  <c r="L245" i="3" s="1"/>
  <c r="H245" i="3"/>
  <c r="E245" i="3"/>
  <c r="D245" i="3"/>
  <c r="Q244" i="3"/>
  <c r="K244" i="3"/>
  <c r="L244" i="3" s="1"/>
  <c r="H244" i="3"/>
  <c r="E244" i="3"/>
  <c r="D244" i="3"/>
  <c r="Q243" i="3"/>
  <c r="K243" i="3"/>
  <c r="L243" i="3" s="1"/>
  <c r="H243" i="3"/>
  <c r="E243" i="3"/>
  <c r="D243" i="3"/>
  <c r="Q242" i="3"/>
  <c r="K242" i="3"/>
  <c r="L242" i="3" s="1"/>
  <c r="H242" i="3"/>
  <c r="E242" i="3"/>
  <c r="D242" i="3"/>
  <c r="Q241" i="3"/>
  <c r="K241" i="3"/>
  <c r="L241" i="3" s="1"/>
  <c r="H241" i="3"/>
  <c r="E241" i="3"/>
  <c r="D241" i="3"/>
  <c r="Q240" i="3"/>
  <c r="K240" i="3"/>
  <c r="L240" i="3" s="1"/>
  <c r="H240" i="3"/>
  <c r="E240" i="3"/>
  <c r="D240" i="3"/>
  <c r="Q239" i="3"/>
  <c r="K239" i="3"/>
  <c r="L239" i="3" s="1"/>
  <c r="H239" i="3"/>
  <c r="E239" i="3"/>
  <c r="D239" i="3"/>
  <c r="Q238" i="3"/>
  <c r="K238" i="3"/>
  <c r="L238" i="3" s="1"/>
  <c r="H238" i="3"/>
  <c r="E238" i="3"/>
  <c r="D238" i="3"/>
  <c r="Q237" i="3"/>
  <c r="K237" i="3"/>
  <c r="L237" i="3" s="1"/>
  <c r="H237" i="3"/>
  <c r="E237" i="3"/>
  <c r="D237" i="3"/>
  <c r="Q236" i="3"/>
  <c r="K236" i="3"/>
  <c r="L236" i="3" s="1"/>
  <c r="H236" i="3"/>
  <c r="E236" i="3"/>
  <c r="D236" i="3"/>
  <c r="Q235" i="3"/>
  <c r="K235" i="3"/>
  <c r="L235" i="3" s="1"/>
  <c r="H235" i="3"/>
  <c r="E235" i="3"/>
  <c r="D235" i="3"/>
  <c r="Q234" i="3"/>
  <c r="K234" i="3"/>
  <c r="L234" i="3" s="1"/>
  <c r="H234" i="3"/>
  <c r="E234" i="3"/>
  <c r="D234" i="3"/>
  <c r="Q233" i="3"/>
  <c r="K233" i="3"/>
  <c r="L233" i="3" s="1"/>
  <c r="H233" i="3"/>
  <c r="E233" i="3"/>
  <c r="D233" i="3"/>
  <c r="Q232" i="3"/>
  <c r="K232" i="3"/>
  <c r="L232" i="3" s="1"/>
  <c r="H232" i="3"/>
  <c r="E232" i="3"/>
  <c r="D232" i="3"/>
  <c r="Q231" i="3"/>
  <c r="K231" i="3"/>
  <c r="L231" i="3" s="1"/>
  <c r="H231" i="3"/>
  <c r="E231" i="3"/>
  <c r="D231" i="3"/>
  <c r="Q230" i="3"/>
  <c r="K230" i="3"/>
  <c r="L230" i="3" s="1"/>
  <c r="H230" i="3"/>
  <c r="E230" i="3"/>
  <c r="D230" i="3"/>
  <c r="Q229" i="3"/>
  <c r="K229" i="3"/>
  <c r="L229" i="3" s="1"/>
  <c r="H229" i="3"/>
  <c r="E229" i="3"/>
  <c r="D229" i="3"/>
  <c r="Q228" i="3"/>
  <c r="K228" i="3"/>
  <c r="L228" i="3" s="1"/>
  <c r="H228" i="3"/>
  <c r="E228" i="3"/>
  <c r="D228" i="3"/>
  <c r="Q227" i="3"/>
  <c r="K227" i="3"/>
  <c r="L227" i="3" s="1"/>
  <c r="H227" i="3"/>
  <c r="E227" i="3"/>
  <c r="D227" i="3"/>
  <c r="Q226" i="3"/>
  <c r="K226" i="3"/>
  <c r="L226" i="3" s="1"/>
  <c r="H226" i="3"/>
  <c r="E226" i="3"/>
  <c r="D226" i="3"/>
  <c r="Q225" i="3"/>
  <c r="K225" i="3"/>
  <c r="L225" i="3" s="1"/>
  <c r="H225" i="3"/>
  <c r="E225" i="3"/>
  <c r="D225" i="3"/>
  <c r="Q224" i="3"/>
  <c r="K224" i="3"/>
  <c r="L224" i="3" s="1"/>
  <c r="H224" i="3"/>
  <c r="E224" i="3"/>
  <c r="D224" i="3"/>
  <c r="Q223" i="3"/>
  <c r="K223" i="3"/>
  <c r="L223" i="3" s="1"/>
  <c r="H223" i="3"/>
  <c r="E223" i="3"/>
  <c r="D223" i="3"/>
  <c r="Q222" i="3"/>
  <c r="K222" i="3"/>
  <c r="L222" i="3" s="1"/>
  <c r="H222" i="3"/>
  <c r="E222" i="3"/>
  <c r="D222" i="3"/>
  <c r="Q221" i="3"/>
  <c r="K221" i="3"/>
  <c r="L221" i="3" s="1"/>
  <c r="H221" i="3"/>
  <c r="E221" i="3"/>
  <c r="D221" i="3"/>
  <c r="Q220" i="3"/>
  <c r="K220" i="3"/>
  <c r="L220" i="3" s="1"/>
  <c r="H220" i="3"/>
  <c r="E220" i="3"/>
  <c r="D220" i="3"/>
  <c r="Q219" i="3"/>
  <c r="K219" i="3"/>
  <c r="L219" i="3" s="1"/>
  <c r="H219" i="3"/>
  <c r="E219" i="3"/>
  <c r="D219" i="3"/>
  <c r="Q218" i="3"/>
  <c r="K218" i="3"/>
  <c r="L218" i="3" s="1"/>
  <c r="H218" i="3"/>
  <c r="E218" i="3"/>
  <c r="D218" i="3"/>
  <c r="Q217" i="3"/>
  <c r="K217" i="3"/>
  <c r="L217" i="3" s="1"/>
  <c r="H217" i="3"/>
  <c r="E217" i="3"/>
  <c r="D217" i="3"/>
  <c r="Q216" i="3"/>
  <c r="K216" i="3"/>
  <c r="L216" i="3" s="1"/>
  <c r="H216" i="3"/>
  <c r="E216" i="3"/>
  <c r="D216" i="3"/>
  <c r="Q215" i="3"/>
  <c r="K215" i="3"/>
  <c r="L215" i="3" s="1"/>
  <c r="H215" i="3"/>
  <c r="E215" i="3"/>
  <c r="D215" i="3"/>
  <c r="Q214" i="3"/>
  <c r="K214" i="3"/>
  <c r="L214" i="3" s="1"/>
  <c r="H214" i="3"/>
  <c r="E214" i="3"/>
  <c r="D214" i="3"/>
  <c r="Q213" i="3"/>
  <c r="K213" i="3"/>
  <c r="L213" i="3" s="1"/>
  <c r="H213" i="3"/>
  <c r="E213" i="3"/>
  <c r="D213" i="3"/>
  <c r="Q212" i="3"/>
  <c r="K212" i="3"/>
  <c r="L212" i="3" s="1"/>
  <c r="H212" i="3"/>
  <c r="E212" i="3"/>
  <c r="D212" i="3"/>
  <c r="Q211" i="3"/>
  <c r="K211" i="3"/>
  <c r="L211" i="3" s="1"/>
  <c r="H211" i="3"/>
  <c r="E211" i="3"/>
  <c r="D211" i="3"/>
  <c r="Q210" i="3"/>
  <c r="K210" i="3"/>
  <c r="L210" i="3" s="1"/>
  <c r="H210" i="3"/>
  <c r="E210" i="3"/>
  <c r="D210" i="3"/>
  <c r="Q209" i="3"/>
  <c r="K209" i="3"/>
  <c r="L209" i="3" s="1"/>
  <c r="H209" i="3"/>
  <c r="E209" i="3"/>
  <c r="D209" i="3"/>
  <c r="Q208" i="3"/>
  <c r="K208" i="3"/>
  <c r="L208" i="3" s="1"/>
  <c r="H208" i="3"/>
  <c r="E208" i="3"/>
  <c r="D208" i="3"/>
  <c r="Q207" i="3"/>
  <c r="K207" i="3"/>
  <c r="L207" i="3" s="1"/>
  <c r="H207" i="3"/>
  <c r="E207" i="3"/>
  <c r="D207" i="3"/>
  <c r="Q206" i="3"/>
  <c r="K206" i="3"/>
  <c r="L206" i="3" s="1"/>
  <c r="H206" i="3"/>
  <c r="E206" i="3"/>
  <c r="D206" i="3"/>
  <c r="Q205" i="3"/>
  <c r="K205" i="3"/>
  <c r="L205" i="3" s="1"/>
  <c r="H205" i="3"/>
  <c r="E205" i="3"/>
  <c r="D205" i="3"/>
  <c r="Q204" i="3"/>
  <c r="K204" i="3"/>
  <c r="L204" i="3" s="1"/>
  <c r="H204" i="3"/>
  <c r="E204" i="3"/>
  <c r="D204" i="3"/>
  <c r="Q203" i="3"/>
  <c r="K203" i="3"/>
  <c r="L203" i="3" s="1"/>
  <c r="H203" i="3"/>
  <c r="E203" i="3"/>
  <c r="D203" i="3"/>
  <c r="Q202" i="3"/>
  <c r="K202" i="3"/>
  <c r="L202" i="3" s="1"/>
  <c r="H202" i="3"/>
  <c r="E202" i="3"/>
  <c r="D202" i="3"/>
  <c r="Q201" i="3"/>
  <c r="K201" i="3"/>
  <c r="L201" i="3" s="1"/>
  <c r="H201" i="3"/>
  <c r="E201" i="3"/>
  <c r="D201" i="3"/>
  <c r="Q200" i="3"/>
  <c r="K200" i="3"/>
  <c r="L200" i="3" s="1"/>
  <c r="H200" i="3"/>
  <c r="E200" i="3"/>
  <c r="D200" i="3"/>
  <c r="Q199" i="3"/>
  <c r="K199" i="3"/>
  <c r="L199" i="3" s="1"/>
  <c r="H199" i="3"/>
  <c r="E199" i="3"/>
  <c r="D199" i="3"/>
  <c r="Q198" i="3"/>
  <c r="K198" i="3"/>
  <c r="L198" i="3" s="1"/>
  <c r="H198" i="3"/>
  <c r="E198" i="3"/>
  <c r="D198" i="3"/>
  <c r="Q197" i="3"/>
  <c r="K197" i="3"/>
  <c r="L197" i="3" s="1"/>
  <c r="H197" i="3"/>
  <c r="E197" i="3"/>
  <c r="D197" i="3"/>
  <c r="Q196" i="3"/>
  <c r="K196" i="3"/>
  <c r="L196" i="3" s="1"/>
  <c r="H196" i="3"/>
  <c r="E196" i="3"/>
  <c r="D196" i="3"/>
  <c r="Q195" i="3"/>
  <c r="K195" i="3"/>
  <c r="L195" i="3" s="1"/>
  <c r="H195" i="3"/>
  <c r="E195" i="3"/>
  <c r="D195" i="3"/>
  <c r="Q194" i="3"/>
  <c r="K194" i="3"/>
  <c r="L194" i="3" s="1"/>
  <c r="H194" i="3"/>
  <c r="E194" i="3"/>
  <c r="D194" i="3"/>
  <c r="Q193" i="3"/>
  <c r="K193" i="3"/>
  <c r="L193" i="3" s="1"/>
  <c r="H193" i="3"/>
  <c r="E193" i="3"/>
  <c r="D193" i="3"/>
  <c r="Q192" i="3"/>
  <c r="K192" i="3"/>
  <c r="L192" i="3" s="1"/>
  <c r="H192" i="3"/>
  <c r="E192" i="3"/>
  <c r="D192" i="3"/>
  <c r="Q191" i="3"/>
  <c r="K191" i="3"/>
  <c r="L191" i="3" s="1"/>
  <c r="H191" i="3"/>
  <c r="E191" i="3"/>
  <c r="D191" i="3"/>
  <c r="Q190" i="3"/>
  <c r="K190" i="3"/>
  <c r="L190" i="3" s="1"/>
  <c r="H190" i="3"/>
  <c r="E190" i="3"/>
  <c r="D190" i="3"/>
  <c r="Q189" i="3"/>
  <c r="K189" i="3"/>
  <c r="L189" i="3" s="1"/>
  <c r="H189" i="3"/>
  <c r="E189" i="3"/>
  <c r="D189" i="3"/>
  <c r="Q188" i="3"/>
  <c r="K188" i="3"/>
  <c r="L188" i="3" s="1"/>
  <c r="H188" i="3"/>
  <c r="E188" i="3"/>
  <c r="D188" i="3"/>
  <c r="Q187" i="3"/>
  <c r="K187" i="3"/>
  <c r="L187" i="3" s="1"/>
  <c r="H187" i="3"/>
  <c r="E187" i="3"/>
  <c r="D187" i="3"/>
  <c r="Q186" i="3"/>
  <c r="K186" i="3"/>
  <c r="L186" i="3" s="1"/>
  <c r="H186" i="3"/>
  <c r="E186" i="3"/>
  <c r="D186" i="3"/>
  <c r="Q185" i="3"/>
  <c r="K185" i="3"/>
  <c r="L185" i="3" s="1"/>
  <c r="H185" i="3"/>
  <c r="E185" i="3"/>
  <c r="D185" i="3"/>
  <c r="Q184" i="3"/>
  <c r="K184" i="3"/>
  <c r="L184" i="3" s="1"/>
  <c r="H184" i="3"/>
  <c r="E184" i="3"/>
  <c r="D184" i="3"/>
  <c r="Q183" i="3"/>
  <c r="K183" i="3"/>
  <c r="L183" i="3" s="1"/>
  <c r="H183" i="3"/>
  <c r="E183" i="3"/>
  <c r="D183" i="3"/>
  <c r="Q182" i="3"/>
  <c r="K182" i="3"/>
  <c r="L182" i="3" s="1"/>
  <c r="H182" i="3"/>
  <c r="E182" i="3"/>
  <c r="D182" i="3"/>
  <c r="Q181" i="3"/>
  <c r="K181" i="3"/>
  <c r="L181" i="3" s="1"/>
  <c r="H181" i="3"/>
  <c r="E181" i="3"/>
  <c r="D181" i="3"/>
  <c r="Q180" i="3"/>
  <c r="K180" i="3"/>
  <c r="L180" i="3" s="1"/>
  <c r="H180" i="3"/>
  <c r="E180" i="3"/>
  <c r="D180" i="3"/>
  <c r="Q179" i="3"/>
  <c r="K179" i="3"/>
  <c r="L179" i="3" s="1"/>
  <c r="H179" i="3"/>
  <c r="E179" i="3"/>
  <c r="D179" i="3"/>
  <c r="Q178" i="3"/>
  <c r="K178" i="3"/>
  <c r="L178" i="3" s="1"/>
  <c r="H178" i="3"/>
  <c r="E178" i="3"/>
  <c r="D178" i="3"/>
  <c r="Q177" i="3"/>
  <c r="K177" i="3"/>
  <c r="L177" i="3" s="1"/>
  <c r="H177" i="3"/>
  <c r="E177" i="3"/>
  <c r="D177" i="3"/>
  <c r="Q176" i="3"/>
  <c r="K176" i="3"/>
  <c r="L176" i="3" s="1"/>
  <c r="H176" i="3"/>
  <c r="E176" i="3"/>
  <c r="D176" i="3"/>
  <c r="Q175" i="3"/>
  <c r="K175" i="3"/>
  <c r="L175" i="3" s="1"/>
  <c r="H175" i="3"/>
  <c r="E175" i="3"/>
  <c r="D175" i="3"/>
  <c r="Q174" i="3"/>
  <c r="K174" i="3"/>
  <c r="L174" i="3" s="1"/>
  <c r="H174" i="3"/>
  <c r="E174" i="3"/>
  <c r="D174" i="3"/>
  <c r="Q173" i="3"/>
  <c r="K173" i="3"/>
  <c r="L173" i="3" s="1"/>
  <c r="H173" i="3"/>
  <c r="E173" i="3"/>
  <c r="D173" i="3"/>
  <c r="Q172" i="3"/>
  <c r="K172" i="3"/>
  <c r="L172" i="3" s="1"/>
  <c r="H172" i="3"/>
  <c r="E172" i="3"/>
  <c r="D172" i="3"/>
  <c r="Q171" i="3"/>
  <c r="K171" i="3"/>
  <c r="L171" i="3" s="1"/>
  <c r="H171" i="3"/>
  <c r="E171" i="3"/>
  <c r="D171" i="3"/>
  <c r="Q170" i="3"/>
  <c r="K170" i="3"/>
  <c r="L170" i="3" s="1"/>
  <c r="H170" i="3"/>
  <c r="E170" i="3"/>
  <c r="D170" i="3"/>
  <c r="Q169" i="3"/>
  <c r="K169" i="3"/>
  <c r="L169" i="3" s="1"/>
  <c r="H169" i="3"/>
  <c r="E169" i="3"/>
  <c r="D169" i="3"/>
  <c r="Q168" i="3"/>
  <c r="K168" i="3"/>
  <c r="L168" i="3" s="1"/>
  <c r="H168" i="3"/>
  <c r="E168" i="3"/>
  <c r="D168" i="3"/>
  <c r="Q167" i="3"/>
  <c r="K167" i="3"/>
  <c r="L167" i="3" s="1"/>
  <c r="H167" i="3"/>
  <c r="E167" i="3"/>
  <c r="D167" i="3"/>
  <c r="Q166" i="3"/>
  <c r="K166" i="3"/>
  <c r="L166" i="3" s="1"/>
  <c r="H166" i="3"/>
  <c r="E166" i="3"/>
  <c r="D166" i="3"/>
  <c r="Q165" i="3"/>
  <c r="K165" i="3"/>
  <c r="L165" i="3" s="1"/>
  <c r="H165" i="3"/>
  <c r="E165" i="3"/>
  <c r="D165" i="3"/>
  <c r="Q164" i="3"/>
  <c r="K164" i="3"/>
  <c r="L164" i="3" s="1"/>
  <c r="H164" i="3"/>
  <c r="E164" i="3"/>
  <c r="D164" i="3"/>
  <c r="Q163" i="3"/>
  <c r="K163" i="3"/>
  <c r="L163" i="3" s="1"/>
  <c r="H163" i="3"/>
  <c r="E163" i="3"/>
  <c r="D163" i="3"/>
  <c r="Q162" i="3"/>
  <c r="K162" i="3"/>
  <c r="L162" i="3" s="1"/>
  <c r="H162" i="3"/>
  <c r="E162" i="3"/>
  <c r="D162" i="3"/>
  <c r="Q161" i="3"/>
  <c r="K161" i="3"/>
  <c r="L161" i="3" s="1"/>
  <c r="H161" i="3"/>
  <c r="E161" i="3"/>
  <c r="D161" i="3"/>
  <c r="Q160" i="3"/>
  <c r="K160" i="3"/>
  <c r="L160" i="3" s="1"/>
  <c r="H160" i="3"/>
  <c r="E160" i="3"/>
  <c r="D160" i="3"/>
  <c r="Q159" i="3"/>
  <c r="K159" i="3"/>
  <c r="L159" i="3" s="1"/>
  <c r="H159" i="3"/>
  <c r="E159" i="3"/>
  <c r="D159" i="3"/>
  <c r="Q158" i="3"/>
  <c r="K158" i="3"/>
  <c r="L158" i="3" s="1"/>
  <c r="H158" i="3"/>
  <c r="E158" i="3"/>
  <c r="D158" i="3"/>
  <c r="Q157" i="3"/>
  <c r="K157" i="3"/>
  <c r="L157" i="3" s="1"/>
  <c r="H157" i="3"/>
  <c r="E157" i="3"/>
  <c r="D157" i="3"/>
  <c r="Q156" i="3"/>
  <c r="K156" i="3"/>
  <c r="L156" i="3" s="1"/>
  <c r="H156" i="3"/>
  <c r="E156" i="3"/>
  <c r="D156" i="3"/>
  <c r="Q155" i="3"/>
  <c r="K155" i="3"/>
  <c r="L155" i="3" s="1"/>
  <c r="H155" i="3"/>
  <c r="E155" i="3"/>
  <c r="D155" i="3"/>
  <c r="Q154" i="3"/>
  <c r="K154" i="3"/>
  <c r="L154" i="3" s="1"/>
  <c r="H154" i="3"/>
  <c r="E154" i="3"/>
  <c r="D154" i="3"/>
  <c r="Q153" i="3"/>
  <c r="K153" i="3"/>
  <c r="L153" i="3" s="1"/>
  <c r="H153" i="3"/>
  <c r="E153" i="3"/>
  <c r="D153" i="3"/>
  <c r="Q152" i="3"/>
  <c r="K152" i="3"/>
  <c r="L152" i="3" s="1"/>
  <c r="H152" i="3"/>
  <c r="E152" i="3"/>
  <c r="D152" i="3"/>
  <c r="Q151" i="3"/>
  <c r="K151" i="3"/>
  <c r="L151" i="3" s="1"/>
  <c r="H151" i="3"/>
  <c r="E151" i="3"/>
  <c r="D151" i="3"/>
  <c r="Q150" i="3"/>
  <c r="K150" i="3"/>
  <c r="L150" i="3" s="1"/>
  <c r="H150" i="3"/>
  <c r="E150" i="3"/>
  <c r="D150" i="3"/>
  <c r="Q149" i="3"/>
  <c r="K149" i="3"/>
  <c r="L149" i="3" s="1"/>
  <c r="H149" i="3"/>
  <c r="E149" i="3"/>
  <c r="D149" i="3"/>
  <c r="Q148" i="3"/>
  <c r="K148" i="3"/>
  <c r="L148" i="3" s="1"/>
  <c r="H148" i="3"/>
  <c r="E148" i="3"/>
  <c r="D148" i="3"/>
  <c r="Q147" i="3"/>
  <c r="K147" i="3"/>
  <c r="L147" i="3" s="1"/>
  <c r="H147" i="3"/>
  <c r="E147" i="3"/>
  <c r="D147" i="3"/>
  <c r="Q146" i="3"/>
  <c r="K146" i="3"/>
  <c r="L146" i="3" s="1"/>
  <c r="H146" i="3"/>
  <c r="E146" i="3"/>
  <c r="D146" i="3"/>
  <c r="Q145" i="3"/>
  <c r="K145" i="3"/>
  <c r="L145" i="3" s="1"/>
  <c r="H145" i="3"/>
  <c r="E145" i="3"/>
  <c r="D145" i="3"/>
  <c r="Q144" i="3"/>
  <c r="K144" i="3"/>
  <c r="L144" i="3" s="1"/>
  <c r="H144" i="3"/>
  <c r="E144" i="3"/>
  <c r="D144" i="3"/>
  <c r="Q143" i="3"/>
  <c r="K143" i="3"/>
  <c r="L143" i="3" s="1"/>
  <c r="H143" i="3"/>
  <c r="E143" i="3"/>
  <c r="D143" i="3"/>
  <c r="Q142" i="3"/>
  <c r="K142" i="3"/>
  <c r="L142" i="3" s="1"/>
  <c r="H142" i="3"/>
  <c r="E142" i="3"/>
  <c r="D142" i="3"/>
  <c r="Q141" i="3"/>
  <c r="K141" i="3"/>
  <c r="L141" i="3" s="1"/>
  <c r="H141" i="3"/>
  <c r="E141" i="3"/>
  <c r="D141" i="3"/>
  <c r="Q140" i="3"/>
  <c r="K140" i="3"/>
  <c r="L140" i="3" s="1"/>
  <c r="H140" i="3"/>
  <c r="E140" i="3"/>
  <c r="D140" i="3"/>
  <c r="Q139" i="3"/>
  <c r="K139" i="3"/>
  <c r="L139" i="3" s="1"/>
  <c r="H139" i="3"/>
  <c r="E139" i="3"/>
  <c r="D139" i="3"/>
  <c r="Q138" i="3"/>
  <c r="K138" i="3"/>
  <c r="L138" i="3" s="1"/>
  <c r="H138" i="3"/>
  <c r="E138" i="3"/>
  <c r="D138" i="3"/>
  <c r="Q137" i="3"/>
  <c r="K137" i="3"/>
  <c r="L137" i="3" s="1"/>
  <c r="H137" i="3"/>
  <c r="E137" i="3"/>
  <c r="D137" i="3"/>
  <c r="Q136" i="3"/>
  <c r="K136" i="3"/>
  <c r="L136" i="3" s="1"/>
  <c r="H136" i="3"/>
  <c r="E136" i="3"/>
  <c r="D136" i="3"/>
  <c r="Q135" i="3"/>
  <c r="K135" i="3"/>
  <c r="L135" i="3" s="1"/>
  <c r="H135" i="3"/>
  <c r="E135" i="3"/>
  <c r="D135" i="3"/>
  <c r="Q134" i="3"/>
  <c r="K134" i="3"/>
  <c r="L134" i="3" s="1"/>
  <c r="H134" i="3"/>
  <c r="E134" i="3"/>
  <c r="D134" i="3"/>
  <c r="Q133" i="3"/>
  <c r="K133" i="3"/>
  <c r="L133" i="3" s="1"/>
  <c r="H133" i="3"/>
  <c r="E133" i="3"/>
  <c r="D133" i="3"/>
  <c r="Q132" i="3"/>
  <c r="K132" i="3"/>
  <c r="L132" i="3" s="1"/>
  <c r="H132" i="3"/>
  <c r="E132" i="3"/>
  <c r="D132" i="3"/>
  <c r="Q131" i="3"/>
  <c r="K131" i="3"/>
  <c r="L131" i="3" s="1"/>
  <c r="H131" i="3"/>
  <c r="E131" i="3"/>
  <c r="D131" i="3"/>
  <c r="Q130" i="3"/>
  <c r="K130" i="3"/>
  <c r="L130" i="3" s="1"/>
  <c r="H130" i="3"/>
  <c r="E130" i="3"/>
  <c r="D130" i="3"/>
  <c r="Q129" i="3"/>
  <c r="K129" i="3"/>
  <c r="L129" i="3" s="1"/>
  <c r="H129" i="3"/>
  <c r="E129" i="3"/>
  <c r="D129" i="3"/>
  <c r="Q128" i="3"/>
  <c r="K128" i="3"/>
  <c r="L128" i="3" s="1"/>
  <c r="H128" i="3"/>
  <c r="E128" i="3"/>
  <c r="D128" i="3"/>
  <c r="Q127" i="3"/>
  <c r="K127" i="3"/>
  <c r="L127" i="3" s="1"/>
  <c r="H127" i="3"/>
  <c r="E127" i="3"/>
  <c r="D127" i="3"/>
  <c r="Q126" i="3"/>
  <c r="K126" i="3"/>
  <c r="L126" i="3" s="1"/>
  <c r="H126" i="3"/>
  <c r="E126" i="3"/>
  <c r="D126" i="3"/>
  <c r="Q125" i="3"/>
  <c r="K125" i="3"/>
  <c r="L125" i="3" s="1"/>
  <c r="H125" i="3"/>
  <c r="E125" i="3"/>
  <c r="D125" i="3"/>
  <c r="Q124" i="3"/>
  <c r="K124" i="3"/>
  <c r="L124" i="3" s="1"/>
  <c r="H124" i="3"/>
  <c r="E124" i="3"/>
  <c r="D124" i="3"/>
  <c r="Q123" i="3"/>
  <c r="K123" i="3"/>
  <c r="L123" i="3" s="1"/>
  <c r="H123" i="3"/>
  <c r="E123" i="3"/>
  <c r="D123" i="3"/>
  <c r="Q122" i="3"/>
  <c r="K122" i="3"/>
  <c r="L122" i="3" s="1"/>
  <c r="H122" i="3"/>
  <c r="E122" i="3"/>
  <c r="D122" i="3"/>
  <c r="Q121" i="3"/>
  <c r="K121" i="3"/>
  <c r="L121" i="3" s="1"/>
  <c r="H121" i="3"/>
  <c r="E121" i="3"/>
  <c r="D121" i="3"/>
  <c r="Q120" i="3"/>
  <c r="K120" i="3"/>
  <c r="L120" i="3" s="1"/>
  <c r="H120" i="3"/>
  <c r="E120" i="3"/>
  <c r="D120" i="3"/>
  <c r="Q119" i="3"/>
  <c r="K119" i="3"/>
  <c r="L119" i="3" s="1"/>
  <c r="H119" i="3"/>
  <c r="E119" i="3"/>
  <c r="D119" i="3"/>
  <c r="Q118" i="3"/>
  <c r="K118" i="3"/>
  <c r="L118" i="3" s="1"/>
  <c r="H118" i="3"/>
  <c r="E118" i="3"/>
  <c r="D118" i="3"/>
  <c r="Q117" i="3"/>
  <c r="K117" i="3"/>
  <c r="L117" i="3" s="1"/>
  <c r="H117" i="3"/>
  <c r="E117" i="3"/>
  <c r="D117" i="3"/>
  <c r="Q116" i="3"/>
  <c r="K116" i="3"/>
  <c r="L116" i="3" s="1"/>
  <c r="H116" i="3"/>
  <c r="E116" i="3"/>
  <c r="D116" i="3"/>
  <c r="Q115" i="3"/>
  <c r="K115" i="3"/>
  <c r="L115" i="3" s="1"/>
  <c r="H115" i="3"/>
  <c r="E115" i="3"/>
  <c r="D115" i="3"/>
  <c r="Q114" i="3"/>
  <c r="K114" i="3"/>
  <c r="L114" i="3" s="1"/>
  <c r="H114" i="3"/>
  <c r="E114" i="3"/>
  <c r="D114" i="3"/>
  <c r="Q113" i="3"/>
  <c r="K113" i="3"/>
  <c r="L113" i="3" s="1"/>
  <c r="H113" i="3"/>
  <c r="E113" i="3"/>
  <c r="D113" i="3"/>
  <c r="Q112" i="3"/>
  <c r="K112" i="3"/>
  <c r="L112" i="3" s="1"/>
  <c r="H112" i="3"/>
  <c r="E112" i="3"/>
  <c r="D112" i="3"/>
  <c r="Q111" i="3"/>
  <c r="K111" i="3"/>
  <c r="L111" i="3" s="1"/>
  <c r="H111" i="3"/>
  <c r="E111" i="3"/>
  <c r="D111" i="3"/>
  <c r="Q110" i="3"/>
  <c r="K110" i="3"/>
  <c r="L110" i="3" s="1"/>
  <c r="H110" i="3"/>
  <c r="E110" i="3"/>
  <c r="D110" i="3"/>
  <c r="Q109" i="3"/>
  <c r="K109" i="3"/>
  <c r="L109" i="3" s="1"/>
  <c r="H109" i="3"/>
  <c r="E109" i="3"/>
  <c r="D109" i="3"/>
  <c r="Q108" i="3"/>
  <c r="K108" i="3"/>
  <c r="L108" i="3" s="1"/>
  <c r="H108" i="3"/>
  <c r="E108" i="3"/>
  <c r="D108" i="3"/>
  <c r="Q107" i="3"/>
  <c r="K107" i="3"/>
  <c r="L107" i="3" s="1"/>
  <c r="H107" i="3"/>
  <c r="E107" i="3"/>
  <c r="D107" i="3"/>
  <c r="Q106" i="3"/>
  <c r="K106" i="3"/>
  <c r="L106" i="3" s="1"/>
  <c r="H106" i="3"/>
  <c r="E106" i="3"/>
  <c r="D106" i="3"/>
  <c r="Q105" i="3"/>
  <c r="K105" i="3"/>
  <c r="L105" i="3" s="1"/>
  <c r="H105" i="3"/>
  <c r="E105" i="3"/>
  <c r="D105" i="3"/>
  <c r="Q104" i="3"/>
  <c r="K104" i="3"/>
  <c r="L104" i="3" s="1"/>
  <c r="H104" i="3"/>
  <c r="E104" i="3"/>
  <c r="D104" i="3"/>
  <c r="Q103" i="3"/>
  <c r="K103" i="3"/>
  <c r="L103" i="3" s="1"/>
  <c r="H103" i="3"/>
  <c r="E103" i="3"/>
  <c r="D103" i="3"/>
  <c r="Q102" i="3"/>
  <c r="K102" i="3"/>
  <c r="L102" i="3" s="1"/>
  <c r="H102" i="3"/>
  <c r="E102" i="3"/>
  <c r="D102" i="3"/>
  <c r="Q101" i="3"/>
  <c r="K101" i="3"/>
  <c r="L101" i="3" s="1"/>
  <c r="H101" i="3"/>
  <c r="E101" i="3"/>
  <c r="D101" i="3"/>
  <c r="Q100" i="3"/>
  <c r="K100" i="3"/>
  <c r="L100" i="3" s="1"/>
  <c r="H100" i="3"/>
  <c r="E100" i="3"/>
  <c r="D100" i="3"/>
  <c r="Q99" i="3"/>
  <c r="K99" i="3"/>
  <c r="L99" i="3" s="1"/>
  <c r="H99" i="3"/>
  <c r="E99" i="3"/>
  <c r="D99" i="3"/>
  <c r="Q98" i="3"/>
  <c r="K98" i="3"/>
  <c r="L98" i="3" s="1"/>
  <c r="H98" i="3"/>
  <c r="E98" i="3"/>
  <c r="D98" i="3"/>
  <c r="Q97" i="3"/>
  <c r="K97" i="3"/>
  <c r="L97" i="3" s="1"/>
  <c r="H97" i="3"/>
  <c r="E97" i="3"/>
  <c r="D97" i="3"/>
  <c r="Q96" i="3"/>
  <c r="K96" i="3"/>
  <c r="L96" i="3" s="1"/>
  <c r="H96" i="3"/>
  <c r="E96" i="3"/>
  <c r="D96" i="3"/>
  <c r="Q95" i="3"/>
  <c r="K95" i="3"/>
  <c r="L95" i="3" s="1"/>
  <c r="H95" i="3"/>
  <c r="E95" i="3"/>
  <c r="D95" i="3"/>
  <c r="Q94" i="3"/>
  <c r="K94" i="3"/>
  <c r="L94" i="3" s="1"/>
  <c r="H94" i="3"/>
  <c r="E94" i="3"/>
  <c r="D94" i="3"/>
  <c r="Q93" i="3"/>
  <c r="K93" i="3"/>
  <c r="L93" i="3" s="1"/>
  <c r="H93" i="3"/>
  <c r="E93" i="3"/>
  <c r="D93" i="3"/>
  <c r="Q92" i="3"/>
  <c r="K92" i="3"/>
  <c r="L92" i="3" s="1"/>
  <c r="H92" i="3"/>
  <c r="E92" i="3"/>
  <c r="D92" i="3"/>
  <c r="Q91" i="3"/>
  <c r="K91" i="3"/>
  <c r="L91" i="3" s="1"/>
  <c r="H91" i="3"/>
  <c r="E91" i="3"/>
  <c r="D91" i="3"/>
  <c r="Q90" i="3"/>
  <c r="K90" i="3"/>
  <c r="L90" i="3" s="1"/>
  <c r="H90" i="3"/>
  <c r="E90" i="3"/>
  <c r="D90" i="3"/>
  <c r="Q89" i="3"/>
  <c r="K89" i="3"/>
  <c r="L89" i="3" s="1"/>
  <c r="H89" i="3"/>
  <c r="E89" i="3"/>
  <c r="D89" i="3"/>
  <c r="Q88" i="3"/>
  <c r="K88" i="3"/>
  <c r="L88" i="3" s="1"/>
  <c r="H88" i="3"/>
  <c r="E88" i="3"/>
  <c r="D88" i="3"/>
  <c r="Q87" i="3"/>
  <c r="K87" i="3"/>
  <c r="L87" i="3" s="1"/>
  <c r="H87" i="3"/>
  <c r="E87" i="3"/>
  <c r="D87" i="3"/>
  <c r="Q86" i="3"/>
  <c r="K86" i="3"/>
  <c r="L86" i="3" s="1"/>
  <c r="H86" i="3"/>
  <c r="E86" i="3"/>
  <c r="D86" i="3"/>
  <c r="Q85" i="3"/>
  <c r="K85" i="3"/>
  <c r="L85" i="3" s="1"/>
  <c r="H85" i="3"/>
  <c r="E85" i="3"/>
  <c r="D85" i="3"/>
  <c r="Q84" i="3"/>
  <c r="K84" i="3"/>
  <c r="L84" i="3" s="1"/>
  <c r="H84" i="3"/>
  <c r="E84" i="3"/>
  <c r="D84" i="3"/>
  <c r="Q83" i="3"/>
  <c r="K83" i="3"/>
  <c r="L83" i="3" s="1"/>
  <c r="H83" i="3"/>
  <c r="E83" i="3"/>
  <c r="D83" i="3"/>
  <c r="Q82" i="3"/>
  <c r="K82" i="3"/>
  <c r="L82" i="3" s="1"/>
  <c r="H82" i="3"/>
  <c r="E82" i="3"/>
  <c r="D82" i="3"/>
  <c r="Q81" i="3"/>
  <c r="K81" i="3"/>
  <c r="L81" i="3" s="1"/>
  <c r="H81" i="3"/>
  <c r="E81" i="3"/>
  <c r="D81" i="3"/>
  <c r="Q80" i="3"/>
  <c r="K80" i="3"/>
  <c r="L80" i="3" s="1"/>
  <c r="H80" i="3"/>
  <c r="E80" i="3"/>
  <c r="D80" i="3"/>
  <c r="Q79" i="3"/>
  <c r="K79" i="3"/>
  <c r="L79" i="3" s="1"/>
  <c r="H79" i="3"/>
  <c r="E79" i="3"/>
  <c r="D79" i="3"/>
  <c r="Q78" i="3"/>
  <c r="K78" i="3"/>
  <c r="L78" i="3" s="1"/>
  <c r="H78" i="3"/>
  <c r="E78" i="3"/>
  <c r="D78" i="3"/>
  <c r="Q77" i="3"/>
  <c r="K77" i="3"/>
  <c r="L77" i="3" s="1"/>
  <c r="H77" i="3"/>
  <c r="E77" i="3"/>
  <c r="D77" i="3"/>
  <c r="Q76" i="3"/>
  <c r="K76" i="3"/>
  <c r="L76" i="3" s="1"/>
  <c r="H76" i="3"/>
  <c r="E76" i="3"/>
  <c r="D76" i="3"/>
  <c r="Q75" i="3"/>
  <c r="K75" i="3"/>
  <c r="L75" i="3" s="1"/>
  <c r="H75" i="3"/>
  <c r="E75" i="3"/>
  <c r="D75" i="3"/>
  <c r="Q74" i="3"/>
  <c r="K74" i="3"/>
  <c r="L74" i="3" s="1"/>
  <c r="H74" i="3"/>
  <c r="E74" i="3"/>
  <c r="D74" i="3"/>
  <c r="Q73" i="3"/>
  <c r="K73" i="3"/>
  <c r="L73" i="3" s="1"/>
  <c r="H73" i="3"/>
  <c r="E73" i="3"/>
  <c r="D73" i="3"/>
  <c r="Q72" i="3"/>
  <c r="K72" i="3"/>
  <c r="L72" i="3" s="1"/>
  <c r="H72" i="3"/>
  <c r="E72" i="3"/>
  <c r="D72" i="3"/>
  <c r="Q71" i="3"/>
  <c r="K71" i="3"/>
  <c r="L71" i="3" s="1"/>
  <c r="H71" i="3"/>
  <c r="E71" i="3"/>
  <c r="D71" i="3"/>
  <c r="Q70" i="3"/>
  <c r="K70" i="3"/>
  <c r="L70" i="3" s="1"/>
  <c r="H70" i="3"/>
  <c r="E70" i="3"/>
  <c r="D70" i="3"/>
  <c r="Q69" i="3"/>
  <c r="K69" i="3"/>
  <c r="L69" i="3" s="1"/>
  <c r="H69" i="3"/>
  <c r="E69" i="3"/>
  <c r="D69" i="3"/>
  <c r="Q68" i="3"/>
  <c r="K68" i="3"/>
  <c r="L68" i="3" s="1"/>
  <c r="H68" i="3"/>
  <c r="E68" i="3"/>
  <c r="D68" i="3"/>
  <c r="Q67" i="3"/>
  <c r="K67" i="3"/>
  <c r="L67" i="3" s="1"/>
  <c r="H67" i="3"/>
  <c r="E67" i="3"/>
  <c r="D67" i="3"/>
  <c r="Q66" i="3"/>
  <c r="K66" i="3"/>
  <c r="L66" i="3" s="1"/>
  <c r="H66" i="3"/>
  <c r="E66" i="3"/>
  <c r="D66" i="3"/>
  <c r="Q65" i="3"/>
  <c r="K65" i="3"/>
  <c r="L65" i="3" s="1"/>
  <c r="H65" i="3"/>
  <c r="E65" i="3"/>
  <c r="D65" i="3"/>
  <c r="Q64" i="3"/>
  <c r="K64" i="3"/>
  <c r="L64" i="3" s="1"/>
  <c r="H64" i="3"/>
  <c r="E64" i="3"/>
  <c r="D64" i="3"/>
  <c r="Q63" i="3"/>
  <c r="K63" i="3"/>
  <c r="L63" i="3" s="1"/>
  <c r="H63" i="3"/>
  <c r="E63" i="3"/>
  <c r="D63" i="3"/>
  <c r="Q62" i="3"/>
  <c r="K62" i="3"/>
  <c r="L62" i="3" s="1"/>
  <c r="H62" i="3"/>
  <c r="E62" i="3"/>
  <c r="D62" i="3"/>
  <c r="Q61" i="3"/>
  <c r="K61" i="3"/>
  <c r="L61" i="3" s="1"/>
  <c r="H61" i="3"/>
  <c r="E61" i="3"/>
  <c r="D61" i="3"/>
  <c r="Q60" i="3"/>
  <c r="K60" i="3"/>
  <c r="L60" i="3" s="1"/>
  <c r="H60" i="3"/>
  <c r="E60" i="3"/>
  <c r="D60" i="3"/>
  <c r="Q59" i="3"/>
  <c r="K59" i="3"/>
  <c r="L59" i="3" s="1"/>
  <c r="H59" i="3"/>
  <c r="E59" i="3"/>
  <c r="D59" i="3"/>
  <c r="Q58" i="3"/>
  <c r="K58" i="3"/>
  <c r="L58" i="3" s="1"/>
  <c r="H58" i="3"/>
  <c r="E58" i="3"/>
  <c r="D58" i="3"/>
  <c r="Q57" i="3"/>
  <c r="K57" i="3"/>
  <c r="L57" i="3" s="1"/>
  <c r="H57" i="3"/>
  <c r="E57" i="3"/>
  <c r="D57" i="3"/>
  <c r="Q56" i="3"/>
  <c r="K56" i="3"/>
  <c r="L56" i="3" s="1"/>
  <c r="H56" i="3"/>
  <c r="E56" i="3"/>
  <c r="D56" i="3"/>
  <c r="Q55" i="3"/>
  <c r="K55" i="3"/>
  <c r="L55" i="3" s="1"/>
  <c r="H55" i="3"/>
  <c r="E55" i="3"/>
  <c r="D55" i="3"/>
  <c r="Q54" i="3"/>
  <c r="K54" i="3"/>
  <c r="L54" i="3" s="1"/>
  <c r="H54" i="3"/>
  <c r="E54" i="3"/>
  <c r="D54" i="3"/>
  <c r="Q53" i="3"/>
  <c r="K53" i="3"/>
  <c r="L53" i="3" s="1"/>
  <c r="H53" i="3"/>
  <c r="E53" i="3"/>
  <c r="D53" i="3"/>
  <c r="Q52" i="3"/>
  <c r="K52" i="3"/>
  <c r="L52" i="3" s="1"/>
  <c r="H52" i="3"/>
  <c r="E52" i="3"/>
  <c r="D52" i="3"/>
  <c r="Q51" i="3"/>
  <c r="K51" i="3"/>
  <c r="L51" i="3" s="1"/>
  <c r="H51" i="3"/>
  <c r="E51" i="3"/>
  <c r="D51" i="3"/>
  <c r="Q50" i="3"/>
  <c r="K50" i="3"/>
  <c r="L50" i="3" s="1"/>
  <c r="H50" i="3"/>
  <c r="E50" i="3"/>
  <c r="D50" i="3"/>
  <c r="Q49" i="3"/>
  <c r="K49" i="3"/>
  <c r="L49" i="3" s="1"/>
  <c r="H49" i="3"/>
  <c r="E49" i="3"/>
  <c r="D49" i="3"/>
  <c r="Q48" i="3"/>
  <c r="K48" i="3"/>
  <c r="L48" i="3" s="1"/>
  <c r="H48" i="3"/>
  <c r="E48" i="3"/>
  <c r="D48" i="3"/>
  <c r="Q47" i="3"/>
  <c r="K47" i="3"/>
  <c r="L47" i="3" s="1"/>
  <c r="H47" i="3"/>
  <c r="E47" i="3"/>
  <c r="D47" i="3"/>
  <c r="Q46" i="3"/>
  <c r="K46" i="3"/>
  <c r="L46" i="3" s="1"/>
  <c r="H46" i="3"/>
  <c r="E46" i="3"/>
  <c r="D46" i="3"/>
  <c r="Q45" i="3"/>
  <c r="K45" i="3"/>
  <c r="L45" i="3" s="1"/>
  <c r="H45" i="3"/>
  <c r="E45" i="3"/>
  <c r="D45" i="3"/>
  <c r="Q44" i="3"/>
  <c r="K44" i="3"/>
  <c r="L44" i="3" s="1"/>
  <c r="H44" i="3"/>
  <c r="E44" i="3"/>
  <c r="D44" i="3"/>
  <c r="Q43" i="3"/>
  <c r="K43" i="3"/>
  <c r="L43" i="3" s="1"/>
  <c r="H43" i="3"/>
  <c r="E43" i="3"/>
  <c r="D43" i="3"/>
  <c r="Q42" i="3"/>
  <c r="K42" i="3"/>
  <c r="L42" i="3" s="1"/>
  <c r="H42" i="3"/>
  <c r="E42" i="3"/>
  <c r="D42" i="3"/>
  <c r="Q41" i="3"/>
  <c r="K41" i="3"/>
  <c r="L41" i="3" s="1"/>
  <c r="H41" i="3"/>
  <c r="E41" i="3"/>
  <c r="D41" i="3"/>
  <c r="Q40" i="3"/>
  <c r="K40" i="3"/>
  <c r="L40" i="3" s="1"/>
  <c r="H40" i="3"/>
  <c r="E40" i="3"/>
  <c r="D40" i="3"/>
  <c r="Q39" i="3"/>
  <c r="K39" i="3"/>
  <c r="L39" i="3" s="1"/>
  <c r="H39" i="3"/>
  <c r="E39" i="3"/>
  <c r="D39" i="3"/>
  <c r="Q38" i="3"/>
  <c r="K38" i="3"/>
  <c r="L38" i="3" s="1"/>
  <c r="H38" i="3"/>
  <c r="E38" i="3"/>
  <c r="D38" i="3"/>
  <c r="Q37" i="3"/>
  <c r="K37" i="3"/>
  <c r="L37" i="3" s="1"/>
  <c r="H37" i="3"/>
  <c r="E37" i="3"/>
  <c r="D37" i="3"/>
  <c r="Q36" i="3"/>
  <c r="K36" i="3"/>
  <c r="L36" i="3" s="1"/>
  <c r="H36" i="3"/>
  <c r="E36" i="3"/>
  <c r="D36" i="3"/>
  <c r="Q35" i="3"/>
  <c r="K35" i="3"/>
  <c r="L35" i="3" s="1"/>
  <c r="H35" i="3"/>
  <c r="E35" i="3"/>
  <c r="D35" i="3"/>
  <c r="Q34" i="3"/>
  <c r="K34" i="3"/>
  <c r="L34" i="3" s="1"/>
  <c r="H34" i="3"/>
  <c r="E34" i="3"/>
  <c r="D34" i="3"/>
  <c r="Q33" i="3"/>
  <c r="K33" i="3"/>
  <c r="L33" i="3" s="1"/>
  <c r="H33" i="3"/>
  <c r="E33" i="3"/>
  <c r="D33" i="3"/>
  <c r="Q32" i="3"/>
  <c r="K32" i="3"/>
  <c r="L32" i="3" s="1"/>
  <c r="H32" i="3"/>
  <c r="E32" i="3"/>
  <c r="D32" i="3"/>
  <c r="Q31" i="3"/>
  <c r="K31" i="3"/>
  <c r="L31" i="3" s="1"/>
  <c r="H31" i="3"/>
  <c r="E31" i="3"/>
  <c r="D31" i="3"/>
  <c r="Q30" i="3"/>
  <c r="K30" i="3"/>
  <c r="L30" i="3" s="1"/>
  <c r="H30" i="3"/>
  <c r="E30" i="3"/>
  <c r="D30" i="3"/>
  <c r="Q29" i="3"/>
  <c r="K29" i="3"/>
  <c r="L29" i="3" s="1"/>
  <c r="H29" i="3"/>
  <c r="E29" i="3"/>
  <c r="D29" i="3"/>
  <c r="Q28" i="3"/>
  <c r="K28" i="3"/>
  <c r="L28" i="3" s="1"/>
  <c r="H28" i="3"/>
  <c r="E28" i="3"/>
  <c r="D28" i="3"/>
  <c r="Q27" i="3"/>
  <c r="K27" i="3"/>
  <c r="L27" i="3" s="1"/>
  <c r="H27" i="3"/>
  <c r="E27" i="3"/>
  <c r="D27" i="3"/>
  <c r="Q26" i="3"/>
  <c r="K26" i="3"/>
  <c r="L26" i="3" s="1"/>
  <c r="H26" i="3"/>
  <c r="E26" i="3"/>
  <c r="D26" i="3"/>
  <c r="Q25" i="3"/>
  <c r="K25" i="3"/>
  <c r="L25" i="3" s="1"/>
  <c r="H25" i="3"/>
  <c r="E25" i="3"/>
  <c r="D25" i="3"/>
  <c r="Q24" i="3"/>
  <c r="K24" i="3"/>
  <c r="L24" i="3" s="1"/>
  <c r="H24" i="3"/>
  <c r="E24" i="3"/>
  <c r="D24" i="3"/>
  <c r="Q23" i="3"/>
  <c r="K23" i="3"/>
  <c r="L23" i="3" s="1"/>
  <c r="H23" i="3"/>
  <c r="E23" i="3"/>
  <c r="D23" i="3"/>
  <c r="Q22" i="3"/>
  <c r="K22" i="3"/>
  <c r="L22" i="3" s="1"/>
  <c r="H22" i="3"/>
  <c r="E22" i="3"/>
  <c r="D22" i="3"/>
  <c r="Q21" i="3"/>
  <c r="K21" i="3"/>
  <c r="L21" i="3" s="1"/>
  <c r="H21" i="3"/>
  <c r="E21" i="3"/>
  <c r="D21" i="3"/>
  <c r="Q20" i="3"/>
  <c r="K20" i="3"/>
  <c r="L20" i="3" s="1"/>
  <c r="H20" i="3"/>
  <c r="E20" i="3"/>
  <c r="D20" i="3"/>
  <c r="Q19" i="3"/>
  <c r="K19" i="3"/>
  <c r="L19" i="3" s="1"/>
  <c r="H19" i="3"/>
  <c r="E19" i="3"/>
  <c r="D19" i="3"/>
  <c r="Q18" i="3"/>
  <c r="K18" i="3"/>
  <c r="L18" i="3" s="1"/>
  <c r="H18" i="3"/>
  <c r="E18" i="3"/>
  <c r="D18" i="3"/>
  <c r="Q17" i="3"/>
  <c r="K17" i="3"/>
  <c r="L17" i="3" s="1"/>
  <c r="H17" i="3"/>
  <c r="E17" i="3"/>
  <c r="D17" i="3"/>
  <c r="Q16" i="3"/>
  <c r="K16" i="3"/>
  <c r="L16" i="3" s="1"/>
  <c r="H16" i="3"/>
  <c r="E16" i="3"/>
  <c r="D16" i="3"/>
  <c r="Q15" i="3"/>
  <c r="K15" i="3"/>
  <c r="L15" i="3" s="1"/>
  <c r="H15" i="3"/>
  <c r="E15" i="3"/>
  <c r="D15" i="3"/>
  <c r="Q14" i="3"/>
  <c r="K14" i="3"/>
  <c r="L14" i="3" s="1"/>
  <c r="H14" i="3"/>
  <c r="E14" i="3"/>
  <c r="D14" i="3"/>
  <c r="Q13" i="3"/>
  <c r="K13" i="3"/>
  <c r="L13" i="3" s="1"/>
  <c r="H13" i="3"/>
  <c r="E13" i="3"/>
  <c r="D13" i="3"/>
  <c r="Q12" i="3"/>
  <c r="K12" i="3"/>
  <c r="L12" i="3" s="1"/>
  <c r="H12" i="3"/>
  <c r="E12" i="3"/>
  <c r="D12" i="3"/>
  <c r="Q11" i="3"/>
  <c r="K11" i="3"/>
  <c r="L11" i="3" s="1"/>
  <c r="H11" i="3"/>
  <c r="E11" i="3"/>
  <c r="D11" i="3"/>
  <c r="Q10" i="3"/>
  <c r="K10" i="3"/>
  <c r="L10" i="3" s="1"/>
  <c r="H10" i="3"/>
  <c r="E10" i="3"/>
  <c r="D10" i="3"/>
  <c r="Q9" i="3"/>
  <c r="K9" i="3"/>
  <c r="L9" i="3" s="1"/>
  <c r="H9" i="3"/>
  <c r="E9" i="3"/>
  <c r="D9" i="3"/>
  <c r="Q8" i="3"/>
  <c r="K8" i="3"/>
  <c r="L8" i="3" s="1"/>
  <c r="H8" i="3"/>
  <c r="E8" i="3"/>
  <c r="D8" i="3"/>
  <c r="Q7" i="3"/>
  <c r="K7" i="3"/>
  <c r="L7" i="3" s="1"/>
  <c r="H7" i="3"/>
  <c r="E7" i="3"/>
  <c r="D7" i="3"/>
  <c r="Q6" i="3"/>
  <c r="K6" i="3"/>
  <c r="L6" i="3" s="1"/>
  <c r="H6" i="3"/>
  <c r="E6" i="3"/>
  <c r="D6" i="3"/>
  <c r="Q5" i="3"/>
  <c r="K5" i="3"/>
  <c r="L5" i="3" s="1"/>
  <c r="H5" i="3"/>
  <c r="E5" i="3"/>
  <c r="D5" i="3"/>
  <c r="I14" i="1"/>
  <c r="K14" i="1" s="1"/>
  <c r="H14" i="1"/>
  <c r="J14" i="1" s="1"/>
  <c r="L14" i="1" s="1"/>
  <c r="G14" i="1"/>
  <c r="E14" i="1"/>
  <c r="D14" i="1"/>
  <c r="C14" i="1"/>
  <c r="I13" i="1"/>
  <c r="K13" i="1" s="1"/>
  <c r="H13" i="1"/>
  <c r="J13" i="1" s="1"/>
  <c r="L13" i="1" s="1"/>
  <c r="G13" i="1"/>
  <c r="E13" i="1"/>
  <c r="D13" i="1"/>
  <c r="C13" i="1"/>
  <c r="I12" i="1"/>
  <c r="K12" i="1" s="1"/>
  <c r="H12" i="1"/>
  <c r="J12" i="1" s="1"/>
  <c r="G12" i="1"/>
  <c r="E12" i="1"/>
  <c r="D12" i="1"/>
  <c r="C12" i="1"/>
  <c r="I11" i="1"/>
  <c r="K11" i="1" s="1"/>
  <c r="H11" i="1"/>
  <c r="J11" i="1" s="1"/>
  <c r="G11" i="1"/>
  <c r="E11" i="1"/>
  <c r="F11" i="1" s="1"/>
  <c r="D11" i="1"/>
  <c r="C11" i="1"/>
  <c r="I10" i="1"/>
  <c r="K10" i="1" s="1"/>
  <c r="H10" i="1"/>
  <c r="J10" i="1" s="1"/>
  <c r="L10" i="1" s="1"/>
  <c r="G10" i="1"/>
  <c r="E10" i="1"/>
  <c r="D10" i="1"/>
  <c r="C10" i="1"/>
  <c r="I9" i="1"/>
  <c r="K9" i="1" s="1"/>
  <c r="H9" i="1"/>
  <c r="J9" i="1" s="1"/>
  <c r="L9" i="1" s="1"/>
  <c r="G9" i="1"/>
  <c r="E9" i="1"/>
  <c r="F9" i="1" s="1"/>
  <c r="D9" i="1"/>
  <c r="C9" i="1"/>
  <c r="I8" i="1"/>
  <c r="K8" i="1" s="1"/>
  <c r="H8" i="1"/>
  <c r="J8" i="1" s="1"/>
  <c r="L8" i="1" s="1"/>
  <c r="G8" i="1"/>
  <c r="E8" i="1"/>
  <c r="F8" i="1" s="1"/>
  <c r="D8" i="1"/>
  <c r="C8" i="1"/>
  <c r="I7" i="1"/>
  <c r="K7" i="1" s="1"/>
  <c r="H7" i="1"/>
  <c r="J7" i="1" s="1"/>
  <c r="L7" i="1" s="1"/>
  <c r="G7" i="1"/>
  <c r="E7" i="1"/>
  <c r="D7" i="1"/>
  <c r="C7" i="1"/>
  <c r="R3941" i="3" l="1"/>
  <c r="S3941" i="3" s="1"/>
  <c r="F3941" i="3"/>
  <c r="M3941" i="3" s="1"/>
  <c r="N3941" i="3" s="1"/>
  <c r="O3941" i="3" s="1"/>
  <c r="P3941" i="3" s="1"/>
  <c r="R3940" i="3"/>
  <c r="S3940" i="3" s="1"/>
  <c r="F3940" i="3"/>
  <c r="M3940" i="3" s="1"/>
  <c r="N3940" i="3" s="1"/>
  <c r="O3940" i="3" s="1"/>
  <c r="P3940" i="3" s="1"/>
  <c r="R3939" i="3"/>
  <c r="S3939" i="3" s="1"/>
  <c r="F3939" i="3"/>
  <c r="M3939" i="3" s="1"/>
  <c r="N3939" i="3" s="1"/>
  <c r="O3939" i="3" s="1"/>
  <c r="P3939" i="3" s="1"/>
  <c r="R3938" i="3"/>
  <c r="S3938" i="3" s="1"/>
  <c r="F3938" i="3"/>
  <c r="M3938" i="3" s="1"/>
  <c r="N3938" i="3" s="1"/>
  <c r="O3938" i="3" s="1"/>
  <c r="P3938" i="3" s="1"/>
  <c r="R3937" i="3"/>
  <c r="S3937" i="3" s="1"/>
  <c r="F3937" i="3"/>
  <c r="M3937" i="3" s="1"/>
  <c r="N3937" i="3" s="1"/>
  <c r="O3937" i="3" s="1"/>
  <c r="P3937" i="3" s="1"/>
  <c r="R3936" i="3"/>
  <c r="S3936" i="3" s="1"/>
  <c r="F3936" i="3"/>
  <c r="M3936" i="3" s="1"/>
  <c r="N3936" i="3" s="1"/>
  <c r="O3936" i="3" s="1"/>
  <c r="P3936" i="3" s="1"/>
  <c r="R3935" i="3"/>
  <c r="S3935" i="3" s="1"/>
  <c r="F3935" i="3"/>
  <c r="M3935" i="3" s="1"/>
  <c r="N3935" i="3" s="1"/>
  <c r="O3935" i="3" s="1"/>
  <c r="P3935" i="3" s="1"/>
  <c r="R3934" i="3"/>
  <c r="S3934" i="3" s="1"/>
  <c r="F3934" i="3"/>
  <c r="M3934" i="3" s="1"/>
  <c r="N3934" i="3" s="1"/>
  <c r="O3934" i="3" s="1"/>
  <c r="P3934" i="3" s="1"/>
  <c r="R3933" i="3"/>
  <c r="S3933" i="3" s="1"/>
  <c r="F3933" i="3"/>
  <c r="M3933" i="3" s="1"/>
  <c r="N3933" i="3" s="1"/>
  <c r="O3933" i="3" s="1"/>
  <c r="P3933" i="3" s="1"/>
  <c r="R3932" i="3"/>
  <c r="S3932" i="3" s="1"/>
  <c r="F3932" i="3"/>
  <c r="M3932" i="3" s="1"/>
  <c r="N3932" i="3" s="1"/>
  <c r="O3932" i="3" s="1"/>
  <c r="P3932" i="3" s="1"/>
  <c r="R3931" i="3"/>
  <c r="S3931" i="3" s="1"/>
  <c r="F3931" i="3"/>
  <c r="M3931" i="3" s="1"/>
  <c r="N3931" i="3" s="1"/>
  <c r="O3931" i="3" s="1"/>
  <c r="P3931" i="3" s="1"/>
  <c r="R3930" i="3"/>
  <c r="S3930" i="3" s="1"/>
  <c r="F3930" i="3"/>
  <c r="M3930" i="3" s="1"/>
  <c r="N3930" i="3" s="1"/>
  <c r="O3930" i="3" s="1"/>
  <c r="P3930" i="3" s="1"/>
  <c r="R3929" i="3"/>
  <c r="S3929" i="3" s="1"/>
  <c r="F3929" i="3"/>
  <c r="M3929" i="3" s="1"/>
  <c r="N3929" i="3" s="1"/>
  <c r="O3929" i="3" s="1"/>
  <c r="P3929" i="3" s="1"/>
  <c r="R3928" i="3"/>
  <c r="S3928" i="3" s="1"/>
  <c r="F3928" i="3"/>
  <c r="M3928" i="3" s="1"/>
  <c r="N3928" i="3" s="1"/>
  <c r="O3928" i="3" s="1"/>
  <c r="P3928" i="3" s="1"/>
  <c r="R3927" i="3"/>
  <c r="S3927" i="3" s="1"/>
  <c r="F3927" i="3"/>
  <c r="M3927" i="3" s="1"/>
  <c r="N3927" i="3" s="1"/>
  <c r="O3927" i="3" s="1"/>
  <c r="P3927" i="3" s="1"/>
  <c r="R3926" i="3"/>
  <c r="S3926" i="3" s="1"/>
  <c r="F3926" i="3"/>
  <c r="M3926" i="3" s="1"/>
  <c r="N3926" i="3" s="1"/>
  <c r="O3926" i="3" s="1"/>
  <c r="P3926" i="3" s="1"/>
  <c r="R3925" i="3"/>
  <c r="S3925" i="3" s="1"/>
  <c r="F3925" i="3"/>
  <c r="M3925" i="3" s="1"/>
  <c r="N3925" i="3" s="1"/>
  <c r="O3925" i="3" s="1"/>
  <c r="P3925" i="3" s="1"/>
  <c r="R3924" i="3"/>
  <c r="S3924" i="3" s="1"/>
  <c r="F3924" i="3"/>
  <c r="M3924" i="3" s="1"/>
  <c r="N3924" i="3" s="1"/>
  <c r="O3924" i="3" s="1"/>
  <c r="P3924" i="3" s="1"/>
  <c r="R3923" i="3"/>
  <c r="S3923" i="3" s="1"/>
  <c r="F3923" i="3"/>
  <c r="M3923" i="3" s="1"/>
  <c r="N3923" i="3" s="1"/>
  <c r="O3923" i="3" s="1"/>
  <c r="P3923" i="3" s="1"/>
  <c r="R3922" i="3"/>
  <c r="S3922" i="3" s="1"/>
  <c r="F3922" i="3"/>
  <c r="M3922" i="3" s="1"/>
  <c r="N3922" i="3" s="1"/>
  <c r="O3922" i="3" s="1"/>
  <c r="P3922" i="3" s="1"/>
  <c r="R3921" i="3"/>
  <c r="S3921" i="3" s="1"/>
  <c r="F3921" i="3"/>
  <c r="M3921" i="3" s="1"/>
  <c r="N3921" i="3" s="1"/>
  <c r="O3921" i="3" s="1"/>
  <c r="P3921" i="3" s="1"/>
  <c r="R3920" i="3"/>
  <c r="S3920" i="3" s="1"/>
  <c r="F3920" i="3"/>
  <c r="M3920" i="3" s="1"/>
  <c r="N3920" i="3" s="1"/>
  <c r="O3920" i="3" s="1"/>
  <c r="P3920" i="3" s="1"/>
  <c r="R3919" i="3"/>
  <c r="S3919" i="3" s="1"/>
  <c r="F3919" i="3"/>
  <c r="M3919" i="3" s="1"/>
  <c r="N3919" i="3" s="1"/>
  <c r="O3919" i="3" s="1"/>
  <c r="P3919" i="3" s="1"/>
  <c r="R3918" i="3"/>
  <c r="S3918" i="3" s="1"/>
  <c r="F3918" i="3"/>
  <c r="M3918" i="3" s="1"/>
  <c r="N3918" i="3" s="1"/>
  <c r="O3918" i="3" s="1"/>
  <c r="P3918" i="3" s="1"/>
  <c r="R3917" i="3"/>
  <c r="S3917" i="3" s="1"/>
  <c r="F3917" i="3"/>
  <c r="M3917" i="3" s="1"/>
  <c r="N3917" i="3" s="1"/>
  <c r="O3917" i="3" s="1"/>
  <c r="P3917" i="3" s="1"/>
  <c r="R3916" i="3"/>
  <c r="S3916" i="3" s="1"/>
  <c r="F3916" i="3"/>
  <c r="M3916" i="3" s="1"/>
  <c r="N3916" i="3" s="1"/>
  <c r="O3916" i="3" s="1"/>
  <c r="P3916" i="3" s="1"/>
  <c r="R3915" i="3"/>
  <c r="S3915" i="3" s="1"/>
  <c r="F3915" i="3"/>
  <c r="M3915" i="3" s="1"/>
  <c r="N3915" i="3" s="1"/>
  <c r="O3915" i="3" s="1"/>
  <c r="P3915" i="3" s="1"/>
  <c r="R3914" i="3"/>
  <c r="S3914" i="3" s="1"/>
  <c r="F3914" i="3"/>
  <c r="M3914" i="3" s="1"/>
  <c r="N3914" i="3" s="1"/>
  <c r="O3914" i="3" s="1"/>
  <c r="P3914" i="3" s="1"/>
  <c r="R3913" i="3"/>
  <c r="S3913" i="3" s="1"/>
  <c r="F3913" i="3"/>
  <c r="M3913" i="3" s="1"/>
  <c r="N3913" i="3" s="1"/>
  <c r="O3913" i="3" s="1"/>
  <c r="P3913" i="3" s="1"/>
  <c r="R3912" i="3"/>
  <c r="S3912" i="3" s="1"/>
  <c r="F3912" i="3"/>
  <c r="M3912" i="3" s="1"/>
  <c r="N3912" i="3" s="1"/>
  <c r="O3912" i="3" s="1"/>
  <c r="P3912" i="3" s="1"/>
  <c r="R3911" i="3"/>
  <c r="S3911" i="3" s="1"/>
  <c r="F3911" i="3"/>
  <c r="M3911" i="3" s="1"/>
  <c r="N3911" i="3" s="1"/>
  <c r="O3911" i="3" s="1"/>
  <c r="P3911" i="3" s="1"/>
  <c r="R3910" i="3"/>
  <c r="S3910" i="3" s="1"/>
  <c r="F3910" i="3"/>
  <c r="M3910" i="3" s="1"/>
  <c r="N3910" i="3" s="1"/>
  <c r="O3910" i="3" s="1"/>
  <c r="P3910" i="3" s="1"/>
  <c r="R3909" i="3"/>
  <c r="S3909" i="3" s="1"/>
  <c r="F3909" i="3"/>
  <c r="M3909" i="3" s="1"/>
  <c r="N3909" i="3" s="1"/>
  <c r="O3909" i="3" s="1"/>
  <c r="P3909" i="3" s="1"/>
  <c r="R3908" i="3"/>
  <c r="S3908" i="3" s="1"/>
  <c r="F3908" i="3"/>
  <c r="M3908" i="3" s="1"/>
  <c r="N3908" i="3" s="1"/>
  <c r="O3908" i="3" s="1"/>
  <c r="P3908" i="3" s="1"/>
  <c r="R3907" i="3"/>
  <c r="S3907" i="3" s="1"/>
  <c r="F3907" i="3"/>
  <c r="M3907" i="3" s="1"/>
  <c r="N3907" i="3" s="1"/>
  <c r="O3907" i="3" s="1"/>
  <c r="P3907" i="3" s="1"/>
  <c r="R3906" i="3"/>
  <c r="S3906" i="3" s="1"/>
  <c r="F3906" i="3"/>
  <c r="M3906" i="3" s="1"/>
  <c r="N3906" i="3" s="1"/>
  <c r="O3906" i="3" s="1"/>
  <c r="P3906" i="3" s="1"/>
  <c r="R3905" i="3"/>
  <c r="S3905" i="3" s="1"/>
  <c r="F3905" i="3"/>
  <c r="M3905" i="3" s="1"/>
  <c r="N3905" i="3" s="1"/>
  <c r="O3905" i="3" s="1"/>
  <c r="P3905" i="3" s="1"/>
  <c r="R3904" i="3"/>
  <c r="S3904" i="3" s="1"/>
  <c r="F3904" i="3"/>
  <c r="M3904" i="3" s="1"/>
  <c r="N3904" i="3" s="1"/>
  <c r="O3904" i="3" s="1"/>
  <c r="P3904" i="3" s="1"/>
  <c r="R3903" i="3"/>
  <c r="S3903" i="3" s="1"/>
  <c r="F3903" i="3"/>
  <c r="M3903" i="3" s="1"/>
  <c r="N3903" i="3" s="1"/>
  <c r="O3903" i="3" s="1"/>
  <c r="P3903" i="3" s="1"/>
  <c r="R3902" i="3"/>
  <c r="S3902" i="3" s="1"/>
  <c r="F3902" i="3"/>
  <c r="M3902" i="3" s="1"/>
  <c r="N3902" i="3" s="1"/>
  <c r="O3902" i="3" s="1"/>
  <c r="P3902" i="3" s="1"/>
  <c r="R3901" i="3"/>
  <c r="S3901" i="3" s="1"/>
  <c r="F3901" i="3"/>
  <c r="M3901" i="3" s="1"/>
  <c r="N3901" i="3" s="1"/>
  <c r="O3901" i="3" s="1"/>
  <c r="P3901" i="3" s="1"/>
  <c r="R3900" i="3"/>
  <c r="S3900" i="3" s="1"/>
  <c r="F3900" i="3"/>
  <c r="M3900" i="3" s="1"/>
  <c r="N3900" i="3" s="1"/>
  <c r="O3900" i="3" s="1"/>
  <c r="P3900" i="3" s="1"/>
  <c r="R3899" i="3"/>
  <c r="S3899" i="3" s="1"/>
  <c r="F3899" i="3"/>
  <c r="M3899" i="3" s="1"/>
  <c r="N3899" i="3" s="1"/>
  <c r="O3899" i="3" s="1"/>
  <c r="P3899" i="3" s="1"/>
  <c r="R3898" i="3"/>
  <c r="S3898" i="3" s="1"/>
  <c r="F3898" i="3"/>
  <c r="M3898" i="3" s="1"/>
  <c r="N3898" i="3" s="1"/>
  <c r="O3898" i="3" s="1"/>
  <c r="P3898" i="3" s="1"/>
  <c r="R3897" i="3"/>
  <c r="S3897" i="3" s="1"/>
  <c r="F3897" i="3"/>
  <c r="M3897" i="3" s="1"/>
  <c r="N3897" i="3" s="1"/>
  <c r="O3897" i="3" s="1"/>
  <c r="P3897" i="3" s="1"/>
  <c r="R3896" i="3"/>
  <c r="S3896" i="3" s="1"/>
  <c r="F3896" i="3"/>
  <c r="M3896" i="3" s="1"/>
  <c r="N3896" i="3" s="1"/>
  <c r="O3896" i="3" s="1"/>
  <c r="P3896" i="3" s="1"/>
  <c r="R3895" i="3"/>
  <c r="S3895" i="3" s="1"/>
  <c r="F3895" i="3"/>
  <c r="M3895" i="3" s="1"/>
  <c r="N3895" i="3" s="1"/>
  <c r="O3895" i="3" s="1"/>
  <c r="P3895" i="3" s="1"/>
  <c r="R3894" i="3"/>
  <c r="S3894" i="3" s="1"/>
  <c r="F3894" i="3"/>
  <c r="M3894" i="3" s="1"/>
  <c r="N3894" i="3" s="1"/>
  <c r="O3894" i="3" s="1"/>
  <c r="P3894" i="3" s="1"/>
  <c r="R3893" i="3"/>
  <c r="S3893" i="3" s="1"/>
  <c r="F3893" i="3"/>
  <c r="M3893" i="3" s="1"/>
  <c r="N3893" i="3" s="1"/>
  <c r="O3893" i="3" s="1"/>
  <c r="P3893" i="3" s="1"/>
  <c r="R3892" i="3"/>
  <c r="S3892" i="3" s="1"/>
  <c r="F3892" i="3"/>
  <c r="M3892" i="3" s="1"/>
  <c r="N3892" i="3" s="1"/>
  <c r="O3892" i="3" s="1"/>
  <c r="P3892" i="3" s="1"/>
  <c r="R3891" i="3"/>
  <c r="S3891" i="3" s="1"/>
  <c r="F3891" i="3"/>
  <c r="M3891" i="3" s="1"/>
  <c r="N3891" i="3" s="1"/>
  <c r="O3891" i="3" s="1"/>
  <c r="P3891" i="3" s="1"/>
  <c r="R3890" i="3"/>
  <c r="S3890" i="3" s="1"/>
  <c r="F3890" i="3"/>
  <c r="M3890" i="3" s="1"/>
  <c r="N3890" i="3" s="1"/>
  <c r="O3890" i="3" s="1"/>
  <c r="P3890" i="3" s="1"/>
  <c r="R3889" i="3"/>
  <c r="S3889" i="3" s="1"/>
  <c r="F3889" i="3"/>
  <c r="M3889" i="3" s="1"/>
  <c r="N3889" i="3" s="1"/>
  <c r="O3889" i="3" s="1"/>
  <c r="P3889" i="3" s="1"/>
  <c r="R3888" i="3"/>
  <c r="S3888" i="3" s="1"/>
  <c r="F3888" i="3"/>
  <c r="M3888" i="3" s="1"/>
  <c r="N3888" i="3" s="1"/>
  <c r="O3888" i="3" s="1"/>
  <c r="P3888" i="3" s="1"/>
  <c r="R3887" i="3"/>
  <c r="S3887" i="3" s="1"/>
  <c r="F3887" i="3"/>
  <c r="M3887" i="3" s="1"/>
  <c r="N3887" i="3" s="1"/>
  <c r="O3887" i="3" s="1"/>
  <c r="P3887" i="3" s="1"/>
  <c r="R3886" i="3"/>
  <c r="S3886" i="3" s="1"/>
  <c r="F3886" i="3"/>
  <c r="M3886" i="3" s="1"/>
  <c r="N3886" i="3" s="1"/>
  <c r="O3886" i="3" s="1"/>
  <c r="P3886" i="3" s="1"/>
  <c r="R3885" i="3"/>
  <c r="S3885" i="3" s="1"/>
  <c r="F3885" i="3"/>
  <c r="M3885" i="3" s="1"/>
  <c r="N3885" i="3" s="1"/>
  <c r="O3885" i="3" s="1"/>
  <c r="P3885" i="3" s="1"/>
  <c r="R3884" i="3"/>
  <c r="S3884" i="3" s="1"/>
  <c r="F3884" i="3"/>
  <c r="M3884" i="3" s="1"/>
  <c r="N3884" i="3" s="1"/>
  <c r="O3884" i="3" s="1"/>
  <c r="P3884" i="3" s="1"/>
  <c r="R3883" i="3"/>
  <c r="S3883" i="3" s="1"/>
  <c r="F3883" i="3"/>
  <c r="M3883" i="3" s="1"/>
  <c r="N3883" i="3" s="1"/>
  <c r="O3883" i="3" s="1"/>
  <c r="P3883" i="3" s="1"/>
  <c r="R3882" i="3"/>
  <c r="S3882" i="3" s="1"/>
  <c r="F3882" i="3"/>
  <c r="M3882" i="3" s="1"/>
  <c r="N3882" i="3" s="1"/>
  <c r="O3882" i="3" s="1"/>
  <c r="P3882" i="3" s="1"/>
  <c r="R3881" i="3"/>
  <c r="S3881" i="3" s="1"/>
  <c r="F3881" i="3"/>
  <c r="M3881" i="3" s="1"/>
  <c r="N3881" i="3" s="1"/>
  <c r="O3881" i="3" s="1"/>
  <c r="P3881" i="3" s="1"/>
  <c r="R3880" i="3"/>
  <c r="S3880" i="3" s="1"/>
  <c r="F3880" i="3"/>
  <c r="M3880" i="3" s="1"/>
  <c r="N3880" i="3" s="1"/>
  <c r="O3880" i="3" s="1"/>
  <c r="P3880" i="3" s="1"/>
  <c r="R3879" i="3"/>
  <c r="S3879" i="3" s="1"/>
  <c r="F3879" i="3"/>
  <c r="M3879" i="3" s="1"/>
  <c r="N3879" i="3" s="1"/>
  <c r="O3879" i="3" s="1"/>
  <c r="P3879" i="3" s="1"/>
  <c r="R3878" i="3"/>
  <c r="S3878" i="3" s="1"/>
  <c r="F3878" i="3"/>
  <c r="M3878" i="3" s="1"/>
  <c r="N3878" i="3" s="1"/>
  <c r="O3878" i="3" s="1"/>
  <c r="P3878" i="3" s="1"/>
  <c r="R3877" i="3"/>
  <c r="S3877" i="3" s="1"/>
  <c r="F3877" i="3"/>
  <c r="M3877" i="3" s="1"/>
  <c r="N3877" i="3" s="1"/>
  <c r="O3877" i="3" s="1"/>
  <c r="P3877" i="3" s="1"/>
  <c r="R3876" i="3"/>
  <c r="S3876" i="3" s="1"/>
  <c r="F3876" i="3"/>
  <c r="M3876" i="3" s="1"/>
  <c r="N3876" i="3" s="1"/>
  <c r="O3876" i="3" s="1"/>
  <c r="P3876" i="3" s="1"/>
  <c r="R3875" i="3"/>
  <c r="S3875" i="3" s="1"/>
  <c r="F3875" i="3"/>
  <c r="M3875" i="3" s="1"/>
  <c r="N3875" i="3" s="1"/>
  <c r="O3875" i="3" s="1"/>
  <c r="P3875" i="3" s="1"/>
  <c r="R3874" i="3"/>
  <c r="S3874" i="3" s="1"/>
  <c r="F3874" i="3"/>
  <c r="M3874" i="3" s="1"/>
  <c r="N3874" i="3" s="1"/>
  <c r="O3874" i="3" s="1"/>
  <c r="P3874" i="3" s="1"/>
  <c r="R3873" i="3"/>
  <c r="S3873" i="3" s="1"/>
  <c r="F3873" i="3"/>
  <c r="M3873" i="3" s="1"/>
  <c r="N3873" i="3" s="1"/>
  <c r="O3873" i="3" s="1"/>
  <c r="P3873" i="3" s="1"/>
  <c r="R3872" i="3"/>
  <c r="S3872" i="3" s="1"/>
  <c r="F3872" i="3"/>
  <c r="M3872" i="3" s="1"/>
  <c r="N3872" i="3" s="1"/>
  <c r="O3872" i="3" s="1"/>
  <c r="P3872" i="3" s="1"/>
  <c r="R3871" i="3"/>
  <c r="S3871" i="3" s="1"/>
  <c r="F3871" i="3"/>
  <c r="M3871" i="3" s="1"/>
  <c r="N3871" i="3" s="1"/>
  <c r="O3871" i="3" s="1"/>
  <c r="P3871" i="3" s="1"/>
  <c r="R3870" i="3"/>
  <c r="S3870" i="3" s="1"/>
  <c r="F3870" i="3"/>
  <c r="M3870" i="3" s="1"/>
  <c r="N3870" i="3" s="1"/>
  <c r="O3870" i="3" s="1"/>
  <c r="P3870" i="3" s="1"/>
  <c r="R3869" i="3"/>
  <c r="S3869" i="3" s="1"/>
  <c r="F3869" i="3"/>
  <c r="M3869" i="3" s="1"/>
  <c r="N3869" i="3" s="1"/>
  <c r="O3869" i="3" s="1"/>
  <c r="P3869" i="3" s="1"/>
  <c r="R3868" i="3"/>
  <c r="S3868" i="3" s="1"/>
  <c r="F3868" i="3"/>
  <c r="M3868" i="3" s="1"/>
  <c r="N3868" i="3" s="1"/>
  <c r="O3868" i="3" s="1"/>
  <c r="P3868" i="3" s="1"/>
  <c r="R3867" i="3"/>
  <c r="S3867" i="3" s="1"/>
  <c r="F3867" i="3"/>
  <c r="M3867" i="3" s="1"/>
  <c r="N3867" i="3" s="1"/>
  <c r="O3867" i="3" s="1"/>
  <c r="P3867" i="3" s="1"/>
  <c r="R3866" i="3"/>
  <c r="S3866" i="3" s="1"/>
  <c r="F3866" i="3"/>
  <c r="M3866" i="3" s="1"/>
  <c r="N3866" i="3" s="1"/>
  <c r="O3866" i="3" s="1"/>
  <c r="P3866" i="3" s="1"/>
  <c r="R3865" i="3"/>
  <c r="S3865" i="3" s="1"/>
  <c r="F3865" i="3"/>
  <c r="M3865" i="3" s="1"/>
  <c r="N3865" i="3" s="1"/>
  <c r="O3865" i="3" s="1"/>
  <c r="P3865" i="3" s="1"/>
  <c r="R3864" i="3"/>
  <c r="S3864" i="3" s="1"/>
  <c r="F3864" i="3"/>
  <c r="M3864" i="3" s="1"/>
  <c r="N3864" i="3" s="1"/>
  <c r="O3864" i="3" s="1"/>
  <c r="P3864" i="3" s="1"/>
  <c r="R3863" i="3"/>
  <c r="S3863" i="3" s="1"/>
  <c r="F3863" i="3"/>
  <c r="M3863" i="3" s="1"/>
  <c r="N3863" i="3" s="1"/>
  <c r="O3863" i="3" s="1"/>
  <c r="P3863" i="3" s="1"/>
  <c r="R3862" i="3"/>
  <c r="S3862" i="3" s="1"/>
  <c r="R3755" i="3"/>
  <c r="S3755" i="3" s="1"/>
  <c r="F3755" i="3"/>
  <c r="M3755" i="3" s="1"/>
  <c r="N3755" i="3" s="1"/>
  <c r="O3755" i="3" s="1"/>
  <c r="P3755" i="3" s="1"/>
  <c r="R3754" i="3"/>
  <c r="S3754" i="3" s="1"/>
  <c r="R3749" i="3"/>
  <c r="S3749" i="3" s="1"/>
  <c r="F3749" i="3"/>
  <c r="M3749" i="3" s="1"/>
  <c r="N3749" i="3" s="1"/>
  <c r="O3749" i="3" s="1"/>
  <c r="P3749" i="3" s="1"/>
  <c r="R3748" i="3"/>
  <c r="S3748" i="3" s="1"/>
  <c r="R3747" i="3"/>
  <c r="S3747" i="3" s="1"/>
  <c r="F3747" i="3"/>
  <c r="M3747" i="3" s="1"/>
  <c r="N3747" i="3" s="1"/>
  <c r="O3747" i="3" s="1"/>
  <c r="P3747" i="3" s="1"/>
  <c r="R3746" i="3"/>
  <c r="S3746" i="3" s="1"/>
  <c r="R3745" i="3"/>
  <c r="S3745" i="3" s="1"/>
  <c r="F3745" i="3"/>
  <c r="M3745" i="3" s="1"/>
  <c r="N3745" i="3" s="1"/>
  <c r="O3745" i="3" s="1"/>
  <c r="P3745" i="3" s="1"/>
  <c r="R3743" i="3"/>
  <c r="S3743" i="3" s="1"/>
  <c r="R3741" i="3"/>
  <c r="S3741" i="3" s="1"/>
  <c r="F3741" i="3"/>
  <c r="M3741" i="3" s="1"/>
  <c r="N3741" i="3" s="1"/>
  <c r="O3741" i="3" s="1"/>
  <c r="P3741" i="3" s="1"/>
  <c r="R3740" i="3"/>
  <c r="S3740" i="3" s="1"/>
  <c r="R3733" i="3"/>
  <c r="S3733" i="3" s="1"/>
  <c r="R3731" i="3"/>
  <c r="S3731" i="3" s="1"/>
  <c r="R3729" i="3"/>
  <c r="S3729" i="3" s="1"/>
  <c r="F3729" i="3"/>
  <c r="M3729" i="3" s="1"/>
  <c r="N3729" i="3" s="1"/>
  <c r="O3729" i="3" s="1"/>
  <c r="P3729" i="3" s="1"/>
  <c r="R3728" i="3"/>
  <c r="S3728" i="3" s="1"/>
  <c r="R3726" i="3"/>
  <c r="S3726" i="3" s="1"/>
  <c r="R3724" i="3"/>
  <c r="S3724" i="3" s="1"/>
  <c r="R3722" i="3"/>
  <c r="S3722" i="3" s="1"/>
  <c r="R3720" i="3"/>
  <c r="S3720" i="3" s="1"/>
  <c r="R3718" i="3"/>
  <c r="S3718" i="3" s="1"/>
  <c r="R3716" i="3"/>
  <c r="S3716" i="3" s="1"/>
  <c r="R3714" i="3"/>
  <c r="S3714" i="3" s="1"/>
  <c r="R3712" i="3"/>
  <c r="S3712" i="3" s="1"/>
  <c r="R3710" i="3"/>
  <c r="S3710" i="3" s="1"/>
  <c r="R3708" i="3"/>
  <c r="S3708" i="3" s="1"/>
  <c r="R3706" i="3"/>
  <c r="S3706" i="3" s="1"/>
  <c r="R3701" i="3"/>
  <c r="S3701" i="3" s="1"/>
  <c r="F3701" i="3"/>
  <c r="M3701" i="3" s="1"/>
  <c r="N3701" i="3" s="1"/>
  <c r="O3701" i="3" s="1"/>
  <c r="P3701" i="3" s="1"/>
  <c r="R3700" i="3"/>
  <c r="S3700" i="3" s="1"/>
  <c r="R3697" i="3"/>
  <c r="S3697" i="3" s="1"/>
  <c r="F3697" i="3"/>
  <c r="M3697" i="3" s="1"/>
  <c r="N3697" i="3" s="1"/>
  <c r="O3697" i="3" s="1"/>
  <c r="P3697" i="3" s="1"/>
  <c r="R3696" i="3"/>
  <c r="S3696" i="3" s="1"/>
  <c r="R3691" i="3"/>
  <c r="S3691" i="3" s="1"/>
  <c r="F3691" i="3"/>
  <c r="M3691" i="3" s="1"/>
  <c r="N3691" i="3" s="1"/>
  <c r="O3691" i="3" s="1"/>
  <c r="P3691" i="3" s="1"/>
  <c r="R3690" i="3"/>
  <c r="S3690" i="3" s="1"/>
  <c r="R3688" i="3"/>
  <c r="S3688" i="3" s="1"/>
  <c r="R3686" i="3"/>
  <c r="S3686" i="3" s="1"/>
  <c r="R3684" i="3"/>
  <c r="S3684" i="3" s="1"/>
  <c r="R3682" i="3"/>
  <c r="S3682" i="3" s="1"/>
  <c r="R3680" i="3"/>
  <c r="S3680" i="3" s="1"/>
  <c r="R3678" i="3"/>
  <c r="S3678" i="3" s="1"/>
  <c r="R3676" i="3"/>
  <c r="S3676" i="3" s="1"/>
  <c r="R3674" i="3"/>
  <c r="S3674" i="3" s="1"/>
  <c r="R3672" i="3"/>
  <c r="S3672" i="3" s="1"/>
  <c r="R3670" i="3"/>
  <c r="S3670" i="3" s="1"/>
  <c r="R3668" i="3"/>
  <c r="S3668" i="3" s="1"/>
  <c r="R3666" i="3"/>
  <c r="S3666" i="3" s="1"/>
  <c r="R3664" i="3"/>
  <c r="S3664" i="3" s="1"/>
  <c r="R3659" i="3"/>
  <c r="S3659" i="3" s="1"/>
  <c r="R3657" i="3"/>
  <c r="S3657" i="3" s="1"/>
  <c r="R3655" i="3"/>
  <c r="S3655" i="3" s="1"/>
  <c r="R3653" i="3"/>
  <c r="S3653" i="3" s="1"/>
  <c r="R3651" i="3"/>
  <c r="S3651" i="3" s="1"/>
  <c r="R3649" i="3"/>
  <c r="S3649" i="3" s="1"/>
  <c r="R3647" i="3"/>
  <c r="S3647" i="3" s="1"/>
  <c r="R3645" i="3"/>
  <c r="S3645" i="3" s="1"/>
  <c r="R3643" i="3"/>
  <c r="S3643" i="3" s="1"/>
  <c r="R3640" i="3"/>
  <c r="S3640" i="3" s="1"/>
  <c r="R3638" i="3"/>
  <c r="S3638" i="3" s="1"/>
  <c r="R3636" i="3"/>
  <c r="S3636" i="3" s="1"/>
  <c r="R3634" i="3"/>
  <c r="S3634" i="3" s="1"/>
  <c r="R3632" i="3"/>
  <c r="S3632" i="3" s="1"/>
  <c r="R3630" i="3"/>
  <c r="S3630" i="3" s="1"/>
  <c r="R3628" i="3"/>
  <c r="S3628" i="3" s="1"/>
  <c r="R3626" i="3"/>
  <c r="S3626" i="3" s="1"/>
  <c r="R3624" i="3"/>
  <c r="S3624" i="3" s="1"/>
  <c r="R3622" i="3"/>
  <c r="S3622" i="3" s="1"/>
  <c r="R3620" i="3"/>
  <c r="S3620" i="3" s="1"/>
  <c r="R3618" i="3"/>
  <c r="S3618" i="3" s="1"/>
  <c r="R3616" i="3"/>
  <c r="S3616" i="3" s="1"/>
  <c r="R3614" i="3"/>
  <c r="S3614" i="3" s="1"/>
  <c r="R3612" i="3"/>
  <c r="S3612" i="3" s="1"/>
  <c r="R3610" i="3"/>
  <c r="S3610" i="3" s="1"/>
  <c r="R3607" i="3"/>
  <c r="S3607" i="3" s="1"/>
  <c r="F3607" i="3"/>
  <c r="M3607" i="3" s="1"/>
  <c r="N3607" i="3" s="1"/>
  <c r="O3607" i="3" s="1"/>
  <c r="P3607" i="3" s="1"/>
  <c r="R3606" i="3"/>
  <c r="S3606" i="3" s="1"/>
  <c r="R3604" i="3"/>
  <c r="S3604" i="3" s="1"/>
  <c r="R3602" i="3"/>
  <c r="S3602" i="3" s="1"/>
  <c r="R3600" i="3"/>
  <c r="S3600" i="3" s="1"/>
  <c r="R3598" i="3"/>
  <c r="S3598" i="3" s="1"/>
  <c r="R3596" i="3"/>
  <c r="S3596" i="3" s="1"/>
  <c r="R3594" i="3"/>
  <c r="S3594" i="3" s="1"/>
  <c r="R3592" i="3"/>
  <c r="S3592" i="3" s="1"/>
  <c r="R3590" i="3"/>
  <c r="S3590" i="3" s="1"/>
  <c r="R3588" i="3"/>
  <c r="S3588" i="3" s="1"/>
  <c r="R3581" i="3"/>
  <c r="S3581" i="3" s="1"/>
  <c r="F3581" i="3"/>
  <c r="M3581" i="3" s="1"/>
  <c r="N3581" i="3" s="1"/>
  <c r="O3581" i="3" s="1"/>
  <c r="P3581" i="3" s="1"/>
  <c r="R3580" i="3"/>
  <c r="S3580" i="3" s="1"/>
  <c r="R3578" i="3"/>
  <c r="S3578" i="3" s="1"/>
  <c r="R3576" i="3"/>
  <c r="S3576" i="3" s="1"/>
  <c r="R3567" i="3"/>
  <c r="S3567" i="3" s="1"/>
  <c r="R3565" i="3"/>
  <c r="S3565" i="3" s="1"/>
  <c r="R3563" i="3"/>
  <c r="S3563" i="3" s="1"/>
  <c r="R3561" i="3"/>
  <c r="S3561" i="3" s="1"/>
  <c r="R3559" i="3"/>
  <c r="S3559" i="3" s="1"/>
  <c r="R3557" i="3"/>
  <c r="S3557" i="3" s="1"/>
  <c r="R3555" i="3"/>
  <c r="S3555" i="3" s="1"/>
  <c r="R3553" i="3"/>
  <c r="S3553" i="3" s="1"/>
  <c r="F3553" i="3"/>
  <c r="M3553" i="3" s="1"/>
  <c r="N3553" i="3" s="1"/>
  <c r="O3553" i="3" s="1"/>
  <c r="P3553" i="3" s="1"/>
  <c r="R3552" i="3"/>
  <c r="S3552" i="3" s="1"/>
  <c r="R3551" i="3"/>
  <c r="S3551" i="3" s="1"/>
  <c r="R3549" i="3"/>
  <c r="S3549" i="3" s="1"/>
  <c r="R3547" i="3"/>
  <c r="S3547" i="3" s="1"/>
  <c r="R3545" i="3"/>
  <c r="S3545" i="3" s="1"/>
  <c r="R3543" i="3"/>
  <c r="S3543" i="3" s="1"/>
  <c r="R3541" i="3"/>
  <c r="S3541" i="3" s="1"/>
  <c r="F3541" i="3"/>
  <c r="M3541" i="3" s="1"/>
  <c r="N3541" i="3" s="1"/>
  <c r="O3541" i="3" s="1"/>
  <c r="P3541" i="3" s="1"/>
  <c r="R3540" i="3"/>
  <c r="S3540" i="3" s="1"/>
  <c r="R3538" i="3"/>
  <c r="S3538" i="3" s="1"/>
  <c r="R3536" i="3"/>
  <c r="S3536" i="3" s="1"/>
  <c r="R3534" i="3"/>
  <c r="S3534" i="3" s="1"/>
  <c r="R3532" i="3"/>
  <c r="S3532" i="3" s="1"/>
  <c r="R3530" i="3"/>
  <c r="S3530" i="3" s="1"/>
  <c r="R3528" i="3"/>
  <c r="S3528" i="3" s="1"/>
  <c r="R3526" i="3"/>
  <c r="S3526" i="3" s="1"/>
  <c r="R3524" i="3"/>
  <c r="S3524" i="3" s="1"/>
  <c r="R3522" i="3"/>
  <c r="S3522" i="3" s="1"/>
  <c r="R3520" i="3"/>
  <c r="S3520" i="3" s="1"/>
  <c r="R3518" i="3"/>
  <c r="S3518" i="3" s="1"/>
  <c r="R3515" i="3"/>
  <c r="S3515" i="3" s="1"/>
  <c r="F3515" i="3"/>
  <c r="M3515" i="3" s="1"/>
  <c r="N3515" i="3" s="1"/>
  <c r="O3515" i="3" s="1"/>
  <c r="P3515" i="3" s="1"/>
  <c r="R3514" i="3"/>
  <c r="S3514" i="3" s="1"/>
  <c r="R3504" i="3"/>
  <c r="S3504" i="3" s="1"/>
  <c r="R3501" i="3"/>
  <c r="S3501" i="3" s="1"/>
  <c r="R3499" i="3"/>
  <c r="S3499" i="3" s="1"/>
  <c r="R3497" i="3"/>
  <c r="S3497" i="3" s="1"/>
  <c r="R3495" i="3"/>
  <c r="S3495" i="3" s="1"/>
  <c r="F3495" i="3"/>
  <c r="M3495" i="3" s="1"/>
  <c r="N3495" i="3" s="1"/>
  <c r="O3495" i="3" s="1"/>
  <c r="P3495" i="3" s="1"/>
  <c r="R3494" i="3"/>
  <c r="S3494" i="3" s="1"/>
  <c r="R3489" i="3"/>
  <c r="S3489" i="3" s="1"/>
  <c r="F3489" i="3"/>
  <c r="M3489" i="3" s="1"/>
  <c r="N3489" i="3" s="1"/>
  <c r="O3489" i="3" s="1"/>
  <c r="P3489" i="3" s="1"/>
  <c r="R3488" i="3"/>
  <c r="S3488" i="3" s="1"/>
  <c r="R3487" i="3"/>
  <c r="S3487" i="3" s="1"/>
  <c r="F3487" i="3"/>
  <c r="M3487" i="3" s="1"/>
  <c r="N3487" i="3" s="1"/>
  <c r="O3487" i="3" s="1"/>
  <c r="P3487" i="3" s="1"/>
  <c r="R3486" i="3"/>
  <c r="S3486" i="3" s="1"/>
  <c r="R3484" i="3"/>
  <c r="S3484" i="3" s="1"/>
  <c r="R3478" i="3"/>
  <c r="S3478" i="3" s="1"/>
  <c r="R3474" i="3"/>
  <c r="S3474" i="3" s="1"/>
  <c r="R3471" i="3"/>
  <c r="S3471" i="3" s="1"/>
  <c r="F3471" i="3"/>
  <c r="M3471" i="3" s="1"/>
  <c r="N3471" i="3" s="1"/>
  <c r="O3471" i="3" s="1"/>
  <c r="P3471" i="3" s="1"/>
  <c r="R3470" i="3"/>
  <c r="S3470" i="3" s="1"/>
  <c r="R3467" i="3"/>
  <c r="S3467" i="3" s="1"/>
  <c r="F3467" i="3"/>
  <c r="M3467" i="3" s="1"/>
  <c r="N3467" i="3" s="1"/>
  <c r="O3467" i="3" s="1"/>
  <c r="P3467" i="3" s="1"/>
  <c r="R3466" i="3"/>
  <c r="S3466" i="3" s="1"/>
  <c r="R3463" i="3"/>
  <c r="S3463" i="3" s="1"/>
  <c r="F3463" i="3"/>
  <c r="M3463" i="3" s="1"/>
  <c r="N3463" i="3" s="1"/>
  <c r="O3463" i="3" s="1"/>
  <c r="P3463" i="3" s="1"/>
  <c r="R3462" i="3"/>
  <c r="S3462" i="3" s="1"/>
  <c r="R3459" i="3"/>
  <c r="S3459" i="3" s="1"/>
  <c r="R3457" i="3"/>
  <c r="S3457" i="3" s="1"/>
  <c r="R3455" i="3"/>
  <c r="S3455" i="3" s="1"/>
  <c r="R3453" i="3"/>
  <c r="S3453" i="3" s="1"/>
  <c r="R3451" i="3"/>
  <c r="S3451" i="3" s="1"/>
  <c r="R3449" i="3"/>
  <c r="S3449" i="3" s="1"/>
  <c r="R3447" i="3"/>
  <c r="S3447" i="3" s="1"/>
  <c r="R3445" i="3"/>
  <c r="S3445" i="3" s="1"/>
  <c r="R3443" i="3"/>
  <c r="S3443" i="3" s="1"/>
  <c r="R3441" i="3"/>
  <c r="S3441" i="3" s="1"/>
  <c r="R3439" i="3"/>
  <c r="S3439" i="3" s="1"/>
  <c r="R3437" i="3"/>
  <c r="S3437" i="3" s="1"/>
  <c r="R3435" i="3"/>
  <c r="S3435" i="3" s="1"/>
  <c r="R3433" i="3"/>
  <c r="S3433" i="3" s="1"/>
  <c r="R3431" i="3"/>
  <c r="S3431" i="3" s="1"/>
  <c r="R3429" i="3"/>
  <c r="S3429" i="3" s="1"/>
  <c r="R3427" i="3"/>
  <c r="S3427" i="3" s="1"/>
  <c r="R3425" i="3"/>
  <c r="S3425" i="3" s="1"/>
  <c r="R3423" i="3"/>
  <c r="S3423" i="3" s="1"/>
  <c r="R3421" i="3"/>
  <c r="S3421" i="3" s="1"/>
  <c r="R3419" i="3"/>
  <c r="S3419" i="3" s="1"/>
  <c r="R3417" i="3"/>
  <c r="S3417" i="3" s="1"/>
  <c r="R3415" i="3"/>
  <c r="S3415" i="3" s="1"/>
  <c r="R3413" i="3"/>
  <c r="S3413" i="3" s="1"/>
  <c r="R3411" i="3"/>
  <c r="S3411" i="3" s="1"/>
  <c r="R3409" i="3"/>
  <c r="S3409" i="3" s="1"/>
  <c r="R3407" i="3"/>
  <c r="S3407" i="3" s="1"/>
  <c r="R3405" i="3"/>
  <c r="S3405" i="3" s="1"/>
  <c r="R3403" i="3"/>
  <c r="S3403" i="3" s="1"/>
  <c r="R3401" i="3"/>
  <c r="S3401" i="3" s="1"/>
  <c r="R3399" i="3"/>
  <c r="S3399" i="3" s="1"/>
  <c r="R3397" i="3"/>
  <c r="S3397" i="3" s="1"/>
  <c r="R3395" i="3"/>
  <c r="S3395" i="3" s="1"/>
  <c r="R3393" i="3"/>
  <c r="S3393" i="3" s="1"/>
  <c r="R3391" i="3"/>
  <c r="S3391" i="3" s="1"/>
  <c r="R3389" i="3"/>
  <c r="S3389" i="3" s="1"/>
  <c r="R3387" i="3"/>
  <c r="S3387" i="3" s="1"/>
  <c r="R3385" i="3"/>
  <c r="S3385" i="3" s="1"/>
  <c r="F3385" i="3"/>
  <c r="M3385" i="3" s="1"/>
  <c r="N3385" i="3" s="1"/>
  <c r="O3385" i="3" s="1"/>
  <c r="P3385" i="3" s="1"/>
  <c r="R3384" i="3"/>
  <c r="S3384" i="3" s="1"/>
  <c r="R3382" i="3"/>
  <c r="S3382" i="3" s="1"/>
  <c r="R3380" i="3"/>
  <c r="S3380" i="3" s="1"/>
  <c r="R3378" i="3"/>
  <c r="S3378" i="3" s="1"/>
  <c r="R3376" i="3"/>
  <c r="S3376" i="3" s="1"/>
  <c r="R3374" i="3"/>
  <c r="S3374" i="3" s="1"/>
  <c r="R3372" i="3"/>
  <c r="S3372" i="3" s="1"/>
  <c r="R3370" i="3"/>
  <c r="S3370" i="3" s="1"/>
  <c r="R3368" i="3"/>
  <c r="S3368" i="3" s="1"/>
  <c r="R3366" i="3"/>
  <c r="S3366" i="3" s="1"/>
  <c r="R3363" i="3"/>
  <c r="S3363" i="3" s="1"/>
  <c r="R3361" i="3"/>
  <c r="S3361" i="3" s="1"/>
  <c r="R3359" i="3"/>
  <c r="S3359" i="3" s="1"/>
  <c r="R3357" i="3"/>
  <c r="S3357" i="3" s="1"/>
  <c r="R3355" i="3"/>
  <c r="S3355" i="3" s="1"/>
  <c r="R3353" i="3"/>
  <c r="S3353" i="3" s="1"/>
  <c r="R3351" i="3"/>
  <c r="S3351" i="3" s="1"/>
  <c r="R3349" i="3"/>
  <c r="S3349" i="3" s="1"/>
  <c r="R3347" i="3"/>
  <c r="S3347" i="3" s="1"/>
  <c r="R3345" i="3"/>
  <c r="S3345" i="3" s="1"/>
  <c r="R3343" i="3"/>
  <c r="S3343" i="3" s="1"/>
  <c r="R3341" i="3"/>
  <c r="S3341" i="3" s="1"/>
  <c r="R3339" i="3"/>
  <c r="S3339" i="3" s="1"/>
  <c r="R3337" i="3"/>
  <c r="S3337" i="3" s="1"/>
  <c r="R3335" i="3"/>
  <c r="S3335" i="3" s="1"/>
  <c r="R3333" i="3"/>
  <c r="S3333" i="3" s="1"/>
  <c r="R3331" i="3"/>
  <c r="S3331" i="3" s="1"/>
  <c r="R3329" i="3"/>
  <c r="S3329" i="3" s="1"/>
  <c r="R3327" i="3"/>
  <c r="S3327" i="3" s="1"/>
  <c r="R3325" i="3"/>
  <c r="S3325" i="3" s="1"/>
  <c r="R3323" i="3"/>
  <c r="S3323" i="3" s="1"/>
  <c r="R3321" i="3"/>
  <c r="S3321" i="3" s="1"/>
  <c r="R3319" i="3"/>
  <c r="S3319" i="3" s="1"/>
  <c r="R3317" i="3"/>
  <c r="S3317" i="3" s="1"/>
  <c r="R3315" i="3"/>
  <c r="S3315" i="3" s="1"/>
  <c r="R3313" i="3"/>
  <c r="S3313" i="3" s="1"/>
  <c r="R3311" i="3"/>
  <c r="S3311" i="3" s="1"/>
  <c r="R2979" i="3"/>
  <c r="S2979" i="3" s="1"/>
  <c r="R2977" i="3"/>
  <c r="S2977" i="3" s="1"/>
  <c r="R2975" i="3"/>
  <c r="S2975" i="3" s="1"/>
  <c r="R2973" i="3"/>
  <c r="S2973" i="3" s="1"/>
  <c r="R2971" i="3"/>
  <c r="S2971" i="3" s="1"/>
  <c r="R2969" i="3"/>
  <c r="S2969" i="3" s="1"/>
  <c r="R2967" i="3"/>
  <c r="S2967" i="3" s="1"/>
  <c r="R2965" i="3"/>
  <c r="S2965" i="3" s="1"/>
  <c r="R2963" i="3"/>
  <c r="S2963" i="3" s="1"/>
  <c r="R2961" i="3"/>
  <c r="S2961" i="3" s="1"/>
  <c r="F2961" i="3"/>
  <c r="M2961" i="3" s="1"/>
  <c r="N2961" i="3" s="1"/>
  <c r="O2961" i="3" s="1"/>
  <c r="P2961" i="3" s="1"/>
  <c r="R2957" i="3"/>
  <c r="S2957" i="3" s="1"/>
  <c r="F2957" i="3"/>
  <c r="M2957" i="3" s="1"/>
  <c r="N2957" i="3" s="1"/>
  <c r="O2957" i="3" s="1"/>
  <c r="P2957" i="3" s="1"/>
  <c r="R2953" i="3"/>
  <c r="S2953" i="3" s="1"/>
  <c r="F2953" i="3"/>
  <c r="M2953" i="3" s="1"/>
  <c r="N2953" i="3" s="1"/>
  <c r="O2953" i="3" s="1"/>
  <c r="P2953" i="3" s="1"/>
  <c r="R2949" i="3"/>
  <c r="S2949" i="3" s="1"/>
  <c r="F2949" i="3"/>
  <c r="M2949" i="3" s="1"/>
  <c r="N2949" i="3" s="1"/>
  <c r="O2949" i="3" s="1"/>
  <c r="P2949" i="3" s="1"/>
  <c r="R2945" i="3"/>
  <c r="S2945" i="3" s="1"/>
  <c r="F2945" i="3"/>
  <c r="M2945" i="3" s="1"/>
  <c r="N2945" i="3" s="1"/>
  <c r="O2945" i="3" s="1"/>
  <c r="P2945" i="3" s="1"/>
  <c r="R2935" i="3"/>
  <c r="S2935" i="3" s="1"/>
  <c r="F2935" i="3"/>
  <c r="M2935" i="3" s="1"/>
  <c r="N2935" i="3" s="1"/>
  <c r="O2935" i="3" s="1"/>
  <c r="P2935" i="3" s="1"/>
  <c r="R2932" i="3"/>
  <c r="S2932" i="3" s="1"/>
  <c r="R2929" i="3"/>
  <c r="S2929" i="3" s="1"/>
  <c r="F2929" i="3"/>
  <c r="M2929" i="3" s="1"/>
  <c r="N2929" i="3" s="1"/>
  <c r="O2929" i="3" s="1"/>
  <c r="P2929" i="3" s="1"/>
  <c r="R2924" i="3"/>
  <c r="S2924" i="3" s="1"/>
  <c r="R2922" i="3"/>
  <c r="S2922" i="3" s="1"/>
  <c r="R2920" i="3"/>
  <c r="S2920" i="3" s="1"/>
  <c r="R2918" i="3"/>
  <c r="S2918" i="3" s="1"/>
  <c r="R2913" i="3"/>
  <c r="S2913" i="3" s="1"/>
  <c r="F2913" i="3"/>
  <c r="M2913" i="3" s="1"/>
  <c r="N2913" i="3" s="1"/>
  <c r="O2913" i="3" s="1"/>
  <c r="P2913" i="3" s="1"/>
  <c r="R2910" i="3"/>
  <c r="S2910" i="3" s="1"/>
  <c r="F2910" i="3"/>
  <c r="M2910" i="3" s="1"/>
  <c r="N2910" i="3" s="1"/>
  <c r="O2910" i="3" s="1"/>
  <c r="P2910" i="3" s="1"/>
  <c r="R2909" i="3"/>
  <c r="S2909" i="3" s="1"/>
  <c r="R2907" i="3"/>
  <c r="S2907" i="3" s="1"/>
  <c r="R2905" i="3"/>
  <c r="S2905" i="3" s="1"/>
  <c r="R2903" i="3"/>
  <c r="S2903" i="3" s="1"/>
  <c r="R2901" i="3"/>
  <c r="S2901" i="3" s="1"/>
  <c r="R2899" i="3"/>
  <c r="S2899" i="3" s="1"/>
  <c r="R2897" i="3"/>
  <c r="S2897" i="3" s="1"/>
  <c r="R2895" i="3"/>
  <c r="S2895" i="3" s="1"/>
  <c r="R2893" i="3"/>
  <c r="S2893" i="3" s="1"/>
  <c r="R2891" i="3"/>
  <c r="S2891" i="3" s="1"/>
  <c r="R2889" i="3"/>
  <c r="S2889" i="3" s="1"/>
  <c r="R2887" i="3"/>
  <c r="S2887" i="3" s="1"/>
  <c r="R2885" i="3"/>
  <c r="S2885" i="3" s="1"/>
  <c r="R2883" i="3"/>
  <c r="S2883" i="3" s="1"/>
  <c r="R2881" i="3"/>
  <c r="S2881" i="3" s="1"/>
  <c r="R2879" i="3"/>
  <c r="S2879" i="3" s="1"/>
  <c r="R2877" i="3"/>
  <c r="S2877" i="3" s="1"/>
  <c r="R2875" i="3"/>
  <c r="S2875" i="3" s="1"/>
  <c r="R2873" i="3"/>
  <c r="S2873" i="3" s="1"/>
  <c r="R2871" i="3"/>
  <c r="S2871" i="3" s="1"/>
  <c r="R2869" i="3"/>
  <c r="S2869" i="3" s="1"/>
  <c r="R2867" i="3"/>
  <c r="S2867" i="3" s="1"/>
  <c r="R2865" i="3"/>
  <c r="S2865" i="3" s="1"/>
  <c r="R2863" i="3"/>
  <c r="S2863" i="3" s="1"/>
  <c r="R2861" i="3"/>
  <c r="S2861" i="3" s="1"/>
  <c r="R2859" i="3"/>
  <c r="S2859" i="3" s="1"/>
  <c r="R2857" i="3"/>
  <c r="S2857" i="3" s="1"/>
  <c r="R2854" i="3"/>
  <c r="S2854" i="3" s="1"/>
  <c r="F2854" i="3"/>
  <c r="M2854" i="3" s="1"/>
  <c r="N2854" i="3" s="1"/>
  <c r="O2854" i="3" s="1"/>
  <c r="P2854" i="3" s="1"/>
  <c r="R2853" i="3"/>
  <c r="S2853" i="3" s="1"/>
  <c r="R2850" i="3"/>
  <c r="S2850" i="3" s="1"/>
  <c r="R2848" i="3"/>
  <c r="S2848" i="3" s="1"/>
  <c r="F2848" i="3"/>
  <c r="M2848" i="3" s="1"/>
  <c r="N2848" i="3" s="1"/>
  <c r="O2848" i="3" s="1"/>
  <c r="P2848" i="3" s="1"/>
  <c r="R2844" i="3"/>
  <c r="S2844" i="3" s="1"/>
  <c r="F2844" i="3"/>
  <c r="M2844" i="3" s="1"/>
  <c r="N2844" i="3" s="1"/>
  <c r="O2844" i="3" s="1"/>
  <c r="P2844" i="3" s="1"/>
  <c r="R2842" i="3"/>
  <c r="S2842" i="3" s="1"/>
  <c r="F2842" i="3"/>
  <c r="M2842" i="3" s="1"/>
  <c r="N2842" i="3" s="1"/>
  <c r="O2842" i="3" s="1"/>
  <c r="P2842" i="3" s="1"/>
  <c r="R2839" i="3"/>
  <c r="S2839" i="3" s="1"/>
  <c r="R2837" i="3"/>
  <c r="S2837" i="3" s="1"/>
  <c r="R2835" i="3"/>
  <c r="S2835" i="3" s="1"/>
  <c r="R2833" i="3"/>
  <c r="S2833" i="3" s="1"/>
  <c r="R2831" i="3"/>
  <c r="S2831" i="3" s="1"/>
  <c r="R2829" i="3"/>
  <c r="S2829" i="3" s="1"/>
  <c r="R2827" i="3"/>
  <c r="S2827" i="3" s="1"/>
  <c r="R2825" i="3"/>
  <c r="S2825" i="3" s="1"/>
  <c r="R2823" i="3"/>
  <c r="S2823" i="3" s="1"/>
  <c r="R2821" i="3"/>
  <c r="S2821" i="3" s="1"/>
  <c r="R2819" i="3"/>
  <c r="S2819" i="3" s="1"/>
  <c r="R2817" i="3"/>
  <c r="S2817" i="3" s="1"/>
  <c r="R2815" i="3"/>
  <c r="S2815" i="3" s="1"/>
  <c r="R2813" i="3"/>
  <c r="S2813" i="3" s="1"/>
  <c r="R2811" i="3"/>
  <c r="S2811" i="3" s="1"/>
  <c r="R2809" i="3"/>
  <c r="S2809" i="3" s="1"/>
  <c r="R2807" i="3"/>
  <c r="S2807" i="3" s="1"/>
  <c r="F2807" i="3"/>
  <c r="M2807" i="3" s="1"/>
  <c r="N2807" i="3" s="1"/>
  <c r="O2807" i="3" s="1"/>
  <c r="P2807" i="3" s="1"/>
  <c r="R2803" i="3"/>
  <c r="S2803" i="3" s="1"/>
  <c r="R2801" i="3"/>
  <c r="S2801" i="3" s="1"/>
  <c r="R2799" i="3"/>
  <c r="S2799" i="3" s="1"/>
  <c r="R2797" i="3"/>
  <c r="S2797" i="3" s="1"/>
  <c r="R2795" i="3"/>
  <c r="S2795" i="3" s="1"/>
  <c r="R2793" i="3"/>
  <c r="S2793" i="3" s="1"/>
  <c r="R2791" i="3"/>
  <c r="S2791" i="3" s="1"/>
  <c r="R2789" i="3"/>
  <c r="S2789" i="3" s="1"/>
  <c r="R2787" i="3"/>
  <c r="S2787" i="3" s="1"/>
  <c r="R2785" i="3"/>
  <c r="S2785" i="3" s="1"/>
  <c r="R2783" i="3"/>
  <c r="S2783" i="3" s="1"/>
  <c r="R2781" i="3"/>
  <c r="S2781" i="3" s="1"/>
  <c r="R2779" i="3"/>
  <c r="S2779" i="3" s="1"/>
  <c r="R2777" i="3"/>
  <c r="S2777" i="3" s="1"/>
  <c r="R2775" i="3"/>
  <c r="S2775" i="3" s="1"/>
  <c r="R2773" i="3"/>
  <c r="S2773" i="3" s="1"/>
  <c r="R2771" i="3"/>
  <c r="S2771" i="3" s="1"/>
  <c r="R2769" i="3"/>
  <c r="S2769" i="3" s="1"/>
  <c r="F2769" i="3"/>
  <c r="M2769" i="3" s="1"/>
  <c r="N2769" i="3" s="1"/>
  <c r="O2769" i="3" s="1"/>
  <c r="P2769" i="3" s="1"/>
  <c r="R2766" i="3"/>
  <c r="S2766" i="3" s="1"/>
  <c r="R2764" i="3"/>
  <c r="S2764" i="3" s="1"/>
  <c r="R2762" i="3"/>
  <c r="S2762" i="3" s="1"/>
  <c r="R2760" i="3"/>
  <c r="S2760" i="3" s="1"/>
  <c r="F2760" i="3"/>
  <c r="M2760" i="3" s="1"/>
  <c r="N2760" i="3" s="1"/>
  <c r="O2760" i="3" s="1"/>
  <c r="P2760" i="3" s="1"/>
  <c r="R2759" i="3"/>
  <c r="S2759" i="3" s="1"/>
  <c r="F2759" i="3"/>
  <c r="M2759" i="3" s="1"/>
  <c r="N2759" i="3" s="1"/>
  <c r="O2759" i="3" s="1"/>
  <c r="P2759" i="3" s="1"/>
  <c r="R2758" i="3"/>
  <c r="S2758" i="3" s="1"/>
  <c r="R2345" i="3"/>
  <c r="S2345" i="3" s="1"/>
  <c r="R2343" i="3"/>
  <c r="S2343" i="3" s="1"/>
  <c r="R2341" i="3"/>
  <c r="S2341" i="3" s="1"/>
  <c r="R2339" i="3"/>
  <c r="S2339" i="3" s="1"/>
  <c r="R2337" i="3"/>
  <c r="S2337" i="3" s="1"/>
  <c r="R2335" i="3"/>
  <c r="S2335" i="3" s="1"/>
  <c r="R2333" i="3"/>
  <c r="S2333" i="3" s="1"/>
  <c r="R2331" i="3"/>
  <c r="S2331" i="3" s="1"/>
  <c r="R2329" i="3"/>
  <c r="S2329" i="3" s="1"/>
  <c r="R2327" i="3"/>
  <c r="S2327" i="3" s="1"/>
  <c r="R2325" i="3"/>
  <c r="S2325" i="3" s="1"/>
  <c r="R2323" i="3"/>
  <c r="S2323" i="3" s="1"/>
  <c r="R2321" i="3"/>
  <c r="S2321" i="3" s="1"/>
  <c r="F2321" i="3"/>
  <c r="M2321" i="3" s="1"/>
  <c r="N2321" i="3" s="1"/>
  <c r="O2321" i="3" s="1"/>
  <c r="P2321" i="3" s="1"/>
  <c r="R2317" i="3"/>
  <c r="S2317" i="3" s="1"/>
  <c r="R2315" i="3"/>
  <c r="S2315" i="3" s="1"/>
  <c r="F2315" i="3"/>
  <c r="M2315" i="3" s="1"/>
  <c r="N2315" i="3" s="1"/>
  <c r="O2315" i="3" s="1"/>
  <c r="P2315" i="3" s="1"/>
  <c r="R2312" i="3"/>
  <c r="S2312" i="3" s="1"/>
  <c r="R2308" i="3"/>
  <c r="S2308" i="3" s="1"/>
  <c r="R2304" i="3"/>
  <c r="S2304" i="3" s="1"/>
  <c r="R2300" i="3"/>
  <c r="S2300" i="3" s="1"/>
  <c r="R2296" i="3"/>
  <c r="S2296" i="3" s="1"/>
  <c r="F2296" i="3"/>
  <c r="M2296" i="3" s="1"/>
  <c r="N2296" i="3" s="1"/>
  <c r="O2296" i="3" s="1"/>
  <c r="P2296" i="3" s="1"/>
  <c r="R2294" i="3"/>
  <c r="S2294" i="3" s="1"/>
  <c r="R2292" i="3"/>
  <c r="S2292" i="3" s="1"/>
  <c r="F2292" i="3"/>
  <c r="M2292" i="3" s="1"/>
  <c r="N2292" i="3" s="1"/>
  <c r="O2292" i="3" s="1"/>
  <c r="P2292" i="3" s="1"/>
  <c r="R2290" i="3"/>
  <c r="S2290" i="3" s="1"/>
  <c r="R2284" i="3"/>
  <c r="S2284" i="3" s="1"/>
  <c r="R2280" i="3"/>
  <c r="S2280" i="3" s="1"/>
  <c r="F2280" i="3"/>
  <c r="M2280" i="3" s="1"/>
  <c r="N2280" i="3" s="1"/>
  <c r="O2280" i="3" s="1"/>
  <c r="P2280" i="3" s="1"/>
  <c r="R2278" i="3"/>
  <c r="S2278" i="3" s="1"/>
  <c r="R2276" i="3"/>
  <c r="S2276" i="3" s="1"/>
  <c r="F2276" i="3"/>
  <c r="M2276" i="3" s="1"/>
  <c r="N2276" i="3" s="1"/>
  <c r="O2276" i="3" s="1"/>
  <c r="P2276" i="3" s="1"/>
  <c r="R2271" i="3"/>
  <c r="S2271" i="3" s="1"/>
  <c r="R2269" i="3"/>
  <c r="S2269" i="3" s="1"/>
  <c r="R2265" i="3"/>
  <c r="S2265" i="3" s="1"/>
  <c r="F2265" i="3"/>
  <c r="M2265" i="3" s="1"/>
  <c r="N2265" i="3" s="1"/>
  <c r="O2265" i="3" s="1"/>
  <c r="P2265" i="3" s="1"/>
  <c r="R2263" i="3"/>
  <c r="S2263" i="3" s="1"/>
  <c r="R2260" i="3"/>
  <c r="S2260" i="3" s="1"/>
  <c r="R2254" i="3"/>
  <c r="S2254" i="3" s="1"/>
  <c r="F2254" i="3"/>
  <c r="M2254" i="3" s="1"/>
  <c r="N2254" i="3" s="1"/>
  <c r="O2254" i="3" s="1"/>
  <c r="P2254" i="3" s="1"/>
  <c r="R2252" i="3"/>
  <c r="S2252" i="3" s="1"/>
  <c r="R2241" i="3"/>
  <c r="S2241" i="3" s="1"/>
  <c r="F2241" i="3"/>
  <c r="M2241" i="3" s="1"/>
  <c r="N2241" i="3" s="1"/>
  <c r="O2241" i="3" s="1"/>
  <c r="P2241" i="3" s="1"/>
  <c r="R2239" i="3"/>
  <c r="S2239" i="3" s="1"/>
  <c r="R2235" i="3"/>
  <c r="S2235" i="3" s="1"/>
  <c r="R2229" i="3"/>
  <c r="S2229" i="3" s="1"/>
  <c r="R2227" i="3"/>
  <c r="S2227" i="3" s="1"/>
  <c r="R2224" i="3"/>
  <c r="S2224" i="3" s="1"/>
  <c r="R2220" i="3"/>
  <c r="S2220" i="3" s="1"/>
  <c r="R2215" i="3"/>
  <c r="S2215" i="3" s="1"/>
  <c r="R2211" i="3"/>
  <c r="S2211" i="3" s="1"/>
  <c r="R2207" i="3"/>
  <c r="S2207" i="3" s="1"/>
  <c r="R1706" i="3"/>
  <c r="S1706" i="3" s="1"/>
  <c r="R1698" i="3"/>
  <c r="S1698" i="3" s="1"/>
  <c r="R1689" i="3"/>
  <c r="S1689" i="3" s="1"/>
  <c r="R1686" i="3"/>
  <c r="S1686" i="3" s="1"/>
  <c r="F1686" i="3"/>
  <c r="M1686" i="3" s="1"/>
  <c r="N1686" i="3" s="1"/>
  <c r="O1686" i="3" s="1"/>
  <c r="P1686" i="3" s="1"/>
  <c r="R1677" i="3"/>
  <c r="S1677" i="3" s="1"/>
  <c r="R1668" i="3"/>
  <c r="S1668" i="3" s="1"/>
  <c r="R1661" i="3"/>
  <c r="S1661" i="3" s="1"/>
  <c r="R1658" i="3"/>
  <c r="S1658" i="3" s="1"/>
  <c r="R1656" i="3"/>
  <c r="S1656" i="3" s="1"/>
  <c r="R1125" i="3"/>
  <c r="S1125" i="3" s="1"/>
  <c r="R1117" i="3"/>
  <c r="S1117" i="3" s="1"/>
  <c r="R1111" i="3"/>
  <c r="S1111" i="3" s="1"/>
  <c r="R1107" i="3"/>
  <c r="S1107" i="3" s="1"/>
  <c r="F1107" i="3"/>
  <c r="M1107" i="3" s="1"/>
  <c r="N1107" i="3" s="1"/>
  <c r="O1107" i="3" s="1"/>
  <c r="P1107" i="3" s="1"/>
  <c r="R1104" i="3"/>
  <c r="S1104" i="3" s="1"/>
  <c r="F10" i="1"/>
  <c r="R3861" i="3"/>
  <c r="S3861" i="3" s="1"/>
  <c r="F3861" i="3"/>
  <c r="M3861" i="3" s="1"/>
  <c r="N3861" i="3" s="1"/>
  <c r="O3861" i="3" s="1"/>
  <c r="P3861" i="3" s="1"/>
  <c r="R3860" i="3"/>
  <c r="S3860" i="3" s="1"/>
  <c r="F3860" i="3"/>
  <c r="M3860" i="3" s="1"/>
  <c r="N3860" i="3" s="1"/>
  <c r="O3860" i="3" s="1"/>
  <c r="P3860" i="3" s="1"/>
  <c r="R3859" i="3"/>
  <c r="S3859" i="3" s="1"/>
  <c r="F3859" i="3"/>
  <c r="M3859" i="3" s="1"/>
  <c r="N3859" i="3" s="1"/>
  <c r="O3859" i="3" s="1"/>
  <c r="P3859" i="3" s="1"/>
  <c r="R3858" i="3"/>
  <c r="S3858" i="3" s="1"/>
  <c r="F3858" i="3"/>
  <c r="M3858" i="3" s="1"/>
  <c r="N3858" i="3" s="1"/>
  <c r="O3858" i="3" s="1"/>
  <c r="P3858" i="3" s="1"/>
  <c r="R3857" i="3"/>
  <c r="S3857" i="3" s="1"/>
  <c r="F3857" i="3"/>
  <c r="M3857" i="3" s="1"/>
  <c r="N3857" i="3" s="1"/>
  <c r="O3857" i="3" s="1"/>
  <c r="P3857" i="3" s="1"/>
  <c r="R3856" i="3"/>
  <c r="S3856" i="3" s="1"/>
  <c r="F3856" i="3"/>
  <c r="M3856" i="3" s="1"/>
  <c r="N3856" i="3" s="1"/>
  <c r="O3856" i="3" s="1"/>
  <c r="P3856" i="3" s="1"/>
  <c r="R3855" i="3"/>
  <c r="S3855" i="3" s="1"/>
  <c r="F3855" i="3"/>
  <c r="M3855" i="3" s="1"/>
  <c r="N3855" i="3" s="1"/>
  <c r="O3855" i="3" s="1"/>
  <c r="P3855" i="3" s="1"/>
  <c r="R3854" i="3"/>
  <c r="S3854" i="3" s="1"/>
  <c r="F3854" i="3"/>
  <c r="M3854" i="3" s="1"/>
  <c r="N3854" i="3" s="1"/>
  <c r="O3854" i="3" s="1"/>
  <c r="P3854" i="3" s="1"/>
  <c r="R3853" i="3"/>
  <c r="S3853" i="3" s="1"/>
  <c r="F3853" i="3"/>
  <c r="M3853" i="3" s="1"/>
  <c r="N3853" i="3" s="1"/>
  <c r="O3853" i="3" s="1"/>
  <c r="P3853" i="3" s="1"/>
  <c r="R3852" i="3"/>
  <c r="S3852" i="3" s="1"/>
  <c r="F3852" i="3"/>
  <c r="M3852" i="3" s="1"/>
  <c r="N3852" i="3" s="1"/>
  <c r="O3852" i="3" s="1"/>
  <c r="P3852" i="3" s="1"/>
  <c r="R3851" i="3"/>
  <c r="S3851" i="3" s="1"/>
  <c r="F3851" i="3"/>
  <c r="M3851" i="3" s="1"/>
  <c r="N3851" i="3" s="1"/>
  <c r="O3851" i="3" s="1"/>
  <c r="P3851" i="3" s="1"/>
  <c r="R3850" i="3"/>
  <c r="S3850" i="3" s="1"/>
  <c r="F3850" i="3"/>
  <c r="M3850" i="3" s="1"/>
  <c r="N3850" i="3" s="1"/>
  <c r="O3850" i="3" s="1"/>
  <c r="P3850" i="3" s="1"/>
  <c r="R3849" i="3"/>
  <c r="S3849" i="3" s="1"/>
  <c r="F3849" i="3"/>
  <c r="M3849" i="3" s="1"/>
  <c r="N3849" i="3" s="1"/>
  <c r="O3849" i="3" s="1"/>
  <c r="P3849" i="3" s="1"/>
  <c r="R3848" i="3"/>
  <c r="S3848" i="3" s="1"/>
  <c r="F3848" i="3"/>
  <c r="M3848" i="3" s="1"/>
  <c r="N3848" i="3" s="1"/>
  <c r="O3848" i="3" s="1"/>
  <c r="P3848" i="3" s="1"/>
  <c r="R3847" i="3"/>
  <c r="S3847" i="3" s="1"/>
  <c r="F3847" i="3"/>
  <c r="M3847" i="3" s="1"/>
  <c r="N3847" i="3" s="1"/>
  <c r="O3847" i="3" s="1"/>
  <c r="P3847" i="3" s="1"/>
  <c r="R3846" i="3"/>
  <c r="S3846" i="3" s="1"/>
  <c r="F3846" i="3"/>
  <c r="M3846" i="3" s="1"/>
  <c r="N3846" i="3" s="1"/>
  <c r="O3846" i="3" s="1"/>
  <c r="P3846" i="3" s="1"/>
  <c r="R3845" i="3"/>
  <c r="S3845" i="3" s="1"/>
  <c r="F3845" i="3"/>
  <c r="M3845" i="3" s="1"/>
  <c r="N3845" i="3" s="1"/>
  <c r="O3845" i="3" s="1"/>
  <c r="P3845" i="3" s="1"/>
  <c r="R3844" i="3"/>
  <c r="S3844" i="3" s="1"/>
  <c r="F3844" i="3"/>
  <c r="M3844" i="3" s="1"/>
  <c r="N3844" i="3" s="1"/>
  <c r="O3844" i="3" s="1"/>
  <c r="P3844" i="3" s="1"/>
  <c r="R3843" i="3"/>
  <c r="S3843" i="3" s="1"/>
  <c r="F3843" i="3"/>
  <c r="M3843" i="3" s="1"/>
  <c r="N3843" i="3" s="1"/>
  <c r="O3843" i="3" s="1"/>
  <c r="P3843" i="3" s="1"/>
  <c r="R3842" i="3"/>
  <c r="S3842" i="3" s="1"/>
  <c r="F3842" i="3"/>
  <c r="M3842" i="3" s="1"/>
  <c r="N3842" i="3" s="1"/>
  <c r="O3842" i="3" s="1"/>
  <c r="P3842" i="3" s="1"/>
  <c r="R3841" i="3"/>
  <c r="S3841" i="3" s="1"/>
  <c r="F3841" i="3"/>
  <c r="M3841" i="3" s="1"/>
  <c r="N3841" i="3" s="1"/>
  <c r="O3841" i="3" s="1"/>
  <c r="P3841" i="3" s="1"/>
  <c r="R3840" i="3"/>
  <c r="S3840" i="3" s="1"/>
  <c r="F3840" i="3"/>
  <c r="M3840" i="3" s="1"/>
  <c r="N3840" i="3" s="1"/>
  <c r="O3840" i="3" s="1"/>
  <c r="P3840" i="3" s="1"/>
  <c r="R3839" i="3"/>
  <c r="S3839" i="3" s="1"/>
  <c r="F3839" i="3"/>
  <c r="M3839" i="3" s="1"/>
  <c r="N3839" i="3" s="1"/>
  <c r="O3839" i="3" s="1"/>
  <c r="P3839" i="3" s="1"/>
  <c r="R3838" i="3"/>
  <c r="S3838" i="3" s="1"/>
  <c r="F3838" i="3"/>
  <c r="M3838" i="3" s="1"/>
  <c r="N3838" i="3" s="1"/>
  <c r="O3838" i="3" s="1"/>
  <c r="P3838" i="3" s="1"/>
  <c r="R3837" i="3"/>
  <c r="S3837" i="3" s="1"/>
  <c r="F3837" i="3"/>
  <c r="M3837" i="3" s="1"/>
  <c r="N3837" i="3" s="1"/>
  <c r="O3837" i="3" s="1"/>
  <c r="P3837" i="3" s="1"/>
  <c r="R3836" i="3"/>
  <c r="S3836" i="3" s="1"/>
  <c r="F3836" i="3"/>
  <c r="M3836" i="3" s="1"/>
  <c r="N3836" i="3" s="1"/>
  <c r="O3836" i="3" s="1"/>
  <c r="P3836" i="3" s="1"/>
  <c r="R3835" i="3"/>
  <c r="S3835" i="3" s="1"/>
  <c r="F3835" i="3"/>
  <c r="M3835" i="3" s="1"/>
  <c r="N3835" i="3" s="1"/>
  <c r="O3835" i="3" s="1"/>
  <c r="P3835" i="3" s="1"/>
  <c r="R3834" i="3"/>
  <c r="S3834" i="3" s="1"/>
  <c r="F3834" i="3"/>
  <c r="M3834" i="3" s="1"/>
  <c r="N3834" i="3" s="1"/>
  <c r="O3834" i="3" s="1"/>
  <c r="P3834" i="3" s="1"/>
  <c r="R3833" i="3"/>
  <c r="S3833" i="3" s="1"/>
  <c r="F3833" i="3"/>
  <c r="M3833" i="3" s="1"/>
  <c r="N3833" i="3" s="1"/>
  <c r="O3833" i="3" s="1"/>
  <c r="P3833" i="3" s="1"/>
  <c r="R3832" i="3"/>
  <c r="S3832" i="3" s="1"/>
  <c r="F3832" i="3"/>
  <c r="M3832" i="3" s="1"/>
  <c r="N3832" i="3" s="1"/>
  <c r="O3832" i="3" s="1"/>
  <c r="P3832" i="3" s="1"/>
  <c r="R3831" i="3"/>
  <c r="S3831" i="3" s="1"/>
  <c r="F3831" i="3"/>
  <c r="M3831" i="3" s="1"/>
  <c r="N3831" i="3" s="1"/>
  <c r="O3831" i="3" s="1"/>
  <c r="P3831" i="3" s="1"/>
  <c r="R3830" i="3"/>
  <c r="S3830" i="3" s="1"/>
  <c r="F3830" i="3"/>
  <c r="M3830" i="3" s="1"/>
  <c r="N3830" i="3" s="1"/>
  <c r="O3830" i="3" s="1"/>
  <c r="P3830" i="3" s="1"/>
  <c r="R3829" i="3"/>
  <c r="S3829" i="3" s="1"/>
  <c r="F3829" i="3"/>
  <c r="M3829" i="3" s="1"/>
  <c r="N3829" i="3" s="1"/>
  <c r="O3829" i="3" s="1"/>
  <c r="P3829" i="3" s="1"/>
  <c r="R3828" i="3"/>
  <c r="S3828" i="3" s="1"/>
  <c r="F3828" i="3"/>
  <c r="M3828" i="3" s="1"/>
  <c r="N3828" i="3" s="1"/>
  <c r="O3828" i="3" s="1"/>
  <c r="P3828" i="3" s="1"/>
  <c r="R3827" i="3"/>
  <c r="S3827" i="3" s="1"/>
  <c r="F3827" i="3"/>
  <c r="M3827" i="3" s="1"/>
  <c r="N3827" i="3" s="1"/>
  <c r="O3827" i="3" s="1"/>
  <c r="P3827" i="3" s="1"/>
  <c r="R3826" i="3"/>
  <c r="S3826" i="3" s="1"/>
  <c r="F3826" i="3"/>
  <c r="M3826" i="3" s="1"/>
  <c r="N3826" i="3" s="1"/>
  <c r="O3826" i="3" s="1"/>
  <c r="P3826" i="3" s="1"/>
  <c r="R3825" i="3"/>
  <c r="S3825" i="3" s="1"/>
  <c r="F3825" i="3"/>
  <c r="M3825" i="3" s="1"/>
  <c r="N3825" i="3" s="1"/>
  <c r="O3825" i="3" s="1"/>
  <c r="P3825" i="3" s="1"/>
  <c r="R3824" i="3"/>
  <c r="S3824" i="3" s="1"/>
  <c r="F3824" i="3"/>
  <c r="M3824" i="3" s="1"/>
  <c r="N3824" i="3" s="1"/>
  <c r="O3824" i="3" s="1"/>
  <c r="P3824" i="3" s="1"/>
  <c r="R3823" i="3"/>
  <c r="S3823" i="3" s="1"/>
  <c r="F3823" i="3"/>
  <c r="M3823" i="3" s="1"/>
  <c r="N3823" i="3" s="1"/>
  <c r="O3823" i="3" s="1"/>
  <c r="P3823" i="3" s="1"/>
  <c r="R3822" i="3"/>
  <c r="S3822" i="3" s="1"/>
  <c r="F3822" i="3"/>
  <c r="M3822" i="3" s="1"/>
  <c r="N3822" i="3" s="1"/>
  <c r="O3822" i="3" s="1"/>
  <c r="P3822" i="3" s="1"/>
  <c r="R3821" i="3"/>
  <c r="S3821" i="3" s="1"/>
  <c r="F3821" i="3"/>
  <c r="M3821" i="3" s="1"/>
  <c r="N3821" i="3" s="1"/>
  <c r="O3821" i="3" s="1"/>
  <c r="P3821" i="3" s="1"/>
  <c r="R3820" i="3"/>
  <c r="S3820" i="3" s="1"/>
  <c r="F3820" i="3"/>
  <c r="M3820" i="3" s="1"/>
  <c r="N3820" i="3" s="1"/>
  <c r="O3820" i="3" s="1"/>
  <c r="P3820" i="3" s="1"/>
  <c r="R3819" i="3"/>
  <c r="S3819" i="3" s="1"/>
  <c r="F3819" i="3"/>
  <c r="M3819" i="3" s="1"/>
  <c r="N3819" i="3" s="1"/>
  <c r="O3819" i="3" s="1"/>
  <c r="P3819" i="3" s="1"/>
  <c r="R3818" i="3"/>
  <c r="S3818" i="3" s="1"/>
  <c r="F3818" i="3"/>
  <c r="M3818" i="3" s="1"/>
  <c r="N3818" i="3" s="1"/>
  <c r="O3818" i="3" s="1"/>
  <c r="P3818" i="3" s="1"/>
  <c r="R3817" i="3"/>
  <c r="S3817" i="3" s="1"/>
  <c r="F3817" i="3"/>
  <c r="M3817" i="3" s="1"/>
  <c r="N3817" i="3" s="1"/>
  <c r="O3817" i="3" s="1"/>
  <c r="P3817" i="3" s="1"/>
  <c r="R3816" i="3"/>
  <c r="S3816" i="3" s="1"/>
  <c r="F3816" i="3"/>
  <c r="M3816" i="3" s="1"/>
  <c r="N3816" i="3" s="1"/>
  <c r="O3816" i="3" s="1"/>
  <c r="P3816" i="3" s="1"/>
  <c r="R3815" i="3"/>
  <c r="S3815" i="3" s="1"/>
  <c r="F3815" i="3"/>
  <c r="M3815" i="3" s="1"/>
  <c r="N3815" i="3" s="1"/>
  <c r="O3815" i="3" s="1"/>
  <c r="P3815" i="3" s="1"/>
  <c r="R3814" i="3"/>
  <c r="S3814" i="3" s="1"/>
  <c r="F3814" i="3"/>
  <c r="M3814" i="3" s="1"/>
  <c r="N3814" i="3" s="1"/>
  <c r="O3814" i="3" s="1"/>
  <c r="P3814" i="3" s="1"/>
  <c r="R3813" i="3"/>
  <c r="S3813" i="3" s="1"/>
  <c r="F3813" i="3"/>
  <c r="M3813" i="3" s="1"/>
  <c r="N3813" i="3" s="1"/>
  <c r="O3813" i="3" s="1"/>
  <c r="P3813" i="3" s="1"/>
  <c r="R3812" i="3"/>
  <c r="S3812" i="3" s="1"/>
  <c r="F3812" i="3"/>
  <c r="M3812" i="3" s="1"/>
  <c r="N3812" i="3" s="1"/>
  <c r="O3812" i="3" s="1"/>
  <c r="P3812" i="3" s="1"/>
  <c r="R3811" i="3"/>
  <c r="S3811" i="3" s="1"/>
  <c r="F3811" i="3"/>
  <c r="M3811" i="3" s="1"/>
  <c r="N3811" i="3" s="1"/>
  <c r="O3811" i="3" s="1"/>
  <c r="P3811" i="3" s="1"/>
  <c r="R3810" i="3"/>
  <c r="S3810" i="3" s="1"/>
  <c r="F3810" i="3"/>
  <c r="M3810" i="3" s="1"/>
  <c r="N3810" i="3" s="1"/>
  <c r="O3810" i="3" s="1"/>
  <c r="P3810" i="3" s="1"/>
  <c r="R3809" i="3"/>
  <c r="S3809" i="3" s="1"/>
  <c r="F3809" i="3"/>
  <c r="M3809" i="3" s="1"/>
  <c r="N3809" i="3" s="1"/>
  <c r="O3809" i="3" s="1"/>
  <c r="P3809" i="3" s="1"/>
  <c r="R3808" i="3"/>
  <c r="S3808" i="3" s="1"/>
  <c r="F3808" i="3"/>
  <c r="M3808" i="3" s="1"/>
  <c r="N3808" i="3" s="1"/>
  <c r="O3808" i="3" s="1"/>
  <c r="P3808" i="3" s="1"/>
  <c r="R3807" i="3"/>
  <c r="S3807" i="3" s="1"/>
  <c r="F3807" i="3"/>
  <c r="M3807" i="3" s="1"/>
  <c r="N3807" i="3" s="1"/>
  <c r="O3807" i="3" s="1"/>
  <c r="P3807" i="3" s="1"/>
  <c r="R3806" i="3"/>
  <c r="S3806" i="3" s="1"/>
  <c r="F3806" i="3"/>
  <c r="M3806" i="3" s="1"/>
  <c r="N3806" i="3" s="1"/>
  <c r="O3806" i="3" s="1"/>
  <c r="P3806" i="3" s="1"/>
  <c r="R3805" i="3"/>
  <c r="S3805" i="3" s="1"/>
  <c r="F3805" i="3"/>
  <c r="M3805" i="3" s="1"/>
  <c r="N3805" i="3" s="1"/>
  <c r="O3805" i="3" s="1"/>
  <c r="P3805" i="3" s="1"/>
  <c r="R3804" i="3"/>
  <c r="S3804" i="3" s="1"/>
  <c r="F3804" i="3"/>
  <c r="M3804" i="3" s="1"/>
  <c r="N3804" i="3" s="1"/>
  <c r="O3804" i="3" s="1"/>
  <c r="P3804" i="3" s="1"/>
  <c r="R3803" i="3"/>
  <c r="S3803" i="3" s="1"/>
  <c r="F3803" i="3"/>
  <c r="M3803" i="3" s="1"/>
  <c r="N3803" i="3" s="1"/>
  <c r="O3803" i="3" s="1"/>
  <c r="P3803" i="3" s="1"/>
  <c r="R3802" i="3"/>
  <c r="S3802" i="3" s="1"/>
  <c r="F3802" i="3"/>
  <c r="M3802" i="3" s="1"/>
  <c r="N3802" i="3" s="1"/>
  <c r="O3802" i="3" s="1"/>
  <c r="P3802" i="3" s="1"/>
  <c r="R3801" i="3"/>
  <c r="S3801" i="3" s="1"/>
  <c r="F3801" i="3"/>
  <c r="M3801" i="3" s="1"/>
  <c r="N3801" i="3" s="1"/>
  <c r="O3801" i="3" s="1"/>
  <c r="P3801" i="3" s="1"/>
  <c r="R3800" i="3"/>
  <c r="S3800" i="3" s="1"/>
  <c r="F3800" i="3"/>
  <c r="M3800" i="3" s="1"/>
  <c r="N3800" i="3" s="1"/>
  <c r="O3800" i="3" s="1"/>
  <c r="P3800" i="3" s="1"/>
  <c r="R3799" i="3"/>
  <c r="S3799" i="3" s="1"/>
  <c r="F3799" i="3"/>
  <c r="M3799" i="3" s="1"/>
  <c r="N3799" i="3" s="1"/>
  <c r="O3799" i="3" s="1"/>
  <c r="P3799" i="3" s="1"/>
  <c r="R3798" i="3"/>
  <c r="S3798" i="3" s="1"/>
  <c r="F3798" i="3"/>
  <c r="M3798" i="3" s="1"/>
  <c r="N3798" i="3" s="1"/>
  <c r="O3798" i="3" s="1"/>
  <c r="P3798" i="3" s="1"/>
  <c r="R3797" i="3"/>
  <c r="S3797" i="3" s="1"/>
  <c r="F3797" i="3"/>
  <c r="M3797" i="3" s="1"/>
  <c r="N3797" i="3" s="1"/>
  <c r="O3797" i="3" s="1"/>
  <c r="P3797" i="3" s="1"/>
  <c r="R3796" i="3"/>
  <c r="S3796" i="3" s="1"/>
  <c r="F3796" i="3"/>
  <c r="M3796" i="3" s="1"/>
  <c r="N3796" i="3" s="1"/>
  <c r="O3796" i="3" s="1"/>
  <c r="P3796" i="3" s="1"/>
  <c r="R3795" i="3"/>
  <c r="S3795" i="3" s="1"/>
  <c r="F3795" i="3"/>
  <c r="M3795" i="3" s="1"/>
  <c r="N3795" i="3" s="1"/>
  <c r="O3795" i="3" s="1"/>
  <c r="P3795" i="3" s="1"/>
  <c r="R3794" i="3"/>
  <c r="S3794" i="3" s="1"/>
  <c r="F3794" i="3"/>
  <c r="M3794" i="3" s="1"/>
  <c r="N3794" i="3" s="1"/>
  <c r="O3794" i="3" s="1"/>
  <c r="P3794" i="3" s="1"/>
  <c r="R3793" i="3"/>
  <c r="S3793" i="3" s="1"/>
  <c r="F3793" i="3"/>
  <c r="M3793" i="3" s="1"/>
  <c r="N3793" i="3" s="1"/>
  <c r="O3793" i="3" s="1"/>
  <c r="P3793" i="3" s="1"/>
  <c r="R3792" i="3"/>
  <c r="S3792" i="3" s="1"/>
  <c r="F3792" i="3"/>
  <c r="M3792" i="3" s="1"/>
  <c r="N3792" i="3" s="1"/>
  <c r="O3792" i="3" s="1"/>
  <c r="P3792" i="3" s="1"/>
  <c r="R3791" i="3"/>
  <c r="S3791" i="3" s="1"/>
  <c r="F3791" i="3"/>
  <c r="M3791" i="3" s="1"/>
  <c r="N3791" i="3" s="1"/>
  <c r="O3791" i="3" s="1"/>
  <c r="P3791" i="3" s="1"/>
  <c r="R3790" i="3"/>
  <c r="S3790" i="3" s="1"/>
  <c r="F3790" i="3"/>
  <c r="M3790" i="3" s="1"/>
  <c r="N3790" i="3" s="1"/>
  <c r="O3790" i="3" s="1"/>
  <c r="P3790" i="3" s="1"/>
  <c r="R3789" i="3"/>
  <c r="S3789" i="3" s="1"/>
  <c r="F3789" i="3"/>
  <c r="M3789" i="3" s="1"/>
  <c r="N3789" i="3" s="1"/>
  <c r="O3789" i="3" s="1"/>
  <c r="P3789" i="3" s="1"/>
  <c r="R3788" i="3"/>
  <c r="S3788" i="3" s="1"/>
  <c r="F3788" i="3"/>
  <c r="M3788" i="3" s="1"/>
  <c r="N3788" i="3" s="1"/>
  <c r="O3788" i="3" s="1"/>
  <c r="P3788" i="3" s="1"/>
  <c r="R3787" i="3"/>
  <c r="S3787" i="3" s="1"/>
  <c r="F3787" i="3"/>
  <c r="M3787" i="3" s="1"/>
  <c r="N3787" i="3" s="1"/>
  <c r="O3787" i="3" s="1"/>
  <c r="P3787" i="3" s="1"/>
  <c r="R3786" i="3"/>
  <c r="S3786" i="3" s="1"/>
  <c r="F3786" i="3"/>
  <c r="M3786" i="3" s="1"/>
  <c r="N3786" i="3" s="1"/>
  <c r="O3786" i="3" s="1"/>
  <c r="P3786" i="3" s="1"/>
  <c r="R3785" i="3"/>
  <c r="S3785" i="3" s="1"/>
  <c r="F3785" i="3"/>
  <c r="M3785" i="3" s="1"/>
  <c r="N3785" i="3" s="1"/>
  <c r="O3785" i="3" s="1"/>
  <c r="P3785" i="3" s="1"/>
  <c r="R3784" i="3"/>
  <c r="S3784" i="3" s="1"/>
  <c r="F3784" i="3"/>
  <c r="M3784" i="3" s="1"/>
  <c r="N3784" i="3" s="1"/>
  <c r="O3784" i="3" s="1"/>
  <c r="P3784" i="3" s="1"/>
  <c r="R3783" i="3"/>
  <c r="S3783" i="3" s="1"/>
  <c r="F3783" i="3"/>
  <c r="M3783" i="3" s="1"/>
  <c r="N3783" i="3" s="1"/>
  <c r="O3783" i="3" s="1"/>
  <c r="P3783" i="3" s="1"/>
  <c r="R3782" i="3"/>
  <c r="S3782" i="3" s="1"/>
  <c r="F3782" i="3"/>
  <c r="M3782" i="3" s="1"/>
  <c r="N3782" i="3" s="1"/>
  <c r="O3782" i="3" s="1"/>
  <c r="P3782" i="3" s="1"/>
  <c r="R3781" i="3"/>
  <c r="S3781" i="3" s="1"/>
  <c r="F3781" i="3"/>
  <c r="M3781" i="3" s="1"/>
  <c r="N3781" i="3" s="1"/>
  <c r="O3781" i="3" s="1"/>
  <c r="P3781" i="3" s="1"/>
  <c r="R3780" i="3"/>
  <c r="S3780" i="3" s="1"/>
  <c r="F3780" i="3"/>
  <c r="M3780" i="3" s="1"/>
  <c r="N3780" i="3" s="1"/>
  <c r="O3780" i="3" s="1"/>
  <c r="P3780" i="3" s="1"/>
  <c r="R3779" i="3"/>
  <c r="S3779" i="3" s="1"/>
  <c r="F3779" i="3"/>
  <c r="M3779" i="3" s="1"/>
  <c r="N3779" i="3" s="1"/>
  <c r="O3779" i="3" s="1"/>
  <c r="P3779" i="3" s="1"/>
  <c r="R3778" i="3"/>
  <c r="S3778" i="3" s="1"/>
  <c r="F3778" i="3"/>
  <c r="M3778" i="3" s="1"/>
  <c r="N3778" i="3" s="1"/>
  <c r="O3778" i="3" s="1"/>
  <c r="P3778" i="3" s="1"/>
  <c r="R3777" i="3"/>
  <c r="S3777" i="3" s="1"/>
  <c r="F3777" i="3"/>
  <c r="M3777" i="3" s="1"/>
  <c r="N3777" i="3" s="1"/>
  <c r="O3777" i="3" s="1"/>
  <c r="P3777" i="3" s="1"/>
  <c r="R3776" i="3"/>
  <c r="S3776" i="3" s="1"/>
  <c r="F3776" i="3"/>
  <c r="M3776" i="3" s="1"/>
  <c r="N3776" i="3" s="1"/>
  <c r="O3776" i="3" s="1"/>
  <c r="P3776" i="3" s="1"/>
  <c r="R3775" i="3"/>
  <c r="S3775" i="3" s="1"/>
  <c r="F3775" i="3"/>
  <c r="M3775" i="3" s="1"/>
  <c r="N3775" i="3" s="1"/>
  <c r="O3775" i="3" s="1"/>
  <c r="P3775" i="3" s="1"/>
  <c r="R3774" i="3"/>
  <c r="S3774" i="3" s="1"/>
  <c r="F3774" i="3"/>
  <c r="M3774" i="3" s="1"/>
  <c r="N3774" i="3" s="1"/>
  <c r="O3774" i="3" s="1"/>
  <c r="P3774" i="3" s="1"/>
  <c r="R3773" i="3"/>
  <c r="S3773" i="3" s="1"/>
  <c r="F3773" i="3"/>
  <c r="M3773" i="3" s="1"/>
  <c r="N3773" i="3" s="1"/>
  <c r="O3773" i="3" s="1"/>
  <c r="P3773" i="3" s="1"/>
  <c r="R3772" i="3"/>
  <c r="S3772" i="3" s="1"/>
  <c r="F3772" i="3"/>
  <c r="M3772" i="3" s="1"/>
  <c r="N3772" i="3" s="1"/>
  <c r="O3772" i="3" s="1"/>
  <c r="P3772" i="3" s="1"/>
  <c r="R3771" i="3"/>
  <c r="S3771" i="3" s="1"/>
  <c r="F3771" i="3"/>
  <c r="M3771" i="3" s="1"/>
  <c r="N3771" i="3" s="1"/>
  <c r="O3771" i="3" s="1"/>
  <c r="P3771" i="3" s="1"/>
  <c r="R3770" i="3"/>
  <c r="S3770" i="3" s="1"/>
  <c r="F3770" i="3"/>
  <c r="M3770" i="3" s="1"/>
  <c r="N3770" i="3" s="1"/>
  <c r="O3770" i="3" s="1"/>
  <c r="P3770" i="3" s="1"/>
  <c r="R3769" i="3"/>
  <c r="S3769" i="3" s="1"/>
  <c r="F3769" i="3"/>
  <c r="M3769" i="3" s="1"/>
  <c r="N3769" i="3" s="1"/>
  <c r="O3769" i="3" s="1"/>
  <c r="P3769" i="3" s="1"/>
  <c r="R3768" i="3"/>
  <c r="S3768" i="3" s="1"/>
  <c r="F3768" i="3"/>
  <c r="M3768" i="3" s="1"/>
  <c r="N3768" i="3" s="1"/>
  <c r="O3768" i="3" s="1"/>
  <c r="P3768" i="3" s="1"/>
  <c r="R3767" i="3"/>
  <c r="S3767" i="3" s="1"/>
  <c r="F3767" i="3"/>
  <c r="M3767" i="3" s="1"/>
  <c r="N3767" i="3" s="1"/>
  <c r="O3767" i="3" s="1"/>
  <c r="P3767" i="3" s="1"/>
  <c r="R3766" i="3"/>
  <c r="S3766" i="3" s="1"/>
  <c r="F3766" i="3"/>
  <c r="M3766" i="3" s="1"/>
  <c r="N3766" i="3" s="1"/>
  <c r="O3766" i="3" s="1"/>
  <c r="P3766" i="3" s="1"/>
  <c r="R3765" i="3"/>
  <c r="S3765" i="3" s="1"/>
  <c r="F3765" i="3"/>
  <c r="M3765" i="3" s="1"/>
  <c r="N3765" i="3" s="1"/>
  <c r="O3765" i="3" s="1"/>
  <c r="P3765" i="3" s="1"/>
  <c r="R3764" i="3"/>
  <c r="S3764" i="3" s="1"/>
  <c r="F3764" i="3"/>
  <c r="M3764" i="3" s="1"/>
  <c r="N3764" i="3" s="1"/>
  <c r="O3764" i="3" s="1"/>
  <c r="P3764" i="3" s="1"/>
  <c r="R3763" i="3"/>
  <c r="S3763" i="3" s="1"/>
  <c r="F3763" i="3"/>
  <c r="M3763" i="3" s="1"/>
  <c r="N3763" i="3" s="1"/>
  <c r="O3763" i="3" s="1"/>
  <c r="P3763" i="3" s="1"/>
  <c r="R3762" i="3"/>
  <c r="S3762" i="3" s="1"/>
  <c r="F3762" i="3"/>
  <c r="M3762" i="3" s="1"/>
  <c r="N3762" i="3" s="1"/>
  <c r="O3762" i="3" s="1"/>
  <c r="P3762" i="3" s="1"/>
  <c r="R3761" i="3"/>
  <c r="S3761" i="3" s="1"/>
  <c r="F3761" i="3"/>
  <c r="M3761" i="3" s="1"/>
  <c r="N3761" i="3" s="1"/>
  <c r="O3761" i="3" s="1"/>
  <c r="P3761" i="3" s="1"/>
  <c r="R3760" i="3"/>
  <c r="S3760" i="3" s="1"/>
  <c r="F3760" i="3"/>
  <c r="M3760" i="3" s="1"/>
  <c r="N3760" i="3" s="1"/>
  <c r="O3760" i="3" s="1"/>
  <c r="P3760" i="3" s="1"/>
  <c r="R3759" i="3"/>
  <c r="S3759" i="3" s="1"/>
  <c r="F3759" i="3"/>
  <c r="M3759" i="3" s="1"/>
  <c r="N3759" i="3" s="1"/>
  <c r="O3759" i="3" s="1"/>
  <c r="P3759" i="3" s="1"/>
  <c r="R3758" i="3"/>
  <c r="S3758" i="3" s="1"/>
  <c r="F3758" i="3"/>
  <c r="M3758" i="3" s="1"/>
  <c r="N3758" i="3" s="1"/>
  <c r="O3758" i="3" s="1"/>
  <c r="P3758" i="3" s="1"/>
  <c r="R3757" i="3"/>
  <c r="S3757" i="3" s="1"/>
  <c r="F3757" i="3"/>
  <c r="M3757" i="3" s="1"/>
  <c r="N3757" i="3" s="1"/>
  <c r="O3757" i="3" s="1"/>
  <c r="P3757" i="3" s="1"/>
  <c r="R3756" i="3"/>
  <c r="S3756" i="3" s="1"/>
  <c r="R3753" i="3"/>
  <c r="S3753" i="3" s="1"/>
  <c r="F3753" i="3"/>
  <c r="M3753" i="3" s="1"/>
  <c r="N3753" i="3" s="1"/>
  <c r="O3753" i="3" s="1"/>
  <c r="P3753" i="3" s="1"/>
  <c r="R3752" i="3"/>
  <c r="S3752" i="3" s="1"/>
  <c r="R3751" i="3"/>
  <c r="S3751" i="3" s="1"/>
  <c r="F3751" i="3"/>
  <c r="M3751" i="3" s="1"/>
  <c r="N3751" i="3" s="1"/>
  <c r="O3751" i="3" s="1"/>
  <c r="P3751" i="3" s="1"/>
  <c r="R3750" i="3"/>
  <c r="S3750" i="3" s="1"/>
  <c r="R3742" i="3"/>
  <c r="S3742" i="3" s="1"/>
  <c r="R3739" i="3"/>
  <c r="S3739" i="3" s="1"/>
  <c r="F3739" i="3"/>
  <c r="M3739" i="3" s="1"/>
  <c r="N3739" i="3" s="1"/>
  <c r="O3739" i="3" s="1"/>
  <c r="P3739" i="3" s="1"/>
  <c r="R3738" i="3"/>
  <c r="S3738" i="3" s="1"/>
  <c r="R3737" i="3"/>
  <c r="S3737" i="3" s="1"/>
  <c r="F3737" i="3"/>
  <c r="M3737" i="3" s="1"/>
  <c r="N3737" i="3" s="1"/>
  <c r="O3737" i="3" s="1"/>
  <c r="P3737" i="3" s="1"/>
  <c r="R3736" i="3"/>
  <c r="S3736" i="3" s="1"/>
  <c r="R3735" i="3"/>
  <c r="S3735" i="3" s="1"/>
  <c r="F3735" i="3"/>
  <c r="M3735" i="3" s="1"/>
  <c r="N3735" i="3" s="1"/>
  <c r="O3735" i="3" s="1"/>
  <c r="P3735" i="3" s="1"/>
  <c r="R3734" i="3"/>
  <c r="S3734" i="3" s="1"/>
  <c r="R3732" i="3"/>
  <c r="S3732" i="3" s="1"/>
  <c r="R3730" i="3"/>
  <c r="S3730" i="3" s="1"/>
  <c r="R3727" i="3"/>
  <c r="S3727" i="3" s="1"/>
  <c r="R3725" i="3"/>
  <c r="S3725" i="3" s="1"/>
  <c r="R3723" i="3"/>
  <c r="S3723" i="3" s="1"/>
  <c r="R3721" i="3"/>
  <c r="S3721" i="3" s="1"/>
  <c r="R3719" i="3"/>
  <c r="S3719" i="3" s="1"/>
  <c r="R3717" i="3"/>
  <c r="S3717" i="3" s="1"/>
  <c r="R3715" i="3"/>
  <c r="S3715" i="3" s="1"/>
  <c r="R3713" i="3"/>
  <c r="S3713" i="3" s="1"/>
  <c r="R3711" i="3"/>
  <c r="S3711" i="3" s="1"/>
  <c r="R3709" i="3"/>
  <c r="S3709" i="3" s="1"/>
  <c r="R3707" i="3"/>
  <c r="S3707" i="3" s="1"/>
  <c r="R3705" i="3"/>
  <c r="S3705" i="3" s="1"/>
  <c r="F3705" i="3"/>
  <c r="M3705" i="3" s="1"/>
  <c r="N3705" i="3" s="1"/>
  <c r="O3705" i="3" s="1"/>
  <c r="P3705" i="3" s="1"/>
  <c r="R3704" i="3"/>
  <c r="S3704" i="3" s="1"/>
  <c r="R3703" i="3"/>
  <c r="S3703" i="3" s="1"/>
  <c r="F3703" i="3"/>
  <c r="M3703" i="3" s="1"/>
  <c r="N3703" i="3" s="1"/>
  <c r="O3703" i="3" s="1"/>
  <c r="P3703" i="3" s="1"/>
  <c r="R3702" i="3"/>
  <c r="S3702" i="3" s="1"/>
  <c r="R3699" i="3"/>
  <c r="S3699" i="3" s="1"/>
  <c r="F3699" i="3"/>
  <c r="M3699" i="3" s="1"/>
  <c r="N3699" i="3" s="1"/>
  <c r="O3699" i="3" s="1"/>
  <c r="P3699" i="3" s="1"/>
  <c r="R3698" i="3"/>
  <c r="S3698" i="3" s="1"/>
  <c r="R3695" i="3"/>
  <c r="S3695" i="3" s="1"/>
  <c r="F3695" i="3"/>
  <c r="M3695" i="3" s="1"/>
  <c r="N3695" i="3" s="1"/>
  <c r="O3695" i="3" s="1"/>
  <c r="P3695" i="3" s="1"/>
  <c r="R3694" i="3"/>
  <c r="S3694" i="3" s="1"/>
  <c r="R3693" i="3"/>
  <c r="S3693" i="3" s="1"/>
  <c r="F3693" i="3"/>
  <c r="M3693" i="3" s="1"/>
  <c r="N3693" i="3" s="1"/>
  <c r="O3693" i="3" s="1"/>
  <c r="P3693" i="3" s="1"/>
  <c r="R3692" i="3"/>
  <c r="S3692" i="3" s="1"/>
  <c r="R3689" i="3"/>
  <c r="S3689" i="3" s="1"/>
  <c r="R3687" i="3"/>
  <c r="S3687" i="3" s="1"/>
  <c r="R3685" i="3"/>
  <c r="S3685" i="3" s="1"/>
  <c r="R3683" i="3"/>
  <c r="S3683" i="3" s="1"/>
  <c r="R3681" i="3"/>
  <c r="S3681" i="3" s="1"/>
  <c r="R3679" i="3"/>
  <c r="S3679" i="3" s="1"/>
  <c r="R3677" i="3"/>
  <c r="S3677" i="3" s="1"/>
  <c r="R3675" i="3"/>
  <c r="S3675" i="3" s="1"/>
  <c r="R3673" i="3"/>
  <c r="S3673" i="3" s="1"/>
  <c r="R3671" i="3"/>
  <c r="S3671" i="3" s="1"/>
  <c r="R3669" i="3"/>
  <c r="S3669" i="3" s="1"/>
  <c r="R3667" i="3"/>
  <c r="S3667" i="3" s="1"/>
  <c r="R3665" i="3"/>
  <c r="S3665" i="3" s="1"/>
  <c r="R3663" i="3"/>
  <c r="S3663" i="3" s="1"/>
  <c r="F3663" i="3"/>
  <c r="M3663" i="3" s="1"/>
  <c r="N3663" i="3" s="1"/>
  <c r="O3663" i="3" s="1"/>
  <c r="P3663" i="3" s="1"/>
  <c r="R3662" i="3"/>
  <c r="S3662" i="3" s="1"/>
  <c r="R3661" i="3"/>
  <c r="S3661" i="3" s="1"/>
  <c r="F3661" i="3"/>
  <c r="M3661" i="3" s="1"/>
  <c r="N3661" i="3" s="1"/>
  <c r="O3661" i="3" s="1"/>
  <c r="P3661" i="3" s="1"/>
  <c r="R3660" i="3"/>
  <c r="S3660" i="3" s="1"/>
  <c r="R3658" i="3"/>
  <c r="S3658" i="3" s="1"/>
  <c r="R3656" i="3"/>
  <c r="S3656" i="3" s="1"/>
  <c r="R3654" i="3"/>
  <c r="S3654" i="3" s="1"/>
  <c r="R3652" i="3"/>
  <c r="S3652" i="3" s="1"/>
  <c r="R3650" i="3"/>
  <c r="S3650" i="3" s="1"/>
  <c r="R3648" i="3"/>
  <c r="S3648" i="3" s="1"/>
  <c r="R3646" i="3"/>
  <c r="S3646" i="3" s="1"/>
  <c r="R3644" i="3"/>
  <c r="S3644" i="3" s="1"/>
  <c r="R3642" i="3"/>
  <c r="S3642" i="3" s="1"/>
  <c r="F3642" i="3"/>
  <c r="M3642" i="3" s="1"/>
  <c r="N3642" i="3" s="1"/>
  <c r="O3642" i="3" s="1"/>
  <c r="P3642" i="3" s="1"/>
  <c r="R3641" i="3"/>
  <c r="S3641" i="3" s="1"/>
  <c r="R3639" i="3"/>
  <c r="S3639" i="3" s="1"/>
  <c r="R3637" i="3"/>
  <c r="S3637" i="3" s="1"/>
  <c r="R3635" i="3"/>
  <c r="S3635" i="3" s="1"/>
  <c r="R3633" i="3"/>
  <c r="S3633" i="3" s="1"/>
  <c r="R3631" i="3"/>
  <c r="S3631" i="3" s="1"/>
  <c r="R3629" i="3"/>
  <c r="S3629" i="3" s="1"/>
  <c r="R3627" i="3"/>
  <c r="S3627" i="3" s="1"/>
  <c r="R3625" i="3"/>
  <c r="S3625" i="3" s="1"/>
  <c r="R3623" i="3"/>
  <c r="S3623" i="3" s="1"/>
  <c r="R3621" i="3"/>
  <c r="S3621" i="3" s="1"/>
  <c r="R3619" i="3"/>
  <c r="S3619" i="3" s="1"/>
  <c r="R3617" i="3"/>
  <c r="S3617" i="3" s="1"/>
  <c r="R3615" i="3"/>
  <c r="S3615" i="3" s="1"/>
  <c r="R3613" i="3"/>
  <c r="S3613" i="3" s="1"/>
  <c r="R3611" i="3"/>
  <c r="S3611" i="3" s="1"/>
  <c r="R3609" i="3"/>
  <c r="S3609" i="3" s="1"/>
  <c r="F3609" i="3"/>
  <c r="M3609" i="3" s="1"/>
  <c r="N3609" i="3" s="1"/>
  <c r="O3609" i="3" s="1"/>
  <c r="P3609" i="3" s="1"/>
  <c r="R3608" i="3"/>
  <c r="S3608" i="3" s="1"/>
  <c r="R3605" i="3"/>
  <c r="S3605" i="3" s="1"/>
  <c r="R3603" i="3"/>
  <c r="S3603" i="3" s="1"/>
  <c r="R3601" i="3"/>
  <c r="S3601" i="3" s="1"/>
  <c r="R3599" i="3"/>
  <c r="S3599" i="3" s="1"/>
  <c r="R3597" i="3"/>
  <c r="S3597" i="3" s="1"/>
  <c r="R3595" i="3"/>
  <c r="S3595" i="3" s="1"/>
  <c r="R3593" i="3"/>
  <c r="S3593" i="3" s="1"/>
  <c r="R3591" i="3"/>
  <c r="S3591" i="3" s="1"/>
  <c r="R3589" i="3"/>
  <c r="S3589" i="3" s="1"/>
  <c r="R3587" i="3"/>
  <c r="S3587" i="3" s="1"/>
  <c r="F3587" i="3"/>
  <c r="M3587" i="3" s="1"/>
  <c r="N3587" i="3" s="1"/>
  <c r="O3587" i="3" s="1"/>
  <c r="P3587" i="3" s="1"/>
  <c r="R3586" i="3"/>
  <c r="S3586" i="3" s="1"/>
  <c r="R3585" i="3"/>
  <c r="S3585" i="3" s="1"/>
  <c r="F3585" i="3"/>
  <c r="M3585" i="3" s="1"/>
  <c r="N3585" i="3" s="1"/>
  <c r="O3585" i="3" s="1"/>
  <c r="P3585" i="3" s="1"/>
  <c r="R3584" i="3"/>
  <c r="S3584" i="3" s="1"/>
  <c r="R3583" i="3"/>
  <c r="S3583" i="3" s="1"/>
  <c r="F3583" i="3"/>
  <c r="M3583" i="3" s="1"/>
  <c r="N3583" i="3" s="1"/>
  <c r="O3583" i="3" s="1"/>
  <c r="P3583" i="3" s="1"/>
  <c r="R3582" i="3"/>
  <c r="S3582" i="3" s="1"/>
  <c r="R3579" i="3"/>
  <c r="S3579" i="3" s="1"/>
  <c r="R3577" i="3"/>
  <c r="S3577" i="3" s="1"/>
  <c r="R3575" i="3"/>
  <c r="S3575" i="3" s="1"/>
  <c r="F3575" i="3"/>
  <c r="M3575" i="3" s="1"/>
  <c r="N3575" i="3" s="1"/>
  <c r="O3575" i="3" s="1"/>
  <c r="P3575" i="3" s="1"/>
  <c r="R3574" i="3"/>
  <c r="S3574" i="3" s="1"/>
  <c r="F3574" i="3"/>
  <c r="M3574" i="3" s="1"/>
  <c r="N3574" i="3" s="1"/>
  <c r="O3574" i="3" s="1"/>
  <c r="P3574" i="3" s="1"/>
  <c r="R3573" i="3"/>
  <c r="S3573" i="3" s="1"/>
  <c r="F3573" i="3"/>
  <c r="M3573" i="3" s="1"/>
  <c r="N3573" i="3" s="1"/>
  <c r="O3573" i="3" s="1"/>
  <c r="P3573" i="3" s="1"/>
  <c r="R3572" i="3"/>
  <c r="S3572" i="3" s="1"/>
  <c r="F3572" i="3"/>
  <c r="M3572" i="3" s="1"/>
  <c r="N3572" i="3" s="1"/>
  <c r="O3572" i="3" s="1"/>
  <c r="P3572" i="3" s="1"/>
  <c r="R3571" i="3"/>
  <c r="S3571" i="3" s="1"/>
  <c r="F3571" i="3"/>
  <c r="M3571" i="3" s="1"/>
  <c r="N3571" i="3" s="1"/>
  <c r="O3571" i="3" s="1"/>
  <c r="P3571" i="3" s="1"/>
  <c r="R3570" i="3"/>
  <c r="S3570" i="3" s="1"/>
  <c r="F3570" i="3"/>
  <c r="M3570" i="3" s="1"/>
  <c r="N3570" i="3" s="1"/>
  <c r="O3570" i="3" s="1"/>
  <c r="P3570" i="3" s="1"/>
  <c r="R3569" i="3"/>
  <c r="S3569" i="3" s="1"/>
  <c r="F3569" i="3"/>
  <c r="M3569" i="3" s="1"/>
  <c r="N3569" i="3" s="1"/>
  <c r="O3569" i="3" s="1"/>
  <c r="P3569" i="3" s="1"/>
  <c r="R3568" i="3"/>
  <c r="S3568" i="3" s="1"/>
  <c r="R3566" i="3"/>
  <c r="S3566" i="3" s="1"/>
  <c r="R3564" i="3"/>
  <c r="S3564" i="3" s="1"/>
  <c r="R3562" i="3"/>
  <c r="S3562" i="3" s="1"/>
  <c r="R3560" i="3"/>
  <c r="S3560" i="3" s="1"/>
  <c r="R3558" i="3"/>
  <c r="S3558" i="3" s="1"/>
  <c r="R3556" i="3"/>
  <c r="S3556" i="3" s="1"/>
  <c r="R3554" i="3"/>
  <c r="S3554" i="3" s="1"/>
  <c r="R3550" i="3"/>
  <c r="S3550" i="3" s="1"/>
  <c r="R3548" i="3"/>
  <c r="S3548" i="3" s="1"/>
  <c r="R3546" i="3"/>
  <c r="S3546" i="3" s="1"/>
  <c r="R3544" i="3"/>
  <c r="S3544" i="3" s="1"/>
  <c r="R3542" i="3"/>
  <c r="S3542" i="3" s="1"/>
  <c r="R3539" i="3"/>
  <c r="S3539" i="3" s="1"/>
  <c r="R3537" i="3"/>
  <c r="S3537" i="3" s="1"/>
  <c r="R3535" i="3"/>
  <c r="S3535" i="3" s="1"/>
  <c r="R3533" i="3"/>
  <c r="S3533" i="3" s="1"/>
  <c r="R3531" i="3"/>
  <c r="S3531" i="3" s="1"/>
  <c r="R3529" i="3"/>
  <c r="S3529" i="3" s="1"/>
  <c r="R3527" i="3"/>
  <c r="S3527" i="3" s="1"/>
  <c r="R3525" i="3"/>
  <c r="S3525" i="3" s="1"/>
  <c r="R3523" i="3"/>
  <c r="S3523" i="3" s="1"/>
  <c r="R3521" i="3"/>
  <c r="S3521" i="3" s="1"/>
  <c r="R3519" i="3"/>
  <c r="S3519" i="3" s="1"/>
  <c r="R3517" i="3"/>
  <c r="S3517" i="3" s="1"/>
  <c r="F3517" i="3"/>
  <c r="M3517" i="3" s="1"/>
  <c r="N3517" i="3" s="1"/>
  <c r="O3517" i="3" s="1"/>
  <c r="P3517" i="3" s="1"/>
  <c r="R3516" i="3"/>
  <c r="S3516" i="3" s="1"/>
  <c r="R3513" i="3"/>
  <c r="S3513" i="3" s="1"/>
  <c r="F3513" i="3"/>
  <c r="M3513" i="3" s="1"/>
  <c r="N3513" i="3" s="1"/>
  <c r="O3513" i="3" s="1"/>
  <c r="P3513" i="3" s="1"/>
  <c r="R3512" i="3"/>
  <c r="S3512" i="3" s="1"/>
  <c r="R3511" i="3"/>
  <c r="S3511" i="3" s="1"/>
  <c r="F3511" i="3"/>
  <c r="M3511" i="3" s="1"/>
  <c r="N3511" i="3" s="1"/>
  <c r="O3511" i="3" s="1"/>
  <c r="P3511" i="3" s="1"/>
  <c r="R3510" i="3"/>
  <c r="S3510" i="3" s="1"/>
  <c r="R3509" i="3"/>
  <c r="S3509" i="3" s="1"/>
  <c r="F3509" i="3"/>
  <c r="M3509" i="3" s="1"/>
  <c r="N3509" i="3" s="1"/>
  <c r="O3509" i="3" s="1"/>
  <c r="P3509" i="3" s="1"/>
  <c r="R3508" i="3"/>
  <c r="S3508" i="3" s="1"/>
  <c r="R3507" i="3"/>
  <c r="S3507" i="3" s="1"/>
  <c r="F3507" i="3"/>
  <c r="M3507" i="3" s="1"/>
  <c r="N3507" i="3" s="1"/>
  <c r="O3507" i="3" s="1"/>
  <c r="P3507" i="3" s="1"/>
  <c r="R3506" i="3"/>
  <c r="S3506" i="3" s="1"/>
  <c r="R3505" i="3"/>
  <c r="S3505" i="3" s="1"/>
  <c r="R3503" i="3"/>
  <c r="S3503" i="3" s="1"/>
  <c r="F3503" i="3"/>
  <c r="M3503" i="3" s="1"/>
  <c r="N3503" i="3" s="1"/>
  <c r="O3503" i="3" s="1"/>
  <c r="P3503" i="3" s="1"/>
  <c r="R3502" i="3"/>
  <c r="S3502" i="3" s="1"/>
  <c r="R3500" i="3"/>
  <c r="S3500" i="3" s="1"/>
  <c r="R3498" i="3"/>
  <c r="S3498" i="3" s="1"/>
  <c r="R3496" i="3"/>
  <c r="S3496" i="3" s="1"/>
  <c r="R3493" i="3"/>
  <c r="S3493" i="3" s="1"/>
  <c r="F3493" i="3"/>
  <c r="M3493" i="3" s="1"/>
  <c r="N3493" i="3" s="1"/>
  <c r="O3493" i="3" s="1"/>
  <c r="P3493" i="3" s="1"/>
  <c r="R3492" i="3"/>
  <c r="S3492" i="3" s="1"/>
  <c r="R3491" i="3"/>
  <c r="S3491" i="3" s="1"/>
  <c r="F3491" i="3"/>
  <c r="M3491" i="3" s="1"/>
  <c r="N3491" i="3" s="1"/>
  <c r="O3491" i="3" s="1"/>
  <c r="P3491" i="3" s="1"/>
  <c r="R3490" i="3"/>
  <c r="S3490" i="3" s="1"/>
  <c r="R3485" i="3"/>
  <c r="S3485" i="3" s="1"/>
  <c r="R3483" i="3"/>
  <c r="S3483" i="3" s="1"/>
  <c r="F3483" i="3"/>
  <c r="M3483" i="3" s="1"/>
  <c r="N3483" i="3" s="1"/>
  <c r="O3483" i="3" s="1"/>
  <c r="P3483" i="3" s="1"/>
  <c r="R3482" i="3"/>
  <c r="S3482" i="3" s="1"/>
  <c r="R3481" i="3"/>
  <c r="S3481" i="3" s="1"/>
  <c r="F3481" i="3"/>
  <c r="M3481" i="3" s="1"/>
  <c r="N3481" i="3" s="1"/>
  <c r="O3481" i="3" s="1"/>
  <c r="P3481" i="3" s="1"/>
  <c r="R3480" i="3"/>
  <c r="S3480" i="3" s="1"/>
  <c r="R3479" i="3"/>
  <c r="S3479" i="3" s="1"/>
  <c r="F3479" i="3"/>
  <c r="M3479" i="3" s="1"/>
  <c r="N3479" i="3" s="1"/>
  <c r="O3479" i="3" s="1"/>
  <c r="P3479" i="3" s="1"/>
  <c r="R3477" i="3"/>
  <c r="S3477" i="3" s="1"/>
  <c r="F3477" i="3"/>
  <c r="M3477" i="3" s="1"/>
  <c r="N3477" i="3" s="1"/>
  <c r="O3477" i="3" s="1"/>
  <c r="P3477" i="3" s="1"/>
  <c r="R3476" i="3"/>
  <c r="S3476" i="3" s="1"/>
  <c r="R3475" i="3"/>
  <c r="S3475" i="3" s="1"/>
  <c r="R3473" i="3"/>
  <c r="S3473" i="3" s="1"/>
  <c r="F3473" i="3"/>
  <c r="M3473" i="3" s="1"/>
  <c r="N3473" i="3" s="1"/>
  <c r="O3473" i="3" s="1"/>
  <c r="P3473" i="3" s="1"/>
  <c r="R3472" i="3"/>
  <c r="S3472" i="3" s="1"/>
  <c r="R3469" i="3"/>
  <c r="S3469" i="3" s="1"/>
  <c r="F3469" i="3"/>
  <c r="M3469" i="3" s="1"/>
  <c r="N3469" i="3" s="1"/>
  <c r="O3469" i="3" s="1"/>
  <c r="P3469" i="3" s="1"/>
  <c r="R3468" i="3"/>
  <c r="S3468" i="3" s="1"/>
  <c r="R3465" i="3"/>
  <c r="S3465" i="3" s="1"/>
  <c r="F3465" i="3"/>
  <c r="M3465" i="3" s="1"/>
  <c r="N3465" i="3" s="1"/>
  <c r="O3465" i="3" s="1"/>
  <c r="P3465" i="3" s="1"/>
  <c r="R3464" i="3"/>
  <c r="S3464" i="3" s="1"/>
  <c r="R3461" i="3"/>
  <c r="S3461" i="3" s="1"/>
  <c r="F3461" i="3"/>
  <c r="M3461" i="3" s="1"/>
  <c r="N3461" i="3" s="1"/>
  <c r="O3461" i="3" s="1"/>
  <c r="P3461" i="3" s="1"/>
  <c r="R3460" i="3"/>
  <c r="S3460" i="3" s="1"/>
  <c r="R3458" i="3"/>
  <c r="S3458" i="3" s="1"/>
  <c r="R3456" i="3"/>
  <c r="S3456" i="3" s="1"/>
  <c r="R3454" i="3"/>
  <c r="S3454" i="3" s="1"/>
  <c r="R3452" i="3"/>
  <c r="S3452" i="3" s="1"/>
  <c r="R3450" i="3"/>
  <c r="S3450" i="3" s="1"/>
  <c r="R3448" i="3"/>
  <c r="S3448" i="3" s="1"/>
  <c r="R3446" i="3"/>
  <c r="S3446" i="3" s="1"/>
  <c r="R3444" i="3"/>
  <c r="S3444" i="3" s="1"/>
  <c r="R3442" i="3"/>
  <c r="S3442" i="3" s="1"/>
  <c r="R3440" i="3"/>
  <c r="S3440" i="3" s="1"/>
  <c r="R3438" i="3"/>
  <c r="S3438" i="3" s="1"/>
  <c r="R3436" i="3"/>
  <c r="S3436" i="3" s="1"/>
  <c r="R3434" i="3"/>
  <c r="S3434" i="3" s="1"/>
  <c r="R3432" i="3"/>
  <c r="S3432" i="3" s="1"/>
  <c r="R3430" i="3"/>
  <c r="S3430" i="3" s="1"/>
  <c r="R3428" i="3"/>
  <c r="S3428" i="3" s="1"/>
  <c r="R3426" i="3"/>
  <c r="S3426" i="3" s="1"/>
  <c r="R3424" i="3"/>
  <c r="S3424" i="3" s="1"/>
  <c r="R3422" i="3"/>
  <c r="S3422" i="3" s="1"/>
  <c r="R3420" i="3"/>
  <c r="S3420" i="3" s="1"/>
  <c r="R3418" i="3"/>
  <c r="S3418" i="3" s="1"/>
  <c r="R3416" i="3"/>
  <c r="S3416" i="3" s="1"/>
  <c r="R3414" i="3"/>
  <c r="S3414" i="3" s="1"/>
  <c r="R3412" i="3"/>
  <c r="S3412" i="3" s="1"/>
  <c r="R3410" i="3"/>
  <c r="S3410" i="3" s="1"/>
  <c r="R3408" i="3"/>
  <c r="S3408" i="3" s="1"/>
  <c r="R3406" i="3"/>
  <c r="S3406" i="3" s="1"/>
  <c r="R3404" i="3"/>
  <c r="S3404" i="3" s="1"/>
  <c r="R3402" i="3"/>
  <c r="S3402" i="3" s="1"/>
  <c r="R3400" i="3"/>
  <c r="S3400" i="3" s="1"/>
  <c r="R3398" i="3"/>
  <c r="S3398" i="3" s="1"/>
  <c r="R3396" i="3"/>
  <c r="S3396" i="3" s="1"/>
  <c r="R3394" i="3"/>
  <c r="S3394" i="3" s="1"/>
  <c r="R3392" i="3"/>
  <c r="S3392" i="3" s="1"/>
  <c r="R3390" i="3"/>
  <c r="S3390" i="3" s="1"/>
  <c r="R3388" i="3"/>
  <c r="S3388" i="3" s="1"/>
  <c r="R3386" i="3"/>
  <c r="S3386" i="3" s="1"/>
  <c r="R3383" i="3"/>
  <c r="S3383" i="3" s="1"/>
  <c r="R3381" i="3"/>
  <c r="S3381" i="3" s="1"/>
  <c r="R3379" i="3"/>
  <c r="S3379" i="3" s="1"/>
  <c r="R3377" i="3"/>
  <c r="S3377" i="3" s="1"/>
  <c r="R3375" i="3"/>
  <c r="S3375" i="3" s="1"/>
  <c r="R3373" i="3"/>
  <c r="S3373" i="3" s="1"/>
  <c r="R3371" i="3"/>
  <c r="S3371" i="3" s="1"/>
  <c r="R3369" i="3"/>
  <c r="S3369" i="3" s="1"/>
  <c r="R3367" i="3"/>
  <c r="S3367" i="3" s="1"/>
  <c r="R3365" i="3"/>
  <c r="S3365" i="3" s="1"/>
  <c r="F3365" i="3"/>
  <c r="M3365" i="3" s="1"/>
  <c r="N3365" i="3" s="1"/>
  <c r="O3365" i="3" s="1"/>
  <c r="P3365" i="3" s="1"/>
  <c r="R3364" i="3"/>
  <c r="S3364" i="3" s="1"/>
  <c r="R3362" i="3"/>
  <c r="S3362" i="3" s="1"/>
  <c r="R3360" i="3"/>
  <c r="S3360" i="3" s="1"/>
  <c r="R3358" i="3"/>
  <c r="S3358" i="3" s="1"/>
  <c r="R3356" i="3"/>
  <c r="S3356" i="3" s="1"/>
  <c r="R3354" i="3"/>
  <c r="S3354" i="3" s="1"/>
  <c r="R3352" i="3"/>
  <c r="S3352" i="3" s="1"/>
  <c r="R3350" i="3"/>
  <c r="S3350" i="3" s="1"/>
  <c r="R3348" i="3"/>
  <c r="S3348" i="3" s="1"/>
  <c r="R3346" i="3"/>
  <c r="S3346" i="3" s="1"/>
  <c r="R3344" i="3"/>
  <c r="S3344" i="3" s="1"/>
  <c r="R3342" i="3"/>
  <c r="S3342" i="3" s="1"/>
  <c r="R3340" i="3"/>
  <c r="S3340" i="3" s="1"/>
  <c r="R3338" i="3"/>
  <c r="S3338" i="3" s="1"/>
  <c r="R3336" i="3"/>
  <c r="S3336" i="3" s="1"/>
  <c r="R3334" i="3"/>
  <c r="S3334" i="3" s="1"/>
  <c r="R3332" i="3"/>
  <c r="S3332" i="3" s="1"/>
  <c r="R3330" i="3"/>
  <c r="S3330" i="3" s="1"/>
  <c r="R3328" i="3"/>
  <c r="S3328" i="3" s="1"/>
  <c r="R3326" i="3"/>
  <c r="S3326" i="3" s="1"/>
  <c r="R3324" i="3"/>
  <c r="S3324" i="3" s="1"/>
  <c r="R3322" i="3"/>
  <c r="S3322" i="3" s="1"/>
  <c r="R3320" i="3"/>
  <c r="S3320" i="3" s="1"/>
  <c r="R3318" i="3"/>
  <c r="S3318" i="3" s="1"/>
  <c r="R3316" i="3"/>
  <c r="S3316" i="3" s="1"/>
  <c r="R3314" i="3"/>
  <c r="S3314" i="3" s="1"/>
  <c r="R3312" i="3"/>
  <c r="S3312" i="3" s="1"/>
  <c r="R3310" i="3"/>
  <c r="S3310" i="3" s="1"/>
  <c r="R2968" i="3"/>
  <c r="S2968" i="3" s="1"/>
  <c r="R2966" i="3"/>
  <c r="S2966" i="3" s="1"/>
  <c r="R2964" i="3"/>
  <c r="S2964" i="3" s="1"/>
  <c r="R2962" i="3"/>
  <c r="S2962" i="3" s="1"/>
  <c r="R2960" i="3"/>
  <c r="S2960" i="3" s="1"/>
  <c r="R2958" i="3"/>
  <c r="S2958" i="3" s="1"/>
  <c r="R2956" i="3"/>
  <c r="S2956" i="3" s="1"/>
  <c r="R2954" i="3"/>
  <c r="S2954" i="3" s="1"/>
  <c r="R2952" i="3"/>
  <c r="S2952" i="3" s="1"/>
  <c r="R2950" i="3"/>
  <c r="S2950" i="3" s="1"/>
  <c r="R2948" i="3"/>
  <c r="S2948" i="3" s="1"/>
  <c r="R2946" i="3"/>
  <c r="S2946" i="3" s="1"/>
  <c r="R2944" i="3"/>
  <c r="S2944" i="3" s="1"/>
  <c r="R2942" i="3"/>
  <c r="S2942" i="3" s="1"/>
  <c r="R2940" i="3"/>
  <c r="S2940" i="3" s="1"/>
  <c r="R2938" i="3"/>
  <c r="S2938" i="3" s="1"/>
  <c r="R2936" i="3"/>
  <c r="S2936" i="3" s="1"/>
  <c r="R2934" i="3"/>
  <c r="S2934" i="3" s="1"/>
  <c r="R2931" i="3"/>
  <c r="S2931" i="3" s="1"/>
  <c r="F2931" i="3"/>
  <c r="M2931" i="3" s="1"/>
  <c r="N2931" i="3" s="1"/>
  <c r="O2931" i="3" s="1"/>
  <c r="P2931" i="3" s="1"/>
  <c r="R2930" i="3"/>
  <c r="S2930" i="3" s="1"/>
  <c r="R2927" i="3"/>
  <c r="S2927" i="3" s="1"/>
  <c r="F2927" i="3"/>
  <c r="R2926" i="3"/>
  <c r="S2926" i="3" s="1"/>
  <c r="R2921" i="3"/>
  <c r="S2921" i="3" s="1"/>
  <c r="F2921" i="3"/>
  <c r="M2921" i="3" s="1"/>
  <c r="N2921" i="3" s="1"/>
  <c r="O2921" i="3" s="1"/>
  <c r="P2921" i="3" s="1"/>
  <c r="R2917" i="3"/>
  <c r="S2917" i="3" s="1"/>
  <c r="F2917" i="3"/>
  <c r="M2917" i="3" s="1"/>
  <c r="N2917" i="3" s="1"/>
  <c r="O2917" i="3" s="1"/>
  <c r="P2917" i="3" s="1"/>
  <c r="R2916" i="3"/>
  <c r="S2916" i="3" s="1"/>
  <c r="R2914" i="3"/>
  <c r="S2914" i="3" s="1"/>
  <c r="R2912" i="3"/>
  <c r="S2912" i="3" s="1"/>
  <c r="R2911" i="3"/>
  <c r="S2911" i="3" s="1"/>
  <c r="R2908" i="3"/>
  <c r="S2908" i="3" s="1"/>
  <c r="R2906" i="3"/>
  <c r="S2906" i="3" s="1"/>
  <c r="R2904" i="3"/>
  <c r="S2904" i="3" s="1"/>
  <c r="R2902" i="3"/>
  <c r="S2902" i="3" s="1"/>
  <c r="R2900" i="3"/>
  <c r="S2900" i="3" s="1"/>
  <c r="R2898" i="3"/>
  <c r="S2898" i="3" s="1"/>
  <c r="R2896" i="3"/>
  <c r="S2896" i="3" s="1"/>
  <c r="R2894" i="3"/>
  <c r="S2894" i="3" s="1"/>
  <c r="R2892" i="3"/>
  <c r="S2892" i="3" s="1"/>
  <c r="R2890" i="3"/>
  <c r="S2890" i="3" s="1"/>
  <c r="R2888" i="3"/>
  <c r="S2888" i="3" s="1"/>
  <c r="R2886" i="3"/>
  <c r="S2886" i="3" s="1"/>
  <c r="R2884" i="3"/>
  <c r="S2884" i="3" s="1"/>
  <c r="R2882" i="3"/>
  <c r="S2882" i="3" s="1"/>
  <c r="R2880" i="3"/>
  <c r="S2880" i="3" s="1"/>
  <c r="F2880" i="3"/>
  <c r="M2880" i="3" s="1"/>
  <c r="N2880" i="3" s="1"/>
  <c r="O2880" i="3" s="1"/>
  <c r="P2880" i="3" s="1"/>
  <c r="R2876" i="3"/>
  <c r="S2876" i="3" s="1"/>
  <c r="F2876" i="3"/>
  <c r="M2876" i="3" s="1"/>
  <c r="N2876" i="3" s="1"/>
  <c r="O2876" i="3" s="1"/>
  <c r="P2876" i="3" s="1"/>
  <c r="R2872" i="3"/>
  <c r="S2872" i="3" s="1"/>
  <c r="F2872" i="3"/>
  <c r="M2872" i="3" s="1"/>
  <c r="N2872" i="3" s="1"/>
  <c r="O2872" i="3" s="1"/>
  <c r="P2872" i="3" s="1"/>
  <c r="R2868" i="3"/>
  <c r="S2868" i="3" s="1"/>
  <c r="F2868" i="3"/>
  <c r="M2868" i="3" s="1"/>
  <c r="N2868" i="3" s="1"/>
  <c r="O2868" i="3" s="1"/>
  <c r="P2868" i="3" s="1"/>
  <c r="R2864" i="3"/>
  <c r="S2864" i="3" s="1"/>
  <c r="R2862" i="3"/>
  <c r="S2862" i="3" s="1"/>
  <c r="R2860" i="3"/>
  <c r="S2860" i="3" s="1"/>
  <c r="R2858" i="3"/>
  <c r="S2858" i="3" s="1"/>
  <c r="F2858" i="3"/>
  <c r="M2858" i="3" s="1"/>
  <c r="N2858" i="3" s="1"/>
  <c r="O2858" i="3" s="1"/>
  <c r="P2858" i="3" s="1"/>
  <c r="R2852" i="3"/>
  <c r="S2852" i="3" s="1"/>
  <c r="F2852" i="3"/>
  <c r="M2852" i="3" s="1"/>
  <c r="N2852" i="3" s="1"/>
  <c r="O2852" i="3" s="1"/>
  <c r="P2852" i="3" s="1"/>
  <c r="R2851" i="3"/>
  <c r="S2851" i="3" s="1"/>
  <c r="R2849" i="3"/>
  <c r="S2849" i="3" s="1"/>
  <c r="R2847" i="3"/>
  <c r="S2847" i="3" s="1"/>
  <c r="R2845" i="3"/>
  <c r="S2845" i="3" s="1"/>
  <c r="R2820" i="3"/>
  <c r="S2820" i="3" s="1"/>
  <c r="F2820" i="3"/>
  <c r="M2820" i="3" s="1"/>
  <c r="N2820" i="3" s="1"/>
  <c r="O2820" i="3" s="1"/>
  <c r="P2820" i="3" s="1"/>
  <c r="R2816" i="3"/>
  <c r="S2816" i="3" s="1"/>
  <c r="F2816" i="3"/>
  <c r="M2816" i="3" s="1"/>
  <c r="N2816" i="3" s="1"/>
  <c r="O2816" i="3" s="1"/>
  <c r="P2816" i="3" s="1"/>
  <c r="R2812" i="3"/>
  <c r="S2812" i="3" s="1"/>
  <c r="F2812" i="3"/>
  <c r="M2812" i="3" s="1"/>
  <c r="N2812" i="3" s="1"/>
  <c r="O2812" i="3" s="1"/>
  <c r="P2812" i="3" s="1"/>
  <c r="R2805" i="3"/>
  <c r="S2805" i="3" s="1"/>
  <c r="F2805" i="3"/>
  <c r="M2805" i="3" s="1"/>
  <c r="N2805" i="3" s="1"/>
  <c r="O2805" i="3" s="1"/>
  <c r="P2805" i="3" s="1"/>
  <c r="R2794" i="3"/>
  <c r="S2794" i="3" s="1"/>
  <c r="F2794" i="3"/>
  <c r="M2794" i="3" s="1"/>
  <c r="N2794" i="3" s="1"/>
  <c r="O2794" i="3" s="1"/>
  <c r="P2794" i="3" s="1"/>
  <c r="R2790" i="3"/>
  <c r="S2790" i="3" s="1"/>
  <c r="F2790" i="3"/>
  <c r="M2790" i="3" s="1"/>
  <c r="N2790" i="3" s="1"/>
  <c r="O2790" i="3" s="1"/>
  <c r="P2790" i="3" s="1"/>
  <c r="R2786" i="3"/>
  <c r="S2786" i="3" s="1"/>
  <c r="F2786" i="3"/>
  <c r="M2786" i="3" s="1"/>
  <c r="N2786" i="3" s="1"/>
  <c r="O2786" i="3" s="1"/>
  <c r="P2786" i="3" s="1"/>
  <c r="R2780" i="3"/>
  <c r="S2780" i="3" s="1"/>
  <c r="R2778" i="3"/>
  <c r="S2778" i="3" s="1"/>
  <c r="F2778" i="3"/>
  <c r="M2778" i="3" s="1"/>
  <c r="N2778" i="3" s="1"/>
  <c r="O2778" i="3" s="1"/>
  <c r="P2778" i="3" s="1"/>
  <c r="R2774" i="3"/>
  <c r="S2774" i="3" s="1"/>
  <c r="R2772" i="3"/>
  <c r="S2772" i="3" s="1"/>
  <c r="F2772" i="3"/>
  <c r="M2772" i="3" s="1"/>
  <c r="N2772" i="3" s="1"/>
  <c r="O2772" i="3" s="1"/>
  <c r="P2772" i="3" s="1"/>
  <c r="R2768" i="3"/>
  <c r="S2768" i="3" s="1"/>
  <c r="F2768" i="3"/>
  <c r="M2768" i="3" s="1"/>
  <c r="N2768" i="3" s="1"/>
  <c r="O2768" i="3" s="1"/>
  <c r="P2768" i="3" s="1"/>
  <c r="R2767" i="3"/>
  <c r="S2767" i="3" s="1"/>
  <c r="R2765" i="3"/>
  <c r="S2765" i="3" s="1"/>
  <c r="R2763" i="3"/>
  <c r="S2763" i="3" s="1"/>
  <c r="R2761" i="3"/>
  <c r="S2761" i="3" s="1"/>
  <c r="R2310" i="3"/>
  <c r="S2310" i="3" s="1"/>
  <c r="R2306" i="3"/>
  <c r="S2306" i="3" s="1"/>
  <c r="R2302" i="3"/>
  <c r="S2302" i="3" s="1"/>
  <c r="R2298" i="3"/>
  <c r="S2298" i="3" s="1"/>
  <c r="R2291" i="3"/>
  <c r="S2291" i="3" s="1"/>
  <c r="R2287" i="3"/>
  <c r="S2287" i="3" s="1"/>
  <c r="R2283" i="3"/>
  <c r="S2283" i="3" s="1"/>
  <c r="R2279" i="3"/>
  <c r="S2279" i="3" s="1"/>
  <c r="F2279" i="3"/>
  <c r="M2279" i="3" s="1"/>
  <c r="N2279" i="3" s="1"/>
  <c r="O2279" i="3" s="1"/>
  <c r="P2279" i="3" s="1"/>
  <c r="R2274" i="3"/>
  <c r="S2274" i="3" s="1"/>
  <c r="R2272" i="3"/>
  <c r="S2272" i="3" s="1"/>
  <c r="R2270" i="3"/>
  <c r="S2270" i="3" s="1"/>
  <c r="R2266" i="3"/>
  <c r="S2266" i="3" s="1"/>
  <c r="R2262" i="3"/>
  <c r="S2262" i="3" s="1"/>
  <c r="R2258" i="3"/>
  <c r="S2258" i="3" s="1"/>
  <c r="F2258" i="3"/>
  <c r="M2258" i="3" s="1"/>
  <c r="N2258" i="3" s="1"/>
  <c r="O2258" i="3" s="1"/>
  <c r="P2258" i="3" s="1"/>
  <c r="R2256" i="3"/>
  <c r="S2256" i="3" s="1"/>
  <c r="R2250" i="3"/>
  <c r="S2250" i="3" s="1"/>
  <c r="F2250" i="3"/>
  <c r="M2250" i="3" s="1"/>
  <c r="N2250" i="3" s="1"/>
  <c r="O2250" i="3" s="1"/>
  <c r="P2250" i="3" s="1"/>
  <c r="R2248" i="3"/>
  <c r="S2248" i="3" s="1"/>
  <c r="R2245" i="3"/>
  <c r="S2245" i="3" s="1"/>
  <c r="F2245" i="3"/>
  <c r="M2245" i="3" s="1"/>
  <c r="N2245" i="3" s="1"/>
  <c r="O2245" i="3" s="1"/>
  <c r="P2245" i="3" s="1"/>
  <c r="R2240" i="3"/>
  <c r="S2240" i="3" s="1"/>
  <c r="R2236" i="3"/>
  <c r="S2236" i="3" s="1"/>
  <c r="F2236" i="3"/>
  <c r="M2236" i="3" s="1"/>
  <c r="N2236" i="3" s="1"/>
  <c r="O2236" i="3" s="1"/>
  <c r="P2236" i="3" s="1"/>
  <c r="R2234" i="3"/>
  <c r="S2234" i="3" s="1"/>
  <c r="R2232" i="3"/>
  <c r="S2232" i="3" s="1"/>
  <c r="F2232" i="3"/>
  <c r="M2232" i="3" s="1"/>
  <c r="N2232" i="3" s="1"/>
  <c r="O2232" i="3" s="1"/>
  <c r="P2232" i="3" s="1"/>
  <c r="R2230" i="3"/>
  <c r="S2230" i="3" s="1"/>
  <c r="R2225" i="3"/>
  <c r="S2225" i="3" s="1"/>
  <c r="R2221" i="3"/>
  <c r="S2221" i="3" s="1"/>
  <c r="R2217" i="3"/>
  <c r="S2217" i="3" s="1"/>
  <c r="R2213" i="3"/>
  <c r="S2213" i="3" s="1"/>
  <c r="R2209" i="3"/>
  <c r="S2209" i="3" s="1"/>
  <c r="R1708" i="3"/>
  <c r="S1708" i="3" s="1"/>
  <c r="R1704" i="3"/>
  <c r="S1704" i="3" s="1"/>
  <c r="R1701" i="3"/>
  <c r="S1701" i="3" s="1"/>
  <c r="R1691" i="3"/>
  <c r="S1691" i="3" s="1"/>
  <c r="R1683" i="3"/>
  <c r="S1683" i="3" s="1"/>
  <c r="R1680" i="3"/>
  <c r="S1680" i="3" s="1"/>
  <c r="R1672" i="3"/>
  <c r="S1672" i="3" s="1"/>
  <c r="R1669" i="3"/>
  <c r="S1669" i="3" s="1"/>
  <c r="R1665" i="3"/>
  <c r="S1665" i="3" s="1"/>
  <c r="R1134" i="3"/>
  <c r="S1134" i="3" s="1"/>
  <c r="R1130" i="3"/>
  <c r="S1130" i="3" s="1"/>
  <c r="R1126" i="3"/>
  <c r="S1126" i="3" s="1"/>
  <c r="R1123" i="3"/>
  <c r="S1123" i="3" s="1"/>
  <c r="R1119" i="3"/>
  <c r="S1119" i="3" s="1"/>
  <c r="R1115" i="3"/>
  <c r="S1115" i="3" s="1"/>
  <c r="L11" i="1"/>
  <c r="R3309" i="3"/>
  <c r="S3309" i="3" s="1"/>
  <c r="F3309" i="3"/>
  <c r="M3309" i="3" s="1"/>
  <c r="N3309" i="3" s="1"/>
  <c r="O3309" i="3" s="1"/>
  <c r="P3309" i="3" s="1"/>
  <c r="R3308" i="3"/>
  <c r="S3308" i="3" s="1"/>
  <c r="F3308" i="3"/>
  <c r="M3308" i="3" s="1"/>
  <c r="N3308" i="3" s="1"/>
  <c r="O3308" i="3" s="1"/>
  <c r="P3308" i="3" s="1"/>
  <c r="R3307" i="3"/>
  <c r="S3307" i="3" s="1"/>
  <c r="F3307" i="3"/>
  <c r="M3307" i="3" s="1"/>
  <c r="N3307" i="3" s="1"/>
  <c r="O3307" i="3" s="1"/>
  <c r="P3307" i="3" s="1"/>
  <c r="R3306" i="3"/>
  <c r="S3306" i="3" s="1"/>
  <c r="F3306" i="3"/>
  <c r="M3306" i="3" s="1"/>
  <c r="N3306" i="3" s="1"/>
  <c r="O3306" i="3" s="1"/>
  <c r="P3306" i="3" s="1"/>
  <c r="R3305" i="3"/>
  <c r="S3305" i="3" s="1"/>
  <c r="F3305" i="3"/>
  <c r="M3305" i="3" s="1"/>
  <c r="N3305" i="3" s="1"/>
  <c r="O3305" i="3" s="1"/>
  <c r="P3305" i="3" s="1"/>
  <c r="R3304" i="3"/>
  <c r="S3304" i="3" s="1"/>
  <c r="F3304" i="3"/>
  <c r="M3304" i="3" s="1"/>
  <c r="N3304" i="3" s="1"/>
  <c r="O3304" i="3" s="1"/>
  <c r="P3304" i="3" s="1"/>
  <c r="R3303" i="3"/>
  <c r="S3303" i="3" s="1"/>
  <c r="F3303" i="3"/>
  <c r="M3303" i="3" s="1"/>
  <c r="N3303" i="3" s="1"/>
  <c r="O3303" i="3" s="1"/>
  <c r="P3303" i="3" s="1"/>
  <c r="R3302" i="3"/>
  <c r="S3302" i="3" s="1"/>
  <c r="F3302" i="3"/>
  <c r="M3302" i="3" s="1"/>
  <c r="N3302" i="3" s="1"/>
  <c r="O3302" i="3" s="1"/>
  <c r="P3302" i="3" s="1"/>
  <c r="R3301" i="3"/>
  <c r="S3301" i="3" s="1"/>
  <c r="F3301" i="3"/>
  <c r="M3301" i="3" s="1"/>
  <c r="N3301" i="3" s="1"/>
  <c r="O3301" i="3" s="1"/>
  <c r="P3301" i="3" s="1"/>
  <c r="R3300" i="3"/>
  <c r="S3300" i="3" s="1"/>
  <c r="F3300" i="3"/>
  <c r="M3300" i="3" s="1"/>
  <c r="N3300" i="3" s="1"/>
  <c r="O3300" i="3" s="1"/>
  <c r="P3300" i="3" s="1"/>
  <c r="R3299" i="3"/>
  <c r="S3299" i="3" s="1"/>
  <c r="F3299" i="3"/>
  <c r="M3299" i="3" s="1"/>
  <c r="N3299" i="3" s="1"/>
  <c r="O3299" i="3" s="1"/>
  <c r="P3299" i="3" s="1"/>
  <c r="R3298" i="3"/>
  <c r="S3298" i="3" s="1"/>
  <c r="F3298" i="3"/>
  <c r="M3298" i="3" s="1"/>
  <c r="N3298" i="3" s="1"/>
  <c r="O3298" i="3" s="1"/>
  <c r="P3298" i="3" s="1"/>
  <c r="R3297" i="3"/>
  <c r="S3297" i="3" s="1"/>
  <c r="F3297" i="3"/>
  <c r="M3297" i="3" s="1"/>
  <c r="N3297" i="3" s="1"/>
  <c r="O3297" i="3" s="1"/>
  <c r="P3297" i="3" s="1"/>
  <c r="R3296" i="3"/>
  <c r="S3296" i="3" s="1"/>
  <c r="F3296" i="3"/>
  <c r="M3296" i="3" s="1"/>
  <c r="N3296" i="3" s="1"/>
  <c r="O3296" i="3" s="1"/>
  <c r="P3296" i="3" s="1"/>
  <c r="R3295" i="3"/>
  <c r="S3295" i="3" s="1"/>
  <c r="F3295" i="3"/>
  <c r="M3295" i="3" s="1"/>
  <c r="N3295" i="3" s="1"/>
  <c r="O3295" i="3" s="1"/>
  <c r="P3295" i="3" s="1"/>
  <c r="R3294" i="3"/>
  <c r="S3294" i="3" s="1"/>
  <c r="F3294" i="3"/>
  <c r="M3294" i="3" s="1"/>
  <c r="N3294" i="3" s="1"/>
  <c r="O3294" i="3" s="1"/>
  <c r="P3294" i="3" s="1"/>
  <c r="R3293" i="3"/>
  <c r="S3293" i="3" s="1"/>
  <c r="F3293" i="3"/>
  <c r="M3293" i="3" s="1"/>
  <c r="N3293" i="3" s="1"/>
  <c r="O3293" i="3" s="1"/>
  <c r="P3293" i="3" s="1"/>
  <c r="R3292" i="3"/>
  <c r="S3292" i="3" s="1"/>
  <c r="F3292" i="3"/>
  <c r="M3292" i="3" s="1"/>
  <c r="N3292" i="3" s="1"/>
  <c r="O3292" i="3" s="1"/>
  <c r="P3292" i="3" s="1"/>
  <c r="R3291" i="3"/>
  <c r="S3291" i="3" s="1"/>
  <c r="F3291" i="3"/>
  <c r="M3291" i="3" s="1"/>
  <c r="N3291" i="3" s="1"/>
  <c r="O3291" i="3" s="1"/>
  <c r="P3291" i="3" s="1"/>
  <c r="R3290" i="3"/>
  <c r="S3290" i="3" s="1"/>
  <c r="F3290" i="3"/>
  <c r="M3290" i="3" s="1"/>
  <c r="N3290" i="3" s="1"/>
  <c r="O3290" i="3" s="1"/>
  <c r="P3290" i="3" s="1"/>
  <c r="R3289" i="3"/>
  <c r="S3289" i="3" s="1"/>
  <c r="F3289" i="3"/>
  <c r="M3289" i="3" s="1"/>
  <c r="N3289" i="3" s="1"/>
  <c r="O3289" i="3" s="1"/>
  <c r="P3289" i="3" s="1"/>
  <c r="R3288" i="3"/>
  <c r="S3288" i="3" s="1"/>
  <c r="F3288" i="3"/>
  <c r="M3288" i="3" s="1"/>
  <c r="N3288" i="3" s="1"/>
  <c r="O3288" i="3" s="1"/>
  <c r="P3288" i="3" s="1"/>
  <c r="R3287" i="3"/>
  <c r="S3287" i="3" s="1"/>
  <c r="F3287" i="3"/>
  <c r="M3287" i="3" s="1"/>
  <c r="N3287" i="3" s="1"/>
  <c r="O3287" i="3" s="1"/>
  <c r="P3287" i="3" s="1"/>
  <c r="R3286" i="3"/>
  <c r="S3286" i="3" s="1"/>
  <c r="F3286" i="3"/>
  <c r="M3286" i="3" s="1"/>
  <c r="N3286" i="3" s="1"/>
  <c r="O3286" i="3" s="1"/>
  <c r="P3286" i="3" s="1"/>
  <c r="R3285" i="3"/>
  <c r="S3285" i="3" s="1"/>
  <c r="F3285" i="3"/>
  <c r="M3285" i="3" s="1"/>
  <c r="N3285" i="3" s="1"/>
  <c r="O3285" i="3" s="1"/>
  <c r="P3285" i="3" s="1"/>
  <c r="R3284" i="3"/>
  <c r="S3284" i="3" s="1"/>
  <c r="F3284" i="3"/>
  <c r="M3284" i="3" s="1"/>
  <c r="N3284" i="3" s="1"/>
  <c r="O3284" i="3" s="1"/>
  <c r="P3284" i="3" s="1"/>
  <c r="R3283" i="3"/>
  <c r="S3283" i="3" s="1"/>
  <c r="F3283" i="3"/>
  <c r="M3283" i="3" s="1"/>
  <c r="N3283" i="3" s="1"/>
  <c r="O3283" i="3" s="1"/>
  <c r="P3283" i="3" s="1"/>
  <c r="R3282" i="3"/>
  <c r="S3282" i="3" s="1"/>
  <c r="F3282" i="3"/>
  <c r="M3282" i="3" s="1"/>
  <c r="N3282" i="3" s="1"/>
  <c r="O3282" i="3" s="1"/>
  <c r="P3282" i="3" s="1"/>
  <c r="R3281" i="3"/>
  <c r="S3281" i="3" s="1"/>
  <c r="F3281" i="3"/>
  <c r="M3281" i="3" s="1"/>
  <c r="N3281" i="3" s="1"/>
  <c r="O3281" i="3" s="1"/>
  <c r="P3281" i="3" s="1"/>
  <c r="R3280" i="3"/>
  <c r="S3280" i="3" s="1"/>
  <c r="F3280" i="3"/>
  <c r="M3280" i="3" s="1"/>
  <c r="N3280" i="3" s="1"/>
  <c r="O3280" i="3" s="1"/>
  <c r="P3280" i="3" s="1"/>
  <c r="R3279" i="3"/>
  <c r="S3279" i="3" s="1"/>
  <c r="F3279" i="3"/>
  <c r="M3279" i="3" s="1"/>
  <c r="N3279" i="3" s="1"/>
  <c r="O3279" i="3" s="1"/>
  <c r="P3279" i="3" s="1"/>
  <c r="R3278" i="3"/>
  <c r="S3278" i="3" s="1"/>
  <c r="F3278" i="3"/>
  <c r="M3278" i="3" s="1"/>
  <c r="N3278" i="3" s="1"/>
  <c r="O3278" i="3" s="1"/>
  <c r="P3278" i="3" s="1"/>
  <c r="R3277" i="3"/>
  <c r="S3277" i="3" s="1"/>
  <c r="F3277" i="3"/>
  <c r="M3277" i="3" s="1"/>
  <c r="N3277" i="3" s="1"/>
  <c r="O3277" i="3" s="1"/>
  <c r="P3277" i="3" s="1"/>
  <c r="R3276" i="3"/>
  <c r="S3276" i="3" s="1"/>
  <c r="F3276" i="3"/>
  <c r="M3276" i="3" s="1"/>
  <c r="N3276" i="3" s="1"/>
  <c r="O3276" i="3" s="1"/>
  <c r="P3276" i="3" s="1"/>
  <c r="R3275" i="3"/>
  <c r="S3275" i="3" s="1"/>
  <c r="F3275" i="3"/>
  <c r="M3275" i="3" s="1"/>
  <c r="N3275" i="3" s="1"/>
  <c r="O3275" i="3" s="1"/>
  <c r="P3275" i="3" s="1"/>
  <c r="R3274" i="3"/>
  <c r="S3274" i="3" s="1"/>
  <c r="F3274" i="3"/>
  <c r="M3274" i="3" s="1"/>
  <c r="N3274" i="3" s="1"/>
  <c r="O3274" i="3" s="1"/>
  <c r="P3274" i="3" s="1"/>
  <c r="R3273" i="3"/>
  <c r="S3273" i="3" s="1"/>
  <c r="F3273" i="3"/>
  <c r="M3273" i="3" s="1"/>
  <c r="N3273" i="3" s="1"/>
  <c r="O3273" i="3" s="1"/>
  <c r="P3273" i="3" s="1"/>
  <c r="R3272" i="3"/>
  <c r="S3272" i="3" s="1"/>
  <c r="F3272" i="3"/>
  <c r="M3272" i="3" s="1"/>
  <c r="N3272" i="3" s="1"/>
  <c r="O3272" i="3" s="1"/>
  <c r="P3272" i="3" s="1"/>
  <c r="R3271" i="3"/>
  <c r="S3271" i="3" s="1"/>
  <c r="F3271" i="3"/>
  <c r="M3271" i="3" s="1"/>
  <c r="N3271" i="3" s="1"/>
  <c r="O3271" i="3" s="1"/>
  <c r="P3271" i="3" s="1"/>
  <c r="R3270" i="3"/>
  <c r="S3270" i="3" s="1"/>
  <c r="F3270" i="3"/>
  <c r="M3270" i="3" s="1"/>
  <c r="N3270" i="3" s="1"/>
  <c r="O3270" i="3" s="1"/>
  <c r="P3270" i="3" s="1"/>
  <c r="R3269" i="3"/>
  <c r="S3269" i="3" s="1"/>
  <c r="F3269" i="3"/>
  <c r="M3269" i="3" s="1"/>
  <c r="N3269" i="3" s="1"/>
  <c r="O3269" i="3" s="1"/>
  <c r="P3269" i="3" s="1"/>
  <c r="R3268" i="3"/>
  <c r="S3268" i="3" s="1"/>
  <c r="F3268" i="3"/>
  <c r="M3268" i="3" s="1"/>
  <c r="N3268" i="3" s="1"/>
  <c r="O3268" i="3" s="1"/>
  <c r="P3268" i="3" s="1"/>
  <c r="R3267" i="3"/>
  <c r="S3267" i="3" s="1"/>
  <c r="F3267" i="3"/>
  <c r="M3267" i="3" s="1"/>
  <c r="N3267" i="3" s="1"/>
  <c r="O3267" i="3" s="1"/>
  <c r="P3267" i="3" s="1"/>
  <c r="R3266" i="3"/>
  <c r="S3266" i="3" s="1"/>
  <c r="F3266" i="3"/>
  <c r="M3266" i="3" s="1"/>
  <c r="N3266" i="3" s="1"/>
  <c r="O3266" i="3" s="1"/>
  <c r="P3266" i="3" s="1"/>
  <c r="R3265" i="3"/>
  <c r="S3265" i="3" s="1"/>
  <c r="F3265" i="3"/>
  <c r="M3265" i="3" s="1"/>
  <c r="N3265" i="3" s="1"/>
  <c r="O3265" i="3" s="1"/>
  <c r="P3265" i="3" s="1"/>
  <c r="R3264" i="3"/>
  <c r="S3264" i="3" s="1"/>
  <c r="F3264" i="3"/>
  <c r="M3264" i="3" s="1"/>
  <c r="N3264" i="3" s="1"/>
  <c r="O3264" i="3" s="1"/>
  <c r="P3264" i="3" s="1"/>
  <c r="R3263" i="3"/>
  <c r="S3263" i="3" s="1"/>
  <c r="F3263" i="3"/>
  <c r="M3263" i="3" s="1"/>
  <c r="N3263" i="3" s="1"/>
  <c r="O3263" i="3" s="1"/>
  <c r="P3263" i="3" s="1"/>
  <c r="R3262" i="3"/>
  <c r="S3262" i="3" s="1"/>
  <c r="F3262" i="3"/>
  <c r="M3262" i="3" s="1"/>
  <c r="N3262" i="3" s="1"/>
  <c r="O3262" i="3" s="1"/>
  <c r="P3262" i="3" s="1"/>
  <c r="R3261" i="3"/>
  <c r="S3261" i="3" s="1"/>
  <c r="F3261" i="3"/>
  <c r="M3261" i="3" s="1"/>
  <c r="N3261" i="3" s="1"/>
  <c r="O3261" i="3" s="1"/>
  <c r="P3261" i="3" s="1"/>
  <c r="R3260" i="3"/>
  <c r="S3260" i="3" s="1"/>
  <c r="F3260" i="3"/>
  <c r="M3260" i="3" s="1"/>
  <c r="N3260" i="3" s="1"/>
  <c r="O3260" i="3" s="1"/>
  <c r="P3260" i="3" s="1"/>
  <c r="R3259" i="3"/>
  <c r="S3259" i="3" s="1"/>
  <c r="F3259" i="3"/>
  <c r="M3259" i="3" s="1"/>
  <c r="N3259" i="3" s="1"/>
  <c r="O3259" i="3" s="1"/>
  <c r="P3259" i="3" s="1"/>
  <c r="R3258" i="3"/>
  <c r="S3258" i="3" s="1"/>
  <c r="F3258" i="3"/>
  <c r="M3258" i="3" s="1"/>
  <c r="N3258" i="3" s="1"/>
  <c r="O3258" i="3" s="1"/>
  <c r="P3258" i="3" s="1"/>
  <c r="R3257" i="3"/>
  <c r="S3257" i="3" s="1"/>
  <c r="F3257" i="3"/>
  <c r="M3257" i="3" s="1"/>
  <c r="N3257" i="3" s="1"/>
  <c r="O3257" i="3" s="1"/>
  <c r="P3257" i="3" s="1"/>
  <c r="R3256" i="3"/>
  <c r="S3256" i="3" s="1"/>
  <c r="F3256" i="3"/>
  <c r="M3256" i="3" s="1"/>
  <c r="N3256" i="3" s="1"/>
  <c r="O3256" i="3" s="1"/>
  <c r="P3256" i="3" s="1"/>
  <c r="R3255" i="3"/>
  <c r="S3255" i="3" s="1"/>
  <c r="F3255" i="3"/>
  <c r="M3255" i="3" s="1"/>
  <c r="N3255" i="3" s="1"/>
  <c r="O3255" i="3" s="1"/>
  <c r="P3255" i="3" s="1"/>
  <c r="R3254" i="3"/>
  <c r="S3254" i="3" s="1"/>
  <c r="F3254" i="3"/>
  <c r="M3254" i="3" s="1"/>
  <c r="N3254" i="3" s="1"/>
  <c r="O3254" i="3" s="1"/>
  <c r="P3254" i="3" s="1"/>
  <c r="R3253" i="3"/>
  <c r="S3253" i="3" s="1"/>
  <c r="F3253" i="3"/>
  <c r="M3253" i="3" s="1"/>
  <c r="N3253" i="3" s="1"/>
  <c r="O3253" i="3" s="1"/>
  <c r="P3253" i="3" s="1"/>
  <c r="R3252" i="3"/>
  <c r="S3252" i="3" s="1"/>
  <c r="F3252" i="3"/>
  <c r="M3252" i="3" s="1"/>
  <c r="N3252" i="3" s="1"/>
  <c r="O3252" i="3" s="1"/>
  <c r="P3252" i="3" s="1"/>
  <c r="R3251" i="3"/>
  <c r="S3251" i="3" s="1"/>
  <c r="F3251" i="3"/>
  <c r="M3251" i="3" s="1"/>
  <c r="N3251" i="3" s="1"/>
  <c r="O3251" i="3" s="1"/>
  <c r="P3251" i="3" s="1"/>
  <c r="R3250" i="3"/>
  <c r="S3250" i="3" s="1"/>
  <c r="F3250" i="3"/>
  <c r="M3250" i="3" s="1"/>
  <c r="N3250" i="3" s="1"/>
  <c r="O3250" i="3" s="1"/>
  <c r="P3250" i="3" s="1"/>
  <c r="R3249" i="3"/>
  <c r="S3249" i="3" s="1"/>
  <c r="F3249" i="3"/>
  <c r="M3249" i="3" s="1"/>
  <c r="N3249" i="3" s="1"/>
  <c r="O3249" i="3" s="1"/>
  <c r="P3249" i="3" s="1"/>
  <c r="R3248" i="3"/>
  <c r="S3248" i="3" s="1"/>
  <c r="F3248" i="3"/>
  <c r="M3248" i="3" s="1"/>
  <c r="N3248" i="3" s="1"/>
  <c r="O3248" i="3" s="1"/>
  <c r="P3248" i="3" s="1"/>
  <c r="R3247" i="3"/>
  <c r="S3247" i="3" s="1"/>
  <c r="F3247" i="3"/>
  <c r="M3247" i="3" s="1"/>
  <c r="N3247" i="3" s="1"/>
  <c r="O3247" i="3" s="1"/>
  <c r="P3247" i="3" s="1"/>
  <c r="R3246" i="3"/>
  <c r="S3246" i="3" s="1"/>
  <c r="F3246" i="3"/>
  <c r="M3246" i="3" s="1"/>
  <c r="N3246" i="3" s="1"/>
  <c r="O3246" i="3" s="1"/>
  <c r="P3246" i="3" s="1"/>
  <c r="R3245" i="3"/>
  <c r="S3245" i="3" s="1"/>
  <c r="F3245" i="3"/>
  <c r="M3245" i="3" s="1"/>
  <c r="N3245" i="3" s="1"/>
  <c r="O3245" i="3" s="1"/>
  <c r="P3245" i="3" s="1"/>
  <c r="R3244" i="3"/>
  <c r="S3244" i="3" s="1"/>
  <c r="F3244" i="3"/>
  <c r="M3244" i="3" s="1"/>
  <c r="N3244" i="3" s="1"/>
  <c r="O3244" i="3" s="1"/>
  <c r="P3244" i="3" s="1"/>
  <c r="R3243" i="3"/>
  <c r="S3243" i="3" s="1"/>
  <c r="F3243" i="3"/>
  <c r="M3243" i="3" s="1"/>
  <c r="N3243" i="3" s="1"/>
  <c r="O3243" i="3" s="1"/>
  <c r="P3243" i="3" s="1"/>
  <c r="R3242" i="3"/>
  <c r="S3242" i="3" s="1"/>
  <c r="F3242" i="3"/>
  <c r="M3242" i="3" s="1"/>
  <c r="N3242" i="3" s="1"/>
  <c r="O3242" i="3" s="1"/>
  <c r="P3242" i="3" s="1"/>
  <c r="R3241" i="3"/>
  <c r="S3241" i="3" s="1"/>
  <c r="F3241" i="3"/>
  <c r="M3241" i="3" s="1"/>
  <c r="N3241" i="3" s="1"/>
  <c r="O3241" i="3" s="1"/>
  <c r="P3241" i="3" s="1"/>
  <c r="R3240" i="3"/>
  <c r="S3240" i="3" s="1"/>
  <c r="F3240" i="3"/>
  <c r="M3240" i="3" s="1"/>
  <c r="N3240" i="3" s="1"/>
  <c r="O3240" i="3" s="1"/>
  <c r="P3240" i="3" s="1"/>
  <c r="R3239" i="3"/>
  <c r="S3239" i="3" s="1"/>
  <c r="F3239" i="3"/>
  <c r="M3239" i="3" s="1"/>
  <c r="N3239" i="3" s="1"/>
  <c r="O3239" i="3" s="1"/>
  <c r="P3239" i="3" s="1"/>
  <c r="R3238" i="3"/>
  <c r="S3238" i="3" s="1"/>
  <c r="F3238" i="3"/>
  <c r="M3238" i="3" s="1"/>
  <c r="N3238" i="3" s="1"/>
  <c r="O3238" i="3" s="1"/>
  <c r="P3238" i="3" s="1"/>
  <c r="R3237" i="3"/>
  <c r="S3237" i="3" s="1"/>
  <c r="F3237" i="3"/>
  <c r="M3237" i="3" s="1"/>
  <c r="N3237" i="3" s="1"/>
  <c r="O3237" i="3" s="1"/>
  <c r="P3237" i="3" s="1"/>
  <c r="R3236" i="3"/>
  <c r="S3236" i="3" s="1"/>
  <c r="F3236" i="3"/>
  <c r="M3236" i="3" s="1"/>
  <c r="N3236" i="3" s="1"/>
  <c r="O3236" i="3" s="1"/>
  <c r="P3236" i="3" s="1"/>
  <c r="R3235" i="3"/>
  <c r="S3235" i="3" s="1"/>
  <c r="F3235" i="3"/>
  <c r="M3235" i="3" s="1"/>
  <c r="N3235" i="3" s="1"/>
  <c r="O3235" i="3" s="1"/>
  <c r="P3235" i="3" s="1"/>
  <c r="R3234" i="3"/>
  <c r="S3234" i="3" s="1"/>
  <c r="F3234" i="3"/>
  <c r="M3234" i="3" s="1"/>
  <c r="N3234" i="3" s="1"/>
  <c r="O3234" i="3" s="1"/>
  <c r="P3234" i="3" s="1"/>
  <c r="R3233" i="3"/>
  <c r="S3233" i="3" s="1"/>
  <c r="F3233" i="3"/>
  <c r="M3233" i="3" s="1"/>
  <c r="N3233" i="3" s="1"/>
  <c r="O3233" i="3" s="1"/>
  <c r="P3233" i="3" s="1"/>
  <c r="R3232" i="3"/>
  <c r="S3232" i="3" s="1"/>
  <c r="F3232" i="3"/>
  <c r="M3232" i="3" s="1"/>
  <c r="N3232" i="3" s="1"/>
  <c r="O3232" i="3" s="1"/>
  <c r="P3232" i="3" s="1"/>
  <c r="R3231" i="3"/>
  <c r="S3231" i="3" s="1"/>
  <c r="F3231" i="3"/>
  <c r="M3231" i="3" s="1"/>
  <c r="N3231" i="3" s="1"/>
  <c r="O3231" i="3" s="1"/>
  <c r="P3231" i="3" s="1"/>
  <c r="R3230" i="3"/>
  <c r="S3230" i="3" s="1"/>
  <c r="F3230" i="3"/>
  <c r="M3230" i="3" s="1"/>
  <c r="N3230" i="3" s="1"/>
  <c r="O3230" i="3" s="1"/>
  <c r="P3230" i="3" s="1"/>
  <c r="R3229" i="3"/>
  <c r="S3229" i="3" s="1"/>
  <c r="F3229" i="3"/>
  <c r="M3229" i="3" s="1"/>
  <c r="N3229" i="3" s="1"/>
  <c r="O3229" i="3" s="1"/>
  <c r="P3229" i="3" s="1"/>
  <c r="R3228" i="3"/>
  <c r="S3228" i="3" s="1"/>
  <c r="F3228" i="3"/>
  <c r="M3228" i="3" s="1"/>
  <c r="N3228" i="3" s="1"/>
  <c r="O3228" i="3" s="1"/>
  <c r="P3228" i="3" s="1"/>
  <c r="R3227" i="3"/>
  <c r="S3227" i="3" s="1"/>
  <c r="F3227" i="3"/>
  <c r="M3227" i="3" s="1"/>
  <c r="N3227" i="3" s="1"/>
  <c r="O3227" i="3" s="1"/>
  <c r="P3227" i="3" s="1"/>
  <c r="R3226" i="3"/>
  <c r="S3226" i="3" s="1"/>
  <c r="F3226" i="3"/>
  <c r="M3226" i="3" s="1"/>
  <c r="N3226" i="3" s="1"/>
  <c r="O3226" i="3" s="1"/>
  <c r="P3226" i="3" s="1"/>
  <c r="R3225" i="3"/>
  <c r="S3225" i="3" s="1"/>
  <c r="F3225" i="3"/>
  <c r="M3225" i="3" s="1"/>
  <c r="N3225" i="3" s="1"/>
  <c r="O3225" i="3" s="1"/>
  <c r="P3225" i="3" s="1"/>
  <c r="R3224" i="3"/>
  <c r="S3224" i="3" s="1"/>
  <c r="F3224" i="3"/>
  <c r="M3224" i="3" s="1"/>
  <c r="N3224" i="3" s="1"/>
  <c r="O3224" i="3" s="1"/>
  <c r="P3224" i="3" s="1"/>
  <c r="R3223" i="3"/>
  <c r="S3223" i="3" s="1"/>
  <c r="F3223" i="3"/>
  <c r="M3223" i="3" s="1"/>
  <c r="N3223" i="3" s="1"/>
  <c r="O3223" i="3" s="1"/>
  <c r="P3223" i="3" s="1"/>
  <c r="R3222" i="3"/>
  <c r="S3222" i="3" s="1"/>
  <c r="F3222" i="3"/>
  <c r="M3222" i="3" s="1"/>
  <c r="N3222" i="3" s="1"/>
  <c r="O3222" i="3" s="1"/>
  <c r="P3222" i="3" s="1"/>
  <c r="R3221" i="3"/>
  <c r="S3221" i="3" s="1"/>
  <c r="F3221" i="3"/>
  <c r="M3221" i="3" s="1"/>
  <c r="N3221" i="3" s="1"/>
  <c r="O3221" i="3" s="1"/>
  <c r="P3221" i="3" s="1"/>
  <c r="R3220" i="3"/>
  <c r="S3220" i="3" s="1"/>
  <c r="F3220" i="3"/>
  <c r="M3220" i="3" s="1"/>
  <c r="N3220" i="3" s="1"/>
  <c r="O3220" i="3" s="1"/>
  <c r="P3220" i="3" s="1"/>
  <c r="R3219" i="3"/>
  <c r="S3219" i="3" s="1"/>
  <c r="F3219" i="3"/>
  <c r="M3219" i="3" s="1"/>
  <c r="N3219" i="3" s="1"/>
  <c r="O3219" i="3" s="1"/>
  <c r="P3219" i="3" s="1"/>
  <c r="R3218" i="3"/>
  <c r="S3218" i="3" s="1"/>
  <c r="F3218" i="3"/>
  <c r="M3218" i="3" s="1"/>
  <c r="N3218" i="3" s="1"/>
  <c r="O3218" i="3" s="1"/>
  <c r="P3218" i="3" s="1"/>
  <c r="R3217" i="3"/>
  <c r="S3217" i="3" s="1"/>
  <c r="F3217" i="3"/>
  <c r="M3217" i="3" s="1"/>
  <c r="N3217" i="3" s="1"/>
  <c r="O3217" i="3" s="1"/>
  <c r="P3217" i="3" s="1"/>
  <c r="R3216" i="3"/>
  <c r="S3216" i="3" s="1"/>
  <c r="F3216" i="3"/>
  <c r="M3216" i="3" s="1"/>
  <c r="N3216" i="3" s="1"/>
  <c r="O3216" i="3" s="1"/>
  <c r="P3216" i="3" s="1"/>
  <c r="R3215" i="3"/>
  <c r="S3215" i="3" s="1"/>
  <c r="F3215" i="3"/>
  <c r="M3215" i="3" s="1"/>
  <c r="N3215" i="3" s="1"/>
  <c r="O3215" i="3" s="1"/>
  <c r="P3215" i="3" s="1"/>
  <c r="R3214" i="3"/>
  <c r="S3214" i="3" s="1"/>
  <c r="F3214" i="3"/>
  <c r="M3214" i="3" s="1"/>
  <c r="N3214" i="3" s="1"/>
  <c r="O3214" i="3" s="1"/>
  <c r="P3214" i="3" s="1"/>
  <c r="R3213" i="3"/>
  <c r="S3213" i="3" s="1"/>
  <c r="F3213" i="3"/>
  <c r="M3213" i="3" s="1"/>
  <c r="N3213" i="3" s="1"/>
  <c r="O3213" i="3" s="1"/>
  <c r="P3213" i="3" s="1"/>
  <c r="R3212" i="3"/>
  <c r="S3212" i="3" s="1"/>
  <c r="F3212" i="3"/>
  <c r="M3212" i="3" s="1"/>
  <c r="N3212" i="3" s="1"/>
  <c r="O3212" i="3" s="1"/>
  <c r="P3212" i="3" s="1"/>
  <c r="R3211" i="3"/>
  <c r="S3211" i="3" s="1"/>
  <c r="F3211" i="3"/>
  <c r="M3211" i="3" s="1"/>
  <c r="N3211" i="3" s="1"/>
  <c r="O3211" i="3" s="1"/>
  <c r="P3211" i="3" s="1"/>
  <c r="R3210" i="3"/>
  <c r="S3210" i="3" s="1"/>
  <c r="F3210" i="3"/>
  <c r="M3210" i="3" s="1"/>
  <c r="N3210" i="3" s="1"/>
  <c r="O3210" i="3" s="1"/>
  <c r="P3210" i="3" s="1"/>
  <c r="R3209" i="3"/>
  <c r="S3209" i="3" s="1"/>
  <c r="F3209" i="3"/>
  <c r="M3209" i="3" s="1"/>
  <c r="N3209" i="3" s="1"/>
  <c r="O3209" i="3" s="1"/>
  <c r="P3209" i="3" s="1"/>
  <c r="R3208" i="3"/>
  <c r="S3208" i="3" s="1"/>
  <c r="F3208" i="3"/>
  <c r="M3208" i="3" s="1"/>
  <c r="N3208" i="3" s="1"/>
  <c r="O3208" i="3" s="1"/>
  <c r="P3208" i="3" s="1"/>
  <c r="R3207" i="3"/>
  <c r="S3207" i="3" s="1"/>
  <c r="F3207" i="3"/>
  <c r="M3207" i="3" s="1"/>
  <c r="N3207" i="3" s="1"/>
  <c r="O3207" i="3" s="1"/>
  <c r="P3207" i="3" s="1"/>
  <c r="R3206" i="3"/>
  <c r="S3206" i="3" s="1"/>
  <c r="F3206" i="3"/>
  <c r="M3206" i="3" s="1"/>
  <c r="N3206" i="3" s="1"/>
  <c r="O3206" i="3" s="1"/>
  <c r="P3206" i="3" s="1"/>
  <c r="R3205" i="3"/>
  <c r="S3205" i="3" s="1"/>
  <c r="F3205" i="3"/>
  <c r="M3205" i="3" s="1"/>
  <c r="N3205" i="3" s="1"/>
  <c r="O3205" i="3" s="1"/>
  <c r="P3205" i="3" s="1"/>
  <c r="R3204" i="3"/>
  <c r="S3204" i="3" s="1"/>
  <c r="F3204" i="3"/>
  <c r="M3204" i="3" s="1"/>
  <c r="N3204" i="3" s="1"/>
  <c r="O3204" i="3" s="1"/>
  <c r="P3204" i="3" s="1"/>
  <c r="R3203" i="3"/>
  <c r="S3203" i="3" s="1"/>
  <c r="F3203" i="3"/>
  <c r="M3203" i="3" s="1"/>
  <c r="N3203" i="3" s="1"/>
  <c r="O3203" i="3" s="1"/>
  <c r="P3203" i="3" s="1"/>
  <c r="R3202" i="3"/>
  <c r="S3202" i="3" s="1"/>
  <c r="F3202" i="3"/>
  <c r="M3202" i="3" s="1"/>
  <c r="N3202" i="3" s="1"/>
  <c r="O3202" i="3" s="1"/>
  <c r="P3202" i="3" s="1"/>
  <c r="R3201" i="3"/>
  <c r="S3201" i="3" s="1"/>
  <c r="F3201" i="3"/>
  <c r="M3201" i="3" s="1"/>
  <c r="N3201" i="3" s="1"/>
  <c r="O3201" i="3" s="1"/>
  <c r="P3201" i="3" s="1"/>
  <c r="R3200" i="3"/>
  <c r="S3200" i="3" s="1"/>
  <c r="F3200" i="3"/>
  <c r="M3200" i="3" s="1"/>
  <c r="N3200" i="3" s="1"/>
  <c r="O3200" i="3" s="1"/>
  <c r="P3200" i="3" s="1"/>
  <c r="R3199" i="3"/>
  <c r="S3199" i="3" s="1"/>
  <c r="F3199" i="3"/>
  <c r="M3199" i="3" s="1"/>
  <c r="N3199" i="3" s="1"/>
  <c r="O3199" i="3" s="1"/>
  <c r="P3199" i="3" s="1"/>
  <c r="R3198" i="3"/>
  <c r="S3198" i="3" s="1"/>
  <c r="F3198" i="3"/>
  <c r="M3198" i="3" s="1"/>
  <c r="N3198" i="3" s="1"/>
  <c r="O3198" i="3" s="1"/>
  <c r="P3198" i="3" s="1"/>
  <c r="R3197" i="3"/>
  <c r="S3197" i="3" s="1"/>
  <c r="F3197" i="3"/>
  <c r="M3197" i="3" s="1"/>
  <c r="N3197" i="3" s="1"/>
  <c r="O3197" i="3" s="1"/>
  <c r="P3197" i="3" s="1"/>
  <c r="R3196" i="3"/>
  <c r="S3196" i="3" s="1"/>
  <c r="F3196" i="3"/>
  <c r="M3196" i="3" s="1"/>
  <c r="N3196" i="3" s="1"/>
  <c r="O3196" i="3" s="1"/>
  <c r="P3196" i="3" s="1"/>
  <c r="R3195" i="3"/>
  <c r="S3195" i="3" s="1"/>
  <c r="F3195" i="3"/>
  <c r="M3195" i="3" s="1"/>
  <c r="N3195" i="3" s="1"/>
  <c r="O3195" i="3" s="1"/>
  <c r="P3195" i="3" s="1"/>
  <c r="R3194" i="3"/>
  <c r="S3194" i="3" s="1"/>
  <c r="F3194" i="3"/>
  <c r="M3194" i="3" s="1"/>
  <c r="N3194" i="3" s="1"/>
  <c r="O3194" i="3" s="1"/>
  <c r="P3194" i="3" s="1"/>
  <c r="R3193" i="3"/>
  <c r="S3193" i="3" s="1"/>
  <c r="F3193" i="3"/>
  <c r="M3193" i="3" s="1"/>
  <c r="N3193" i="3" s="1"/>
  <c r="O3193" i="3" s="1"/>
  <c r="P3193" i="3" s="1"/>
  <c r="R3192" i="3"/>
  <c r="S3192" i="3" s="1"/>
  <c r="F3192" i="3"/>
  <c r="M3192" i="3" s="1"/>
  <c r="N3192" i="3" s="1"/>
  <c r="O3192" i="3" s="1"/>
  <c r="P3192" i="3" s="1"/>
  <c r="R3191" i="3"/>
  <c r="S3191" i="3" s="1"/>
  <c r="F3191" i="3"/>
  <c r="M3191" i="3" s="1"/>
  <c r="N3191" i="3" s="1"/>
  <c r="O3191" i="3" s="1"/>
  <c r="P3191" i="3" s="1"/>
  <c r="R3190" i="3"/>
  <c r="S3190" i="3" s="1"/>
  <c r="F3190" i="3"/>
  <c r="M3190" i="3" s="1"/>
  <c r="N3190" i="3" s="1"/>
  <c r="O3190" i="3" s="1"/>
  <c r="P3190" i="3" s="1"/>
  <c r="R3189" i="3"/>
  <c r="S3189" i="3" s="1"/>
  <c r="F3189" i="3"/>
  <c r="M3189" i="3" s="1"/>
  <c r="N3189" i="3" s="1"/>
  <c r="O3189" i="3" s="1"/>
  <c r="P3189" i="3" s="1"/>
  <c r="R3188" i="3"/>
  <c r="S3188" i="3" s="1"/>
  <c r="F3188" i="3"/>
  <c r="M3188" i="3" s="1"/>
  <c r="N3188" i="3" s="1"/>
  <c r="O3188" i="3" s="1"/>
  <c r="P3188" i="3" s="1"/>
  <c r="R3187" i="3"/>
  <c r="S3187" i="3" s="1"/>
  <c r="F3187" i="3"/>
  <c r="M3187" i="3" s="1"/>
  <c r="N3187" i="3" s="1"/>
  <c r="O3187" i="3" s="1"/>
  <c r="P3187" i="3" s="1"/>
  <c r="R3186" i="3"/>
  <c r="S3186" i="3" s="1"/>
  <c r="F3186" i="3"/>
  <c r="M3186" i="3" s="1"/>
  <c r="N3186" i="3" s="1"/>
  <c r="O3186" i="3" s="1"/>
  <c r="P3186" i="3" s="1"/>
  <c r="R3185" i="3"/>
  <c r="S3185" i="3" s="1"/>
  <c r="F3185" i="3"/>
  <c r="M3185" i="3" s="1"/>
  <c r="N3185" i="3" s="1"/>
  <c r="O3185" i="3" s="1"/>
  <c r="P3185" i="3" s="1"/>
  <c r="R3184" i="3"/>
  <c r="S3184" i="3" s="1"/>
  <c r="F3184" i="3"/>
  <c r="M3184" i="3" s="1"/>
  <c r="N3184" i="3" s="1"/>
  <c r="O3184" i="3" s="1"/>
  <c r="P3184" i="3" s="1"/>
  <c r="R3183" i="3"/>
  <c r="S3183" i="3" s="1"/>
  <c r="F3183" i="3"/>
  <c r="M3183" i="3" s="1"/>
  <c r="N3183" i="3" s="1"/>
  <c r="O3183" i="3" s="1"/>
  <c r="P3183" i="3" s="1"/>
  <c r="R3182" i="3"/>
  <c r="S3182" i="3" s="1"/>
  <c r="F3182" i="3"/>
  <c r="M3182" i="3" s="1"/>
  <c r="N3182" i="3" s="1"/>
  <c r="O3182" i="3" s="1"/>
  <c r="P3182" i="3" s="1"/>
  <c r="R3181" i="3"/>
  <c r="S3181" i="3" s="1"/>
  <c r="F3181" i="3"/>
  <c r="M3181" i="3" s="1"/>
  <c r="N3181" i="3" s="1"/>
  <c r="O3181" i="3" s="1"/>
  <c r="P3181" i="3" s="1"/>
  <c r="R3180" i="3"/>
  <c r="S3180" i="3" s="1"/>
  <c r="F3180" i="3"/>
  <c r="M3180" i="3" s="1"/>
  <c r="N3180" i="3" s="1"/>
  <c r="O3180" i="3" s="1"/>
  <c r="P3180" i="3" s="1"/>
  <c r="R3179" i="3"/>
  <c r="S3179" i="3" s="1"/>
  <c r="F3179" i="3"/>
  <c r="M3179" i="3" s="1"/>
  <c r="N3179" i="3" s="1"/>
  <c r="O3179" i="3" s="1"/>
  <c r="P3179" i="3" s="1"/>
  <c r="R3178" i="3"/>
  <c r="S3178" i="3" s="1"/>
  <c r="F3178" i="3"/>
  <c r="M3178" i="3" s="1"/>
  <c r="N3178" i="3" s="1"/>
  <c r="O3178" i="3" s="1"/>
  <c r="P3178" i="3" s="1"/>
  <c r="R3177" i="3"/>
  <c r="S3177" i="3" s="1"/>
  <c r="F3177" i="3"/>
  <c r="M3177" i="3" s="1"/>
  <c r="N3177" i="3" s="1"/>
  <c r="O3177" i="3" s="1"/>
  <c r="P3177" i="3" s="1"/>
  <c r="R3176" i="3"/>
  <c r="S3176" i="3" s="1"/>
  <c r="F3176" i="3"/>
  <c r="M3176" i="3" s="1"/>
  <c r="N3176" i="3" s="1"/>
  <c r="O3176" i="3" s="1"/>
  <c r="P3176" i="3" s="1"/>
  <c r="R3175" i="3"/>
  <c r="S3175" i="3" s="1"/>
  <c r="F3175" i="3"/>
  <c r="M3175" i="3" s="1"/>
  <c r="N3175" i="3" s="1"/>
  <c r="O3175" i="3" s="1"/>
  <c r="P3175" i="3" s="1"/>
  <c r="R3174" i="3"/>
  <c r="S3174" i="3" s="1"/>
  <c r="F3174" i="3"/>
  <c r="M3174" i="3" s="1"/>
  <c r="N3174" i="3" s="1"/>
  <c r="O3174" i="3" s="1"/>
  <c r="P3174" i="3" s="1"/>
  <c r="R3173" i="3"/>
  <c r="S3173" i="3" s="1"/>
  <c r="F3173" i="3"/>
  <c r="M3173" i="3" s="1"/>
  <c r="N3173" i="3" s="1"/>
  <c r="O3173" i="3" s="1"/>
  <c r="P3173" i="3" s="1"/>
  <c r="R3172" i="3"/>
  <c r="S3172" i="3" s="1"/>
  <c r="F3172" i="3"/>
  <c r="M3172" i="3" s="1"/>
  <c r="N3172" i="3" s="1"/>
  <c r="O3172" i="3" s="1"/>
  <c r="P3172" i="3" s="1"/>
  <c r="R3171" i="3"/>
  <c r="S3171" i="3" s="1"/>
  <c r="F3171" i="3"/>
  <c r="M3171" i="3" s="1"/>
  <c r="N3171" i="3" s="1"/>
  <c r="O3171" i="3" s="1"/>
  <c r="P3171" i="3" s="1"/>
  <c r="R3170" i="3"/>
  <c r="S3170" i="3" s="1"/>
  <c r="F3170" i="3"/>
  <c r="M3170" i="3" s="1"/>
  <c r="N3170" i="3" s="1"/>
  <c r="O3170" i="3" s="1"/>
  <c r="P3170" i="3" s="1"/>
  <c r="R3169" i="3"/>
  <c r="S3169" i="3" s="1"/>
  <c r="F3169" i="3"/>
  <c r="M3169" i="3" s="1"/>
  <c r="N3169" i="3" s="1"/>
  <c r="O3169" i="3" s="1"/>
  <c r="P3169" i="3" s="1"/>
  <c r="R3168" i="3"/>
  <c r="S3168" i="3" s="1"/>
  <c r="F3168" i="3"/>
  <c r="M3168" i="3" s="1"/>
  <c r="N3168" i="3" s="1"/>
  <c r="O3168" i="3" s="1"/>
  <c r="P3168" i="3" s="1"/>
  <c r="R3167" i="3"/>
  <c r="S3167" i="3" s="1"/>
  <c r="F3167" i="3"/>
  <c r="M3167" i="3" s="1"/>
  <c r="N3167" i="3" s="1"/>
  <c r="O3167" i="3" s="1"/>
  <c r="P3167" i="3" s="1"/>
  <c r="R3166" i="3"/>
  <c r="S3166" i="3" s="1"/>
  <c r="F3166" i="3"/>
  <c r="M3166" i="3" s="1"/>
  <c r="N3166" i="3" s="1"/>
  <c r="O3166" i="3" s="1"/>
  <c r="P3166" i="3" s="1"/>
  <c r="R3165" i="3"/>
  <c r="S3165" i="3" s="1"/>
  <c r="F3165" i="3"/>
  <c r="M3165" i="3" s="1"/>
  <c r="N3165" i="3" s="1"/>
  <c r="O3165" i="3" s="1"/>
  <c r="P3165" i="3" s="1"/>
  <c r="R3164" i="3"/>
  <c r="S3164" i="3" s="1"/>
  <c r="F3164" i="3"/>
  <c r="M3164" i="3" s="1"/>
  <c r="N3164" i="3" s="1"/>
  <c r="O3164" i="3" s="1"/>
  <c r="P3164" i="3" s="1"/>
  <c r="R3163" i="3"/>
  <c r="S3163" i="3" s="1"/>
  <c r="F3163" i="3"/>
  <c r="M3163" i="3" s="1"/>
  <c r="N3163" i="3" s="1"/>
  <c r="O3163" i="3" s="1"/>
  <c r="P3163" i="3" s="1"/>
  <c r="R3162" i="3"/>
  <c r="S3162" i="3" s="1"/>
  <c r="F3162" i="3"/>
  <c r="M3162" i="3" s="1"/>
  <c r="N3162" i="3" s="1"/>
  <c r="O3162" i="3" s="1"/>
  <c r="P3162" i="3" s="1"/>
  <c r="R3161" i="3"/>
  <c r="S3161" i="3" s="1"/>
  <c r="F3161" i="3"/>
  <c r="M3161" i="3" s="1"/>
  <c r="N3161" i="3" s="1"/>
  <c r="O3161" i="3" s="1"/>
  <c r="P3161" i="3" s="1"/>
  <c r="R3160" i="3"/>
  <c r="S3160" i="3" s="1"/>
  <c r="F3160" i="3"/>
  <c r="M3160" i="3" s="1"/>
  <c r="N3160" i="3" s="1"/>
  <c r="O3160" i="3" s="1"/>
  <c r="P3160" i="3" s="1"/>
  <c r="R3159" i="3"/>
  <c r="S3159" i="3" s="1"/>
  <c r="F3159" i="3"/>
  <c r="M3159" i="3" s="1"/>
  <c r="N3159" i="3" s="1"/>
  <c r="O3159" i="3" s="1"/>
  <c r="P3159" i="3" s="1"/>
  <c r="R3158" i="3"/>
  <c r="S3158" i="3" s="1"/>
  <c r="F3158" i="3"/>
  <c r="M3158" i="3" s="1"/>
  <c r="N3158" i="3" s="1"/>
  <c r="O3158" i="3" s="1"/>
  <c r="P3158" i="3" s="1"/>
  <c r="R3157" i="3"/>
  <c r="S3157" i="3" s="1"/>
  <c r="F3157" i="3"/>
  <c r="M3157" i="3" s="1"/>
  <c r="N3157" i="3" s="1"/>
  <c r="O3157" i="3" s="1"/>
  <c r="P3157" i="3" s="1"/>
  <c r="R3156" i="3"/>
  <c r="S3156" i="3" s="1"/>
  <c r="F3156" i="3"/>
  <c r="M3156" i="3" s="1"/>
  <c r="N3156" i="3" s="1"/>
  <c r="O3156" i="3" s="1"/>
  <c r="P3156" i="3" s="1"/>
  <c r="R3155" i="3"/>
  <c r="S3155" i="3" s="1"/>
  <c r="F3155" i="3"/>
  <c r="M3155" i="3" s="1"/>
  <c r="N3155" i="3" s="1"/>
  <c r="O3155" i="3" s="1"/>
  <c r="P3155" i="3" s="1"/>
  <c r="R3154" i="3"/>
  <c r="S3154" i="3" s="1"/>
  <c r="F3154" i="3"/>
  <c r="M3154" i="3" s="1"/>
  <c r="N3154" i="3" s="1"/>
  <c r="O3154" i="3" s="1"/>
  <c r="P3154" i="3" s="1"/>
  <c r="R3153" i="3"/>
  <c r="S3153" i="3" s="1"/>
  <c r="F3153" i="3"/>
  <c r="M3153" i="3" s="1"/>
  <c r="N3153" i="3" s="1"/>
  <c r="O3153" i="3" s="1"/>
  <c r="P3153" i="3" s="1"/>
  <c r="R3152" i="3"/>
  <c r="S3152" i="3" s="1"/>
  <c r="F3152" i="3"/>
  <c r="M3152" i="3" s="1"/>
  <c r="N3152" i="3" s="1"/>
  <c r="O3152" i="3" s="1"/>
  <c r="P3152" i="3" s="1"/>
  <c r="R3151" i="3"/>
  <c r="S3151" i="3" s="1"/>
  <c r="F3151" i="3"/>
  <c r="M3151" i="3" s="1"/>
  <c r="N3151" i="3" s="1"/>
  <c r="O3151" i="3" s="1"/>
  <c r="P3151" i="3" s="1"/>
  <c r="R3150" i="3"/>
  <c r="S3150" i="3" s="1"/>
  <c r="F3150" i="3"/>
  <c r="M3150" i="3" s="1"/>
  <c r="N3150" i="3" s="1"/>
  <c r="O3150" i="3" s="1"/>
  <c r="P3150" i="3" s="1"/>
  <c r="R3149" i="3"/>
  <c r="S3149" i="3" s="1"/>
  <c r="F3149" i="3"/>
  <c r="M3149" i="3" s="1"/>
  <c r="N3149" i="3" s="1"/>
  <c r="O3149" i="3" s="1"/>
  <c r="P3149" i="3" s="1"/>
  <c r="R3148" i="3"/>
  <c r="S3148" i="3" s="1"/>
  <c r="F3148" i="3"/>
  <c r="M3148" i="3" s="1"/>
  <c r="N3148" i="3" s="1"/>
  <c r="O3148" i="3" s="1"/>
  <c r="P3148" i="3" s="1"/>
  <c r="R3147" i="3"/>
  <c r="S3147" i="3" s="1"/>
  <c r="F3147" i="3"/>
  <c r="M3147" i="3" s="1"/>
  <c r="N3147" i="3" s="1"/>
  <c r="O3147" i="3" s="1"/>
  <c r="P3147" i="3" s="1"/>
  <c r="R3146" i="3"/>
  <c r="S3146" i="3" s="1"/>
  <c r="F3146" i="3"/>
  <c r="M3146" i="3" s="1"/>
  <c r="N3146" i="3" s="1"/>
  <c r="O3146" i="3" s="1"/>
  <c r="P3146" i="3" s="1"/>
  <c r="R3145" i="3"/>
  <c r="S3145" i="3" s="1"/>
  <c r="F3145" i="3"/>
  <c r="M3145" i="3" s="1"/>
  <c r="N3145" i="3" s="1"/>
  <c r="O3145" i="3" s="1"/>
  <c r="P3145" i="3" s="1"/>
  <c r="R3144" i="3"/>
  <c r="S3144" i="3" s="1"/>
  <c r="F3144" i="3"/>
  <c r="M3144" i="3" s="1"/>
  <c r="N3144" i="3" s="1"/>
  <c r="O3144" i="3" s="1"/>
  <c r="P3144" i="3" s="1"/>
  <c r="R3143" i="3"/>
  <c r="S3143" i="3" s="1"/>
  <c r="F3143" i="3"/>
  <c r="M3143" i="3" s="1"/>
  <c r="N3143" i="3" s="1"/>
  <c r="O3143" i="3" s="1"/>
  <c r="P3143" i="3" s="1"/>
  <c r="R3142" i="3"/>
  <c r="S3142" i="3" s="1"/>
  <c r="F3142" i="3"/>
  <c r="M3142" i="3" s="1"/>
  <c r="N3142" i="3" s="1"/>
  <c r="O3142" i="3" s="1"/>
  <c r="P3142" i="3" s="1"/>
  <c r="R3141" i="3"/>
  <c r="S3141" i="3" s="1"/>
  <c r="F3141" i="3"/>
  <c r="M3141" i="3" s="1"/>
  <c r="N3141" i="3" s="1"/>
  <c r="O3141" i="3" s="1"/>
  <c r="P3141" i="3" s="1"/>
  <c r="R3140" i="3"/>
  <c r="S3140" i="3" s="1"/>
  <c r="F3140" i="3"/>
  <c r="M3140" i="3" s="1"/>
  <c r="N3140" i="3" s="1"/>
  <c r="O3140" i="3" s="1"/>
  <c r="P3140" i="3" s="1"/>
  <c r="R3139" i="3"/>
  <c r="S3139" i="3" s="1"/>
  <c r="F3139" i="3"/>
  <c r="M3139" i="3" s="1"/>
  <c r="N3139" i="3" s="1"/>
  <c r="O3139" i="3" s="1"/>
  <c r="P3139" i="3" s="1"/>
  <c r="R3138" i="3"/>
  <c r="S3138" i="3" s="1"/>
  <c r="F3138" i="3"/>
  <c r="M3138" i="3" s="1"/>
  <c r="N3138" i="3" s="1"/>
  <c r="O3138" i="3" s="1"/>
  <c r="P3138" i="3" s="1"/>
  <c r="R3137" i="3"/>
  <c r="S3137" i="3" s="1"/>
  <c r="F3137" i="3"/>
  <c r="M3137" i="3" s="1"/>
  <c r="N3137" i="3" s="1"/>
  <c r="O3137" i="3" s="1"/>
  <c r="P3137" i="3" s="1"/>
  <c r="R3136" i="3"/>
  <c r="S3136" i="3" s="1"/>
  <c r="F3136" i="3"/>
  <c r="M3136" i="3" s="1"/>
  <c r="N3136" i="3" s="1"/>
  <c r="O3136" i="3" s="1"/>
  <c r="P3136" i="3" s="1"/>
  <c r="R3135" i="3"/>
  <c r="S3135" i="3" s="1"/>
  <c r="F3135" i="3"/>
  <c r="M3135" i="3" s="1"/>
  <c r="N3135" i="3" s="1"/>
  <c r="O3135" i="3" s="1"/>
  <c r="P3135" i="3" s="1"/>
  <c r="R3134" i="3"/>
  <c r="S3134" i="3" s="1"/>
  <c r="F3134" i="3"/>
  <c r="M3134" i="3" s="1"/>
  <c r="N3134" i="3" s="1"/>
  <c r="O3134" i="3" s="1"/>
  <c r="P3134" i="3" s="1"/>
  <c r="R3133" i="3"/>
  <c r="S3133" i="3" s="1"/>
  <c r="F3133" i="3"/>
  <c r="M3133" i="3" s="1"/>
  <c r="N3133" i="3" s="1"/>
  <c r="O3133" i="3" s="1"/>
  <c r="P3133" i="3" s="1"/>
  <c r="R3132" i="3"/>
  <c r="S3132" i="3" s="1"/>
  <c r="F3132" i="3"/>
  <c r="M3132" i="3" s="1"/>
  <c r="N3132" i="3" s="1"/>
  <c r="O3132" i="3" s="1"/>
  <c r="P3132" i="3" s="1"/>
  <c r="R3131" i="3"/>
  <c r="S3131" i="3" s="1"/>
  <c r="F3131" i="3"/>
  <c r="M3131" i="3" s="1"/>
  <c r="N3131" i="3" s="1"/>
  <c r="O3131" i="3" s="1"/>
  <c r="P3131" i="3" s="1"/>
  <c r="R3130" i="3"/>
  <c r="S3130" i="3" s="1"/>
  <c r="F3130" i="3"/>
  <c r="M3130" i="3" s="1"/>
  <c r="N3130" i="3" s="1"/>
  <c r="O3130" i="3" s="1"/>
  <c r="P3130" i="3" s="1"/>
  <c r="R3129" i="3"/>
  <c r="S3129" i="3" s="1"/>
  <c r="F3129" i="3"/>
  <c r="M3129" i="3" s="1"/>
  <c r="N3129" i="3" s="1"/>
  <c r="O3129" i="3" s="1"/>
  <c r="P3129" i="3" s="1"/>
  <c r="R3128" i="3"/>
  <c r="S3128" i="3" s="1"/>
  <c r="F3128" i="3"/>
  <c r="M3128" i="3" s="1"/>
  <c r="N3128" i="3" s="1"/>
  <c r="O3128" i="3" s="1"/>
  <c r="P3128" i="3" s="1"/>
  <c r="R3127" i="3"/>
  <c r="S3127" i="3" s="1"/>
  <c r="F3127" i="3"/>
  <c r="M3127" i="3" s="1"/>
  <c r="N3127" i="3" s="1"/>
  <c r="O3127" i="3" s="1"/>
  <c r="P3127" i="3" s="1"/>
  <c r="R3126" i="3"/>
  <c r="S3126" i="3" s="1"/>
  <c r="F3126" i="3"/>
  <c r="M3126" i="3" s="1"/>
  <c r="N3126" i="3" s="1"/>
  <c r="O3126" i="3" s="1"/>
  <c r="P3126" i="3" s="1"/>
  <c r="R3125" i="3"/>
  <c r="S3125" i="3" s="1"/>
  <c r="F3125" i="3"/>
  <c r="M3125" i="3" s="1"/>
  <c r="N3125" i="3" s="1"/>
  <c r="O3125" i="3" s="1"/>
  <c r="P3125" i="3" s="1"/>
  <c r="R3124" i="3"/>
  <c r="S3124" i="3" s="1"/>
  <c r="F3124" i="3"/>
  <c r="M3124" i="3" s="1"/>
  <c r="N3124" i="3" s="1"/>
  <c r="O3124" i="3" s="1"/>
  <c r="P3124" i="3" s="1"/>
  <c r="R3123" i="3"/>
  <c r="S3123" i="3" s="1"/>
  <c r="F3123" i="3"/>
  <c r="M3123" i="3" s="1"/>
  <c r="N3123" i="3" s="1"/>
  <c r="O3123" i="3" s="1"/>
  <c r="P3123" i="3" s="1"/>
  <c r="R3122" i="3"/>
  <c r="S3122" i="3" s="1"/>
  <c r="F3122" i="3"/>
  <c r="M3122" i="3" s="1"/>
  <c r="N3122" i="3" s="1"/>
  <c r="O3122" i="3" s="1"/>
  <c r="P3122" i="3" s="1"/>
  <c r="R3121" i="3"/>
  <c r="S3121" i="3" s="1"/>
  <c r="F3121" i="3"/>
  <c r="M3121" i="3" s="1"/>
  <c r="N3121" i="3" s="1"/>
  <c r="O3121" i="3" s="1"/>
  <c r="P3121" i="3" s="1"/>
  <c r="R3120" i="3"/>
  <c r="S3120" i="3" s="1"/>
  <c r="F3120" i="3"/>
  <c r="M3120" i="3" s="1"/>
  <c r="N3120" i="3" s="1"/>
  <c r="O3120" i="3" s="1"/>
  <c r="P3120" i="3" s="1"/>
  <c r="R3119" i="3"/>
  <c r="S3119" i="3" s="1"/>
  <c r="F3119" i="3"/>
  <c r="M3119" i="3" s="1"/>
  <c r="N3119" i="3" s="1"/>
  <c r="O3119" i="3" s="1"/>
  <c r="P3119" i="3" s="1"/>
  <c r="R3118" i="3"/>
  <c r="S3118" i="3" s="1"/>
  <c r="F3118" i="3"/>
  <c r="M3118" i="3" s="1"/>
  <c r="N3118" i="3" s="1"/>
  <c r="O3118" i="3" s="1"/>
  <c r="P3118" i="3" s="1"/>
  <c r="R3117" i="3"/>
  <c r="S3117" i="3" s="1"/>
  <c r="F3117" i="3"/>
  <c r="M3117" i="3" s="1"/>
  <c r="N3117" i="3" s="1"/>
  <c r="O3117" i="3" s="1"/>
  <c r="P3117" i="3" s="1"/>
  <c r="R3116" i="3"/>
  <c r="S3116" i="3" s="1"/>
  <c r="F3116" i="3"/>
  <c r="M3116" i="3" s="1"/>
  <c r="N3116" i="3" s="1"/>
  <c r="O3116" i="3" s="1"/>
  <c r="P3116" i="3" s="1"/>
  <c r="R3115" i="3"/>
  <c r="S3115" i="3" s="1"/>
  <c r="F3115" i="3"/>
  <c r="M3115" i="3" s="1"/>
  <c r="N3115" i="3" s="1"/>
  <c r="O3115" i="3" s="1"/>
  <c r="P3115" i="3" s="1"/>
  <c r="R3114" i="3"/>
  <c r="S3114" i="3" s="1"/>
  <c r="F3114" i="3"/>
  <c r="M3114" i="3" s="1"/>
  <c r="N3114" i="3" s="1"/>
  <c r="O3114" i="3" s="1"/>
  <c r="P3114" i="3" s="1"/>
  <c r="R3113" i="3"/>
  <c r="S3113" i="3" s="1"/>
  <c r="F3113" i="3"/>
  <c r="M3113" i="3" s="1"/>
  <c r="N3113" i="3" s="1"/>
  <c r="O3113" i="3" s="1"/>
  <c r="P3113" i="3" s="1"/>
  <c r="R3112" i="3"/>
  <c r="S3112" i="3" s="1"/>
  <c r="F3112" i="3"/>
  <c r="M3112" i="3" s="1"/>
  <c r="N3112" i="3" s="1"/>
  <c r="O3112" i="3" s="1"/>
  <c r="P3112" i="3" s="1"/>
  <c r="R3111" i="3"/>
  <c r="S3111" i="3" s="1"/>
  <c r="F3111" i="3"/>
  <c r="M3111" i="3" s="1"/>
  <c r="N3111" i="3" s="1"/>
  <c r="O3111" i="3" s="1"/>
  <c r="P3111" i="3" s="1"/>
  <c r="R3110" i="3"/>
  <c r="S3110" i="3" s="1"/>
  <c r="F3110" i="3"/>
  <c r="M3110" i="3" s="1"/>
  <c r="N3110" i="3" s="1"/>
  <c r="O3110" i="3" s="1"/>
  <c r="P3110" i="3" s="1"/>
  <c r="R3109" i="3"/>
  <c r="S3109" i="3" s="1"/>
  <c r="F3109" i="3"/>
  <c r="M3109" i="3" s="1"/>
  <c r="N3109" i="3" s="1"/>
  <c r="O3109" i="3" s="1"/>
  <c r="P3109" i="3" s="1"/>
  <c r="R3108" i="3"/>
  <c r="S3108" i="3" s="1"/>
  <c r="F3108" i="3"/>
  <c r="M3108" i="3" s="1"/>
  <c r="N3108" i="3" s="1"/>
  <c r="O3108" i="3" s="1"/>
  <c r="P3108" i="3" s="1"/>
  <c r="R3107" i="3"/>
  <c r="S3107" i="3" s="1"/>
  <c r="F3107" i="3"/>
  <c r="M3107" i="3" s="1"/>
  <c r="N3107" i="3" s="1"/>
  <c r="O3107" i="3" s="1"/>
  <c r="P3107" i="3" s="1"/>
  <c r="R3106" i="3"/>
  <c r="S3106" i="3" s="1"/>
  <c r="F3106" i="3"/>
  <c r="M3106" i="3" s="1"/>
  <c r="N3106" i="3" s="1"/>
  <c r="O3106" i="3" s="1"/>
  <c r="P3106" i="3" s="1"/>
  <c r="R3105" i="3"/>
  <c r="S3105" i="3" s="1"/>
  <c r="F3105" i="3"/>
  <c r="M3105" i="3" s="1"/>
  <c r="N3105" i="3" s="1"/>
  <c r="O3105" i="3" s="1"/>
  <c r="P3105" i="3" s="1"/>
  <c r="R3104" i="3"/>
  <c r="S3104" i="3" s="1"/>
  <c r="F3104" i="3"/>
  <c r="M3104" i="3" s="1"/>
  <c r="N3104" i="3" s="1"/>
  <c r="O3104" i="3" s="1"/>
  <c r="P3104" i="3" s="1"/>
  <c r="R3103" i="3"/>
  <c r="S3103" i="3" s="1"/>
  <c r="F3103" i="3"/>
  <c r="M3103" i="3" s="1"/>
  <c r="N3103" i="3" s="1"/>
  <c r="O3103" i="3" s="1"/>
  <c r="P3103" i="3" s="1"/>
  <c r="R3102" i="3"/>
  <c r="S3102" i="3" s="1"/>
  <c r="F3102" i="3"/>
  <c r="M3102" i="3" s="1"/>
  <c r="N3102" i="3" s="1"/>
  <c r="O3102" i="3" s="1"/>
  <c r="P3102" i="3" s="1"/>
  <c r="R3101" i="3"/>
  <c r="S3101" i="3" s="1"/>
  <c r="F3101" i="3"/>
  <c r="M3101" i="3" s="1"/>
  <c r="N3101" i="3" s="1"/>
  <c r="O3101" i="3" s="1"/>
  <c r="P3101" i="3" s="1"/>
  <c r="R3100" i="3"/>
  <c r="S3100" i="3" s="1"/>
  <c r="F3100" i="3"/>
  <c r="M3100" i="3" s="1"/>
  <c r="N3100" i="3" s="1"/>
  <c r="O3100" i="3" s="1"/>
  <c r="P3100" i="3" s="1"/>
  <c r="R3099" i="3"/>
  <c r="S3099" i="3" s="1"/>
  <c r="F3099" i="3"/>
  <c r="M3099" i="3" s="1"/>
  <c r="N3099" i="3" s="1"/>
  <c r="O3099" i="3" s="1"/>
  <c r="P3099" i="3" s="1"/>
  <c r="R3098" i="3"/>
  <c r="S3098" i="3" s="1"/>
  <c r="F3098" i="3"/>
  <c r="M3098" i="3" s="1"/>
  <c r="N3098" i="3" s="1"/>
  <c r="O3098" i="3" s="1"/>
  <c r="P3098" i="3" s="1"/>
  <c r="R3097" i="3"/>
  <c r="S3097" i="3" s="1"/>
  <c r="F3097" i="3"/>
  <c r="M3097" i="3" s="1"/>
  <c r="N3097" i="3" s="1"/>
  <c r="O3097" i="3" s="1"/>
  <c r="P3097" i="3" s="1"/>
  <c r="R3096" i="3"/>
  <c r="S3096" i="3" s="1"/>
  <c r="F3096" i="3"/>
  <c r="M3096" i="3" s="1"/>
  <c r="N3096" i="3" s="1"/>
  <c r="O3096" i="3" s="1"/>
  <c r="P3096" i="3" s="1"/>
  <c r="R3095" i="3"/>
  <c r="S3095" i="3" s="1"/>
  <c r="F3095" i="3"/>
  <c r="M3095" i="3" s="1"/>
  <c r="N3095" i="3" s="1"/>
  <c r="O3095" i="3" s="1"/>
  <c r="P3095" i="3" s="1"/>
  <c r="R3094" i="3"/>
  <c r="S3094" i="3" s="1"/>
  <c r="F3094" i="3"/>
  <c r="M3094" i="3" s="1"/>
  <c r="N3094" i="3" s="1"/>
  <c r="O3094" i="3" s="1"/>
  <c r="P3094" i="3" s="1"/>
  <c r="R3093" i="3"/>
  <c r="S3093" i="3" s="1"/>
  <c r="F3093" i="3"/>
  <c r="M3093" i="3" s="1"/>
  <c r="N3093" i="3" s="1"/>
  <c r="O3093" i="3" s="1"/>
  <c r="P3093" i="3" s="1"/>
  <c r="R3092" i="3"/>
  <c r="S3092" i="3" s="1"/>
  <c r="F3092" i="3"/>
  <c r="M3092" i="3" s="1"/>
  <c r="N3092" i="3" s="1"/>
  <c r="O3092" i="3" s="1"/>
  <c r="P3092" i="3" s="1"/>
  <c r="R3091" i="3"/>
  <c r="S3091" i="3" s="1"/>
  <c r="F3091" i="3"/>
  <c r="M3091" i="3" s="1"/>
  <c r="N3091" i="3" s="1"/>
  <c r="O3091" i="3" s="1"/>
  <c r="P3091" i="3" s="1"/>
  <c r="R3090" i="3"/>
  <c r="S3090" i="3" s="1"/>
  <c r="F3090" i="3"/>
  <c r="M3090" i="3" s="1"/>
  <c r="N3090" i="3" s="1"/>
  <c r="O3090" i="3" s="1"/>
  <c r="P3090" i="3" s="1"/>
  <c r="R3089" i="3"/>
  <c r="S3089" i="3" s="1"/>
  <c r="F3089" i="3"/>
  <c r="M3089" i="3" s="1"/>
  <c r="N3089" i="3" s="1"/>
  <c r="O3089" i="3" s="1"/>
  <c r="P3089" i="3" s="1"/>
  <c r="R3088" i="3"/>
  <c r="S3088" i="3" s="1"/>
  <c r="F3088" i="3"/>
  <c r="M3088" i="3" s="1"/>
  <c r="N3088" i="3" s="1"/>
  <c r="O3088" i="3" s="1"/>
  <c r="P3088" i="3" s="1"/>
  <c r="R3087" i="3"/>
  <c r="S3087" i="3" s="1"/>
  <c r="F3087" i="3"/>
  <c r="M3087" i="3" s="1"/>
  <c r="N3087" i="3" s="1"/>
  <c r="O3087" i="3" s="1"/>
  <c r="P3087" i="3" s="1"/>
  <c r="R3086" i="3"/>
  <c r="S3086" i="3" s="1"/>
  <c r="F3086" i="3"/>
  <c r="M3086" i="3" s="1"/>
  <c r="N3086" i="3" s="1"/>
  <c r="O3086" i="3" s="1"/>
  <c r="P3086" i="3" s="1"/>
  <c r="R3085" i="3"/>
  <c r="S3085" i="3" s="1"/>
  <c r="F3085" i="3"/>
  <c r="M3085" i="3" s="1"/>
  <c r="N3085" i="3" s="1"/>
  <c r="O3085" i="3" s="1"/>
  <c r="P3085" i="3" s="1"/>
  <c r="R3084" i="3"/>
  <c r="S3084" i="3" s="1"/>
  <c r="F3084" i="3"/>
  <c r="M3084" i="3" s="1"/>
  <c r="N3084" i="3" s="1"/>
  <c r="O3084" i="3" s="1"/>
  <c r="P3084" i="3" s="1"/>
  <c r="R3083" i="3"/>
  <c r="S3083" i="3" s="1"/>
  <c r="F3083" i="3"/>
  <c r="M3083" i="3" s="1"/>
  <c r="N3083" i="3" s="1"/>
  <c r="O3083" i="3" s="1"/>
  <c r="P3083" i="3" s="1"/>
  <c r="R3082" i="3"/>
  <c r="S3082" i="3" s="1"/>
  <c r="F3082" i="3"/>
  <c r="M3082" i="3" s="1"/>
  <c r="N3082" i="3" s="1"/>
  <c r="O3082" i="3" s="1"/>
  <c r="P3082" i="3" s="1"/>
  <c r="R3081" i="3"/>
  <c r="S3081" i="3" s="1"/>
  <c r="F3081" i="3"/>
  <c r="M3081" i="3" s="1"/>
  <c r="N3081" i="3" s="1"/>
  <c r="O3081" i="3" s="1"/>
  <c r="P3081" i="3" s="1"/>
  <c r="R3080" i="3"/>
  <c r="S3080" i="3" s="1"/>
  <c r="F3080" i="3"/>
  <c r="M3080" i="3" s="1"/>
  <c r="N3080" i="3" s="1"/>
  <c r="O3080" i="3" s="1"/>
  <c r="P3080" i="3" s="1"/>
  <c r="R3079" i="3"/>
  <c r="S3079" i="3" s="1"/>
  <c r="F3079" i="3"/>
  <c r="M3079" i="3" s="1"/>
  <c r="N3079" i="3" s="1"/>
  <c r="O3079" i="3" s="1"/>
  <c r="P3079" i="3" s="1"/>
  <c r="R3078" i="3"/>
  <c r="S3078" i="3" s="1"/>
  <c r="F3078" i="3"/>
  <c r="M3078" i="3" s="1"/>
  <c r="N3078" i="3" s="1"/>
  <c r="O3078" i="3" s="1"/>
  <c r="P3078" i="3" s="1"/>
  <c r="R3077" i="3"/>
  <c r="S3077" i="3" s="1"/>
  <c r="F3077" i="3"/>
  <c r="M3077" i="3" s="1"/>
  <c r="N3077" i="3" s="1"/>
  <c r="O3077" i="3" s="1"/>
  <c r="P3077" i="3" s="1"/>
  <c r="R3076" i="3"/>
  <c r="S3076" i="3" s="1"/>
  <c r="F3076" i="3"/>
  <c r="M3076" i="3" s="1"/>
  <c r="N3076" i="3" s="1"/>
  <c r="O3076" i="3" s="1"/>
  <c r="P3076" i="3" s="1"/>
  <c r="R3075" i="3"/>
  <c r="S3075" i="3" s="1"/>
  <c r="F3075" i="3"/>
  <c r="M3075" i="3" s="1"/>
  <c r="N3075" i="3" s="1"/>
  <c r="O3075" i="3" s="1"/>
  <c r="P3075" i="3" s="1"/>
  <c r="R3074" i="3"/>
  <c r="S3074" i="3" s="1"/>
  <c r="F3074" i="3"/>
  <c r="M3074" i="3" s="1"/>
  <c r="N3074" i="3" s="1"/>
  <c r="O3074" i="3" s="1"/>
  <c r="P3074" i="3" s="1"/>
  <c r="R3073" i="3"/>
  <c r="S3073" i="3" s="1"/>
  <c r="F3073" i="3"/>
  <c r="M3073" i="3" s="1"/>
  <c r="N3073" i="3" s="1"/>
  <c r="O3073" i="3" s="1"/>
  <c r="P3073" i="3" s="1"/>
  <c r="R3072" i="3"/>
  <c r="S3072" i="3" s="1"/>
  <c r="F3072" i="3"/>
  <c r="M3072" i="3" s="1"/>
  <c r="N3072" i="3" s="1"/>
  <c r="O3072" i="3" s="1"/>
  <c r="P3072" i="3" s="1"/>
  <c r="R3071" i="3"/>
  <c r="S3071" i="3" s="1"/>
  <c r="F3071" i="3"/>
  <c r="M3071" i="3" s="1"/>
  <c r="N3071" i="3" s="1"/>
  <c r="O3071" i="3" s="1"/>
  <c r="P3071" i="3" s="1"/>
  <c r="R3070" i="3"/>
  <c r="S3070" i="3" s="1"/>
  <c r="F3070" i="3"/>
  <c r="M3070" i="3" s="1"/>
  <c r="N3070" i="3" s="1"/>
  <c r="O3070" i="3" s="1"/>
  <c r="P3070" i="3" s="1"/>
  <c r="R3069" i="3"/>
  <c r="S3069" i="3" s="1"/>
  <c r="F3069" i="3"/>
  <c r="M3069" i="3" s="1"/>
  <c r="N3069" i="3" s="1"/>
  <c r="O3069" i="3" s="1"/>
  <c r="P3069" i="3" s="1"/>
  <c r="R3068" i="3"/>
  <c r="S3068" i="3" s="1"/>
  <c r="F3068" i="3"/>
  <c r="M3068" i="3" s="1"/>
  <c r="N3068" i="3" s="1"/>
  <c r="O3068" i="3" s="1"/>
  <c r="P3068" i="3" s="1"/>
  <c r="R3067" i="3"/>
  <c r="S3067" i="3" s="1"/>
  <c r="F3067" i="3"/>
  <c r="M3067" i="3" s="1"/>
  <c r="N3067" i="3" s="1"/>
  <c r="O3067" i="3" s="1"/>
  <c r="P3067" i="3" s="1"/>
  <c r="R3066" i="3"/>
  <c r="S3066" i="3" s="1"/>
  <c r="F3066" i="3"/>
  <c r="M3066" i="3" s="1"/>
  <c r="N3066" i="3" s="1"/>
  <c r="O3066" i="3" s="1"/>
  <c r="P3066" i="3" s="1"/>
  <c r="R3065" i="3"/>
  <c r="S3065" i="3" s="1"/>
  <c r="F3065" i="3"/>
  <c r="M3065" i="3" s="1"/>
  <c r="N3065" i="3" s="1"/>
  <c r="O3065" i="3" s="1"/>
  <c r="P3065" i="3" s="1"/>
  <c r="R3064" i="3"/>
  <c r="S3064" i="3" s="1"/>
  <c r="F3064" i="3"/>
  <c r="M3064" i="3" s="1"/>
  <c r="N3064" i="3" s="1"/>
  <c r="O3064" i="3" s="1"/>
  <c r="P3064" i="3" s="1"/>
  <c r="R3063" i="3"/>
  <c r="S3063" i="3" s="1"/>
  <c r="F3063" i="3"/>
  <c r="M3063" i="3" s="1"/>
  <c r="N3063" i="3" s="1"/>
  <c r="O3063" i="3" s="1"/>
  <c r="P3063" i="3" s="1"/>
  <c r="R3062" i="3"/>
  <c r="S3062" i="3" s="1"/>
  <c r="F3062" i="3"/>
  <c r="M3062" i="3" s="1"/>
  <c r="N3062" i="3" s="1"/>
  <c r="O3062" i="3" s="1"/>
  <c r="P3062" i="3" s="1"/>
  <c r="R3061" i="3"/>
  <c r="S3061" i="3" s="1"/>
  <c r="F3061" i="3"/>
  <c r="M3061" i="3" s="1"/>
  <c r="N3061" i="3" s="1"/>
  <c r="O3061" i="3" s="1"/>
  <c r="P3061" i="3" s="1"/>
  <c r="R3060" i="3"/>
  <c r="S3060" i="3" s="1"/>
  <c r="F3060" i="3"/>
  <c r="M3060" i="3" s="1"/>
  <c r="N3060" i="3" s="1"/>
  <c r="O3060" i="3" s="1"/>
  <c r="P3060" i="3" s="1"/>
  <c r="R3059" i="3"/>
  <c r="S3059" i="3" s="1"/>
  <c r="F3059" i="3"/>
  <c r="M3059" i="3" s="1"/>
  <c r="N3059" i="3" s="1"/>
  <c r="O3059" i="3" s="1"/>
  <c r="P3059" i="3" s="1"/>
  <c r="R3058" i="3"/>
  <c r="S3058" i="3" s="1"/>
  <c r="F3058" i="3"/>
  <c r="M3058" i="3" s="1"/>
  <c r="N3058" i="3" s="1"/>
  <c r="O3058" i="3" s="1"/>
  <c r="P3058" i="3" s="1"/>
  <c r="R3057" i="3"/>
  <c r="S3057" i="3" s="1"/>
  <c r="F3057" i="3"/>
  <c r="M3057" i="3" s="1"/>
  <c r="N3057" i="3" s="1"/>
  <c r="O3057" i="3" s="1"/>
  <c r="P3057" i="3" s="1"/>
  <c r="R3056" i="3"/>
  <c r="S3056" i="3" s="1"/>
  <c r="F3056" i="3"/>
  <c r="M3056" i="3" s="1"/>
  <c r="N3056" i="3" s="1"/>
  <c r="O3056" i="3" s="1"/>
  <c r="P3056" i="3" s="1"/>
  <c r="R3055" i="3"/>
  <c r="S3055" i="3" s="1"/>
  <c r="F3055" i="3"/>
  <c r="M3055" i="3" s="1"/>
  <c r="N3055" i="3" s="1"/>
  <c r="O3055" i="3" s="1"/>
  <c r="P3055" i="3" s="1"/>
  <c r="R3054" i="3"/>
  <c r="S3054" i="3" s="1"/>
  <c r="F3054" i="3"/>
  <c r="M3054" i="3" s="1"/>
  <c r="N3054" i="3" s="1"/>
  <c r="O3054" i="3" s="1"/>
  <c r="P3054" i="3" s="1"/>
  <c r="R3053" i="3"/>
  <c r="S3053" i="3" s="1"/>
  <c r="F3053" i="3"/>
  <c r="M3053" i="3" s="1"/>
  <c r="N3053" i="3" s="1"/>
  <c r="O3053" i="3" s="1"/>
  <c r="P3053" i="3" s="1"/>
  <c r="R3052" i="3"/>
  <c r="S3052" i="3" s="1"/>
  <c r="F3052" i="3"/>
  <c r="M3052" i="3" s="1"/>
  <c r="N3052" i="3" s="1"/>
  <c r="O3052" i="3" s="1"/>
  <c r="P3052" i="3" s="1"/>
  <c r="R3051" i="3"/>
  <c r="S3051" i="3" s="1"/>
  <c r="F3051" i="3"/>
  <c r="M3051" i="3" s="1"/>
  <c r="N3051" i="3" s="1"/>
  <c r="O3051" i="3" s="1"/>
  <c r="P3051" i="3" s="1"/>
  <c r="R3050" i="3"/>
  <c r="S3050" i="3" s="1"/>
  <c r="F3050" i="3"/>
  <c r="M3050" i="3" s="1"/>
  <c r="N3050" i="3" s="1"/>
  <c r="O3050" i="3" s="1"/>
  <c r="P3050" i="3" s="1"/>
  <c r="R3049" i="3"/>
  <c r="S3049" i="3" s="1"/>
  <c r="F3049" i="3"/>
  <c r="M3049" i="3" s="1"/>
  <c r="N3049" i="3" s="1"/>
  <c r="O3049" i="3" s="1"/>
  <c r="P3049" i="3" s="1"/>
  <c r="R3048" i="3"/>
  <c r="S3048" i="3" s="1"/>
  <c r="F3048" i="3"/>
  <c r="M3048" i="3" s="1"/>
  <c r="N3048" i="3" s="1"/>
  <c r="O3048" i="3" s="1"/>
  <c r="P3048" i="3" s="1"/>
  <c r="R3047" i="3"/>
  <c r="S3047" i="3" s="1"/>
  <c r="F3047" i="3"/>
  <c r="M3047" i="3" s="1"/>
  <c r="N3047" i="3" s="1"/>
  <c r="O3047" i="3" s="1"/>
  <c r="P3047" i="3" s="1"/>
  <c r="R3046" i="3"/>
  <c r="S3046" i="3" s="1"/>
  <c r="F3046" i="3"/>
  <c r="M3046" i="3" s="1"/>
  <c r="N3046" i="3" s="1"/>
  <c r="O3046" i="3" s="1"/>
  <c r="P3046" i="3" s="1"/>
  <c r="R3045" i="3"/>
  <c r="S3045" i="3" s="1"/>
  <c r="F3045" i="3"/>
  <c r="M3045" i="3" s="1"/>
  <c r="N3045" i="3" s="1"/>
  <c r="O3045" i="3" s="1"/>
  <c r="P3045" i="3" s="1"/>
  <c r="R3044" i="3"/>
  <c r="S3044" i="3" s="1"/>
  <c r="F3044" i="3"/>
  <c r="M3044" i="3" s="1"/>
  <c r="N3044" i="3" s="1"/>
  <c r="O3044" i="3" s="1"/>
  <c r="P3044" i="3" s="1"/>
  <c r="R3043" i="3"/>
  <c r="S3043" i="3" s="1"/>
  <c r="F3043" i="3"/>
  <c r="M3043" i="3" s="1"/>
  <c r="N3043" i="3" s="1"/>
  <c r="O3043" i="3" s="1"/>
  <c r="P3043" i="3" s="1"/>
  <c r="R3042" i="3"/>
  <c r="S3042" i="3" s="1"/>
  <c r="F3042" i="3"/>
  <c r="M3042" i="3" s="1"/>
  <c r="N3042" i="3" s="1"/>
  <c r="O3042" i="3" s="1"/>
  <c r="P3042" i="3" s="1"/>
  <c r="R3041" i="3"/>
  <c r="S3041" i="3" s="1"/>
  <c r="F3041" i="3"/>
  <c r="M3041" i="3" s="1"/>
  <c r="N3041" i="3" s="1"/>
  <c r="O3041" i="3" s="1"/>
  <c r="P3041" i="3" s="1"/>
  <c r="R3040" i="3"/>
  <c r="S3040" i="3" s="1"/>
  <c r="F3040" i="3"/>
  <c r="M3040" i="3" s="1"/>
  <c r="N3040" i="3" s="1"/>
  <c r="O3040" i="3" s="1"/>
  <c r="P3040" i="3" s="1"/>
  <c r="R3039" i="3"/>
  <c r="S3039" i="3" s="1"/>
  <c r="F3039" i="3"/>
  <c r="M3039" i="3" s="1"/>
  <c r="N3039" i="3" s="1"/>
  <c r="O3039" i="3" s="1"/>
  <c r="P3039" i="3" s="1"/>
  <c r="R3038" i="3"/>
  <c r="S3038" i="3" s="1"/>
  <c r="F3038" i="3"/>
  <c r="M3038" i="3" s="1"/>
  <c r="N3038" i="3" s="1"/>
  <c r="O3038" i="3" s="1"/>
  <c r="P3038" i="3" s="1"/>
  <c r="R3037" i="3"/>
  <c r="S3037" i="3" s="1"/>
  <c r="F3037" i="3"/>
  <c r="M3037" i="3" s="1"/>
  <c r="N3037" i="3" s="1"/>
  <c r="O3037" i="3" s="1"/>
  <c r="P3037" i="3" s="1"/>
  <c r="R3036" i="3"/>
  <c r="S3036" i="3" s="1"/>
  <c r="F3036" i="3"/>
  <c r="M3036" i="3" s="1"/>
  <c r="N3036" i="3" s="1"/>
  <c r="O3036" i="3" s="1"/>
  <c r="P3036" i="3" s="1"/>
  <c r="R3035" i="3"/>
  <c r="S3035" i="3" s="1"/>
  <c r="F3035" i="3"/>
  <c r="M3035" i="3" s="1"/>
  <c r="N3035" i="3" s="1"/>
  <c r="O3035" i="3" s="1"/>
  <c r="P3035" i="3" s="1"/>
  <c r="R3034" i="3"/>
  <c r="S3034" i="3" s="1"/>
  <c r="F3034" i="3"/>
  <c r="M3034" i="3" s="1"/>
  <c r="N3034" i="3" s="1"/>
  <c r="O3034" i="3" s="1"/>
  <c r="P3034" i="3" s="1"/>
  <c r="R3033" i="3"/>
  <c r="S3033" i="3" s="1"/>
  <c r="F3033" i="3"/>
  <c r="M3033" i="3" s="1"/>
  <c r="N3033" i="3" s="1"/>
  <c r="O3033" i="3" s="1"/>
  <c r="P3033" i="3" s="1"/>
  <c r="R3032" i="3"/>
  <c r="S3032" i="3" s="1"/>
  <c r="F3032" i="3"/>
  <c r="M3032" i="3" s="1"/>
  <c r="N3032" i="3" s="1"/>
  <c r="O3032" i="3" s="1"/>
  <c r="P3032" i="3" s="1"/>
  <c r="R3031" i="3"/>
  <c r="S3031" i="3" s="1"/>
  <c r="F3031" i="3"/>
  <c r="M3031" i="3" s="1"/>
  <c r="N3031" i="3" s="1"/>
  <c r="O3031" i="3" s="1"/>
  <c r="P3031" i="3" s="1"/>
  <c r="R3030" i="3"/>
  <c r="S3030" i="3" s="1"/>
  <c r="F3030" i="3"/>
  <c r="M3030" i="3" s="1"/>
  <c r="N3030" i="3" s="1"/>
  <c r="O3030" i="3" s="1"/>
  <c r="P3030" i="3" s="1"/>
  <c r="R3029" i="3"/>
  <c r="S3029" i="3" s="1"/>
  <c r="F3029" i="3"/>
  <c r="M3029" i="3" s="1"/>
  <c r="N3029" i="3" s="1"/>
  <c r="O3029" i="3" s="1"/>
  <c r="P3029" i="3" s="1"/>
  <c r="R3028" i="3"/>
  <c r="S3028" i="3" s="1"/>
  <c r="F3028" i="3"/>
  <c r="M3028" i="3" s="1"/>
  <c r="N3028" i="3" s="1"/>
  <c r="O3028" i="3" s="1"/>
  <c r="P3028" i="3" s="1"/>
  <c r="R3027" i="3"/>
  <c r="S3027" i="3" s="1"/>
  <c r="F3027" i="3"/>
  <c r="M3027" i="3" s="1"/>
  <c r="N3027" i="3" s="1"/>
  <c r="O3027" i="3" s="1"/>
  <c r="P3027" i="3" s="1"/>
  <c r="R3026" i="3"/>
  <c r="S3026" i="3" s="1"/>
  <c r="F3026" i="3"/>
  <c r="M3026" i="3" s="1"/>
  <c r="N3026" i="3" s="1"/>
  <c r="O3026" i="3" s="1"/>
  <c r="P3026" i="3" s="1"/>
  <c r="R3025" i="3"/>
  <c r="S3025" i="3" s="1"/>
  <c r="F3025" i="3"/>
  <c r="M3025" i="3" s="1"/>
  <c r="N3025" i="3" s="1"/>
  <c r="O3025" i="3" s="1"/>
  <c r="P3025" i="3" s="1"/>
  <c r="R3024" i="3"/>
  <c r="S3024" i="3" s="1"/>
  <c r="F3024" i="3"/>
  <c r="M3024" i="3" s="1"/>
  <c r="N3024" i="3" s="1"/>
  <c r="O3024" i="3" s="1"/>
  <c r="P3024" i="3" s="1"/>
  <c r="R3023" i="3"/>
  <c r="S3023" i="3" s="1"/>
  <c r="F3023" i="3"/>
  <c r="M3023" i="3" s="1"/>
  <c r="N3023" i="3" s="1"/>
  <c r="O3023" i="3" s="1"/>
  <c r="P3023" i="3" s="1"/>
  <c r="R3022" i="3"/>
  <c r="S3022" i="3" s="1"/>
  <c r="F3022" i="3"/>
  <c r="M3022" i="3" s="1"/>
  <c r="N3022" i="3" s="1"/>
  <c r="O3022" i="3" s="1"/>
  <c r="P3022" i="3" s="1"/>
  <c r="R3021" i="3"/>
  <c r="S3021" i="3" s="1"/>
  <c r="F3021" i="3"/>
  <c r="M3021" i="3" s="1"/>
  <c r="N3021" i="3" s="1"/>
  <c r="O3021" i="3" s="1"/>
  <c r="P3021" i="3" s="1"/>
  <c r="R3020" i="3"/>
  <c r="S3020" i="3" s="1"/>
  <c r="F3020" i="3"/>
  <c r="M3020" i="3" s="1"/>
  <c r="N3020" i="3" s="1"/>
  <c r="O3020" i="3" s="1"/>
  <c r="P3020" i="3" s="1"/>
  <c r="R3019" i="3"/>
  <c r="S3019" i="3" s="1"/>
  <c r="F3019" i="3"/>
  <c r="M3019" i="3" s="1"/>
  <c r="N3019" i="3" s="1"/>
  <c r="O3019" i="3" s="1"/>
  <c r="P3019" i="3" s="1"/>
  <c r="R3018" i="3"/>
  <c r="S3018" i="3" s="1"/>
  <c r="F3018" i="3"/>
  <c r="M3018" i="3" s="1"/>
  <c r="N3018" i="3" s="1"/>
  <c r="O3018" i="3" s="1"/>
  <c r="P3018" i="3" s="1"/>
  <c r="R3017" i="3"/>
  <c r="S3017" i="3" s="1"/>
  <c r="F3017" i="3"/>
  <c r="M3017" i="3" s="1"/>
  <c r="N3017" i="3" s="1"/>
  <c r="O3017" i="3" s="1"/>
  <c r="P3017" i="3" s="1"/>
  <c r="R3016" i="3"/>
  <c r="S3016" i="3" s="1"/>
  <c r="F3016" i="3"/>
  <c r="M3016" i="3" s="1"/>
  <c r="N3016" i="3" s="1"/>
  <c r="O3016" i="3" s="1"/>
  <c r="P3016" i="3" s="1"/>
  <c r="R3015" i="3"/>
  <c r="S3015" i="3" s="1"/>
  <c r="F3015" i="3"/>
  <c r="M3015" i="3" s="1"/>
  <c r="N3015" i="3" s="1"/>
  <c r="O3015" i="3" s="1"/>
  <c r="P3015" i="3" s="1"/>
  <c r="R3014" i="3"/>
  <c r="S3014" i="3" s="1"/>
  <c r="F3014" i="3"/>
  <c r="M3014" i="3" s="1"/>
  <c r="N3014" i="3" s="1"/>
  <c r="O3014" i="3" s="1"/>
  <c r="P3014" i="3" s="1"/>
  <c r="R3013" i="3"/>
  <c r="S3013" i="3" s="1"/>
  <c r="F3013" i="3"/>
  <c r="M3013" i="3" s="1"/>
  <c r="N3013" i="3" s="1"/>
  <c r="O3013" i="3" s="1"/>
  <c r="P3013" i="3" s="1"/>
  <c r="R3012" i="3"/>
  <c r="S3012" i="3" s="1"/>
  <c r="F3012" i="3"/>
  <c r="M3012" i="3" s="1"/>
  <c r="N3012" i="3" s="1"/>
  <c r="O3012" i="3" s="1"/>
  <c r="P3012" i="3" s="1"/>
  <c r="R3011" i="3"/>
  <c r="S3011" i="3" s="1"/>
  <c r="F3011" i="3"/>
  <c r="M3011" i="3" s="1"/>
  <c r="N3011" i="3" s="1"/>
  <c r="O3011" i="3" s="1"/>
  <c r="P3011" i="3" s="1"/>
  <c r="R3010" i="3"/>
  <c r="S3010" i="3" s="1"/>
  <c r="F3010" i="3"/>
  <c r="M3010" i="3" s="1"/>
  <c r="N3010" i="3" s="1"/>
  <c r="O3010" i="3" s="1"/>
  <c r="P3010" i="3" s="1"/>
  <c r="R3009" i="3"/>
  <c r="S3009" i="3" s="1"/>
  <c r="F3009" i="3"/>
  <c r="M3009" i="3" s="1"/>
  <c r="N3009" i="3" s="1"/>
  <c r="O3009" i="3" s="1"/>
  <c r="P3009" i="3" s="1"/>
  <c r="R3008" i="3"/>
  <c r="S3008" i="3" s="1"/>
  <c r="F3008" i="3"/>
  <c r="M3008" i="3" s="1"/>
  <c r="N3008" i="3" s="1"/>
  <c r="O3008" i="3" s="1"/>
  <c r="P3008" i="3" s="1"/>
  <c r="R3007" i="3"/>
  <c r="S3007" i="3" s="1"/>
  <c r="F3007" i="3"/>
  <c r="M3007" i="3" s="1"/>
  <c r="N3007" i="3" s="1"/>
  <c r="O3007" i="3" s="1"/>
  <c r="P3007" i="3" s="1"/>
  <c r="R3006" i="3"/>
  <c r="S3006" i="3" s="1"/>
  <c r="F3006" i="3"/>
  <c r="M3006" i="3" s="1"/>
  <c r="N3006" i="3" s="1"/>
  <c r="O3006" i="3" s="1"/>
  <c r="P3006" i="3" s="1"/>
  <c r="R3005" i="3"/>
  <c r="S3005" i="3" s="1"/>
  <c r="F3005" i="3"/>
  <c r="M3005" i="3" s="1"/>
  <c r="N3005" i="3" s="1"/>
  <c r="O3005" i="3" s="1"/>
  <c r="P3005" i="3" s="1"/>
  <c r="R3004" i="3"/>
  <c r="S3004" i="3" s="1"/>
  <c r="F3004" i="3"/>
  <c r="M3004" i="3" s="1"/>
  <c r="N3004" i="3" s="1"/>
  <c r="O3004" i="3" s="1"/>
  <c r="P3004" i="3" s="1"/>
  <c r="R3003" i="3"/>
  <c r="S3003" i="3" s="1"/>
  <c r="F3003" i="3"/>
  <c r="M3003" i="3" s="1"/>
  <c r="N3003" i="3" s="1"/>
  <c r="O3003" i="3" s="1"/>
  <c r="P3003" i="3" s="1"/>
  <c r="R3002" i="3"/>
  <c r="S3002" i="3" s="1"/>
  <c r="F3002" i="3"/>
  <c r="M3002" i="3" s="1"/>
  <c r="N3002" i="3" s="1"/>
  <c r="O3002" i="3" s="1"/>
  <c r="P3002" i="3" s="1"/>
  <c r="R3001" i="3"/>
  <c r="S3001" i="3" s="1"/>
  <c r="F3001" i="3"/>
  <c r="M3001" i="3" s="1"/>
  <c r="N3001" i="3" s="1"/>
  <c r="O3001" i="3" s="1"/>
  <c r="P3001" i="3" s="1"/>
  <c r="R3000" i="3"/>
  <c r="S3000" i="3" s="1"/>
  <c r="F3000" i="3"/>
  <c r="M3000" i="3" s="1"/>
  <c r="N3000" i="3" s="1"/>
  <c r="O3000" i="3" s="1"/>
  <c r="P3000" i="3" s="1"/>
  <c r="R2999" i="3"/>
  <c r="S2999" i="3" s="1"/>
  <c r="F2999" i="3"/>
  <c r="M2999" i="3" s="1"/>
  <c r="N2999" i="3" s="1"/>
  <c r="O2999" i="3" s="1"/>
  <c r="P2999" i="3" s="1"/>
  <c r="R2998" i="3"/>
  <c r="S2998" i="3" s="1"/>
  <c r="F2998" i="3"/>
  <c r="M2998" i="3" s="1"/>
  <c r="N2998" i="3" s="1"/>
  <c r="O2998" i="3" s="1"/>
  <c r="P2998" i="3" s="1"/>
  <c r="R2997" i="3"/>
  <c r="S2997" i="3" s="1"/>
  <c r="F2997" i="3"/>
  <c r="M2997" i="3" s="1"/>
  <c r="N2997" i="3" s="1"/>
  <c r="O2997" i="3" s="1"/>
  <c r="P2997" i="3" s="1"/>
  <c r="R2996" i="3"/>
  <c r="S2996" i="3" s="1"/>
  <c r="F2996" i="3"/>
  <c r="M2996" i="3" s="1"/>
  <c r="N2996" i="3" s="1"/>
  <c r="O2996" i="3" s="1"/>
  <c r="P2996" i="3" s="1"/>
  <c r="R2995" i="3"/>
  <c r="S2995" i="3" s="1"/>
  <c r="F2995" i="3"/>
  <c r="M2995" i="3" s="1"/>
  <c r="N2995" i="3" s="1"/>
  <c r="O2995" i="3" s="1"/>
  <c r="P2995" i="3" s="1"/>
  <c r="R2994" i="3"/>
  <c r="S2994" i="3" s="1"/>
  <c r="F2994" i="3"/>
  <c r="M2994" i="3" s="1"/>
  <c r="N2994" i="3" s="1"/>
  <c r="O2994" i="3" s="1"/>
  <c r="P2994" i="3" s="1"/>
  <c r="R2993" i="3"/>
  <c r="S2993" i="3" s="1"/>
  <c r="F2993" i="3"/>
  <c r="M2993" i="3" s="1"/>
  <c r="N2993" i="3" s="1"/>
  <c r="O2993" i="3" s="1"/>
  <c r="P2993" i="3" s="1"/>
  <c r="R2992" i="3"/>
  <c r="S2992" i="3" s="1"/>
  <c r="F2992" i="3"/>
  <c r="M2992" i="3" s="1"/>
  <c r="N2992" i="3" s="1"/>
  <c r="O2992" i="3" s="1"/>
  <c r="P2992" i="3" s="1"/>
  <c r="R2991" i="3"/>
  <c r="S2991" i="3" s="1"/>
  <c r="F2991" i="3"/>
  <c r="M2991" i="3" s="1"/>
  <c r="N2991" i="3" s="1"/>
  <c r="O2991" i="3" s="1"/>
  <c r="P2991" i="3" s="1"/>
  <c r="R2990" i="3"/>
  <c r="S2990" i="3" s="1"/>
  <c r="F2990" i="3"/>
  <c r="M2990" i="3" s="1"/>
  <c r="N2990" i="3" s="1"/>
  <c r="O2990" i="3" s="1"/>
  <c r="P2990" i="3" s="1"/>
  <c r="R2989" i="3"/>
  <c r="S2989" i="3" s="1"/>
  <c r="F2989" i="3"/>
  <c r="M2989" i="3" s="1"/>
  <c r="N2989" i="3" s="1"/>
  <c r="O2989" i="3" s="1"/>
  <c r="P2989" i="3" s="1"/>
  <c r="R2988" i="3"/>
  <c r="S2988" i="3" s="1"/>
  <c r="F2988" i="3"/>
  <c r="M2988" i="3" s="1"/>
  <c r="N2988" i="3" s="1"/>
  <c r="O2988" i="3" s="1"/>
  <c r="P2988" i="3" s="1"/>
  <c r="R2987" i="3"/>
  <c r="S2987" i="3" s="1"/>
  <c r="F2987" i="3"/>
  <c r="M2987" i="3" s="1"/>
  <c r="N2987" i="3" s="1"/>
  <c r="O2987" i="3" s="1"/>
  <c r="P2987" i="3" s="1"/>
  <c r="R2986" i="3"/>
  <c r="S2986" i="3" s="1"/>
  <c r="F2986" i="3"/>
  <c r="M2986" i="3" s="1"/>
  <c r="N2986" i="3" s="1"/>
  <c r="O2986" i="3" s="1"/>
  <c r="P2986" i="3" s="1"/>
  <c r="R2985" i="3"/>
  <c r="S2985" i="3" s="1"/>
  <c r="F2985" i="3"/>
  <c r="M2985" i="3" s="1"/>
  <c r="N2985" i="3" s="1"/>
  <c r="O2985" i="3" s="1"/>
  <c r="P2985" i="3" s="1"/>
  <c r="R2984" i="3"/>
  <c r="S2984" i="3" s="1"/>
  <c r="F2984" i="3"/>
  <c r="M2984" i="3" s="1"/>
  <c r="N2984" i="3" s="1"/>
  <c r="O2984" i="3" s="1"/>
  <c r="P2984" i="3" s="1"/>
  <c r="R2983" i="3"/>
  <c r="S2983" i="3" s="1"/>
  <c r="F2983" i="3"/>
  <c r="M2983" i="3" s="1"/>
  <c r="N2983" i="3" s="1"/>
  <c r="O2983" i="3" s="1"/>
  <c r="P2983" i="3" s="1"/>
  <c r="R2982" i="3"/>
  <c r="S2982" i="3" s="1"/>
  <c r="F2982" i="3"/>
  <c r="M2982" i="3" s="1"/>
  <c r="N2982" i="3" s="1"/>
  <c r="O2982" i="3" s="1"/>
  <c r="P2982" i="3" s="1"/>
  <c r="R2981" i="3"/>
  <c r="S2981" i="3" s="1"/>
  <c r="F2981" i="3"/>
  <c r="M2981" i="3" s="1"/>
  <c r="N2981" i="3" s="1"/>
  <c r="O2981" i="3" s="1"/>
  <c r="P2981" i="3" s="1"/>
  <c r="R2980" i="3"/>
  <c r="S2980" i="3" s="1"/>
  <c r="R2978" i="3"/>
  <c r="S2978" i="3" s="1"/>
  <c r="R2976" i="3"/>
  <c r="S2976" i="3" s="1"/>
  <c r="R2974" i="3"/>
  <c r="S2974" i="3" s="1"/>
  <c r="R2972" i="3"/>
  <c r="S2972" i="3" s="1"/>
  <c r="R2970" i="3"/>
  <c r="S2970" i="3" s="1"/>
  <c r="R2959" i="3"/>
  <c r="S2959" i="3" s="1"/>
  <c r="F2959" i="3"/>
  <c r="M2959" i="3" s="1"/>
  <c r="N2959" i="3" s="1"/>
  <c r="O2959" i="3" s="1"/>
  <c r="P2959" i="3" s="1"/>
  <c r="R2955" i="3"/>
  <c r="S2955" i="3" s="1"/>
  <c r="F2955" i="3"/>
  <c r="M2955" i="3" s="1"/>
  <c r="N2955" i="3" s="1"/>
  <c r="O2955" i="3" s="1"/>
  <c r="P2955" i="3" s="1"/>
  <c r="R2951" i="3"/>
  <c r="S2951" i="3" s="1"/>
  <c r="F2951" i="3"/>
  <c r="M2951" i="3" s="1"/>
  <c r="N2951" i="3" s="1"/>
  <c r="O2951" i="3" s="1"/>
  <c r="P2951" i="3" s="1"/>
  <c r="R2947" i="3"/>
  <c r="S2947" i="3" s="1"/>
  <c r="F2947" i="3"/>
  <c r="M2947" i="3" s="1"/>
  <c r="N2947" i="3" s="1"/>
  <c r="O2947" i="3" s="1"/>
  <c r="P2947" i="3" s="1"/>
  <c r="R2943" i="3"/>
  <c r="S2943" i="3" s="1"/>
  <c r="R2941" i="3"/>
  <c r="S2941" i="3" s="1"/>
  <c r="R2939" i="3"/>
  <c r="S2939" i="3" s="1"/>
  <c r="R2937" i="3"/>
  <c r="S2937" i="3" s="1"/>
  <c r="F2937" i="3"/>
  <c r="M2937" i="3" s="1"/>
  <c r="N2937" i="3" s="1"/>
  <c r="O2937" i="3" s="1"/>
  <c r="P2937" i="3" s="1"/>
  <c r="R2933" i="3"/>
  <c r="S2933" i="3" s="1"/>
  <c r="F2933" i="3"/>
  <c r="M2933" i="3" s="1"/>
  <c r="N2933" i="3" s="1"/>
  <c r="O2933" i="3" s="1"/>
  <c r="P2933" i="3" s="1"/>
  <c r="R2928" i="3"/>
  <c r="S2928" i="3" s="1"/>
  <c r="R2925" i="3"/>
  <c r="S2925" i="3" s="1"/>
  <c r="F2925" i="3"/>
  <c r="M2925" i="3" s="1"/>
  <c r="N2925" i="3" s="1"/>
  <c r="O2925" i="3" s="1"/>
  <c r="P2925" i="3" s="1"/>
  <c r="R2923" i="3"/>
  <c r="S2923" i="3" s="1"/>
  <c r="F2923" i="3"/>
  <c r="M2923" i="3" s="1"/>
  <c r="N2923" i="3" s="1"/>
  <c r="O2923" i="3" s="1"/>
  <c r="P2923" i="3" s="1"/>
  <c r="R2919" i="3"/>
  <c r="S2919" i="3" s="1"/>
  <c r="F2919" i="3"/>
  <c r="M2919" i="3" s="1"/>
  <c r="N2919" i="3" s="1"/>
  <c r="O2919" i="3" s="1"/>
  <c r="P2919" i="3" s="1"/>
  <c r="R2915" i="3"/>
  <c r="S2915" i="3" s="1"/>
  <c r="F2915" i="3"/>
  <c r="M2915" i="3" s="1"/>
  <c r="N2915" i="3" s="1"/>
  <c r="O2915" i="3" s="1"/>
  <c r="P2915" i="3" s="1"/>
  <c r="R2878" i="3"/>
  <c r="S2878" i="3" s="1"/>
  <c r="F2878" i="3"/>
  <c r="M2878" i="3" s="1"/>
  <c r="N2878" i="3" s="1"/>
  <c r="O2878" i="3" s="1"/>
  <c r="P2878" i="3" s="1"/>
  <c r="R2874" i="3"/>
  <c r="S2874" i="3" s="1"/>
  <c r="F2874" i="3"/>
  <c r="M2874" i="3" s="1"/>
  <c r="N2874" i="3" s="1"/>
  <c r="O2874" i="3" s="1"/>
  <c r="P2874" i="3" s="1"/>
  <c r="R2870" i="3"/>
  <c r="S2870" i="3" s="1"/>
  <c r="F2870" i="3"/>
  <c r="M2870" i="3" s="1"/>
  <c r="N2870" i="3" s="1"/>
  <c r="O2870" i="3" s="1"/>
  <c r="P2870" i="3" s="1"/>
  <c r="R2866" i="3"/>
  <c r="S2866" i="3" s="1"/>
  <c r="F2866" i="3"/>
  <c r="M2866" i="3" s="1"/>
  <c r="N2866" i="3" s="1"/>
  <c r="O2866" i="3" s="1"/>
  <c r="P2866" i="3" s="1"/>
  <c r="R2856" i="3"/>
  <c r="S2856" i="3" s="1"/>
  <c r="F2856" i="3"/>
  <c r="M2856" i="3" s="1"/>
  <c r="N2856" i="3" s="1"/>
  <c r="O2856" i="3" s="1"/>
  <c r="P2856" i="3" s="1"/>
  <c r="R2855" i="3"/>
  <c r="S2855" i="3" s="1"/>
  <c r="R2846" i="3"/>
  <c r="S2846" i="3" s="1"/>
  <c r="F2846" i="3"/>
  <c r="M2846" i="3" s="1"/>
  <c r="N2846" i="3" s="1"/>
  <c r="O2846" i="3" s="1"/>
  <c r="P2846" i="3" s="1"/>
  <c r="R2843" i="3"/>
  <c r="S2843" i="3" s="1"/>
  <c r="R2841" i="3"/>
  <c r="S2841" i="3" s="1"/>
  <c r="R2840" i="3"/>
  <c r="S2840" i="3" s="1"/>
  <c r="R2838" i="3"/>
  <c r="S2838" i="3" s="1"/>
  <c r="R2836" i="3"/>
  <c r="S2836" i="3" s="1"/>
  <c r="R2834" i="3"/>
  <c r="S2834" i="3" s="1"/>
  <c r="R2832" i="3"/>
  <c r="S2832" i="3" s="1"/>
  <c r="R2830" i="3"/>
  <c r="S2830" i="3" s="1"/>
  <c r="R2828" i="3"/>
  <c r="S2828" i="3" s="1"/>
  <c r="R2826" i="3"/>
  <c r="S2826" i="3" s="1"/>
  <c r="R2824" i="3"/>
  <c r="S2824" i="3" s="1"/>
  <c r="R2822" i="3"/>
  <c r="S2822" i="3" s="1"/>
  <c r="F2822" i="3"/>
  <c r="M2822" i="3" s="1"/>
  <c r="N2822" i="3" s="1"/>
  <c r="O2822" i="3" s="1"/>
  <c r="P2822" i="3" s="1"/>
  <c r="R2818" i="3"/>
  <c r="S2818" i="3" s="1"/>
  <c r="F2818" i="3"/>
  <c r="M2818" i="3" s="1"/>
  <c r="N2818" i="3" s="1"/>
  <c r="O2818" i="3" s="1"/>
  <c r="P2818" i="3" s="1"/>
  <c r="R2814" i="3"/>
  <c r="S2814" i="3" s="1"/>
  <c r="F2814" i="3"/>
  <c r="M2814" i="3" s="1"/>
  <c r="N2814" i="3" s="1"/>
  <c r="O2814" i="3" s="1"/>
  <c r="P2814" i="3" s="1"/>
  <c r="R2810" i="3"/>
  <c r="S2810" i="3" s="1"/>
  <c r="R2808" i="3"/>
  <c r="S2808" i="3" s="1"/>
  <c r="R2806" i="3"/>
  <c r="S2806" i="3" s="1"/>
  <c r="R2804" i="3"/>
  <c r="S2804" i="3" s="1"/>
  <c r="R2802" i="3"/>
  <c r="S2802" i="3" s="1"/>
  <c r="R2800" i="3"/>
  <c r="S2800" i="3" s="1"/>
  <c r="R2798" i="3"/>
  <c r="S2798" i="3" s="1"/>
  <c r="R2796" i="3"/>
  <c r="S2796" i="3" s="1"/>
  <c r="F2796" i="3"/>
  <c r="M2796" i="3" s="1"/>
  <c r="N2796" i="3" s="1"/>
  <c r="O2796" i="3" s="1"/>
  <c r="P2796" i="3" s="1"/>
  <c r="R2792" i="3"/>
  <c r="S2792" i="3" s="1"/>
  <c r="F2792" i="3"/>
  <c r="M2792" i="3" s="1"/>
  <c r="N2792" i="3" s="1"/>
  <c r="O2792" i="3" s="1"/>
  <c r="P2792" i="3" s="1"/>
  <c r="R2788" i="3"/>
  <c r="S2788" i="3" s="1"/>
  <c r="F2788" i="3"/>
  <c r="M2788" i="3" s="1"/>
  <c r="N2788" i="3" s="1"/>
  <c r="O2788" i="3" s="1"/>
  <c r="P2788" i="3" s="1"/>
  <c r="R2784" i="3"/>
  <c r="S2784" i="3" s="1"/>
  <c r="F2784" i="3"/>
  <c r="M2784" i="3" s="1"/>
  <c r="N2784" i="3" s="1"/>
  <c r="O2784" i="3" s="1"/>
  <c r="P2784" i="3" s="1"/>
  <c r="R2782" i="3"/>
  <c r="S2782" i="3" s="1"/>
  <c r="F2782" i="3"/>
  <c r="M2782" i="3" s="1"/>
  <c r="N2782" i="3" s="1"/>
  <c r="O2782" i="3" s="1"/>
  <c r="P2782" i="3" s="1"/>
  <c r="R2776" i="3"/>
  <c r="S2776" i="3" s="1"/>
  <c r="F2776" i="3"/>
  <c r="M2776" i="3" s="1"/>
  <c r="N2776" i="3" s="1"/>
  <c r="O2776" i="3" s="1"/>
  <c r="P2776" i="3" s="1"/>
  <c r="R2770" i="3"/>
  <c r="S2770" i="3" s="1"/>
  <c r="F2770" i="3"/>
  <c r="M2770" i="3" s="1"/>
  <c r="N2770" i="3" s="1"/>
  <c r="O2770" i="3" s="1"/>
  <c r="P2770" i="3" s="1"/>
  <c r="R2350" i="3"/>
  <c r="S2350" i="3" s="1"/>
  <c r="R2348" i="3"/>
  <c r="S2348" i="3" s="1"/>
  <c r="F2348" i="3"/>
  <c r="M2348" i="3" s="1"/>
  <c r="N2348" i="3" s="1"/>
  <c r="O2348" i="3" s="1"/>
  <c r="P2348" i="3" s="1"/>
  <c r="R2347" i="3"/>
  <c r="S2347" i="3" s="1"/>
  <c r="R2342" i="3"/>
  <c r="S2342" i="3" s="1"/>
  <c r="F2342" i="3"/>
  <c r="M2342" i="3" s="1"/>
  <c r="N2342" i="3" s="1"/>
  <c r="O2342" i="3" s="1"/>
  <c r="P2342" i="3" s="1"/>
  <c r="R2338" i="3"/>
  <c r="S2338" i="3" s="1"/>
  <c r="F2338" i="3"/>
  <c r="M2338" i="3" s="1"/>
  <c r="N2338" i="3" s="1"/>
  <c r="O2338" i="3" s="1"/>
  <c r="P2338" i="3" s="1"/>
  <c r="R2332" i="3"/>
  <c r="S2332" i="3" s="1"/>
  <c r="F2332" i="3"/>
  <c r="M2332" i="3" s="1"/>
  <c r="N2332" i="3" s="1"/>
  <c r="O2332" i="3" s="1"/>
  <c r="P2332" i="3" s="1"/>
  <c r="R2328" i="3"/>
  <c r="S2328" i="3" s="1"/>
  <c r="F2328" i="3"/>
  <c r="M2328" i="3" s="1"/>
  <c r="N2328" i="3" s="1"/>
  <c r="O2328" i="3" s="1"/>
  <c r="P2328" i="3" s="1"/>
  <c r="R2324" i="3"/>
  <c r="S2324" i="3" s="1"/>
  <c r="R2322" i="3"/>
  <c r="S2322" i="3" s="1"/>
  <c r="F2322" i="3"/>
  <c r="M2322" i="3" s="1"/>
  <c r="N2322" i="3" s="1"/>
  <c r="O2322" i="3" s="1"/>
  <c r="P2322" i="3" s="1"/>
  <c r="R2319" i="3"/>
  <c r="S2319" i="3" s="1"/>
  <c r="F2319" i="3"/>
  <c r="M2319" i="3" s="1"/>
  <c r="N2319" i="3" s="1"/>
  <c r="O2319" i="3" s="1"/>
  <c r="P2319" i="3" s="1"/>
  <c r="R2314" i="3"/>
  <c r="S2314" i="3" s="1"/>
  <c r="F2314" i="3"/>
  <c r="M2314" i="3" s="1"/>
  <c r="N2314" i="3" s="1"/>
  <c r="O2314" i="3" s="1"/>
  <c r="P2314" i="3" s="1"/>
  <c r="R2311" i="3"/>
  <c r="S2311" i="3" s="1"/>
  <c r="R2307" i="3"/>
  <c r="S2307" i="3" s="1"/>
  <c r="R2303" i="3"/>
  <c r="S2303" i="3" s="1"/>
  <c r="R2299" i="3"/>
  <c r="S2299" i="3" s="1"/>
  <c r="R2289" i="3"/>
  <c r="S2289" i="3" s="1"/>
  <c r="R2285" i="3"/>
  <c r="S2285" i="3" s="1"/>
  <c r="R2281" i="3"/>
  <c r="S2281" i="3" s="1"/>
  <c r="R2267" i="3"/>
  <c r="S2267" i="3" s="1"/>
  <c r="R2264" i="3"/>
  <c r="S2264" i="3" s="1"/>
  <c r="R2257" i="3"/>
  <c r="S2257" i="3" s="1"/>
  <c r="F2257" i="3"/>
  <c r="M2257" i="3" s="1"/>
  <c r="N2257" i="3" s="1"/>
  <c r="O2257" i="3" s="1"/>
  <c r="P2257" i="3" s="1"/>
  <c r="R2255" i="3"/>
  <c r="S2255" i="3" s="1"/>
  <c r="R2251" i="3"/>
  <c r="S2251" i="3" s="1"/>
  <c r="R2247" i="3"/>
  <c r="S2247" i="3" s="1"/>
  <c r="R2243" i="3"/>
  <c r="S2243" i="3" s="1"/>
  <c r="R2237" i="3"/>
  <c r="S2237" i="3" s="1"/>
  <c r="F2237" i="3"/>
  <c r="M2237" i="3" s="1"/>
  <c r="N2237" i="3" s="1"/>
  <c r="O2237" i="3" s="1"/>
  <c r="P2237" i="3" s="1"/>
  <c r="R2233" i="3"/>
  <c r="S2233" i="3" s="1"/>
  <c r="F2233" i="3"/>
  <c r="M2233" i="3" s="1"/>
  <c r="N2233" i="3" s="1"/>
  <c r="O2233" i="3" s="1"/>
  <c r="P2233" i="3" s="1"/>
  <c r="R2228" i="3"/>
  <c r="S2228" i="3" s="1"/>
  <c r="F2228" i="3"/>
  <c r="R2226" i="3"/>
  <c r="S2226" i="3" s="1"/>
  <c r="R2222" i="3"/>
  <c r="S2222" i="3" s="1"/>
  <c r="R2218" i="3"/>
  <c r="S2218" i="3" s="1"/>
  <c r="R2214" i="3"/>
  <c r="S2214" i="3" s="1"/>
  <c r="R2210" i="3"/>
  <c r="S2210" i="3" s="1"/>
  <c r="R1707" i="3"/>
  <c r="S1707" i="3" s="1"/>
  <c r="R1705" i="3"/>
  <c r="S1705" i="3" s="1"/>
  <c r="R1699" i="3"/>
  <c r="S1699" i="3" s="1"/>
  <c r="R1696" i="3"/>
  <c r="S1696" i="3" s="1"/>
  <c r="R1693" i="3"/>
  <c r="S1693" i="3" s="1"/>
  <c r="R1690" i="3"/>
  <c r="S1690" i="3" s="1"/>
  <c r="R1687" i="3"/>
  <c r="S1687" i="3" s="1"/>
  <c r="R1684" i="3"/>
  <c r="S1684" i="3" s="1"/>
  <c r="R1679" i="3"/>
  <c r="S1679" i="3" s="1"/>
  <c r="R1674" i="3"/>
  <c r="S1674" i="3" s="1"/>
  <c r="R1671" i="3"/>
  <c r="S1671" i="3" s="1"/>
  <c r="R1666" i="3"/>
  <c r="S1666" i="3" s="1"/>
  <c r="F1666" i="3"/>
  <c r="M1666" i="3" s="1"/>
  <c r="N1666" i="3" s="1"/>
  <c r="O1666" i="3" s="1"/>
  <c r="P1666" i="3" s="1"/>
  <c r="R1662" i="3"/>
  <c r="S1662" i="3" s="1"/>
  <c r="R1657" i="3"/>
  <c r="S1657" i="3" s="1"/>
  <c r="F1657" i="3"/>
  <c r="M1657" i="3" s="1"/>
  <c r="N1657" i="3" s="1"/>
  <c r="O1657" i="3" s="1"/>
  <c r="P1657" i="3" s="1"/>
  <c r="R1133" i="3"/>
  <c r="S1133" i="3" s="1"/>
  <c r="R1127" i="3"/>
  <c r="S1127" i="3" s="1"/>
  <c r="R1121" i="3"/>
  <c r="S1121" i="3" s="1"/>
  <c r="R1113" i="3"/>
  <c r="S1113" i="3" s="1"/>
  <c r="R1105" i="3"/>
  <c r="S1105" i="3" s="1"/>
  <c r="R2757" i="3"/>
  <c r="S2757" i="3" s="1"/>
  <c r="F2757" i="3"/>
  <c r="M2757" i="3" s="1"/>
  <c r="N2757" i="3" s="1"/>
  <c r="O2757" i="3" s="1"/>
  <c r="P2757" i="3" s="1"/>
  <c r="R2756" i="3"/>
  <c r="S2756" i="3" s="1"/>
  <c r="F2756" i="3"/>
  <c r="M2756" i="3" s="1"/>
  <c r="N2756" i="3" s="1"/>
  <c r="O2756" i="3" s="1"/>
  <c r="P2756" i="3" s="1"/>
  <c r="R2755" i="3"/>
  <c r="S2755" i="3" s="1"/>
  <c r="F2755" i="3"/>
  <c r="M2755" i="3" s="1"/>
  <c r="N2755" i="3" s="1"/>
  <c r="O2755" i="3" s="1"/>
  <c r="P2755" i="3" s="1"/>
  <c r="R2754" i="3"/>
  <c r="S2754" i="3" s="1"/>
  <c r="F2754" i="3"/>
  <c r="M2754" i="3" s="1"/>
  <c r="N2754" i="3" s="1"/>
  <c r="O2754" i="3" s="1"/>
  <c r="P2754" i="3" s="1"/>
  <c r="R2753" i="3"/>
  <c r="S2753" i="3" s="1"/>
  <c r="F2753" i="3"/>
  <c r="M2753" i="3" s="1"/>
  <c r="N2753" i="3" s="1"/>
  <c r="O2753" i="3" s="1"/>
  <c r="P2753" i="3" s="1"/>
  <c r="R2752" i="3"/>
  <c r="S2752" i="3" s="1"/>
  <c r="F2752" i="3"/>
  <c r="M2752" i="3" s="1"/>
  <c r="N2752" i="3" s="1"/>
  <c r="O2752" i="3" s="1"/>
  <c r="P2752" i="3" s="1"/>
  <c r="R2751" i="3"/>
  <c r="S2751" i="3" s="1"/>
  <c r="F2751" i="3"/>
  <c r="M2751" i="3" s="1"/>
  <c r="N2751" i="3" s="1"/>
  <c r="O2751" i="3" s="1"/>
  <c r="P2751" i="3" s="1"/>
  <c r="R2750" i="3"/>
  <c r="S2750" i="3" s="1"/>
  <c r="F2750" i="3"/>
  <c r="M2750" i="3" s="1"/>
  <c r="N2750" i="3" s="1"/>
  <c r="O2750" i="3" s="1"/>
  <c r="P2750" i="3" s="1"/>
  <c r="R2749" i="3"/>
  <c r="S2749" i="3" s="1"/>
  <c r="F2749" i="3"/>
  <c r="M2749" i="3" s="1"/>
  <c r="N2749" i="3" s="1"/>
  <c r="O2749" i="3" s="1"/>
  <c r="P2749" i="3" s="1"/>
  <c r="R2748" i="3"/>
  <c r="S2748" i="3" s="1"/>
  <c r="F2748" i="3"/>
  <c r="M2748" i="3" s="1"/>
  <c r="N2748" i="3" s="1"/>
  <c r="O2748" i="3" s="1"/>
  <c r="P2748" i="3" s="1"/>
  <c r="R2747" i="3"/>
  <c r="S2747" i="3" s="1"/>
  <c r="F2747" i="3"/>
  <c r="M2747" i="3" s="1"/>
  <c r="N2747" i="3" s="1"/>
  <c r="O2747" i="3" s="1"/>
  <c r="P2747" i="3" s="1"/>
  <c r="R2746" i="3"/>
  <c r="S2746" i="3" s="1"/>
  <c r="F2746" i="3"/>
  <c r="M2746" i="3" s="1"/>
  <c r="N2746" i="3" s="1"/>
  <c r="O2746" i="3" s="1"/>
  <c r="P2746" i="3" s="1"/>
  <c r="R2745" i="3"/>
  <c r="S2745" i="3" s="1"/>
  <c r="F2745" i="3"/>
  <c r="M2745" i="3" s="1"/>
  <c r="N2745" i="3" s="1"/>
  <c r="O2745" i="3" s="1"/>
  <c r="P2745" i="3" s="1"/>
  <c r="R2744" i="3"/>
  <c r="S2744" i="3" s="1"/>
  <c r="F2744" i="3"/>
  <c r="M2744" i="3" s="1"/>
  <c r="N2744" i="3" s="1"/>
  <c r="O2744" i="3" s="1"/>
  <c r="P2744" i="3" s="1"/>
  <c r="R2743" i="3"/>
  <c r="S2743" i="3" s="1"/>
  <c r="F2743" i="3"/>
  <c r="M2743" i="3" s="1"/>
  <c r="N2743" i="3" s="1"/>
  <c r="O2743" i="3" s="1"/>
  <c r="P2743" i="3" s="1"/>
  <c r="R2742" i="3"/>
  <c r="S2742" i="3" s="1"/>
  <c r="F2742" i="3"/>
  <c r="M2742" i="3" s="1"/>
  <c r="N2742" i="3" s="1"/>
  <c r="O2742" i="3" s="1"/>
  <c r="P2742" i="3" s="1"/>
  <c r="R2741" i="3"/>
  <c r="S2741" i="3" s="1"/>
  <c r="F2741" i="3"/>
  <c r="M2741" i="3" s="1"/>
  <c r="N2741" i="3" s="1"/>
  <c r="O2741" i="3" s="1"/>
  <c r="P2741" i="3" s="1"/>
  <c r="R2740" i="3"/>
  <c r="S2740" i="3" s="1"/>
  <c r="F2740" i="3"/>
  <c r="M2740" i="3" s="1"/>
  <c r="N2740" i="3" s="1"/>
  <c r="O2740" i="3" s="1"/>
  <c r="P2740" i="3" s="1"/>
  <c r="R2739" i="3"/>
  <c r="S2739" i="3" s="1"/>
  <c r="F2739" i="3"/>
  <c r="M2739" i="3" s="1"/>
  <c r="N2739" i="3" s="1"/>
  <c r="O2739" i="3" s="1"/>
  <c r="P2739" i="3" s="1"/>
  <c r="R2738" i="3"/>
  <c r="S2738" i="3" s="1"/>
  <c r="F2738" i="3"/>
  <c r="M2738" i="3" s="1"/>
  <c r="N2738" i="3" s="1"/>
  <c r="O2738" i="3" s="1"/>
  <c r="P2738" i="3" s="1"/>
  <c r="R2737" i="3"/>
  <c r="S2737" i="3" s="1"/>
  <c r="F2737" i="3"/>
  <c r="M2737" i="3" s="1"/>
  <c r="N2737" i="3" s="1"/>
  <c r="O2737" i="3" s="1"/>
  <c r="P2737" i="3" s="1"/>
  <c r="R2736" i="3"/>
  <c r="S2736" i="3" s="1"/>
  <c r="F2736" i="3"/>
  <c r="M2736" i="3" s="1"/>
  <c r="N2736" i="3" s="1"/>
  <c r="O2736" i="3" s="1"/>
  <c r="P2736" i="3" s="1"/>
  <c r="R2735" i="3"/>
  <c r="S2735" i="3" s="1"/>
  <c r="F2735" i="3"/>
  <c r="M2735" i="3" s="1"/>
  <c r="N2735" i="3" s="1"/>
  <c r="O2735" i="3" s="1"/>
  <c r="P2735" i="3" s="1"/>
  <c r="R2734" i="3"/>
  <c r="S2734" i="3" s="1"/>
  <c r="F2734" i="3"/>
  <c r="M2734" i="3" s="1"/>
  <c r="N2734" i="3" s="1"/>
  <c r="O2734" i="3" s="1"/>
  <c r="P2734" i="3" s="1"/>
  <c r="R2733" i="3"/>
  <c r="S2733" i="3" s="1"/>
  <c r="F2733" i="3"/>
  <c r="M2733" i="3" s="1"/>
  <c r="N2733" i="3" s="1"/>
  <c r="O2733" i="3" s="1"/>
  <c r="P2733" i="3" s="1"/>
  <c r="R2732" i="3"/>
  <c r="S2732" i="3" s="1"/>
  <c r="F2732" i="3"/>
  <c r="M2732" i="3" s="1"/>
  <c r="N2732" i="3" s="1"/>
  <c r="O2732" i="3" s="1"/>
  <c r="P2732" i="3" s="1"/>
  <c r="R2731" i="3"/>
  <c r="S2731" i="3" s="1"/>
  <c r="F2731" i="3"/>
  <c r="M2731" i="3" s="1"/>
  <c r="N2731" i="3" s="1"/>
  <c r="O2731" i="3" s="1"/>
  <c r="P2731" i="3" s="1"/>
  <c r="R2730" i="3"/>
  <c r="S2730" i="3" s="1"/>
  <c r="F2730" i="3"/>
  <c r="M2730" i="3" s="1"/>
  <c r="N2730" i="3" s="1"/>
  <c r="O2730" i="3" s="1"/>
  <c r="P2730" i="3" s="1"/>
  <c r="R2729" i="3"/>
  <c r="S2729" i="3" s="1"/>
  <c r="F2729" i="3"/>
  <c r="M2729" i="3" s="1"/>
  <c r="N2729" i="3" s="1"/>
  <c r="O2729" i="3" s="1"/>
  <c r="P2729" i="3" s="1"/>
  <c r="R2728" i="3"/>
  <c r="S2728" i="3" s="1"/>
  <c r="F2728" i="3"/>
  <c r="M2728" i="3" s="1"/>
  <c r="N2728" i="3" s="1"/>
  <c r="O2728" i="3" s="1"/>
  <c r="P2728" i="3" s="1"/>
  <c r="R2727" i="3"/>
  <c r="S2727" i="3" s="1"/>
  <c r="F2727" i="3"/>
  <c r="M2727" i="3" s="1"/>
  <c r="N2727" i="3" s="1"/>
  <c r="O2727" i="3" s="1"/>
  <c r="P2727" i="3" s="1"/>
  <c r="R2726" i="3"/>
  <c r="S2726" i="3" s="1"/>
  <c r="F2726" i="3"/>
  <c r="M2726" i="3" s="1"/>
  <c r="N2726" i="3" s="1"/>
  <c r="O2726" i="3" s="1"/>
  <c r="P2726" i="3" s="1"/>
  <c r="R2725" i="3"/>
  <c r="S2725" i="3" s="1"/>
  <c r="F2725" i="3"/>
  <c r="M2725" i="3" s="1"/>
  <c r="N2725" i="3" s="1"/>
  <c r="O2725" i="3" s="1"/>
  <c r="P2725" i="3" s="1"/>
  <c r="R2724" i="3"/>
  <c r="S2724" i="3" s="1"/>
  <c r="F2724" i="3"/>
  <c r="M2724" i="3" s="1"/>
  <c r="N2724" i="3" s="1"/>
  <c r="O2724" i="3" s="1"/>
  <c r="P2724" i="3" s="1"/>
  <c r="R2723" i="3"/>
  <c r="S2723" i="3" s="1"/>
  <c r="F2723" i="3"/>
  <c r="M2723" i="3" s="1"/>
  <c r="N2723" i="3" s="1"/>
  <c r="O2723" i="3" s="1"/>
  <c r="P2723" i="3" s="1"/>
  <c r="R2722" i="3"/>
  <c r="S2722" i="3" s="1"/>
  <c r="F2722" i="3"/>
  <c r="M2722" i="3" s="1"/>
  <c r="N2722" i="3" s="1"/>
  <c r="O2722" i="3" s="1"/>
  <c r="P2722" i="3" s="1"/>
  <c r="R2721" i="3"/>
  <c r="S2721" i="3" s="1"/>
  <c r="F2721" i="3"/>
  <c r="M2721" i="3" s="1"/>
  <c r="N2721" i="3" s="1"/>
  <c r="O2721" i="3" s="1"/>
  <c r="P2721" i="3" s="1"/>
  <c r="R2720" i="3"/>
  <c r="S2720" i="3" s="1"/>
  <c r="F2720" i="3"/>
  <c r="M2720" i="3" s="1"/>
  <c r="N2720" i="3" s="1"/>
  <c r="O2720" i="3" s="1"/>
  <c r="P2720" i="3" s="1"/>
  <c r="R2719" i="3"/>
  <c r="S2719" i="3" s="1"/>
  <c r="F2719" i="3"/>
  <c r="M2719" i="3" s="1"/>
  <c r="N2719" i="3" s="1"/>
  <c r="O2719" i="3" s="1"/>
  <c r="P2719" i="3" s="1"/>
  <c r="R2718" i="3"/>
  <c r="S2718" i="3" s="1"/>
  <c r="F2718" i="3"/>
  <c r="M2718" i="3" s="1"/>
  <c r="N2718" i="3" s="1"/>
  <c r="O2718" i="3" s="1"/>
  <c r="P2718" i="3" s="1"/>
  <c r="R2717" i="3"/>
  <c r="S2717" i="3" s="1"/>
  <c r="F2717" i="3"/>
  <c r="M2717" i="3" s="1"/>
  <c r="N2717" i="3" s="1"/>
  <c r="O2717" i="3" s="1"/>
  <c r="P2717" i="3" s="1"/>
  <c r="R2716" i="3"/>
  <c r="S2716" i="3" s="1"/>
  <c r="F2716" i="3"/>
  <c r="M2716" i="3" s="1"/>
  <c r="N2716" i="3" s="1"/>
  <c r="O2716" i="3" s="1"/>
  <c r="P2716" i="3" s="1"/>
  <c r="R2715" i="3"/>
  <c r="S2715" i="3" s="1"/>
  <c r="F2715" i="3"/>
  <c r="M2715" i="3" s="1"/>
  <c r="N2715" i="3" s="1"/>
  <c r="O2715" i="3" s="1"/>
  <c r="P2715" i="3" s="1"/>
  <c r="R2714" i="3"/>
  <c r="S2714" i="3" s="1"/>
  <c r="F2714" i="3"/>
  <c r="M2714" i="3" s="1"/>
  <c r="N2714" i="3" s="1"/>
  <c r="O2714" i="3" s="1"/>
  <c r="P2714" i="3" s="1"/>
  <c r="R2713" i="3"/>
  <c r="S2713" i="3" s="1"/>
  <c r="F2713" i="3"/>
  <c r="M2713" i="3" s="1"/>
  <c r="N2713" i="3" s="1"/>
  <c r="O2713" i="3" s="1"/>
  <c r="P2713" i="3" s="1"/>
  <c r="R2712" i="3"/>
  <c r="S2712" i="3" s="1"/>
  <c r="F2712" i="3"/>
  <c r="M2712" i="3" s="1"/>
  <c r="N2712" i="3" s="1"/>
  <c r="O2712" i="3" s="1"/>
  <c r="P2712" i="3" s="1"/>
  <c r="R2711" i="3"/>
  <c r="S2711" i="3" s="1"/>
  <c r="F2711" i="3"/>
  <c r="M2711" i="3" s="1"/>
  <c r="N2711" i="3" s="1"/>
  <c r="O2711" i="3" s="1"/>
  <c r="P2711" i="3" s="1"/>
  <c r="R2710" i="3"/>
  <c r="S2710" i="3" s="1"/>
  <c r="F2710" i="3"/>
  <c r="M2710" i="3" s="1"/>
  <c r="N2710" i="3" s="1"/>
  <c r="O2710" i="3" s="1"/>
  <c r="P2710" i="3" s="1"/>
  <c r="R2709" i="3"/>
  <c r="S2709" i="3" s="1"/>
  <c r="F2709" i="3"/>
  <c r="M2709" i="3" s="1"/>
  <c r="N2709" i="3" s="1"/>
  <c r="O2709" i="3" s="1"/>
  <c r="P2709" i="3" s="1"/>
  <c r="R2708" i="3"/>
  <c r="S2708" i="3" s="1"/>
  <c r="F2708" i="3"/>
  <c r="M2708" i="3" s="1"/>
  <c r="N2708" i="3" s="1"/>
  <c r="O2708" i="3" s="1"/>
  <c r="P2708" i="3" s="1"/>
  <c r="R2707" i="3"/>
  <c r="S2707" i="3" s="1"/>
  <c r="F2707" i="3"/>
  <c r="M2707" i="3" s="1"/>
  <c r="N2707" i="3" s="1"/>
  <c r="O2707" i="3" s="1"/>
  <c r="P2707" i="3" s="1"/>
  <c r="R2706" i="3"/>
  <c r="S2706" i="3" s="1"/>
  <c r="F2706" i="3"/>
  <c r="M2706" i="3" s="1"/>
  <c r="N2706" i="3" s="1"/>
  <c r="O2706" i="3" s="1"/>
  <c r="P2706" i="3" s="1"/>
  <c r="R2705" i="3"/>
  <c r="S2705" i="3" s="1"/>
  <c r="F2705" i="3"/>
  <c r="M2705" i="3" s="1"/>
  <c r="N2705" i="3" s="1"/>
  <c r="O2705" i="3" s="1"/>
  <c r="P2705" i="3" s="1"/>
  <c r="R2704" i="3"/>
  <c r="S2704" i="3" s="1"/>
  <c r="F2704" i="3"/>
  <c r="M2704" i="3" s="1"/>
  <c r="N2704" i="3" s="1"/>
  <c r="O2704" i="3" s="1"/>
  <c r="P2704" i="3" s="1"/>
  <c r="R2703" i="3"/>
  <c r="S2703" i="3" s="1"/>
  <c r="F2703" i="3"/>
  <c r="M2703" i="3" s="1"/>
  <c r="N2703" i="3" s="1"/>
  <c r="O2703" i="3" s="1"/>
  <c r="P2703" i="3" s="1"/>
  <c r="R2702" i="3"/>
  <c r="S2702" i="3" s="1"/>
  <c r="F2702" i="3"/>
  <c r="M2702" i="3" s="1"/>
  <c r="N2702" i="3" s="1"/>
  <c r="O2702" i="3" s="1"/>
  <c r="P2702" i="3" s="1"/>
  <c r="R2701" i="3"/>
  <c r="S2701" i="3" s="1"/>
  <c r="F2701" i="3"/>
  <c r="M2701" i="3" s="1"/>
  <c r="N2701" i="3" s="1"/>
  <c r="O2701" i="3" s="1"/>
  <c r="P2701" i="3" s="1"/>
  <c r="R2700" i="3"/>
  <c r="S2700" i="3" s="1"/>
  <c r="F2700" i="3"/>
  <c r="M2700" i="3" s="1"/>
  <c r="N2700" i="3" s="1"/>
  <c r="O2700" i="3" s="1"/>
  <c r="P2700" i="3" s="1"/>
  <c r="R2699" i="3"/>
  <c r="S2699" i="3" s="1"/>
  <c r="F2699" i="3"/>
  <c r="M2699" i="3" s="1"/>
  <c r="N2699" i="3" s="1"/>
  <c r="O2699" i="3" s="1"/>
  <c r="P2699" i="3" s="1"/>
  <c r="R2698" i="3"/>
  <c r="S2698" i="3" s="1"/>
  <c r="F2698" i="3"/>
  <c r="M2698" i="3" s="1"/>
  <c r="N2698" i="3" s="1"/>
  <c r="O2698" i="3" s="1"/>
  <c r="P2698" i="3" s="1"/>
  <c r="R2697" i="3"/>
  <c r="S2697" i="3" s="1"/>
  <c r="F2697" i="3"/>
  <c r="M2697" i="3" s="1"/>
  <c r="N2697" i="3" s="1"/>
  <c r="O2697" i="3" s="1"/>
  <c r="P2697" i="3" s="1"/>
  <c r="R2696" i="3"/>
  <c r="S2696" i="3" s="1"/>
  <c r="F2696" i="3"/>
  <c r="M2696" i="3" s="1"/>
  <c r="N2696" i="3" s="1"/>
  <c r="O2696" i="3" s="1"/>
  <c r="P2696" i="3" s="1"/>
  <c r="R2695" i="3"/>
  <c r="S2695" i="3" s="1"/>
  <c r="F2695" i="3"/>
  <c r="M2695" i="3" s="1"/>
  <c r="N2695" i="3" s="1"/>
  <c r="O2695" i="3" s="1"/>
  <c r="P2695" i="3" s="1"/>
  <c r="R2694" i="3"/>
  <c r="S2694" i="3" s="1"/>
  <c r="F2694" i="3"/>
  <c r="M2694" i="3" s="1"/>
  <c r="N2694" i="3" s="1"/>
  <c r="O2694" i="3" s="1"/>
  <c r="P2694" i="3" s="1"/>
  <c r="R2693" i="3"/>
  <c r="S2693" i="3" s="1"/>
  <c r="F2693" i="3"/>
  <c r="M2693" i="3" s="1"/>
  <c r="N2693" i="3" s="1"/>
  <c r="O2693" i="3" s="1"/>
  <c r="P2693" i="3" s="1"/>
  <c r="R2692" i="3"/>
  <c r="S2692" i="3" s="1"/>
  <c r="F2692" i="3"/>
  <c r="M2692" i="3" s="1"/>
  <c r="N2692" i="3" s="1"/>
  <c r="O2692" i="3" s="1"/>
  <c r="P2692" i="3" s="1"/>
  <c r="R2691" i="3"/>
  <c r="S2691" i="3" s="1"/>
  <c r="F2691" i="3"/>
  <c r="M2691" i="3" s="1"/>
  <c r="N2691" i="3" s="1"/>
  <c r="O2691" i="3" s="1"/>
  <c r="P2691" i="3" s="1"/>
  <c r="R2690" i="3"/>
  <c r="S2690" i="3" s="1"/>
  <c r="F2690" i="3"/>
  <c r="M2690" i="3" s="1"/>
  <c r="N2690" i="3" s="1"/>
  <c r="O2690" i="3" s="1"/>
  <c r="P2690" i="3" s="1"/>
  <c r="R2689" i="3"/>
  <c r="S2689" i="3" s="1"/>
  <c r="F2689" i="3"/>
  <c r="M2689" i="3" s="1"/>
  <c r="N2689" i="3" s="1"/>
  <c r="O2689" i="3" s="1"/>
  <c r="P2689" i="3" s="1"/>
  <c r="R2688" i="3"/>
  <c r="S2688" i="3" s="1"/>
  <c r="F2688" i="3"/>
  <c r="M2688" i="3" s="1"/>
  <c r="N2688" i="3" s="1"/>
  <c r="O2688" i="3" s="1"/>
  <c r="P2688" i="3" s="1"/>
  <c r="R2687" i="3"/>
  <c r="S2687" i="3" s="1"/>
  <c r="F2687" i="3"/>
  <c r="M2687" i="3" s="1"/>
  <c r="N2687" i="3" s="1"/>
  <c r="O2687" i="3" s="1"/>
  <c r="P2687" i="3" s="1"/>
  <c r="R2686" i="3"/>
  <c r="S2686" i="3" s="1"/>
  <c r="F2686" i="3"/>
  <c r="M2686" i="3" s="1"/>
  <c r="N2686" i="3" s="1"/>
  <c r="O2686" i="3" s="1"/>
  <c r="P2686" i="3" s="1"/>
  <c r="R2685" i="3"/>
  <c r="S2685" i="3" s="1"/>
  <c r="F2685" i="3"/>
  <c r="M2685" i="3" s="1"/>
  <c r="N2685" i="3" s="1"/>
  <c r="O2685" i="3" s="1"/>
  <c r="P2685" i="3" s="1"/>
  <c r="R2684" i="3"/>
  <c r="S2684" i="3" s="1"/>
  <c r="F2684" i="3"/>
  <c r="M2684" i="3" s="1"/>
  <c r="N2684" i="3" s="1"/>
  <c r="O2684" i="3" s="1"/>
  <c r="P2684" i="3" s="1"/>
  <c r="R2683" i="3"/>
  <c r="S2683" i="3" s="1"/>
  <c r="F2683" i="3"/>
  <c r="M2683" i="3" s="1"/>
  <c r="N2683" i="3" s="1"/>
  <c r="O2683" i="3" s="1"/>
  <c r="P2683" i="3" s="1"/>
  <c r="R2682" i="3"/>
  <c r="S2682" i="3" s="1"/>
  <c r="F2682" i="3"/>
  <c r="M2682" i="3" s="1"/>
  <c r="N2682" i="3" s="1"/>
  <c r="O2682" i="3" s="1"/>
  <c r="P2682" i="3" s="1"/>
  <c r="R2681" i="3"/>
  <c r="S2681" i="3" s="1"/>
  <c r="F2681" i="3"/>
  <c r="M2681" i="3" s="1"/>
  <c r="N2681" i="3" s="1"/>
  <c r="O2681" i="3" s="1"/>
  <c r="P2681" i="3" s="1"/>
  <c r="R2680" i="3"/>
  <c r="S2680" i="3" s="1"/>
  <c r="F2680" i="3"/>
  <c r="M2680" i="3" s="1"/>
  <c r="N2680" i="3" s="1"/>
  <c r="O2680" i="3" s="1"/>
  <c r="P2680" i="3" s="1"/>
  <c r="R2679" i="3"/>
  <c r="S2679" i="3" s="1"/>
  <c r="F2679" i="3"/>
  <c r="M2679" i="3" s="1"/>
  <c r="N2679" i="3" s="1"/>
  <c r="O2679" i="3" s="1"/>
  <c r="P2679" i="3" s="1"/>
  <c r="R2678" i="3"/>
  <c r="S2678" i="3" s="1"/>
  <c r="F2678" i="3"/>
  <c r="M2678" i="3" s="1"/>
  <c r="N2678" i="3" s="1"/>
  <c r="O2678" i="3" s="1"/>
  <c r="P2678" i="3" s="1"/>
  <c r="R2677" i="3"/>
  <c r="S2677" i="3" s="1"/>
  <c r="F2677" i="3"/>
  <c r="M2677" i="3" s="1"/>
  <c r="N2677" i="3" s="1"/>
  <c r="O2677" i="3" s="1"/>
  <c r="P2677" i="3" s="1"/>
  <c r="R2676" i="3"/>
  <c r="S2676" i="3" s="1"/>
  <c r="F2676" i="3"/>
  <c r="M2676" i="3" s="1"/>
  <c r="N2676" i="3" s="1"/>
  <c r="O2676" i="3" s="1"/>
  <c r="P2676" i="3" s="1"/>
  <c r="R2675" i="3"/>
  <c r="S2675" i="3" s="1"/>
  <c r="F2675" i="3"/>
  <c r="M2675" i="3" s="1"/>
  <c r="N2675" i="3" s="1"/>
  <c r="O2675" i="3" s="1"/>
  <c r="P2675" i="3" s="1"/>
  <c r="R2674" i="3"/>
  <c r="S2674" i="3" s="1"/>
  <c r="F2674" i="3"/>
  <c r="M2674" i="3" s="1"/>
  <c r="N2674" i="3" s="1"/>
  <c r="O2674" i="3" s="1"/>
  <c r="P2674" i="3" s="1"/>
  <c r="R2673" i="3"/>
  <c r="S2673" i="3" s="1"/>
  <c r="F2673" i="3"/>
  <c r="M2673" i="3" s="1"/>
  <c r="N2673" i="3" s="1"/>
  <c r="O2673" i="3" s="1"/>
  <c r="P2673" i="3" s="1"/>
  <c r="R2672" i="3"/>
  <c r="S2672" i="3" s="1"/>
  <c r="F2672" i="3"/>
  <c r="M2672" i="3" s="1"/>
  <c r="N2672" i="3" s="1"/>
  <c r="O2672" i="3" s="1"/>
  <c r="P2672" i="3" s="1"/>
  <c r="R2671" i="3"/>
  <c r="S2671" i="3" s="1"/>
  <c r="F2671" i="3"/>
  <c r="M2671" i="3" s="1"/>
  <c r="N2671" i="3" s="1"/>
  <c r="O2671" i="3" s="1"/>
  <c r="P2671" i="3" s="1"/>
  <c r="R2670" i="3"/>
  <c r="S2670" i="3" s="1"/>
  <c r="F2670" i="3"/>
  <c r="M2670" i="3" s="1"/>
  <c r="N2670" i="3" s="1"/>
  <c r="O2670" i="3" s="1"/>
  <c r="P2670" i="3" s="1"/>
  <c r="R2669" i="3"/>
  <c r="S2669" i="3" s="1"/>
  <c r="F2669" i="3"/>
  <c r="M2669" i="3" s="1"/>
  <c r="N2669" i="3" s="1"/>
  <c r="O2669" i="3" s="1"/>
  <c r="P2669" i="3" s="1"/>
  <c r="R2668" i="3"/>
  <c r="S2668" i="3" s="1"/>
  <c r="F2668" i="3"/>
  <c r="M2668" i="3" s="1"/>
  <c r="N2668" i="3" s="1"/>
  <c r="O2668" i="3" s="1"/>
  <c r="P2668" i="3" s="1"/>
  <c r="R2667" i="3"/>
  <c r="S2667" i="3" s="1"/>
  <c r="F2667" i="3"/>
  <c r="M2667" i="3" s="1"/>
  <c r="N2667" i="3" s="1"/>
  <c r="O2667" i="3" s="1"/>
  <c r="P2667" i="3" s="1"/>
  <c r="R2666" i="3"/>
  <c r="S2666" i="3" s="1"/>
  <c r="F2666" i="3"/>
  <c r="M2666" i="3" s="1"/>
  <c r="N2666" i="3" s="1"/>
  <c r="O2666" i="3" s="1"/>
  <c r="P2666" i="3" s="1"/>
  <c r="R2665" i="3"/>
  <c r="S2665" i="3" s="1"/>
  <c r="F2665" i="3"/>
  <c r="M2665" i="3" s="1"/>
  <c r="N2665" i="3" s="1"/>
  <c r="O2665" i="3" s="1"/>
  <c r="P2665" i="3" s="1"/>
  <c r="R2664" i="3"/>
  <c r="S2664" i="3" s="1"/>
  <c r="F2664" i="3"/>
  <c r="M2664" i="3" s="1"/>
  <c r="N2664" i="3" s="1"/>
  <c r="O2664" i="3" s="1"/>
  <c r="P2664" i="3" s="1"/>
  <c r="R2663" i="3"/>
  <c r="S2663" i="3" s="1"/>
  <c r="F2663" i="3"/>
  <c r="M2663" i="3" s="1"/>
  <c r="N2663" i="3" s="1"/>
  <c r="O2663" i="3" s="1"/>
  <c r="P2663" i="3" s="1"/>
  <c r="R2662" i="3"/>
  <c r="S2662" i="3" s="1"/>
  <c r="F2662" i="3"/>
  <c r="M2662" i="3" s="1"/>
  <c r="N2662" i="3" s="1"/>
  <c r="O2662" i="3" s="1"/>
  <c r="P2662" i="3" s="1"/>
  <c r="R2661" i="3"/>
  <c r="S2661" i="3" s="1"/>
  <c r="F2661" i="3"/>
  <c r="M2661" i="3" s="1"/>
  <c r="N2661" i="3" s="1"/>
  <c r="O2661" i="3" s="1"/>
  <c r="P2661" i="3" s="1"/>
  <c r="R2660" i="3"/>
  <c r="S2660" i="3" s="1"/>
  <c r="F2660" i="3"/>
  <c r="M2660" i="3" s="1"/>
  <c r="N2660" i="3" s="1"/>
  <c r="O2660" i="3" s="1"/>
  <c r="P2660" i="3" s="1"/>
  <c r="R2659" i="3"/>
  <c r="S2659" i="3" s="1"/>
  <c r="F2659" i="3"/>
  <c r="M2659" i="3" s="1"/>
  <c r="N2659" i="3" s="1"/>
  <c r="O2659" i="3" s="1"/>
  <c r="P2659" i="3" s="1"/>
  <c r="R2658" i="3"/>
  <c r="S2658" i="3" s="1"/>
  <c r="F2658" i="3"/>
  <c r="M2658" i="3" s="1"/>
  <c r="N2658" i="3" s="1"/>
  <c r="O2658" i="3" s="1"/>
  <c r="P2658" i="3" s="1"/>
  <c r="R2657" i="3"/>
  <c r="S2657" i="3" s="1"/>
  <c r="F2657" i="3"/>
  <c r="M2657" i="3" s="1"/>
  <c r="N2657" i="3" s="1"/>
  <c r="O2657" i="3" s="1"/>
  <c r="P2657" i="3" s="1"/>
  <c r="R2656" i="3"/>
  <c r="S2656" i="3" s="1"/>
  <c r="F2656" i="3"/>
  <c r="M2656" i="3" s="1"/>
  <c r="N2656" i="3" s="1"/>
  <c r="O2656" i="3" s="1"/>
  <c r="P2656" i="3" s="1"/>
  <c r="R2655" i="3"/>
  <c r="S2655" i="3" s="1"/>
  <c r="F2655" i="3"/>
  <c r="M2655" i="3" s="1"/>
  <c r="N2655" i="3" s="1"/>
  <c r="O2655" i="3" s="1"/>
  <c r="P2655" i="3" s="1"/>
  <c r="R2654" i="3"/>
  <c r="S2654" i="3" s="1"/>
  <c r="F2654" i="3"/>
  <c r="M2654" i="3" s="1"/>
  <c r="N2654" i="3" s="1"/>
  <c r="O2654" i="3" s="1"/>
  <c r="P2654" i="3" s="1"/>
  <c r="R2653" i="3"/>
  <c r="S2653" i="3" s="1"/>
  <c r="F2653" i="3"/>
  <c r="M2653" i="3" s="1"/>
  <c r="N2653" i="3" s="1"/>
  <c r="O2653" i="3" s="1"/>
  <c r="P2653" i="3" s="1"/>
  <c r="R2652" i="3"/>
  <c r="S2652" i="3" s="1"/>
  <c r="F2652" i="3"/>
  <c r="M2652" i="3" s="1"/>
  <c r="N2652" i="3" s="1"/>
  <c r="O2652" i="3" s="1"/>
  <c r="P2652" i="3" s="1"/>
  <c r="R2651" i="3"/>
  <c r="S2651" i="3" s="1"/>
  <c r="F2651" i="3"/>
  <c r="M2651" i="3" s="1"/>
  <c r="N2651" i="3" s="1"/>
  <c r="O2651" i="3" s="1"/>
  <c r="P2651" i="3" s="1"/>
  <c r="R2650" i="3"/>
  <c r="S2650" i="3" s="1"/>
  <c r="F2650" i="3"/>
  <c r="M2650" i="3" s="1"/>
  <c r="N2650" i="3" s="1"/>
  <c r="O2650" i="3" s="1"/>
  <c r="P2650" i="3" s="1"/>
  <c r="R2649" i="3"/>
  <c r="S2649" i="3" s="1"/>
  <c r="F2649" i="3"/>
  <c r="M2649" i="3" s="1"/>
  <c r="N2649" i="3" s="1"/>
  <c r="O2649" i="3" s="1"/>
  <c r="P2649" i="3" s="1"/>
  <c r="R2648" i="3"/>
  <c r="S2648" i="3" s="1"/>
  <c r="F2648" i="3"/>
  <c r="M2648" i="3" s="1"/>
  <c r="N2648" i="3" s="1"/>
  <c r="O2648" i="3" s="1"/>
  <c r="P2648" i="3" s="1"/>
  <c r="R2647" i="3"/>
  <c r="S2647" i="3" s="1"/>
  <c r="F2647" i="3"/>
  <c r="M2647" i="3" s="1"/>
  <c r="N2647" i="3" s="1"/>
  <c r="O2647" i="3" s="1"/>
  <c r="P2647" i="3" s="1"/>
  <c r="R2646" i="3"/>
  <c r="S2646" i="3" s="1"/>
  <c r="F2646" i="3"/>
  <c r="M2646" i="3" s="1"/>
  <c r="N2646" i="3" s="1"/>
  <c r="O2646" i="3" s="1"/>
  <c r="P2646" i="3" s="1"/>
  <c r="R2645" i="3"/>
  <c r="S2645" i="3" s="1"/>
  <c r="F2645" i="3"/>
  <c r="M2645" i="3" s="1"/>
  <c r="N2645" i="3" s="1"/>
  <c r="O2645" i="3" s="1"/>
  <c r="P2645" i="3" s="1"/>
  <c r="R2644" i="3"/>
  <c r="S2644" i="3" s="1"/>
  <c r="F2644" i="3"/>
  <c r="M2644" i="3" s="1"/>
  <c r="N2644" i="3" s="1"/>
  <c r="O2644" i="3" s="1"/>
  <c r="P2644" i="3" s="1"/>
  <c r="R2643" i="3"/>
  <c r="S2643" i="3" s="1"/>
  <c r="F2643" i="3"/>
  <c r="M2643" i="3" s="1"/>
  <c r="N2643" i="3" s="1"/>
  <c r="O2643" i="3" s="1"/>
  <c r="P2643" i="3" s="1"/>
  <c r="R2642" i="3"/>
  <c r="S2642" i="3" s="1"/>
  <c r="F2642" i="3"/>
  <c r="M2642" i="3" s="1"/>
  <c r="N2642" i="3" s="1"/>
  <c r="O2642" i="3" s="1"/>
  <c r="P2642" i="3" s="1"/>
  <c r="R2641" i="3"/>
  <c r="S2641" i="3" s="1"/>
  <c r="F2641" i="3"/>
  <c r="M2641" i="3" s="1"/>
  <c r="N2641" i="3" s="1"/>
  <c r="O2641" i="3" s="1"/>
  <c r="P2641" i="3" s="1"/>
  <c r="R2640" i="3"/>
  <c r="S2640" i="3" s="1"/>
  <c r="F2640" i="3"/>
  <c r="M2640" i="3" s="1"/>
  <c r="N2640" i="3" s="1"/>
  <c r="O2640" i="3" s="1"/>
  <c r="P2640" i="3" s="1"/>
  <c r="R2639" i="3"/>
  <c r="S2639" i="3" s="1"/>
  <c r="F2639" i="3"/>
  <c r="M2639" i="3" s="1"/>
  <c r="N2639" i="3" s="1"/>
  <c r="O2639" i="3" s="1"/>
  <c r="P2639" i="3" s="1"/>
  <c r="R2638" i="3"/>
  <c r="S2638" i="3" s="1"/>
  <c r="F2638" i="3"/>
  <c r="M2638" i="3" s="1"/>
  <c r="N2638" i="3" s="1"/>
  <c r="O2638" i="3" s="1"/>
  <c r="P2638" i="3" s="1"/>
  <c r="R2637" i="3"/>
  <c r="S2637" i="3" s="1"/>
  <c r="F2637" i="3"/>
  <c r="M2637" i="3" s="1"/>
  <c r="N2637" i="3" s="1"/>
  <c r="O2637" i="3" s="1"/>
  <c r="P2637" i="3" s="1"/>
  <c r="R2636" i="3"/>
  <c r="S2636" i="3" s="1"/>
  <c r="F2636" i="3"/>
  <c r="M2636" i="3" s="1"/>
  <c r="N2636" i="3" s="1"/>
  <c r="O2636" i="3" s="1"/>
  <c r="P2636" i="3" s="1"/>
  <c r="R2635" i="3"/>
  <c r="S2635" i="3" s="1"/>
  <c r="F2635" i="3"/>
  <c r="M2635" i="3" s="1"/>
  <c r="N2635" i="3" s="1"/>
  <c r="O2635" i="3" s="1"/>
  <c r="P2635" i="3" s="1"/>
  <c r="R2634" i="3"/>
  <c r="S2634" i="3" s="1"/>
  <c r="F2634" i="3"/>
  <c r="M2634" i="3" s="1"/>
  <c r="N2634" i="3" s="1"/>
  <c r="O2634" i="3" s="1"/>
  <c r="P2634" i="3" s="1"/>
  <c r="R2633" i="3"/>
  <c r="S2633" i="3" s="1"/>
  <c r="F2633" i="3"/>
  <c r="M2633" i="3" s="1"/>
  <c r="N2633" i="3" s="1"/>
  <c r="O2633" i="3" s="1"/>
  <c r="P2633" i="3" s="1"/>
  <c r="R2632" i="3"/>
  <c r="S2632" i="3" s="1"/>
  <c r="F2632" i="3"/>
  <c r="M2632" i="3" s="1"/>
  <c r="N2632" i="3" s="1"/>
  <c r="O2632" i="3" s="1"/>
  <c r="P2632" i="3" s="1"/>
  <c r="R2631" i="3"/>
  <c r="S2631" i="3" s="1"/>
  <c r="F2631" i="3"/>
  <c r="M2631" i="3" s="1"/>
  <c r="N2631" i="3" s="1"/>
  <c r="O2631" i="3" s="1"/>
  <c r="P2631" i="3" s="1"/>
  <c r="R2630" i="3"/>
  <c r="S2630" i="3" s="1"/>
  <c r="F2630" i="3"/>
  <c r="M2630" i="3" s="1"/>
  <c r="N2630" i="3" s="1"/>
  <c r="O2630" i="3" s="1"/>
  <c r="P2630" i="3" s="1"/>
  <c r="R2629" i="3"/>
  <c r="S2629" i="3" s="1"/>
  <c r="F2629" i="3"/>
  <c r="M2629" i="3" s="1"/>
  <c r="N2629" i="3" s="1"/>
  <c r="O2629" i="3" s="1"/>
  <c r="P2629" i="3" s="1"/>
  <c r="R2628" i="3"/>
  <c r="S2628" i="3" s="1"/>
  <c r="F2628" i="3"/>
  <c r="M2628" i="3" s="1"/>
  <c r="N2628" i="3" s="1"/>
  <c r="O2628" i="3" s="1"/>
  <c r="P2628" i="3" s="1"/>
  <c r="R2627" i="3"/>
  <c r="S2627" i="3" s="1"/>
  <c r="F2627" i="3"/>
  <c r="M2627" i="3" s="1"/>
  <c r="N2627" i="3" s="1"/>
  <c r="O2627" i="3" s="1"/>
  <c r="P2627" i="3" s="1"/>
  <c r="R2626" i="3"/>
  <c r="S2626" i="3" s="1"/>
  <c r="F2626" i="3"/>
  <c r="M2626" i="3" s="1"/>
  <c r="N2626" i="3" s="1"/>
  <c r="O2626" i="3" s="1"/>
  <c r="P2626" i="3" s="1"/>
  <c r="R2625" i="3"/>
  <c r="S2625" i="3" s="1"/>
  <c r="F2625" i="3"/>
  <c r="M2625" i="3" s="1"/>
  <c r="N2625" i="3" s="1"/>
  <c r="O2625" i="3" s="1"/>
  <c r="P2625" i="3" s="1"/>
  <c r="R2624" i="3"/>
  <c r="S2624" i="3" s="1"/>
  <c r="F2624" i="3"/>
  <c r="M2624" i="3" s="1"/>
  <c r="N2624" i="3" s="1"/>
  <c r="O2624" i="3" s="1"/>
  <c r="P2624" i="3" s="1"/>
  <c r="R2623" i="3"/>
  <c r="S2623" i="3" s="1"/>
  <c r="F2623" i="3"/>
  <c r="M2623" i="3" s="1"/>
  <c r="N2623" i="3" s="1"/>
  <c r="O2623" i="3" s="1"/>
  <c r="P2623" i="3" s="1"/>
  <c r="R2622" i="3"/>
  <c r="S2622" i="3" s="1"/>
  <c r="F2622" i="3"/>
  <c r="M2622" i="3" s="1"/>
  <c r="N2622" i="3" s="1"/>
  <c r="O2622" i="3" s="1"/>
  <c r="P2622" i="3" s="1"/>
  <c r="R2621" i="3"/>
  <c r="S2621" i="3" s="1"/>
  <c r="F2621" i="3"/>
  <c r="M2621" i="3" s="1"/>
  <c r="N2621" i="3" s="1"/>
  <c r="O2621" i="3" s="1"/>
  <c r="P2621" i="3" s="1"/>
  <c r="R2620" i="3"/>
  <c r="S2620" i="3" s="1"/>
  <c r="F2620" i="3"/>
  <c r="M2620" i="3" s="1"/>
  <c r="N2620" i="3" s="1"/>
  <c r="O2620" i="3" s="1"/>
  <c r="P2620" i="3" s="1"/>
  <c r="R2619" i="3"/>
  <c r="S2619" i="3" s="1"/>
  <c r="F2619" i="3"/>
  <c r="M2619" i="3" s="1"/>
  <c r="N2619" i="3" s="1"/>
  <c r="O2619" i="3" s="1"/>
  <c r="P2619" i="3" s="1"/>
  <c r="R2618" i="3"/>
  <c r="S2618" i="3" s="1"/>
  <c r="F2618" i="3"/>
  <c r="M2618" i="3" s="1"/>
  <c r="N2618" i="3" s="1"/>
  <c r="O2618" i="3" s="1"/>
  <c r="P2618" i="3" s="1"/>
  <c r="R2617" i="3"/>
  <c r="S2617" i="3" s="1"/>
  <c r="F2617" i="3"/>
  <c r="M2617" i="3" s="1"/>
  <c r="N2617" i="3" s="1"/>
  <c r="O2617" i="3" s="1"/>
  <c r="P2617" i="3" s="1"/>
  <c r="R2616" i="3"/>
  <c r="S2616" i="3" s="1"/>
  <c r="F2616" i="3"/>
  <c r="M2616" i="3" s="1"/>
  <c r="N2616" i="3" s="1"/>
  <c r="O2616" i="3" s="1"/>
  <c r="P2616" i="3" s="1"/>
  <c r="R2615" i="3"/>
  <c r="S2615" i="3" s="1"/>
  <c r="F2615" i="3"/>
  <c r="M2615" i="3" s="1"/>
  <c r="N2615" i="3" s="1"/>
  <c r="O2615" i="3" s="1"/>
  <c r="P2615" i="3" s="1"/>
  <c r="R2614" i="3"/>
  <c r="S2614" i="3" s="1"/>
  <c r="F2614" i="3"/>
  <c r="M2614" i="3" s="1"/>
  <c r="N2614" i="3" s="1"/>
  <c r="O2614" i="3" s="1"/>
  <c r="P2614" i="3" s="1"/>
  <c r="R2613" i="3"/>
  <c r="S2613" i="3" s="1"/>
  <c r="F2613" i="3"/>
  <c r="M2613" i="3" s="1"/>
  <c r="N2613" i="3" s="1"/>
  <c r="O2613" i="3" s="1"/>
  <c r="P2613" i="3" s="1"/>
  <c r="R2612" i="3"/>
  <c r="S2612" i="3" s="1"/>
  <c r="F2612" i="3"/>
  <c r="M2612" i="3" s="1"/>
  <c r="N2612" i="3" s="1"/>
  <c r="O2612" i="3" s="1"/>
  <c r="P2612" i="3" s="1"/>
  <c r="R2611" i="3"/>
  <c r="S2611" i="3" s="1"/>
  <c r="F2611" i="3"/>
  <c r="M2611" i="3" s="1"/>
  <c r="N2611" i="3" s="1"/>
  <c r="O2611" i="3" s="1"/>
  <c r="P2611" i="3" s="1"/>
  <c r="R2610" i="3"/>
  <c r="S2610" i="3" s="1"/>
  <c r="F2610" i="3"/>
  <c r="M2610" i="3" s="1"/>
  <c r="N2610" i="3" s="1"/>
  <c r="O2610" i="3" s="1"/>
  <c r="P2610" i="3" s="1"/>
  <c r="R2609" i="3"/>
  <c r="S2609" i="3" s="1"/>
  <c r="F2609" i="3"/>
  <c r="M2609" i="3" s="1"/>
  <c r="N2609" i="3" s="1"/>
  <c r="O2609" i="3" s="1"/>
  <c r="P2609" i="3" s="1"/>
  <c r="R2608" i="3"/>
  <c r="S2608" i="3" s="1"/>
  <c r="F2608" i="3"/>
  <c r="M2608" i="3" s="1"/>
  <c r="N2608" i="3" s="1"/>
  <c r="O2608" i="3" s="1"/>
  <c r="P2608" i="3" s="1"/>
  <c r="R2607" i="3"/>
  <c r="S2607" i="3" s="1"/>
  <c r="F2607" i="3"/>
  <c r="M2607" i="3" s="1"/>
  <c r="N2607" i="3" s="1"/>
  <c r="O2607" i="3" s="1"/>
  <c r="P2607" i="3" s="1"/>
  <c r="R2606" i="3"/>
  <c r="S2606" i="3" s="1"/>
  <c r="F2606" i="3"/>
  <c r="M2606" i="3" s="1"/>
  <c r="N2606" i="3" s="1"/>
  <c r="O2606" i="3" s="1"/>
  <c r="P2606" i="3" s="1"/>
  <c r="R2605" i="3"/>
  <c r="S2605" i="3" s="1"/>
  <c r="F2605" i="3"/>
  <c r="M2605" i="3" s="1"/>
  <c r="N2605" i="3" s="1"/>
  <c r="O2605" i="3" s="1"/>
  <c r="P2605" i="3" s="1"/>
  <c r="R2604" i="3"/>
  <c r="S2604" i="3" s="1"/>
  <c r="F2604" i="3"/>
  <c r="M2604" i="3" s="1"/>
  <c r="N2604" i="3" s="1"/>
  <c r="O2604" i="3" s="1"/>
  <c r="P2604" i="3" s="1"/>
  <c r="R2603" i="3"/>
  <c r="S2603" i="3" s="1"/>
  <c r="F2603" i="3"/>
  <c r="M2603" i="3" s="1"/>
  <c r="N2603" i="3" s="1"/>
  <c r="O2603" i="3" s="1"/>
  <c r="P2603" i="3" s="1"/>
  <c r="R2602" i="3"/>
  <c r="S2602" i="3" s="1"/>
  <c r="F2602" i="3"/>
  <c r="M2602" i="3" s="1"/>
  <c r="N2602" i="3" s="1"/>
  <c r="O2602" i="3" s="1"/>
  <c r="P2602" i="3" s="1"/>
  <c r="R2601" i="3"/>
  <c r="S2601" i="3" s="1"/>
  <c r="F2601" i="3"/>
  <c r="M2601" i="3" s="1"/>
  <c r="N2601" i="3" s="1"/>
  <c r="O2601" i="3" s="1"/>
  <c r="P2601" i="3" s="1"/>
  <c r="R2600" i="3"/>
  <c r="S2600" i="3" s="1"/>
  <c r="F2600" i="3"/>
  <c r="M2600" i="3" s="1"/>
  <c r="N2600" i="3" s="1"/>
  <c r="O2600" i="3" s="1"/>
  <c r="P2600" i="3" s="1"/>
  <c r="R2599" i="3"/>
  <c r="S2599" i="3" s="1"/>
  <c r="F2599" i="3"/>
  <c r="M2599" i="3" s="1"/>
  <c r="N2599" i="3" s="1"/>
  <c r="O2599" i="3" s="1"/>
  <c r="P2599" i="3" s="1"/>
  <c r="R2598" i="3"/>
  <c r="S2598" i="3" s="1"/>
  <c r="F2598" i="3"/>
  <c r="M2598" i="3" s="1"/>
  <c r="N2598" i="3" s="1"/>
  <c r="O2598" i="3" s="1"/>
  <c r="P2598" i="3" s="1"/>
  <c r="R2597" i="3"/>
  <c r="S2597" i="3" s="1"/>
  <c r="F2597" i="3"/>
  <c r="M2597" i="3" s="1"/>
  <c r="N2597" i="3" s="1"/>
  <c r="O2597" i="3" s="1"/>
  <c r="P2597" i="3" s="1"/>
  <c r="R2596" i="3"/>
  <c r="S2596" i="3" s="1"/>
  <c r="F2596" i="3"/>
  <c r="M2596" i="3" s="1"/>
  <c r="N2596" i="3" s="1"/>
  <c r="O2596" i="3" s="1"/>
  <c r="P2596" i="3" s="1"/>
  <c r="R2595" i="3"/>
  <c r="S2595" i="3" s="1"/>
  <c r="F2595" i="3"/>
  <c r="M2595" i="3" s="1"/>
  <c r="N2595" i="3" s="1"/>
  <c r="O2595" i="3" s="1"/>
  <c r="P2595" i="3" s="1"/>
  <c r="R2594" i="3"/>
  <c r="S2594" i="3" s="1"/>
  <c r="F2594" i="3"/>
  <c r="M2594" i="3" s="1"/>
  <c r="N2594" i="3" s="1"/>
  <c r="O2594" i="3" s="1"/>
  <c r="P2594" i="3" s="1"/>
  <c r="R2593" i="3"/>
  <c r="S2593" i="3" s="1"/>
  <c r="F2593" i="3"/>
  <c r="M2593" i="3" s="1"/>
  <c r="N2593" i="3" s="1"/>
  <c r="O2593" i="3" s="1"/>
  <c r="P2593" i="3" s="1"/>
  <c r="R2592" i="3"/>
  <c r="S2592" i="3" s="1"/>
  <c r="F2592" i="3"/>
  <c r="M2592" i="3" s="1"/>
  <c r="N2592" i="3" s="1"/>
  <c r="O2592" i="3" s="1"/>
  <c r="P2592" i="3" s="1"/>
  <c r="R2591" i="3"/>
  <c r="S2591" i="3" s="1"/>
  <c r="F2591" i="3"/>
  <c r="M2591" i="3" s="1"/>
  <c r="N2591" i="3" s="1"/>
  <c r="O2591" i="3" s="1"/>
  <c r="P2591" i="3" s="1"/>
  <c r="R2590" i="3"/>
  <c r="S2590" i="3" s="1"/>
  <c r="F2590" i="3"/>
  <c r="M2590" i="3" s="1"/>
  <c r="N2590" i="3" s="1"/>
  <c r="O2590" i="3" s="1"/>
  <c r="P2590" i="3" s="1"/>
  <c r="R2589" i="3"/>
  <c r="S2589" i="3" s="1"/>
  <c r="F2589" i="3"/>
  <c r="M2589" i="3" s="1"/>
  <c r="N2589" i="3" s="1"/>
  <c r="O2589" i="3" s="1"/>
  <c r="P2589" i="3" s="1"/>
  <c r="R2588" i="3"/>
  <c r="S2588" i="3" s="1"/>
  <c r="F2588" i="3"/>
  <c r="M2588" i="3" s="1"/>
  <c r="N2588" i="3" s="1"/>
  <c r="O2588" i="3" s="1"/>
  <c r="P2588" i="3" s="1"/>
  <c r="R2587" i="3"/>
  <c r="S2587" i="3" s="1"/>
  <c r="F2587" i="3"/>
  <c r="M2587" i="3" s="1"/>
  <c r="N2587" i="3" s="1"/>
  <c r="O2587" i="3" s="1"/>
  <c r="P2587" i="3" s="1"/>
  <c r="R2586" i="3"/>
  <c r="S2586" i="3" s="1"/>
  <c r="F2586" i="3"/>
  <c r="M2586" i="3" s="1"/>
  <c r="N2586" i="3" s="1"/>
  <c r="O2586" i="3" s="1"/>
  <c r="P2586" i="3" s="1"/>
  <c r="R2585" i="3"/>
  <c r="S2585" i="3" s="1"/>
  <c r="F2585" i="3"/>
  <c r="M2585" i="3" s="1"/>
  <c r="N2585" i="3" s="1"/>
  <c r="O2585" i="3" s="1"/>
  <c r="P2585" i="3" s="1"/>
  <c r="R2584" i="3"/>
  <c r="S2584" i="3" s="1"/>
  <c r="F2584" i="3"/>
  <c r="M2584" i="3" s="1"/>
  <c r="N2584" i="3" s="1"/>
  <c r="O2584" i="3" s="1"/>
  <c r="P2584" i="3" s="1"/>
  <c r="R2583" i="3"/>
  <c r="S2583" i="3" s="1"/>
  <c r="F2583" i="3"/>
  <c r="M2583" i="3" s="1"/>
  <c r="N2583" i="3" s="1"/>
  <c r="O2583" i="3" s="1"/>
  <c r="P2583" i="3" s="1"/>
  <c r="R2582" i="3"/>
  <c r="S2582" i="3" s="1"/>
  <c r="F2582" i="3"/>
  <c r="M2582" i="3" s="1"/>
  <c r="N2582" i="3" s="1"/>
  <c r="O2582" i="3" s="1"/>
  <c r="P2582" i="3" s="1"/>
  <c r="R2581" i="3"/>
  <c r="S2581" i="3" s="1"/>
  <c r="F2581" i="3"/>
  <c r="M2581" i="3" s="1"/>
  <c r="N2581" i="3" s="1"/>
  <c r="O2581" i="3" s="1"/>
  <c r="P2581" i="3" s="1"/>
  <c r="R2580" i="3"/>
  <c r="S2580" i="3" s="1"/>
  <c r="F2580" i="3"/>
  <c r="M2580" i="3" s="1"/>
  <c r="N2580" i="3" s="1"/>
  <c r="O2580" i="3" s="1"/>
  <c r="P2580" i="3" s="1"/>
  <c r="R2579" i="3"/>
  <c r="S2579" i="3" s="1"/>
  <c r="F2579" i="3"/>
  <c r="M2579" i="3" s="1"/>
  <c r="N2579" i="3" s="1"/>
  <c r="O2579" i="3" s="1"/>
  <c r="P2579" i="3" s="1"/>
  <c r="R2578" i="3"/>
  <c r="S2578" i="3" s="1"/>
  <c r="F2578" i="3"/>
  <c r="M2578" i="3" s="1"/>
  <c r="N2578" i="3" s="1"/>
  <c r="O2578" i="3" s="1"/>
  <c r="P2578" i="3" s="1"/>
  <c r="R2577" i="3"/>
  <c r="S2577" i="3" s="1"/>
  <c r="F2577" i="3"/>
  <c r="M2577" i="3" s="1"/>
  <c r="N2577" i="3" s="1"/>
  <c r="O2577" i="3" s="1"/>
  <c r="P2577" i="3" s="1"/>
  <c r="R2576" i="3"/>
  <c r="S2576" i="3" s="1"/>
  <c r="F2576" i="3"/>
  <c r="M2576" i="3" s="1"/>
  <c r="N2576" i="3" s="1"/>
  <c r="O2576" i="3" s="1"/>
  <c r="P2576" i="3" s="1"/>
  <c r="R2575" i="3"/>
  <c r="S2575" i="3" s="1"/>
  <c r="F2575" i="3"/>
  <c r="M2575" i="3" s="1"/>
  <c r="N2575" i="3" s="1"/>
  <c r="O2575" i="3" s="1"/>
  <c r="P2575" i="3" s="1"/>
  <c r="R2574" i="3"/>
  <c r="S2574" i="3" s="1"/>
  <c r="F2574" i="3"/>
  <c r="M2574" i="3" s="1"/>
  <c r="N2574" i="3" s="1"/>
  <c r="O2574" i="3" s="1"/>
  <c r="P2574" i="3" s="1"/>
  <c r="R2573" i="3"/>
  <c r="S2573" i="3" s="1"/>
  <c r="F2573" i="3"/>
  <c r="M2573" i="3" s="1"/>
  <c r="N2573" i="3" s="1"/>
  <c r="O2573" i="3" s="1"/>
  <c r="P2573" i="3" s="1"/>
  <c r="R2572" i="3"/>
  <c r="S2572" i="3" s="1"/>
  <c r="F2572" i="3"/>
  <c r="M2572" i="3" s="1"/>
  <c r="N2572" i="3" s="1"/>
  <c r="O2572" i="3" s="1"/>
  <c r="P2572" i="3" s="1"/>
  <c r="R2571" i="3"/>
  <c r="S2571" i="3" s="1"/>
  <c r="F2571" i="3"/>
  <c r="M2571" i="3" s="1"/>
  <c r="N2571" i="3" s="1"/>
  <c r="O2571" i="3" s="1"/>
  <c r="P2571" i="3" s="1"/>
  <c r="R2570" i="3"/>
  <c r="S2570" i="3" s="1"/>
  <c r="F2570" i="3"/>
  <c r="M2570" i="3" s="1"/>
  <c r="N2570" i="3" s="1"/>
  <c r="O2570" i="3" s="1"/>
  <c r="P2570" i="3" s="1"/>
  <c r="R2569" i="3"/>
  <c r="S2569" i="3" s="1"/>
  <c r="F2569" i="3"/>
  <c r="M2569" i="3" s="1"/>
  <c r="N2569" i="3" s="1"/>
  <c r="O2569" i="3" s="1"/>
  <c r="P2569" i="3" s="1"/>
  <c r="R2568" i="3"/>
  <c r="S2568" i="3" s="1"/>
  <c r="F2568" i="3"/>
  <c r="M2568" i="3" s="1"/>
  <c r="N2568" i="3" s="1"/>
  <c r="O2568" i="3" s="1"/>
  <c r="P2568" i="3" s="1"/>
  <c r="R2567" i="3"/>
  <c r="S2567" i="3" s="1"/>
  <c r="F2567" i="3"/>
  <c r="M2567" i="3" s="1"/>
  <c r="N2567" i="3" s="1"/>
  <c r="O2567" i="3" s="1"/>
  <c r="P2567" i="3" s="1"/>
  <c r="R2566" i="3"/>
  <c r="S2566" i="3" s="1"/>
  <c r="F2566" i="3"/>
  <c r="M2566" i="3" s="1"/>
  <c r="N2566" i="3" s="1"/>
  <c r="O2566" i="3" s="1"/>
  <c r="P2566" i="3" s="1"/>
  <c r="R2565" i="3"/>
  <c r="S2565" i="3" s="1"/>
  <c r="F2565" i="3"/>
  <c r="M2565" i="3" s="1"/>
  <c r="N2565" i="3" s="1"/>
  <c r="O2565" i="3" s="1"/>
  <c r="P2565" i="3" s="1"/>
  <c r="R2564" i="3"/>
  <c r="S2564" i="3" s="1"/>
  <c r="F2564" i="3"/>
  <c r="M2564" i="3" s="1"/>
  <c r="N2564" i="3" s="1"/>
  <c r="O2564" i="3" s="1"/>
  <c r="P2564" i="3" s="1"/>
  <c r="R2563" i="3"/>
  <c r="S2563" i="3" s="1"/>
  <c r="F2563" i="3"/>
  <c r="M2563" i="3" s="1"/>
  <c r="N2563" i="3" s="1"/>
  <c r="O2563" i="3" s="1"/>
  <c r="P2563" i="3" s="1"/>
  <c r="R2562" i="3"/>
  <c r="S2562" i="3" s="1"/>
  <c r="F2562" i="3"/>
  <c r="M2562" i="3" s="1"/>
  <c r="N2562" i="3" s="1"/>
  <c r="O2562" i="3" s="1"/>
  <c r="P2562" i="3" s="1"/>
  <c r="R2561" i="3"/>
  <c r="S2561" i="3" s="1"/>
  <c r="F2561" i="3"/>
  <c r="M2561" i="3" s="1"/>
  <c r="N2561" i="3" s="1"/>
  <c r="O2561" i="3" s="1"/>
  <c r="P2561" i="3" s="1"/>
  <c r="R2560" i="3"/>
  <c r="S2560" i="3" s="1"/>
  <c r="F2560" i="3"/>
  <c r="M2560" i="3" s="1"/>
  <c r="N2560" i="3" s="1"/>
  <c r="O2560" i="3" s="1"/>
  <c r="P2560" i="3" s="1"/>
  <c r="R2559" i="3"/>
  <c r="S2559" i="3" s="1"/>
  <c r="F2559" i="3"/>
  <c r="M2559" i="3" s="1"/>
  <c r="N2559" i="3" s="1"/>
  <c r="O2559" i="3" s="1"/>
  <c r="P2559" i="3" s="1"/>
  <c r="R2558" i="3"/>
  <c r="S2558" i="3" s="1"/>
  <c r="F2558" i="3"/>
  <c r="M2558" i="3" s="1"/>
  <c r="N2558" i="3" s="1"/>
  <c r="O2558" i="3" s="1"/>
  <c r="P2558" i="3" s="1"/>
  <c r="R2557" i="3"/>
  <c r="S2557" i="3" s="1"/>
  <c r="F2557" i="3"/>
  <c r="M2557" i="3" s="1"/>
  <c r="N2557" i="3" s="1"/>
  <c r="O2557" i="3" s="1"/>
  <c r="P2557" i="3" s="1"/>
  <c r="R2556" i="3"/>
  <c r="S2556" i="3" s="1"/>
  <c r="F2556" i="3"/>
  <c r="M2556" i="3" s="1"/>
  <c r="N2556" i="3" s="1"/>
  <c r="O2556" i="3" s="1"/>
  <c r="P2556" i="3" s="1"/>
  <c r="R2555" i="3"/>
  <c r="S2555" i="3" s="1"/>
  <c r="F2555" i="3"/>
  <c r="M2555" i="3" s="1"/>
  <c r="N2555" i="3" s="1"/>
  <c r="O2555" i="3" s="1"/>
  <c r="P2555" i="3" s="1"/>
  <c r="R2554" i="3"/>
  <c r="S2554" i="3" s="1"/>
  <c r="F2554" i="3"/>
  <c r="M2554" i="3" s="1"/>
  <c r="N2554" i="3" s="1"/>
  <c r="O2554" i="3" s="1"/>
  <c r="P2554" i="3" s="1"/>
  <c r="R2553" i="3"/>
  <c r="S2553" i="3" s="1"/>
  <c r="F2553" i="3"/>
  <c r="M2553" i="3" s="1"/>
  <c r="N2553" i="3" s="1"/>
  <c r="O2553" i="3" s="1"/>
  <c r="P2553" i="3" s="1"/>
  <c r="R2552" i="3"/>
  <c r="S2552" i="3" s="1"/>
  <c r="F2552" i="3"/>
  <c r="M2552" i="3" s="1"/>
  <c r="N2552" i="3" s="1"/>
  <c r="O2552" i="3" s="1"/>
  <c r="P2552" i="3" s="1"/>
  <c r="R2551" i="3"/>
  <c r="S2551" i="3" s="1"/>
  <c r="F2551" i="3"/>
  <c r="M2551" i="3" s="1"/>
  <c r="N2551" i="3" s="1"/>
  <c r="O2551" i="3" s="1"/>
  <c r="P2551" i="3" s="1"/>
  <c r="R2550" i="3"/>
  <c r="S2550" i="3" s="1"/>
  <c r="F2550" i="3"/>
  <c r="M2550" i="3" s="1"/>
  <c r="N2550" i="3" s="1"/>
  <c r="O2550" i="3" s="1"/>
  <c r="P2550" i="3" s="1"/>
  <c r="R2549" i="3"/>
  <c r="S2549" i="3" s="1"/>
  <c r="F2549" i="3"/>
  <c r="M2549" i="3" s="1"/>
  <c r="N2549" i="3" s="1"/>
  <c r="O2549" i="3" s="1"/>
  <c r="P2549" i="3" s="1"/>
  <c r="R2548" i="3"/>
  <c r="S2548" i="3" s="1"/>
  <c r="F2548" i="3"/>
  <c r="M2548" i="3" s="1"/>
  <c r="N2548" i="3" s="1"/>
  <c r="O2548" i="3" s="1"/>
  <c r="P2548" i="3" s="1"/>
  <c r="R2547" i="3"/>
  <c r="S2547" i="3" s="1"/>
  <c r="F2547" i="3"/>
  <c r="M2547" i="3" s="1"/>
  <c r="N2547" i="3" s="1"/>
  <c r="O2547" i="3" s="1"/>
  <c r="P2547" i="3" s="1"/>
  <c r="R2546" i="3"/>
  <c r="S2546" i="3" s="1"/>
  <c r="F2546" i="3"/>
  <c r="M2546" i="3" s="1"/>
  <c r="N2546" i="3" s="1"/>
  <c r="O2546" i="3" s="1"/>
  <c r="P2546" i="3" s="1"/>
  <c r="R2545" i="3"/>
  <c r="S2545" i="3" s="1"/>
  <c r="F2545" i="3"/>
  <c r="M2545" i="3" s="1"/>
  <c r="N2545" i="3" s="1"/>
  <c r="O2545" i="3" s="1"/>
  <c r="P2545" i="3" s="1"/>
  <c r="R2544" i="3"/>
  <c r="S2544" i="3" s="1"/>
  <c r="F2544" i="3"/>
  <c r="M2544" i="3" s="1"/>
  <c r="N2544" i="3" s="1"/>
  <c r="O2544" i="3" s="1"/>
  <c r="P2544" i="3" s="1"/>
  <c r="R2543" i="3"/>
  <c r="S2543" i="3" s="1"/>
  <c r="F2543" i="3"/>
  <c r="M2543" i="3" s="1"/>
  <c r="N2543" i="3" s="1"/>
  <c r="O2543" i="3" s="1"/>
  <c r="P2543" i="3" s="1"/>
  <c r="R2542" i="3"/>
  <c r="S2542" i="3" s="1"/>
  <c r="F2542" i="3"/>
  <c r="M2542" i="3" s="1"/>
  <c r="N2542" i="3" s="1"/>
  <c r="O2542" i="3" s="1"/>
  <c r="P2542" i="3" s="1"/>
  <c r="R2541" i="3"/>
  <c r="S2541" i="3" s="1"/>
  <c r="F2541" i="3"/>
  <c r="M2541" i="3" s="1"/>
  <c r="N2541" i="3" s="1"/>
  <c r="O2541" i="3" s="1"/>
  <c r="P2541" i="3" s="1"/>
  <c r="R2540" i="3"/>
  <c r="S2540" i="3" s="1"/>
  <c r="F2540" i="3"/>
  <c r="M2540" i="3" s="1"/>
  <c r="N2540" i="3" s="1"/>
  <c r="O2540" i="3" s="1"/>
  <c r="P2540" i="3" s="1"/>
  <c r="R2539" i="3"/>
  <c r="S2539" i="3" s="1"/>
  <c r="F2539" i="3"/>
  <c r="M2539" i="3" s="1"/>
  <c r="N2539" i="3" s="1"/>
  <c r="O2539" i="3" s="1"/>
  <c r="P2539" i="3" s="1"/>
  <c r="R2538" i="3"/>
  <c r="S2538" i="3" s="1"/>
  <c r="F2538" i="3"/>
  <c r="M2538" i="3" s="1"/>
  <c r="N2538" i="3" s="1"/>
  <c r="O2538" i="3" s="1"/>
  <c r="P2538" i="3" s="1"/>
  <c r="R2537" i="3"/>
  <c r="S2537" i="3" s="1"/>
  <c r="F2537" i="3"/>
  <c r="M2537" i="3" s="1"/>
  <c r="N2537" i="3" s="1"/>
  <c r="O2537" i="3" s="1"/>
  <c r="P2537" i="3" s="1"/>
  <c r="R2536" i="3"/>
  <c r="S2536" i="3" s="1"/>
  <c r="F2536" i="3"/>
  <c r="M2536" i="3" s="1"/>
  <c r="N2536" i="3" s="1"/>
  <c r="O2536" i="3" s="1"/>
  <c r="P2536" i="3" s="1"/>
  <c r="R2535" i="3"/>
  <c r="S2535" i="3" s="1"/>
  <c r="F2535" i="3"/>
  <c r="M2535" i="3" s="1"/>
  <c r="N2535" i="3" s="1"/>
  <c r="O2535" i="3" s="1"/>
  <c r="P2535" i="3" s="1"/>
  <c r="R2534" i="3"/>
  <c r="S2534" i="3" s="1"/>
  <c r="F2534" i="3"/>
  <c r="M2534" i="3" s="1"/>
  <c r="N2534" i="3" s="1"/>
  <c r="O2534" i="3" s="1"/>
  <c r="P2534" i="3" s="1"/>
  <c r="R2533" i="3"/>
  <c r="S2533" i="3" s="1"/>
  <c r="F2533" i="3"/>
  <c r="M2533" i="3" s="1"/>
  <c r="N2533" i="3" s="1"/>
  <c r="O2533" i="3" s="1"/>
  <c r="P2533" i="3" s="1"/>
  <c r="R2532" i="3"/>
  <c r="S2532" i="3" s="1"/>
  <c r="F2532" i="3"/>
  <c r="M2532" i="3" s="1"/>
  <c r="N2532" i="3" s="1"/>
  <c r="O2532" i="3" s="1"/>
  <c r="P2532" i="3" s="1"/>
  <c r="R2531" i="3"/>
  <c r="S2531" i="3" s="1"/>
  <c r="F2531" i="3"/>
  <c r="M2531" i="3" s="1"/>
  <c r="N2531" i="3" s="1"/>
  <c r="O2531" i="3" s="1"/>
  <c r="P2531" i="3" s="1"/>
  <c r="R2530" i="3"/>
  <c r="S2530" i="3" s="1"/>
  <c r="F2530" i="3"/>
  <c r="M2530" i="3" s="1"/>
  <c r="N2530" i="3" s="1"/>
  <c r="O2530" i="3" s="1"/>
  <c r="P2530" i="3" s="1"/>
  <c r="R2529" i="3"/>
  <c r="S2529" i="3" s="1"/>
  <c r="F2529" i="3"/>
  <c r="M2529" i="3" s="1"/>
  <c r="N2529" i="3" s="1"/>
  <c r="O2529" i="3" s="1"/>
  <c r="P2529" i="3" s="1"/>
  <c r="R2528" i="3"/>
  <c r="S2528" i="3" s="1"/>
  <c r="F2528" i="3"/>
  <c r="M2528" i="3" s="1"/>
  <c r="N2528" i="3" s="1"/>
  <c r="O2528" i="3" s="1"/>
  <c r="P2528" i="3" s="1"/>
  <c r="R2527" i="3"/>
  <c r="S2527" i="3" s="1"/>
  <c r="F2527" i="3"/>
  <c r="M2527" i="3" s="1"/>
  <c r="N2527" i="3" s="1"/>
  <c r="O2527" i="3" s="1"/>
  <c r="P2527" i="3" s="1"/>
  <c r="R2526" i="3"/>
  <c r="S2526" i="3" s="1"/>
  <c r="F2526" i="3"/>
  <c r="M2526" i="3" s="1"/>
  <c r="N2526" i="3" s="1"/>
  <c r="O2526" i="3" s="1"/>
  <c r="P2526" i="3" s="1"/>
  <c r="R2525" i="3"/>
  <c r="S2525" i="3" s="1"/>
  <c r="F2525" i="3"/>
  <c r="M2525" i="3" s="1"/>
  <c r="N2525" i="3" s="1"/>
  <c r="O2525" i="3" s="1"/>
  <c r="P2525" i="3" s="1"/>
  <c r="R2524" i="3"/>
  <c r="S2524" i="3" s="1"/>
  <c r="F2524" i="3"/>
  <c r="M2524" i="3" s="1"/>
  <c r="N2524" i="3" s="1"/>
  <c r="O2524" i="3" s="1"/>
  <c r="P2524" i="3" s="1"/>
  <c r="R2523" i="3"/>
  <c r="S2523" i="3" s="1"/>
  <c r="F2523" i="3"/>
  <c r="M2523" i="3" s="1"/>
  <c r="N2523" i="3" s="1"/>
  <c r="O2523" i="3" s="1"/>
  <c r="P2523" i="3" s="1"/>
  <c r="R2522" i="3"/>
  <c r="S2522" i="3" s="1"/>
  <c r="F2522" i="3"/>
  <c r="M2522" i="3" s="1"/>
  <c r="N2522" i="3" s="1"/>
  <c r="O2522" i="3" s="1"/>
  <c r="P2522" i="3" s="1"/>
  <c r="R2521" i="3"/>
  <c r="S2521" i="3" s="1"/>
  <c r="F2521" i="3"/>
  <c r="M2521" i="3" s="1"/>
  <c r="N2521" i="3" s="1"/>
  <c r="O2521" i="3" s="1"/>
  <c r="P2521" i="3" s="1"/>
  <c r="R2520" i="3"/>
  <c r="S2520" i="3" s="1"/>
  <c r="F2520" i="3"/>
  <c r="M2520" i="3" s="1"/>
  <c r="N2520" i="3" s="1"/>
  <c r="O2520" i="3" s="1"/>
  <c r="P2520" i="3" s="1"/>
  <c r="R2519" i="3"/>
  <c r="S2519" i="3" s="1"/>
  <c r="F2519" i="3"/>
  <c r="M2519" i="3" s="1"/>
  <c r="N2519" i="3" s="1"/>
  <c r="O2519" i="3" s="1"/>
  <c r="P2519" i="3" s="1"/>
  <c r="R2518" i="3"/>
  <c r="S2518" i="3" s="1"/>
  <c r="F2518" i="3"/>
  <c r="M2518" i="3" s="1"/>
  <c r="N2518" i="3" s="1"/>
  <c r="O2518" i="3" s="1"/>
  <c r="P2518" i="3" s="1"/>
  <c r="R2517" i="3"/>
  <c r="S2517" i="3" s="1"/>
  <c r="F2517" i="3"/>
  <c r="M2517" i="3" s="1"/>
  <c r="N2517" i="3" s="1"/>
  <c r="O2517" i="3" s="1"/>
  <c r="P2517" i="3" s="1"/>
  <c r="R2516" i="3"/>
  <c r="S2516" i="3" s="1"/>
  <c r="F2516" i="3"/>
  <c r="M2516" i="3" s="1"/>
  <c r="N2516" i="3" s="1"/>
  <c r="O2516" i="3" s="1"/>
  <c r="P2516" i="3" s="1"/>
  <c r="R2515" i="3"/>
  <c r="S2515" i="3" s="1"/>
  <c r="F2515" i="3"/>
  <c r="M2515" i="3" s="1"/>
  <c r="N2515" i="3" s="1"/>
  <c r="O2515" i="3" s="1"/>
  <c r="P2515" i="3" s="1"/>
  <c r="R2514" i="3"/>
  <c r="S2514" i="3" s="1"/>
  <c r="F2514" i="3"/>
  <c r="M2514" i="3" s="1"/>
  <c r="N2514" i="3" s="1"/>
  <c r="O2514" i="3" s="1"/>
  <c r="P2514" i="3" s="1"/>
  <c r="R2513" i="3"/>
  <c r="S2513" i="3" s="1"/>
  <c r="F2513" i="3"/>
  <c r="M2513" i="3" s="1"/>
  <c r="N2513" i="3" s="1"/>
  <c r="O2513" i="3" s="1"/>
  <c r="P2513" i="3" s="1"/>
  <c r="R2512" i="3"/>
  <c r="S2512" i="3" s="1"/>
  <c r="F2512" i="3"/>
  <c r="M2512" i="3" s="1"/>
  <c r="N2512" i="3" s="1"/>
  <c r="O2512" i="3" s="1"/>
  <c r="P2512" i="3" s="1"/>
  <c r="R2511" i="3"/>
  <c r="S2511" i="3" s="1"/>
  <c r="F2511" i="3"/>
  <c r="M2511" i="3" s="1"/>
  <c r="N2511" i="3" s="1"/>
  <c r="O2511" i="3" s="1"/>
  <c r="P2511" i="3" s="1"/>
  <c r="R2510" i="3"/>
  <c r="S2510" i="3" s="1"/>
  <c r="F2510" i="3"/>
  <c r="M2510" i="3" s="1"/>
  <c r="N2510" i="3" s="1"/>
  <c r="O2510" i="3" s="1"/>
  <c r="P2510" i="3" s="1"/>
  <c r="R2509" i="3"/>
  <c r="S2509" i="3" s="1"/>
  <c r="F2509" i="3"/>
  <c r="M2509" i="3" s="1"/>
  <c r="N2509" i="3" s="1"/>
  <c r="O2509" i="3" s="1"/>
  <c r="P2509" i="3" s="1"/>
  <c r="R2508" i="3"/>
  <c r="S2508" i="3" s="1"/>
  <c r="F2508" i="3"/>
  <c r="M2508" i="3" s="1"/>
  <c r="N2508" i="3" s="1"/>
  <c r="O2508" i="3" s="1"/>
  <c r="P2508" i="3" s="1"/>
  <c r="R2507" i="3"/>
  <c r="S2507" i="3" s="1"/>
  <c r="F2507" i="3"/>
  <c r="M2507" i="3" s="1"/>
  <c r="N2507" i="3" s="1"/>
  <c r="O2507" i="3" s="1"/>
  <c r="P2507" i="3" s="1"/>
  <c r="R2506" i="3"/>
  <c r="S2506" i="3" s="1"/>
  <c r="F2506" i="3"/>
  <c r="M2506" i="3" s="1"/>
  <c r="N2506" i="3" s="1"/>
  <c r="O2506" i="3" s="1"/>
  <c r="P2506" i="3" s="1"/>
  <c r="R2505" i="3"/>
  <c r="S2505" i="3" s="1"/>
  <c r="F2505" i="3"/>
  <c r="M2505" i="3" s="1"/>
  <c r="N2505" i="3" s="1"/>
  <c r="O2505" i="3" s="1"/>
  <c r="P2505" i="3" s="1"/>
  <c r="R2504" i="3"/>
  <c r="S2504" i="3" s="1"/>
  <c r="F2504" i="3"/>
  <c r="M2504" i="3" s="1"/>
  <c r="N2504" i="3" s="1"/>
  <c r="O2504" i="3" s="1"/>
  <c r="P2504" i="3" s="1"/>
  <c r="R2503" i="3"/>
  <c r="S2503" i="3" s="1"/>
  <c r="F2503" i="3"/>
  <c r="M2503" i="3" s="1"/>
  <c r="N2503" i="3" s="1"/>
  <c r="O2503" i="3" s="1"/>
  <c r="P2503" i="3" s="1"/>
  <c r="R2502" i="3"/>
  <c r="S2502" i="3" s="1"/>
  <c r="F2502" i="3"/>
  <c r="M2502" i="3" s="1"/>
  <c r="N2502" i="3" s="1"/>
  <c r="O2502" i="3" s="1"/>
  <c r="P2502" i="3" s="1"/>
  <c r="R2501" i="3"/>
  <c r="S2501" i="3" s="1"/>
  <c r="F2501" i="3"/>
  <c r="M2501" i="3" s="1"/>
  <c r="N2501" i="3" s="1"/>
  <c r="O2501" i="3" s="1"/>
  <c r="P2501" i="3" s="1"/>
  <c r="R2500" i="3"/>
  <c r="S2500" i="3" s="1"/>
  <c r="F2500" i="3"/>
  <c r="M2500" i="3" s="1"/>
  <c r="N2500" i="3" s="1"/>
  <c r="O2500" i="3" s="1"/>
  <c r="P2500" i="3" s="1"/>
  <c r="R2499" i="3"/>
  <c r="S2499" i="3" s="1"/>
  <c r="F2499" i="3"/>
  <c r="M2499" i="3" s="1"/>
  <c r="N2499" i="3" s="1"/>
  <c r="O2499" i="3" s="1"/>
  <c r="P2499" i="3" s="1"/>
  <c r="R2498" i="3"/>
  <c r="S2498" i="3" s="1"/>
  <c r="F2498" i="3"/>
  <c r="M2498" i="3" s="1"/>
  <c r="N2498" i="3" s="1"/>
  <c r="O2498" i="3" s="1"/>
  <c r="P2498" i="3" s="1"/>
  <c r="R2497" i="3"/>
  <c r="S2497" i="3" s="1"/>
  <c r="F2497" i="3"/>
  <c r="M2497" i="3" s="1"/>
  <c r="N2497" i="3" s="1"/>
  <c r="O2497" i="3" s="1"/>
  <c r="P2497" i="3" s="1"/>
  <c r="R2496" i="3"/>
  <c r="S2496" i="3" s="1"/>
  <c r="F2496" i="3"/>
  <c r="M2496" i="3" s="1"/>
  <c r="N2496" i="3" s="1"/>
  <c r="O2496" i="3" s="1"/>
  <c r="P2496" i="3" s="1"/>
  <c r="R2495" i="3"/>
  <c r="S2495" i="3" s="1"/>
  <c r="F2495" i="3"/>
  <c r="M2495" i="3" s="1"/>
  <c r="N2495" i="3" s="1"/>
  <c r="O2495" i="3" s="1"/>
  <c r="P2495" i="3" s="1"/>
  <c r="R2494" i="3"/>
  <c r="S2494" i="3" s="1"/>
  <c r="F2494" i="3"/>
  <c r="M2494" i="3" s="1"/>
  <c r="N2494" i="3" s="1"/>
  <c r="O2494" i="3" s="1"/>
  <c r="P2494" i="3" s="1"/>
  <c r="R2493" i="3"/>
  <c r="S2493" i="3" s="1"/>
  <c r="F2493" i="3"/>
  <c r="M2493" i="3" s="1"/>
  <c r="N2493" i="3" s="1"/>
  <c r="O2493" i="3" s="1"/>
  <c r="P2493" i="3" s="1"/>
  <c r="R2492" i="3"/>
  <c r="S2492" i="3" s="1"/>
  <c r="F2492" i="3"/>
  <c r="M2492" i="3" s="1"/>
  <c r="N2492" i="3" s="1"/>
  <c r="O2492" i="3" s="1"/>
  <c r="P2492" i="3" s="1"/>
  <c r="R2491" i="3"/>
  <c r="S2491" i="3" s="1"/>
  <c r="F2491" i="3"/>
  <c r="M2491" i="3" s="1"/>
  <c r="N2491" i="3" s="1"/>
  <c r="O2491" i="3" s="1"/>
  <c r="P2491" i="3" s="1"/>
  <c r="R2490" i="3"/>
  <c r="S2490" i="3" s="1"/>
  <c r="F2490" i="3"/>
  <c r="M2490" i="3" s="1"/>
  <c r="N2490" i="3" s="1"/>
  <c r="O2490" i="3" s="1"/>
  <c r="P2490" i="3" s="1"/>
  <c r="R2489" i="3"/>
  <c r="S2489" i="3" s="1"/>
  <c r="F2489" i="3"/>
  <c r="M2489" i="3" s="1"/>
  <c r="N2489" i="3" s="1"/>
  <c r="O2489" i="3" s="1"/>
  <c r="P2489" i="3" s="1"/>
  <c r="R2488" i="3"/>
  <c r="S2488" i="3" s="1"/>
  <c r="F2488" i="3"/>
  <c r="M2488" i="3" s="1"/>
  <c r="N2488" i="3" s="1"/>
  <c r="O2488" i="3" s="1"/>
  <c r="P2488" i="3" s="1"/>
  <c r="R2487" i="3"/>
  <c r="S2487" i="3" s="1"/>
  <c r="F2487" i="3"/>
  <c r="M2487" i="3" s="1"/>
  <c r="N2487" i="3" s="1"/>
  <c r="O2487" i="3" s="1"/>
  <c r="P2487" i="3" s="1"/>
  <c r="R2486" i="3"/>
  <c r="S2486" i="3" s="1"/>
  <c r="F2486" i="3"/>
  <c r="M2486" i="3" s="1"/>
  <c r="N2486" i="3" s="1"/>
  <c r="O2486" i="3" s="1"/>
  <c r="P2486" i="3" s="1"/>
  <c r="R2485" i="3"/>
  <c r="S2485" i="3" s="1"/>
  <c r="F2485" i="3"/>
  <c r="M2485" i="3" s="1"/>
  <c r="N2485" i="3" s="1"/>
  <c r="O2485" i="3" s="1"/>
  <c r="P2485" i="3" s="1"/>
  <c r="R2484" i="3"/>
  <c r="S2484" i="3" s="1"/>
  <c r="F2484" i="3"/>
  <c r="M2484" i="3" s="1"/>
  <c r="N2484" i="3" s="1"/>
  <c r="O2484" i="3" s="1"/>
  <c r="P2484" i="3" s="1"/>
  <c r="R2483" i="3"/>
  <c r="S2483" i="3" s="1"/>
  <c r="F2483" i="3"/>
  <c r="M2483" i="3" s="1"/>
  <c r="N2483" i="3" s="1"/>
  <c r="O2483" i="3" s="1"/>
  <c r="P2483" i="3" s="1"/>
  <c r="R2482" i="3"/>
  <c r="S2482" i="3" s="1"/>
  <c r="F2482" i="3"/>
  <c r="M2482" i="3" s="1"/>
  <c r="N2482" i="3" s="1"/>
  <c r="O2482" i="3" s="1"/>
  <c r="P2482" i="3" s="1"/>
  <c r="R2481" i="3"/>
  <c r="S2481" i="3" s="1"/>
  <c r="F2481" i="3"/>
  <c r="M2481" i="3" s="1"/>
  <c r="N2481" i="3" s="1"/>
  <c r="O2481" i="3" s="1"/>
  <c r="P2481" i="3" s="1"/>
  <c r="R2480" i="3"/>
  <c r="S2480" i="3" s="1"/>
  <c r="F2480" i="3"/>
  <c r="M2480" i="3" s="1"/>
  <c r="N2480" i="3" s="1"/>
  <c r="O2480" i="3" s="1"/>
  <c r="P2480" i="3" s="1"/>
  <c r="R2479" i="3"/>
  <c r="S2479" i="3" s="1"/>
  <c r="F2479" i="3"/>
  <c r="M2479" i="3" s="1"/>
  <c r="N2479" i="3" s="1"/>
  <c r="O2479" i="3" s="1"/>
  <c r="P2479" i="3" s="1"/>
  <c r="R2478" i="3"/>
  <c r="S2478" i="3" s="1"/>
  <c r="F2478" i="3"/>
  <c r="M2478" i="3" s="1"/>
  <c r="N2478" i="3" s="1"/>
  <c r="O2478" i="3" s="1"/>
  <c r="P2478" i="3" s="1"/>
  <c r="R2477" i="3"/>
  <c r="S2477" i="3" s="1"/>
  <c r="F2477" i="3"/>
  <c r="M2477" i="3" s="1"/>
  <c r="N2477" i="3" s="1"/>
  <c r="O2477" i="3" s="1"/>
  <c r="P2477" i="3" s="1"/>
  <c r="R2476" i="3"/>
  <c r="S2476" i="3" s="1"/>
  <c r="F2476" i="3"/>
  <c r="M2476" i="3" s="1"/>
  <c r="N2476" i="3" s="1"/>
  <c r="O2476" i="3" s="1"/>
  <c r="P2476" i="3" s="1"/>
  <c r="R2475" i="3"/>
  <c r="S2475" i="3" s="1"/>
  <c r="F2475" i="3"/>
  <c r="M2475" i="3" s="1"/>
  <c r="N2475" i="3" s="1"/>
  <c r="O2475" i="3" s="1"/>
  <c r="P2475" i="3" s="1"/>
  <c r="R2474" i="3"/>
  <c r="S2474" i="3" s="1"/>
  <c r="F2474" i="3"/>
  <c r="M2474" i="3" s="1"/>
  <c r="N2474" i="3" s="1"/>
  <c r="O2474" i="3" s="1"/>
  <c r="P2474" i="3" s="1"/>
  <c r="R2473" i="3"/>
  <c r="S2473" i="3" s="1"/>
  <c r="F2473" i="3"/>
  <c r="M2473" i="3" s="1"/>
  <c r="N2473" i="3" s="1"/>
  <c r="O2473" i="3" s="1"/>
  <c r="P2473" i="3" s="1"/>
  <c r="R2472" i="3"/>
  <c r="S2472" i="3" s="1"/>
  <c r="F2472" i="3"/>
  <c r="M2472" i="3" s="1"/>
  <c r="N2472" i="3" s="1"/>
  <c r="O2472" i="3" s="1"/>
  <c r="P2472" i="3" s="1"/>
  <c r="R2471" i="3"/>
  <c r="S2471" i="3" s="1"/>
  <c r="F2471" i="3"/>
  <c r="M2471" i="3" s="1"/>
  <c r="N2471" i="3" s="1"/>
  <c r="O2471" i="3" s="1"/>
  <c r="P2471" i="3" s="1"/>
  <c r="R2470" i="3"/>
  <c r="S2470" i="3" s="1"/>
  <c r="F2470" i="3"/>
  <c r="M2470" i="3" s="1"/>
  <c r="N2470" i="3" s="1"/>
  <c r="O2470" i="3" s="1"/>
  <c r="P2470" i="3" s="1"/>
  <c r="R2469" i="3"/>
  <c r="S2469" i="3" s="1"/>
  <c r="F2469" i="3"/>
  <c r="M2469" i="3" s="1"/>
  <c r="N2469" i="3" s="1"/>
  <c r="O2469" i="3" s="1"/>
  <c r="P2469" i="3" s="1"/>
  <c r="R2468" i="3"/>
  <c r="S2468" i="3" s="1"/>
  <c r="F2468" i="3"/>
  <c r="M2468" i="3" s="1"/>
  <c r="N2468" i="3" s="1"/>
  <c r="O2468" i="3" s="1"/>
  <c r="P2468" i="3" s="1"/>
  <c r="R2467" i="3"/>
  <c r="S2467" i="3" s="1"/>
  <c r="F2467" i="3"/>
  <c r="M2467" i="3" s="1"/>
  <c r="N2467" i="3" s="1"/>
  <c r="O2467" i="3" s="1"/>
  <c r="P2467" i="3" s="1"/>
  <c r="R2466" i="3"/>
  <c r="S2466" i="3" s="1"/>
  <c r="F2466" i="3"/>
  <c r="M2466" i="3" s="1"/>
  <c r="N2466" i="3" s="1"/>
  <c r="O2466" i="3" s="1"/>
  <c r="P2466" i="3" s="1"/>
  <c r="R2465" i="3"/>
  <c r="S2465" i="3" s="1"/>
  <c r="F2465" i="3"/>
  <c r="M2465" i="3" s="1"/>
  <c r="N2465" i="3" s="1"/>
  <c r="O2465" i="3" s="1"/>
  <c r="P2465" i="3" s="1"/>
  <c r="R2464" i="3"/>
  <c r="S2464" i="3" s="1"/>
  <c r="F2464" i="3"/>
  <c r="M2464" i="3" s="1"/>
  <c r="N2464" i="3" s="1"/>
  <c r="O2464" i="3" s="1"/>
  <c r="P2464" i="3" s="1"/>
  <c r="R2463" i="3"/>
  <c r="S2463" i="3" s="1"/>
  <c r="F2463" i="3"/>
  <c r="M2463" i="3" s="1"/>
  <c r="N2463" i="3" s="1"/>
  <c r="O2463" i="3" s="1"/>
  <c r="P2463" i="3" s="1"/>
  <c r="R2462" i="3"/>
  <c r="S2462" i="3" s="1"/>
  <c r="F2462" i="3"/>
  <c r="M2462" i="3" s="1"/>
  <c r="N2462" i="3" s="1"/>
  <c r="O2462" i="3" s="1"/>
  <c r="P2462" i="3" s="1"/>
  <c r="R2461" i="3"/>
  <c r="S2461" i="3" s="1"/>
  <c r="F2461" i="3"/>
  <c r="M2461" i="3" s="1"/>
  <c r="N2461" i="3" s="1"/>
  <c r="O2461" i="3" s="1"/>
  <c r="P2461" i="3" s="1"/>
  <c r="R2460" i="3"/>
  <c r="S2460" i="3" s="1"/>
  <c r="F2460" i="3"/>
  <c r="M2460" i="3" s="1"/>
  <c r="N2460" i="3" s="1"/>
  <c r="O2460" i="3" s="1"/>
  <c r="P2460" i="3" s="1"/>
  <c r="R2459" i="3"/>
  <c r="S2459" i="3" s="1"/>
  <c r="F2459" i="3"/>
  <c r="M2459" i="3" s="1"/>
  <c r="N2459" i="3" s="1"/>
  <c r="O2459" i="3" s="1"/>
  <c r="P2459" i="3" s="1"/>
  <c r="R2458" i="3"/>
  <c r="S2458" i="3" s="1"/>
  <c r="F2458" i="3"/>
  <c r="M2458" i="3" s="1"/>
  <c r="N2458" i="3" s="1"/>
  <c r="O2458" i="3" s="1"/>
  <c r="P2458" i="3" s="1"/>
  <c r="R2457" i="3"/>
  <c r="S2457" i="3" s="1"/>
  <c r="F2457" i="3"/>
  <c r="M2457" i="3" s="1"/>
  <c r="N2457" i="3" s="1"/>
  <c r="O2457" i="3" s="1"/>
  <c r="P2457" i="3" s="1"/>
  <c r="R2456" i="3"/>
  <c r="S2456" i="3" s="1"/>
  <c r="F2456" i="3"/>
  <c r="M2456" i="3" s="1"/>
  <c r="N2456" i="3" s="1"/>
  <c r="O2456" i="3" s="1"/>
  <c r="P2456" i="3" s="1"/>
  <c r="R2455" i="3"/>
  <c r="S2455" i="3" s="1"/>
  <c r="F2455" i="3"/>
  <c r="M2455" i="3" s="1"/>
  <c r="N2455" i="3" s="1"/>
  <c r="O2455" i="3" s="1"/>
  <c r="P2455" i="3" s="1"/>
  <c r="R2454" i="3"/>
  <c r="S2454" i="3" s="1"/>
  <c r="F2454" i="3"/>
  <c r="M2454" i="3" s="1"/>
  <c r="N2454" i="3" s="1"/>
  <c r="O2454" i="3" s="1"/>
  <c r="P2454" i="3" s="1"/>
  <c r="R2453" i="3"/>
  <c r="S2453" i="3" s="1"/>
  <c r="F2453" i="3"/>
  <c r="M2453" i="3" s="1"/>
  <c r="N2453" i="3" s="1"/>
  <c r="O2453" i="3" s="1"/>
  <c r="P2453" i="3" s="1"/>
  <c r="R2452" i="3"/>
  <c r="S2452" i="3" s="1"/>
  <c r="F2452" i="3"/>
  <c r="M2452" i="3" s="1"/>
  <c r="N2452" i="3" s="1"/>
  <c r="O2452" i="3" s="1"/>
  <c r="P2452" i="3" s="1"/>
  <c r="R2451" i="3"/>
  <c r="S2451" i="3" s="1"/>
  <c r="F2451" i="3"/>
  <c r="M2451" i="3" s="1"/>
  <c r="N2451" i="3" s="1"/>
  <c r="O2451" i="3" s="1"/>
  <c r="P2451" i="3" s="1"/>
  <c r="R2450" i="3"/>
  <c r="S2450" i="3" s="1"/>
  <c r="F2450" i="3"/>
  <c r="M2450" i="3" s="1"/>
  <c r="N2450" i="3" s="1"/>
  <c r="O2450" i="3" s="1"/>
  <c r="P2450" i="3" s="1"/>
  <c r="R2449" i="3"/>
  <c r="S2449" i="3" s="1"/>
  <c r="F2449" i="3"/>
  <c r="M2449" i="3" s="1"/>
  <c r="N2449" i="3" s="1"/>
  <c r="O2449" i="3" s="1"/>
  <c r="P2449" i="3" s="1"/>
  <c r="R2448" i="3"/>
  <c r="S2448" i="3" s="1"/>
  <c r="F2448" i="3"/>
  <c r="M2448" i="3" s="1"/>
  <c r="N2448" i="3" s="1"/>
  <c r="O2448" i="3" s="1"/>
  <c r="P2448" i="3" s="1"/>
  <c r="R2447" i="3"/>
  <c r="S2447" i="3" s="1"/>
  <c r="F2447" i="3"/>
  <c r="M2447" i="3" s="1"/>
  <c r="N2447" i="3" s="1"/>
  <c r="O2447" i="3" s="1"/>
  <c r="P2447" i="3" s="1"/>
  <c r="R2446" i="3"/>
  <c r="S2446" i="3" s="1"/>
  <c r="F2446" i="3"/>
  <c r="M2446" i="3" s="1"/>
  <c r="N2446" i="3" s="1"/>
  <c r="O2446" i="3" s="1"/>
  <c r="P2446" i="3" s="1"/>
  <c r="R2445" i="3"/>
  <c r="S2445" i="3" s="1"/>
  <c r="F2445" i="3"/>
  <c r="M2445" i="3" s="1"/>
  <c r="N2445" i="3" s="1"/>
  <c r="O2445" i="3" s="1"/>
  <c r="P2445" i="3" s="1"/>
  <c r="R2444" i="3"/>
  <c r="S2444" i="3" s="1"/>
  <c r="F2444" i="3"/>
  <c r="M2444" i="3" s="1"/>
  <c r="N2444" i="3" s="1"/>
  <c r="O2444" i="3" s="1"/>
  <c r="P2444" i="3" s="1"/>
  <c r="R2443" i="3"/>
  <c r="S2443" i="3" s="1"/>
  <c r="F2443" i="3"/>
  <c r="M2443" i="3" s="1"/>
  <c r="N2443" i="3" s="1"/>
  <c r="O2443" i="3" s="1"/>
  <c r="P2443" i="3" s="1"/>
  <c r="R2442" i="3"/>
  <c r="S2442" i="3" s="1"/>
  <c r="F2442" i="3"/>
  <c r="M2442" i="3" s="1"/>
  <c r="N2442" i="3" s="1"/>
  <c r="O2442" i="3" s="1"/>
  <c r="P2442" i="3" s="1"/>
  <c r="R2441" i="3"/>
  <c r="S2441" i="3" s="1"/>
  <c r="F2441" i="3"/>
  <c r="M2441" i="3" s="1"/>
  <c r="N2441" i="3" s="1"/>
  <c r="O2441" i="3" s="1"/>
  <c r="P2441" i="3" s="1"/>
  <c r="R2440" i="3"/>
  <c r="S2440" i="3" s="1"/>
  <c r="F2440" i="3"/>
  <c r="M2440" i="3" s="1"/>
  <c r="N2440" i="3" s="1"/>
  <c r="O2440" i="3" s="1"/>
  <c r="P2440" i="3" s="1"/>
  <c r="R2439" i="3"/>
  <c r="S2439" i="3" s="1"/>
  <c r="F2439" i="3"/>
  <c r="M2439" i="3" s="1"/>
  <c r="N2439" i="3" s="1"/>
  <c r="O2439" i="3" s="1"/>
  <c r="P2439" i="3" s="1"/>
  <c r="R2438" i="3"/>
  <c r="S2438" i="3" s="1"/>
  <c r="F2438" i="3"/>
  <c r="M2438" i="3" s="1"/>
  <c r="N2438" i="3" s="1"/>
  <c r="O2438" i="3" s="1"/>
  <c r="P2438" i="3" s="1"/>
  <c r="R2437" i="3"/>
  <c r="S2437" i="3" s="1"/>
  <c r="F2437" i="3"/>
  <c r="M2437" i="3" s="1"/>
  <c r="N2437" i="3" s="1"/>
  <c r="O2437" i="3" s="1"/>
  <c r="P2437" i="3" s="1"/>
  <c r="R2436" i="3"/>
  <c r="S2436" i="3" s="1"/>
  <c r="F2436" i="3"/>
  <c r="M2436" i="3" s="1"/>
  <c r="N2436" i="3" s="1"/>
  <c r="O2436" i="3" s="1"/>
  <c r="P2436" i="3" s="1"/>
  <c r="R2435" i="3"/>
  <c r="S2435" i="3" s="1"/>
  <c r="F2435" i="3"/>
  <c r="M2435" i="3" s="1"/>
  <c r="N2435" i="3" s="1"/>
  <c r="O2435" i="3" s="1"/>
  <c r="P2435" i="3" s="1"/>
  <c r="R2434" i="3"/>
  <c r="S2434" i="3" s="1"/>
  <c r="F2434" i="3"/>
  <c r="M2434" i="3" s="1"/>
  <c r="N2434" i="3" s="1"/>
  <c r="O2434" i="3" s="1"/>
  <c r="P2434" i="3" s="1"/>
  <c r="R2433" i="3"/>
  <c r="S2433" i="3" s="1"/>
  <c r="F2433" i="3"/>
  <c r="M2433" i="3" s="1"/>
  <c r="N2433" i="3" s="1"/>
  <c r="O2433" i="3" s="1"/>
  <c r="P2433" i="3" s="1"/>
  <c r="R2432" i="3"/>
  <c r="S2432" i="3" s="1"/>
  <c r="F2432" i="3"/>
  <c r="M2432" i="3" s="1"/>
  <c r="N2432" i="3" s="1"/>
  <c r="O2432" i="3" s="1"/>
  <c r="P2432" i="3" s="1"/>
  <c r="R2431" i="3"/>
  <c r="S2431" i="3" s="1"/>
  <c r="F2431" i="3"/>
  <c r="M2431" i="3" s="1"/>
  <c r="N2431" i="3" s="1"/>
  <c r="O2431" i="3" s="1"/>
  <c r="P2431" i="3" s="1"/>
  <c r="R2430" i="3"/>
  <c r="S2430" i="3" s="1"/>
  <c r="F2430" i="3"/>
  <c r="M2430" i="3" s="1"/>
  <c r="N2430" i="3" s="1"/>
  <c r="O2430" i="3" s="1"/>
  <c r="P2430" i="3" s="1"/>
  <c r="R2429" i="3"/>
  <c r="S2429" i="3" s="1"/>
  <c r="F2429" i="3"/>
  <c r="M2429" i="3" s="1"/>
  <c r="N2429" i="3" s="1"/>
  <c r="O2429" i="3" s="1"/>
  <c r="P2429" i="3" s="1"/>
  <c r="R2428" i="3"/>
  <c r="S2428" i="3" s="1"/>
  <c r="F2428" i="3"/>
  <c r="M2428" i="3" s="1"/>
  <c r="N2428" i="3" s="1"/>
  <c r="O2428" i="3" s="1"/>
  <c r="P2428" i="3" s="1"/>
  <c r="R2427" i="3"/>
  <c r="S2427" i="3" s="1"/>
  <c r="F2427" i="3"/>
  <c r="M2427" i="3" s="1"/>
  <c r="N2427" i="3" s="1"/>
  <c r="O2427" i="3" s="1"/>
  <c r="P2427" i="3" s="1"/>
  <c r="R2426" i="3"/>
  <c r="S2426" i="3" s="1"/>
  <c r="F2426" i="3"/>
  <c r="M2426" i="3" s="1"/>
  <c r="N2426" i="3" s="1"/>
  <c r="O2426" i="3" s="1"/>
  <c r="P2426" i="3" s="1"/>
  <c r="R2425" i="3"/>
  <c r="S2425" i="3" s="1"/>
  <c r="F2425" i="3"/>
  <c r="M2425" i="3" s="1"/>
  <c r="N2425" i="3" s="1"/>
  <c r="O2425" i="3" s="1"/>
  <c r="P2425" i="3" s="1"/>
  <c r="R2424" i="3"/>
  <c r="S2424" i="3" s="1"/>
  <c r="F2424" i="3"/>
  <c r="M2424" i="3" s="1"/>
  <c r="N2424" i="3" s="1"/>
  <c r="O2424" i="3" s="1"/>
  <c r="P2424" i="3" s="1"/>
  <c r="R2423" i="3"/>
  <c r="S2423" i="3" s="1"/>
  <c r="F2423" i="3"/>
  <c r="M2423" i="3" s="1"/>
  <c r="N2423" i="3" s="1"/>
  <c r="O2423" i="3" s="1"/>
  <c r="P2423" i="3" s="1"/>
  <c r="R2422" i="3"/>
  <c r="S2422" i="3" s="1"/>
  <c r="F2422" i="3"/>
  <c r="M2422" i="3" s="1"/>
  <c r="N2422" i="3" s="1"/>
  <c r="O2422" i="3" s="1"/>
  <c r="P2422" i="3" s="1"/>
  <c r="R2421" i="3"/>
  <c r="S2421" i="3" s="1"/>
  <c r="F2421" i="3"/>
  <c r="M2421" i="3" s="1"/>
  <c r="N2421" i="3" s="1"/>
  <c r="O2421" i="3" s="1"/>
  <c r="P2421" i="3" s="1"/>
  <c r="R2420" i="3"/>
  <c r="S2420" i="3" s="1"/>
  <c r="F2420" i="3"/>
  <c r="M2420" i="3" s="1"/>
  <c r="N2420" i="3" s="1"/>
  <c r="O2420" i="3" s="1"/>
  <c r="P2420" i="3" s="1"/>
  <c r="R2419" i="3"/>
  <c r="S2419" i="3" s="1"/>
  <c r="F2419" i="3"/>
  <c r="M2419" i="3" s="1"/>
  <c r="N2419" i="3" s="1"/>
  <c r="O2419" i="3" s="1"/>
  <c r="P2419" i="3" s="1"/>
  <c r="R2418" i="3"/>
  <c r="S2418" i="3" s="1"/>
  <c r="F2418" i="3"/>
  <c r="M2418" i="3" s="1"/>
  <c r="N2418" i="3" s="1"/>
  <c r="O2418" i="3" s="1"/>
  <c r="P2418" i="3" s="1"/>
  <c r="R2417" i="3"/>
  <c r="S2417" i="3" s="1"/>
  <c r="F2417" i="3"/>
  <c r="M2417" i="3" s="1"/>
  <c r="N2417" i="3" s="1"/>
  <c r="O2417" i="3" s="1"/>
  <c r="P2417" i="3" s="1"/>
  <c r="R2416" i="3"/>
  <c r="S2416" i="3" s="1"/>
  <c r="F2416" i="3"/>
  <c r="M2416" i="3" s="1"/>
  <c r="N2416" i="3" s="1"/>
  <c r="O2416" i="3" s="1"/>
  <c r="P2416" i="3" s="1"/>
  <c r="R2415" i="3"/>
  <c r="S2415" i="3" s="1"/>
  <c r="F2415" i="3"/>
  <c r="M2415" i="3" s="1"/>
  <c r="N2415" i="3" s="1"/>
  <c r="O2415" i="3" s="1"/>
  <c r="P2415" i="3" s="1"/>
  <c r="R2414" i="3"/>
  <c r="S2414" i="3" s="1"/>
  <c r="F2414" i="3"/>
  <c r="M2414" i="3" s="1"/>
  <c r="N2414" i="3" s="1"/>
  <c r="O2414" i="3" s="1"/>
  <c r="P2414" i="3" s="1"/>
  <c r="R2413" i="3"/>
  <c r="S2413" i="3" s="1"/>
  <c r="F2413" i="3"/>
  <c r="M2413" i="3" s="1"/>
  <c r="N2413" i="3" s="1"/>
  <c r="O2413" i="3" s="1"/>
  <c r="P2413" i="3" s="1"/>
  <c r="R2412" i="3"/>
  <c r="S2412" i="3" s="1"/>
  <c r="F2412" i="3"/>
  <c r="M2412" i="3" s="1"/>
  <c r="N2412" i="3" s="1"/>
  <c r="O2412" i="3" s="1"/>
  <c r="P2412" i="3" s="1"/>
  <c r="R2411" i="3"/>
  <c r="S2411" i="3" s="1"/>
  <c r="F2411" i="3"/>
  <c r="M2411" i="3" s="1"/>
  <c r="N2411" i="3" s="1"/>
  <c r="O2411" i="3" s="1"/>
  <c r="P2411" i="3" s="1"/>
  <c r="R2410" i="3"/>
  <c r="S2410" i="3" s="1"/>
  <c r="F2410" i="3"/>
  <c r="M2410" i="3" s="1"/>
  <c r="N2410" i="3" s="1"/>
  <c r="O2410" i="3" s="1"/>
  <c r="P2410" i="3" s="1"/>
  <c r="R2409" i="3"/>
  <c r="S2409" i="3" s="1"/>
  <c r="F2409" i="3"/>
  <c r="M2409" i="3" s="1"/>
  <c r="N2409" i="3" s="1"/>
  <c r="O2409" i="3" s="1"/>
  <c r="P2409" i="3" s="1"/>
  <c r="R2408" i="3"/>
  <c r="S2408" i="3" s="1"/>
  <c r="F2408" i="3"/>
  <c r="M2408" i="3" s="1"/>
  <c r="N2408" i="3" s="1"/>
  <c r="O2408" i="3" s="1"/>
  <c r="P2408" i="3" s="1"/>
  <c r="R2407" i="3"/>
  <c r="S2407" i="3" s="1"/>
  <c r="F2407" i="3"/>
  <c r="M2407" i="3" s="1"/>
  <c r="N2407" i="3" s="1"/>
  <c r="O2407" i="3" s="1"/>
  <c r="P2407" i="3" s="1"/>
  <c r="R2406" i="3"/>
  <c r="S2406" i="3" s="1"/>
  <c r="F2406" i="3"/>
  <c r="M2406" i="3" s="1"/>
  <c r="N2406" i="3" s="1"/>
  <c r="O2406" i="3" s="1"/>
  <c r="P2406" i="3" s="1"/>
  <c r="R2405" i="3"/>
  <c r="S2405" i="3" s="1"/>
  <c r="F2405" i="3"/>
  <c r="M2405" i="3" s="1"/>
  <c r="N2405" i="3" s="1"/>
  <c r="O2405" i="3" s="1"/>
  <c r="P2405" i="3" s="1"/>
  <c r="R2404" i="3"/>
  <c r="S2404" i="3" s="1"/>
  <c r="F2404" i="3"/>
  <c r="M2404" i="3" s="1"/>
  <c r="N2404" i="3" s="1"/>
  <c r="O2404" i="3" s="1"/>
  <c r="P2404" i="3" s="1"/>
  <c r="R2403" i="3"/>
  <c r="S2403" i="3" s="1"/>
  <c r="F2403" i="3"/>
  <c r="M2403" i="3" s="1"/>
  <c r="N2403" i="3" s="1"/>
  <c r="O2403" i="3" s="1"/>
  <c r="P2403" i="3" s="1"/>
  <c r="R2402" i="3"/>
  <c r="S2402" i="3" s="1"/>
  <c r="F2402" i="3"/>
  <c r="M2402" i="3" s="1"/>
  <c r="N2402" i="3" s="1"/>
  <c r="O2402" i="3" s="1"/>
  <c r="P2402" i="3" s="1"/>
  <c r="R2401" i="3"/>
  <c r="S2401" i="3" s="1"/>
  <c r="F2401" i="3"/>
  <c r="M2401" i="3" s="1"/>
  <c r="N2401" i="3" s="1"/>
  <c r="O2401" i="3" s="1"/>
  <c r="P2401" i="3" s="1"/>
  <c r="R2400" i="3"/>
  <c r="S2400" i="3" s="1"/>
  <c r="F2400" i="3"/>
  <c r="M2400" i="3" s="1"/>
  <c r="N2400" i="3" s="1"/>
  <c r="O2400" i="3" s="1"/>
  <c r="P2400" i="3" s="1"/>
  <c r="R2399" i="3"/>
  <c r="S2399" i="3" s="1"/>
  <c r="F2399" i="3"/>
  <c r="M2399" i="3" s="1"/>
  <c r="N2399" i="3" s="1"/>
  <c r="O2399" i="3" s="1"/>
  <c r="P2399" i="3" s="1"/>
  <c r="R2398" i="3"/>
  <c r="S2398" i="3" s="1"/>
  <c r="F2398" i="3"/>
  <c r="M2398" i="3" s="1"/>
  <c r="N2398" i="3" s="1"/>
  <c r="O2398" i="3" s="1"/>
  <c r="P2398" i="3" s="1"/>
  <c r="R2397" i="3"/>
  <c r="S2397" i="3" s="1"/>
  <c r="F2397" i="3"/>
  <c r="M2397" i="3" s="1"/>
  <c r="N2397" i="3" s="1"/>
  <c r="O2397" i="3" s="1"/>
  <c r="P2397" i="3" s="1"/>
  <c r="R2396" i="3"/>
  <c r="S2396" i="3" s="1"/>
  <c r="F2396" i="3"/>
  <c r="M2396" i="3" s="1"/>
  <c r="N2396" i="3" s="1"/>
  <c r="O2396" i="3" s="1"/>
  <c r="P2396" i="3" s="1"/>
  <c r="R2395" i="3"/>
  <c r="S2395" i="3" s="1"/>
  <c r="F2395" i="3"/>
  <c r="M2395" i="3" s="1"/>
  <c r="N2395" i="3" s="1"/>
  <c r="O2395" i="3" s="1"/>
  <c r="P2395" i="3" s="1"/>
  <c r="R2394" i="3"/>
  <c r="S2394" i="3" s="1"/>
  <c r="F2394" i="3"/>
  <c r="M2394" i="3" s="1"/>
  <c r="N2394" i="3" s="1"/>
  <c r="O2394" i="3" s="1"/>
  <c r="P2394" i="3" s="1"/>
  <c r="R2393" i="3"/>
  <c r="S2393" i="3" s="1"/>
  <c r="F2393" i="3"/>
  <c r="M2393" i="3" s="1"/>
  <c r="N2393" i="3" s="1"/>
  <c r="O2393" i="3" s="1"/>
  <c r="P2393" i="3" s="1"/>
  <c r="R2392" i="3"/>
  <c r="S2392" i="3" s="1"/>
  <c r="F2392" i="3"/>
  <c r="M2392" i="3" s="1"/>
  <c r="N2392" i="3" s="1"/>
  <c r="O2392" i="3" s="1"/>
  <c r="P2392" i="3" s="1"/>
  <c r="R2391" i="3"/>
  <c r="S2391" i="3" s="1"/>
  <c r="F2391" i="3"/>
  <c r="M2391" i="3" s="1"/>
  <c r="N2391" i="3" s="1"/>
  <c r="O2391" i="3" s="1"/>
  <c r="P2391" i="3" s="1"/>
  <c r="R2390" i="3"/>
  <c r="S2390" i="3" s="1"/>
  <c r="F2390" i="3"/>
  <c r="M2390" i="3" s="1"/>
  <c r="N2390" i="3" s="1"/>
  <c r="O2390" i="3" s="1"/>
  <c r="P2390" i="3" s="1"/>
  <c r="R2389" i="3"/>
  <c r="S2389" i="3" s="1"/>
  <c r="F2389" i="3"/>
  <c r="M2389" i="3" s="1"/>
  <c r="N2389" i="3" s="1"/>
  <c r="O2389" i="3" s="1"/>
  <c r="P2389" i="3" s="1"/>
  <c r="R2388" i="3"/>
  <c r="S2388" i="3" s="1"/>
  <c r="F2388" i="3"/>
  <c r="M2388" i="3" s="1"/>
  <c r="N2388" i="3" s="1"/>
  <c r="O2388" i="3" s="1"/>
  <c r="P2388" i="3" s="1"/>
  <c r="R2387" i="3"/>
  <c r="S2387" i="3" s="1"/>
  <c r="F2387" i="3"/>
  <c r="M2387" i="3" s="1"/>
  <c r="N2387" i="3" s="1"/>
  <c r="O2387" i="3" s="1"/>
  <c r="P2387" i="3" s="1"/>
  <c r="R2386" i="3"/>
  <c r="S2386" i="3" s="1"/>
  <c r="F2386" i="3"/>
  <c r="M2386" i="3" s="1"/>
  <c r="N2386" i="3" s="1"/>
  <c r="O2386" i="3" s="1"/>
  <c r="P2386" i="3" s="1"/>
  <c r="R2385" i="3"/>
  <c r="S2385" i="3" s="1"/>
  <c r="F2385" i="3"/>
  <c r="M2385" i="3" s="1"/>
  <c r="N2385" i="3" s="1"/>
  <c r="O2385" i="3" s="1"/>
  <c r="P2385" i="3" s="1"/>
  <c r="R2384" i="3"/>
  <c r="S2384" i="3" s="1"/>
  <c r="F2384" i="3"/>
  <c r="M2384" i="3" s="1"/>
  <c r="N2384" i="3" s="1"/>
  <c r="O2384" i="3" s="1"/>
  <c r="P2384" i="3" s="1"/>
  <c r="R2383" i="3"/>
  <c r="S2383" i="3" s="1"/>
  <c r="F2383" i="3"/>
  <c r="M2383" i="3" s="1"/>
  <c r="N2383" i="3" s="1"/>
  <c r="O2383" i="3" s="1"/>
  <c r="P2383" i="3" s="1"/>
  <c r="R2382" i="3"/>
  <c r="S2382" i="3" s="1"/>
  <c r="F2382" i="3"/>
  <c r="M2382" i="3" s="1"/>
  <c r="N2382" i="3" s="1"/>
  <c r="O2382" i="3" s="1"/>
  <c r="P2382" i="3" s="1"/>
  <c r="R2381" i="3"/>
  <c r="S2381" i="3" s="1"/>
  <c r="F2381" i="3"/>
  <c r="M2381" i="3" s="1"/>
  <c r="N2381" i="3" s="1"/>
  <c r="O2381" i="3" s="1"/>
  <c r="P2381" i="3" s="1"/>
  <c r="R2380" i="3"/>
  <c r="S2380" i="3" s="1"/>
  <c r="F2380" i="3"/>
  <c r="M2380" i="3" s="1"/>
  <c r="N2380" i="3" s="1"/>
  <c r="O2380" i="3" s="1"/>
  <c r="P2380" i="3" s="1"/>
  <c r="R2379" i="3"/>
  <c r="S2379" i="3" s="1"/>
  <c r="F2379" i="3"/>
  <c r="M2379" i="3" s="1"/>
  <c r="N2379" i="3" s="1"/>
  <c r="O2379" i="3" s="1"/>
  <c r="P2379" i="3" s="1"/>
  <c r="R2378" i="3"/>
  <c r="S2378" i="3" s="1"/>
  <c r="F2378" i="3"/>
  <c r="M2378" i="3" s="1"/>
  <c r="N2378" i="3" s="1"/>
  <c r="O2378" i="3" s="1"/>
  <c r="P2378" i="3" s="1"/>
  <c r="R2377" i="3"/>
  <c r="S2377" i="3" s="1"/>
  <c r="F2377" i="3"/>
  <c r="M2377" i="3" s="1"/>
  <c r="N2377" i="3" s="1"/>
  <c r="O2377" i="3" s="1"/>
  <c r="P2377" i="3" s="1"/>
  <c r="R2376" i="3"/>
  <c r="S2376" i="3" s="1"/>
  <c r="F2376" i="3"/>
  <c r="M2376" i="3" s="1"/>
  <c r="N2376" i="3" s="1"/>
  <c r="O2376" i="3" s="1"/>
  <c r="P2376" i="3" s="1"/>
  <c r="R2375" i="3"/>
  <c r="S2375" i="3" s="1"/>
  <c r="F2375" i="3"/>
  <c r="M2375" i="3" s="1"/>
  <c r="N2375" i="3" s="1"/>
  <c r="O2375" i="3" s="1"/>
  <c r="P2375" i="3" s="1"/>
  <c r="R2374" i="3"/>
  <c r="S2374" i="3" s="1"/>
  <c r="F2374" i="3"/>
  <c r="M2374" i="3" s="1"/>
  <c r="N2374" i="3" s="1"/>
  <c r="O2374" i="3" s="1"/>
  <c r="P2374" i="3" s="1"/>
  <c r="R2373" i="3"/>
  <c r="S2373" i="3" s="1"/>
  <c r="F2373" i="3"/>
  <c r="M2373" i="3" s="1"/>
  <c r="N2373" i="3" s="1"/>
  <c r="O2373" i="3" s="1"/>
  <c r="P2373" i="3" s="1"/>
  <c r="R2372" i="3"/>
  <c r="S2372" i="3" s="1"/>
  <c r="F2372" i="3"/>
  <c r="M2372" i="3" s="1"/>
  <c r="N2372" i="3" s="1"/>
  <c r="O2372" i="3" s="1"/>
  <c r="P2372" i="3" s="1"/>
  <c r="R2371" i="3"/>
  <c r="S2371" i="3" s="1"/>
  <c r="F2371" i="3"/>
  <c r="M2371" i="3" s="1"/>
  <c r="N2371" i="3" s="1"/>
  <c r="O2371" i="3" s="1"/>
  <c r="P2371" i="3" s="1"/>
  <c r="R2370" i="3"/>
  <c r="S2370" i="3" s="1"/>
  <c r="F2370" i="3"/>
  <c r="M2370" i="3" s="1"/>
  <c r="N2370" i="3" s="1"/>
  <c r="O2370" i="3" s="1"/>
  <c r="P2370" i="3" s="1"/>
  <c r="R2369" i="3"/>
  <c r="S2369" i="3" s="1"/>
  <c r="F2369" i="3"/>
  <c r="M2369" i="3" s="1"/>
  <c r="N2369" i="3" s="1"/>
  <c r="O2369" i="3" s="1"/>
  <c r="P2369" i="3" s="1"/>
  <c r="R2368" i="3"/>
  <c r="S2368" i="3" s="1"/>
  <c r="F2368" i="3"/>
  <c r="M2368" i="3" s="1"/>
  <c r="N2368" i="3" s="1"/>
  <c r="O2368" i="3" s="1"/>
  <c r="P2368" i="3" s="1"/>
  <c r="R2367" i="3"/>
  <c r="S2367" i="3" s="1"/>
  <c r="F2367" i="3"/>
  <c r="M2367" i="3" s="1"/>
  <c r="N2367" i="3" s="1"/>
  <c r="O2367" i="3" s="1"/>
  <c r="P2367" i="3" s="1"/>
  <c r="R2366" i="3"/>
  <c r="S2366" i="3" s="1"/>
  <c r="F2366" i="3"/>
  <c r="M2366" i="3" s="1"/>
  <c r="N2366" i="3" s="1"/>
  <c r="O2366" i="3" s="1"/>
  <c r="P2366" i="3" s="1"/>
  <c r="R2365" i="3"/>
  <c r="S2365" i="3" s="1"/>
  <c r="F2365" i="3"/>
  <c r="M2365" i="3" s="1"/>
  <c r="N2365" i="3" s="1"/>
  <c r="O2365" i="3" s="1"/>
  <c r="P2365" i="3" s="1"/>
  <c r="R2364" i="3"/>
  <c r="S2364" i="3" s="1"/>
  <c r="F2364" i="3"/>
  <c r="M2364" i="3" s="1"/>
  <c r="N2364" i="3" s="1"/>
  <c r="O2364" i="3" s="1"/>
  <c r="P2364" i="3" s="1"/>
  <c r="R2363" i="3"/>
  <c r="S2363" i="3" s="1"/>
  <c r="F2363" i="3"/>
  <c r="M2363" i="3" s="1"/>
  <c r="N2363" i="3" s="1"/>
  <c r="O2363" i="3" s="1"/>
  <c r="P2363" i="3" s="1"/>
  <c r="R2362" i="3"/>
  <c r="S2362" i="3" s="1"/>
  <c r="F2362" i="3"/>
  <c r="M2362" i="3" s="1"/>
  <c r="N2362" i="3" s="1"/>
  <c r="O2362" i="3" s="1"/>
  <c r="P2362" i="3" s="1"/>
  <c r="R2361" i="3"/>
  <c r="S2361" i="3" s="1"/>
  <c r="F2361" i="3"/>
  <c r="M2361" i="3" s="1"/>
  <c r="N2361" i="3" s="1"/>
  <c r="O2361" i="3" s="1"/>
  <c r="P2361" i="3" s="1"/>
  <c r="R2360" i="3"/>
  <c r="S2360" i="3" s="1"/>
  <c r="F2360" i="3"/>
  <c r="M2360" i="3" s="1"/>
  <c r="N2360" i="3" s="1"/>
  <c r="O2360" i="3" s="1"/>
  <c r="P2360" i="3" s="1"/>
  <c r="R2359" i="3"/>
  <c r="S2359" i="3" s="1"/>
  <c r="F2359" i="3"/>
  <c r="M2359" i="3" s="1"/>
  <c r="N2359" i="3" s="1"/>
  <c r="O2359" i="3" s="1"/>
  <c r="P2359" i="3" s="1"/>
  <c r="R2358" i="3"/>
  <c r="S2358" i="3" s="1"/>
  <c r="F2358" i="3"/>
  <c r="M2358" i="3" s="1"/>
  <c r="N2358" i="3" s="1"/>
  <c r="O2358" i="3" s="1"/>
  <c r="P2358" i="3" s="1"/>
  <c r="R2357" i="3"/>
  <c r="S2357" i="3" s="1"/>
  <c r="F2357" i="3"/>
  <c r="M2357" i="3" s="1"/>
  <c r="N2357" i="3" s="1"/>
  <c r="O2357" i="3" s="1"/>
  <c r="P2357" i="3" s="1"/>
  <c r="R2356" i="3"/>
  <c r="S2356" i="3" s="1"/>
  <c r="F2356" i="3"/>
  <c r="M2356" i="3" s="1"/>
  <c r="N2356" i="3" s="1"/>
  <c r="O2356" i="3" s="1"/>
  <c r="P2356" i="3" s="1"/>
  <c r="R2355" i="3"/>
  <c r="S2355" i="3" s="1"/>
  <c r="F2355" i="3"/>
  <c r="M2355" i="3" s="1"/>
  <c r="N2355" i="3" s="1"/>
  <c r="O2355" i="3" s="1"/>
  <c r="P2355" i="3" s="1"/>
  <c r="R2354" i="3"/>
  <c r="S2354" i="3" s="1"/>
  <c r="F2354" i="3"/>
  <c r="M2354" i="3" s="1"/>
  <c r="N2354" i="3" s="1"/>
  <c r="O2354" i="3" s="1"/>
  <c r="P2354" i="3" s="1"/>
  <c r="R2353" i="3"/>
  <c r="S2353" i="3" s="1"/>
  <c r="F2353" i="3"/>
  <c r="M2353" i="3" s="1"/>
  <c r="N2353" i="3" s="1"/>
  <c r="O2353" i="3" s="1"/>
  <c r="P2353" i="3" s="1"/>
  <c r="R2352" i="3"/>
  <c r="S2352" i="3" s="1"/>
  <c r="F2352" i="3"/>
  <c r="M2352" i="3" s="1"/>
  <c r="N2352" i="3" s="1"/>
  <c r="O2352" i="3" s="1"/>
  <c r="P2352" i="3" s="1"/>
  <c r="R2351" i="3"/>
  <c r="S2351" i="3" s="1"/>
  <c r="F2351" i="3"/>
  <c r="M2351" i="3" s="1"/>
  <c r="N2351" i="3" s="1"/>
  <c r="O2351" i="3" s="1"/>
  <c r="P2351" i="3" s="1"/>
  <c r="R2349" i="3"/>
  <c r="S2349" i="3" s="1"/>
  <c r="R2346" i="3"/>
  <c r="S2346" i="3" s="1"/>
  <c r="R2344" i="3"/>
  <c r="S2344" i="3" s="1"/>
  <c r="F2344" i="3"/>
  <c r="M2344" i="3" s="1"/>
  <c r="N2344" i="3" s="1"/>
  <c r="O2344" i="3" s="1"/>
  <c r="P2344" i="3" s="1"/>
  <c r="R2340" i="3"/>
  <c r="S2340" i="3" s="1"/>
  <c r="F2340" i="3"/>
  <c r="M2340" i="3" s="1"/>
  <c r="N2340" i="3" s="1"/>
  <c r="O2340" i="3" s="1"/>
  <c r="P2340" i="3" s="1"/>
  <c r="R2336" i="3"/>
  <c r="S2336" i="3" s="1"/>
  <c r="R2334" i="3"/>
  <c r="S2334" i="3" s="1"/>
  <c r="F2334" i="3"/>
  <c r="M2334" i="3" s="1"/>
  <c r="N2334" i="3" s="1"/>
  <c r="O2334" i="3" s="1"/>
  <c r="P2334" i="3" s="1"/>
  <c r="R2330" i="3"/>
  <c r="S2330" i="3" s="1"/>
  <c r="F2330" i="3"/>
  <c r="M2330" i="3" s="1"/>
  <c r="N2330" i="3" s="1"/>
  <c r="O2330" i="3" s="1"/>
  <c r="P2330" i="3" s="1"/>
  <c r="R2326" i="3"/>
  <c r="S2326" i="3" s="1"/>
  <c r="F2326" i="3"/>
  <c r="M2326" i="3" s="1"/>
  <c r="N2326" i="3" s="1"/>
  <c r="O2326" i="3" s="1"/>
  <c r="P2326" i="3" s="1"/>
  <c r="R2320" i="3"/>
  <c r="S2320" i="3" s="1"/>
  <c r="R2318" i="3"/>
  <c r="S2318" i="3" s="1"/>
  <c r="R2316" i="3"/>
  <c r="S2316" i="3" s="1"/>
  <c r="F2316" i="3"/>
  <c r="M2316" i="3" s="1"/>
  <c r="N2316" i="3" s="1"/>
  <c r="O2316" i="3" s="1"/>
  <c r="P2316" i="3" s="1"/>
  <c r="R2313" i="3"/>
  <c r="S2313" i="3" s="1"/>
  <c r="R2309" i="3"/>
  <c r="S2309" i="3" s="1"/>
  <c r="R2305" i="3"/>
  <c r="S2305" i="3" s="1"/>
  <c r="R2301" i="3"/>
  <c r="S2301" i="3" s="1"/>
  <c r="R2297" i="3"/>
  <c r="S2297" i="3" s="1"/>
  <c r="F2297" i="3"/>
  <c r="M2297" i="3" s="1"/>
  <c r="N2297" i="3" s="1"/>
  <c r="O2297" i="3" s="1"/>
  <c r="P2297" i="3" s="1"/>
  <c r="R2295" i="3"/>
  <c r="S2295" i="3" s="1"/>
  <c r="R2293" i="3"/>
  <c r="S2293" i="3" s="1"/>
  <c r="F2293" i="3"/>
  <c r="M2293" i="3" s="1"/>
  <c r="N2293" i="3" s="1"/>
  <c r="O2293" i="3" s="1"/>
  <c r="P2293" i="3" s="1"/>
  <c r="R2288" i="3"/>
  <c r="S2288" i="3" s="1"/>
  <c r="F2288" i="3"/>
  <c r="M2288" i="3" s="1"/>
  <c r="N2288" i="3" s="1"/>
  <c r="O2288" i="3" s="1"/>
  <c r="P2288" i="3" s="1"/>
  <c r="R2286" i="3"/>
  <c r="S2286" i="3" s="1"/>
  <c r="R2282" i="3"/>
  <c r="S2282" i="3" s="1"/>
  <c r="R2277" i="3"/>
  <c r="S2277" i="3" s="1"/>
  <c r="R2275" i="3"/>
  <c r="S2275" i="3" s="1"/>
  <c r="R2273" i="3"/>
  <c r="S2273" i="3" s="1"/>
  <c r="F2273" i="3"/>
  <c r="M2273" i="3" s="1"/>
  <c r="N2273" i="3" s="1"/>
  <c r="O2273" i="3" s="1"/>
  <c r="P2273" i="3" s="1"/>
  <c r="R2268" i="3"/>
  <c r="S2268" i="3" s="1"/>
  <c r="R2261" i="3"/>
  <c r="S2261" i="3" s="1"/>
  <c r="F2261" i="3"/>
  <c r="M2261" i="3" s="1"/>
  <c r="N2261" i="3" s="1"/>
  <c r="O2261" i="3" s="1"/>
  <c r="P2261" i="3" s="1"/>
  <c r="R2259" i="3"/>
  <c r="S2259" i="3" s="1"/>
  <c r="R2253" i="3"/>
  <c r="S2253" i="3" s="1"/>
  <c r="R2249" i="3"/>
  <c r="S2249" i="3" s="1"/>
  <c r="R2246" i="3"/>
  <c r="S2246" i="3" s="1"/>
  <c r="R2244" i="3"/>
  <c r="S2244" i="3" s="1"/>
  <c r="F2244" i="3"/>
  <c r="M2244" i="3" s="1"/>
  <c r="N2244" i="3" s="1"/>
  <c r="O2244" i="3" s="1"/>
  <c r="P2244" i="3" s="1"/>
  <c r="R2242" i="3"/>
  <c r="S2242" i="3" s="1"/>
  <c r="R2238" i="3"/>
  <c r="S2238" i="3" s="1"/>
  <c r="R2231" i="3"/>
  <c r="S2231" i="3" s="1"/>
  <c r="R2223" i="3"/>
  <c r="S2223" i="3" s="1"/>
  <c r="R2219" i="3"/>
  <c r="S2219" i="3" s="1"/>
  <c r="R2216" i="3"/>
  <c r="S2216" i="3" s="1"/>
  <c r="R2212" i="3"/>
  <c r="S2212" i="3" s="1"/>
  <c r="R2208" i="3"/>
  <c r="S2208" i="3" s="1"/>
  <c r="R1702" i="3"/>
  <c r="S1702" i="3" s="1"/>
  <c r="R1695" i="3"/>
  <c r="S1695" i="3" s="1"/>
  <c r="R1692" i="3"/>
  <c r="S1692" i="3" s="1"/>
  <c r="R1685" i="3"/>
  <c r="S1685" i="3" s="1"/>
  <c r="R1682" i="3"/>
  <c r="S1682" i="3" s="1"/>
  <c r="R1675" i="3"/>
  <c r="S1675" i="3" s="1"/>
  <c r="F1675" i="3"/>
  <c r="M1675" i="3" s="1"/>
  <c r="N1675" i="3" s="1"/>
  <c r="O1675" i="3" s="1"/>
  <c r="P1675" i="3" s="1"/>
  <c r="R1663" i="3"/>
  <c r="S1663" i="3" s="1"/>
  <c r="R1660" i="3"/>
  <c r="S1660" i="3" s="1"/>
  <c r="F1660" i="3"/>
  <c r="M1660" i="3" s="1"/>
  <c r="N1660" i="3" s="1"/>
  <c r="O1660" i="3" s="1"/>
  <c r="P1660" i="3" s="1"/>
  <c r="R1655" i="3"/>
  <c r="S1655" i="3" s="1"/>
  <c r="R1132" i="3"/>
  <c r="S1132" i="3" s="1"/>
  <c r="R1124" i="3"/>
  <c r="S1124" i="3" s="1"/>
  <c r="R1118" i="3"/>
  <c r="S1118" i="3" s="1"/>
  <c r="R1112" i="3"/>
  <c r="S1112" i="3" s="1"/>
  <c r="F1112" i="3"/>
  <c r="M1112" i="3" s="1"/>
  <c r="N1112" i="3" s="1"/>
  <c r="O1112" i="3" s="1"/>
  <c r="P1112" i="3" s="1"/>
  <c r="R1109" i="3"/>
  <c r="S1109" i="3" s="1"/>
  <c r="F1109" i="3"/>
  <c r="M1109" i="3" s="1"/>
  <c r="N1109" i="3" s="1"/>
  <c r="O1109" i="3" s="1"/>
  <c r="P1109" i="3" s="1"/>
  <c r="R1106" i="3"/>
  <c r="S1106" i="3" s="1"/>
  <c r="F1106" i="3"/>
  <c r="M1106" i="3" s="1"/>
  <c r="N1106" i="3" s="1"/>
  <c r="O1106" i="3" s="1"/>
  <c r="P1106" i="3" s="1"/>
  <c r="R1103" i="3"/>
  <c r="S1103" i="3" s="1"/>
  <c r="F2206" i="3"/>
  <c r="M2206" i="3" s="1"/>
  <c r="N2206" i="3" s="1"/>
  <c r="O2206" i="3" s="1"/>
  <c r="P2206" i="3" s="1"/>
  <c r="R2205" i="3"/>
  <c r="S2205" i="3" s="1"/>
  <c r="F2205" i="3"/>
  <c r="M2205" i="3" s="1"/>
  <c r="N2205" i="3" s="1"/>
  <c r="O2205" i="3" s="1"/>
  <c r="P2205" i="3" s="1"/>
  <c r="R2204" i="3"/>
  <c r="S2204" i="3" s="1"/>
  <c r="F2204" i="3"/>
  <c r="M2204" i="3" s="1"/>
  <c r="N2204" i="3" s="1"/>
  <c r="O2204" i="3" s="1"/>
  <c r="P2204" i="3" s="1"/>
  <c r="R2203" i="3"/>
  <c r="S2203" i="3" s="1"/>
  <c r="F2203" i="3"/>
  <c r="M2203" i="3" s="1"/>
  <c r="N2203" i="3" s="1"/>
  <c r="O2203" i="3" s="1"/>
  <c r="P2203" i="3" s="1"/>
  <c r="R2202" i="3"/>
  <c r="S2202" i="3" s="1"/>
  <c r="F2202" i="3"/>
  <c r="M2202" i="3" s="1"/>
  <c r="N2202" i="3" s="1"/>
  <c r="O2202" i="3" s="1"/>
  <c r="P2202" i="3" s="1"/>
  <c r="R2201" i="3"/>
  <c r="S2201" i="3" s="1"/>
  <c r="F2201" i="3"/>
  <c r="M2201" i="3" s="1"/>
  <c r="N2201" i="3" s="1"/>
  <c r="O2201" i="3" s="1"/>
  <c r="P2201" i="3" s="1"/>
  <c r="R2200" i="3"/>
  <c r="S2200" i="3" s="1"/>
  <c r="F2200" i="3"/>
  <c r="M2200" i="3" s="1"/>
  <c r="N2200" i="3" s="1"/>
  <c r="O2200" i="3" s="1"/>
  <c r="P2200" i="3" s="1"/>
  <c r="R2199" i="3"/>
  <c r="S2199" i="3" s="1"/>
  <c r="F2199" i="3"/>
  <c r="M2199" i="3" s="1"/>
  <c r="N2199" i="3" s="1"/>
  <c r="O2199" i="3" s="1"/>
  <c r="P2199" i="3" s="1"/>
  <c r="R2198" i="3"/>
  <c r="S2198" i="3" s="1"/>
  <c r="F2198" i="3"/>
  <c r="M2198" i="3" s="1"/>
  <c r="N2198" i="3" s="1"/>
  <c r="O2198" i="3" s="1"/>
  <c r="P2198" i="3" s="1"/>
  <c r="R2197" i="3"/>
  <c r="S2197" i="3" s="1"/>
  <c r="F2197" i="3"/>
  <c r="M2197" i="3" s="1"/>
  <c r="N2197" i="3" s="1"/>
  <c r="O2197" i="3" s="1"/>
  <c r="P2197" i="3" s="1"/>
  <c r="R2196" i="3"/>
  <c r="S2196" i="3" s="1"/>
  <c r="F2196" i="3"/>
  <c r="M2196" i="3" s="1"/>
  <c r="N2196" i="3" s="1"/>
  <c r="O2196" i="3" s="1"/>
  <c r="P2196" i="3" s="1"/>
  <c r="R2195" i="3"/>
  <c r="S2195" i="3" s="1"/>
  <c r="F2195" i="3"/>
  <c r="M2195" i="3" s="1"/>
  <c r="N2195" i="3" s="1"/>
  <c r="O2195" i="3" s="1"/>
  <c r="P2195" i="3" s="1"/>
  <c r="R2194" i="3"/>
  <c r="S2194" i="3" s="1"/>
  <c r="F2194" i="3"/>
  <c r="M2194" i="3" s="1"/>
  <c r="N2194" i="3" s="1"/>
  <c r="O2194" i="3" s="1"/>
  <c r="P2194" i="3" s="1"/>
  <c r="R2193" i="3"/>
  <c r="S2193" i="3" s="1"/>
  <c r="F2193" i="3"/>
  <c r="M2193" i="3" s="1"/>
  <c r="N2193" i="3" s="1"/>
  <c r="O2193" i="3" s="1"/>
  <c r="P2193" i="3" s="1"/>
  <c r="R2192" i="3"/>
  <c r="S2192" i="3" s="1"/>
  <c r="F2192" i="3"/>
  <c r="M2192" i="3" s="1"/>
  <c r="N2192" i="3" s="1"/>
  <c r="O2192" i="3" s="1"/>
  <c r="P2192" i="3" s="1"/>
  <c r="R2191" i="3"/>
  <c r="S2191" i="3" s="1"/>
  <c r="F2191" i="3"/>
  <c r="M2191" i="3" s="1"/>
  <c r="N2191" i="3" s="1"/>
  <c r="O2191" i="3" s="1"/>
  <c r="P2191" i="3" s="1"/>
  <c r="R2190" i="3"/>
  <c r="S2190" i="3" s="1"/>
  <c r="F2190" i="3"/>
  <c r="M2190" i="3" s="1"/>
  <c r="N2190" i="3" s="1"/>
  <c r="O2190" i="3" s="1"/>
  <c r="P2190" i="3" s="1"/>
  <c r="R2189" i="3"/>
  <c r="S2189" i="3" s="1"/>
  <c r="F2189" i="3"/>
  <c r="M2189" i="3" s="1"/>
  <c r="N2189" i="3" s="1"/>
  <c r="O2189" i="3" s="1"/>
  <c r="P2189" i="3" s="1"/>
  <c r="R2188" i="3"/>
  <c r="S2188" i="3" s="1"/>
  <c r="F2188" i="3"/>
  <c r="M2188" i="3" s="1"/>
  <c r="N2188" i="3" s="1"/>
  <c r="O2188" i="3" s="1"/>
  <c r="P2188" i="3" s="1"/>
  <c r="R2187" i="3"/>
  <c r="S2187" i="3" s="1"/>
  <c r="F2187" i="3"/>
  <c r="M2187" i="3" s="1"/>
  <c r="N2187" i="3" s="1"/>
  <c r="O2187" i="3" s="1"/>
  <c r="P2187" i="3" s="1"/>
  <c r="R2186" i="3"/>
  <c r="S2186" i="3" s="1"/>
  <c r="F2186" i="3"/>
  <c r="M2186" i="3" s="1"/>
  <c r="N2186" i="3" s="1"/>
  <c r="O2186" i="3" s="1"/>
  <c r="P2186" i="3" s="1"/>
  <c r="R2185" i="3"/>
  <c r="S2185" i="3" s="1"/>
  <c r="F2185" i="3"/>
  <c r="M2185" i="3" s="1"/>
  <c r="N2185" i="3" s="1"/>
  <c r="O2185" i="3" s="1"/>
  <c r="P2185" i="3" s="1"/>
  <c r="R2184" i="3"/>
  <c r="S2184" i="3" s="1"/>
  <c r="F2184" i="3"/>
  <c r="M2184" i="3" s="1"/>
  <c r="N2184" i="3" s="1"/>
  <c r="O2184" i="3" s="1"/>
  <c r="P2184" i="3" s="1"/>
  <c r="R2183" i="3"/>
  <c r="S2183" i="3" s="1"/>
  <c r="F2183" i="3"/>
  <c r="M2183" i="3" s="1"/>
  <c r="N2183" i="3" s="1"/>
  <c r="O2183" i="3" s="1"/>
  <c r="P2183" i="3" s="1"/>
  <c r="R2182" i="3"/>
  <c r="S2182" i="3" s="1"/>
  <c r="F2182" i="3"/>
  <c r="M2182" i="3" s="1"/>
  <c r="N2182" i="3" s="1"/>
  <c r="O2182" i="3" s="1"/>
  <c r="P2182" i="3" s="1"/>
  <c r="R2181" i="3"/>
  <c r="S2181" i="3" s="1"/>
  <c r="F2181" i="3"/>
  <c r="M2181" i="3" s="1"/>
  <c r="N2181" i="3" s="1"/>
  <c r="O2181" i="3" s="1"/>
  <c r="P2181" i="3" s="1"/>
  <c r="R2180" i="3"/>
  <c r="S2180" i="3" s="1"/>
  <c r="F2180" i="3"/>
  <c r="M2180" i="3" s="1"/>
  <c r="N2180" i="3" s="1"/>
  <c r="O2180" i="3" s="1"/>
  <c r="P2180" i="3" s="1"/>
  <c r="R2179" i="3"/>
  <c r="S2179" i="3" s="1"/>
  <c r="F2179" i="3"/>
  <c r="M2179" i="3" s="1"/>
  <c r="N2179" i="3" s="1"/>
  <c r="O2179" i="3" s="1"/>
  <c r="P2179" i="3" s="1"/>
  <c r="R2178" i="3"/>
  <c r="S2178" i="3" s="1"/>
  <c r="F2178" i="3"/>
  <c r="M2178" i="3" s="1"/>
  <c r="N2178" i="3" s="1"/>
  <c r="O2178" i="3" s="1"/>
  <c r="P2178" i="3" s="1"/>
  <c r="R2177" i="3"/>
  <c r="S2177" i="3" s="1"/>
  <c r="F2177" i="3"/>
  <c r="M2177" i="3" s="1"/>
  <c r="N2177" i="3" s="1"/>
  <c r="O2177" i="3" s="1"/>
  <c r="P2177" i="3" s="1"/>
  <c r="R2176" i="3"/>
  <c r="S2176" i="3" s="1"/>
  <c r="F2176" i="3"/>
  <c r="M2176" i="3" s="1"/>
  <c r="N2176" i="3" s="1"/>
  <c r="O2176" i="3" s="1"/>
  <c r="P2176" i="3" s="1"/>
  <c r="R2175" i="3"/>
  <c r="S2175" i="3" s="1"/>
  <c r="F2175" i="3"/>
  <c r="M2175" i="3" s="1"/>
  <c r="N2175" i="3" s="1"/>
  <c r="O2175" i="3" s="1"/>
  <c r="P2175" i="3" s="1"/>
  <c r="R2174" i="3"/>
  <c r="S2174" i="3" s="1"/>
  <c r="F2174" i="3"/>
  <c r="M2174" i="3" s="1"/>
  <c r="N2174" i="3" s="1"/>
  <c r="O2174" i="3" s="1"/>
  <c r="P2174" i="3" s="1"/>
  <c r="R2173" i="3"/>
  <c r="S2173" i="3" s="1"/>
  <c r="F2173" i="3"/>
  <c r="M2173" i="3" s="1"/>
  <c r="N2173" i="3" s="1"/>
  <c r="O2173" i="3" s="1"/>
  <c r="P2173" i="3" s="1"/>
  <c r="R2172" i="3"/>
  <c r="S2172" i="3" s="1"/>
  <c r="F2172" i="3"/>
  <c r="M2172" i="3" s="1"/>
  <c r="N2172" i="3" s="1"/>
  <c r="O2172" i="3" s="1"/>
  <c r="P2172" i="3" s="1"/>
  <c r="R2171" i="3"/>
  <c r="S2171" i="3" s="1"/>
  <c r="F2171" i="3"/>
  <c r="M2171" i="3" s="1"/>
  <c r="N2171" i="3" s="1"/>
  <c r="O2171" i="3" s="1"/>
  <c r="P2171" i="3" s="1"/>
  <c r="R2170" i="3"/>
  <c r="S2170" i="3" s="1"/>
  <c r="F2170" i="3"/>
  <c r="M2170" i="3" s="1"/>
  <c r="N2170" i="3" s="1"/>
  <c r="O2170" i="3" s="1"/>
  <c r="P2170" i="3" s="1"/>
  <c r="R2169" i="3"/>
  <c r="S2169" i="3" s="1"/>
  <c r="F2169" i="3"/>
  <c r="M2169" i="3" s="1"/>
  <c r="N2169" i="3" s="1"/>
  <c r="O2169" i="3" s="1"/>
  <c r="P2169" i="3" s="1"/>
  <c r="R2168" i="3"/>
  <c r="S2168" i="3" s="1"/>
  <c r="F2168" i="3"/>
  <c r="M2168" i="3" s="1"/>
  <c r="N2168" i="3" s="1"/>
  <c r="O2168" i="3" s="1"/>
  <c r="P2168" i="3" s="1"/>
  <c r="R2167" i="3"/>
  <c r="S2167" i="3" s="1"/>
  <c r="F2167" i="3"/>
  <c r="M2167" i="3" s="1"/>
  <c r="N2167" i="3" s="1"/>
  <c r="O2167" i="3" s="1"/>
  <c r="P2167" i="3" s="1"/>
  <c r="R2166" i="3"/>
  <c r="S2166" i="3" s="1"/>
  <c r="F2166" i="3"/>
  <c r="M2166" i="3" s="1"/>
  <c r="N2166" i="3" s="1"/>
  <c r="O2166" i="3" s="1"/>
  <c r="P2166" i="3" s="1"/>
  <c r="R2165" i="3"/>
  <c r="S2165" i="3" s="1"/>
  <c r="F2165" i="3"/>
  <c r="M2165" i="3" s="1"/>
  <c r="N2165" i="3" s="1"/>
  <c r="O2165" i="3" s="1"/>
  <c r="P2165" i="3" s="1"/>
  <c r="R2164" i="3"/>
  <c r="S2164" i="3" s="1"/>
  <c r="F2164" i="3"/>
  <c r="M2164" i="3" s="1"/>
  <c r="N2164" i="3" s="1"/>
  <c r="O2164" i="3" s="1"/>
  <c r="P2164" i="3" s="1"/>
  <c r="R2163" i="3"/>
  <c r="S2163" i="3" s="1"/>
  <c r="F2163" i="3"/>
  <c r="M2163" i="3" s="1"/>
  <c r="N2163" i="3" s="1"/>
  <c r="O2163" i="3" s="1"/>
  <c r="P2163" i="3" s="1"/>
  <c r="R2162" i="3"/>
  <c r="S2162" i="3" s="1"/>
  <c r="F2162" i="3"/>
  <c r="M2162" i="3" s="1"/>
  <c r="N2162" i="3" s="1"/>
  <c r="O2162" i="3" s="1"/>
  <c r="P2162" i="3" s="1"/>
  <c r="R2161" i="3"/>
  <c r="S2161" i="3" s="1"/>
  <c r="F2161" i="3"/>
  <c r="M2161" i="3" s="1"/>
  <c r="N2161" i="3" s="1"/>
  <c r="O2161" i="3" s="1"/>
  <c r="P2161" i="3" s="1"/>
  <c r="R2160" i="3"/>
  <c r="S2160" i="3" s="1"/>
  <c r="F2160" i="3"/>
  <c r="M2160" i="3" s="1"/>
  <c r="N2160" i="3" s="1"/>
  <c r="O2160" i="3" s="1"/>
  <c r="P2160" i="3" s="1"/>
  <c r="R2159" i="3"/>
  <c r="S2159" i="3" s="1"/>
  <c r="F2159" i="3"/>
  <c r="M2159" i="3" s="1"/>
  <c r="N2159" i="3" s="1"/>
  <c r="O2159" i="3" s="1"/>
  <c r="P2159" i="3" s="1"/>
  <c r="R2158" i="3"/>
  <c r="S2158" i="3" s="1"/>
  <c r="F2158" i="3"/>
  <c r="M2158" i="3" s="1"/>
  <c r="N2158" i="3" s="1"/>
  <c r="O2158" i="3" s="1"/>
  <c r="P2158" i="3" s="1"/>
  <c r="R2157" i="3"/>
  <c r="S2157" i="3" s="1"/>
  <c r="F2157" i="3"/>
  <c r="M2157" i="3" s="1"/>
  <c r="N2157" i="3" s="1"/>
  <c r="O2157" i="3" s="1"/>
  <c r="P2157" i="3" s="1"/>
  <c r="R2156" i="3"/>
  <c r="S2156" i="3" s="1"/>
  <c r="F2156" i="3"/>
  <c r="M2156" i="3" s="1"/>
  <c r="N2156" i="3" s="1"/>
  <c r="O2156" i="3" s="1"/>
  <c r="P2156" i="3" s="1"/>
  <c r="R2155" i="3"/>
  <c r="S2155" i="3" s="1"/>
  <c r="F2155" i="3"/>
  <c r="M2155" i="3" s="1"/>
  <c r="N2155" i="3" s="1"/>
  <c r="O2155" i="3" s="1"/>
  <c r="P2155" i="3" s="1"/>
  <c r="R2154" i="3"/>
  <c r="S2154" i="3" s="1"/>
  <c r="F2154" i="3"/>
  <c r="M2154" i="3" s="1"/>
  <c r="N2154" i="3" s="1"/>
  <c r="O2154" i="3" s="1"/>
  <c r="P2154" i="3" s="1"/>
  <c r="R2153" i="3"/>
  <c r="S2153" i="3" s="1"/>
  <c r="F2153" i="3"/>
  <c r="M2153" i="3" s="1"/>
  <c r="N2153" i="3" s="1"/>
  <c r="O2153" i="3" s="1"/>
  <c r="P2153" i="3" s="1"/>
  <c r="R2152" i="3"/>
  <c r="S2152" i="3" s="1"/>
  <c r="F2152" i="3"/>
  <c r="M2152" i="3" s="1"/>
  <c r="N2152" i="3" s="1"/>
  <c r="O2152" i="3" s="1"/>
  <c r="P2152" i="3" s="1"/>
  <c r="R2151" i="3"/>
  <c r="S2151" i="3" s="1"/>
  <c r="F2151" i="3"/>
  <c r="M2151" i="3" s="1"/>
  <c r="N2151" i="3" s="1"/>
  <c r="O2151" i="3" s="1"/>
  <c r="P2151" i="3" s="1"/>
  <c r="R2150" i="3"/>
  <c r="S2150" i="3" s="1"/>
  <c r="F2150" i="3"/>
  <c r="M2150" i="3" s="1"/>
  <c r="N2150" i="3" s="1"/>
  <c r="O2150" i="3" s="1"/>
  <c r="P2150" i="3" s="1"/>
  <c r="R2149" i="3"/>
  <c r="S2149" i="3" s="1"/>
  <c r="F2149" i="3"/>
  <c r="M2149" i="3" s="1"/>
  <c r="N2149" i="3" s="1"/>
  <c r="O2149" i="3" s="1"/>
  <c r="P2149" i="3" s="1"/>
  <c r="R2148" i="3"/>
  <c r="S2148" i="3" s="1"/>
  <c r="F2148" i="3"/>
  <c r="M2148" i="3" s="1"/>
  <c r="N2148" i="3" s="1"/>
  <c r="O2148" i="3" s="1"/>
  <c r="P2148" i="3" s="1"/>
  <c r="R2147" i="3"/>
  <c r="S2147" i="3" s="1"/>
  <c r="F2147" i="3"/>
  <c r="M2147" i="3" s="1"/>
  <c r="N2147" i="3" s="1"/>
  <c r="O2147" i="3" s="1"/>
  <c r="P2147" i="3" s="1"/>
  <c r="R2146" i="3"/>
  <c r="S2146" i="3" s="1"/>
  <c r="F2146" i="3"/>
  <c r="M2146" i="3" s="1"/>
  <c r="N2146" i="3" s="1"/>
  <c r="O2146" i="3" s="1"/>
  <c r="P2146" i="3" s="1"/>
  <c r="R2145" i="3"/>
  <c r="S2145" i="3" s="1"/>
  <c r="F2145" i="3"/>
  <c r="M2145" i="3" s="1"/>
  <c r="N2145" i="3" s="1"/>
  <c r="O2145" i="3" s="1"/>
  <c r="P2145" i="3" s="1"/>
  <c r="R2144" i="3"/>
  <c r="S2144" i="3" s="1"/>
  <c r="F2144" i="3"/>
  <c r="M2144" i="3" s="1"/>
  <c r="N2144" i="3" s="1"/>
  <c r="O2144" i="3" s="1"/>
  <c r="P2144" i="3" s="1"/>
  <c r="R2143" i="3"/>
  <c r="S2143" i="3" s="1"/>
  <c r="F2143" i="3"/>
  <c r="M2143" i="3" s="1"/>
  <c r="N2143" i="3" s="1"/>
  <c r="O2143" i="3" s="1"/>
  <c r="P2143" i="3" s="1"/>
  <c r="R2142" i="3"/>
  <c r="S2142" i="3" s="1"/>
  <c r="F2142" i="3"/>
  <c r="M2142" i="3" s="1"/>
  <c r="N2142" i="3" s="1"/>
  <c r="O2142" i="3" s="1"/>
  <c r="P2142" i="3" s="1"/>
  <c r="R2141" i="3"/>
  <c r="S2141" i="3" s="1"/>
  <c r="F2141" i="3"/>
  <c r="M2141" i="3" s="1"/>
  <c r="N2141" i="3" s="1"/>
  <c r="O2141" i="3" s="1"/>
  <c r="P2141" i="3" s="1"/>
  <c r="R2140" i="3"/>
  <c r="S2140" i="3" s="1"/>
  <c r="F2140" i="3"/>
  <c r="M2140" i="3" s="1"/>
  <c r="N2140" i="3" s="1"/>
  <c r="O2140" i="3" s="1"/>
  <c r="P2140" i="3" s="1"/>
  <c r="R2139" i="3"/>
  <c r="S2139" i="3" s="1"/>
  <c r="F2139" i="3"/>
  <c r="M2139" i="3" s="1"/>
  <c r="N2139" i="3" s="1"/>
  <c r="O2139" i="3" s="1"/>
  <c r="P2139" i="3" s="1"/>
  <c r="R2138" i="3"/>
  <c r="S2138" i="3" s="1"/>
  <c r="F2138" i="3"/>
  <c r="M2138" i="3" s="1"/>
  <c r="N2138" i="3" s="1"/>
  <c r="O2138" i="3" s="1"/>
  <c r="P2138" i="3" s="1"/>
  <c r="R2137" i="3"/>
  <c r="S2137" i="3" s="1"/>
  <c r="F2137" i="3"/>
  <c r="M2137" i="3" s="1"/>
  <c r="N2137" i="3" s="1"/>
  <c r="O2137" i="3" s="1"/>
  <c r="P2137" i="3" s="1"/>
  <c r="R2136" i="3"/>
  <c r="S2136" i="3" s="1"/>
  <c r="F2136" i="3"/>
  <c r="M2136" i="3" s="1"/>
  <c r="N2136" i="3" s="1"/>
  <c r="O2136" i="3" s="1"/>
  <c r="P2136" i="3" s="1"/>
  <c r="R2135" i="3"/>
  <c r="S2135" i="3" s="1"/>
  <c r="F2135" i="3"/>
  <c r="M2135" i="3" s="1"/>
  <c r="N2135" i="3" s="1"/>
  <c r="O2135" i="3" s="1"/>
  <c r="P2135" i="3" s="1"/>
  <c r="R2134" i="3"/>
  <c r="S2134" i="3" s="1"/>
  <c r="F2134" i="3"/>
  <c r="M2134" i="3" s="1"/>
  <c r="N2134" i="3" s="1"/>
  <c r="O2134" i="3" s="1"/>
  <c r="P2134" i="3" s="1"/>
  <c r="R2133" i="3"/>
  <c r="S2133" i="3" s="1"/>
  <c r="F2133" i="3"/>
  <c r="M2133" i="3" s="1"/>
  <c r="N2133" i="3" s="1"/>
  <c r="O2133" i="3" s="1"/>
  <c r="P2133" i="3" s="1"/>
  <c r="R2132" i="3"/>
  <c r="S2132" i="3" s="1"/>
  <c r="F2132" i="3"/>
  <c r="M2132" i="3" s="1"/>
  <c r="N2132" i="3" s="1"/>
  <c r="O2132" i="3" s="1"/>
  <c r="P2132" i="3" s="1"/>
  <c r="R2131" i="3"/>
  <c r="S2131" i="3" s="1"/>
  <c r="F2131" i="3"/>
  <c r="M2131" i="3" s="1"/>
  <c r="N2131" i="3" s="1"/>
  <c r="O2131" i="3" s="1"/>
  <c r="P2131" i="3" s="1"/>
  <c r="R2130" i="3"/>
  <c r="S2130" i="3" s="1"/>
  <c r="F2130" i="3"/>
  <c r="M2130" i="3" s="1"/>
  <c r="N2130" i="3" s="1"/>
  <c r="O2130" i="3" s="1"/>
  <c r="P2130" i="3" s="1"/>
  <c r="R2129" i="3"/>
  <c r="S2129" i="3" s="1"/>
  <c r="F2129" i="3"/>
  <c r="M2129" i="3" s="1"/>
  <c r="N2129" i="3" s="1"/>
  <c r="O2129" i="3" s="1"/>
  <c r="P2129" i="3" s="1"/>
  <c r="R2128" i="3"/>
  <c r="S2128" i="3" s="1"/>
  <c r="F2128" i="3"/>
  <c r="M2128" i="3" s="1"/>
  <c r="N2128" i="3" s="1"/>
  <c r="O2128" i="3" s="1"/>
  <c r="P2128" i="3" s="1"/>
  <c r="R2127" i="3"/>
  <c r="S2127" i="3" s="1"/>
  <c r="F2127" i="3"/>
  <c r="M2127" i="3" s="1"/>
  <c r="N2127" i="3" s="1"/>
  <c r="O2127" i="3" s="1"/>
  <c r="P2127" i="3" s="1"/>
  <c r="R2126" i="3"/>
  <c r="S2126" i="3" s="1"/>
  <c r="F2126" i="3"/>
  <c r="M2126" i="3" s="1"/>
  <c r="N2126" i="3" s="1"/>
  <c r="O2126" i="3" s="1"/>
  <c r="P2126" i="3" s="1"/>
  <c r="R2125" i="3"/>
  <c r="S2125" i="3" s="1"/>
  <c r="F2125" i="3"/>
  <c r="M2125" i="3" s="1"/>
  <c r="N2125" i="3" s="1"/>
  <c r="O2125" i="3" s="1"/>
  <c r="P2125" i="3" s="1"/>
  <c r="R2124" i="3"/>
  <c r="S2124" i="3" s="1"/>
  <c r="F2124" i="3"/>
  <c r="M2124" i="3" s="1"/>
  <c r="N2124" i="3" s="1"/>
  <c r="O2124" i="3" s="1"/>
  <c r="P2124" i="3" s="1"/>
  <c r="R2123" i="3"/>
  <c r="S2123" i="3" s="1"/>
  <c r="F2123" i="3"/>
  <c r="M2123" i="3" s="1"/>
  <c r="N2123" i="3" s="1"/>
  <c r="O2123" i="3" s="1"/>
  <c r="P2123" i="3" s="1"/>
  <c r="R2122" i="3"/>
  <c r="S2122" i="3" s="1"/>
  <c r="F2122" i="3"/>
  <c r="M2122" i="3" s="1"/>
  <c r="N2122" i="3" s="1"/>
  <c r="O2122" i="3" s="1"/>
  <c r="P2122" i="3" s="1"/>
  <c r="R2121" i="3"/>
  <c r="S2121" i="3" s="1"/>
  <c r="F2121" i="3"/>
  <c r="M2121" i="3" s="1"/>
  <c r="N2121" i="3" s="1"/>
  <c r="O2121" i="3" s="1"/>
  <c r="P2121" i="3" s="1"/>
  <c r="R2120" i="3"/>
  <c r="S2120" i="3" s="1"/>
  <c r="F2120" i="3"/>
  <c r="M2120" i="3" s="1"/>
  <c r="N2120" i="3" s="1"/>
  <c r="O2120" i="3" s="1"/>
  <c r="P2120" i="3" s="1"/>
  <c r="R2119" i="3"/>
  <c r="S2119" i="3" s="1"/>
  <c r="F2119" i="3"/>
  <c r="M2119" i="3" s="1"/>
  <c r="N2119" i="3" s="1"/>
  <c r="O2119" i="3" s="1"/>
  <c r="P2119" i="3" s="1"/>
  <c r="R2118" i="3"/>
  <c r="S2118" i="3" s="1"/>
  <c r="F2118" i="3"/>
  <c r="M2118" i="3" s="1"/>
  <c r="N2118" i="3" s="1"/>
  <c r="O2118" i="3" s="1"/>
  <c r="P2118" i="3" s="1"/>
  <c r="R2117" i="3"/>
  <c r="S2117" i="3" s="1"/>
  <c r="F2117" i="3"/>
  <c r="M2117" i="3" s="1"/>
  <c r="N2117" i="3" s="1"/>
  <c r="O2117" i="3" s="1"/>
  <c r="P2117" i="3" s="1"/>
  <c r="R2116" i="3"/>
  <c r="S2116" i="3" s="1"/>
  <c r="F2116" i="3"/>
  <c r="M2116" i="3" s="1"/>
  <c r="N2116" i="3" s="1"/>
  <c r="O2116" i="3" s="1"/>
  <c r="P2116" i="3" s="1"/>
  <c r="R2115" i="3"/>
  <c r="S2115" i="3" s="1"/>
  <c r="F2115" i="3"/>
  <c r="M2115" i="3" s="1"/>
  <c r="N2115" i="3" s="1"/>
  <c r="O2115" i="3" s="1"/>
  <c r="P2115" i="3" s="1"/>
  <c r="R2114" i="3"/>
  <c r="S2114" i="3" s="1"/>
  <c r="F2114" i="3"/>
  <c r="M2114" i="3" s="1"/>
  <c r="N2114" i="3" s="1"/>
  <c r="O2114" i="3" s="1"/>
  <c r="P2114" i="3" s="1"/>
  <c r="R2113" i="3"/>
  <c r="S2113" i="3" s="1"/>
  <c r="F2113" i="3"/>
  <c r="M2113" i="3" s="1"/>
  <c r="N2113" i="3" s="1"/>
  <c r="O2113" i="3" s="1"/>
  <c r="P2113" i="3" s="1"/>
  <c r="R2112" i="3"/>
  <c r="S2112" i="3" s="1"/>
  <c r="F2112" i="3"/>
  <c r="M2112" i="3" s="1"/>
  <c r="N2112" i="3" s="1"/>
  <c r="O2112" i="3" s="1"/>
  <c r="P2112" i="3" s="1"/>
  <c r="R2111" i="3"/>
  <c r="S2111" i="3" s="1"/>
  <c r="F2111" i="3"/>
  <c r="M2111" i="3" s="1"/>
  <c r="N2111" i="3" s="1"/>
  <c r="O2111" i="3" s="1"/>
  <c r="P2111" i="3" s="1"/>
  <c r="R2110" i="3"/>
  <c r="S2110" i="3" s="1"/>
  <c r="F2110" i="3"/>
  <c r="M2110" i="3" s="1"/>
  <c r="N2110" i="3" s="1"/>
  <c r="O2110" i="3" s="1"/>
  <c r="P2110" i="3" s="1"/>
  <c r="R2109" i="3"/>
  <c r="S2109" i="3" s="1"/>
  <c r="F2109" i="3"/>
  <c r="M2109" i="3" s="1"/>
  <c r="N2109" i="3" s="1"/>
  <c r="O2109" i="3" s="1"/>
  <c r="P2109" i="3" s="1"/>
  <c r="R2108" i="3"/>
  <c r="S2108" i="3" s="1"/>
  <c r="F2108" i="3"/>
  <c r="M2108" i="3" s="1"/>
  <c r="N2108" i="3" s="1"/>
  <c r="O2108" i="3" s="1"/>
  <c r="P2108" i="3" s="1"/>
  <c r="R2107" i="3"/>
  <c r="S2107" i="3" s="1"/>
  <c r="F2107" i="3"/>
  <c r="M2107" i="3" s="1"/>
  <c r="N2107" i="3" s="1"/>
  <c r="O2107" i="3" s="1"/>
  <c r="P2107" i="3" s="1"/>
  <c r="R2106" i="3"/>
  <c r="S2106" i="3" s="1"/>
  <c r="F2106" i="3"/>
  <c r="M2106" i="3" s="1"/>
  <c r="N2106" i="3" s="1"/>
  <c r="O2106" i="3" s="1"/>
  <c r="P2106" i="3" s="1"/>
  <c r="R2105" i="3"/>
  <c r="S2105" i="3" s="1"/>
  <c r="F2105" i="3"/>
  <c r="M2105" i="3" s="1"/>
  <c r="N2105" i="3" s="1"/>
  <c r="O2105" i="3" s="1"/>
  <c r="P2105" i="3" s="1"/>
  <c r="R2104" i="3"/>
  <c r="S2104" i="3" s="1"/>
  <c r="F2104" i="3"/>
  <c r="M2104" i="3" s="1"/>
  <c r="N2104" i="3" s="1"/>
  <c r="O2104" i="3" s="1"/>
  <c r="P2104" i="3" s="1"/>
  <c r="R2103" i="3"/>
  <c r="S2103" i="3" s="1"/>
  <c r="F2103" i="3"/>
  <c r="M2103" i="3" s="1"/>
  <c r="N2103" i="3" s="1"/>
  <c r="O2103" i="3" s="1"/>
  <c r="P2103" i="3" s="1"/>
  <c r="R2102" i="3"/>
  <c r="S2102" i="3" s="1"/>
  <c r="F2102" i="3"/>
  <c r="M2102" i="3" s="1"/>
  <c r="N2102" i="3" s="1"/>
  <c r="O2102" i="3" s="1"/>
  <c r="P2102" i="3" s="1"/>
  <c r="R2101" i="3"/>
  <c r="S2101" i="3" s="1"/>
  <c r="F2101" i="3"/>
  <c r="M2101" i="3" s="1"/>
  <c r="N2101" i="3" s="1"/>
  <c r="O2101" i="3" s="1"/>
  <c r="P2101" i="3" s="1"/>
  <c r="R2100" i="3"/>
  <c r="S2100" i="3" s="1"/>
  <c r="F2100" i="3"/>
  <c r="M2100" i="3" s="1"/>
  <c r="N2100" i="3" s="1"/>
  <c r="O2100" i="3" s="1"/>
  <c r="P2100" i="3" s="1"/>
  <c r="R2099" i="3"/>
  <c r="S2099" i="3" s="1"/>
  <c r="F2099" i="3"/>
  <c r="M2099" i="3" s="1"/>
  <c r="N2099" i="3" s="1"/>
  <c r="O2099" i="3" s="1"/>
  <c r="P2099" i="3" s="1"/>
  <c r="R2098" i="3"/>
  <c r="S2098" i="3" s="1"/>
  <c r="F2098" i="3"/>
  <c r="M2098" i="3" s="1"/>
  <c r="N2098" i="3" s="1"/>
  <c r="O2098" i="3" s="1"/>
  <c r="P2098" i="3" s="1"/>
  <c r="R2097" i="3"/>
  <c r="S2097" i="3" s="1"/>
  <c r="F2097" i="3"/>
  <c r="M2097" i="3" s="1"/>
  <c r="N2097" i="3" s="1"/>
  <c r="O2097" i="3" s="1"/>
  <c r="P2097" i="3" s="1"/>
  <c r="R2096" i="3"/>
  <c r="S2096" i="3" s="1"/>
  <c r="F2096" i="3"/>
  <c r="M2096" i="3" s="1"/>
  <c r="N2096" i="3" s="1"/>
  <c r="O2096" i="3" s="1"/>
  <c r="P2096" i="3" s="1"/>
  <c r="R2095" i="3"/>
  <c r="S2095" i="3" s="1"/>
  <c r="F2095" i="3"/>
  <c r="M2095" i="3" s="1"/>
  <c r="N2095" i="3" s="1"/>
  <c r="O2095" i="3" s="1"/>
  <c r="P2095" i="3" s="1"/>
  <c r="R2094" i="3"/>
  <c r="S2094" i="3" s="1"/>
  <c r="F2094" i="3"/>
  <c r="M2094" i="3" s="1"/>
  <c r="N2094" i="3" s="1"/>
  <c r="O2094" i="3" s="1"/>
  <c r="P2094" i="3" s="1"/>
  <c r="R2093" i="3"/>
  <c r="S2093" i="3" s="1"/>
  <c r="F2093" i="3"/>
  <c r="M2093" i="3" s="1"/>
  <c r="N2093" i="3" s="1"/>
  <c r="O2093" i="3" s="1"/>
  <c r="P2093" i="3" s="1"/>
  <c r="R2092" i="3"/>
  <c r="S2092" i="3" s="1"/>
  <c r="F2092" i="3"/>
  <c r="M2092" i="3" s="1"/>
  <c r="N2092" i="3" s="1"/>
  <c r="O2092" i="3" s="1"/>
  <c r="P2092" i="3" s="1"/>
  <c r="R2091" i="3"/>
  <c r="S2091" i="3" s="1"/>
  <c r="F2091" i="3"/>
  <c r="M2091" i="3" s="1"/>
  <c r="N2091" i="3" s="1"/>
  <c r="O2091" i="3" s="1"/>
  <c r="P2091" i="3" s="1"/>
  <c r="R2090" i="3"/>
  <c r="S2090" i="3" s="1"/>
  <c r="F2090" i="3"/>
  <c r="M2090" i="3" s="1"/>
  <c r="N2090" i="3" s="1"/>
  <c r="O2090" i="3" s="1"/>
  <c r="P2090" i="3" s="1"/>
  <c r="R2089" i="3"/>
  <c r="S2089" i="3" s="1"/>
  <c r="F2089" i="3"/>
  <c r="M2089" i="3" s="1"/>
  <c r="N2089" i="3" s="1"/>
  <c r="O2089" i="3" s="1"/>
  <c r="P2089" i="3" s="1"/>
  <c r="R2088" i="3"/>
  <c r="S2088" i="3" s="1"/>
  <c r="F2088" i="3"/>
  <c r="M2088" i="3" s="1"/>
  <c r="N2088" i="3" s="1"/>
  <c r="O2088" i="3" s="1"/>
  <c r="P2088" i="3" s="1"/>
  <c r="R2087" i="3"/>
  <c r="S2087" i="3" s="1"/>
  <c r="F2087" i="3"/>
  <c r="M2087" i="3" s="1"/>
  <c r="N2087" i="3" s="1"/>
  <c r="O2087" i="3" s="1"/>
  <c r="P2087" i="3" s="1"/>
  <c r="R2086" i="3"/>
  <c r="S2086" i="3" s="1"/>
  <c r="F2086" i="3"/>
  <c r="M2086" i="3" s="1"/>
  <c r="N2086" i="3" s="1"/>
  <c r="O2086" i="3" s="1"/>
  <c r="P2086" i="3" s="1"/>
  <c r="R2085" i="3"/>
  <c r="S2085" i="3" s="1"/>
  <c r="F2085" i="3"/>
  <c r="M2085" i="3" s="1"/>
  <c r="N2085" i="3" s="1"/>
  <c r="O2085" i="3" s="1"/>
  <c r="P2085" i="3" s="1"/>
  <c r="R2084" i="3"/>
  <c r="S2084" i="3" s="1"/>
  <c r="F2084" i="3"/>
  <c r="M2084" i="3" s="1"/>
  <c r="N2084" i="3" s="1"/>
  <c r="O2084" i="3" s="1"/>
  <c r="P2084" i="3" s="1"/>
  <c r="R2083" i="3"/>
  <c r="S2083" i="3" s="1"/>
  <c r="F2083" i="3"/>
  <c r="M2083" i="3" s="1"/>
  <c r="N2083" i="3" s="1"/>
  <c r="O2083" i="3" s="1"/>
  <c r="P2083" i="3" s="1"/>
  <c r="R2082" i="3"/>
  <c r="S2082" i="3" s="1"/>
  <c r="F2082" i="3"/>
  <c r="M2082" i="3" s="1"/>
  <c r="N2082" i="3" s="1"/>
  <c r="O2082" i="3" s="1"/>
  <c r="P2082" i="3" s="1"/>
  <c r="R2081" i="3"/>
  <c r="S2081" i="3" s="1"/>
  <c r="F2081" i="3"/>
  <c r="M2081" i="3" s="1"/>
  <c r="N2081" i="3" s="1"/>
  <c r="O2081" i="3" s="1"/>
  <c r="P2081" i="3" s="1"/>
  <c r="R2080" i="3"/>
  <c r="S2080" i="3" s="1"/>
  <c r="F2080" i="3"/>
  <c r="M2080" i="3" s="1"/>
  <c r="N2080" i="3" s="1"/>
  <c r="O2080" i="3" s="1"/>
  <c r="P2080" i="3" s="1"/>
  <c r="R2079" i="3"/>
  <c r="S2079" i="3" s="1"/>
  <c r="F2079" i="3"/>
  <c r="M2079" i="3" s="1"/>
  <c r="N2079" i="3" s="1"/>
  <c r="O2079" i="3" s="1"/>
  <c r="P2079" i="3" s="1"/>
  <c r="R2078" i="3"/>
  <c r="S2078" i="3" s="1"/>
  <c r="F2078" i="3"/>
  <c r="M2078" i="3" s="1"/>
  <c r="N2078" i="3" s="1"/>
  <c r="O2078" i="3" s="1"/>
  <c r="P2078" i="3" s="1"/>
  <c r="R2077" i="3"/>
  <c r="S2077" i="3" s="1"/>
  <c r="F2077" i="3"/>
  <c r="M2077" i="3" s="1"/>
  <c r="N2077" i="3" s="1"/>
  <c r="O2077" i="3" s="1"/>
  <c r="P2077" i="3" s="1"/>
  <c r="R2076" i="3"/>
  <c r="S2076" i="3" s="1"/>
  <c r="F2076" i="3"/>
  <c r="M2076" i="3" s="1"/>
  <c r="N2076" i="3" s="1"/>
  <c r="O2076" i="3" s="1"/>
  <c r="P2076" i="3" s="1"/>
  <c r="R2075" i="3"/>
  <c r="S2075" i="3" s="1"/>
  <c r="F2075" i="3"/>
  <c r="M2075" i="3" s="1"/>
  <c r="N2075" i="3" s="1"/>
  <c r="O2075" i="3" s="1"/>
  <c r="P2075" i="3" s="1"/>
  <c r="R2074" i="3"/>
  <c r="S2074" i="3" s="1"/>
  <c r="F2074" i="3"/>
  <c r="M2074" i="3" s="1"/>
  <c r="N2074" i="3" s="1"/>
  <c r="O2074" i="3" s="1"/>
  <c r="P2074" i="3" s="1"/>
  <c r="R2073" i="3"/>
  <c r="S2073" i="3" s="1"/>
  <c r="F2073" i="3"/>
  <c r="M2073" i="3" s="1"/>
  <c r="N2073" i="3" s="1"/>
  <c r="O2073" i="3" s="1"/>
  <c r="P2073" i="3" s="1"/>
  <c r="R2072" i="3"/>
  <c r="S2072" i="3" s="1"/>
  <c r="F2072" i="3"/>
  <c r="M2072" i="3" s="1"/>
  <c r="N2072" i="3" s="1"/>
  <c r="O2072" i="3" s="1"/>
  <c r="P2072" i="3" s="1"/>
  <c r="R2071" i="3"/>
  <c r="S2071" i="3" s="1"/>
  <c r="F2071" i="3"/>
  <c r="M2071" i="3" s="1"/>
  <c r="N2071" i="3" s="1"/>
  <c r="O2071" i="3" s="1"/>
  <c r="P2071" i="3" s="1"/>
  <c r="R2070" i="3"/>
  <c r="S2070" i="3" s="1"/>
  <c r="F2070" i="3"/>
  <c r="M2070" i="3" s="1"/>
  <c r="N2070" i="3" s="1"/>
  <c r="O2070" i="3" s="1"/>
  <c r="P2070" i="3" s="1"/>
  <c r="R2069" i="3"/>
  <c r="S2069" i="3" s="1"/>
  <c r="F2069" i="3"/>
  <c r="M2069" i="3" s="1"/>
  <c r="N2069" i="3" s="1"/>
  <c r="O2069" i="3" s="1"/>
  <c r="P2069" i="3" s="1"/>
  <c r="R2068" i="3"/>
  <c r="S2068" i="3" s="1"/>
  <c r="F2068" i="3"/>
  <c r="M2068" i="3" s="1"/>
  <c r="N2068" i="3" s="1"/>
  <c r="O2068" i="3" s="1"/>
  <c r="P2068" i="3" s="1"/>
  <c r="R2067" i="3"/>
  <c r="S2067" i="3" s="1"/>
  <c r="F2067" i="3"/>
  <c r="M2067" i="3" s="1"/>
  <c r="N2067" i="3" s="1"/>
  <c r="O2067" i="3" s="1"/>
  <c r="P2067" i="3" s="1"/>
  <c r="R2066" i="3"/>
  <c r="S2066" i="3" s="1"/>
  <c r="F2066" i="3"/>
  <c r="M2066" i="3" s="1"/>
  <c r="N2066" i="3" s="1"/>
  <c r="O2066" i="3" s="1"/>
  <c r="P2066" i="3" s="1"/>
  <c r="R2065" i="3"/>
  <c r="S2065" i="3" s="1"/>
  <c r="F2065" i="3"/>
  <c r="M2065" i="3" s="1"/>
  <c r="N2065" i="3" s="1"/>
  <c r="O2065" i="3" s="1"/>
  <c r="P2065" i="3" s="1"/>
  <c r="R2064" i="3"/>
  <c r="S2064" i="3" s="1"/>
  <c r="F2064" i="3"/>
  <c r="M2064" i="3" s="1"/>
  <c r="N2064" i="3" s="1"/>
  <c r="O2064" i="3" s="1"/>
  <c r="P2064" i="3" s="1"/>
  <c r="R2063" i="3"/>
  <c r="S2063" i="3" s="1"/>
  <c r="F2063" i="3"/>
  <c r="M2063" i="3" s="1"/>
  <c r="N2063" i="3" s="1"/>
  <c r="O2063" i="3" s="1"/>
  <c r="P2063" i="3" s="1"/>
  <c r="R2062" i="3"/>
  <c r="S2062" i="3" s="1"/>
  <c r="F2062" i="3"/>
  <c r="M2062" i="3" s="1"/>
  <c r="N2062" i="3" s="1"/>
  <c r="O2062" i="3" s="1"/>
  <c r="P2062" i="3" s="1"/>
  <c r="R2061" i="3"/>
  <c r="S2061" i="3" s="1"/>
  <c r="F2061" i="3"/>
  <c r="M2061" i="3" s="1"/>
  <c r="N2061" i="3" s="1"/>
  <c r="O2061" i="3" s="1"/>
  <c r="P2061" i="3" s="1"/>
  <c r="R2060" i="3"/>
  <c r="S2060" i="3" s="1"/>
  <c r="F2060" i="3"/>
  <c r="M2060" i="3" s="1"/>
  <c r="N2060" i="3" s="1"/>
  <c r="O2060" i="3" s="1"/>
  <c r="P2060" i="3" s="1"/>
  <c r="R2059" i="3"/>
  <c r="S2059" i="3" s="1"/>
  <c r="F2059" i="3"/>
  <c r="M2059" i="3" s="1"/>
  <c r="N2059" i="3" s="1"/>
  <c r="O2059" i="3" s="1"/>
  <c r="P2059" i="3" s="1"/>
  <c r="R2058" i="3"/>
  <c r="S2058" i="3" s="1"/>
  <c r="F2058" i="3"/>
  <c r="M2058" i="3" s="1"/>
  <c r="N2058" i="3" s="1"/>
  <c r="O2058" i="3" s="1"/>
  <c r="P2058" i="3" s="1"/>
  <c r="R2057" i="3"/>
  <c r="S2057" i="3" s="1"/>
  <c r="F2057" i="3"/>
  <c r="M2057" i="3" s="1"/>
  <c r="N2057" i="3" s="1"/>
  <c r="O2057" i="3" s="1"/>
  <c r="P2057" i="3" s="1"/>
  <c r="R2056" i="3"/>
  <c r="S2056" i="3" s="1"/>
  <c r="F2056" i="3"/>
  <c r="M2056" i="3" s="1"/>
  <c r="N2056" i="3" s="1"/>
  <c r="O2056" i="3" s="1"/>
  <c r="P2056" i="3" s="1"/>
  <c r="R2055" i="3"/>
  <c r="S2055" i="3" s="1"/>
  <c r="F2055" i="3"/>
  <c r="M2055" i="3" s="1"/>
  <c r="N2055" i="3" s="1"/>
  <c r="O2055" i="3" s="1"/>
  <c r="P2055" i="3" s="1"/>
  <c r="R2054" i="3"/>
  <c r="S2054" i="3" s="1"/>
  <c r="F2054" i="3"/>
  <c r="M2054" i="3" s="1"/>
  <c r="N2054" i="3" s="1"/>
  <c r="O2054" i="3" s="1"/>
  <c r="P2054" i="3" s="1"/>
  <c r="R2053" i="3"/>
  <c r="S2053" i="3" s="1"/>
  <c r="F2053" i="3"/>
  <c r="M2053" i="3" s="1"/>
  <c r="N2053" i="3" s="1"/>
  <c r="O2053" i="3" s="1"/>
  <c r="P2053" i="3" s="1"/>
  <c r="R2052" i="3"/>
  <c r="S2052" i="3" s="1"/>
  <c r="F2052" i="3"/>
  <c r="M2052" i="3" s="1"/>
  <c r="N2052" i="3" s="1"/>
  <c r="O2052" i="3" s="1"/>
  <c r="P2052" i="3" s="1"/>
  <c r="R2051" i="3"/>
  <c r="S2051" i="3" s="1"/>
  <c r="F2051" i="3"/>
  <c r="M2051" i="3" s="1"/>
  <c r="N2051" i="3" s="1"/>
  <c r="O2051" i="3" s="1"/>
  <c r="P2051" i="3" s="1"/>
  <c r="R2050" i="3"/>
  <c r="S2050" i="3" s="1"/>
  <c r="F2050" i="3"/>
  <c r="M2050" i="3" s="1"/>
  <c r="N2050" i="3" s="1"/>
  <c r="O2050" i="3" s="1"/>
  <c r="P2050" i="3" s="1"/>
  <c r="R2049" i="3"/>
  <c r="S2049" i="3" s="1"/>
  <c r="F2049" i="3"/>
  <c r="M2049" i="3" s="1"/>
  <c r="N2049" i="3" s="1"/>
  <c r="O2049" i="3" s="1"/>
  <c r="P2049" i="3" s="1"/>
  <c r="R2048" i="3"/>
  <c r="S2048" i="3" s="1"/>
  <c r="F2048" i="3"/>
  <c r="M2048" i="3" s="1"/>
  <c r="N2048" i="3" s="1"/>
  <c r="O2048" i="3" s="1"/>
  <c r="P2048" i="3" s="1"/>
  <c r="R2047" i="3"/>
  <c r="S2047" i="3" s="1"/>
  <c r="F2047" i="3"/>
  <c r="M2047" i="3" s="1"/>
  <c r="N2047" i="3" s="1"/>
  <c r="O2047" i="3" s="1"/>
  <c r="P2047" i="3" s="1"/>
  <c r="R2046" i="3"/>
  <c r="S2046" i="3" s="1"/>
  <c r="F2046" i="3"/>
  <c r="M2046" i="3" s="1"/>
  <c r="N2046" i="3" s="1"/>
  <c r="O2046" i="3" s="1"/>
  <c r="P2046" i="3" s="1"/>
  <c r="R2045" i="3"/>
  <c r="S2045" i="3" s="1"/>
  <c r="F2045" i="3"/>
  <c r="M2045" i="3" s="1"/>
  <c r="N2045" i="3" s="1"/>
  <c r="O2045" i="3" s="1"/>
  <c r="P2045" i="3" s="1"/>
  <c r="R2044" i="3"/>
  <c r="S2044" i="3" s="1"/>
  <c r="F2044" i="3"/>
  <c r="M2044" i="3" s="1"/>
  <c r="N2044" i="3" s="1"/>
  <c r="O2044" i="3" s="1"/>
  <c r="P2044" i="3" s="1"/>
  <c r="R2043" i="3"/>
  <c r="S2043" i="3" s="1"/>
  <c r="F2043" i="3"/>
  <c r="M2043" i="3" s="1"/>
  <c r="N2043" i="3" s="1"/>
  <c r="O2043" i="3" s="1"/>
  <c r="P2043" i="3" s="1"/>
  <c r="R2042" i="3"/>
  <c r="S2042" i="3" s="1"/>
  <c r="F2042" i="3"/>
  <c r="M2042" i="3" s="1"/>
  <c r="N2042" i="3" s="1"/>
  <c r="O2042" i="3" s="1"/>
  <c r="P2042" i="3" s="1"/>
  <c r="R2041" i="3"/>
  <c r="S2041" i="3" s="1"/>
  <c r="F2041" i="3"/>
  <c r="M2041" i="3" s="1"/>
  <c r="N2041" i="3" s="1"/>
  <c r="O2041" i="3" s="1"/>
  <c r="P2041" i="3" s="1"/>
  <c r="R2040" i="3"/>
  <c r="S2040" i="3" s="1"/>
  <c r="F2040" i="3"/>
  <c r="M2040" i="3" s="1"/>
  <c r="N2040" i="3" s="1"/>
  <c r="O2040" i="3" s="1"/>
  <c r="P2040" i="3" s="1"/>
  <c r="R2039" i="3"/>
  <c r="S2039" i="3" s="1"/>
  <c r="F2039" i="3"/>
  <c r="M2039" i="3" s="1"/>
  <c r="N2039" i="3" s="1"/>
  <c r="O2039" i="3" s="1"/>
  <c r="P2039" i="3" s="1"/>
  <c r="R2038" i="3"/>
  <c r="S2038" i="3" s="1"/>
  <c r="F2038" i="3"/>
  <c r="M2038" i="3" s="1"/>
  <c r="N2038" i="3" s="1"/>
  <c r="O2038" i="3" s="1"/>
  <c r="P2038" i="3" s="1"/>
  <c r="R2037" i="3"/>
  <c r="S2037" i="3" s="1"/>
  <c r="F2037" i="3"/>
  <c r="M2037" i="3" s="1"/>
  <c r="N2037" i="3" s="1"/>
  <c r="O2037" i="3" s="1"/>
  <c r="P2037" i="3" s="1"/>
  <c r="R2036" i="3"/>
  <c r="S2036" i="3" s="1"/>
  <c r="F2036" i="3"/>
  <c r="M2036" i="3" s="1"/>
  <c r="N2036" i="3" s="1"/>
  <c r="O2036" i="3" s="1"/>
  <c r="P2036" i="3" s="1"/>
  <c r="R2035" i="3"/>
  <c r="S2035" i="3" s="1"/>
  <c r="F2035" i="3"/>
  <c r="M2035" i="3" s="1"/>
  <c r="N2035" i="3" s="1"/>
  <c r="O2035" i="3" s="1"/>
  <c r="P2035" i="3" s="1"/>
  <c r="R2034" i="3"/>
  <c r="S2034" i="3" s="1"/>
  <c r="F2034" i="3"/>
  <c r="M2034" i="3" s="1"/>
  <c r="N2034" i="3" s="1"/>
  <c r="O2034" i="3" s="1"/>
  <c r="P2034" i="3" s="1"/>
  <c r="R2033" i="3"/>
  <c r="S2033" i="3" s="1"/>
  <c r="F2033" i="3"/>
  <c r="M2033" i="3" s="1"/>
  <c r="N2033" i="3" s="1"/>
  <c r="O2033" i="3" s="1"/>
  <c r="P2033" i="3" s="1"/>
  <c r="R2032" i="3"/>
  <c r="S2032" i="3" s="1"/>
  <c r="F2032" i="3"/>
  <c r="M2032" i="3" s="1"/>
  <c r="N2032" i="3" s="1"/>
  <c r="O2032" i="3" s="1"/>
  <c r="P2032" i="3" s="1"/>
  <c r="R2031" i="3"/>
  <c r="S2031" i="3" s="1"/>
  <c r="F2031" i="3"/>
  <c r="M2031" i="3" s="1"/>
  <c r="N2031" i="3" s="1"/>
  <c r="O2031" i="3" s="1"/>
  <c r="P2031" i="3" s="1"/>
  <c r="R2030" i="3"/>
  <c r="S2030" i="3" s="1"/>
  <c r="F2030" i="3"/>
  <c r="M2030" i="3" s="1"/>
  <c r="N2030" i="3" s="1"/>
  <c r="O2030" i="3" s="1"/>
  <c r="P2030" i="3" s="1"/>
  <c r="R2029" i="3"/>
  <c r="S2029" i="3" s="1"/>
  <c r="F2029" i="3"/>
  <c r="M2029" i="3" s="1"/>
  <c r="N2029" i="3" s="1"/>
  <c r="O2029" i="3" s="1"/>
  <c r="P2029" i="3" s="1"/>
  <c r="R2028" i="3"/>
  <c r="S2028" i="3" s="1"/>
  <c r="F2028" i="3"/>
  <c r="M2028" i="3" s="1"/>
  <c r="N2028" i="3" s="1"/>
  <c r="O2028" i="3" s="1"/>
  <c r="P2028" i="3" s="1"/>
  <c r="R2027" i="3"/>
  <c r="S2027" i="3" s="1"/>
  <c r="F2027" i="3"/>
  <c r="M2027" i="3" s="1"/>
  <c r="N2027" i="3" s="1"/>
  <c r="O2027" i="3" s="1"/>
  <c r="P2027" i="3" s="1"/>
  <c r="R2026" i="3"/>
  <c r="S2026" i="3" s="1"/>
  <c r="F2026" i="3"/>
  <c r="M2026" i="3" s="1"/>
  <c r="N2026" i="3" s="1"/>
  <c r="O2026" i="3" s="1"/>
  <c r="P2026" i="3" s="1"/>
  <c r="R2025" i="3"/>
  <c r="S2025" i="3" s="1"/>
  <c r="F2025" i="3"/>
  <c r="M2025" i="3" s="1"/>
  <c r="N2025" i="3" s="1"/>
  <c r="O2025" i="3" s="1"/>
  <c r="P2025" i="3" s="1"/>
  <c r="R2024" i="3"/>
  <c r="S2024" i="3" s="1"/>
  <c r="F2024" i="3"/>
  <c r="M2024" i="3" s="1"/>
  <c r="N2024" i="3" s="1"/>
  <c r="O2024" i="3" s="1"/>
  <c r="P2024" i="3" s="1"/>
  <c r="R2023" i="3"/>
  <c r="S2023" i="3" s="1"/>
  <c r="F2023" i="3"/>
  <c r="M2023" i="3" s="1"/>
  <c r="N2023" i="3" s="1"/>
  <c r="O2023" i="3" s="1"/>
  <c r="P2023" i="3" s="1"/>
  <c r="R2022" i="3"/>
  <c r="S2022" i="3" s="1"/>
  <c r="F2022" i="3"/>
  <c r="M2022" i="3" s="1"/>
  <c r="N2022" i="3" s="1"/>
  <c r="O2022" i="3" s="1"/>
  <c r="P2022" i="3" s="1"/>
  <c r="R2021" i="3"/>
  <c r="S2021" i="3" s="1"/>
  <c r="F2021" i="3"/>
  <c r="M2021" i="3" s="1"/>
  <c r="N2021" i="3" s="1"/>
  <c r="O2021" i="3" s="1"/>
  <c r="P2021" i="3" s="1"/>
  <c r="R2020" i="3"/>
  <c r="S2020" i="3" s="1"/>
  <c r="F2020" i="3"/>
  <c r="M2020" i="3" s="1"/>
  <c r="N2020" i="3" s="1"/>
  <c r="O2020" i="3" s="1"/>
  <c r="P2020" i="3" s="1"/>
  <c r="R2019" i="3"/>
  <c r="S2019" i="3" s="1"/>
  <c r="F2019" i="3"/>
  <c r="M2019" i="3" s="1"/>
  <c r="N2019" i="3" s="1"/>
  <c r="O2019" i="3" s="1"/>
  <c r="P2019" i="3" s="1"/>
  <c r="R2018" i="3"/>
  <c r="S2018" i="3" s="1"/>
  <c r="F2018" i="3"/>
  <c r="M2018" i="3" s="1"/>
  <c r="N2018" i="3" s="1"/>
  <c r="O2018" i="3" s="1"/>
  <c r="P2018" i="3" s="1"/>
  <c r="R2017" i="3"/>
  <c r="S2017" i="3" s="1"/>
  <c r="F2017" i="3"/>
  <c r="M2017" i="3" s="1"/>
  <c r="N2017" i="3" s="1"/>
  <c r="O2017" i="3" s="1"/>
  <c r="P2017" i="3" s="1"/>
  <c r="R2016" i="3"/>
  <c r="S2016" i="3" s="1"/>
  <c r="F2016" i="3"/>
  <c r="M2016" i="3" s="1"/>
  <c r="N2016" i="3" s="1"/>
  <c r="O2016" i="3" s="1"/>
  <c r="P2016" i="3" s="1"/>
  <c r="R2015" i="3"/>
  <c r="S2015" i="3" s="1"/>
  <c r="F2015" i="3"/>
  <c r="M2015" i="3" s="1"/>
  <c r="N2015" i="3" s="1"/>
  <c r="O2015" i="3" s="1"/>
  <c r="P2015" i="3" s="1"/>
  <c r="R2014" i="3"/>
  <c r="S2014" i="3" s="1"/>
  <c r="F2014" i="3"/>
  <c r="M2014" i="3" s="1"/>
  <c r="N2014" i="3" s="1"/>
  <c r="O2014" i="3" s="1"/>
  <c r="P2014" i="3" s="1"/>
  <c r="R2013" i="3"/>
  <c r="S2013" i="3" s="1"/>
  <c r="F2013" i="3"/>
  <c r="M2013" i="3" s="1"/>
  <c r="N2013" i="3" s="1"/>
  <c r="O2013" i="3" s="1"/>
  <c r="P2013" i="3" s="1"/>
  <c r="R2012" i="3"/>
  <c r="S2012" i="3" s="1"/>
  <c r="F2012" i="3"/>
  <c r="M2012" i="3" s="1"/>
  <c r="N2012" i="3" s="1"/>
  <c r="O2012" i="3" s="1"/>
  <c r="P2012" i="3" s="1"/>
  <c r="R2011" i="3"/>
  <c r="S2011" i="3" s="1"/>
  <c r="F2011" i="3"/>
  <c r="M2011" i="3" s="1"/>
  <c r="N2011" i="3" s="1"/>
  <c r="O2011" i="3" s="1"/>
  <c r="P2011" i="3" s="1"/>
  <c r="R2010" i="3"/>
  <c r="S2010" i="3" s="1"/>
  <c r="F2010" i="3"/>
  <c r="M2010" i="3" s="1"/>
  <c r="N2010" i="3" s="1"/>
  <c r="O2010" i="3" s="1"/>
  <c r="P2010" i="3" s="1"/>
  <c r="R2009" i="3"/>
  <c r="S2009" i="3" s="1"/>
  <c r="F2009" i="3"/>
  <c r="M2009" i="3" s="1"/>
  <c r="N2009" i="3" s="1"/>
  <c r="O2009" i="3" s="1"/>
  <c r="P2009" i="3" s="1"/>
  <c r="R2008" i="3"/>
  <c r="S2008" i="3" s="1"/>
  <c r="F2008" i="3"/>
  <c r="M2008" i="3" s="1"/>
  <c r="N2008" i="3" s="1"/>
  <c r="O2008" i="3" s="1"/>
  <c r="P2008" i="3" s="1"/>
  <c r="R2007" i="3"/>
  <c r="S2007" i="3" s="1"/>
  <c r="F2007" i="3"/>
  <c r="M2007" i="3" s="1"/>
  <c r="N2007" i="3" s="1"/>
  <c r="O2007" i="3" s="1"/>
  <c r="P2007" i="3" s="1"/>
  <c r="R2006" i="3"/>
  <c r="S2006" i="3" s="1"/>
  <c r="F2006" i="3"/>
  <c r="M2006" i="3" s="1"/>
  <c r="N2006" i="3" s="1"/>
  <c r="O2006" i="3" s="1"/>
  <c r="P2006" i="3" s="1"/>
  <c r="R2005" i="3"/>
  <c r="S2005" i="3" s="1"/>
  <c r="F2005" i="3"/>
  <c r="M2005" i="3" s="1"/>
  <c r="N2005" i="3" s="1"/>
  <c r="O2005" i="3" s="1"/>
  <c r="P2005" i="3" s="1"/>
  <c r="R2004" i="3"/>
  <c r="S2004" i="3" s="1"/>
  <c r="F2004" i="3"/>
  <c r="M2004" i="3" s="1"/>
  <c r="N2004" i="3" s="1"/>
  <c r="O2004" i="3" s="1"/>
  <c r="P2004" i="3" s="1"/>
  <c r="R2003" i="3"/>
  <c r="S2003" i="3" s="1"/>
  <c r="F2003" i="3"/>
  <c r="M2003" i="3" s="1"/>
  <c r="N2003" i="3" s="1"/>
  <c r="O2003" i="3" s="1"/>
  <c r="P2003" i="3" s="1"/>
  <c r="R2002" i="3"/>
  <c r="S2002" i="3" s="1"/>
  <c r="F2002" i="3"/>
  <c r="M2002" i="3" s="1"/>
  <c r="N2002" i="3" s="1"/>
  <c r="O2002" i="3" s="1"/>
  <c r="P2002" i="3" s="1"/>
  <c r="R2001" i="3"/>
  <c r="S2001" i="3" s="1"/>
  <c r="F2001" i="3"/>
  <c r="M2001" i="3" s="1"/>
  <c r="N2001" i="3" s="1"/>
  <c r="O2001" i="3" s="1"/>
  <c r="P2001" i="3" s="1"/>
  <c r="R2000" i="3"/>
  <c r="S2000" i="3" s="1"/>
  <c r="F2000" i="3"/>
  <c r="M2000" i="3" s="1"/>
  <c r="N2000" i="3" s="1"/>
  <c r="O2000" i="3" s="1"/>
  <c r="P2000" i="3" s="1"/>
  <c r="R1999" i="3"/>
  <c r="S1999" i="3" s="1"/>
  <c r="F1999" i="3"/>
  <c r="M1999" i="3" s="1"/>
  <c r="N1999" i="3" s="1"/>
  <c r="O1999" i="3" s="1"/>
  <c r="P1999" i="3" s="1"/>
  <c r="R1998" i="3"/>
  <c r="S1998" i="3" s="1"/>
  <c r="F1998" i="3"/>
  <c r="M1998" i="3" s="1"/>
  <c r="N1998" i="3" s="1"/>
  <c r="O1998" i="3" s="1"/>
  <c r="P1998" i="3" s="1"/>
  <c r="R1997" i="3"/>
  <c r="S1997" i="3" s="1"/>
  <c r="F1997" i="3"/>
  <c r="M1997" i="3" s="1"/>
  <c r="N1997" i="3" s="1"/>
  <c r="O1997" i="3" s="1"/>
  <c r="P1997" i="3" s="1"/>
  <c r="R1996" i="3"/>
  <c r="S1996" i="3" s="1"/>
  <c r="F1996" i="3"/>
  <c r="M1996" i="3" s="1"/>
  <c r="N1996" i="3" s="1"/>
  <c r="O1996" i="3" s="1"/>
  <c r="P1996" i="3" s="1"/>
  <c r="R1995" i="3"/>
  <c r="S1995" i="3" s="1"/>
  <c r="F1995" i="3"/>
  <c r="M1995" i="3" s="1"/>
  <c r="N1995" i="3" s="1"/>
  <c r="O1995" i="3" s="1"/>
  <c r="P1995" i="3" s="1"/>
  <c r="R1994" i="3"/>
  <c r="S1994" i="3" s="1"/>
  <c r="F1994" i="3"/>
  <c r="M1994" i="3" s="1"/>
  <c r="N1994" i="3" s="1"/>
  <c r="O1994" i="3" s="1"/>
  <c r="P1994" i="3" s="1"/>
  <c r="R1993" i="3"/>
  <c r="S1993" i="3" s="1"/>
  <c r="F1993" i="3"/>
  <c r="M1993" i="3" s="1"/>
  <c r="N1993" i="3" s="1"/>
  <c r="O1993" i="3" s="1"/>
  <c r="P1993" i="3" s="1"/>
  <c r="R1992" i="3"/>
  <c r="S1992" i="3" s="1"/>
  <c r="F1992" i="3"/>
  <c r="M1992" i="3" s="1"/>
  <c r="N1992" i="3" s="1"/>
  <c r="O1992" i="3" s="1"/>
  <c r="P1992" i="3" s="1"/>
  <c r="R1991" i="3"/>
  <c r="S1991" i="3" s="1"/>
  <c r="F1991" i="3"/>
  <c r="M1991" i="3" s="1"/>
  <c r="N1991" i="3" s="1"/>
  <c r="O1991" i="3" s="1"/>
  <c r="P1991" i="3" s="1"/>
  <c r="R1990" i="3"/>
  <c r="S1990" i="3" s="1"/>
  <c r="F1990" i="3"/>
  <c r="M1990" i="3" s="1"/>
  <c r="N1990" i="3" s="1"/>
  <c r="O1990" i="3" s="1"/>
  <c r="P1990" i="3" s="1"/>
  <c r="R1989" i="3"/>
  <c r="S1989" i="3" s="1"/>
  <c r="F1989" i="3"/>
  <c r="M1989" i="3" s="1"/>
  <c r="N1989" i="3" s="1"/>
  <c r="O1989" i="3" s="1"/>
  <c r="P1989" i="3" s="1"/>
  <c r="R1988" i="3"/>
  <c r="S1988" i="3" s="1"/>
  <c r="F1988" i="3"/>
  <c r="M1988" i="3" s="1"/>
  <c r="N1988" i="3" s="1"/>
  <c r="O1988" i="3" s="1"/>
  <c r="P1988" i="3" s="1"/>
  <c r="R1987" i="3"/>
  <c r="S1987" i="3" s="1"/>
  <c r="F1987" i="3"/>
  <c r="M1987" i="3" s="1"/>
  <c r="N1987" i="3" s="1"/>
  <c r="O1987" i="3" s="1"/>
  <c r="P1987" i="3" s="1"/>
  <c r="R1986" i="3"/>
  <c r="S1986" i="3" s="1"/>
  <c r="F1986" i="3"/>
  <c r="M1986" i="3" s="1"/>
  <c r="N1986" i="3" s="1"/>
  <c r="O1986" i="3" s="1"/>
  <c r="P1986" i="3" s="1"/>
  <c r="R1985" i="3"/>
  <c r="S1985" i="3" s="1"/>
  <c r="F1985" i="3"/>
  <c r="M1985" i="3" s="1"/>
  <c r="N1985" i="3" s="1"/>
  <c r="O1985" i="3" s="1"/>
  <c r="P1985" i="3" s="1"/>
  <c r="R1984" i="3"/>
  <c r="S1984" i="3" s="1"/>
  <c r="F1984" i="3"/>
  <c r="M1984" i="3" s="1"/>
  <c r="N1984" i="3" s="1"/>
  <c r="O1984" i="3" s="1"/>
  <c r="P1984" i="3" s="1"/>
  <c r="R1983" i="3"/>
  <c r="S1983" i="3" s="1"/>
  <c r="F1983" i="3"/>
  <c r="M1983" i="3" s="1"/>
  <c r="N1983" i="3" s="1"/>
  <c r="O1983" i="3" s="1"/>
  <c r="P1983" i="3" s="1"/>
  <c r="R1982" i="3"/>
  <c r="S1982" i="3" s="1"/>
  <c r="F1982" i="3"/>
  <c r="M1982" i="3" s="1"/>
  <c r="N1982" i="3" s="1"/>
  <c r="O1982" i="3" s="1"/>
  <c r="P1982" i="3" s="1"/>
  <c r="R1981" i="3"/>
  <c r="S1981" i="3" s="1"/>
  <c r="F1981" i="3"/>
  <c r="M1981" i="3" s="1"/>
  <c r="N1981" i="3" s="1"/>
  <c r="O1981" i="3" s="1"/>
  <c r="P1981" i="3" s="1"/>
  <c r="R1980" i="3"/>
  <c r="S1980" i="3" s="1"/>
  <c r="F1980" i="3"/>
  <c r="M1980" i="3" s="1"/>
  <c r="N1980" i="3" s="1"/>
  <c r="O1980" i="3" s="1"/>
  <c r="P1980" i="3" s="1"/>
  <c r="R1979" i="3"/>
  <c r="S1979" i="3" s="1"/>
  <c r="F1979" i="3"/>
  <c r="M1979" i="3" s="1"/>
  <c r="N1979" i="3" s="1"/>
  <c r="O1979" i="3" s="1"/>
  <c r="P1979" i="3" s="1"/>
  <c r="R1978" i="3"/>
  <c r="S1978" i="3" s="1"/>
  <c r="F1978" i="3"/>
  <c r="M1978" i="3" s="1"/>
  <c r="N1978" i="3" s="1"/>
  <c r="O1978" i="3" s="1"/>
  <c r="P1978" i="3" s="1"/>
  <c r="R1977" i="3"/>
  <c r="S1977" i="3" s="1"/>
  <c r="F1977" i="3"/>
  <c r="M1977" i="3" s="1"/>
  <c r="N1977" i="3" s="1"/>
  <c r="O1977" i="3" s="1"/>
  <c r="P1977" i="3" s="1"/>
  <c r="R1976" i="3"/>
  <c r="S1976" i="3" s="1"/>
  <c r="F1976" i="3"/>
  <c r="M1976" i="3" s="1"/>
  <c r="N1976" i="3" s="1"/>
  <c r="O1976" i="3" s="1"/>
  <c r="P1976" i="3" s="1"/>
  <c r="R1975" i="3"/>
  <c r="S1975" i="3" s="1"/>
  <c r="F1975" i="3"/>
  <c r="M1975" i="3" s="1"/>
  <c r="N1975" i="3" s="1"/>
  <c r="O1975" i="3" s="1"/>
  <c r="P1975" i="3" s="1"/>
  <c r="R1974" i="3"/>
  <c r="S1974" i="3" s="1"/>
  <c r="F1974" i="3"/>
  <c r="M1974" i="3" s="1"/>
  <c r="N1974" i="3" s="1"/>
  <c r="O1974" i="3" s="1"/>
  <c r="P1974" i="3" s="1"/>
  <c r="R1973" i="3"/>
  <c r="S1973" i="3" s="1"/>
  <c r="F1973" i="3"/>
  <c r="M1973" i="3" s="1"/>
  <c r="N1973" i="3" s="1"/>
  <c r="O1973" i="3" s="1"/>
  <c r="P1973" i="3" s="1"/>
  <c r="R1972" i="3"/>
  <c r="S1972" i="3" s="1"/>
  <c r="F1972" i="3"/>
  <c r="M1972" i="3" s="1"/>
  <c r="N1972" i="3" s="1"/>
  <c r="O1972" i="3" s="1"/>
  <c r="P1972" i="3" s="1"/>
  <c r="R1971" i="3"/>
  <c r="S1971" i="3" s="1"/>
  <c r="F1971" i="3"/>
  <c r="M1971" i="3" s="1"/>
  <c r="N1971" i="3" s="1"/>
  <c r="O1971" i="3" s="1"/>
  <c r="P1971" i="3" s="1"/>
  <c r="R1970" i="3"/>
  <c r="S1970" i="3" s="1"/>
  <c r="F1970" i="3"/>
  <c r="M1970" i="3" s="1"/>
  <c r="N1970" i="3" s="1"/>
  <c r="O1970" i="3" s="1"/>
  <c r="P1970" i="3" s="1"/>
  <c r="R1969" i="3"/>
  <c r="S1969" i="3" s="1"/>
  <c r="F1969" i="3"/>
  <c r="M1969" i="3" s="1"/>
  <c r="N1969" i="3" s="1"/>
  <c r="O1969" i="3" s="1"/>
  <c r="P1969" i="3" s="1"/>
  <c r="R1968" i="3"/>
  <c r="S1968" i="3" s="1"/>
  <c r="F1968" i="3"/>
  <c r="M1968" i="3" s="1"/>
  <c r="N1968" i="3" s="1"/>
  <c r="O1968" i="3" s="1"/>
  <c r="P1968" i="3" s="1"/>
  <c r="R1967" i="3"/>
  <c r="S1967" i="3" s="1"/>
  <c r="F1967" i="3"/>
  <c r="M1967" i="3" s="1"/>
  <c r="N1967" i="3" s="1"/>
  <c r="O1967" i="3" s="1"/>
  <c r="P1967" i="3" s="1"/>
  <c r="R1966" i="3"/>
  <c r="S1966" i="3" s="1"/>
  <c r="F1966" i="3"/>
  <c r="M1966" i="3" s="1"/>
  <c r="N1966" i="3" s="1"/>
  <c r="O1966" i="3" s="1"/>
  <c r="P1966" i="3" s="1"/>
  <c r="R1965" i="3"/>
  <c r="S1965" i="3" s="1"/>
  <c r="F1965" i="3"/>
  <c r="M1965" i="3" s="1"/>
  <c r="N1965" i="3" s="1"/>
  <c r="O1965" i="3" s="1"/>
  <c r="P1965" i="3" s="1"/>
  <c r="R1964" i="3"/>
  <c r="S1964" i="3" s="1"/>
  <c r="F1964" i="3"/>
  <c r="M1964" i="3" s="1"/>
  <c r="N1964" i="3" s="1"/>
  <c r="O1964" i="3" s="1"/>
  <c r="P1964" i="3" s="1"/>
  <c r="R1963" i="3"/>
  <c r="S1963" i="3" s="1"/>
  <c r="F1963" i="3"/>
  <c r="M1963" i="3" s="1"/>
  <c r="N1963" i="3" s="1"/>
  <c r="O1963" i="3" s="1"/>
  <c r="P1963" i="3" s="1"/>
  <c r="R1962" i="3"/>
  <c r="S1962" i="3" s="1"/>
  <c r="F1962" i="3"/>
  <c r="M1962" i="3" s="1"/>
  <c r="N1962" i="3" s="1"/>
  <c r="O1962" i="3" s="1"/>
  <c r="P1962" i="3" s="1"/>
  <c r="R1961" i="3"/>
  <c r="S1961" i="3" s="1"/>
  <c r="F1961" i="3"/>
  <c r="M1961" i="3" s="1"/>
  <c r="N1961" i="3" s="1"/>
  <c r="O1961" i="3" s="1"/>
  <c r="P1961" i="3" s="1"/>
  <c r="R1960" i="3"/>
  <c r="S1960" i="3" s="1"/>
  <c r="F1960" i="3"/>
  <c r="M1960" i="3" s="1"/>
  <c r="N1960" i="3" s="1"/>
  <c r="O1960" i="3" s="1"/>
  <c r="P1960" i="3" s="1"/>
  <c r="R1959" i="3"/>
  <c r="S1959" i="3" s="1"/>
  <c r="F1959" i="3"/>
  <c r="M1959" i="3" s="1"/>
  <c r="N1959" i="3" s="1"/>
  <c r="O1959" i="3" s="1"/>
  <c r="P1959" i="3" s="1"/>
  <c r="R1958" i="3"/>
  <c r="S1958" i="3" s="1"/>
  <c r="F1958" i="3"/>
  <c r="M1958" i="3" s="1"/>
  <c r="N1958" i="3" s="1"/>
  <c r="O1958" i="3" s="1"/>
  <c r="P1958" i="3" s="1"/>
  <c r="R1957" i="3"/>
  <c r="S1957" i="3" s="1"/>
  <c r="F1957" i="3"/>
  <c r="M1957" i="3" s="1"/>
  <c r="N1957" i="3" s="1"/>
  <c r="O1957" i="3" s="1"/>
  <c r="P1957" i="3" s="1"/>
  <c r="R1956" i="3"/>
  <c r="S1956" i="3" s="1"/>
  <c r="F1956" i="3"/>
  <c r="M1956" i="3" s="1"/>
  <c r="N1956" i="3" s="1"/>
  <c r="O1956" i="3" s="1"/>
  <c r="P1956" i="3" s="1"/>
  <c r="R1955" i="3"/>
  <c r="S1955" i="3" s="1"/>
  <c r="F1955" i="3"/>
  <c r="M1955" i="3" s="1"/>
  <c r="N1955" i="3" s="1"/>
  <c r="O1955" i="3" s="1"/>
  <c r="P1955" i="3" s="1"/>
  <c r="R1954" i="3"/>
  <c r="S1954" i="3" s="1"/>
  <c r="F1954" i="3"/>
  <c r="M1954" i="3" s="1"/>
  <c r="N1954" i="3" s="1"/>
  <c r="O1954" i="3" s="1"/>
  <c r="P1954" i="3" s="1"/>
  <c r="R1953" i="3"/>
  <c r="S1953" i="3" s="1"/>
  <c r="F1953" i="3"/>
  <c r="M1953" i="3" s="1"/>
  <c r="N1953" i="3" s="1"/>
  <c r="O1953" i="3" s="1"/>
  <c r="P1953" i="3" s="1"/>
  <c r="R1952" i="3"/>
  <c r="S1952" i="3" s="1"/>
  <c r="F1952" i="3"/>
  <c r="M1952" i="3" s="1"/>
  <c r="N1952" i="3" s="1"/>
  <c r="O1952" i="3" s="1"/>
  <c r="P1952" i="3" s="1"/>
  <c r="R1951" i="3"/>
  <c r="S1951" i="3" s="1"/>
  <c r="F1951" i="3"/>
  <c r="M1951" i="3" s="1"/>
  <c r="N1951" i="3" s="1"/>
  <c r="O1951" i="3" s="1"/>
  <c r="P1951" i="3" s="1"/>
  <c r="R1950" i="3"/>
  <c r="S1950" i="3" s="1"/>
  <c r="F1950" i="3"/>
  <c r="M1950" i="3" s="1"/>
  <c r="N1950" i="3" s="1"/>
  <c r="O1950" i="3" s="1"/>
  <c r="P1950" i="3" s="1"/>
  <c r="R1949" i="3"/>
  <c r="S1949" i="3" s="1"/>
  <c r="F1949" i="3"/>
  <c r="M1949" i="3" s="1"/>
  <c r="N1949" i="3" s="1"/>
  <c r="O1949" i="3" s="1"/>
  <c r="P1949" i="3" s="1"/>
  <c r="R1948" i="3"/>
  <c r="S1948" i="3" s="1"/>
  <c r="F1948" i="3"/>
  <c r="M1948" i="3" s="1"/>
  <c r="N1948" i="3" s="1"/>
  <c r="O1948" i="3" s="1"/>
  <c r="P1948" i="3" s="1"/>
  <c r="R1947" i="3"/>
  <c r="S1947" i="3" s="1"/>
  <c r="F1947" i="3"/>
  <c r="M1947" i="3" s="1"/>
  <c r="N1947" i="3" s="1"/>
  <c r="O1947" i="3" s="1"/>
  <c r="P1947" i="3" s="1"/>
  <c r="R1946" i="3"/>
  <c r="S1946" i="3" s="1"/>
  <c r="F1946" i="3"/>
  <c r="M1946" i="3" s="1"/>
  <c r="N1946" i="3" s="1"/>
  <c r="O1946" i="3" s="1"/>
  <c r="P1946" i="3" s="1"/>
  <c r="R1945" i="3"/>
  <c r="S1945" i="3" s="1"/>
  <c r="F1945" i="3"/>
  <c r="M1945" i="3" s="1"/>
  <c r="N1945" i="3" s="1"/>
  <c r="O1945" i="3" s="1"/>
  <c r="P1945" i="3" s="1"/>
  <c r="R1944" i="3"/>
  <c r="S1944" i="3" s="1"/>
  <c r="F1944" i="3"/>
  <c r="M1944" i="3" s="1"/>
  <c r="N1944" i="3" s="1"/>
  <c r="O1944" i="3" s="1"/>
  <c r="P1944" i="3" s="1"/>
  <c r="R1943" i="3"/>
  <c r="S1943" i="3" s="1"/>
  <c r="F1943" i="3"/>
  <c r="M1943" i="3" s="1"/>
  <c r="N1943" i="3" s="1"/>
  <c r="O1943" i="3" s="1"/>
  <c r="P1943" i="3" s="1"/>
  <c r="R1942" i="3"/>
  <c r="S1942" i="3" s="1"/>
  <c r="F1942" i="3"/>
  <c r="M1942" i="3" s="1"/>
  <c r="N1942" i="3" s="1"/>
  <c r="O1942" i="3" s="1"/>
  <c r="P1942" i="3" s="1"/>
  <c r="R1941" i="3"/>
  <c r="S1941" i="3" s="1"/>
  <c r="F1941" i="3"/>
  <c r="M1941" i="3" s="1"/>
  <c r="N1941" i="3" s="1"/>
  <c r="O1941" i="3" s="1"/>
  <c r="P1941" i="3" s="1"/>
  <c r="R1940" i="3"/>
  <c r="S1940" i="3" s="1"/>
  <c r="F1940" i="3"/>
  <c r="M1940" i="3" s="1"/>
  <c r="N1940" i="3" s="1"/>
  <c r="O1940" i="3" s="1"/>
  <c r="P1940" i="3" s="1"/>
  <c r="R1939" i="3"/>
  <c r="S1939" i="3" s="1"/>
  <c r="F1939" i="3"/>
  <c r="M1939" i="3" s="1"/>
  <c r="N1939" i="3" s="1"/>
  <c r="O1939" i="3" s="1"/>
  <c r="P1939" i="3" s="1"/>
  <c r="R1938" i="3"/>
  <c r="S1938" i="3" s="1"/>
  <c r="F1938" i="3"/>
  <c r="M1938" i="3" s="1"/>
  <c r="N1938" i="3" s="1"/>
  <c r="O1938" i="3" s="1"/>
  <c r="P1938" i="3" s="1"/>
  <c r="R1937" i="3"/>
  <c r="S1937" i="3" s="1"/>
  <c r="F1937" i="3"/>
  <c r="M1937" i="3" s="1"/>
  <c r="N1937" i="3" s="1"/>
  <c r="O1937" i="3" s="1"/>
  <c r="P1937" i="3" s="1"/>
  <c r="R1936" i="3"/>
  <c r="S1936" i="3" s="1"/>
  <c r="F1936" i="3"/>
  <c r="M1936" i="3" s="1"/>
  <c r="N1936" i="3" s="1"/>
  <c r="O1936" i="3" s="1"/>
  <c r="P1936" i="3" s="1"/>
  <c r="R1935" i="3"/>
  <c r="S1935" i="3" s="1"/>
  <c r="F1935" i="3"/>
  <c r="M1935" i="3" s="1"/>
  <c r="N1935" i="3" s="1"/>
  <c r="O1935" i="3" s="1"/>
  <c r="P1935" i="3" s="1"/>
  <c r="R1934" i="3"/>
  <c r="S1934" i="3" s="1"/>
  <c r="F1934" i="3"/>
  <c r="M1934" i="3" s="1"/>
  <c r="N1934" i="3" s="1"/>
  <c r="O1934" i="3" s="1"/>
  <c r="P1934" i="3" s="1"/>
  <c r="R1933" i="3"/>
  <c r="S1933" i="3" s="1"/>
  <c r="F1933" i="3"/>
  <c r="M1933" i="3" s="1"/>
  <c r="N1933" i="3" s="1"/>
  <c r="O1933" i="3" s="1"/>
  <c r="P1933" i="3" s="1"/>
  <c r="R1932" i="3"/>
  <c r="S1932" i="3" s="1"/>
  <c r="F1932" i="3"/>
  <c r="M1932" i="3" s="1"/>
  <c r="N1932" i="3" s="1"/>
  <c r="O1932" i="3" s="1"/>
  <c r="P1932" i="3" s="1"/>
  <c r="R1931" i="3"/>
  <c r="S1931" i="3" s="1"/>
  <c r="F1931" i="3"/>
  <c r="M1931" i="3" s="1"/>
  <c r="N1931" i="3" s="1"/>
  <c r="O1931" i="3" s="1"/>
  <c r="P1931" i="3" s="1"/>
  <c r="R1930" i="3"/>
  <c r="S1930" i="3" s="1"/>
  <c r="F1930" i="3"/>
  <c r="M1930" i="3" s="1"/>
  <c r="N1930" i="3" s="1"/>
  <c r="O1930" i="3" s="1"/>
  <c r="P1930" i="3" s="1"/>
  <c r="R1929" i="3"/>
  <c r="S1929" i="3" s="1"/>
  <c r="F1929" i="3"/>
  <c r="M1929" i="3" s="1"/>
  <c r="N1929" i="3" s="1"/>
  <c r="O1929" i="3" s="1"/>
  <c r="P1929" i="3" s="1"/>
  <c r="R1928" i="3"/>
  <c r="S1928" i="3" s="1"/>
  <c r="F1928" i="3"/>
  <c r="M1928" i="3" s="1"/>
  <c r="N1928" i="3" s="1"/>
  <c r="O1928" i="3" s="1"/>
  <c r="P1928" i="3" s="1"/>
  <c r="R1927" i="3"/>
  <c r="S1927" i="3" s="1"/>
  <c r="F1927" i="3"/>
  <c r="M1927" i="3" s="1"/>
  <c r="N1927" i="3" s="1"/>
  <c r="O1927" i="3" s="1"/>
  <c r="P1927" i="3" s="1"/>
  <c r="R1926" i="3"/>
  <c r="S1926" i="3" s="1"/>
  <c r="F1926" i="3"/>
  <c r="M1926" i="3" s="1"/>
  <c r="N1926" i="3" s="1"/>
  <c r="O1926" i="3" s="1"/>
  <c r="P1926" i="3" s="1"/>
  <c r="R1925" i="3"/>
  <c r="S1925" i="3" s="1"/>
  <c r="F1925" i="3"/>
  <c r="M1925" i="3" s="1"/>
  <c r="N1925" i="3" s="1"/>
  <c r="O1925" i="3" s="1"/>
  <c r="P1925" i="3" s="1"/>
  <c r="R1924" i="3"/>
  <c r="S1924" i="3" s="1"/>
  <c r="F1924" i="3"/>
  <c r="M1924" i="3" s="1"/>
  <c r="N1924" i="3" s="1"/>
  <c r="O1924" i="3" s="1"/>
  <c r="P1924" i="3" s="1"/>
  <c r="R1923" i="3"/>
  <c r="S1923" i="3" s="1"/>
  <c r="F1923" i="3"/>
  <c r="M1923" i="3" s="1"/>
  <c r="N1923" i="3" s="1"/>
  <c r="O1923" i="3" s="1"/>
  <c r="P1923" i="3" s="1"/>
  <c r="R1922" i="3"/>
  <c r="S1922" i="3" s="1"/>
  <c r="F1922" i="3"/>
  <c r="M1922" i="3" s="1"/>
  <c r="N1922" i="3" s="1"/>
  <c r="O1922" i="3" s="1"/>
  <c r="P1922" i="3" s="1"/>
  <c r="R1921" i="3"/>
  <c r="S1921" i="3" s="1"/>
  <c r="F1921" i="3"/>
  <c r="M1921" i="3" s="1"/>
  <c r="N1921" i="3" s="1"/>
  <c r="O1921" i="3" s="1"/>
  <c r="P1921" i="3" s="1"/>
  <c r="R1920" i="3"/>
  <c r="S1920" i="3" s="1"/>
  <c r="F1920" i="3"/>
  <c r="M1920" i="3" s="1"/>
  <c r="N1920" i="3" s="1"/>
  <c r="O1920" i="3" s="1"/>
  <c r="P1920" i="3" s="1"/>
  <c r="R1919" i="3"/>
  <c r="S1919" i="3" s="1"/>
  <c r="F1919" i="3"/>
  <c r="M1919" i="3" s="1"/>
  <c r="N1919" i="3" s="1"/>
  <c r="O1919" i="3" s="1"/>
  <c r="P1919" i="3" s="1"/>
  <c r="R1918" i="3"/>
  <c r="S1918" i="3" s="1"/>
  <c r="F1918" i="3"/>
  <c r="M1918" i="3" s="1"/>
  <c r="N1918" i="3" s="1"/>
  <c r="O1918" i="3" s="1"/>
  <c r="P1918" i="3" s="1"/>
  <c r="R1917" i="3"/>
  <c r="S1917" i="3" s="1"/>
  <c r="F1917" i="3"/>
  <c r="M1917" i="3" s="1"/>
  <c r="N1917" i="3" s="1"/>
  <c r="O1917" i="3" s="1"/>
  <c r="P1917" i="3" s="1"/>
  <c r="R1916" i="3"/>
  <c r="S1916" i="3" s="1"/>
  <c r="F1916" i="3"/>
  <c r="M1916" i="3" s="1"/>
  <c r="N1916" i="3" s="1"/>
  <c r="O1916" i="3" s="1"/>
  <c r="P1916" i="3" s="1"/>
  <c r="R1915" i="3"/>
  <c r="S1915" i="3" s="1"/>
  <c r="F1915" i="3"/>
  <c r="M1915" i="3" s="1"/>
  <c r="N1915" i="3" s="1"/>
  <c r="O1915" i="3" s="1"/>
  <c r="P1915" i="3" s="1"/>
  <c r="R1914" i="3"/>
  <c r="S1914" i="3" s="1"/>
  <c r="F1914" i="3"/>
  <c r="M1914" i="3" s="1"/>
  <c r="N1914" i="3" s="1"/>
  <c r="O1914" i="3" s="1"/>
  <c r="P1914" i="3" s="1"/>
  <c r="R1913" i="3"/>
  <c r="S1913" i="3" s="1"/>
  <c r="F1913" i="3"/>
  <c r="M1913" i="3" s="1"/>
  <c r="N1913" i="3" s="1"/>
  <c r="O1913" i="3" s="1"/>
  <c r="P1913" i="3" s="1"/>
  <c r="R1912" i="3"/>
  <c r="S1912" i="3" s="1"/>
  <c r="F1912" i="3"/>
  <c r="M1912" i="3" s="1"/>
  <c r="N1912" i="3" s="1"/>
  <c r="O1912" i="3" s="1"/>
  <c r="P1912" i="3" s="1"/>
  <c r="R1911" i="3"/>
  <c r="S1911" i="3" s="1"/>
  <c r="F1911" i="3"/>
  <c r="M1911" i="3" s="1"/>
  <c r="N1911" i="3" s="1"/>
  <c r="O1911" i="3" s="1"/>
  <c r="P1911" i="3" s="1"/>
  <c r="R1910" i="3"/>
  <c r="S1910" i="3" s="1"/>
  <c r="F1910" i="3"/>
  <c r="M1910" i="3" s="1"/>
  <c r="N1910" i="3" s="1"/>
  <c r="O1910" i="3" s="1"/>
  <c r="P1910" i="3" s="1"/>
  <c r="R1909" i="3"/>
  <c r="S1909" i="3" s="1"/>
  <c r="F1909" i="3"/>
  <c r="M1909" i="3" s="1"/>
  <c r="N1909" i="3" s="1"/>
  <c r="O1909" i="3" s="1"/>
  <c r="P1909" i="3" s="1"/>
  <c r="R1908" i="3"/>
  <c r="S1908" i="3" s="1"/>
  <c r="F1908" i="3"/>
  <c r="M1908" i="3" s="1"/>
  <c r="N1908" i="3" s="1"/>
  <c r="O1908" i="3" s="1"/>
  <c r="P1908" i="3" s="1"/>
  <c r="R1907" i="3"/>
  <c r="S1907" i="3" s="1"/>
  <c r="F1907" i="3"/>
  <c r="M1907" i="3" s="1"/>
  <c r="N1907" i="3" s="1"/>
  <c r="O1907" i="3" s="1"/>
  <c r="P1907" i="3" s="1"/>
  <c r="R1906" i="3"/>
  <c r="S1906" i="3" s="1"/>
  <c r="F1906" i="3"/>
  <c r="M1906" i="3" s="1"/>
  <c r="N1906" i="3" s="1"/>
  <c r="O1906" i="3" s="1"/>
  <c r="P1906" i="3" s="1"/>
  <c r="R1905" i="3"/>
  <c r="S1905" i="3" s="1"/>
  <c r="F1905" i="3"/>
  <c r="M1905" i="3" s="1"/>
  <c r="N1905" i="3" s="1"/>
  <c r="O1905" i="3" s="1"/>
  <c r="P1905" i="3" s="1"/>
  <c r="R1904" i="3"/>
  <c r="S1904" i="3" s="1"/>
  <c r="F1904" i="3"/>
  <c r="M1904" i="3" s="1"/>
  <c r="N1904" i="3" s="1"/>
  <c r="O1904" i="3" s="1"/>
  <c r="P1904" i="3" s="1"/>
  <c r="R1903" i="3"/>
  <c r="S1903" i="3" s="1"/>
  <c r="F1903" i="3"/>
  <c r="M1903" i="3" s="1"/>
  <c r="N1903" i="3" s="1"/>
  <c r="O1903" i="3" s="1"/>
  <c r="P1903" i="3" s="1"/>
  <c r="R1902" i="3"/>
  <c r="S1902" i="3" s="1"/>
  <c r="F1902" i="3"/>
  <c r="M1902" i="3" s="1"/>
  <c r="N1902" i="3" s="1"/>
  <c r="O1902" i="3" s="1"/>
  <c r="P1902" i="3" s="1"/>
  <c r="R1901" i="3"/>
  <c r="S1901" i="3" s="1"/>
  <c r="F1901" i="3"/>
  <c r="M1901" i="3" s="1"/>
  <c r="N1901" i="3" s="1"/>
  <c r="O1901" i="3" s="1"/>
  <c r="P1901" i="3" s="1"/>
  <c r="R1900" i="3"/>
  <c r="S1900" i="3" s="1"/>
  <c r="F1900" i="3"/>
  <c r="M1900" i="3" s="1"/>
  <c r="N1900" i="3" s="1"/>
  <c r="O1900" i="3" s="1"/>
  <c r="P1900" i="3" s="1"/>
  <c r="R1899" i="3"/>
  <c r="S1899" i="3" s="1"/>
  <c r="F1899" i="3"/>
  <c r="M1899" i="3" s="1"/>
  <c r="N1899" i="3" s="1"/>
  <c r="O1899" i="3" s="1"/>
  <c r="P1899" i="3" s="1"/>
  <c r="R1898" i="3"/>
  <c r="S1898" i="3" s="1"/>
  <c r="F1898" i="3"/>
  <c r="M1898" i="3" s="1"/>
  <c r="N1898" i="3" s="1"/>
  <c r="O1898" i="3" s="1"/>
  <c r="P1898" i="3" s="1"/>
  <c r="R1897" i="3"/>
  <c r="S1897" i="3" s="1"/>
  <c r="F1897" i="3"/>
  <c r="M1897" i="3" s="1"/>
  <c r="N1897" i="3" s="1"/>
  <c r="O1897" i="3" s="1"/>
  <c r="P1897" i="3" s="1"/>
  <c r="R1896" i="3"/>
  <c r="S1896" i="3" s="1"/>
  <c r="F1896" i="3"/>
  <c r="M1896" i="3" s="1"/>
  <c r="N1896" i="3" s="1"/>
  <c r="O1896" i="3" s="1"/>
  <c r="P1896" i="3" s="1"/>
  <c r="R1895" i="3"/>
  <c r="S1895" i="3" s="1"/>
  <c r="F1895" i="3"/>
  <c r="M1895" i="3" s="1"/>
  <c r="N1895" i="3" s="1"/>
  <c r="O1895" i="3" s="1"/>
  <c r="P1895" i="3" s="1"/>
  <c r="R1894" i="3"/>
  <c r="S1894" i="3" s="1"/>
  <c r="F1894" i="3"/>
  <c r="M1894" i="3" s="1"/>
  <c r="N1894" i="3" s="1"/>
  <c r="O1894" i="3" s="1"/>
  <c r="P1894" i="3" s="1"/>
  <c r="R1893" i="3"/>
  <c r="S1893" i="3" s="1"/>
  <c r="F1893" i="3"/>
  <c r="M1893" i="3" s="1"/>
  <c r="N1893" i="3" s="1"/>
  <c r="O1893" i="3" s="1"/>
  <c r="P1893" i="3" s="1"/>
  <c r="R1892" i="3"/>
  <c r="S1892" i="3" s="1"/>
  <c r="F1892" i="3"/>
  <c r="M1892" i="3" s="1"/>
  <c r="N1892" i="3" s="1"/>
  <c r="O1892" i="3" s="1"/>
  <c r="P1892" i="3" s="1"/>
  <c r="R1891" i="3"/>
  <c r="S1891" i="3" s="1"/>
  <c r="F1891" i="3"/>
  <c r="M1891" i="3" s="1"/>
  <c r="N1891" i="3" s="1"/>
  <c r="O1891" i="3" s="1"/>
  <c r="P1891" i="3" s="1"/>
  <c r="R1890" i="3"/>
  <c r="S1890" i="3" s="1"/>
  <c r="F1890" i="3"/>
  <c r="M1890" i="3" s="1"/>
  <c r="N1890" i="3" s="1"/>
  <c r="O1890" i="3" s="1"/>
  <c r="P1890" i="3" s="1"/>
  <c r="R1889" i="3"/>
  <c r="S1889" i="3" s="1"/>
  <c r="F1889" i="3"/>
  <c r="M1889" i="3" s="1"/>
  <c r="N1889" i="3" s="1"/>
  <c r="O1889" i="3" s="1"/>
  <c r="P1889" i="3" s="1"/>
  <c r="R1888" i="3"/>
  <c r="S1888" i="3" s="1"/>
  <c r="F1888" i="3"/>
  <c r="M1888" i="3" s="1"/>
  <c r="N1888" i="3" s="1"/>
  <c r="O1888" i="3" s="1"/>
  <c r="P1888" i="3" s="1"/>
  <c r="R1887" i="3"/>
  <c r="S1887" i="3" s="1"/>
  <c r="F1887" i="3"/>
  <c r="M1887" i="3" s="1"/>
  <c r="N1887" i="3" s="1"/>
  <c r="O1887" i="3" s="1"/>
  <c r="P1887" i="3" s="1"/>
  <c r="R1886" i="3"/>
  <c r="S1886" i="3" s="1"/>
  <c r="F1886" i="3"/>
  <c r="M1886" i="3" s="1"/>
  <c r="N1886" i="3" s="1"/>
  <c r="O1886" i="3" s="1"/>
  <c r="P1886" i="3" s="1"/>
  <c r="R1885" i="3"/>
  <c r="S1885" i="3" s="1"/>
  <c r="F1885" i="3"/>
  <c r="M1885" i="3" s="1"/>
  <c r="N1885" i="3" s="1"/>
  <c r="O1885" i="3" s="1"/>
  <c r="P1885" i="3" s="1"/>
  <c r="R1884" i="3"/>
  <c r="S1884" i="3" s="1"/>
  <c r="F1884" i="3"/>
  <c r="M1884" i="3" s="1"/>
  <c r="N1884" i="3" s="1"/>
  <c r="O1884" i="3" s="1"/>
  <c r="P1884" i="3" s="1"/>
  <c r="R1883" i="3"/>
  <c r="S1883" i="3" s="1"/>
  <c r="F1883" i="3"/>
  <c r="M1883" i="3" s="1"/>
  <c r="N1883" i="3" s="1"/>
  <c r="O1883" i="3" s="1"/>
  <c r="P1883" i="3" s="1"/>
  <c r="R1882" i="3"/>
  <c r="S1882" i="3" s="1"/>
  <c r="F1882" i="3"/>
  <c r="M1882" i="3" s="1"/>
  <c r="N1882" i="3" s="1"/>
  <c r="O1882" i="3" s="1"/>
  <c r="P1882" i="3" s="1"/>
  <c r="R1881" i="3"/>
  <c r="S1881" i="3" s="1"/>
  <c r="F1881" i="3"/>
  <c r="M1881" i="3" s="1"/>
  <c r="N1881" i="3" s="1"/>
  <c r="O1881" i="3" s="1"/>
  <c r="P1881" i="3" s="1"/>
  <c r="R1880" i="3"/>
  <c r="S1880" i="3" s="1"/>
  <c r="F1880" i="3"/>
  <c r="M1880" i="3" s="1"/>
  <c r="N1880" i="3" s="1"/>
  <c r="O1880" i="3" s="1"/>
  <c r="P1880" i="3" s="1"/>
  <c r="R1879" i="3"/>
  <c r="S1879" i="3" s="1"/>
  <c r="F1879" i="3"/>
  <c r="M1879" i="3" s="1"/>
  <c r="N1879" i="3" s="1"/>
  <c r="O1879" i="3" s="1"/>
  <c r="P1879" i="3" s="1"/>
  <c r="R1878" i="3"/>
  <c r="S1878" i="3" s="1"/>
  <c r="F1878" i="3"/>
  <c r="M1878" i="3" s="1"/>
  <c r="N1878" i="3" s="1"/>
  <c r="O1878" i="3" s="1"/>
  <c r="P1878" i="3" s="1"/>
  <c r="R1877" i="3"/>
  <c r="S1877" i="3" s="1"/>
  <c r="F1877" i="3"/>
  <c r="M1877" i="3" s="1"/>
  <c r="N1877" i="3" s="1"/>
  <c r="O1877" i="3" s="1"/>
  <c r="P1877" i="3" s="1"/>
  <c r="R1876" i="3"/>
  <c r="S1876" i="3" s="1"/>
  <c r="F1876" i="3"/>
  <c r="M1876" i="3" s="1"/>
  <c r="N1876" i="3" s="1"/>
  <c r="O1876" i="3" s="1"/>
  <c r="P1876" i="3" s="1"/>
  <c r="R1875" i="3"/>
  <c r="S1875" i="3" s="1"/>
  <c r="F1875" i="3"/>
  <c r="M1875" i="3" s="1"/>
  <c r="N1875" i="3" s="1"/>
  <c r="O1875" i="3" s="1"/>
  <c r="P1875" i="3" s="1"/>
  <c r="R1874" i="3"/>
  <c r="S1874" i="3" s="1"/>
  <c r="F1874" i="3"/>
  <c r="M1874" i="3" s="1"/>
  <c r="N1874" i="3" s="1"/>
  <c r="O1874" i="3" s="1"/>
  <c r="P1874" i="3" s="1"/>
  <c r="R1873" i="3"/>
  <c r="S1873" i="3" s="1"/>
  <c r="F1873" i="3"/>
  <c r="M1873" i="3" s="1"/>
  <c r="N1873" i="3" s="1"/>
  <c r="O1873" i="3" s="1"/>
  <c r="P1873" i="3" s="1"/>
  <c r="R1872" i="3"/>
  <c r="S1872" i="3" s="1"/>
  <c r="F1872" i="3"/>
  <c r="M1872" i="3" s="1"/>
  <c r="N1872" i="3" s="1"/>
  <c r="O1872" i="3" s="1"/>
  <c r="P1872" i="3" s="1"/>
  <c r="R1871" i="3"/>
  <c r="S1871" i="3" s="1"/>
  <c r="F1871" i="3"/>
  <c r="M1871" i="3" s="1"/>
  <c r="N1871" i="3" s="1"/>
  <c r="O1871" i="3" s="1"/>
  <c r="P1871" i="3" s="1"/>
  <c r="R1870" i="3"/>
  <c r="S1870" i="3" s="1"/>
  <c r="F1870" i="3"/>
  <c r="M1870" i="3" s="1"/>
  <c r="N1870" i="3" s="1"/>
  <c r="O1870" i="3" s="1"/>
  <c r="P1870" i="3" s="1"/>
  <c r="R1869" i="3"/>
  <c r="S1869" i="3" s="1"/>
  <c r="F1869" i="3"/>
  <c r="M1869" i="3" s="1"/>
  <c r="N1869" i="3" s="1"/>
  <c r="O1869" i="3" s="1"/>
  <c r="P1869" i="3" s="1"/>
  <c r="R1868" i="3"/>
  <c r="S1868" i="3" s="1"/>
  <c r="F1868" i="3"/>
  <c r="M1868" i="3" s="1"/>
  <c r="N1868" i="3" s="1"/>
  <c r="O1868" i="3" s="1"/>
  <c r="P1868" i="3" s="1"/>
  <c r="R1867" i="3"/>
  <c r="S1867" i="3" s="1"/>
  <c r="F1867" i="3"/>
  <c r="M1867" i="3" s="1"/>
  <c r="N1867" i="3" s="1"/>
  <c r="O1867" i="3" s="1"/>
  <c r="P1867" i="3" s="1"/>
  <c r="R1866" i="3"/>
  <c r="S1866" i="3" s="1"/>
  <c r="F1866" i="3"/>
  <c r="M1866" i="3" s="1"/>
  <c r="N1866" i="3" s="1"/>
  <c r="O1866" i="3" s="1"/>
  <c r="P1866" i="3" s="1"/>
  <c r="R1865" i="3"/>
  <c r="S1865" i="3" s="1"/>
  <c r="F1865" i="3"/>
  <c r="M1865" i="3" s="1"/>
  <c r="N1865" i="3" s="1"/>
  <c r="O1865" i="3" s="1"/>
  <c r="P1865" i="3" s="1"/>
  <c r="R1864" i="3"/>
  <c r="S1864" i="3" s="1"/>
  <c r="F1864" i="3"/>
  <c r="M1864" i="3" s="1"/>
  <c r="N1864" i="3" s="1"/>
  <c r="O1864" i="3" s="1"/>
  <c r="P1864" i="3" s="1"/>
  <c r="R1863" i="3"/>
  <c r="S1863" i="3" s="1"/>
  <c r="F1863" i="3"/>
  <c r="M1863" i="3" s="1"/>
  <c r="N1863" i="3" s="1"/>
  <c r="O1863" i="3" s="1"/>
  <c r="P1863" i="3" s="1"/>
  <c r="R1862" i="3"/>
  <c r="S1862" i="3" s="1"/>
  <c r="F1862" i="3"/>
  <c r="M1862" i="3" s="1"/>
  <c r="N1862" i="3" s="1"/>
  <c r="O1862" i="3" s="1"/>
  <c r="P1862" i="3" s="1"/>
  <c r="R1861" i="3"/>
  <c r="S1861" i="3" s="1"/>
  <c r="F1861" i="3"/>
  <c r="M1861" i="3" s="1"/>
  <c r="N1861" i="3" s="1"/>
  <c r="O1861" i="3" s="1"/>
  <c r="P1861" i="3" s="1"/>
  <c r="R1860" i="3"/>
  <c r="S1860" i="3" s="1"/>
  <c r="F1860" i="3"/>
  <c r="M1860" i="3" s="1"/>
  <c r="N1860" i="3" s="1"/>
  <c r="O1860" i="3" s="1"/>
  <c r="P1860" i="3" s="1"/>
  <c r="R1859" i="3"/>
  <c r="S1859" i="3" s="1"/>
  <c r="F1859" i="3"/>
  <c r="M1859" i="3" s="1"/>
  <c r="N1859" i="3" s="1"/>
  <c r="O1859" i="3" s="1"/>
  <c r="P1859" i="3" s="1"/>
  <c r="R1858" i="3"/>
  <c r="S1858" i="3" s="1"/>
  <c r="F1858" i="3"/>
  <c r="M1858" i="3" s="1"/>
  <c r="N1858" i="3" s="1"/>
  <c r="O1858" i="3" s="1"/>
  <c r="P1858" i="3" s="1"/>
  <c r="R1857" i="3"/>
  <c r="S1857" i="3" s="1"/>
  <c r="F1857" i="3"/>
  <c r="M1857" i="3" s="1"/>
  <c r="N1857" i="3" s="1"/>
  <c r="O1857" i="3" s="1"/>
  <c r="P1857" i="3" s="1"/>
  <c r="R1856" i="3"/>
  <c r="S1856" i="3" s="1"/>
  <c r="F1856" i="3"/>
  <c r="M1856" i="3" s="1"/>
  <c r="N1856" i="3" s="1"/>
  <c r="O1856" i="3" s="1"/>
  <c r="P1856" i="3" s="1"/>
  <c r="R1855" i="3"/>
  <c r="S1855" i="3" s="1"/>
  <c r="F1855" i="3"/>
  <c r="M1855" i="3" s="1"/>
  <c r="N1855" i="3" s="1"/>
  <c r="O1855" i="3" s="1"/>
  <c r="P1855" i="3" s="1"/>
  <c r="R1854" i="3"/>
  <c r="S1854" i="3" s="1"/>
  <c r="F1854" i="3"/>
  <c r="M1854" i="3" s="1"/>
  <c r="N1854" i="3" s="1"/>
  <c r="O1854" i="3" s="1"/>
  <c r="P1854" i="3" s="1"/>
  <c r="R1853" i="3"/>
  <c r="S1853" i="3" s="1"/>
  <c r="F1853" i="3"/>
  <c r="M1853" i="3" s="1"/>
  <c r="N1853" i="3" s="1"/>
  <c r="O1853" i="3" s="1"/>
  <c r="P1853" i="3" s="1"/>
  <c r="R1852" i="3"/>
  <c r="S1852" i="3" s="1"/>
  <c r="F1852" i="3"/>
  <c r="M1852" i="3" s="1"/>
  <c r="N1852" i="3" s="1"/>
  <c r="O1852" i="3" s="1"/>
  <c r="P1852" i="3" s="1"/>
  <c r="R1851" i="3"/>
  <c r="S1851" i="3" s="1"/>
  <c r="F1851" i="3"/>
  <c r="M1851" i="3" s="1"/>
  <c r="N1851" i="3" s="1"/>
  <c r="O1851" i="3" s="1"/>
  <c r="P1851" i="3" s="1"/>
  <c r="R1850" i="3"/>
  <c r="S1850" i="3" s="1"/>
  <c r="F1850" i="3"/>
  <c r="M1850" i="3" s="1"/>
  <c r="N1850" i="3" s="1"/>
  <c r="O1850" i="3" s="1"/>
  <c r="P1850" i="3" s="1"/>
  <c r="R1849" i="3"/>
  <c r="S1849" i="3" s="1"/>
  <c r="F1849" i="3"/>
  <c r="M1849" i="3" s="1"/>
  <c r="N1849" i="3" s="1"/>
  <c r="O1849" i="3" s="1"/>
  <c r="P1849" i="3" s="1"/>
  <c r="R1848" i="3"/>
  <c r="S1848" i="3" s="1"/>
  <c r="F1848" i="3"/>
  <c r="M1848" i="3" s="1"/>
  <c r="N1848" i="3" s="1"/>
  <c r="O1848" i="3" s="1"/>
  <c r="P1848" i="3" s="1"/>
  <c r="R1847" i="3"/>
  <c r="S1847" i="3" s="1"/>
  <c r="F1847" i="3"/>
  <c r="M1847" i="3" s="1"/>
  <c r="N1847" i="3" s="1"/>
  <c r="O1847" i="3" s="1"/>
  <c r="P1847" i="3" s="1"/>
  <c r="R1846" i="3"/>
  <c r="S1846" i="3" s="1"/>
  <c r="F1846" i="3"/>
  <c r="M1846" i="3" s="1"/>
  <c r="N1846" i="3" s="1"/>
  <c r="O1846" i="3" s="1"/>
  <c r="P1846" i="3" s="1"/>
  <c r="R1845" i="3"/>
  <c r="S1845" i="3" s="1"/>
  <c r="F1845" i="3"/>
  <c r="M1845" i="3" s="1"/>
  <c r="N1845" i="3" s="1"/>
  <c r="O1845" i="3" s="1"/>
  <c r="P1845" i="3" s="1"/>
  <c r="R1844" i="3"/>
  <c r="S1844" i="3" s="1"/>
  <c r="F1844" i="3"/>
  <c r="M1844" i="3" s="1"/>
  <c r="N1844" i="3" s="1"/>
  <c r="O1844" i="3" s="1"/>
  <c r="P1844" i="3" s="1"/>
  <c r="R1843" i="3"/>
  <c r="S1843" i="3" s="1"/>
  <c r="F1843" i="3"/>
  <c r="M1843" i="3" s="1"/>
  <c r="N1843" i="3" s="1"/>
  <c r="O1843" i="3" s="1"/>
  <c r="P1843" i="3" s="1"/>
  <c r="R1842" i="3"/>
  <c r="S1842" i="3" s="1"/>
  <c r="F1842" i="3"/>
  <c r="M1842" i="3" s="1"/>
  <c r="N1842" i="3" s="1"/>
  <c r="O1842" i="3" s="1"/>
  <c r="P1842" i="3" s="1"/>
  <c r="R1841" i="3"/>
  <c r="S1841" i="3" s="1"/>
  <c r="F1841" i="3"/>
  <c r="M1841" i="3" s="1"/>
  <c r="N1841" i="3" s="1"/>
  <c r="O1841" i="3" s="1"/>
  <c r="P1841" i="3" s="1"/>
  <c r="R1840" i="3"/>
  <c r="S1840" i="3" s="1"/>
  <c r="F1840" i="3"/>
  <c r="M1840" i="3" s="1"/>
  <c r="N1840" i="3" s="1"/>
  <c r="O1840" i="3" s="1"/>
  <c r="P1840" i="3" s="1"/>
  <c r="R1839" i="3"/>
  <c r="S1839" i="3" s="1"/>
  <c r="F1839" i="3"/>
  <c r="M1839" i="3" s="1"/>
  <c r="N1839" i="3" s="1"/>
  <c r="O1839" i="3" s="1"/>
  <c r="P1839" i="3" s="1"/>
  <c r="R1838" i="3"/>
  <c r="S1838" i="3" s="1"/>
  <c r="F1838" i="3"/>
  <c r="M1838" i="3" s="1"/>
  <c r="N1838" i="3" s="1"/>
  <c r="O1838" i="3" s="1"/>
  <c r="P1838" i="3" s="1"/>
  <c r="R1837" i="3"/>
  <c r="S1837" i="3" s="1"/>
  <c r="F1837" i="3"/>
  <c r="M1837" i="3" s="1"/>
  <c r="N1837" i="3" s="1"/>
  <c r="O1837" i="3" s="1"/>
  <c r="P1837" i="3" s="1"/>
  <c r="R1836" i="3"/>
  <c r="S1836" i="3" s="1"/>
  <c r="F1836" i="3"/>
  <c r="M1836" i="3" s="1"/>
  <c r="N1836" i="3" s="1"/>
  <c r="O1836" i="3" s="1"/>
  <c r="P1836" i="3" s="1"/>
  <c r="R1835" i="3"/>
  <c r="S1835" i="3" s="1"/>
  <c r="F1835" i="3"/>
  <c r="M1835" i="3" s="1"/>
  <c r="N1835" i="3" s="1"/>
  <c r="O1835" i="3" s="1"/>
  <c r="P1835" i="3" s="1"/>
  <c r="R1834" i="3"/>
  <c r="S1834" i="3" s="1"/>
  <c r="F1834" i="3"/>
  <c r="M1834" i="3" s="1"/>
  <c r="N1834" i="3" s="1"/>
  <c r="O1834" i="3" s="1"/>
  <c r="P1834" i="3" s="1"/>
  <c r="R1833" i="3"/>
  <c r="S1833" i="3" s="1"/>
  <c r="F1833" i="3"/>
  <c r="M1833" i="3" s="1"/>
  <c r="N1833" i="3" s="1"/>
  <c r="O1833" i="3" s="1"/>
  <c r="P1833" i="3" s="1"/>
  <c r="R1832" i="3"/>
  <c r="S1832" i="3" s="1"/>
  <c r="F1832" i="3"/>
  <c r="M1832" i="3" s="1"/>
  <c r="N1832" i="3" s="1"/>
  <c r="O1832" i="3" s="1"/>
  <c r="P1832" i="3" s="1"/>
  <c r="R1831" i="3"/>
  <c r="S1831" i="3" s="1"/>
  <c r="F1831" i="3"/>
  <c r="M1831" i="3" s="1"/>
  <c r="N1831" i="3" s="1"/>
  <c r="O1831" i="3" s="1"/>
  <c r="P1831" i="3" s="1"/>
  <c r="R1830" i="3"/>
  <c r="S1830" i="3" s="1"/>
  <c r="F1830" i="3"/>
  <c r="M1830" i="3" s="1"/>
  <c r="N1830" i="3" s="1"/>
  <c r="O1830" i="3" s="1"/>
  <c r="P1830" i="3" s="1"/>
  <c r="R1829" i="3"/>
  <c r="S1829" i="3" s="1"/>
  <c r="F1829" i="3"/>
  <c r="M1829" i="3" s="1"/>
  <c r="N1829" i="3" s="1"/>
  <c r="O1829" i="3" s="1"/>
  <c r="P1829" i="3" s="1"/>
  <c r="R1828" i="3"/>
  <c r="S1828" i="3" s="1"/>
  <c r="F1828" i="3"/>
  <c r="M1828" i="3" s="1"/>
  <c r="N1828" i="3" s="1"/>
  <c r="O1828" i="3" s="1"/>
  <c r="P1828" i="3" s="1"/>
  <c r="R1827" i="3"/>
  <c r="S1827" i="3" s="1"/>
  <c r="F1827" i="3"/>
  <c r="M1827" i="3" s="1"/>
  <c r="N1827" i="3" s="1"/>
  <c r="O1827" i="3" s="1"/>
  <c r="P1827" i="3" s="1"/>
  <c r="R1826" i="3"/>
  <c r="S1826" i="3" s="1"/>
  <c r="F1826" i="3"/>
  <c r="M1826" i="3" s="1"/>
  <c r="N1826" i="3" s="1"/>
  <c r="O1826" i="3" s="1"/>
  <c r="P1826" i="3" s="1"/>
  <c r="R1825" i="3"/>
  <c r="S1825" i="3" s="1"/>
  <c r="F1825" i="3"/>
  <c r="M1825" i="3" s="1"/>
  <c r="N1825" i="3" s="1"/>
  <c r="O1825" i="3" s="1"/>
  <c r="P1825" i="3" s="1"/>
  <c r="R1824" i="3"/>
  <c r="S1824" i="3" s="1"/>
  <c r="F1824" i="3"/>
  <c r="M1824" i="3" s="1"/>
  <c r="N1824" i="3" s="1"/>
  <c r="O1824" i="3" s="1"/>
  <c r="P1824" i="3" s="1"/>
  <c r="R1823" i="3"/>
  <c r="S1823" i="3" s="1"/>
  <c r="F1823" i="3"/>
  <c r="M1823" i="3" s="1"/>
  <c r="N1823" i="3" s="1"/>
  <c r="O1823" i="3" s="1"/>
  <c r="P1823" i="3" s="1"/>
  <c r="R1822" i="3"/>
  <c r="S1822" i="3" s="1"/>
  <c r="F1822" i="3"/>
  <c r="M1822" i="3" s="1"/>
  <c r="N1822" i="3" s="1"/>
  <c r="O1822" i="3" s="1"/>
  <c r="P1822" i="3" s="1"/>
  <c r="R1821" i="3"/>
  <c r="S1821" i="3" s="1"/>
  <c r="F1821" i="3"/>
  <c r="M1821" i="3" s="1"/>
  <c r="N1821" i="3" s="1"/>
  <c r="O1821" i="3" s="1"/>
  <c r="P1821" i="3" s="1"/>
  <c r="R1820" i="3"/>
  <c r="S1820" i="3" s="1"/>
  <c r="F1820" i="3"/>
  <c r="M1820" i="3" s="1"/>
  <c r="N1820" i="3" s="1"/>
  <c r="O1820" i="3" s="1"/>
  <c r="P1820" i="3" s="1"/>
  <c r="R1819" i="3"/>
  <c r="S1819" i="3" s="1"/>
  <c r="F1819" i="3"/>
  <c r="M1819" i="3" s="1"/>
  <c r="N1819" i="3" s="1"/>
  <c r="O1819" i="3" s="1"/>
  <c r="P1819" i="3" s="1"/>
  <c r="R1818" i="3"/>
  <c r="S1818" i="3" s="1"/>
  <c r="F1818" i="3"/>
  <c r="M1818" i="3" s="1"/>
  <c r="N1818" i="3" s="1"/>
  <c r="O1818" i="3" s="1"/>
  <c r="P1818" i="3" s="1"/>
  <c r="R1817" i="3"/>
  <c r="S1817" i="3" s="1"/>
  <c r="F1817" i="3"/>
  <c r="M1817" i="3" s="1"/>
  <c r="N1817" i="3" s="1"/>
  <c r="O1817" i="3" s="1"/>
  <c r="P1817" i="3" s="1"/>
  <c r="R1816" i="3"/>
  <c r="S1816" i="3" s="1"/>
  <c r="F1816" i="3"/>
  <c r="M1816" i="3" s="1"/>
  <c r="N1816" i="3" s="1"/>
  <c r="O1816" i="3" s="1"/>
  <c r="P1816" i="3" s="1"/>
  <c r="R1815" i="3"/>
  <c r="S1815" i="3" s="1"/>
  <c r="F1815" i="3"/>
  <c r="M1815" i="3" s="1"/>
  <c r="N1815" i="3" s="1"/>
  <c r="O1815" i="3" s="1"/>
  <c r="P1815" i="3" s="1"/>
  <c r="R1814" i="3"/>
  <c r="S1814" i="3" s="1"/>
  <c r="F1814" i="3"/>
  <c r="M1814" i="3" s="1"/>
  <c r="N1814" i="3" s="1"/>
  <c r="O1814" i="3" s="1"/>
  <c r="P1814" i="3" s="1"/>
  <c r="R1813" i="3"/>
  <c r="S1813" i="3" s="1"/>
  <c r="F1813" i="3"/>
  <c r="M1813" i="3" s="1"/>
  <c r="N1813" i="3" s="1"/>
  <c r="O1813" i="3" s="1"/>
  <c r="P1813" i="3" s="1"/>
  <c r="R1812" i="3"/>
  <c r="S1812" i="3" s="1"/>
  <c r="F1812" i="3"/>
  <c r="M1812" i="3" s="1"/>
  <c r="N1812" i="3" s="1"/>
  <c r="O1812" i="3" s="1"/>
  <c r="P1812" i="3" s="1"/>
  <c r="R1811" i="3"/>
  <c r="S1811" i="3" s="1"/>
  <c r="F1811" i="3"/>
  <c r="M1811" i="3" s="1"/>
  <c r="N1811" i="3" s="1"/>
  <c r="O1811" i="3" s="1"/>
  <c r="P1811" i="3" s="1"/>
  <c r="R1810" i="3"/>
  <c r="S1810" i="3" s="1"/>
  <c r="F1810" i="3"/>
  <c r="M1810" i="3" s="1"/>
  <c r="N1810" i="3" s="1"/>
  <c r="O1810" i="3" s="1"/>
  <c r="P1810" i="3" s="1"/>
  <c r="R1809" i="3"/>
  <c r="S1809" i="3" s="1"/>
  <c r="F1809" i="3"/>
  <c r="M1809" i="3" s="1"/>
  <c r="N1809" i="3" s="1"/>
  <c r="O1809" i="3" s="1"/>
  <c r="P1809" i="3" s="1"/>
  <c r="R1808" i="3"/>
  <c r="S1808" i="3" s="1"/>
  <c r="F1808" i="3"/>
  <c r="M1808" i="3" s="1"/>
  <c r="N1808" i="3" s="1"/>
  <c r="O1808" i="3" s="1"/>
  <c r="P1808" i="3" s="1"/>
  <c r="R1807" i="3"/>
  <c r="S1807" i="3" s="1"/>
  <c r="F1807" i="3"/>
  <c r="M1807" i="3" s="1"/>
  <c r="N1807" i="3" s="1"/>
  <c r="O1807" i="3" s="1"/>
  <c r="P1807" i="3" s="1"/>
  <c r="R1806" i="3"/>
  <c r="S1806" i="3" s="1"/>
  <c r="F1806" i="3"/>
  <c r="M1806" i="3" s="1"/>
  <c r="N1806" i="3" s="1"/>
  <c r="O1806" i="3" s="1"/>
  <c r="P1806" i="3" s="1"/>
  <c r="R1805" i="3"/>
  <c r="S1805" i="3" s="1"/>
  <c r="F1805" i="3"/>
  <c r="M1805" i="3" s="1"/>
  <c r="N1805" i="3" s="1"/>
  <c r="O1805" i="3" s="1"/>
  <c r="P1805" i="3" s="1"/>
  <c r="R1804" i="3"/>
  <c r="S1804" i="3" s="1"/>
  <c r="F1804" i="3"/>
  <c r="M1804" i="3" s="1"/>
  <c r="N1804" i="3" s="1"/>
  <c r="O1804" i="3" s="1"/>
  <c r="P1804" i="3" s="1"/>
  <c r="R1803" i="3"/>
  <c r="S1803" i="3" s="1"/>
  <c r="F1803" i="3"/>
  <c r="M1803" i="3" s="1"/>
  <c r="N1803" i="3" s="1"/>
  <c r="O1803" i="3" s="1"/>
  <c r="P1803" i="3" s="1"/>
  <c r="R1802" i="3"/>
  <c r="S1802" i="3" s="1"/>
  <c r="F1802" i="3"/>
  <c r="M1802" i="3" s="1"/>
  <c r="N1802" i="3" s="1"/>
  <c r="O1802" i="3" s="1"/>
  <c r="P1802" i="3" s="1"/>
  <c r="R1801" i="3"/>
  <c r="S1801" i="3" s="1"/>
  <c r="F1801" i="3"/>
  <c r="M1801" i="3" s="1"/>
  <c r="N1801" i="3" s="1"/>
  <c r="O1801" i="3" s="1"/>
  <c r="P1801" i="3" s="1"/>
  <c r="R1800" i="3"/>
  <c r="S1800" i="3" s="1"/>
  <c r="F1800" i="3"/>
  <c r="M1800" i="3" s="1"/>
  <c r="N1800" i="3" s="1"/>
  <c r="O1800" i="3" s="1"/>
  <c r="P1800" i="3" s="1"/>
  <c r="R1799" i="3"/>
  <c r="S1799" i="3" s="1"/>
  <c r="F1799" i="3"/>
  <c r="M1799" i="3" s="1"/>
  <c r="N1799" i="3" s="1"/>
  <c r="O1799" i="3" s="1"/>
  <c r="P1799" i="3" s="1"/>
  <c r="R1798" i="3"/>
  <c r="S1798" i="3" s="1"/>
  <c r="F1798" i="3"/>
  <c r="M1798" i="3" s="1"/>
  <c r="N1798" i="3" s="1"/>
  <c r="O1798" i="3" s="1"/>
  <c r="P1798" i="3" s="1"/>
  <c r="R1797" i="3"/>
  <c r="S1797" i="3" s="1"/>
  <c r="F1797" i="3"/>
  <c r="M1797" i="3" s="1"/>
  <c r="N1797" i="3" s="1"/>
  <c r="O1797" i="3" s="1"/>
  <c r="P1797" i="3" s="1"/>
  <c r="R1796" i="3"/>
  <c r="S1796" i="3" s="1"/>
  <c r="F1796" i="3"/>
  <c r="M1796" i="3" s="1"/>
  <c r="N1796" i="3" s="1"/>
  <c r="O1796" i="3" s="1"/>
  <c r="P1796" i="3" s="1"/>
  <c r="R1795" i="3"/>
  <c r="S1795" i="3" s="1"/>
  <c r="F1795" i="3"/>
  <c r="M1795" i="3" s="1"/>
  <c r="N1795" i="3" s="1"/>
  <c r="O1795" i="3" s="1"/>
  <c r="P1795" i="3" s="1"/>
  <c r="R1794" i="3"/>
  <c r="S1794" i="3" s="1"/>
  <c r="F1794" i="3"/>
  <c r="M1794" i="3" s="1"/>
  <c r="N1794" i="3" s="1"/>
  <c r="O1794" i="3" s="1"/>
  <c r="P1794" i="3" s="1"/>
  <c r="R1793" i="3"/>
  <c r="S1793" i="3" s="1"/>
  <c r="F1793" i="3"/>
  <c r="M1793" i="3" s="1"/>
  <c r="N1793" i="3" s="1"/>
  <c r="O1793" i="3" s="1"/>
  <c r="P1793" i="3" s="1"/>
  <c r="R1792" i="3"/>
  <c r="S1792" i="3" s="1"/>
  <c r="F1792" i="3"/>
  <c r="M1792" i="3" s="1"/>
  <c r="N1792" i="3" s="1"/>
  <c r="O1792" i="3" s="1"/>
  <c r="P1792" i="3" s="1"/>
  <c r="R1791" i="3"/>
  <c r="S1791" i="3" s="1"/>
  <c r="F1791" i="3"/>
  <c r="M1791" i="3" s="1"/>
  <c r="N1791" i="3" s="1"/>
  <c r="O1791" i="3" s="1"/>
  <c r="P1791" i="3" s="1"/>
  <c r="R1790" i="3"/>
  <c r="S1790" i="3" s="1"/>
  <c r="F1790" i="3"/>
  <c r="M1790" i="3" s="1"/>
  <c r="N1790" i="3" s="1"/>
  <c r="O1790" i="3" s="1"/>
  <c r="P1790" i="3" s="1"/>
  <c r="R1789" i="3"/>
  <c r="S1789" i="3" s="1"/>
  <c r="F1789" i="3"/>
  <c r="M1789" i="3" s="1"/>
  <c r="N1789" i="3" s="1"/>
  <c r="O1789" i="3" s="1"/>
  <c r="P1789" i="3" s="1"/>
  <c r="R1788" i="3"/>
  <c r="S1788" i="3" s="1"/>
  <c r="F1788" i="3"/>
  <c r="M1788" i="3" s="1"/>
  <c r="N1788" i="3" s="1"/>
  <c r="O1788" i="3" s="1"/>
  <c r="P1788" i="3" s="1"/>
  <c r="R1787" i="3"/>
  <c r="S1787" i="3" s="1"/>
  <c r="F1787" i="3"/>
  <c r="M1787" i="3" s="1"/>
  <c r="N1787" i="3" s="1"/>
  <c r="O1787" i="3" s="1"/>
  <c r="P1787" i="3" s="1"/>
  <c r="R1786" i="3"/>
  <c r="S1786" i="3" s="1"/>
  <c r="F1786" i="3"/>
  <c r="M1786" i="3" s="1"/>
  <c r="N1786" i="3" s="1"/>
  <c r="O1786" i="3" s="1"/>
  <c r="P1786" i="3" s="1"/>
  <c r="R1785" i="3"/>
  <c r="S1785" i="3" s="1"/>
  <c r="F1785" i="3"/>
  <c r="M1785" i="3" s="1"/>
  <c r="N1785" i="3" s="1"/>
  <c r="O1785" i="3" s="1"/>
  <c r="P1785" i="3" s="1"/>
  <c r="R1784" i="3"/>
  <c r="S1784" i="3" s="1"/>
  <c r="F1784" i="3"/>
  <c r="M1784" i="3" s="1"/>
  <c r="N1784" i="3" s="1"/>
  <c r="O1784" i="3" s="1"/>
  <c r="P1784" i="3" s="1"/>
  <c r="R1783" i="3"/>
  <c r="S1783" i="3" s="1"/>
  <c r="F1783" i="3"/>
  <c r="M1783" i="3" s="1"/>
  <c r="N1783" i="3" s="1"/>
  <c r="O1783" i="3" s="1"/>
  <c r="P1783" i="3" s="1"/>
  <c r="R1782" i="3"/>
  <c r="S1782" i="3" s="1"/>
  <c r="F1782" i="3"/>
  <c r="M1782" i="3" s="1"/>
  <c r="N1782" i="3" s="1"/>
  <c r="O1782" i="3" s="1"/>
  <c r="P1782" i="3" s="1"/>
  <c r="R1781" i="3"/>
  <c r="S1781" i="3" s="1"/>
  <c r="F1781" i="3"/>
  <c r="M1781" i="3" s="1"/>
  <c r="N1781" i="3" s="1"/>
  <c r="O1781" i="3" s="1"/>
  <c r="P1781" i="3" s="1"/>
  <c r="R1780" i="3"/>
  <c r="S1780" i="3" s="1"/>
  <c r="F1780" i="3"/>
  <c r="M1780" i="3" s="1"/>
  <c r="N1780" i="3" s="1"/>
  <c r="O1780" i="3" s="1"/>
  <c r="P1780" i="3" s="1"/>
  <c r="R1779" i="3"/>
  <c r="S1779" i="3" s="1"/>
  <c r="F1779" i="3"/>
  <c r="M1779" i="3" s="1"/>
  <c r="N1779" i="3" s="1"/>
  <c r="O1779" i="3" s="1"/>
  <c r="P1779" i="3" s="1"/>
  <c r="R1778" i="3"/>
  <c r="S1778" i="3" s="1"/>
  <c r="F1778" i="3"/>
  <c r="M1778" i="3" s="1"/>
  <c r="N1778" i="3" s="1"/>
  <c r="O1778" i="3" s="1"/>
  <c r="P1778" i="3" s="1"/>
  <c r="R1777" i="3"/>
  <c r="S1777" i="3" s="1"/>
  <c r="F1777" i="3"/>
  <c r="M1777" i="3" s="1"/>
  <c r="N1777" i="3" s="1"/>
  <c r="O1777" i="3" s="1"/>
  <c r="P1777" i="3" s="1"/>
  <c r="R1776" i="3"/>
  <c r="S1776" i="3" s="1"/>
  <c r="F1776" i="3"/>
  <c r="M1776" i="3" s="1"/>
  <c r="N1776" i="3" s="1"/>
  <c r="O1776" i="3" s="1"/>
  <c r="P1776" i="3" s="1"/>
  <c r="R1775" i="3"/>
  <c r="S1775" i="3" s="1"/>
  <c r="F1775" i="3"/>
  <c r="M1775" i="3" s="1"/>
  <c r="N1775" i="3" s="1"/>
  <c r="O1775" i="3" s="1"/>
  <c r="P1775" i="3" s="1"/>
  <c r="R1774" i="3"/>
  <c r="S1774" i="3" s="1"/>
  <c r="F1774" i="3"/>
  <c r="M1774" i="3" s="1"/>
  <c r="N1774" i="3" s="1"/>
  <c r="O1774" i="3" s="1"/>
  <c r="P1774" i="3" s="1"/>
  <c r="R1773" i="3"/>
  <c r="S1773" i="3" s="1"/>
  <c r="F1773" i="3"/>
  <c r="M1773" i="3" s="1"/>
  <c r="N1773" i="3" s="1"/>
  <c r="O1773" i="3" s="1"/>
  <c r="P1773" i="3" s="1"/>
  <c r="R1772" i="3"/>
  <c r="S1772" i="3" s="1"/>
  <c r="F1772" i="3"/>
  <c r="M1772" i="3" s="1"/>
  <c r="N1772" i="3" s="1"/>
  <c r="O1772" i="3" s="1"/>
  <c r="P1772" i="3" s="1"/>
  <c r="R1771" i="3"/>
  <c r="S1771" i="3" s="1"/>
  <c r="F1771" i="3"/>
  <c r="M1771" i="3" s="1"/>
  <c r="N1771" i="3" s="1"/>
  <c r="O1771" i="3" s="1"/>
  <c r="P1771" i="3" s="1"/>
  <c r="R1770" i="3"/>
  <c r="S1770" i="3" s="1"/>
  <c r="F1770" i="3"/>
  <c r="M1770" i="3" s="1"/>
  <c r="N1770" i="3" s="1"/>
  <c r="O1770" i="3" s="1"/>
  <c r="P1770" i="3" s="1"/>
  <c r="R1769" i="3"/>
  <c r="S1769" i="3" s="1"/>
  <c r="F1769" i="3"/>
  <c r="M1769" i="3" s="1"/>
  <c r="N1769" i="3" s="1"/>
  <c r="O1769" i="3" s="1"/>
  <c r="P1769" i="3" s="1"/>
  <c r="R1768" i="3"/>
  <c r="S1768" i="3" s="1"/>
  <c r="F1768" i="3"/>
  <c r="M1768" i="3" s="1"/>
  <c r="N1768" i="3" s="1"/>
  <c r="O1768" i="3" s="1"/>
  <c r="P1768" i="3" s="1"/>
  <c r="R1767" i="3"/>
  <c r="S1767" i="3" s="1"/>
  <c r="F1767" i="3"/>
  <c r="M1767" i="3" s="1"/>
  <c r="N1767" i="3" s="1"/>
  <c r="O1767" i="3" s="1"/>
  <c r="P1767" i="3" s="1"/>
  <c r="R1766" i="3"/>
  <c r="S1766" i="3" s="1"/>
  <c r="F1766" i="3"/>
  <c r="M1766" i="3" s="1"/>
  <c r="N1766" i="3" s="1"/>
  <c r="O1766" i="3" s="1"/>
  <c r="P1766" i="3" s="1"/>
  <c r="R1765" i="3"/>
  <c r="S1765" i="3" s="1"/>
  <c r="F1765" i="3"/>
  <c r="M1765" i="3" s="1"/>
  <c r="N1765" i="3" s="1"/>
  <c r="O1765" i="3" s="1"/>
  <c r="P1765" i="3" s="1"/>
  <c r="R1764" i="3"/>
  <c r="S1764" i="3" s="1"/>
  <c r="F1764" i="3"/>
  <c r="M1764" i="3" s="1"/>
  <c r="N1764" i="3" s="1"/>
  <c r="O1764" i="3" s="1"/>
  <c r="P1764" i="3" s="1"/>
  <c r="R1763" i="3"/>
  <c r="S1763" i="3" s="1"/>
  <c r="F1763" i="3"/>
  <c r="M1763" i="3" s="1"/>
  <c r="N1763" i="3" s="1"/>
  <c r="O1763" i="3" s="1"/>
  <c r="P1763" i="3" s="1"/>
  <c r="R1762" i="3"/>
  <c r="S1762" i="3" s="1"/>
  <c r="F1762" i="3"/>
  <c r="M1762" i="3" s="1"/>
  <c r="N1762" i="3" s="1"/>
  <c r="O1762" i="3" s="1"/>
  <c r="P1762" i="3" s="1"/>
  <c r="R1761" i="3"/>
  <c r="S1761" i="3" s="1"/>
  <c r="F1761" i="3"/>
  <c r="M1761" i="3" s="1"/>
  <c r="N1761" i="3" s="1"/>
  <c r="O1761" i="3" s="1"/>
  <c r="P1761" i="3" s="1"/>
  <c r="R1760" i="3"/>
  <c r="S1760" i="3" s="1"/>
  <c r="F1760" i="3"/>
  <c r="M1760" i="3" s="1"/>
  <c r="N1760" i="3" s="1"/>
  <c r="O1760" i="3" s="1"/>
  <c r="P1760" i="3" s="1"/>
  <c r="R1759" i="3"/>
  <c r="S1759" i="3" s="1"/>
  <c r="F1759" i="3"/>
  <c r="M1759" i="3" s="1"/>
  <c r="N1759" i="3" s="1"/>
  <c r="O1759" i="3" s="1"/>
  <c r="P1759" i="3" s="1"/>
  <c r="R1758" i="3"/>
  <c r="S1758" i="3" s="1"/>
  <c r="F1758" i="3"/>
  <c r="M1758" i="3" s="1"/>
  <c r="N1758" i="3" s="1"/>
  <c r="O1758" i="3" s="1"/>
  <c r="P1758" i="3" s="1"/>
  <c r="R1757" i="3"/>
  <c r="S1757" i="3" s="1"/>
  <c r="F1757" i="3"/>
  <c r="M1757" i="3" s="1"/>
  <c r="N1757" i="3" s="1"/>
  <c r="O1757" i="3" s="1"/>
  <c r="P1757" i="3" s="1"/>
  <c r="R1756" i="3"/>
  <c r="S1756" i="3" s="1"/>
  <c r="F1756" i="3"/>
  <c r="M1756" i="3" s="1"/>
  <c r="N1756" i="3" s="1"/>
  <c r="O1756" i="3" s="1"/>
  <c r="P1756" i="3" s="1"/>
  <c r="R1755" i="3"/>
  <c r="S1755" i="3" s="1"/>
  <c r="F1755" i="3"/>
  <c r="M1755" i="3" s="1"/>
  <c r="N1755" i="3" s="1"/>
  <c r="O1755" i="3" s="1"/>
  <c r="P1755" i="3" s="1"/>
  <c r="R1754" i="3"/>
  <c r="S1754" i="3" s="1"/>
  <c r="F1754" i="3"/>
  <c r="M1754" i="3" s="1"/>
  <c r="N1754" i="3" s="1"/>
  <c r="O1754" i="3" s="1"/>
  <c r="P1754" i="3" s="1"/>
  <c r="R1753" i="3"/>
  <c r="S1753" i="3" s="1"/>
  <c r="F1753" i="3"/>
  <c r="M1753" i="3" s="1"/>
  <c r="N1753" i="3" s="1"/>
  <c r="O1753" i="3" s="1"/>
  <c r="P1753" i="3" s="1"/>
  <c r="R1752" i="3"/>
  <c r="S1752" i="3" s="1"/>
  <c r="F1752" i="3"/>
  <c r="M1752" i="3" s="1"/>
  <c r="N1752" i="3" s="1"/>
  <c r="O1752" i="3" s="1"/>
  <c r="P1752" i="3" s="1"/>
  <c r="R1751" i="3"/>
  <c r="S1751" i="3" s="1"/>
  <c r="F1751" i="3"/>
  <c r="M1751" i="3" s="1"/>
  <c r="N1751" i="3" s="1"/>
  <c r="O1751" i="3" s="1"/>
  <c r="P1751" i="3" s="1"/>
  <c r="R1750" i="3"/>
  <c r="S1750" i="3" s="1"/>
  <c r="F1750" i="3"/>
  <c r="M1750" i="3" s="1"/>
  <c r="N1750" i="3" s="1"/>
  <c r="O1750" i="3" s="1"/>
  <c r="P1750" i="3" s="1"/>
  <c r="R1749" i="3"/>
  <c r="S1749" i="3" s="1"/>
  <c r="F1749" i="3"/>
  <c r="M1749" i="3" s="1"/>
  <c r="N1749" i="3" s="1"/>
  <c r="O1749" i="3" s="1"/>
  <c r="P1749" i="3" s="1"/>
  <c r="R1748" i="3"/>
  <c r="S1748" i="3" s="1"/>
  <c r="F1748" i="3"/>
  <c r="M1748" i="3" s="1"/>
  <c r="N1748" i="3" s="1"/>
  <c r="O1748" i="3" s="1"/>
  <c r="P1748" i="3" s="1"/>
  <c r="R1747" i="3"/>
  <c r="S1747" i="3" s="1"/>
  <c r="F1747" i="3"/>
  <c r="M1747" i="3" s="1"/>
  <c r="N1747" i="3" s="1"/>
  <c r="O1747" i="3" s="1"/>
  <c r="P1747" i="3" s="1"/>
  <c r="R1746" i="3"/>
  <c r="S1746" i="3" s="1"/>
  <c r="F1746" i="3"/>
  <c r="M1746" i="3" s="1"/>
  <c r="N1746" i="3" s="1"/>
  <c r="O1746" i="3" s="1"/>
  <c r="P1746" i="3" s="1"/>
  <c r="R1745" i="3"/>
  <c r="S1745" i="3" s="1"/>
  <c r="F1745" i="3"/>
  <c r="M1745" i="3" s="1"/>
  <c r="N1745" i="3" s="1"/>
  <c r="O1745" i="3" s="1"/>
  <c r="P1745" i="3" s="1"/>
  <c r="R1744" i="3"/>
  <c r="S1744" i="3" s="1"/>
  <c r="F1744" i="3"/>
  <c r="M1744" i="3" s="1"/>
  <c r="N1744" i="3" s="1"/>
  <c r="O1744" i="3" s="1"/>
  <c r="P1744" i="3" s="1"/>
  <c r="R1743" i="3"/>
  <c r="S1743" i="3" s="1"/>
  <c r="F1743" i="3"/>
  <c r="M1743" i="3" s="1"/>
  <c r="N1743" i="3" s="1"/>
  <c r="O1743" i="3" s="1"/>
  <c r="P1743" i="3" s="1"/>
  <c r="R1742" i="3"/>
  <c r="S1742" i="3" s="1"/>
  <c r="F1742" i="3"/>
  <c r="M1742" i="3" s="1"/>
  <c r="N1742" i="3" s="1"/>
  <c r="O1742" i="3" s="1"/>
  <c r="P1742" i="3" s="1"/>
  <c r="R1741" i="3"/>
  <c r="S1741" i="3" s="1"/>
  <c r="F1741" i="3"/>
  <c r="M1741" i="3" s="1"/>
  <c r="N1741" i="3" s="1"/>
  <c r="O1741" i="3" s="1"/>
  <c r="P1741" i="3" s="1"/>
  <c r="R1740" i="3"/>
  <c r="S1740" i="3" s="1"/>
  <c r="F1740" i="3"/>
  <c r="M1740" i="3" s="1"/>
  <c r="N1740" i="3" s="1"/>
  <c r="O1740" i="3" s="1"/>
  <c r="P1740" i="3" s="1"/>
  <c r="R1739" i="3"/>
  <c r="S1739" i="3" s="1"/>
  <c r="F1739" i="3"/>
  <c r="M1739" i="3" s="1"/>
  <c r="N1739" i="3" s="1"/>
  <c r="O1739" i="3" s="1"/>
  <c r="P1739" i="3" s="1"/>
  <c r="R1738" i="3"/>
  <c r="S1738" i="3" s="1"/>
  <c r="F1738" i="3"/>
  <c r="M1738" i="3" s="1"/>
  <c r="N1738" i="3" s="1"/>
  <c r="O1738" i="3" s="1"/>
  <c r="P1738" i="3" s="1"/>
  <c r="R1737" i="3"/>
  <c r="S1737" i="3" s="1"/>
  <c r="F1737" i="3"/>
  <c r="M1737" i="3" s="1"/>
  <c r="N1737" i="3" s="1"/>
  <c r="O1737" i="3" s="1"/>
  <c r="P1737" i="3" s="1"/>
  <c r="R1736" i="3"/>
  <c r="S1736" i="3" s="1"/>
  <c r="F1736" i="3"/>
  <c r="M1736" i="3" s="1"/>
  <c r="N1736" i="3" s="1"/>
  <c r="O1736" i="3" s="1"/>
  <c r="P1736" i="3" s="1"/>
  <c r="R1735" i="3"/>
  <c r="S1735" i="3" s="1"/>
  <c r="F1735" i="3"/>
  <c r="M1735" i="3" s="1"/>
  <c r="N1735" i="3" s="1"/>
  <c r="O1735" i="3" s="1"/>
  <c r="P1735" i="3" s="1"/>
  <c r="R1734" i="3"/>
  <c r="S1734" i="3" s="1"/>
  <c r="F1734" i="3"/>
  <c r="M1734" i="3" s="1"/>
  <c r="N1734" i="3" s="1"/>
  <c r="O1734" i="3" s="1"/>
  <c r="P1734" i="3" s="1"/>
  <c r="R1733" i="3"/>
  <c r="S1733" i="3" s="1"/>
  <c r="F1733" i="3"/>
  <c r="M1733" i="3" s="1"/>
  <c r="N1733" i="3" s="1"/>
  <c r="O1733" i="3" s="1"/>
  <c r="P1733" i="3" s="1"/>
  <c r="R1732" i="3"/>
  <c r="S1732" i="3" s="1"/>
  <c r="F1732" i="3"/>
  <c r="M1732" i="3" s="1"/>
  <c r="N1732" i="3" s="1"/>
  <c r="O1732" i="3" s="1"/>
  <c r="P1732" i="3" s="1"/>
  <c r="R1731" i="3"/>
  <c r="S1731" i="3" s="1"/>
  <c r="F1731" i="3"/>
  <c r="M1731" i="3" s="1"/>
  <c r="N1731" i="3" s="1"/>
  <c r="O1731" i="3" s="1"/>
  <c r="P1731" i="3" s="1"/>
  <c r="R1730" i="3"/>
  <c r="S1730" i="3" s="1"/>
  <c r="F1730" i="3"/>
  <c r="M1730" i="3" s="1"/>
  <c r="N1730" i="3" s="1"/>
  <c r="O1730" i="3" s="1"/>
  <c r="P1730" i="3" s="1"/>
  <c r="R1729" i="3"/>
  <c r="S1729" i="3" s="1"/>
  <c r="F1729" i="3"/>
  <c r="M1729" i="3" s="1"/>
  <c r="N1729" i="3" s="1"/>
  <c r="O1729" i="3" s="1"/>
  <c r="P1729" i="3" s="1"/>
  <c r="R1728" i="3"/>
  <c r="S1728" i="3" s="1"/>
  <c r="F1728" i="3"/>
  <c r="M1728" i="3" s="1"/>
  <c r="N1728" i="3" s="1"/>
  <c r="O1728" i="3" s="1"/>
  <c r="P1728" i="3" s="1"/>
  <c r="R1727" i="3"/>
  <c r="S1727" i="3" s="1"/>
  <c r="F1727" i="3"/>
  <c r="M1727" i="3" s="1"/>
  <c r="N1727" i="3" s="1"/>
  <c r="O1727" i="3" s="1"/>
  <c r="P1727" i="3" s="1"/>
  <c r="R1726" i="3"/>
  <c r="S1726" i="3" s="1"/>
  <c r="F1726" i="3"/>
  <c r="M1726" i="3" s="1"/>
  <c r="N1726" i="3" s="1"/>
  <c r="O1726" i="3" s="1"/>
  <c r="P1726" i="3" s="1"/>
  <c r="R1725" i="3"/>
  <c r="S1725" i="3" s="1"/>
  <c r="F1725" i="3"/>
  <c r="M1725" i="3" s="1"/>
  <c r="N1725" i="3" s="1"/>
  <c r="O1725" i="3" s="1"/>
  <c r="P1725" i="3" s="1"/>
  <c r="R1724" i="3"/>
  <c r="S1724" i="3" s="1"/>
  <c r="F1724" i="3"/>
  <c r="M1724" i="3" s="1"/>
  <c r="N1724" i="3" s="1"/>
  <c r="O1724" i="3" s="1"/>
  <c r="P1724" i="3" s="1"/>
  <c r="R1723" i="3"/>
  <c r="S1723" i="3" s="1"/>
  <c r="F1723" i="3"/>
  <c r="M1723" i="3" s="1"/>
  <c r="N1723" i="3" s="1"/>
  <c r="O1723" i="3" s="1"/>
  <c r="P1723" i="3" s="1"/>
  <c r="R1722" i="3"/>
  <c r="S1722" i="3" s="1"/>
  <c r="F1722" i="3"/>
  <c r="M1722" i="3" s="1"/>
  <c r="N1722" i="3" s="1"/>
  <c r="O1722" i="3" s="1"/>
  <c r="P1722" i="3" s="1"/>
  <c r="R1721" i="3"/>
  <c r="S1721" i="3" s="1"/>
  <c r="F1721" i="3"/>
  <c r="M1721" i="3" s="1"/>
  <c r="N1721" i="3" s="1"/>
  <c r="O1721" i="3" s="1"/>
  <c r="P1721" i="3" s="1"/>
  <c r="R1720" i="3"/>
  <c r="S1720" i="3" s="1"/>
  <c r="F1720" i="3"/>
  <c r="M1720" i="3" s="1"/>
  <c r="N1720" i="3" s="1"/>
  <c r="O1720" i="3" s="1"/>
  <c r="P1720" i="3" s="1"/>
  <c r="R1719" i="3"/>
  <c r="S1719" i="3" s="1"/>
  <c r="F1719" i="3"/>
  <c r="M1719" i="3" s="1"/>
  <c r="N1719" i="3" s="1"/>
  <c r="O1719" i="3" s="1"/>
  <c r="P1719" i="3" s="1"/>
  <c r="R1718" i="3"/>
  <c r="S1718" i="3" s="1"/>
  <c r="F1718" i="3"/>
  <c r="M1718" i="3" s="1"/>
  <c r="N1718" i="3" s="1"/>
  <c r="O1718" i="3" s="1"/>
  <c r="P1718" i="3" s="1"/>
  <c r="R1717" i="3"/>
  <c r="S1717" i="3" s="1"/>
  <c r="F1717" i="3"/>
  <c r="M1717" i="3" s="1"/>
  <c r="N1717" i="3" s="1"/>
  <c r="O1717" i="3" s="1"/>
  <c r="P1717" i="3" s="1"/>
  <c r="R1716" i="3"/>
  <c r="S1716" i="3" s="1"/>
  <c r="F1716" i="3"/>
  <c r="M1716" i="3" s="1"/>
  <c r="N1716" i="3" s="1"/>
  <c r="O1716" i="3" s="1"/>
  <c r="P1716" i="3" s="1"/>
  <c r="R1715" i="3"/>
  <c r="S1715" i="3" s="1"/>
  <c r="F1715" i="3"/>
  <c r="M1715" i="3" s="1"/>
  <c r="N1715" i="3" s="1"/>
  <c r="O1715" i="3" s="1"/>
  <c r="P1715" i="3" s="1"/>
  <c r="R1714" i="3"/>
  <c r="S1714" i="3" s="1"/>
  <c r="F1714" i="3"/>
  <c r="M1714" i="3" s="1"/>
  <c r="N1714" i="3" s="1"/>
  <c r="O1714" i="3" s="1"/>
  <c r="P1714" i="3" s="1"/>
  <c r="R1713" i="3"/>
  <c r="S1713" i="3" s="1"/>
  <c r="F1713" i="3"/>
  <c r="M1713" i="3" s="1"/>
  <c r="N1713" i="3" s="1"/>
  <c r="O1713" i="3" s="1"/>
  <c r="P1713" i="3" s="1"/>
  <c r="R1712" i="3"/>
  <c r="S1712" i="3" s="1"/>
  <c r="F1712" i="3"/>
  <c r="M1712" i="3" s="1"/>
  <c r="N1712" i="3" s="1"/>
  <c r="O1712" i="3" s="1"/>
  <c r="P1712" i="3" s="1"/>
  <c r="R1711" i="3"/>
  <c r="S1711" i="3" s="1"/>
  <c r="F1711" i="3"/>
  <c r="M1711" i="3" s="1"/>
  <c r="N1711" i="3" s="1"/>
  <c r="O1711" i="3" s="1"/>
  <c r="P1711" i="3" s="1"/>
  <c r="R1710" i="3"/>
  <c r="S1710" i="3" s="1"/>
  <c r="F1710" i="3"/>
  <c r="M1710" i="3" s="1"/>
  <c r="N1710" i="3" s="1"/>
  <c r="O1710" i="3" s="1"/>
  <c r="P1710" i="3" s="1"/>
  <c r="R1709" i="3"/>
  <c r="S1709" i="3" s="1"/>
  <c r="F1709" i="3"/>
  <c r="M1709" i="3" s="1"/>
  <c r="N1709" i="3" s="1"/>
  <c r="O1709" i="3" s="1"/>
  <c r="P1709" i="3" s="1"/>
  <c r="R1703" i="3"/>
  <c r="S1703" i="3" s="1"/>
  <c r="R1700" i="3"/>
  <c r="S1700" i="3" s="1"/>
  <c r="R1697" i="3"/>
  <c r="S1697" i="3" s="1"/>
  <c r="R1694" i="3"/>
  <c r="S1694" i="3" s="1"/>
  <c r="F1694" i="3"/>
  <c r="M1694" i="3" s="1"/>
  <c r="N1694" i="3" s="1"/>
  <c r="O1694" i="3" s="1"/>
  <c r="P1694" i="3" s="1"/>
  <c r="R1688" i="3"/>
  <c r="S1688" i="3" s="1"/>
  <c r="R1681" i="3"/>
  <c r="S1681" i="3" s="1"/>
  <c r="R1678" i="3"/>
  <c r="S1678" i="3" s="1"/>
  <c r="R1676" i="3"/>
  <c r="S1676" i="3" s="1"/>
  <c r="R1673" i="3"/>
  <c r="S1673" i="3" s="1"/>
  <c r="R1670" i="3"/>
  <c r="S1670" i="3" s="1"/>
  <c r="R1667" i="3"/>
  <c r="S1667" i="3" s="1"/>
  <c r="R1664" i="3"/>
  <c r="S1664" i="3" s="1"/>
  <c r="R1659" i="3"/>
  <c r="S1659" i="3" s="1"/>
  <c r="R1129" i="3"/>
  <c r="S1129" i="3" s="1"/>
  <c r="R1120" i="3"/>
  <c r="S1120" i="3" s="1"/>
  <c r="R1114" i="3"/>
  <c r="S1114" i="3" s="1"/>
  <c r="R1110" i="3"/>
  <c r="S1110" i="3" s="1"/>
  <c r="F7" i="1"/>
  <c r="F1654" i="3"/>
  <c r="M1654" i="3" s="1"/>
  <c r="N1654" i="3" s="1"/>
  <c r="O1654" i="3" s="1"/>
  <c r="P1654" i="3" s="1"/>
  <c r="R1653" i="3"/>
  <c r="S1653" i="3" s="1"/>
  <c r="F1653" i="3"/>
  <c r="M1653" i="3" s="1"/>
  <c r="N1653" i="3" s="1"/>
  <c r="O1653" i="3" s="1"/>
  <c r="P1653" i="3" s="1"/>
  <c r="R1652" i="3"/>
  <c r="S1652" i="3" s="1"/>
  <c r="F1652" i="3"/>
  <c r="M1652" i="3" s="1"/>
  <c r="N1652" i="3" s="1"/>
  <c r="O1652" i="3" s="1"/>
  <c r="P1652" i="3" s="1"/>
  <c r="R1651" i="3"/>
  <c r="S1651" i="3" s="1"/>
  <c r="F1651" i="3"/>
  <c r="M1651" i="3" s="1"/>
  <c r="N1651" i="3" s="1"/>
  <c r="O1651" i="3" s="1"/>
  <c r="P1651" i="3" s="1"/>
  <c r="R1650" i="3"/>
  <c r="S1650" i="3" s="1"/>
  <c r="F1650" i="3"/>
  <c r="M1650" i="3" s="1"/>
  <c r="N1650" i="3" s="1"/>
  <c r="O1650" i="3" s="1"/>
  <c r="P1650" i="3" s="1"/>
  <c r="R1649" i="3"/>
  <c r="S1649" i="3" s="1"/>
  <c r="F1649" i="3"/>
  <c r="M1649" i="3" s="1"/>
  <c r="N1649" i="3" s="1"/>
  <c r="O1649" i="3" s="1"/>
  <c r="P1649" i="3" s="1"/>
  <c r="R1648" i="3"/>
  <c r="S1648" i="3" s="1"/>
  <c r="F1648" i="3"/>
  <c r="M1648" i="3" s="1"/>
  <c r="N1648" i="3" s="1"/>
  <c r="O1648" i="3" s="1"/>
  <c r="P1648" i="3" s="1"/>
  <c r="R1647" i="3"/>
  <c r="S1647" i="3" s="1"/>
  <c r="F1647" i="3"/>
  <c r="M1647" i="3" s="1"/>
  <c r="N1647" i="3" s="1"/>
  <c r="O1647" i="3" s="1"/>
  <c r="P1647" i="3" s="1"/>
  <c r="R1646" i="3"/>
  <c r="S1646" i="3" s="1"/>
  <c r="F1646" i="3"/>
  <c r="M1646" i="3" s="1"/>
  <c r="N1646" i="3" s="1"/>
  <c r="O1646" i="3" s="1"/>
  <c r="P1646" i="3" s="1"/>
  <c r="R1645" i="3"/>
  <c r="S1645" i="3" s="1"/>
  <c r="F1645" i="3"/>
  <c r="M1645" i="3" s="1"/>
  <c r="N1645" i="3" s="1"/>
  <c r="O1645" i="3" s="1"/>
  <c r="P1645" i="3" s="1"/>
  <c r="R1644" i="3"/>
  <c r="S1644" i="3" s="1"/>
  <c r="F1644" i="3"/>
  <c r="M1644" i="3" s="1"/>
  <c r="N1644" i="3" s="1"/>
  <c r="O1644" i="3" s="1"/>
  <c r="P1644" i="3" s="1"/>
  <c r="R1643" i="3"/>
  <c r="S1643" i="3" s="1"/>
  <c r="F1643" i="3"/>
  <c r="M1643" i="3" s="1"/>
  <c r="N1643" i="3" s="1"/>
  <c r="O1643" i="3" s="1"/>
  <c r="P1643" i="3" s="1"/>
  <c r="R1642" i="3"/>
  <c r="S1642" i="3" s="1"/>
  <c r="F1642" i="3"/>
  <c r="M1642" i="3" s="1"/>
  <c r="N1642" i="3" s="1"/>
  <c r="O1642" i="3" s="1"/>
  <c r="P1642" i="3" s="1"/>
  <c r="R1641" i="3"/>
  <c r="S1641" i="3" s="1"/>
  <c r="F1641" i="3"/>
  <c r="M1641" i="3" s="1"/>
  <c r="N1641" i="3" s="1"/>
  <c r="O1641" i="3" s="1"/>
  <c r="P1641" i="3" s="1"/>
  <c r="R1640" i="3"/>
  <c r="S1640" i="3" s="1"/>
  <c r="F1640" i="3"/>
  <c r="M1640" i="3" s="1"/>
  <c r="N1640" i="3" s="1"/>
  <c r="O1640" i="3" s="1"/>
  <c r="P1640" i="3" s="1"/>
  <c r="R1639" i="3"/>
  <c r="S1639" i="3" s="1"/>
  <c r="F1639" i="3"/>
  <c r="M1639" i="3" s="1"/>
  <c r="N1639" i="3" s="1"/>
  <c r="O1639" i="3" s="1"/>
  <c r="P1639" i="3" s="1"/>
  <c r="R1638" i="3"/>
  <c r="S1638" i="3" s="1"/>
  <c r="F1638" i="3"/>
  <c r="M1638" i="3" s="1"/>
  <c r="N1638" i="3" s="1"/>
  <c r="O1638" i="3" s="1"/>
  <c r="P1638" i="3" s="1"/>
  <c r="R1637" i="3"/>
  <c r="S1637" i="3" s="1"/>
  <c r="F1637" i="3"/>
  <c r="M1637" i="3" s="1"/>
  <c r="N1637" i="3" s="1"/>
  <c r="O1637" i="3" s="1"/>
  <c r="P1637" i="3" s="1"/>
  <c r="R1636" i="3"/>
  <c r="S1636" i="3" s="1"/>
  <c r="F1636" i="3"/>
  <c r="M1636" i="3" s="1"/>
  <c r="N1636" i="3" s="1"/>
  <c r="O1636" i="3" s="1"/>
  <c r="P1636" i="3" s="1"/>
  <c r="R1635" i="3"/>
  <c r="S1635" i="3" s="1"/>
  <c r="F1635" i="3"/>
  <c r="M1635" i="3" s="1"/>
  <c r="N1635" i="3" s="1"/>
  <c r="O1635" i="3" s="1"/>
  <c r="P1635" i="3" s="1"/>
  <c r="R1634" i="3"/>
  <c r="S1634" i="3" s="1"/>
  <c r="F1634" i="3"/>
  <c r="M1634" i="3" s="1"/>
  <c r="N1634" i="3" s="1"/>
  <c r="O1634" i="3" s="1"/>
  <c r="P1634" i="3" s="1"/>
  <c r="R1633" i="3"/>
  <c r="S1633" i="3" s="1"/>
  <c r="F1633" i="3"/>
  <c r="M1633" i="3" s="1"/>
  <c r="N1633" i="3" s="1"/>
  <c r="O1633" i="3" s="1"/>
  <c r="P1633" i="3" s="1"/>
  <c r="R1632" i="3"/>
  <c r="S1632" i="3" s="1"/>
  <c r="F1632" i="3"/>
  <c r="M1632" i="3" s="1"/>
  <c r="N1632" i="3" s="1"/>
  <c r="O1632" i="3" s="1"/>
  <c r="P1632" i="3" s="1"/>
  <c r="R1631" i="3"/>
  <c r="S1631" i="3" s="1"/>
  <c r="F1631" i="3"/>
  <c r="M1631" i="3" s="1"/>
  <c r="N1631" i="3" s="1"/>
  <c r="O1631" i="3" s="1"/>
  <c r="P1631" i="3" s="1"/>
  <c r="R1630" i="3"/>
  <c r="S1630" i="3" s="1"/>
  <c r="F1630" i="3"/>
  <c r="M1630" i="3" s="1"/>
  <c r="N1630" i="3" s="1"/>
  <c r="O1630" i="3" s="1"/>
  <c r="P1630" i="3" s="1"/>
  <c r="R1629" i="3"/>
  <c r="S1629" i="3" s="1"/>
  <c r="F1629" i="3"/>
  <c r="M1629" i="3" s="1"/>
  <c r="N1629" i="3" s="1"/>
  <c r="O1629" i="3" s="1"/>
  <c r="P1629" i="3" s="1"/>
  <c r="R1628" i="3"/>
  <c r="S1628" i="3" s="1"/>
  <c r="F1628" i="3"/>
  <c r="M1628" i="3" s="1"/>
  <c r="N1628" i="3" s="1"/>
  <c r="O1628" i="3" s="1"/>
  <c r="P1628" i="3" s="1"/>
  <c r="R1627" i="3"/>
  <c r="S1627" i="3" s="1"/>
  <c r="F1627" i="3"/>
  <c r="M1627" i="3" s="1"/>
  <c r="N1627" i="3" s="1"/>
  <c r="O1627" i="3" s="1"/>
  <c r="P1627" i="3" s="1"/>
  <c r="R1626" i="3"/>
  <c r="S1626" i="3" s="1"/>
  <c r="F1626" i="3"/>
  <c r="M1626" i="3" s="1"/>
  <c r="N1626" i="3" s="1"/>
  <c r="O1626" i="3" s="1"/>
  <c r="P1626" i="3" s="1"/>
  <c r="R1625" i="3"/>
  <c r="S1625" i="3" s="1"/>
  <c r="F1625" i="3"/>
  <c r="M1625" i="3" s="1"/>
  <c r="N1625" i="3" s="1"/>
  <c r="O1625" i="3" s="1"/>
  <c r="P1625" i="3" s="1"/>
  <c r="R1624" i="3"/>
  <c r="S1624" i="3" s="1"/>
  <c r="F1624" i="3"/>
  <c r="M1624" i="3" s="1"/>
  <c r="N1624" i="3" s="1"/>
  <c r="O1624" i="3" s="1"/>
  <c r="P1624" i="3" s="1"/>
  <c r="R1623" i="3"/>
  <c r="S1623" i="3" s="1"/>
  <c r="F1623" i="3"/>
  <c r="M1623" i="3" s="1"/>
  <c r="N1623" i="3" s="1"/>
  <c r="O1623" i="3" s="1"/>
  <c r="P1623" i="3" s="1"/>
  <c r="R1622" i="3"/>
  <c r="S1622" i="3" s="1"/>
  <c r="F1622" i="3"/>
  <c r="M1622" i="3" s="1"/>
  <c r="N1622" i="3" s="1"/>
  <c r="O1622" i="3" s="1"/>
  <c r="P1622" i="3" s="1"/>
  <c r="R1621" i="3"/>
  <c r="S1621" i="3" s="1"/>
  <c r="F1621" i="3"/>
  <c r="M1621" i="3" s="1"/>
  <c r="N1621" i="3" s="1"/>
  <c r="O1621" i="3" s="1"/>
  <c r="P1621" i="3" s="1"/>
  <c r="R1620" i="3"/>
  <c r="S1620" i="3" s="1"/>
  <c r="F1620" i="3"/>
  <c r="M1620" i="3" s="1"/>
  <c r="N1620" i="3" s="1"/>
  <c r="O1620" i="3" s="1"/>
  <c r="P1620" i="3" s="1"/>
  <c r="R1619" i="3"/>
  <c r="S1619" i="3" s="1"/>
  <c r="F1619" i="3"/>
  <c r="M1619" i="3" s="1"/>
  <c r="N1619" i="3" s="1"/>
  <c r="O1619" i="3" s="1"/>
  <c r="P1619" i="3" s="1"/>
  <c r="R1618" i="3"/>
  <c r="S1618" i="3" s="1"/>
  <c r="F1618" i="3"/>
  <c r="M1618" i="3" s="1"/>
  <c r="N1618" i="3" s="1"/>
  <c r="O1618" i="3" s="1"/>
  <c r="P1618" i="3" s="1"/>
  <c r="R1617" i="3"/>
  <c r="S1617" i="3" s="1"/>
  <c r="F1617" i="3"/>
  <c r="M1617" i="3" s="1"/>
  <c r="N1617" i="3" s="1"/>
  <c r="O1617" i="3" s="1"/>
  <c r="P1617" i="3" s="1"/>
  <c r="R1616" i="3"/>
  <c r="S1616" i="3" s="1"/>
  <c r="F1616" i="3"/>
  <c r="M1616" i="3" s="1"/>
  <c r="N1616" i="3" s="1"/>
  <c r="O1616" i="3" s="1"/>
  <c r="P1616" i="3" s="1"/>
  <c r="R1615" i="3"/>
  <c r="S1615" i="3" s="1"/>
  <c r="F1615" i="3"/>
  <c r="M1615" i="3" s="1"/>
  <c r="N1615" i="3" s="1"/>
  <c r="O1615" i="3" s="1"/>
  <c r="P1615" i="3" s="1"/>
  <c r="R1614" i="3"/>
  <c r="S1614" i="3" s="1"/>
  <c r="F1614" i="3"/>
  <c r="M1614" i="3" s="1"/>
  <c r="N1614" i="3" s="1"/>
  <c r="O1614" i="3" s="1"/>
  <c r="P1614" i="3" s="1"/>
  <c r="R1613" i="3"/>
  <c r="S1613" i="3" s="1"/>
  <c r="F1613" i="3"/>
  <c r="M1613" i="3" s="1"/>
  <c r="N1613" i="3" s="1"/>
  <c r="O1613" i="3" s="1"/>
  <c r="P1613" i="3" s="1"/>
  <c r="R1612" i="3"/>
  <c r="S1612" i="3" s="1"/>
  <c r="F1612" i="3"/>
  <c r="M1612" i="3" s="1"/>
  <c r="N1612" i="3" s="1"/>
  <c r="O1612" i="3" s="1"/>
  <c r="P1612" i="3" s="1"/>
  <c r="R1611" i="3"/>
  <c r="S1611" i="3" s="1"/>
  <c r="F1611" i="3"/>
  <c r="M1611" i="3" s="1"/>
  <c r="N1611" i="3" s="1"/>
  <c r="O1611" i="3" s="1"/>
  <c r="P1611" i="3" s="1"/>
  <c r="R1610" i="3"/>
  <c r="S1610" i="3" s="1"/>
  <c r="F1610" i="3"/>
  <c r="M1610" i="3" s="1"/>
  <c r="N1610" i="3" s="1"/>
  <c r="O1610" i="3" s="1"/>
  <c r="P1610" i="3" s="1"/>
  <c r="R1609" i="3"/>
  <c r="S1609" i="3" s="1"/>
  <c r="F1609" i="3"/>
  <c r="M1609" i="3" s="1"/>
  <c r="N1609" i="3" s="1"/>
  <c r="O1609" i="3" s="1"/>
  <c r="P1609" i="3" s="1"/>
  <c r="R1608" i="3"/>
  <c r="S1608" i="3" s="1"/>
  <c r="F1608" i="3"/>
  <c r="M1608" i="3" s="1"/>
  <c r="N1608" i="3" s="1"/>
  <c r="O1608" i="3" s="1"/>
  <c r="P1608" i="3" s="1"/>
  <c r="R1607" i="3"/>
  <c r="S1607" i="3" s="1"/>
  <c r="F1607" i="3"/>
  <c r="M1607" i="3" s="1"/>
  <c r="N1607" i="3" s="1"/>
  <c r="O1607" i="3" s="1"/>
  <c r="P1607" i="3" s="1"/>
  <c r="R1606" i="3"/>
  <c r="S1606" i="3" s="1"/>
  <c r="F1606" i="3"/>
  <c r="M1606" i="3" s="1"/>
  <c r="N1606" i="3" s="1"/>
  <c r="O1606" i="3" s="1"/>
  <c r="P1606" i="3" s="1"/>
  <c r="R1605" i="3"/>
  <c r="S1605" i="3" s="1"/>
  <c r="F1605" i="3"/>
  <c r="M1605" i="3" s="1"/>
  <c r="N1605" i="3" s="1"/>
  <c r="O1605" i="3" s="1"/>
  <c r="P1605" i="3" s="1"/>
  <c r="R1604" i="3"/>
  <c r="S1604" i="3" s="1"/>
  <c r="F1604" i="3"/>
  <c r="M1604" i="3" s="1"/>
  <c r="N1604" i="3" s="1"/>
  <c r="O1604" i="3" s="1"/>
  <c r="P1604" i="3" s="1"/>
  <c r="R1603" i="3"/>
  <c r="S1603" i="3" s="1"/>
  <c r="F1603" i="3"/>
  <c r="M1603" i="3" s="1"/>
  <c r="N1603" i="3" s="1"/>
  <c r="O1603" i="3" s="1"/>
  <c r="P1603" i="3" s="1"/>
  <c r="R1602" i="3"/>
  <c r="S1602" i="3" s="1"/>
  <c r="F1602" i="3"/>
  <c r="M1602" i="3" s="1"/>
  <c r="N1602" i="3" s="1"/>
  <c r="O1602" i="3" s="1"/>
  <c r="P1602" i="3" s="1"/>
  <c r="R1601" i="3"/>
  <c r="S1601" i="3" s="1"/>
  <c r="F1601" i="3"/>
  <c r="M1601" i="3" s="1"/>
  <c r="N1601" i="3" s="1"/>
  <c r="O1601" i="3" s="1"/>
  <c r="P1601" i="3" s="1"/>
  <c r="R1600" i="3"/>
  <c r="S1600" i="3" s="1"/>
  <c r="F1600" i="3"/>
  <c r="M1600" i="3" s="1"/>
  <c r="N1600" i="3" s="1"/>
  <c r="O1600" i="3" s="1"/>
  <c r="P1600" i="3" s="1"/>
  <c r="R1599" i="3"/>
  <c r="S1599" i="3" s="1"/>
  <c r="F1599" i="3"/>
  <c r="M1599" i="3" s="1"/>
  <c r="N1599" i="3" s="1"/>
  <c r="O1599" i="3" s="1"/>
  <c r="P1599" i="3" s="1"/>
  <c r="R1598" i="3"/>
  <c r="S1598" i="3" s="1"/>
  <c r="F1598" i="3"/>
  <c r="M1598" i="3" s="1"/>
  <c r="N1598" i="3" s="1"/>
  <c r="O1598" i="3" s="1"/>
  <c r="P1598" i="3" s="1"/>
  <c r="R1597" i="3"/>
  <c r="S1597" i="3" s="1"/>
  <c r="F1597" i="3"/>
  <c r="M1597" i="3" s="1"/>
  <c r="N1597" i="3" s="1"/>
  <c r="O1597" i="3" s="1"/>
  <c r="P1597" i="3" s="1"/>
  <c r="R1596" i="3"/>
  <c r="S1596" i="3" s="1"/>
  <c r="F1596" i="3"/>
  <c r="M1596" i="3" s="1"/>
  <c r="N1596" i="3" s="1"/>
  <c r="O1596" i="3" s="1"/>
  <c r="P1596" i="3" s="1"/>
  <c r="R1595" i="3"/>
  <c r="S1595" i="3" s="1"/>
  <c r="F1595" i="3"/>
  <c r="M1595" i="3" s="1"/>
  <c r="N1595" i="3" s="1"/>
  <c r="O1595" i="3" s="1"/>
  <c r="P1595" i="3" s="1"/>
  <c r="R1594" i="3"/>
  <c r="S1594" i="3" s="1"/>
  <c r="F1594" i="3"/>
  <c r="M1594" i="3" s="1"/>
  <c r="N1594" i="3" s="1"/>
  <c r="O1594" i="3" s="1"/>
  <c r="P1594" i="3" s="1"/>
  <c r="R1593" i="3"/>
  <c r="S1593" i="3" s="1"/>
  <c r="F1593" i="3"/>
  <c r="M1593" i="3" s="1"/>
  <c r="N1593" i="3" s="1"/>
  <c r="O1593" i="3" s="1"/>
  <c r="P1593" i="3" s="1"/>
  <c r="R1592" i="3"/>
  <c r="S1592" i="3" s="1"/>
  <c r="F1592" i="3"/>
  <c r="M1592" i="3" s="1"/>
  <c r="N1592" i="3" s="1"/>
  <c r="O1592" i="3" s="1"/>
  <c r="P1592" i="3" s="1"/>
  <c r="R1591" i="3"/>
  <c r="S1591" i="3" s="1"/>
  <c r="F1591" i="3"/>
  <c r="M1591" i="3" s="1"/>
  <c r="N1591" i="3" s="1"/>
  <c r="O1591" i="3" s="1"/>
  <c r="P1591" i="3" s="1"/>
  <c r="R1590" i="3"/>
  <c r="S1590" i="3" s="1"/>
  <c r="F1590" i="3"/>
  <c r="M1590" i="3" s="1"/>
  <c r="N1590" i="3" s="1"/>
  <c r="O1590" i="3" s="1"/>
  <c r="P1590" i="3" s="1"/>
  <c r="R1589" i="3"/>
  <c r="S1589" i="3" s="1"/>
  <c r="F1589" i="3"/>
  <c r="M1589" i="3" s="1"/>
  <c r="N1589" i="3" s="1"/>
  <c r="O1589" i="3" s="1"/>
  <c r="P1589" i="3" s="1"/>
  <c r="R1588" i="3"/>
  <c r="S1588" i="3" s="1"/>
  <c r="F1588" i="3"/>
  <c r="M1588" i="3" s="1"/>
  <c r="N1588" i="3" s="1"/>
  <c r="O1588" i="3" s="1"/>
  <c r="P1588" i="3" s="1"/>
  <c r="R1587" i="3"/>
  <c r="S1587" i="3" s="1"/>
  <c r="F1587" i="3"/>
  <c r="M1587" i="3" s="1"/>
  <c r="N1587" i="3" s="1"/>
  <c r="O1587" i="3" s="1"/>
  <c r="P1587" i="3" s="1"/>
  <c r="R1586" i="3"/>
  <c r="S1586" i="3" s="1"/>
  <c r="F1586" i="3"/>
  <c r="M1586" i="3" s="1"/>
  <c r="N1586" i="3" s="1"/>
  <c r="O1586" i="3" s="1"/>
  <c r="P1586" i="3" s="1"/>
  <c r="R1585" i="3"/>
  <c r="S1585" i="3" s="1"/>
  <c r="F1585" i="3"/>
  <c r="M1585" i="3" s="1"/>
  <c r="N1585" i="3" s="1"/>
  <c r="O1585" i="3" s="1"/>
  <c r="P1585" i="3" s="1"/>
  <c r="R1584" i="3"/>
  <c r="S1584" i="3" s="1"/>
  <c r="F1584" i="3"/>
  <c r="M1584" i="3" s="1"/>
  <c r="N1584" i="3" s="1"/>
  <c r="O1584" i="3" s="1"/>
  <c r="P1584" i="3" s="1"/>
  <c r="R1583" i="3"/>
  <c r="S1583" i="3" s="1"/>
  <c r="F1583" i="3"/>
  <c r="M1583" i="3" s="1"/>
  <c r="N1583" i="3" s="1"/>
  <c r="O1583" i="3" s="1"/>
  <c r="P1583" i="3" s="1"/>
  <c r="R1582" i="3"/>
  <c r="S1582" i="3" s="1"/>
  <c r="F1582" i="3"/>
  <c r="M1582" i="3" s="1"/>
  <c r="N1582" i="3" s="1"/>
  <c r="O1582" i="3" s="1"/>
  <c r="P1582" i="3" s="1"/>
  <c r="R1581" i="3"/>
  <c r="S1581" i="3" s="1"/>
  <c r="F1581" i="3"/>
  <c r="M1581" i="3" s="1"/>
  <c r="N1581" i="3" s="1"/>
  <c r="O1581" i="3" s="1"/>
  <c r="P1581" i="3" s="1"/>
  <c r="R1580" i="3"/>
  <c r="S1580" i="3" s="1"/>
  <c r="F1580" i="3"/>
  <c r="M1580" i="3" s="1"/>
  <c r="N1580" i="3" s="1"/>
  <c r="O1580" i="3" s="1"/>
  <c r="P1580" i="3" s="1"/>
  <c r="R1579" i="3"/>
  <c r="S1579" i="3" s="1"/>
  <c r="F1579" i="3"/>
  <c r="M1579" i="3" s="1"/>
  <c r="N1579" i="3" s="1"/>
  <c r="O1579" i="3" s="1"/>
  <c r="P1579" i="3" s="1"/>
  <c r="R1578" i="3"/>
  <c r="S1578" i="3" s="1"/>
  <c r="F1578" i="3"/>
  <c r="M1578" i="3" s="1"/>
  <c r="N1578" i="3" s="1"/>
  <c r="O1578" i="3" s="1"/>
  <c r="P1578" i="3" s="1"/>
  <c r="R1577" i="3"/>
  <c r="S1577" i="3" s="1"/>
  <c r="F1577" i="3"/>
  <c r="M1577" i="3" s="1"/>
  <c r="N1577" i="3" s="1"/>
  <c r="O1577" i="3" s="1"/>
  <c r="P1577" i="3" s="1"/>
  <c r="R1576" i="3"/>
  <c r="S1576" i="3" s="1"/>
  <c r="F1576" i="3"/>
  <c r="M1576" i="3" s="1"/>
  <c r="N1576" i="3" s="1"/>
  <c r="O1576" i="3" s="1"/>
  <c r="P1576" i="3" s="1"/>
  <c r="R1575" i="3"/>
  <c r="S1575" i="3" s="1"/>
  <c r="F1575" i="3"/>
  <c r="M1575" i="3" s="1"/>
  <c r="N1575" i="3" s="1"/>
  <c r="O1575" i="3" s="1"/>
  <c r="P1575" i="3" s="1"/>
  <c r="R1574" i="3"/>
  <c r="S1574" i="3" s="1"/>
  <c r="F1574" i="3"/>
  <c r="M1574" i="3" s="1"/>
  <c r="N1574" i="3" s="1"/>
  <c r="O1574" i="3" s="1"/>
  <c r="P1574" i="3" s="1"/>
  <c r="R1573" i="3"/>
  <c r="S1573" i="3" s="1"/>
  <c r="F1573" i="3"/>
  <c r="M1573" i="3" s="1"/>
  <c r="N1573" i="3" s="1"/>
  <c r="O1573" i="3" s="1"/>
  <c r="P1573" i="3" s="1"/>
  <c r="R1572" i="3"/>
  <c r="S1572" i="3" s="1"/>
  <c r="F1572" i="3"/>
  <c r="M1572" i="3" s="1"/>
  <c r="N1572" i="3" s="1"/>
  <c r="O1572" i="3" s="1"/>
  <c r="P1572" i="3" s="1"/>
  <c r="R1571" i="3"/>
  <c r="S1571" i="3" s="1"/>
  <c r="F1571" i="3"/>
  <c r="M1571" i="3" s="1"/>
  <c r="N1571" i="3" s="1"/>
  <c r="O1571" i="3" s="1"/>
  <c r="P1571" i="3" s="1"/>
  <c r="R1570" i="3"/>
  <c r="S1570" i="3" s="1"/>
  <c r="F1570" i="3"/>
  <c r="M1570" i="3" s="1"/>
  <c r="N1570" i="3" s="1"/>
  <c r="O1570" i="3" s="1"/>
  <c r="P1570" i="3" s="1"/>
  <c r="R1569" i="3"/>
  <c r="S1569" i="3" s="1"/>
  <c r="F1569" i="3"/>
  <c r="M1569" i="3" s="1"/>
  <c r="N1569" i="3" s="1"/>
  <c r="O1569" i="3" s="1"/>
  <c r="P1569" i="3" s="1"/>
  <c r="R1568" i="3"/>
  <c r="S1568" i="3" s="1"/>
  <c r="F1568" i="3"/>
  <c r="M1568" i="3" s="1"/>
  <c r="N1568" i="3" s="1"/>
  <c r="O1568" i="3" s="1"/>
  <c r="P1568" i="3" s="1"/>
  <c r="R1567" i="3"/>
  <c r="S1567" i="3" s="1"/>
  <c r="F1567" i="3"/>
  <c r="M1567" i="3" s="1"/>
  <c r="N1567" i="3" s="1"/>
  <c r="O1567" i="3" s="1"/>
  <c r="P1567" i="3" s="1"/>
  <c r="R1566" i="3"/>
  <c r="S1566" i="3" s="1"/>
  <c r="F1566" i="3"/>
  <c r="M1566" i="3" s="1"/>
  <c r="N1566" i="3" s="1"/>
  <c r="O1566" i="3" s="1"/>
  <c r="P1566" i="3" s="1"/>
  <c r="R1565" i="3"/>
  <c r="S1565" i="3" s="1"/>
  <c r="F1565" i="3"/>
  <c r="M1565" i="3" s="1"/>
  <c r="N1565" i="3" s="1"/>
  <c r="O1565" i="3" s="1"/>
  <c r="P1565" i="3" s="1"/>
  <c r="R1564" i="3"/>
  <c r="S1564" i="3" s="1"/>
  <c r="F1564" i="3"/>
  <c r="M1564" i="3" s="1"/>
  <c r="N1564" i="3" s="1"/>
  <c r="O1564" i="3" s="1"/>
  <c r="P1564" i="3" s="1"/>
  <c r="R1563" i="3"/>
  <c r="S1563" i="3" s="1"/>
  <c r="F1563" i="3"/>
  <c r="M1563" i="3" s="1"/>
  <c r="N1563" i="3" s="1"/>
  <c r="O1563" i="3" s="1"/>
  <c r="P1563" i="3" s="1"/>
  <c r="R1562" i="3"/>
  <c r="S1562" i="3" s="1"/>
  <c r="F1562" i="3"/>
  <c r="M1562" i="3" s="1"/>
  <c r="N1562" i="3" s="1"/>
  <c r="O1562" i="3" s="1"/>
  <c r="P1562" i="3" s="1"/>
  <c r="R1561" i="3"/>
  <c r="S1561" i="3" s="1"/>
  <c r="F1561" i="3"/>
  <c r="M1561" i="3" s="1"/>
  <c r="N1561" i="3" s="1"/>
  <c r="O1561" i="3" s="1"/>
  <c r="P1561" i="3" s="1"/>
  <c r="R1560" i="3"/>
  <c r="S1560" i="3" s="1"/>
  <c r="F1560" i="3"/>
  <c r="M1560" i="3" s="1"/>
  <c r="N1560" i="3" s="1"/>
  <c r="O1560" i="3" s="1"/>
  <c r="P1560" i="3" s="1"/>
  <c r="R1559" i="3"/>
  <c r="S1559" i="3" s="1"/>
  <c r="F1559" i="3"/>
  <c r="M1559" i="3" s="1"/>
  <c r="N1559" i="3" s="1"/>
  <c r="O1559" i="3" s="1"/>
  <c r="P1559" i="3" s="1"/>
  <c r="R1558" i="3"/>
  <c r="S1558" i="3" s="1"/>
  <c r="F1558" i="3"/>
  <c r="M1558" i="3" s="1"/>
  <c r="N1558" i="3" s="1"/>
  <c r="O1558" i="3" s="1"/>
  <c r="P1558" i="3" s="1"/>
  <c r="R1557" i="3"/>
  <c r="S1557" i="3" s="1"/>
  <c r="F1557" i="3"/>
  <c r="M1557" i="3" s="1"/>
  <c r="N1557" i="3" s="1"/>
  <c r="O1557" i="3" s="1"/>
  <c r="P1557" i="3" s="1"/>
  <c r="R1556" i="3"/>
  <c r="S1556" i="3" s="1"/>
  <c r="F1556" i="3"/>
  <c r="M1556" i="3" s="1"/>
  <c r="N1556" i="3" s="1"/>
  <c r="O1556" i="3" s="1"/>
  <c r="P1556" i="3" s="1"/>
  <c r="R1555" i="3"/>
  <c r="S1555" i="3" s="1"/>
  <c r="F1555" i="3"/>
  <c r="M1555" i="3" s="1"/>
  <c r="N1555" i="3" s="1"/>
  <c r="O1555" i="3" s="1"/>
  <c r="P1555" i="3" s="1"/>
  <c r="R1554" i="3"/>
  <c r="S1554" i="3" s="1"/>
  <c r="F1554" i="3"/>
  <c r="M1554" i="3" s="1"/>
  <c r="N1554" i="3" s="1"/>
  <c r="O1554" i="3" s="1"/>
  <c r="P1554" i="3" s="1"/>
  <c r="R1553" i="3"/>
  <c r="S1553" i="3" s="1"/>
  <c r="F1553" i="3"/>
  <c r="M1553" i="3" s="1"/>
  <c r="N1553" i="3" s="1"/>
  <c r="O1553" i="3" s="1"/>
  <c r="P1553" i="3" s="1"/>
  <c r="R1552" i="3"/>
  <c r="S1552" i="3" s="1"/>
  <c r="F1552" i="3"/>
  <c r="M1552" i="3" s="1"/>
  <c r="N1552" i="3" s="1"/>
  <c r="O1552" i="3" s="1"/>
  <c r="P1552" i="3" s="1"/>
  <c r="R1551" i="3"/>
  <c r="S1551" i="3" s="1"/>
  <c r="F1551" i="3"/>
  <c r="M1551" i="3" s="1"/>
  <c r="N1551" i="3" s="1"/>
  <c r="O1551" i="3" s="1"/>
  <c r="P1551" i="3" s="1"/>
  <c r="R1550" i="3"/>
  <c r="S1550" i="3" s="1"/>
  <c r="F1550" i="3"/>
  <c r="M1550" i="3" s="1"/>
  <c r="N1550" i="3" s="1"/>
  <c r="O1550" i="3" s="1"/>
  <c r="P1550" i="3" s="1"/>
  <c r="R1549" i="3"/>
  <c r="S1549" i="3" s="1"/>
  <c r="F1549" i="3"/>
  <c r="M1549" i="3" s="1"/>
  <c r="N1549" i="3" s="1"/>
  <c r="O1549" i="3" s="1"/>
  <c r="P1549" i="3" s="1"/>
  <c r="R1548" i="3"/>
  <c r="S1548" i="3" s="1"/>
  <c r="F1548" i="3"/>
  <c r="M1548" i="3" s="1"/>
  <c r="N1548" i="3" s="1"/>
  <c r="O1548" i="3" s="1"/>
  <c r="P1548" i="3" s="1"/>
  <c r="R1547" i="3"/>
  <c r="S1547" i="3" s="1"/>
  <c r="F1547" i="3"/>
  <c r="M1547" i="3" s="1"/>
  <c r="N1547" i="3" s="1"/>
  <c r="O1547" i="3" s="1"/>
  <c r="P1547" i="3" s="1"/>
  <c r="R1546" i="3"/>
  <c r="S1546" i="3" s="1"/>
  <c r="F1546" i="3"/>
  <c r="M1546" i="3" s="1"/>
  <c r="N1546" i="3" s="1"/>
  <c r="O1546" i="3" s="1"/>
  <c r="P1546" i="3" s="1"/>
  <c r="R1545" i="3"/>
  <c r="S1545" i="3" s="1"/>
  <c r="F1545" i="3"/>
  <c r="M1545" i="3" s="1"/>
  <c r="N1545" i="3" s="1"/>
  <c r="O1545" i="3" s="1"/>
  <c r="P1545" i="3" s="1"/>
  <c r="R1544" i="3"/>
  <c r="S1544" i="3" s="1"/>
  <c r="F1544" i="3"/>
  <c r="M1544" i="3" s="1"/>
  <c r="N1544" i="3" s="1"/>
  <c r="O1544" i="3" s="1"/>
  <c r="P1544" i="3" s="1"/>
  <c r="R1543" i="3"/>
  <c r="S1543" i="3" s="1"/>
  <c r="F1543" i="3"/>
  <c r="M1543" i="3" s="1"/>
  <c r="N1543" i="3" s="1"/>
  <c r="O1543" i="3" s="1"/>
  <c r="P1543" i="3" s="1"/>
  <c r="R1542" i="3"/>
  <c r="S1542" i="3" s="1"/>
  <c r="F1542" i="3"/>
  <c r="M1542" i="3" s="1"/>
  <c r="N1542" i="3" s="1"/>
  <c r="O1542" i="3" s="1"/>
  <c r="P1542" i="3" s="1"/>
  <c r="R1541" i="3"/>
  <c r="S1541" i="3" s="1"/>
  <c r="F1541" i="3"/>
  <c r="M1541" i="3" s="1"/>
  <c r="N1541" i="3" s="1"/>
  <c r="O1541" i="3" s="1"/>
  <c r="P1541" i="3" s="1"/>
  <c r="R1540" i="3"/>
  <c r="S1540" i="3" s="1"/>
  <c r="F1540" i="3"/>
  <c r="M1540" i="3" s="1"/>
  <c r="N1540" i="3" s="1"/>
  <c r="O1540" i="3" s="1"/>
  <c r="P1540" i="3" s="1"/>
  <c r="R1539" i="3"/>
  <c r="S1539" i="3" s="1"/>
  <c r="F1539" i="3"/>
  <c r="M1539" i="3" s="1"/>
  <c r="N1539" i="3" s="1"/>
  <c r="O1539" i="3" s="1"/>
  <c r="P1539" i="3" s="1"/>
  <c r="R1538" i="3"/>
  <c r="S1538" i="3" s="1"/>
  <c r="F1538" i="3"/>
  <c r="M1538" i="3" s="1"/>
  <c r="N1538" i="3" s="1"/>
  <c r="O1538" i="3" s="1"/>
  <c r="P1538" i="3" s="1"/>
  <c r="R1537" i="3"/>
  <c r="S1537" i="3" s="1"/>
  <c r="F1537" i="3"/>
  <c r="M1537" i="3" s="1"/>
  <c r="N1537" i="3" s="1"/>
  <c r="O1537" i="3" s="1"/>
  <c r="P1537" i="3" s="1"/>
  <c r="R1536" i="3"/>
  <c r="S1536" i="3" s="1"/>
  <c r="F1536" i="3"/>
  <c r="M1536" i="3" s="1"/>
  <c r="N1536" i="3" s="1"/>
  <c r="O1536" i="3" s="1"/>
  <c r="P1536" i="3" s="1"/>
  <c r="R1535" i="3"/>
  <c r="S1535" i="3" s="1"/>
  <c r="F1535" i="3"/>
  <c r="M1535" i="3" s="1"/>
  <c r="N1535" i="3" s="1"/>
  <c r="O1535" i="3" s="1"/>
  <c r="P1535" i="3" s="1"/>
  <c r="R1534" i="3"/>
  <c r="S1534" i="3" s="1"/>
  <c r="F1534" i="3"/>
  <c r="M1534" i="3" s="1"/>
  <c r="N1534" i="3" s="1"/>
  <c r="O1534" i="3" s="1"/>
  <c r="P1534" i="3" s="1"/>
  <c r="R1533" i="3"/>
  <c r="S1533" i="3" s="1"/>
  <c r="F1533" i="3"/>
  <c r="M1533" i="3" s="1"/>
  <c r="N1533" i="3" s="1"/>
  <c r="O1533" i="3" s="1"/>
  <c r="P1533" i="3" s="1"/>
  <c r="R1532" i="3"/>
  <c r="S1532" i="3" s="1"/>
  <c r="F1532" i="3"/>
  <c r="M1532" i="3" s="1"/>
  <c r="N1532" i="3" s="1"/>
  <c r="O1532" i="3" s="1"/>
  <c r="P1532" i="3" s="1"/>
  <c r="R1531" i="3"/>
  <c r="S1531" i="3" s="1"/>
  <c r="F1531" i="3"/>
  <c r="M1531" i="3" s="1"/>
  <c r="N1531" i="3" s="1"/>
  <c r="O1531" i="3" s="1"/>
  <c r="P1531" i="3" s="1"/>
  <c r="R1530" i="3"/>
  <c r="S1530" i="3" s="1"/>
  <c r="F1530" i="3"/>
  <c r="M1530" i="3" s="1"/>
  <c r="N1530" i="3" s="1"/>
  <c r="O1530" i="3" s="1"/>
  <c r="P1530" i="3" s="1"/>
  <c r="R1529" i="3"/>
  <c r="S1529" i="3" s="1"/>
  <c r="F1529" i="3"/>
  <c r="M1529" i="3" s="1"/>
  <c r="N1529" i="3" s="1"/>
  <c r="O1529" i="3" s="1"/>
  <c r="P1529" i="3" s="1"/>
  <c r="R1528" i="3"/>
  <c r="S1528" i="3" s="1"/>
  <c r="F1528" i="3"/>
  <c r="M1528" i="3" s="1"/>
  <c r="N1528" i="3" s="1"/>
  <c r="O1528" i="3" s="1"/>
  <c r="P1528" i="3" s="1"/>
  <c r="R1527" i="3"/>
  <c r="S1527" i="3" s="1"/>
  <c r="F1527" i="3"/>
  <c r="M1527" i="3" s="1"/>
  <c r="N1527" i="3" s="1"/>
  <c r="O1527" i="3" s="1"/>
  <c r="P1527" i="3" s="1"/>
  <c r="R1526" i="3"/>
  <c r="S1526" i="3" s="1"/>
  <c r="F1526" i="3"/>
  <c r="M1526" i="3" s="1"/>
  <c r="N1526" i="3" s="1"/>
  <c r="O1526" i="3" s="1"/>
  <c r="P1526" i="3" s="1"/>
  <c r="R1525" i="3"/>
  <c r="S1525" i="3" s="1"/>
  <c r="F1525" i="3"/>
  <c r="M1525" i="3" s="1"/>
  <c r="N1525" i="3" s="1"/>
  <c r="O1525" i="3" s="1"/>
  <c r="P1525" i="3" s="1"/>
  <c r="R1524" i="3"/>
  <c r="S1524" i="3" s="1"/>
  <c r="F1524" i="3"/>
  <c r="M1524" i="3" s="1"/>
  <c r="N1524" i="3" s="1"/>
  <c r="O1524" i="3" s="1"/>
  <c r="P1524" i="3" s="1"/>
  <c r="R1523" i="3"/>
  <c r="S1523" i="3" s="1"/>
  <c r="F1523" i="3"/>
  <c r="M1523" i="3" s="1"/>
  <c r="N1523" i="3" s="1"/>
  <c r="O1523" i="3" s="1"/>
  <c r="P1523" i="3" s="1"/>
  <c r="R1522" i="3"/>
  <c r="S1522" i="3" s="1"/>
  <c r="F1522" i="3"/>
  <c r="M1522" i="3" s="1"/>
  <c r="N1522" i="3" s="1"/>
  <c r="O1522" i="3" s="1"/>
  <c r="P1522" i="3" s="1"/>
  <c r="R1521" i="3"/>
  <c r="S1521" i="3" s="1"/>
  <c r="F1521" i="3"/>
  <c r="M1521" i="3" s="1"/>
  <c r="N1521" i="3" s="1"/>
  <c r="O1521" i="3" s="1"/>
  <c r="P1521" i="3" s="1"/>
  <c r="R1520" i="3"/>
  <c r="S1520" i="3" s="1"/>
  <c r="F1520" i="3"/>
  <c r="M1520" i="3" s="1"/>
  <c r="N1520" i="3" s="1"/>
  <c r="O1520" i="3" s="1"/>
  <c r="P1520" i="3" s="1"/>
  <c r="R1519" i="3"/>
  <c r="S1519" i="3" s="1"/>
  <c r="F1519" i="3"/>
  <c r="M1519" i="3" s="1"/>
  <c r="N1519" i="3" s="1"/>
  <c r="O1519" i="3" s="1"/>
  <c r="P1519" i="3" s="1"/>
  <c r="R1518" i="3"/>
  <c r="S1518" i="3" s="1"/>
  <c r="F1518" i="3"/>
  <c r="M1518" i="3" s="1"/>
  <c r="N1518" i="3" s="1"/>
  <c r="O1518" i="3" s="1"/>
  <c r="P1518" i="3" s="1"/>
  <c r="R1517" i="3"/>
  <c r="S1517" i="3" s="1"/>
  <c r="F1517" i="3"/>
  <c r="M1517" i="3" s="1"/>
  <c r="N1517" i="3" s="1"/>
  <c r="O1517" i="3" s="1"/>
  <c r="P1517" i="3" s="1"/>
  <c r="R1516" i="3"/>
  <c r="S1516" i="3" s="1"/>
  <c r="F1516" i="3"/>
  <c r="M1516" i="3" s="1"/>
  <c r="N1516" i="3" s="1"/>
  <c r="O1516" i="3" s="1"/>
  <c r="P1516" i="3" s="1"/>
  <c r="R1515" i="3"/>
  <c r="S1515" i="3" s="1"/>
  <c r="F1515" i="3"/>
  <c r="M1515" i="3" s="1"/>
  <c r="N1515" i="3" s="1"/>
  <c r="O1515" i="3" s="1"/>
  <c r="P1515" i="3" s="1"/>
  <c r="R1514" i="3"/>
  <c r="S1514" i="3" s="1"/>
  <c r="F1514" i="3"/>
  <c r="M1514" i="3" s="1"/>
  <c r="N1514" i="3" s="1"/>
  <c r="O1514" i="3" s="1"/>
  <c r="P1514" i="3" s="1"/>
  <c r="R1513" i="3"/>
  <c r="S1513" i="3" s="1"/>
  <c r="F1513" i="3"/>
  <c r="M1513" i="3" s="1"/>
  <c r="N1513" i="3" s="1"/>
  <c r="O1513" i="3" s="1"/>
  <c r="P1513" i="3" s="1"/>
  <c r="R1512" i="3"/>
  <c r="S1512" i="3" s="1"/>
  <c r="F1512" i="3"/>
  <c r="M1512" i="3" s="1"/>
  <c r="N1512" i="3" s="1"/>
  <c r="O1512" i="3" s="1"/>
  <c r="P1512" i="3" s="1"/>
  <c r="R1511" i="3"/>
  <c r="S1511" i="3" s="1"/>
  <c r="F1511" i="3"/>
  <c r="M1511" i="3" s="1"/>
  <c r="N1511" i="3" s="1"/>
  <c r="O1511" i="3" s="1"/>
  <c r="P1511" i="3" s="1"/>
  <c r="R1510" i="3"/>
  <c r="S1510" i="3" s="1"/>
  <c r="F1510" i="3"/>
  <c r="M1510" i="3" s="1"/>
  <c r="N1510" i="3" s="1"/>
  <c r="O1510" i="3" s="1"/>
  <c r="P1510" i="3" s="1"/>
  <c r="R1509" i="3"/>
  <c r="S1509" i="3" s="1"/>
  <c r="F1509" i="3"/>
  <c r="M1509" i="3" s="1"/>
  <c r="N1509" i="3" s="1"/>
  <c r="O1509" i="3" s="1"/>
  <c r="P1509" i="3" s="1"/>
  <c r="R1508" i="3"/>
  <c r="S1508" i="3" s="1"/>
  <c r="F1508" i="3"/>
  <c r="M1508" i="3" s="1"/>
  <c r="N1508" i="3" s="1"/>
  <c r="O1508" i="3" s="1"/>
  <c r="P1508" i="3" s="1"/>
  <c r="R1507" i="3"/>
  <c r="S1507" i="3" s="1"/>
  <c r="F1507" i="3"/>
  <c r="M1507" i="3" s="1"/>
  <c r="N1507" i="3" s="1"/>
  <c r="O1507" i="3" s="1"/>
  <c r="P1507" i="3" s="1"/>
  <c r="R1506" i="3"/>
  <c r="S1506" i="3" s="1"/>
  <c r="F1506" i="3"/>
  <c r="M1506" i="3" s="1"/>
  <c r="N1506" i="3" s="1"/>
  <c r="O1506" i="3" s="1"/>
  <c r="P1506" i="3" s="1"/>
  <c r="R1505" i="3"/>
  <c r="S1505" i="3" s="1"/>
  <c r="F1505" i="3"/>
  <c r="M1505" i="3" s="1"/>
  <c r="N1505" i="3" s="1"/>
  <c r="O1505" i="3" s="1"/>
  <c r="P1505" i="3" s="1"/>
  <c r="R1504" i="3"/>
  <c r="S1504" i="3" s="1"/>
  <c r="F1504" i="3"/>
  <c r="M1504" i="3" s="1"/>
  <c r="N1504" i="3" s="1"/>
  <c r="O1504" i="3" s="1"/>
  <c r="P1504" i="3" s="1"/>
  <c r="R1503" i="3"/>
  <c r="S1503" i="3" s="1"/>
  <c r="F1503" i="3"/>
  <c r="M1503" i="3" s="1"/>
  <c r="N1503" i="3" s="1"/>
  <c r="O1503" i="3" s="1"/>
  <c r="P1503" i="3" s="1"/>
  <c r="R1502" i="3"/>
  <c r="S1502" i="3" s="1"/>
  <c r="F1502" i="3"/>
  <c r="M1502" i="3" s="1"/>
  <c r="N1502" i="3" s="1"/>
  <c r="O1502" i="3" s="1"/>
  <c r="P1502" i="3" s="1"/>
  <c r="R1501" i="3"/>
  <c r="S1501" i="3" s="1"/>
  <c r="F1501" i="3"/>
  <c r="M1501" i="3" s="1"/>
  <c r="N1501" i="3" s="1"/>
  <c r="O1501" i="3" s="1"/>
  <c r="P1501" i="3" s="1"/>
  <c r="R1500" i="3"/>
  <c r="S1500" i="3" s="1"/>
  <c r="F1500" i="3"/>
  <c r="M1500" i="3" s="1"/>
  <c r="N1500" i="3" s="1"/>
  <c r="O1500" i="3" s="1"/>
  <c r="P1500" i="3" s="1"/>
  <c r="R1499" i="3"/>
  <c r="S1499" i="3" s="1"/>
  <c r="F1499" i="3"/>
  <c r="M1499" i="3" s="1"/>
  <c r="N1499" i="3" s="1"/>
  <c r="O1499" i="3" s="1"/>
  <c r="P1499" i="3" s="1"/>
  <c r="R1498" i="3"/>
  <c r="S1498" i="3" s="1"/>
  <c r="F1498" i="3"/>
  <c r="M1498" i="3" s="1"/>
  <c r="N1498" i="3" s="1"/>
  <c r="O1498" i="3" s="1"/>
  <c r="P1498" i="3" s="1"/>
  <c r="R1497" i="3"/>
  <c r="S1497" i="3" s="1"/>
  <c r="F1497" i="3"/>
  <c r="M1497" i="3" s="1"/>
  <c r="N1497" i="3" s="1"/>
  <c r="O1497" i="3" s="1"/>
  <c r="P1497" i="3" s="1"/>
  <c r="R1496" i="3"/>
  <c r="S1496" i="3" s="1"/>
  <c r="F1496" i="3"/>
  <c r="M1496" i="3" s="1"/>
  <c r="N1496" i="3" s="1"/>
  <c r="O1496" i="3" s="1"/>
  <c r="P1496" i="3" s="1"/>
  <c r="R1495" i="3"/>
  <c r="S1495" i="3" s="1"/>
  <c r="F1495" i="3"/>
  <c r="M1495" i="3" s="1"/>
  <c r="N1495" i="3" s="1"/>
  <c r="O1495" i="3" s="1"/>
  <c r="P1495" i="3" s="1"/>
  <c r="R1494" i="3"/>
  <c r="S1494" i="3" s="1"/>
  <c r="F1494" i="3"/>
  <c r="M1494" i="3" s="1"/>
  <c r="N1494" i="3" s="1"/>
  <c r="O1494" i="3" s="1"/>
  <c r="P1494" i="3" s="1"/>
  <c r="R1493" i="3"/>
  <c r="S1493" i="3" s="1"/>
  <c r="F1493" i="3"/>
  <c r="M1493" i="3" s="1"/>
  <c r="N1493" i="3" s="1"/>
  <c r="O1493" i="3" s="1"/>
  <c r="P1493" i="3" s="1"/>
  <c r="R1492" i="3"/>
  <c r="S1492" i="3" s="1"/>
  <c r="F1492" i="3"/>
  <c r="M1492" i="3" s="1"/>
  <c r="N1492" i="3" s="1"/>
  <c r="O1492" i="3" s="1"/>
  <c r="P1492" i="3" s="1"/>
  <c r="R1491" i="3"/>
  <c r="S1491" i="3" s="1"/>
  <c r="F1491" i="3"/>
  <c r="M1491" i="3" s="1"/>
  <c r="N1491" i="3" s="1"/>
  <c r="O1491" i="3" s="1"/>
  <c r="P1491" i="3" s="1"/>
  <c r="R1490" i="3"/>
  <c r="S1490" i="3" s="1"/>
  <c r="F1490" i="3"/>
  <c r="M1490" i="3" s="1"/>
  <c r="N1490" i="3" s="1"/>
  <c r="O1490" i="3" s="1"/>
  <c r="P1490" i="3" s="1"/>
  <c r="R1489" i="3"/>
  <c r="S1489" i="3" s="1"/>
  <c r="F1489" i="3"/>
  <c r="M1489" i="3" s="1"/>
  <c r="N1489" i="3" s="1"/>
  <c r="O1489" i="3" s="1"/>
  <c r="P1489" i="3" s="1"/>
  <c r="R1488" i="3"/>
  <c r="S1488" i="3" s="1"/>
  <c r="F1488" i="3"/>
  <c r="M1488" i="3" s="1"/>
  <c r="N1488" i="3" s="1"/>
  <c r="O1488" i="3" s="1"/>
  <c r="P1488" i="3" s="1"/>
  <c r="R1487" i="3"/>
  <c r="S1487" i="3" s="1"/>
  <c r="F1487" i="3"/>
  <c r="M1487" i="3" s="1"/>
  <c r="N1487" i="3" s="1"/>
  <c r="O1487" i="3" s="1"/>
  <c r="P1487" i="3" s="1"/>
  <c r="R1486" i="3"/>
  <c r="S1486" i="3" s="1"/>
  <c r="F1486" i="3"/>
  <c r="M1486" i="3" s="1"/>
  <c r="N1486" i="3" s="1"/>
  <c r="O1486" i="3" s="1"/>
  <c r="P1486" i="3" s="1"/>
  <c r="R1485" i="3"/>
  <c r="S1485" i="3" s="1"/>
  <c r="F1485" i="3"/>
  <c r="M1485" i="3" s="1"/>
  <c r="N1485" i="3" s="1"/>
  <c r="O1485" i="3" s="1"/>
  <c r="P1485" i="3" s="1"/>
  <c r="R1484" i="3"/>
  <c r="S1484" i="3" s="1"/>
  <c r="F1484" i="3"/>
  <c r="M1484" i="3" s="1"/>
  <c r="N1484" i="3" s="1"/>
  <c r="O1484" i="3" s="1"/>
  <c r="P1484" i="3" s="1"/>
  <c r="R1483" i="3"/>
  <c r="S1483" i="3" s="1"/>
  <c r="F1483" i="3"/>
  <c r="M1483" i="3" s="1"/>
  <c r="N1483" i="3" s="1"/>
  <c r="O1483" i="3" s="1"/>
  <c r="P1483" i="3" s="1"/>
  <c r="R1482" i="3"/>
  <c r="S1482" i="3" s="1"/>
  <c r="F1482" i="3"/>
  <c r="M1482" i="3" s="1"/>
  <c r="N1482" i="3" s="1"/>
  <c r="O1482" i="3" s="1"/>
  <c r="P1482" i="3" s="1"/>
  <c r="R1481" i="3"/>
  <c r="S1481" i="3" s="1"/>
  <c r="F1481" i="3"/>
  <c r="M1481" i="3" s="1"/>
  <c r="N1481" i="3" s="1"/>
  <c r="O1481" i="3" s="1"/>
  <c r="P1481" i="3" s="1"/>
  <c r="R1480" i="3"/>
  <c r="S1480" i="3" s="1"/>
  <c r="F1480" i="3"/>
  <c r="M1480" i="3" s="1"/>
  <c r="N1480" i="3" s="1"/>
  <c r="O1480" i="3" s="1"/>
  <c r="P1480" i="3" s="1"/>
  <c r="R1479" i="3"/>
  <c r="S1479" i="3" s="1"/>
  <c r="F1479" i="3"/>
  <c r="M1479" i="3" s="1"/>
  <c r="N1479" i="3" s="1"/>
  <c r="O1479" i="3" s="1"/>
  <c r="P1479" i="3" s="1"/>
  <c r="R1478" i="3"/>
  <c r="S1478" i="3" s="1"/>
  <c r="F1478" i="3"/>
  <c r="M1478" i="3" s="1"/>
  <c r="N1478" i="3" s="1"/>
  <c r="O1478" i="3" s="1"/>
  <c r="P1478" i="3" s="1"/>
  <c r="R1477" i="3"/>
  <c r="S1477" i="3" s="1"/>
  <c r="F1477" i="3"/>
  <c r="M1477" i="3" s="1"/>
  <c r="N1477" i="3" s="1"/>
  <c r="O1477" i="3" s="1"/>
  <c r="P1477" i="3" s="1"/>
  <c r="R1476" i="3"/>
  <c r="S1476" i="3" s="1"/>
  <c r="F1476" i="3"/>
  <c r="M1476" i="3" s="1"/>
  <c r="N1476" i="3" s="1"/>
  <c r="O1476" i="3" s="1"/>
  <c r="P1476" i="3" s="1"/>
  <c r="R1475" i="3"/>
  <c r="S1475" i="3" s="1"/>
  <c r="F1475" i="3"/>
  <c r="M1475" i="3" s="1"/>
  <c r="N1475" i="3" s="1"/>
  <c r="O1475" i="3" s="1"/>
  <c r="P1475" i="3" s="1"/>
  <c r="R1474" i="3"/>
  <c r="S1474" i="3" s="1"/>
  <c r="F1474" i="3"/>
  <c r="M1474" i="3" s="1"/>
  <c r="N1474" i="3" s="1"/>
  <c r="O1474" i="3" s="1"/>
  <c r="P1474" i="3" s="1"/>
  <c r="R1473" i="3"/>
  <c r="S1473" i="3" s="1"/>
  <c r="F1473" i="3"/>
  <c r="M1473" i="3" s="1"/>
  <c r="N1473" i="3" s="1"/>
  <c r="O1473" i="3" s="1"/>
  <c r="P1473" i="3" s="1"/>
  <c r="R1472" i="3"/>
  <c r="S1472" i="3" s="1"/>
  <c r="F1472" i="3"/>
  <c r="M1472" i="3" s="1"/>
  <c r="N1472" i="3" s="1"/>
  <c r="O1472" i="3" s="1"/>
  <c r="P1472" i="3" s="1"/>
  <c r="R1471" i="3"/>
  <c r="S1471" i="3" s="1"/>
  <c r="F1471" i="3"/>
  <c r="M1471" i="3" s="1"/>
  <c r="N1471" i="3" s="1"/>
  <c r="O1471" i="3" s="1"/>
  <c r="P1471" i="3" s="1"/>
  <c r="R1470" i="3"/>
  <c r="S1470" i="3" s="1"/>
  <c r="F1470" i="3"/>
  <c r="M1470" i="3" s="1"/>
  <c r="N1470" i="3" s="1"/>
  <c r="O1470" i="3" s="1"/>
  <c r="P1470" i="3" s="1"/>
  <c r="R1469" i="3"/>
  <c r="S1469" i="3" s="1"/>
  <c r="F1469" i="3"/>
  <c r="M1469" i="3" s="1"/>
  <c r="N1469" i="3" s="1"/>
  <c r="O1469" i="3" s="1"/>
  <c r="P1469" i="3" s="1"/>
  <c r="R1468" i="3"/>
  <c r="S1468" i="3" s="1"/>
  <c r="F1468" i="3"/>
  <c r="M1468" i="3" s="1"/>
  <c r="N1468" i="3" s="1"/>
  <c r="O1468" i="3" s="1"/>
  <c r="P1468" i="3" s="1"/>
  <c r="R1467" i="3"/>
  <c r="S1467" i="3" s="1"/>
  <c r="F1467" i="3"/>
  <c r="M1467" i="3" s="1"/>
  <c r="N1467" i="3" s="1"/>
  <c r="O1467" i="3" s="1"/>
  <c r="P1467" i="3" s="1"/>
  <c r="R1466" i="3"/>
  <c r="S1466" i="3" s="1"/>
  <c r="F1466" i="3"/>
  <c r="M1466" i="3" s="1"/>
  <c r="N1466" i="3" s="1"/>
  <c r="O1466" i="3" s="1"/>
  <c r="P1466" i="3" s="1"/>
  <c r="R1465" i="3"/>
  <c r="S1465" i="3" s="1"/>
  <c r="F1465" i="3"/>
  <c r="M1465" i="3" s="1"/>
  <c r="N1465" i="3" s="1"/>
  <c r="O1465" i="3" s="1"/>
  <c r="P1465" i="3" s="1"/>
  <c r="R1464" i="3"/>
  <c r="S1464" i="3" s="1"/>
  <c r="F1464" i="3"/>
  <c r="M1464" i="3" s="1"/>
  <c r="N1464" i="3" s="1"/>
  <c r="O1464" i="3" s="1"/>
  <c r="P1464" i="3" s="1"/>
  <c r="R1463" i="3"/>
  <c r="S1463" i="3" s="1"/>
  <c r="F1463" i="3"/>
  <c r="M1463" i="3" s="1"/>
  <c r="N1463" i="3" s="1"/>
  <c r="O1463" i="3" s="1"/>
  <c r="P1463" i="3" s="1"/>
  <c r="R1462" i="3"/>
  <c r="S1462" i="3" s="1"/>
  <c r="F1462" i="3"/>
  <c r="M1462" i="3" s="1"/>
  <c r="N1462" i="3" s="1"/>
  <c r="O1462" i="3" s="1"/>
  <c r="P1462" i="3" s="1"/>
  <c r="R1461" i="3"/>
  <c r="S1461" i="3" s="1"/>
  <c r="F1461" i="3"/>
  <c r="M1461" i="3" s="1"/>
  <c r="N1461" i="3" s="1"/>
  <c r="O1461" i="3" s="1"/>
  <c r="P1461" i="3" s="1"/>
  <c r="R1460" i="3"/>
  <c r="S1460" i="3" s="1"/>
  <c r="F1460" i="3"/>
  <c r="M1460" i="3" s="1"/>
  <c r="N1460" i="3" s="1"/>
  <c r="O1460" i="3" s="1"/>
  <c r="P1460" i="3" s="1"/>
  <c r="R1459" i="3"/>
  <c r="S1459" i="3" s="1"/>
  <c r="F1459" i="3"/>
  <c r="M1459" i="3" s="1"/>
  <c r="N1459" i="3" s="1"/>
  <c r="O1459" i="3" s="1"/>
  <c r="P1459" i="3" s="1"/>
  <c r="R1458" i="3"/>
  <c r="S1458" i="3" s="1"/>
  <c r="F1458" i="3"/>
  <c r="M1458" i="3" s="1"/>
  <c r="N1458" i="3" s="1"/>
  <c r="O1458" i="3" s="1"/>
  <c r="P1458" i="3" s="1"/>
  <c r="R1457" i="3"/>
  <c r="S1457" i="3" s="1"/>
  <c r="F1457" i="3"/>
  <c r="M1457" i="3" s="1"/>
  <c r="N1457" i="3" s="1"/>
  <c r="O1457" i="3" s="1"/>
  <c r="P1457" i="3" s="1"/>
  <c r="R1456" i="3"/>
  <c r="S1456" i="3" s="1"/>
  <c r="F1456" i="3"/>
  <c r="M1456" i="3" s="1"/>
  <c r="N1456" i="3" s="1"/>
  <c r="O1456" i="3" s="1"/>
  <c r="P1456" i="3" s="1"/>
  <c r="R1455" i="3"/>
  <c r="S1455" i="3" s="1"/>
  <c r="F1455" i="3"/>
  <c r="M1455" i="3" s="1"/>
  <c r="N1455" i="3" s="1"/>
  <c r="O1455" i="3" s="1"/>
  <c r="P1455" i="3" s="1"/>
  <c r="R1454" i="3"/>
  <c r="S1454" i="3" s="1"/>
  <c r="F1454" i="3"/>
  <c r="M1454" i="3" s="1"/>
  <c r="N1454" i="3" s="1"/>
  <c r="O1454" i="3" s="1"/>
  <c r="P1454" i="3" s="1"/>
  <c r="R1453" i="3"/>
  <c r="S1453" i="3" s="1"/>
  <c r="F1453" i="3"/>
  <c r="M1453" i="3" s="1"/>
  <c r="N1453" i="3" s="1"/>
  <c r="O1453" i="3" s="1"/>
  <c r="P1453" i="3" s="1"/>
  <c r="R1452" i="3"/>
  <c r="S1452" i="3" s="1"/>
  <c r="F1452" i="3"/>
  <c r="M1452" i="3" s="1"/>
  <c r="N1452" i="3" s="1"/>
  <c r="O1452" i="3" s="1"/>
  <c r="P1452" i="3" s="1"/>
  <c r="R1451" i="3"/>
  <c r="S1451" i="3" s="1"/>
  <c r="F1451" i="3"/>
  <c r="M1451" i="3" s="1"/>
  <c r="N1451" i="3" s="1"/>
  <c r="O1451" i="3" s="1"/>
  <c r="P1451" i="3" s="1"/>
  <c r="R1450" i="3"/>
  <c r="S1450" i="3" s="1"/>
  <c r="F1450" i="3"/>
  <c r="M1450" i="3" s="1"/>
  <c r="N1450" i="3" s="1"/>
  <c r="O1450" i="3" s="1"/>
  <c r="P1450" i="3" s="1"/>
  <c r="R1449" i="3"/>
  <c r="S1449" i="3" s="1"/>
  <c r="F1449" i="3"/>
  <c r="M1449" i="3" s="1"/>
  <c r="N1449" i="3" s="1"/>
  <c r="O1449" i="3" s="1"/>
  <c r="P1449" i="3" s="1"/>
  <c r="R1448" i="3"/>
  <c r="S1448" i="3" s="1"/>
  <c r="F1448" i="3"/>
  <c r="M1448" i="3" s="1"/>
  <c r="N1448" i="3" s="1"/>
  <c r="O1448" i="3" s="1"/>
  <c r="P1448" i="3" s="1"/>
  <c r="R1447" i="3"/>
  <c r="S1447" i="3" s="1"/>
  <c r="F1447" i="3"/>
  <c r="M1447" i="3" s="1"/>
  <c r="N1447" i="3" s="1"/>
  <c r="O1447" i="3" s="1"/>
  <c r="P1447" i="3" s="1"/>
  <c r="R1446" i="3"/>
  <c r="S1446" i="3" s="1"/>
  <c r="F1446" i="3"/>
  <c r="M1446" i="3" s="1"/>
  <c r="N1446" i="3" s="1"/>
  <c r="O1446" i="3" s="1"/>
  <c r="P1446" i="3" s="1"/>
  <c r="R1445" i="3"/>
  <c r="S1445" i="3" s="1"/>
  <c r="F1445" i="3"/>
  <c r="M1445" i="3" s="1"/>
  <c r="N1445" i="3" s="1"/>
  <c r="O1445" i="3" s="1"/>
  <c r="P1445" i="3" s="1"/>
  <c r="R1444" i="3"/>
  <c r="S1444" i="3" s="1"/>
  <c r="F1444" i="3"/>
  <c r="M1444" i="3" s="1"/>
  <c r="N1444" i="3" s="1"/>
  <c r="O1444" i="3" s="1"/>
  <c r="P1444" i="3" s="1"/>
  <c r="R1443" i="3"/>
  <c r="S1443" i="3" s="1"/>
  <c r="F1443" i="3"/>
  <c r="M1443" i="3" s="1"/>
  <c r="N1443" i="3" s="1"/>
  <c r="O1443" i="3" s="1"/>
  <c r="P1443" i="3" s="1"/>
  <c r="R1442" i="3"/>
  <c r="S1442" i="3" s="1"/>
  <c r="F1442" i="3"/>
  <c r="M1442" i="3" s="1"/>
  <c r="N1442" i="3" s="1"/>
  <c r="O1442" i="3" s="1"/>
  <c r="P1442" i="3" s="1"/>
  <c r="R1441" i="3"/>
  <c r="S1441" i="3" s="1"/>
  <c r="F1441" i="3"/>
  <c r="M1441" i="3" s="1"/>
  <c r="N1441" i="3" s="1"/>
  <c r="O1441" i="3" s="1"/>
  <c r="P1441" i="3" s="1"/>
  <c r="R1440" i="3"/>
  <c r="S1440" i="3" s="1"/>
  <c r="F1440" i="3"/>
  <c r="M1440" i="3" s="1"/>
  <c r="N1440" i="3" s="1"/>
  <c r="O1440" i="3" s="1"/>
  <c r="P1440" i="3" s="1"/>
  <c r="R1439" i="3"/>
  <c r="S1439" i="3" s="1"/>
  <c r="F1439" i="3"/>
  <c r="M1439" i="3" s="1"/>
  <c r="N1439" i="3" s="1"/>
  <c r="O1439" i="3" s="1"/>
  <c r="P1439" i="3" s="1"/>
  <c r="R1438" i="3"/>
  <c r="S1438" i="3" s="1"/>
  <c r="F1438" i="3"/>
  <c r="M1438" i="3" s="1"/>
  <c r="N1438" i="3" s="1"/>
  <c r="O1438" i="3" s="1"/>
  <c r="P1438" i="3" s="1"/>
  <c r="R1437" i="3"/>
  <c r="S1437" i="3" s="1"/>
  <c r="F1437" i="3"/>
  <c r="M1437" i="3" s="1"/>
  <c r="N1437" i="3" s="1"/>
  <c r="O1437" i="3" s="1"/>
  <c r="P1437" i="3" s="1"/>
  <c r="R1436" i="3"/>
  <c r="S1436" i="3" s="1"/>
  <c r="F1436" i="3"/>
  <c r="M1436" i="3" s="1"/>
  <c r="N1436" i="3" s="1"/>
  <c r="O1436" i="3" s="1"/>
  <c r="P1436" i="3" s="1"/>
  <c r="R1435" i="3"/>
  <c r="S1435" i="3" s="1"/>
  <c r="F1435" i="3"/>
  <c r="M1435" i="3" s="1"/>
  <c r="N1435" i="3" s="1"/>
  <c r="O1435" i="3" s="1"/>
  <c r="P1435" i="3" s="1"/>
  <c r="R1434" i="3"/>
  <c r="S1434" i="3" s="1"/>
  <c r="F1434" i="3"/>
  <c r="M1434" i="3" s="1"/>
  <c r="N1434" i="3" s="1"/>
  <c r="O1434" i="3" s="1"/>
  <c r="P1434" i="3" s="1"/>
  <c r="R1433" i="3"/>
  <c r="S1433" i="3" s="1"/>
  <c r="F1433" i="3"/>
  <c r="M1433" i="3" s="1"/>
  <c r="N1433" i="3" s="1"/>
  <c r="O1433" i="3" s="1"/>
  <c r="P1433" i="3" s="1"/>
  <c r="R1432" i="3"/>
  <c r="S1432" i="3" s="1"/>
  <c r="F1432" i="3"/>
  <c r="M1432" i="3" s="1"/>
  <c r="N1432" i="3" s="1"/>
  <c r="O1432" i="3" s="1"/>
  <c r="P1432" i="3" s="1"/>
  <c r="R1431" i="3"/>
  <c r="S1431" i="3" s="1"/>
  <c r="F1431" i="3"/>
  <c r="M1431" i="3" s="1"/>
  <c r="N1431" i="3" s="1"/>
  <c r="O1431" i="3" s="1"/>
  <c r="P1431" i="3" s="1"/>
  <c r="R1430" i="3"/>
  <c r="S1430" i="3" s="1"/>
  <c r="F1430" i="3"/>
  <c r="M1430" i="3" s="1"/>
  <c r="N1430" i="3" s="1"/>
  <c r="O1430" i="3" s="1"/>
  <c r="P1430" i="3" s="1"/>
  <c r="R1429" i="3"/>
  <c r="S1429" i="3" s="1"/>
  <c r="F1429" i="3"/>
  <c r="M1429" i="3" s="1"/>
  <c r="N1429" i="3" s="1"/>
  <c r="O1429" i="3" s="1"/>
  <c r="P1429" i="3" s="1"/>
  <c r="R1428" i="3"/>
  <c r="S1428" i="3" s="1"/>
  <c r="F1428" i="3"/>
  <c r="M1428" i="3" s="1"/>
  <c r="N1428" i="3" s="1"/>
  <c r="O1428" i="3" s="1"/>
  <c r="P1428" i="3" s="1"/>
  <c r="R1427" i="3"/>
  <c r="S1427" i="3" s="1"/>
  <c r="F1427" i="3"/>
  <c r="M1427" i="3" s="1"/>
  <c r="N1427" i="3" s="1"/>
  <c r="O1427" i="3" s="1"/>
  <c r="P1427" i="3" s="1"/>
  <c r="R1426" i="3"/>
  <c r="S1426" i="3" s="1"/>
  <c r="F1426" i="3"/>
  <c r="M1426" i="3" s="1"/>
  <c r="N1426" i="3" s="1"/>
  <c r="O1426" i="3" s="1"/>
  <c r="P1426" i="3" s="1"/>
  <c r="R1425" i="3"/>
  <c r="S1425" i="3" s="1"/>
  <c r="F1425" i="3"/>
  <c r="M1425" i="3" s="1"/>
  <c r="N1425" i="3" s="1"/>
  <c r="O1425" i="3" s="1"/>
  <c r="P1425" i="3" s="1"/>
  <c r="R1424" i="3"/>
  <c r="S1424" i="3" s="1"/>
  <c r="F1424" i="3"/>
  <c r="M1424" i="3" s="1"/>
  <c r="N1424" i="3" s="1"/>
  <c r="O1424" i="3" s="1"/>
  <c r="P1424" i="3" s="1"/>
  <c r="R1423" i="3"/>
  <c r="S1423" i="3" s="1"/>
  <c r="F1423" i="3"/>
  <c r="M1423" i="3" s="1"/>
  <c r="N1423" i="3" s="1"/>
  <c r="O1423" i="3" s="1"/>
  <c r="P1423" i="3" s="1"/>
  <c r="R1422" i="3"/>
  <c r="S1422" i="3" s="1"/>
  <c r="F1422" i="3"/>
  <c r="M1422" i="3" s="1"/>
  <c r="N1422" i="3" s="1"/>
  <c r="O1422" i="3" s="1"/>
  <c r="P1422" i="3" s="1"/>
  <c r="R1421" i="3"/>
  <c r="S1421" i="3" s="1"/>
  <c r="F1421" i="3"/>
  <c r="M1421" i="3" s="1"/>
  <c r="N1421" i="3" s="1"/>
  <c r="O1421" i="3" s="1"/>
  <c r="P1421" i="3" s="1"/>
  <c r="R1420" i="3"/>
  <c r="S1420" i="3" s="1"/>
  <c r="F1420" i="3"/>
  <c r="M1420" i="3" s="1"/>
  <c r="N1420" i="3" s="1"/>
  <c r="O1420" i="3" s="1"/>
  <c r="P1420" i="3" s="1"/>
  <c r="R1419" i="3"/>
  <c r="S1419" i="3" s="1"/>
  <c r="F1419" i="3"/>
  <c r="M1419" i="3" s="1"/>
  <c r="N1419" i="3" s="1"/>
  <c r="O1419" i="3" s="1"/>
  <c r="P1419" i="3" s="1"/>
  <c r="R1418" i="3"/>
  <c r="S1418" i="3" s="1"/>
  <c r="F1418" i="3"/>
  <c r="M1418" i="3" s="1"/>
  <c r="N1418" i="3" s="1"/>
  <c r="O1418" i="3" s="1"/>
  <c r="P1418" i="3" s="1"/>
  <c r="R1417" i="3"/>
  <c r="S1417" i="3" s="1"/>
  <c r="F1417" i="3"/>
  <c r="M1417" i="3" s="1"/>
  <c r="N1417" i="3" s="1"/>
  <c r="O1417" i="3" s="1"/>
  <c r="P1417" i="3" s="1"/>
  <c r="R1416" i="3"/>
  <c r="S1416" i="3" s="1"/>
  <c r="F1416" i="3"/>
  <c r="M1416" i="3" s="1"/>
  <c r="N1416" i="3" s="1"/>
  <c r="O1416" i="3" s="1"/>
  <c r="P1416" i="3" s="1"/>
  <c r="R1415" i="3"/>
  <c r="S1415" i="3" s="1"/>
  <c r="F1415" i="3"/>
  <c r="M1415" i="3" s="1"/>
  <c r="N1415" i="3" s="1"/>
  <c r="O1415" i="3" s="1"/>
  <c r="P1415" i="3" s="1"/>
  <c r="R1414" i="3"/>
  <c r="S1414" i="3" s="1"/>
  <c r="F1414" i="3"/>
  <c r="M1414" i="3" s="1"/>
  <c r="N1414" i="3" s="1"/>
  <c r="O1414" i="3" s="1"/>
  <c r="P1414" i="3" s="1"/>
  <c r="R1413" i="3"/>
  <c r="S1413" i="3" s="1"/>
  <c r="F1413" i="3"/>
  <c r="M1413" i="3" s="1"/>
  <c r="N1413" i="3" s="1"/>
  <c r="O1413" i="3" s="1"/>
  <c r="P1413" i="3" s="1"/>
  <c r="R1412" i="3"/>
  <c r="S1412" i="3" s="1"/>
  <c r="F1412" i="3"/>
  <c r="M1412" i="3" s="1"/>
  <c r="N1412" i="3" s="1"/>
  <c r="O1412" i="3" s="1"/>
  <c r="P1412" i="3" s="1"/>
  <c r="R1411" i="3"/>
  <c r="S1411" i="3" s="1"/>
  <c r="F1411" i="3"/>
  <c r="M1411" i="3" s="1"/>
  <c r="N1411" i="3" s="1"/>
  <c r="O1411" i="3" s="1"/>
  <c r="P1411" i="3" s="1"/>
  <c r="R1410" i="3"/>
  <c r="S1410" i="3" s="1"/>
  <c r="F1410" i="3"/>
  <c r="M1410" i="3" s="1"/>
  <c r="N1410" i="3" s="1"/>
  <c r="O1410" i="3" s="1"/>
  <c r="P1410" i="3" s="1"/>
  <c r="R1409" i="3"/>
  <c r="S1409" i="3" s="1"/>
  <c r="F1409" i="3"/>
  <c r="M1409" i="3" s="1"/>
  <c r="N1409" i="3" s="1"/>
  <c r="O1409" i="3" s="1"/>
  <c r="P1409" i="3" s="1"/>
  <c r="R1408" i="3"/>
  <c r="S1408" i="3" s="1"/>
  <c r="F1408" i="3"/>
  <c r="M1408" i="3" s="1"/>
  <c r="N1408" i="3" s="1"/>
  <c r="O1408" i="3" s="1"/>
  <c r="P1408" i="3" s="1"/>
  <c r="R1407" i="3"/>
  <c r="S1407" i="3" s="1"/>
  <c r="F1407" i="3"/>
  <c r="M1407" i="3" s="1"/>
  <c r="N1407" i="3" s="1"/>
  <c r="O1407" i="3" s="1"/>
  <c r="P1407" i="3" s="1"/>
  <c r="R1406" i="3"/>
  <c r="S1406" i="3" s="1"/>
  <c r="F1406" i="3"/>
  <c r="M1406" i="3" s="1"/>
  <c r="N1406" i="3" s="1"/>
  <c r="O1406" i="3" s="1"/>
  <c r="P1406" i="3" s="1"/>
  <c r="R1405" i="3"/>
  <c r="S1405" i="3" s="1"/>
  <c r="F1405" i="3"/>
  <c r="M1405" i="3" s="1"/>
  <c r="N1405" i="3" s="1"/>
  <c r="O1405" i="3" s="1"/>
  <c r="P1405" i="3" s="1"/>
  <c r="R1404" i="3"/>
  <c r="S1404" i="3" s="1"/>
  <c r="F1404" i="3"/>
  <c r="M1404" i="3" s="1"/>
  <c r="N1404" i="3" s="1"/>
  <c r="O1404" i="3" s="1"/>
  <c r="P1404" i="3" s="1"/>
  <c r="R1403" i="3"/>
  <c r="S1403" i="3" s="1"/>
  <c r="F1403" i="3"/>
  <c r="M1403" i="3" s="1"/>
  <c r="N1403" i="3" s="1"/>
  <c r="O1403" i="3" s="1"/>
  <c r="P1403" i="3" s="1"/>
  <c r="R1402" i="3"/>
  <c r="S1402" i="3" s="1"/>
  <c r="F1402" i="3"/>
  <c r="M1402" i="3" s="1"/>
  <c r="N1402" i="3" s="1"/>
  <c r="O1402" i="3" s="1"/>
  <c r="P1402" i="3" s="1"/>
  <c r="R1401" i="3"/>
  <c r="S1401" i="3" s="1"/>
  <c r="F1401" i="3"/>
  <c r="M1401" i="3" s="1"/>
  <c r="N1401" i="3" s="1"/>
  <c r="O1401" i="3" s="1"/>
  <c r="P1401" i="3" s="1"/>
  <c r="R1400" i="3"/>
  <c r="S1400" i="3" s="1"/>
  <c r="F1400" i="3"/>
  <c r="M1400" i="3" s="1"/>
  <c r="N1400" i="3" s="1"/>
  <c r="O1400" i="3" s="1"/>
  <c r="P1400" i="3" s="1"/>
  <c r="R1399" i="3"/>
  <c r="S1399" i="3" s="1"/>
  <c r="F1399" i="3"/>
  <c r="M1399" i="3" s="1"/>
  <c r="N1399" i="3" s="1"/>
  <c r="O1399" i="3" s="1"/>
  <c r="P1399" i="3" s="1"/>
  <c r="R1398" i="3"/>
  <c r="S1398" i="3" s="1"/>
  <c r="F1398" i="3"/>
  <c r="M1398" i="3" s="1"/>
  <c r="N1398" i="3" s="1"/>
  <c r="O1398" i="3" s="1"/>
  <c r="P1398" i="3" s="1"/>
  <c r="R1397" i="3"/>
  <c r="S1397" i="3" s="1"/>
  <c r="F1397" i="3"/>
  <c r="M1397" i="3" s="1"/>
  <c r="N1397" i="3" s="1"/>
  <c r="O1397" i="3" s="1"/>
  <c r="P1397" i="3" s="1"/>
  <c r="R1396" i="3"/>
  <c r="S1396" i="3" s="1"/>
  <c r="F1396" i="3"/>
  <c r="M1396" i="3" s="1"/>
  <c r="N1396" i="3" s="1"/>
  <c r="O1396" i="3" s="1"/>
  <c r="P1396" i="3" s="1"/>
  <c r="R1395" i="3"/>
  <c r="S1395" i="3" s="1"/>
  <c r="F1395" i="3"/>
  <c r="M1395" i="3" s="1"/>
  <c r="N1395" i="3" s="1"/>
  <c r="O1395" i="3" s="1"/>
  <c r="P1395" i="3" s="1"/>
  <c r="R1394" i="3"/>
  <c r="S1394" i="3" s="1"/>
  <c r="F1394" i="3"/>
  <c r="M1394" i="3" s="1"/>
  <c r="N1394" i="3" s="1"/>
  <c r="O1394" i="3" s="1"/>
  <c r="P1394" i="3" s="1"/>
  <c r="R1393" i="3"/>
  <c r="S1393" i="3" s="1"/>
  <c r="F1393" i="3"/>
  <c r="M1393" i="3" s="1"/>
  <c r="N1393" i="3" s="1"/>
  <c r="O1393" i="3" s="1"/>
  <c r="P1393" i="3" s="1"/>
  <c r="R1392" i="3"/>
  <c r="S1392" i="3" s="1"/>
  <c r="F1392" i="3"/>
  <c r="M1392" i="3" s="1"/>
  <c r="N1392" i="3" s="1"/>
  <c r="O1392" i="3" s="1"/>
  <c r="P1392" i="3" s="1"/>
  <c r="R1391" i="3"/>
  <c r="S1391" i="3" s="1"/>
  <c r="F1391" i="3"/>
  <c r="M1391" i="3" s="1"/>
  <c r="N1391" i="3" s="1"/>
  <c r="O1391" i="3" s="1"/>
  <c r="P1391" i="3" s="1"/>
  <c r="R1390" i="3"/>
  <c r="S1390" i="3" s="1"/>
  <c r="F1390" i="3"/>
  <c r="M1390" i="3" s="1"/>
  <c r="N1390" i="3" s="1"/>
  <c r="O1390" i="3" s="1"/>
  <c r="P1390" i="3" s="1"/>
  <c r="R1389" i="3"/>
  <c r="S1389" i="3" s="1"/>
  <c r="F1389" i="3"/>
  <c r="M1389" i="3" s="1"/>
  <c r="N1389" i="3" s="1"/>
  <c r="O1389" i="3" s="1"/>
  <c r="P1389" i="3" s="1"/>
  <c r="R1388" i="3"/>
  <c r="S1388" i="3" s="1"/>
  <c r="F1388" i="3"/>
  <c r="M1388" i="3" s="1"/>
  <c r="N1388" i="3" s="1"/>
  <c r="O1388" i="3" s="1"/>
  <c r="P1388" i="3" s="1"/>
  <c r="R1387" i="3"/>
  <c r="S1387" i="3" s="1"/>
  <c r="F1387" i="3"/>
  <c r="M1387" i="3" s="1"/>
  <c r="N1387" i="3" s="1"/>
  <c r="O1387" i="3" s="1"/>
  <c r="P1387" i="3" s="1"/>
  <c r="R1386" i="3"/>
  <c r="S1386" i="3" s="1"/>
  <c r="F1386" i="3"/>
  <c r="M1386" i="3" s="1"/>
  <c r="N1386" i="3" s="1"/>
  <c r="O1386" i="3" s="1"/>
  <c r="P1386" i="3" s="1"/>
  <c r="R1385" i="3"/>
  <c r="S1385" i="3" s="1"/>
  <c r="F1385" i="3"/>
  <c r="M1385" i="3" s="1"/>
  <c r="N1385" i="3" s="1"/>
  <c r="O1385" i="3" s="1"/>
  <c r="P1385" i="3" s="1"/>
  <c r="R1384" i="3"/>
  <c r="S1384" i="3" s="1"/>
  <c r="F1384" i="3"/>
  <c r="M1384" i="3" s="1"/>
  <c r="N1384" i="3" s="1"/>
  <c r="O1384" i="3" s="1"/>
  <c r="P1384" i="3" s="1"/>
  <c r="R1383" i="3"/>
  <c r="S1383" i="3" s="1"/>
  <c r="F1383" i="3"/>
  <c r="M1383" i="3" s="1"/>
  <c r="N1383" i="3" s="1"/>
  <c r="O1383" i="3" s="1"/>
  <c r="P1383" i="3" s="1"/>
  <c r="R1382" i="3"/>
  <c r="S1382" i="3" s="1"/>
  <c r="F1382" i="3"/>
  <c r="M1382" i="3" s="1"/>
  <c r="N1382" i="3" s="1"/>
  <c r="O1382" i="3" s="1"/>
  <c r="P1382" i="3" s="1"/>
  <c r="R1381" i="3"/>
  <c r="S1381" i="3" s="1"/>
  <c r="F1381" i="3"/>
  <c r="M1381" i="3" s="1"/>
  <c r="N1381" i="3" s="1"/>
  <c r="O1381" i="3" s="1"/>
  <c r="P1381" i="3" s="1"/>
  <c r="R1380" i="3"/>
  <c r="S1380" i="3" s="1"/>
  <c r="F1380" i="3"/>
  <c r="M1380" i="3" s="1"/>
  <c r="N1380" i="3" s="1"/>
  <c r="O1380" i="3" s="1"/>
  <c r="P1380" i="3" s="1"/>
  <c r="R1379" i="3"/>
  <c r="S1379" i="3" s="1"/>
  <c r="F1379" i="3"/>
  <c r="M1379" i="3" s="1"/>
  <c r="N1379" i="3" s="1"/>
  <c r="O1379" i="3" s="1"/>
  <c r="P1379" i="3" s="1"/>
  <c r="R1378" i="3"/>
  <c r="S1378" i="3" s="1"/>
  <c r="F1378" i="3"/>
  <c r="M1378" i="3" s="1"/>
  <c r="N1378" i="3" s="1"/>
  <c r="O1378" i="3" s="1"/>
  <c r="P1378" i="3" s="1"/>
  <c r="R1377" i="3"/>
  <c r="S1377" i="3" s="1"/>
  <c r="F1377" i="3"/>
  <c r="M1377" i="3" s="1"/>
  <c r="N1377" i="3" s="1"/>
  <c r="O1377" i="3" s="1"/>
  <c r="P1377" i="3" s="1"/>
  <c r="R1376" i="3"/>
  <c r="S1376" i="3" s="1"/>
  <c r="F1376" i="3"/>
  <c r="M1376" i="3" s="1"/>
  <c r="N1376" i="3" s="1"/>
  <c r="O1376" i="3" s="1"/>
  <c r="P1376" i="3" s="1"/>
  <c r="R1375" i="3"/>
  <c r="S1375" i="3" s="1"/>
  <c r="F1375" i="3"/>
  <c r="M1375" i="3" s="1"/>
  <c r="N1375" i="3" s="1"/>
  <c r="O1375" i="3" s="1"/>
  <c r="P1375" i="3" s="1"/>
  <c r="R1374" i="3"/>
  <c r="S1374" i="3" s="1"/>
  <c r="F1374" i="3"/>
  <c r="M1374" i="3" s="1"/>
  <c r="N1374" i="3" s="1"/>
  <c r="O1374" i="3" s="1"/>
  <c r="P1374" i="3" s="1"/>
  <c r="R1373" i="3"/>
  <c r="S1373" i="3" s="1"/>
  <c r="F1373" i="3"/>
  <c r="M1373" i="3" s="1"/>
  <c r="N1373" i="3" s="1"/>
  <c r="O1373" i="3" s="1"/>
  <c r="P1373" i="3" s="1"/>
  <c r="R1372" i="3"/>
  <c r="S1372" i="3" s="1"/>
  <c r="F1372" i="3"/>
  <c r="M1372" i="3" s="1"/>
  <c r="N1372" i="3" s="1"/>
  <c r="O1372" i="3" s="1"/>
  <c r="P1372" i="3" s="1"/>
  <c r="R1371" i="3"/>
  <c r="S1371" i="3" s="1"/>
  <c r="F1371" i="3"/>
  <c r="M1371" i="3" s="1"/>
  <c r="N1371" i="3" s="1"/>
  <c r="O1371" i="3" s="1"/>
  <c r="P1371" i="3" s="1"/>
  <c r="R1370" i="3"/>
  <c r="S1370" i="3" s="1"/>
  <c r="F1370" i="3"/>
  <c r="M1370" i="3" s="1"/>
  <c r="N1370" i="3" s="1"/>
  <c r="O1370" i="3" s="1"/>
  <c r="P1370" i="3" s="1"/>
  <c r="R1369" i="3"/>
  <c r="S1369" i="3" s="1"/>
  <c r="F1369" i="3"/>
  <c r="M1369" i="3" s="1"/>
  <c r="N1369" i="3" s="1"/>
  <c r="O1369" i="3" s="1"/>
  <c r="P1369" i="3" s="1"/>
  <c r="R1368" i="3"/>
  <c r="S1368" i="3" s="1"/>
  <c r="F1368" i="3"/>
  <c r="M1368" i="3" s="1"/>
  <c r="N1368" i="3" s="1"/>
  <c r="O1368" i="3" s="1"/>
  <c r="P1368" i="3" s="1"/>
  <c r="R1367" i="3"/>
  <c r="S1367" i="3" s="1"/>
  <c r="F1367" i="3"/>
  <c r="M1367" i="3" s="1"/>
  <c r="N1367" i="3" s="1"/>
  <c r="O1367" i="3" s="1"/>
  <c r="P1367" i="3" s="1"/>
  <c r="R1366" i="3"/>
  <c r="S1366" i="3" s="1"/>
  <c r="F1366" i="3"/>
  <c r="M1366" i="3" s="1"/>
  <c r="N1366" i="3" s="1"/>
  <c r="O1366" i="3" s="1"/>
  <c r="P1366" i="3" s="1"/>
  <c r="R1365" i="3"/>
  <c r="S1365" i="3" s="1"/>
  <c r="F1365" i="3"/>
  <c r="M1365" i="3" s="1"/>
  <c r="N1365" i="3" s="1"/>
  <c r="O1365" i="3" s="1"/>
  <c r="P1365" i="3" s="1"/>
  <c r="R1364" i="3"/>
  <c r="S1364" i="3" s="1"/>
  <c r="F1364" i="3"/>
  <c r="M1364" i="3" s="1"/>
  <c r="N1364" i="3" s="1"/>
  <c r="O1364" i="3" s="1"/>
  <c r="P1364" i="3" s="1"/>
  <c r="R1363" i="3"/>
  <c r="S1363" i="3" s="1"/>
  <c r="F1363" i="3"/>
  <c r="M1363" i="3" s="1"/>
  <c r="N1363" i="3" s="1"/>
  <c r="O1363" i="3" s="1"/>
  <c r="P1363" i="3" s="1"/>
  <c r="R1362" i="3"/>
  <c r="S1362" i="3" s="1"/>
  <c r="F1362" i="3"/>
  <c r="M1362" i="3" s="1"/>
  <c r="N1362" i="3" s="1"/>
  <c r="O1362" i="3" s="1"/>
  <c r="P1362" i="3" s="1"/>
  <c r="R1361" i="3"/>
  <c r="S1361" i="3" s="1"/>
  <c r="F1361" i="3"/>
  <c r="M1361" i="3" s="1"/>
  <c r="N1361" i="3" s="1"/>
  <c r="O1361" i="3" s="1"/>
  <c r="P1361" i="3" s="1"/>
  <c r="R1360" i="3"/>
  <c r="S1360" i="3" s="1"/>
  <c r="F1360" i="3"/>
  <c r="M1360" i="3" s="1"/>
  <c r="N1360" i="3" s="1"/>
  <c r="O1360" i="3" s="1"/>
  <c r="P1360" i="3" s="1"/>
  <c r="R1359" i="3"/>
  <c r="S1359" i="3" s="1"/>
  <c r="F1359" i="3"/>
  <c r="M1359" i="3" s="1"/>
  <c r="N1359" i="3" s="1"/>
  <c r="O1359" i="3" s="1"/>
  <c r="P1359" i="3" s="1"/>
  <c r="R1358" i="3"/>
  <c r="S1358" i="3" s="1"/>
  <c r="F1358" i="3"/>
  <c r="M1358" i="3" s="1"/>
  <c r="N1358" i="3" s="1"/>
  <c r="O1358" i="3" s="1"/>
  <c r="P1358" i="3" s="1"/>
  <c r="R1357" i="3"/>
  <c r="S1357" i="3" s="1"/>
  <c r="F1357" i="3"/>
  <c r="M1357" i="3" s="1"/>
  <c r="N1357" i="3" s="1"/>
  <c r="O1357" i="3" s="1"/>
  <c r="P1357" i="3" s="1"/>
  <c r="R1356" i="3"/>
  <c r="S1356" i="3" s="1"/>
  <c r="F1356" i="3"/>
  <c r="M1356" i="3" s="1"/>
  <c r="N1356" i="3" s="1"/>
  <c r="O1356" i="3" s="1"/>
  <c r="P1356" i="3" s="1"/>
  <c r="R1355" i="3"/>
  <c r="S1355" i="3" s="1"/>
  <c r="F1355" i="3"/>
  <c r="M1355" i="3" s="1"/>
  <c r="N1355" i="3" s="1"/>
  <c r="O1355" i="3" s="1"/>
  <c r="P1355" i="3" s="1"/>
  <c r="R1354" i="3"/>
  <c r="S1354" i="3" s="1"/>
  <c r="F1354" i="3"/>
  <c r="M1354" i="3" s="1"/>
  <c r="N1354" i="3" s="1"/>
  <c r="O1354" i="3" s="1"/>
  <c r="P1354" i="3" s="1"/>
  <c r="R1353" i="3"/>
  <c r="S1353" i="3" s="1"/>
  <c r="F1353" i="3"/>
  <c r="M1353" i="3" s="1"/>
  <c r="N1353" i="3" s="1"/>
  <c r="O1353" i="3" s="1"/>
  <c r="P1353" i="3" s="1"/>
  <c r="R1352" i="3"/>
  <c r="S1352" i="3" s="1"/>
  <c r="F1352" i="3"/>
  <c r="M1352" i="3" s="1"/>
  <c r="N1352" i="3" s="1"/>
  <c r="O1352" i="3" s="1"/>
  <c r="P1352" i="3" s="1"/>
  <c r="R1351" i="3"/>
  <c r="S1351" i="3" s="1"/>
  <c r="F1351" i="3"/>
  <c r="M1351" i="3" s="1"/>
  <c r="N1351" i="3" s="1"/>
  <c r="O1351" i="3" s="1"/>
  <c r="P1351" i="3" s="1"/>
  <c r="R1350" i="3"/>
  <c r="S1350" i="3" s="1"/>
  <c r="F1350" i="3"/>
  <c r="M1350" i="3" s="1"/>
  <c r="N1350" i="3" s="1"/>
  <c r="O1350" i="3" s="1"/>
  <c r="P1350" i="3" s="1"/>
  <c r="R1349" i="3"/>
  <c r="S1349" i="3" s="1"/>
  <c r="F1349" i="3"/>
  <c r="M1349" i="3" s="1"/>
  <c r="N1349" i="3" s="1"/>
  <c r="O1349" i="3" s="1"/>
  <c r="P1349" i="3" s="1"/>
  <c r="R1348" i="3"/>
  <c r="S1348" i="3" s="1"/>
  <c r="F1348" i="3"/>
  <c r="M1348" i="3" s="1"/>
  <c r="N1348" i="3" s="1"/>
  <c r="O1348" i="3" s="1"/>
  <c r="P1348" i="3" s="1"/>
  <c r="R1347" i="3"/>
  <c r="S1347" i="3" s="1"/>
  <c r="F1347" i="3"/>
  <c r="M1347" i="3" s="1"/>
  <c r="N1347" i="3" s="1"/>
  <c r="O1347" i="3" s="1"/>
  <c r="P1347" i="3" s="1"/>
  <c r="R1346" i="3"/>
  <c r="S1346" i="3" s="1"/>
  <c r="F1346" i="3"/>
  <c r="M1346" i="3" s="1"/>
  <c r="N1346" i="3" s="1"/>
  <c r="O1346" i="3" s="1"/>
  <c r="P1346" i="3" s="1"/>
  <c r="R1345" i="3"/>
  <c r="S1345" i="3" s="1"/>
  <c r="F1345" i="3"/>
  <c r="M1345" i="3" s="1"/>
  <c r="N1345" i="3" s="1"/>
  <c r="O1345" i="3" s="1"/>
  <c r="P1345" i="3" s="1"/>
  <c r="R1344" i="3"/>
  <c r="S1344" i="3" s="1"/>
  <c r="F1344" i="3"/>
  <c r="M1344" i="3" s="1"/>
  <c r="N1344" i="3" s="1"/>
  <c r="O1344" i="3" s="1"/>
  <c r="P1344" i="3" s="1"/>
  <c r="R1343" i="3"/>
  <c r="S1343" i="3" s="1"/>
  <c r="F1343" i="3"/>
  <c r="M1343" i="3" s="1"/>
  <c r="N1343" i="3" s="1"/>
  <c r="O1343" i="3" s="1"/>
  <c r="P1343" i="3" s="1"/>
  <c r="R1342" i="3"/>
  <c r="S1342" i="3" s="1"/>
  <c r="F1342" i="3"/>
  <c r="M1342" i="3" s="1"/>
  <c r="N1342" i="3" s="1"/>
  <c r="O1342" i="3" s="1"/>
  <c r="P1342" i="3" s="1"/>
  <c r="R1341" i="3"/>
  <c r="S1341" i="3" s="1"/>
  <c r="F1341" i="3"/>
  <c r="M1341" i="3" s="1"/>
  <c r="N1341" i="3" s="1"/>
  <c r="O1341" i="3" s="1"/>
  <c r="P1341" i="3" s="1"/>
  <c r="R1340" i="3"/>
  <c r="S1340" i="3" s="1"/>
  <c r="F1340" i="3"/>
  <c r="M1340" i="3" s="1"/>
  <c r="N1340" i="3" s="1"/>
  <c r="O1340" i="3" s="1"/>
  <c r="P1340" i="3" s="1"/>
  <c r="R1339" i="3"/>
  <c r="S1339" i="3" s="1"/>
  <c r="F1339" i="3"/>
  <c r="M1339" i="3" s="1"/>
  <c r="N1339" i="3" s="1"/>
  <c r="O1339" i="3" s="1"/>
  <c r="P1339" i="3" s="1"/>
  <c r="R1338" i="3"/>
  <c r="S1338" i="3" s="1"/>
  <c r="F1338" i="3"/>
  <c r="M1338" i="3" s="1"/>
  <c r="N1338" i="3" s="1"/>
  <c r="O1338" i="3" s="1"/>
  <c r="P1338" i="3" s="1"/>
  <c r="R1337" i="3"/>
  <c r="S1337" i="3" s="1"/>
  <c r="F1337" i="3"/>
  <c r="M1337" i="3" s="1"/>
  <c r="N1337" i="3" s="1"/>
  <c r="O1337" i="3" s="1"/>
  <c r="P1337" i="3" s="1"/>
  <c r="R1336" i="3"/>
  <c r="S1336" i="3" s="1"/>
  <c r="F1336" i="3"/>
  <c r="M1336" i="3" s="1"/>
  <c r="N1336" i="3" s="1"/>
  <c r="O1336" i="3" s="1"/>
  <c r="P1336" i="3" s="1"/>
  <c r="R1335" i="3"/>
  <c r="S1335" i="3" s="1"/>
  <c r="F1335" i="3"/>
  <c r="M1335" i="3" s="1"/>
  <c r="N1335" i="3" s="1"/>
  <c r="O1335" i="3" s="1"/>
  <c r="P1335" i="3" s="1"/>
  <c r="R1334" i="3"/>
  <c r="S1334" i="3" s="1"/>
  <c r="F1334" i="3"/>
  <c r="M1334" i="3" s="1"/>
  <c r="N1334" i="3" s="1"/>
  <c r="O1334" i="3" s="1"/>
  <c r="P1334" i="3" s="1"/>
  <c r="R1333" i="3"/>
  <c r="S1333" i="3" s="1"/>
  <c r="F1333" i="3"/>
  <c r="M1333" i="3" s="1"/>
  <c r="N1333" i="3" s="1"/>
  <c r="O1333" i="3" s="1"/>
  <c r="P1333" i="3" s="1"/>
  <c r="R1332" i="3"/>
  <c r="S1332" i="3" s="1"/>
  <c r="F1332" i="3"/>
  <c r="M1332" i="3" s="1"/>
  <c r="N1332" i="3" s="1"/>
  <c r="O1332" i="3" s="1"/>
  <c r="P1332" i="3" s="1"/>
  <c r="R1331" i="3"/>
  <c r="S1331" i="3" s="1"/>
  <c r="F1331" i="3"/>
  <c r="M1331" i="3" s="1"/>
  <c r="N1331" i="3" s="1"/>
  <c r="O1331" i="3" s="1"/>
  <c r="P1331" i="3" s="1"/>
  <c r="R1330" i="3"/>
  <c r="S1330" i="3" s="1"/>
  <c r="F1330" i="3"/>
  <c r="M1330" i="3" s="1"/>
  <c r="N1330" i="3" s="1"/>
  <c r="O1330" i="3" s="1"/>
  <c r="P1330" i="3" s="1"/>
  <c r="R1329" i="3"/>
  <c r="S1329" i="3" s="1"/>
  <c r="F1329" i="3"/>
  <c r="M1329" i="3" s="1"/>
  <c r="N1329" i="3" s="1"/>
  <c r="O1329" i="3" s="1"/>
  <c r="P1329" i="3" s="1"/>
  <c r="R1328" i="3"/>
  <c r="S1328" i="3" s="1"/>
  <c r="F1328" i="3"/>
  <c r="M1328" i="3" s="1"/>
  <c r="N1328" i="3" s="1"/>
  <c r="O1328" i="3" s="1"/>
  <c r="P1328" i="3" s="1"/>
  <c r="R1327" i="3"/>
  <c r="S1327" i="3" s="1"/>
  <c r="F1327" i="3"/>
  <c r="M1327" i="3" s="1"/>
  <c r="N1327" i="3" s="1"/>
  <c r="O1327" i="3" s="1"/>
  <c r="P1327" i="3" s="1"/>
  <c r="R1326" i="3"/>
  <c r="S1326" i="3" s="1"/>
  <c r="F1326" i="3"/>
  <c r="M1326" i="3" s="1"/>
  <c r="N1326" i="3" s="1"/>
  <c r="O1326" i="3" s="1"/>
  <c r="P1326" i="3" s="1"/>
  <c r="R1325" i="3"/>
  <c r="S1325" i="3" s="1"/>
  <c r="F1325" i="3"/>
  <c r="M1325" i="3" s="1"/>
  <c r="N1325" i="3" s="1"/>
  <c r="O1325" i="3" s="1"/>
  <c r="P1325" i="3" s="1"/>
  <c r="R1324" i="3"/>
  <c r="S1324" i="3" s="1"/>
  <c r="F1324" i="3"/>
  <c r="M1324" i="3" s="1"/>
  <c r="N1324" i="3" s="1"/>
  <c r="O1324" i="3" s="1"/>
  <c r="P1324" i="3" s="1"/>
  <c r="R1323" i="3"/>
  <c r="S1323" i="3" s="1"/>
  <c r="F1323" i="3"/>
  <c r="M1323" i="3" s="1"/>
  <c r="N1323" i="3" s="1"/>
  <c r="O1323" i="3" s="1"/>
  <c r="P1323" i="3" s="1"/>
  <c r="R1322" i="3"/>
  <c r="S1322" i="3" s="1"/>
  <c r="F1322" i="3"/>
  <c r="M1322" i="3" s="1"/>
  <c r="N1322" i="3" s="1"/>
  <c r="O1322" i="3" s="1"/>
  <c r="P1322" i="3" s="1"/>
  <c r="R1321" i="3"/>
  <c r="S1321" i="3" s="1"/>
  <c r="F1321" i="3"/>
  <c r="M1321" i="3" s="1"/>
  <c r="N1321" i="3" s="1"/>
  <c r="O1321" i="3" s="1"/>
  <c r="P1321" i="3" s="1"/>
  <c r="R1320" i="3"/>
  <c r="S1320" i="3" s="1"/>
  <c r="F1320" i="3"/>
  <c r="M1320" i="3" s="1"/>
  <c r="N1320" i="3" s="1"/>
  <c r="O1320" i="3" s="1"/>
  <c r="P1320" i="3" s="1"/>
  <c r="R1319" i="3"/>
  <c r="S1319" i="3" s="1"/>
  <c r="F1319" i="3"/>
  <c r="M1319" i="3" s="1"/>
  <c r="N1319" i="3" s="1"/>
  <c r="O1319" i="3" s="1"/>
  <c r="P1319" i="3" s="1"/>
  <c r="R1318" i="3"/>
  <c r="S1318" i="3" s="1"/>
  <c r="F1318" i="3"/>
  <c r="M1318" i="3" s="1"/>
  <c r="N1318" i="3" s="1"/>
  <c r="O1318" i="3" s="1"/>
  <c r="P1318" i="3" s="1"/>
  <c r="R1317" i="3"/>
  <c r="S1317" i="3" s="1"/>
  <c r="F1317" i="3"/>
  <c r="M1317" i="3" s="1"/>
  <c r="N1317" i="3" s="1"/>
  <c r="O1317" i="3" s="1"/>
  <c r="P1317" i="3" s="1"/>
  <c r="R1316" i="3"/>
  <c r="S1316" i="3" s="1"/>
  <c r="F1316" i="3"/>
  <c r="M1316" i="3" s="1"/>
  <c r="N1316" i="3" s="1"/>
  <c r="O1316" i="3" s="1"/>
  <c r="P1316" i="3" s="1"/>
  <c r="R1315" i="3"/>
  <c r="S1315" i="3" s="1"/>
  <c r="F1315" i="3"/>
  <c r="R1314" i="3"/>
  <c r="S1314" i="3" s="1"/>
  <c r="F1314" i="3"/>
  <c r="M1314" i="3" s="1"/>
  <c r="N1314" i="3" s="1"/>
  <c r="O1314" i="3" s="1"/>
  <c r="P1314" i="3" s="1"/>
  <c r="R1313" i="3"/>
  <c r="S1313" i="3" s="1"/>
  <c r="F1313" i="3"/>
  <c r="M1313" i="3" s="1"/>
  <c r="N1313" i="3" s="1"/>
  <c r="O1313" i="3" s="1"/>
  <c r="P1313" i="3" s="1"/>
  <c r="R1312" i="3"/>
  <c r="S1312" i="3" s="1"/>
  <c r="F1312" i="3"/>
  <c r="M1312" i="3" s="1"/>
  <c r="N1312" i="3" s="1"/>
  <c r="O1312" i="3" s="1"/>
  <c r="P1312" i="3" s="1"/>
  <c r="R1311" i="3"/>
  <c r="S1311" i="3" s="1"/>
  <c r="F1311" i="3"/>
  <c r="M1311" i="3" s="1"/>
  <c r="N1311" i="3" s="1"/>
  <c r="O1311" i="3" s="1"/>
  <c r="P1311" i="3" s="1"/>
  <c r="R1310" i="3"/>
  <c r="S1310" i="3" s="1"/>
  <c r="F1310" i="3"/>
  <c r="M1310" i="3" s="1"/>
  <c r="N1310" i="3" s="1"/>
  <c r="O1310" i="3" s="1"/>
  <c r="P1310" i="3" s="1"/>
  <c r="R1309" i="3"/>
  <c r="S1309" i="3" s="1"/>
  <c r="F1309" i="3"/>
  <c r="M1309" i="3" s="1"/>
  <c r="N1309" i="3" s="1"/>
  <c r="O1309" i="3" s="1"/>
  <c r="P1309" i="3" s="1"/>
  <c r="R1308" i="3"/>
  <c r="S1308" i="3" s="1"/>
  <c r="F1308" i="3"/>
  <c r="M1308" i="3" s="1"/>
  <c r="N1308" i="3" s="1"/>
  <c r="O1308" i="3" s="1"/>
  <c r="P1308" i="3" s="1"/>
  <c r="R1307" i="3"/>
  <c r="S1307" i="3" s="1"/>
  <c r="F1307" i="3"/>
  <c r="M1307" i="3" s="1"/>
  <c r="N1307" i="3" s="1"/>
  <c r="O1307" i="3" s="1"/>
  <c r="P1307" i="3" s="1"/>
  <c r="R1306" i="3"/>
  <c r="S1306" i="3" s="1"/>
  <c r="F1306" i="3"/>
  <c r="M1306" i="3" s="1"/>
  <c r="N1306" i="3" s="1"/>
  <c r="O1306" i="3" s="1"/>
  <c r="P1306" i="3" s="1"/>
  <c r="R1305" i="3"/>
  <c r="S1305" i="3" s="1"/>
  <c r="F1305" i="3"/>
  <c r="M1305" i="3" s="1"/>
  <c r="N1305" i="3" s="1"/>
  <c r="O1305" i="3" s="1"/>
  <c r="P1305" i="3" s="1"/>
  <c r="R1304" i="3"/>
  <c r="S1304" i="3" s="1"/>
  <c r="F1304" i="3"/>
  <c r="M1304" i="3" s="1"/>
  <c r="N1304" i="3" s="1"/>
  <c r="O1304" i="3" s="1"/>
  <c r="P1304" i="3" s="1"/>
  <c r="R1303" i="3"/>
  <c r="S1303" i="3" s="1"/>
  <c r="F1303" i="3"/>
  <c r="M1303" i="3" s="1"/>
  <c r="N1303" i="3" s="1"/>
  <c r="O1303" i="3" s="1"/>
  <c r="P1303" i="3" s="1"/>
  <c r="R1302" i="3"/>
  <c r="S1302" i="3" s="1"/>
  <c r="F1302" i="3"/>
  <c r="M1302" i="3" s="1"/>
  <c r="N1302" i="3" s="1"/>
  <c r="O1302" i="3" s="1"/>
  <c r="P1302" i="3" s="1"/>
  <c r="R1301" i="3"/>
  <c r="S1301" i="3" s="1"/>
  <c r="F1301" i="3"/>
  <c r="M1301" i="3" s="1"/>
  <c r="N1301" i="3" s="1"/>
  <c r="O1301" i="3" s="1"/>
  <c r="P1301" i="3" s="1"/>
  <c r="R1300" i="3"/>
  <c r="S1300" i="3" s="1"/>
  <c r="F1300" i="3"/>
  <c r="M1300" i="3" s="1"/>
  <c r="N1300" i="3" s="1"/>
  <c r="O1300" i="3" s="1"/>
  <c r="P1300" i="3" s="1"/>
  <c r="R1299" i="3"/>
  <c r="S1299" i="3" s="1"/>
  <c r="F1299" i="3"/>
  <c r="M1299" i="3" s="1"/>
  <c r="N1299" i="3" s="1"/>
  <c r="O1299" i="3" s="1"/>
  <c r="P1299" i="3" s="1"/>
  <c r="R1298" i="3"/>
  <c r="S1298" i="3" s="1"/>
  <c r="F1298" i="3"/>
  <c r="M1298" i="3" s="1"/>
  <c r="N1298" i="3" s="1"/>
  <c r="O1298" i="3" s="1"/>
  <c r="P1298" i="3" s="1"/>
  <c r="R1297" i="3"/>
  <c r="S1297" i="3" s="1"/>
  <c r="F1297" i="3"/>
  <c r="M1297" i="3" s="1"/>
  <c r="N1297" i="3" s="1"/>
  <c r="O1297" i="3" s="1"/>
  <c r="P1297" i="3" s="1"/>
  <c r="R1296" i="3"/>
  <c r="S1296" i="3" s="1"/>
  <c r="F1296" i="3"/>
  <c r="M1296" i="3" s="1"/>
  <c r="N1296" i="3" s="1"/>
  <c r="O1296" i="3" s="1"/>
  <c r="P1296" i="3" s="1"/>
  <c r="R1295" i="3"/>
  <c r="S1295" i="3" s="1"/>
  <c r="F1295" i="3"/>
  <c r="M1295" i="3" s="1"/>
  <c r="N1295" i="3" s="1"/>
  <c r="O1295" i="3" s="1"/>
  <c r="P1295" i="3" s="1"/>
  <c r="R1294" i="3"/>
  <c r="S1294" i="3" s="1"/>
  <c r="F1294" i="3"/>
  <c r="M1294" i="3" s="1"/>
  <c r="N1294" i="3" s="1"/>
  <c r="O1294" i="3" s="1"/>
  <c r="P1294" i="3" s="1"/>
  <c r="R1293" i="3"/>
  <c r="S1293" i="3" s="1"/>
  <c r="F1293" i="3"/>
  <c r="M1293" i="3" s="1"/>
  <c r="N1293" i="3" s="1"/>
  <c r="O1293" i="3" s="1"/>
  <c r="P1293" i="3" s="1"/>
  <c r="R1292" i="3"/>
  <c r="S1292" i="3" s="1"/>
  <c r="F1292" i="3"/>
  <c r="M1292" i="3" s="1"/>
  <c r="N1292" i="3" s="1"/>
  <c r="O1292" i="3" s="1"/>
  <c r="P1292" i="3" s="1"/>
  <c r="R1291" i="3"/>
  <c r="S1291" i="3" s="1"/>
  <c r="F1291" i="3"/>
  <c r="M1291" i="3" s="1"/>
  <c r="N1291" i="3" s="1"/>
  <c r="O1291" i="3" s="1"/>
  <c r="P1291" i="3" s="1"/>
  <c r="R1290" i="3"/>
  <c r="S1290" i="3" s="1"/>
  <c r="F1290" i="3"/>
  <c r="M1290" i="3" s="1"/>
  <c r="N1290" i="3" s="1"/>
  <c r="O1290" i="3" s="1"/>
  <c r="P1290" i="3" s="1"/>
  <c r="R1289" i="3"/>
  <c r="S1289" i="3" s="1"/>
  <c r="F1289" i="3"/>
  <c r="M1289" i="3" s="1"/>
  <c r="N1289" i="3" s="1"/>
  <c r="O1289" i="3" s="1"/>
  <c r="P1289" i="3" s="1"/>
  <c r="R1288" i="3"/>
  <c r="S1288" i="3" s="1"/>
  <c r="F1288" i="3"/>
  <c r="M1288" i="3" s="1"/>
  <c r="N1288" i="3" s="1"/>
  <c r="O1288" i="3" s="1"/>
  <c r="P1288" i="3" s="1"/>
  <c r="R1287" i="3"/>
  <c r="S1287" i="3" s="1"/>
  <c r="F1287" i="3"/>
  <c r="M1287" i="3" s="1"/>
  <c r="N1287" i="3" s="1"/>
  <c r="O1287" i="3" s="1"/>
  <c r="P1287" i="3" s="1"/>
  <c r="R1286" i="3"/>
  <c r="S1286" i="3" s="1"/>
  <c r="F1286" i="3"/>
  <c r="M1286" i="3" s="1"/>
  <c r="N1286" i="3" s="1"/>
  <c r="O1286" i="3" s="1"/>
  <c r="P1286" i="3" s="1"/>
  <c r="R1285" i="3"/>
  <c r="S1285" i="3" s="1"/>
  <c r="F1285" i="3"/>
  <c r="M1285" i="3" s="1"/>
  <c r="N1285" i="3" s="1"/>
  <c r="O1285" i="3" s="1"/>
  <c r="P1285" i="3" s="1"/>
  <c r="R1284" i="3"/>
  <c r="S1284" i="3" s="1"/>
  <c r="F1284" i="3"/>
  <c r="M1284" i="3" s="1"/>
  <c r="N1284" i="3" s="1"/>
  <c r="O1284" i="3" s="1"/>
  <c r="P1284" i="3" s="1"/>
  <c r="R1283" i="3"/>
  <c r="S1283" i="3" s="1"/>
  <c r="F1283" i="3"/>
  <c r="M1283" i="3" s="1"/>
  <c r="N1283" i="3" s="1"/>
  <c r="O1283" i="3" s="1"/>
  <c r="P1283" i="3" s="1"/>
  <c r="R1282" i="3"/>
  <c r="S1282" i="3" s="1"/>
  <c r="F1282" i="3"/>
  <c r="M1282" i="3" s="1"/>
  <c r="N1282" i="3" s="1"/>
  <c r="O1282" i="3" s="1"/>
  <c r="P1282" i="3" s="1"/>
  <c r="R1281" i="3"/>
  <c r="S1281" i="3" s="1"/>
  <c r="F1281" i="3"/>
  <c r="M1281" i="3" s="1"/>
  <c r="N1281" i="3" s="1"/>
  <c r="O1281" i="3" s="1"/>
  <c r="P1281" i="3" s="1"/>
  <c r="R1280" i="3"/>
  <c r="S1280" i="3" s="1"/>
  <c r="F1280" i="3"/>
  <c r="M1280" i="3" s="1"/>
  <c r="N1280" i="3" s="1"/>
  <c r="O1280" i="3" s="1"/>
  <c r="P1280" i="3" s="1"/>
  <c r="R1279" i="3"/>
  <c r="S1279" i="3" s="1"/>
  <c r="F1279" i="3"/>
  <c r="M1279" i="3" s="1"/>
  <c r="N1279" i="3" s="1"/>
  <c r="O1279" i="3" s="1"/>
  <c r="P1279" i="3" s="1"/>
  <c r="R1278" i="3"/>
  <c r="S1278" i="3" s="1"/>
  <c r="F1278" i="3"/>
  <c r="M1278" i="3" s="1"/>
  <c r="N1278" i="3" s="1"/>
  <c r="O1278" i="3" s="1"/>
  <c r="P1278" i="3" s="1"/>
  <c r="R1277" i="3"/>
  <c r="S1277" i="3" s="1"/>
  <c r="F1277" i="3"/>
  <c r="M1277" i="3" s="1"/>
  <c r="N1277" i="3" s="1"/>
  <c r="O1277" i="3" s="1"/>
  <c r="P1277" i="3" s="1"/>
  <c r="R1276" i="3"/>
  <c r="S1276" i="3" s="1"/>
  <c r="F1276" i="3"/>
  <c r="M1276" i="3" s="1"/>
  <c r="N1276" i="3" s="1"/>
  <c r="O1276" i="3" s="1"/>
  <c r="P1276" i="3" s="1"/>
  <c r="R1275" i="3"/>
  <c r="S1275" i="3" s="1"/>
  <c r="F1275" i="3"/>
  <c r="M1275" i="3" s="1"/>
  <c r="N1275" i="3" s="1"/>
  <c r="O1275" i="3" s="1"/>
  <c r="P1275" i="3" s="1"/>
  <c r="R1274" i="3"/>
  <c r="S1274" i="3" s="1"/>
  <c r="F1274" i="3"/>
  <c r="M1274" i="3" s="1"/>
  <c r="N1274" i="3" s="1"/>
  <c r="O1274" i="3" s="1"/>
  <c r="P1274" i="3" s="1"/>
  <c r="R1273" i="3"/>
  <c r="S1273" i="3" s="1"/>
  <c r="F1273" i="3"/>
  <c r="M1273" i="3" s="1"/>
  <c r="N1273" i="3" s="1"/>
  <c r="O1273" i="3" s="1"/>
  <c r="P1273" i="3" s="1"/>
  <c r="R1272" i="3"/>
  <c r="S1272" i="3" s="1"/>
  <c r="F1272" i="3"/>
  <c r="M1272" i="3" s="1"/>
  <c r="N1272" i="3" s="1"/>
  <c r="O1272" i="3" s="1"/>
  <c r="P1272" i="3" s="1"/>
  <c r="R1271" i="3"/>
  <c r="S1271" i="3" s="1"/>
  <c r="F1271" i="3"/>
  <c r="M1271" i="3" s="1"/>
  <c r="N1271" i="3" s="1"/>
  <c r="O1271" i="3" s="1"/>
  <c r="P1271" i="3" s="1"/>
  <c r="R1270" i="3"/>
  <c r="S1270" i="3" s="1"/>
  <c r="F1270" i="3"/>
  <c r="M1270" i="3" s="1"/>
  <c r="N1270" i="3" s="1"/>
  <c r="O1270" i="3" s="1"/>
  <c r="P1270" i="3" s="1"/>
  <c r="R1269" i="3"/>
  <c r="S1269" i="3" s="1"/>
  <c r="F1269" i="3"/>
  <c r="M1269" i="3" s="1"/>
  <c r="N1269" i="3" s="1"/>
  <c r="O1269" i="3" s="1"/>
  <c r="P1269" i="3" s="1"/>
  <c r="R1268" i="3"/>
  <c r="S1268" i="3" s="1"/>
  <c r="F1268" i="3"/>
  <c r="M1268" i="3" s="1"/>
  <c r="N1268" i="3" s="1"/>
  <c r="O1268" i="3" s="1"/>
  <c r="P1268" i="3" s="1"/>
  <c r="R1267" i="3"/>
  <c r="S1267" i="3" s="1"/>
  <c r="F1267" i="3"/>
  <c r="M1267" i="3" s="1"/>
  <c r="N1267" i="3" s="1"/>
  <c r="O1267" i="3" s="1"/>
  <c r="P1267" i="3" s="1"/>
  <c r="R1266" i="3"/>
  <c r="S1266" i="3" s="1"/>
  <c r="F1266" i="3"/>
  <c r="M1266" i="3" s="1"/>
  <c r="N1266" i="3" s="1"/>
  <c r="O1266" i="3" s="1"/>
  <c r="P1266" i="3" s="1"/>
  <c r="R1265" i="3"/>
  <c r="S1265" i="3" s="1"/>
  <c r="F1265" i="3"/>
  <c r="M1265" i="3" s="1"/>
  <c r="N1265" i="3" s="1"/>
  <c r="O1265" i="3" s="1"/>
  <c r="P1265" i="3" s="1"/>
  <c r="R1264" i="3"/>
  <c r="S1264" i="3" s="1"/>
  <c r="F1264" i="3"/>
  <c r="M1264" i="3" s="1"/>
  <c r="N1264" i="3" s="1"/>
  <c r="O1264" i="3" s="1"/>
  <c r="P1264" i="3" s="1"/>
  <c r="R1263" i="3"/>
  <c r="S1263" i="3" s="1"/>
  <c r="F1263" i="3"/>
  <c r="M1263" i="3" s="1"/>
  <c r="N1263" i="3" s="1"/>
  <c r="O1263" i="3" s="1"/>
  <c r="P1263" i="3" s="1"/>
  <c r="R1262" i="3"/>
  <c r="S1262" i="3" s="1"/>
  <c r="F1262" i="3"/>
  <c r="M1262" i="3" s="1"/>
  <c r="N1262" i="3" s="1"/>
  <c r="O1262" i="3" s="1"/>
  <c r="P1262" i="3" s="1"/>
  <c r="R1261" i="3"/>
  <c r="S1261" i="3" s="1"/>
  <c r="F1261" i="3"/>
  <c r="M1261" i="3" s="1"/>
  <c r="N1261" i="3" s="1"/>
  <c r="O1261" i="3" s="1"/>
  <c r="P1261" i="3" s="1"/>
  <c r="R1260" i="3"/>
  <c r="S1260" i="3" s="1"/>
  <c r="F1260" i="3"/>
  <c r="M1260" i="3" s="1"/>
  <c r="N1260" i="3" s="1"/>
  <c r="O1260" i="3" s="1"/>
  <c r="P1260" i="3" s="1"/>
  <c r="R1259" i="3"/>
  <c r="S1259" i="3" s="1"/>
  <c r="F1259" i="3"/>
  <c r="M1259" i="3" s="1"/>
  <c r="N1259" i="3" s="1"/>
  <c r="O1259" i="3" s="1"/>
  <c r="P1259" i="3" s="1"/>
  <c r="R1258" i="3"/>
  <c r="S1258" i="3" s="1"/>
  <c r="F1258" i="3"/>
  <c r="M1258" i="3" s="1"/>
  <c r="N1258" i="3" s="1"/>
  <c r="O1258" i="3" s="1"/>
  <c r="P1258" i="3" s="1"/>
  <c r="R1257" i="3"/>
  <c r="S1257" i="3" s="1"/>
  <c r="F1257" i="3"/>
  <c r="M1257" i="3" s="1"/>
  <c r="N1257" i="3" s="1"/>
  <c r="O1257" i="3" s="1"/>
  <c r="P1257" i="3" s="1"/>
  <c r="R1256" i="3"/>
  <c r="S1256" i="3" s="1"/>
  <c r="F1256" i="3"/>
  <c r="M1256" i="3" s="1"/>
  <c r="N1256" i="3" s="1"/>
  <c r="O1256" i="3" s="1"/>
  <c r="P1256" i="3" s="1"/>
  <c r="R1255" i="3"/>
  <c r="S1255" i="3" s="1"/>
  <c r="F1255" i="3"/>
  <c r="M1255" i="3" s="1"/>
  <c r="N1255" i="3" s="1"/>
  <c r="O1255" i="3" s="1"/>
  <c r="P1255" i="3" s="1"/>
  <c r="R1254" i="3"/>
  <c r="S1254" i="3" s="1"/>
  <c r="F1254" i="3"/>
  <c r="M1254" i="3" s="1"/>
  <c r="N1254" i="3" s="1"/>
  <c r="O1254" i="3" s="1"/>
  <c r="P1254" i="3" s="1"/>
  <c r="R1253" i="3"/>
  <c r="S1253" i="3" s="1"/>
  <c r="F1253" i="3"/>
  <c r="M1253" i="3" s="1"/>
  <c r="N1253" i="3" s="1"/>
  <c r="O1253" i="3" s="1"/>
  <c r="P1253" i="3" s="1"/>
  <c r="R1252" i="3"/>
  <c r="S1252" i="3" s="1"/>
  <c r="F1252" i="3"/>
  <c r="M1252" i="3" s="1"/>
  <c r="N1252" i="3" s="1"/>
  <c r="O1252" i="3" s="1"/>
  <c r="P1252" i="3" s="1"/>
  <c r="R1251" i="3"/>
  <c r="S1251" i="3" s="1"/>
  <c r="F1251" i="3"/>
  <c r="M1251" i="3" s="1"/>
  <c r="N1251" i="3" s="1"/>
  <c r="O1251" i="3" s="1"/>
  <c r="P1251" i="3" s="1"/>
  <c r="R1250" i="3"/>
  <c r="S1250" i="3" s="1"/>
  <c r="F1250" i="3"/>
  <c r="M1250" i="3" s="1"/>
  <c r="N1250" i="3" s="1"/>
  <c r="O1250" i="3" s="1"/>
  <c r="P1250" i="3" s="1"/>
  <c r="R1249" i="3"/>
  <c r="S1249" i="3" s="1"/>
  <c r="F1249" i="3"/>
  <c r="M1249" i="3" s="1"/>
  <c r="N1249" i="3" s="1"/>
  <c r="O1249" i="3" s="1"/>
  <c r="P1249" i="3" s="1"/>
  <c r="R1248" i="3"/>
  <c r="S1248" i="3" s="1"/>
  <c r="F1248" i="3"/>
  <c r="M1248" i="3" s="1"/>
  <c r="N1248" i="3" s="1"/>
  <c r="O1248" i="3" s="1"/>
  <c r="P1248" i="3" s="1"/>
  <c r="R1247" i="3"/>
  <c r="S1247" i="3" s="1"/>
  <c r="F1247" i="3"/>
  <c r="M1247" i="3" s="1"/>
  <c r="N1247" i="3" s="1"/>
  <c r="O1247" i="3" s="1"/>
  <c r="P1247" i="3" s="1"/>
  <c r="R1246" i="3"/>
  <c r="S1246" i="3" s="1"/>
  <c r="F1246" i="3"/>
  <c r="M1246" i="3" s="1"/>
  <c r="N1246" i="3" s="1"/>
  <c r="O1246" i="3" s="1"/>
  <c r="P1246" i="3" s="1"/>
  <c r="R1245" i="3"/>
  <c r="S1245" i="3" s="1"/>
  <c r="F1245" i="3"/>
  <c r="M1245" i="3" s="1"/>
  <c r="N1245" i="3" s="1"/>
  <c r="O1245" i="3" s="1"/>
  <c r="P1245" i="3" s="1"/>
  <c r="R1244" i="3"/>
  <c r="S1244" i="3" s="1"/>
  <c r="F1244" i="3"/>
  <c r="M1244" i="3" s="1"/>
  <c r="N1244" i="3" s="1"/>
  <c r="O1244" i="3" s="1"/>
  <c r="P1244" i="3" s="1"/>
  <c r="R1243" i="3"/>
  <c r="S1243" i="3" s="1"/>
  <c r="F1243" i="3"/>
  <c r="M1243" i="3" s="1"/>
  <c r="N1243" i="3" s="1"/>
  <c r="O1243" i="3" s="1"/>
  <c r="P1243" i="3" s="1"/>
  <c r="R1242" i="3"/>
  <c r="S1242" i="3" s="1"/>
  <c r="F1242" i="3"/>
  <c r="M1242" i="3" s="1"/>
  <c r="N1242" i="3" s="1"/>
  <c r="O1242" i="3" s="1"/>
  <c r="P1242" i="3" s="1"/>
  <c r="R1241" i="3"/>
  <c r="S1241" i="3" s="1"/>
  <c r="F1241" i="3"/>
  <c r="M1241" i="3" s="1"/>
  <c r="N1241" i="3" s="1"/>
  <c r="O1241" i="3" s="1"/>
  <c r="P1241" i="3" s="1"/>
  <c r="R1240" i="3"/>
  <c r="S1240" i="3" s="1"/>
  <c r="F1240" i="3"/>
  <c r="M1240" i="3" s="1"/>
  <c r="N1240" i="3" s="1"/>
  <c r="O1240" i="3" s="1"/>
  <c r="P1240" i="3" s="1"/>
  <c r="R1239" i="3"/>
  <c r="S1239" i="3" s="1"/>
  <c r="F1239" i="3"/>
  <c r="M1239" i="3" s="1"/>
  <c r="N1239" i="3" s="1"/>
  <c r="O1239" i="3" s="1"/>
  <c r="P1239" i="3" s="1"/>
  <c r="R1238" i="3"/>
  <c r="S1238" i="3" s="1"/>
  <c r="F1238" i="3"/>
  <c r="M1238" i="3" s="1"/>
  <c r="N1238" i="3" s="1"/>
  <c r="O1238" i="3" s="1"/>
  <c r="P1238" i="3" s="1"/>
  <c r="R1237" i="3"/>
  <c r="S1237" i="3" s="1"/>
  <c r="F1237" i="3"/>
  <c r="M1237" i="3" s="1"/>
  <c r="N1237" i="3" s="1"/>
  <c r="O1237" i="3" s="1"/>
  <c r="P1237" i="3" s="1"/>
  <c r="R1236" i="3"/>
  <c r="S1236" i="3" s="1"/>
  <c r="F1236" i="3"/>
  <c r="M1236" i="3" s="1"/>
  <c r="N1236" i="3" s="1"/>
  <c r="O1236" i="3" s="1"/>
  <c r="P1236" i="3" s="1"/>
  <c r="R1235" i="3"/>
  <c r="S1235" i="3" s="1"/>
  <c r="F1235" i="3"/>
  <c r="M1235" i="3" s="1"/>
  <c r="N1235" i="3" s="1"/>
  <c r="O1235" i="3" s="1"/>
  <c r="P1235" i="3" s="1"/>
  <c r="R1234" i="3"/>
  <c r="S1234" i="3" s="1"/>
  <c r="F1234" i="3"/>
  <c r="M1234" i="3" s="1"/>
  <c r="N1234" i="3" s="1"/>
  <c r="O1234" i="3" s="1"/>
  <c r="P1234" i="3" s="1"/>
  <c r="R1233" i="3"/>
  <c r="S1233" i="3" s="1"/>
  <c r="F1233" i="3"/>
  <c r="M1233" i="3" s="1"/>
  <c r="N1233" i="3" s="1"/>
  <c r="O1233" i="3" s="1"/>
  <c r="P1233" i="3" s="1"/>
  <c r="R1232" i="3"/>
  <c r="S1232" i="3" s="1"/>
  <c r="F1232" i="3"/>
  <c r="M1232" i="3" s="1"/>
  <c r="N1232" i="3" s="1"/>
  <c r="O1232" i="3" s="1"/>
  <c r="P1232" i="3" s="1"/>
  <c r="R1231" i="3"/>
  <c r="S1231" i="3" s="1"/>
  <c r="F1231" i="3"/>
  <c r="M1231" i="3" s="1"/>
  <c r="N1231" i="3" s="1"/>
  <c r="O1231" i="3" s="1"/>
  <c r="P1231" i="3" s="1"/>
  <c r="R1230" i="3"/>
  <c r="S1230" i="3" s="1"/>
  <c r="F1230" i="3"/>
  <c r="M1230" i="3" s="1"/>
  <c r="N1230" i="3" s="1"/>
  <c r="O1230" i="3" s="1"/>
  <c r="P1230" i="3" s="1"/>
  <c r="R1229" i="3"/>
  <c r="S1229" i="3" s="1"/>
  <c r="F1229" i="3"/>
  <c r="M1229" i="3" s="1"/>
  <c r="N1229" i="3" s="1"/>
  <c r="O1229" i="3" s="1"/>
  <c r="P1229" i="3" s="1"/>
  <c r="R1228" i="3"/>
  <c r="S1228" i="3" s="1"/>
  <c r="F1228" i="3"/>
  <c r="M1228" i="3" s="1"/>
  <c r="N1228" i="3" s="1"/>
  <c r="O1228" i="3" s="1"/>
  <c r="P1228" i="3" s="1"/>
  <c r="R1227" i="3"/>
  <c r="S1227" i="3" s="1"/>
  <c r="F1227" i="3"/>
  <c r="M1227" i="3" s="1"/>
  <c r="N1227" i="3" s="1"/>
  <c r="O1227" i="3" s="1"/>
  <c r="P1227" i="3" s="1"/>
  <c r="R1226" i="3"/>
  <c r="S1226" i="3" s="1"/>
  <c r="F1226" i="3"/>
  <c r="M1226" i="3" s="1"/>
  <c r="N1226" i="3" s="1"/>
  <c r="O1226" i="3" s="1"/>
  <c r="P1226" i="3" s="1"/>
  <c r="R1225" i="3"/>
  <c r="S1225" i="3" s="1"/>
  <c r="F1225" i="3"/>
  <c r="M1225" i="3" s="1"/>
  <c r="N1225" i="3" s="1"/>
  <c r="O1225" i="3" s="1"/>
  <c r="P1225" i="3" s="1"/>
  <c r="R1224" i="3"/>
  <c r="S1224" i="3" s="1"/>
  <c r="F1224" i="3"/>
  <c r="M1224" i="3" s="1"/>
  <c r="N1224" i="3" s="1"/>
  <c r="O1224" i="3" s="1"/>
  <c r="P1224" i="3" s="1"/>
  <c r="R1223" i="3"/>
  <c r="S1223" i="3" s="1"/>
  <c r="F1223" i="3"/>
  <c r="M1223" i="3" s="1"/>
  <c r="N1223" i="3" s="1"/>
  <c r="O1223" i="3" s="1"/>
  <c r="P1223" i="3" s="1"/>
  <c r="R1222" i="3"/>
  <c r="S1222" i="3" s="1"/>
  <c r="F1222" i="3"/>
  <c r="M1222" i="3" s="1"/>
  <c r="N1222" i="3" s="1"/>
  <c r="O1222" i="3" s="1"/>
  <c r="P1222" i="3" s="1"/>
  <c r="R1221" i="3"/>
  <c r="S1221" i="3" s="1"/>
  <c r="F1221" i="3"/>
  <c r="M1221" i="3" s="1"/>
  <c r="N1221" i="3" s="1"/>
  <c r="O1221" i="3" s="1"/>
  <c r="P1221" i="3" s="1"/>
  <c r="R1220" i="3"/>
  <c r="S1220" i="3" s="1"/>
  <c r="F1220" i="3"/>
  <c r="M1220" i="3" s="1"/>
  <c r="N1220" i="3" s="1"/>
  <c r="O1220" i="3" s="1"/>
  <c r="P1220" i="3" s="1"/>
  <c r="R1219" i="3"/>
  <c r="S1219" i="3" s="1"/>
  <c r="F1219" i="3"/>
  <c r="M1219" i="3" s="1"/>
  <c r="N1219" i="3" s="1"/>
  <c r="O1219" i="3" s="1"/>
  <c r="P1219" i="3" s="1"/>
  <c r="R1218" i="3"/>
  <c r="S1218" i="3" s="1"/>
  <c r="F1218" i="3"/>
  <c r="M1218" i="3" s="1"/>
  <c r="N1218" i="3" s="1"/>
  <c r="O1218" i="3" s="1"/>
  <c r="P1218" i="3" s="1"/>
  <c r="R1217" i="3"/>
  <c r="S1217" i="3" s="1"/>
  <c r="F1217" i="3"/>
  <c r="M1217" i="3" s="1"/>
  <c r="N1217" i="3" s="1"/>
  <c r="O1217" i="3" s="1"/>
  <c r="P1217" i="3" s="1"/>
  <c r="R1216" i="3"/>
  <c r="S1216" i="3" s="1"/>
  <c r="F1216" i="3"/>
  <c r="M1216" i="3" s="1"/>
  <c r="N1216" i="3" s="1"/>
  <c r="O1216" i="3" s="1"/>
  <c r="P1216" i="3" s="1"/>
  <c r="R1215" i="3"/>
  <c r="S1215" i="3" s="1"/>
  <c r="F1215" i="3"/>
  <c r="M1215" i="3" s="1"/>
  <c r="N1215" i="3" s="1"/>
  <c r="O1215" i="3" s="1"/>
  <c r="P1215" i="3" s="1"/>
  <c r="R1214" i="3"/>
  <c r="S1214" i="3" s="1"/>
  <c r="F1214" i="3"/>
  <c r="M1214" i="3" s="1"/>
  <c r="N1214" i="3" s="1"/>
  <c r="O1214" i="3" s="1"/>
  <c r="P1214" i="3" s="1"/>
  <c r="R1213" i="3"/>
  <c r="S1213" i="3" s="1"/>
  <c r="F1213" i="3"/>
  <c r="M1213" i="3" s="1"/>
  <c r="N1213" i="3" s="1"/>
  <c r="O1213" i="3" s="1"/>
  <c r="P1213" i="3" s="1"/>
  <c r="R1212" i="3"/>
  <c r="S1212" i="3" s="1"/>
  <c r="F1212" i="3"/>
  <c r="M1212" i="3" s="1"/>
  <c r="N1212" i="3" s="1"/>
  <c r="O1212" i="3" s="1"/>
  <c r="P1212" i="3" s="1"/>
  <c r="R1211" i="3"/>
  <c r="S1211" i="3" s="1"/>
  <c r="F1211" i="3"/>
  <c r="M1211" i="3" s="1"/>
  <c r="N1211" i="3" s="1"/>
  <c r="O1211" i="3" s="1"/>
  <c r="P1211" i="3" s="1"/>
  <c r="R1210" i="3"/>
  <c r="S1210" i="3" s="1"/>
  <c r="F1210" i="3"/>
  <c r="M1210" i="3" s="1"/>
  <c r="N1210" i="3" s="1"/>
  <c r="O1210" i="3" s="1"/>
  <c r="P1210" i="3" s="1"/>
  <c r="R1209" i="3"/>
  <c r="S1209" i="3" s="1"/>
  <c r="F1209" i="3"/>
  <c r="M1209" i="3" s="1"/>
  <c r="N1209" i="3" s="1"/>
  <c r="O1209" i="3" s="1"/>
  <c r="P1209" i="3" s="1"/>
  <c r="R1208" i="3"/>
  <c r="S1208" i="3" s="1"/>
  <c r="F1208" i="3"/>
  <c r="M1208" i="3" s="1"/>
  <c r="N1208" i="3" s="1"/>
  <c r="O1208" i="3" s="1"/>
  <c r="P1208" i="3" s="1"/>
  <c r="R1207" i="3"/>
  <c r="S1207" i="3" s="1"/>
  <c r="F1207" i="3"/>
  <c r="M1207" i="3" s="1"/>
  <c r="N1207" i="3" s="1"/>
  <c r="O1207" i="3" s="1"/>
  <c r="P1207" i="3" s="1"/>
  <c r="R1206" i="3"/>
  <c r="S1206" i="3" s="1"/>
  <c r="F1206" i="3"/>
  <c r="M1206" i="3" s="1"/>
  <c r="N1206" i="3" s="1"/>
  <c r="O1206" i="3" s="1"/>
  <c r="P1206" i="3" s="1"/>
  <c r="R1205" i="3"/>
  <c r="S1205" i="3" s="1"/>
  <c r="F1205" i="3"/>
  <c r="M1205" i="3" s="1"/>
  <c r="N1205" i="3" s="1"/>
  <c r="O1205" i="3" s="1"/>
  <c r="P1205" i="3" s="1"/>
  <c r="R1204" i="3"/>
  <c r="S1204" i="3" s="1"/>
  <c r="F1204" i="3"/>
  <c r="M1204" i="3" s="1"/>
  <c r="N1204" i="3" s="1"/>
  <c r="O1204" i="3" s="1"/>
  <c r="P1204" i="3" s="1"/>
  <c r="R1203" i="3"/>
  <c r="S1203" i="3" s="1"/>
  <c r="F1203" i="3"/>
  <c r="M1203" i="3" s="1"/>
  <c r="N1203" i="3" s="1"/>
  <c r="O1203" i="3" s="1"/>
  <c r="P1203" i="3" s="1"/>
  <c r="R1202" i="3"/>
  <c r="S1202" i="3" s="1"/>
  <c r="F1202" i="3"/>
  <c r="M1202" i="3" s="1"/>
  <c r="N1202" i="3" s="1"/>
  <c r="O1202" i="3" s="1"/>
  <c r="P1202" i="3" s="1"/>
  <c r="R1201" i="3"/>
  <c r="S1201" i="3" s="1"/>
  <c r="F1201" i="3"/>
  <c r="M1201" i="3" s="1"/>
  <c r="N1201" i="3" s="1"/>
  <c r="O1201" i="3" s="1"/>
  <c r="P1201" i="3" s="1"/>
  <c r="R1200" i="3"/>
  <c r="S1200" i="3" s="1"/>
  <c r="F1200" i="3"/>
  <c r="M1200" i="3" s="1"/>
  <c r="N1200" i="3" s="1"/>
  <c r="O1200" i="3" s="1"/>
  <c r="P1200" i="3" s="1"/>
  <c r="R1199" i="3"/>
  <c r="S1199" i="3" s="1"/>
  <c r="F1199" i="3"/>
  <c r="M1199" i="3" s="1"/>
  <c r="N1199" i="3" s="1"/>
  <c r="O1199" i="3" s="1"/>
  <c r="P1199" i="3" s="1"/>
  <c r="R1198" i="3"/>
  <c r="S1198" i="3" s="1"/>
  <c r="F1198" i="3"/>
  <c r="M1198" i="3" s="1"/>
  <c r="N1198" i="3" s="1"/>
  <c r="O1198" i="3" s="1"/>
  <c r="P1198" i="3" s="1"/>
  <c r="R1197" i="3"/>
  <c r="S1197" i="3" s="1"/>
  <c r="F1197" i="3"/>
  <c r="M1197" i="3" s="1"/>
  <c r="N1197" i="3" s="1"/>
  <c r="O1197" i="3" s="1"/>
  <c r="P1197" i="3" s="1"/>
  <c r="R1196" i="3"/>
  <c r="S1196" i="3" s="1"/>
  <c r="F1196" i="3"/>
  <c r="M1196" i="3" s="1"/>
  <c r="N1196" i="3" s="1"/>
  <c r="O1196" i="3" s="1"/>
  <c r="P1196" i="3" s="1"/>
  <c r="R1195" i="3"/>
  <c r="S1195" i="3" s="1"/>
  <c r="F1195" i="3"/>
  <c r="M1195" i="3" s="1"/>
  <c r="N1195" i="3" s="1"/>
  <c r="O1195" i="3" s="1"/>
  <c r="P1195" i="3" s="1"/>
  <c r="R1194" i="3"/>
  <c r="S1194" i="3" s="1"/>
  <c r="F1194" i="3"/>
  <c r="M1194" i="3" s="1"/>
  <c r="N1194" i="3" s="1"/>
  <c r="O1194" i="3" s="1"/>
  <c r="P1194" i="3" s="1"/>
  <c r="R1193" i="3"/>
  <c r="S1193" i="3" s="1"/>
  <c r="F1193" i="3"/>
  <c r="M1193" i="3" s="1"/>
  <c r="N1193" i="3" s="1"/>
  <c r="O1193" i="3" s="1"/>
  <c r="P1193" i="3" s="1"/>
  <c r="R1192" i="3"/>
  <c r="S1192" i="3" s="1"/>
  <c r="F1192" i="3"/>
  <c r="M1192" i="3" s="1"/>
  <c r="N1192" i="3" s="1"/>
  <c r="O1192" i="3" s="1"/>
  <c r="P1192" i="3" s="1"/>
  <c r="R1191" i="3"/>
  <c r="S1191" i="3" s="1"/>
  <c r="F1191" i="3"/>
  <c r="M1191" i="3" s="1"/>
  <c r="N1191" i="3" s="1"/>
  <c r="O1191" i="3" s="1"/>
  <c r="P1191" i="3" s="1"/>
  <c r="R1190" i="3"/>
  <c r="S1190" i="3" s="1"/>
  <c r="F1190" i="3"/>
  <c r="M1190" i="3" s="1"/>
  <c r="N1190" i="3" s="1"/>
  <c r="O1190" i="3" s="1"/>
  <c r="P1190" i="3" s="1"/>
  <c r="R1189" i="3"/>
  <c r="S1189" i="3" s="1"/>
  <c r="F1189" i="3"/>
  <c r="M1189" i="3" s="1"/>
  <c r="N1189" i="3" s="1"/>
  <c r="O1189" i="3" s="1"/>
  <c r="P1189" i="3" s="1"/>
  <c r="R1188" i="3"/>
  <c r="S1188" i="3" s="1"/>
  <c r="F1188" i="3"/>
  <c r="M1188" i="3" s="1"/>
  <c r="N1188" i="3" s="1"/>
  <c r="O1188" i="3" s="1"/>
  <c r="P1188" i="3" s="1"/>
  <c r="R1187" i="3"/>
  <c r="S1187" i="3" s="1"/>
  <c r="F1187" i="3"/>
  <c r="M1187" i="3" s="1"/>
  <c r="N1187" i="3" s="1"/>
  <c r="O1187" i="3" s="1"/>
  <c r="P1187" i="3" s="1"/>
  <c r="R1186" i="3"/>
  <c r="S1186" i="3" s="1"/>
  <c r="F1186" i="3"/>
  <c r="M1186" i="3" s="1"/>
  <c r="N1186" i="3" s="1"/>
  <c r="O1186" i="3" s="1"/>
  <c r="P1186" i="3" s="1"/>
  <c r="R1185" i="3"/>
  <c r="S1185" i="3" s="1"/>
  <c r="F1185" i="3"/>
  <c r="M1185" i="3" s="1"/>
  <c r="N1185" i="3" s="1"/>
  <c r="O1185" i="3" s="1"/>
  <c r="P1185" i="3" s="1"/>
  <c r="R1184" i="3"/>
  <c r="S1184" i="3" s="1"/>
  <c r="F1184" i="3"/>
  <c r="M1184" i="3" s="1"/>
  <c r="N1184" i="3" s="1"/>
  <c r="O1184" i="3" s="1"/>
  <c r="P1184" i="3" s="1"/>
  <c r="R1183" i="3"/>
  <c r="S1183" i="3" s="1"/>
  <c r="F1183" i="3"/>
  <c r="M1183" i="3" s="1"/>
  <c r="N1183" i="3" s="1"/>
  <c r="O1183" i="3" s="1"/>
  <c r="P1183" i="3" s="1"/>
  <c r="R1182" i="3"/>
  <c r="S1182" i="3" s="1"/>
  <c r="F1182" i="3"/>
  <c r="M1182" i="3" s="1"/>
  <c r="N1182" i="3" s="1"/>
  <c r="O1182" i="3" s="1"/>
  <c r="P1182" i="3" s="1"/>
  <c r="R1181" i="3"/>
  <c r="S1181" i="3" s="1"/>
  <c r="F1181" i="3"/>
  <c r="M1181" i="3" s="1"/>
  <c r="N1181" i="3" s="1"/>
  <c r="O1181" i="3" s="1"/>
  <c r="P1181" i="3" s="1"/>
  <c r="R1180" i="3"/>
  <c r="S1180" i="3" s="1"/>
  <c r="F1180" i="3"/>
  <c r="M1180" i="3" s="1"/>
  <c r="N1180" i="3" s="1"/>
  <c r="O1180" i="3" s="1"/>
  <c r="P1180" i="3" s="1"/>
  <c r="R1179" i="3"/>
  <c r="S1179" i="3" s="1"/>
  <c r="F1179" i="3"/>
  <c r="M1179" i="3" s="1"/>
  <c r="N1179" i="3" s="1"/>
  <c r="O1179" i="3" s="1"/>
  <c r="P1179" i="3" s="1"/>
  <c r="R1178" i="3"/>
  <c r="S1178" i="3" s="1"/>
  <c r="F1178" i="3"/>
  <c r="M1178" i="3" s="1"/>
  <c r="N1178" i="3" s="1"/>
  <c r="O1178" i="3" s="1"/>
  <c r="P1178" i="3" s="1"/>
  <c r="R1177" i="3"/>
  <c r="S1177" i="3" s="1"/>
  <c r="F1177" i="3"/>
  <c r="M1177" i="3" s="1"/>
  <c r="N1177" i="3" s="1"/>
  <c r="O1177" i="3" s="1"/>
  <c r="P1177" i="3" s="1"/>
  <c r="R1176" i="3"/>
  <c r="S1176" i="3" s="1"/>
  <c r="F1176" i="3"/>
  <c r="M1176" i="3" s="1"/>
  <c r="N1176" i="3" s="1"/>
  <c r="O1176" i="3" s="1"/>
  <c r="P1176" i="3" s="1"/>
  <c r="R1175" i="3"/>
  <c r="S1175" i="3" s="1"/>
  <c r="F1175" i="3"/>
  <c r="M1175" i="3" s="1"/>
  <c r="N1175" i="3" s="1"/>
  <c r="O1175" i="3" s="1"/>
  <c r="P1175" i="3" s="1"/>
  <c r="R1174" i="3"/>
  <c r="S1174" i="3" s="1"/>
  <c r="F1174" i="3"/>
  <c r="M1174" i="3" s="1"/>
  <c r="N1174" i="3" s="1"/>
  <c r="O1174" i="3" s="1"/>
  <c r="P1174" i="3" s="1"/>
  <c r="R1173" i="3"/>
  <c r="S1173" i="3" s="1"/>
  <c r="F1173" i="3"/>
  <c r="M1173" i="3" s="1"/>
  <c r="N1173" i="3" s="1"/>
  <c r="O1173" i="3" s="1"/>
  <c r="P1173" i="3" s="1"/>
  <c r="R1172" i="3"/>
  <c r="S1172" i="3" s="1"/>
  <c r="F1172" i="3"/>
  <c r="M1172" i="3" s="1"/>
  <c r="N1172" i="3" s="1"/>
  <c r="O1172" i="3" s="1"/>
  <c r="P1172" i="3" s="1"/>
  <c r="R1171" i="3"/>
  <c r="S1171" i="3" s="1"/>
  <c r="F1171" i="3"/>
  <c r="M1171" i="3" s="1"/>
  <c r="N1171" i="3" s="1"/>
  <c r="O1171" i="3" s="1"/>
  <c r="P1171" i="3" s="1"/>
  <c r="R1170" i="3"/>
  <c r="S1170" i="3" s="1"/>
  <c r="F1170" i="3"/>
  <c r="M1170" i="3" s="1"/>
  <c r="N1170" i="3" s="1"/>
  <c r="O1170" i="3" s="1"/>
  <c r="P1170" i="3" s="1"/>
  <c r="R1169" i="3"/>
  <c r="S1169" i="3" s="1"/>
  <c r="F1169" i="3"/>
  <c r="M1169" i="3" s="1"/>
  <c r="N1169" i="3" s="1"/>
  <c r="O1169" i="3" s="1"/>
  <c r="P1169" i="3" s="1"/>
  <c r="R1168" i="3"/>
  <c r="S1168" i="3" s="1"/>
  <c r="F1168" i="3"/>
  <c r="M1168" i="3" s="1"/>
  <c r="N1168" i="3" s="1"/>
  <c r="O1168" i="3" s="1"/>
  <c r="P1168" i="3" s="1"/>
  <c r="R1167" i="3"/>
  <c r="S1167" i="3" s="1"/>
  <c r="F1167" i="3"/>
  <c r="M1167" i="3" s="1"/>
  <c r="N1167" i="3" s="1"/>
  <c r="O1167" i="3" s="1"/>
  <c r="P1167" i="3" s="1"/>
  <c r="R1166" i="3"/>
  <c r="S1166" i="3" s="1"/>
  <c r="F1166" i="3"/>
  <c r="M1166" i="3" s="1"/>
  <c r="N1166" i="3" s="1"/>
  <c r="O1166" i="3" s="1"/>
  <c r="P1166" i="3" s="1"/>
  <c r="R1165" i="3"/>
  <c r="S1165" i="3" s="1"/>
  <c r="F1165" i="3"/>
  <c r="M1165" i="3" s="1"/>
  <c r="N1165" i="3" s="1"/>
  <c r="O1165" i="3" s="1"/>
  <c r="P1165" i="3" s="1"/>
  <c r="R1164" i="3"/>
  <c r="S1164" i="3" s="1"/>
  <c r="F1164" i="3"/>
  <c r="M1164" i="3" s="1"/>
  <c r="N1164" i="3" s="1"/>
  <c r="O1164" i="3" s="1"/>
  <c r="P1164" i="3" s="1"/>
  <c r="R1163" i="3"/>
  <c r="S1163" i="3" s="1"/>
  <c r="F1163" i="3"/>
  <c r="M1163" i="3" s="1"/>
  <c r="N1163" i="3" s="1"/>
  <c r="O1163" i="3" s="1"/>
  <c r="P1163" i="3" s="1"/>
  <c r="R1162" i="3"/>
  <c r="S1162" i="3" s="1"/>
  <c r="F1162" i="3"/>
  <c r="M1162" i="3" s="1"/>
  <c r="N1162" i="3" s="1"/>
  <c r="O1162" i="3" s="1"/>
  <c r="P1162" i="3" s="1"/>
  <c r="R1161" i="3"/>
  <c r="S1161" i="3" s="1"/>
  <c r="F1161" i="3"/>
  <c r="M1161" i="3" s="1"/>
  <c r="N1161" i="3" s="1"/>
  <c r="O1161" i="3" s="1"/>
  <c r="P1161" i="3" s="1"/>
  <c r="R1160" i="3"/>
  <c r="S1160" i="3" s="1"/>
  <c r="F1160" i="3"/>
  <c r="M1160" i="3" s="1"/>
  <c r="N1160" i="3" s="1"/>
  <c r="O1160" i="3" s="1"/>
  <c r="P1160" i="3" s="1"/>
  <c r="R1159" i="3"/>
  <c r="S1159" i="3" s="1"/>
  <c r="F1159" i="3"/>
  <c r="M1159" i="3" s="1"/>
  <c r="N1159" i="3" s="1"/>
  <c r="O1159" i="3" s="1"/>
  <c r="P1159" i="3" s="1"/>
  <c r="R1158" i="3"/>
  <c r="S1158" i="3" s="1"/>
  <c r="F1158" i="3"/>
  <c r="M1158" i="3" s="1"/>
  <c r="N1158" i="3" s="1"/>
  <c r="O1158" i="3" s="1"/>
  <c r="P1158" i="3" s="1"/>
  <c r="R1157" i="3"/>
  <c r="S1157" i="3" s="1"/>
  <c r="F1157" i="3"/>
  <c r="M1157" i="3" s="1"/>
  <c r="N1157" i="3" s="1"/>
  <c r="O1157" i="3" s="1"/>
  <c r="P1157" i="3" s="1"/>
  <c r="R1156" i="3"/>
  <c r="S1156" i="3" s="1"/>
  <c r="F1156" i="3"/>
  <c r="M1156" i="3" s="1"/>
  <c r="N1156" i="3" s="1"/>
  <c r="O1156" i="3" s="1"/>
  <c r="P1156" i="3" s="1"/>
  <c r="R1155" i="3"/>
  <c r="S1155" i="3" s="1"/>
  <c r="F1155" i="3"/>
  <c r="M1155" i="3" s="1"/>
  <c r="N1155" i="3" s="1"/>
  <c r="O1155" i="3" s="1"/>
  <c r="P1155" i="3" s="1"/>
  <c r="R1154" i="3"/>
  <c r="S1154" i="3" s="1"/>
  <c r="F1154" i="3"/>
  <c r="M1154" i="3" s="1"/>
  <c r="N1154" i="3" s="1"/>
  <c r="O1154" i="3" s="1"/>
  <c r="P1154" i="3" s="1"/>
  <c r="R1153" i="3"/>
  <c r="S1153" i="3" s="1"/>
  <c r="F1153" i="3"/>
  <c r="M1153" i="3" s="1"/>
  <c r="N1153" i="3" s="1"/>
  <c r="O1153" i="3" s="1"/>
  <c r="P1153" i="3" s="1"/>
  <c r="R1152" i="3"/>
  <c r="S1152" i="3" s="1"/>
  <c r="F1152" i="3"/>
  <c r="M1152" i="3" s="1"/>
  <c r="N1152" i="3" s="1"/>
  <c r="O1152" i="3" s="1"/>
  <c r="P1152" i="3" s="1"/>
  <c r="R1151" i="3"/>
  <c r="S1151" i="3" s="1"/>
  <c r="F1151" i="3"/>
  <c r="M1151" i="3" s="1"/>
  <c r="N1151" i="3" s="1"/>
  <c r="O1151" i="3" s="1"/>
  <c r="P1151" i="3" s="1"/>
  <c r="R1150" i="3"/>
  <c r="S1150" i="3" s="1"/>
  <c r="F1150" i="3"/>
  <c r="M1150" i="3" s="1"/>
  <c r="N1150" i="3" s="1"/>
  <c r="O1150" i="3" s="1"/>
  <c r="P1150" i="3" s="1"/>
  <c r="R1149" i="3"/>
  <c r="S1149" i="3" s="1"/>
  <c r="F1149" i="3"/>
  <c r="M1149" i="3" s="1"/>
  <c r="N1149" i="3" s="1"/>
  <c r="O1149" i="3" s="1"/>
  <c r="P1149" i="3" s="1"/>
  <c r="R1148" i="3"/>
  <c r="S1148" i="3" s="1"/>
  <c r="F1148" i="3"/>
  <c r="M1148" i="3" s="1"/>
  <c r="N1148" i="3" s="1"/>
  <c r="O1148" i="3" s="1"/>
  <c r="P1148" i="3" s="1"/>
  <c r="R1147" i="3"/>
  <c r="S1147" i="3" s="1"/>
  <c r="F1147" i="3"/>
  <c r="M1147" i="3" s="1"/>
  <c r="N1147" i="3" s="1"/>
  <c r="O1147" i="3" s="1"/>
  <c r="P1147" i="3" s="1"/>
  <c r="R1146" i="3"/>
  <c r="S1146" i="3" s="1"/>
  <c r="F1146" i="3"/>
  <c r="M1146" i="3" s="1"/>
  <c r="N1146" i="3" s="1"/>
  <c r="O1146" i="3" s="1"/>
  <c r="P1146" i="3" s="1"/>
  <c r="R1145" i="3"/>
  <c r="S1145" i="3" s="1"/>
  <c r="F1145" i="3"/>
  <c r="M1145" i="3" s="1"/>
  <c r="N1145" i="3" s="1"/>
  <c r="O1145" i="3" s="1"/>
  <c r="P1145" i="3" s="1"/>
  <c r="R1144" i="3"/>
  <c r="S1144" i="3" s="1"/>
  <c r="F1144" i="3"/>
  <c r="M1144" i="3" s="1"/>
  <c r="N1144" i="3" s="1"/>
  <c r="O1144" i="3" s="1"/>
  <c r="P1144" i="3" s="1"/>
  <c r="R1143" i="3"/>
  <c r="S1143" i="3" s="1"/>
  <c r="F1143" i="3"/>
  <c r="M1143" i="3" s="1"/>
  <c r="N1143" i="3" s="1"/>
  <c r="O1143" i="3" s="1"/>
  <c r="P1143" i="3" s="1"/>
  <c r="R1142" i="3"/>
  <c r="S1142" i="3" s="1"/>
  <c r="F1142" i="3"/>
  <c r="M1142" i="3" s="1"/>
  <c r="N1142" i="3" s="1"/>
  <c r="O1142" i="3" s="1"/>
  <c r="P1142" i="3" s="1"/>
  <c r="R1141" i="3"/>
  <c r="S1141" i="3" s="1"/>
  <c r="F1141" i="3"/>
  <c r="M1141" i="3" s="1"/>
  <c r="N1141" i="3" s="1"/>
  <c r="O1141" i="3" s="1"/>
  <c r="P1141" i="3" s="1"/>
  <c r="R1140" i="3"/>
  <c r="S1140" i="3" s="1"/>
  <c r="F1140" i="3"/>
  <c r="M1140" i="3" s="1"/>
  <c r="N1140" i="3" s="1"/>
  <c r="O1140" i="3" s="1"/>
  <c r="P1140" i="3" s="1"/>
  <c r="R1139" i="3"/>
  <c r="S1139" i="3" s="1"/>
  <c r="F1139" i="3"/>
  <c r="M1139" i="3" s="1"/>
  <c r="N1139" i="3" s="1"/>
  <c r="O1139" i="3" s="1"/>
  <c r="P1139" i="3" s="1"/>
  <c r="R1138" i="3"/>
  <c r="S1138" i="3" s="1"/>
  <c r="F1138" i="3"/>
  <c r="M1138" i="3" s="1"/>
  <c r="N1138" i="3" s="1"/>
  <c r="O1138" i="3" s="1"/>
  <c r="P1138" i="3" s="1"/>
  <c r="R1137" i="3"/>
  <c r="S1137" i="3" s="1"/>
  <c r="F1137" i="3"/>
  <c r="M1137" i="3" s="1"/>
  <c r="N1137" i="3" s="1"/>
  <c r="O1137" i="3" s="1"/>
  <c r="P1137" i="3" s="1"/>
  <c r="R1136" i="3"/>
  <c r="S1136" i="3" s="1"/>
  <c r="F1136" i="3"/>
  <c r="M1136" i="3" s="1"/>
  <c r="N1136" i="3" s="1"/>
  <c r="O1136" i="3" s="1"/>
  <c r="P1136" i="3" s="1"/>
  <c r="R1135" i="3"/>
  <c r="S1135" i="3" s="1"/>
  <c r="F1135" i="3"/>
  <c r="M1135" i="3" s="1"/>
  <c r="N1135" i="3" s="1"/>
  <c r="O1135" i="3" s="1"/>
  <c r="P1135" i="3" s="1"/>
  <c r="R1131" i="3"/>
  <c r="S1131" i="3" s="1"/>
  <c r="F1131" i="3"/>
  <c r="M1131" i="3" s="1"/>
  <c r="N1131" i="3" s="1"/>
  <c r="O1131" i="3" s="1"/>
  <c r="P1131" i="3" s="1"/>
  <c r="R1128" i="3"/>
  <c r="S1128" i="3" s="1"/>
  <c r="R1122" i="3"/>
  <c r="S1122" i="3" s="1"/>
  <c r="R1116" i="3"/>
  <c r="S1116" i="3" s="1"/>
  <c r="F1116" i="3"/>
  <c r="M1116" i="3" s="1"/>
  <c r="N1116" i="3" s="1"/>
  <c r="O1116" i="3" s="1"/>
  <c r="P1116" i="3" s="1"/>
  <c r="R1108" i="3"/>
  <c r="S1108" i="3" s="1"/>
  <c r="F1102" i="3"/>
  <c r="M1102" i="3" s="1"/>
  <c r="N1102" i="3" s="1"/>
  <c r="O1102" i="3" s="1"/>
  <c r="P1102" i="3" s="1"/>
  <c r="R1101" i="3"/>
  <c r="S1101" i="3" s="1"/>
  <c r="F1101" i="3"/>
  <c r="M1101" i="3" s="1"/>
  <c r="N1101" i="3" s="1"/>
  <c r="O1101" i="3" s="1"/>
  <c r="P1101" i="3" s="1"/>
  <c r="R1100" i="3"/>
  <c r="S1100" i="3" s="1"/>
  <c r="F1100" i="3"/>
  <c r="M1100" i="3" s="1"/>
  <c r="N1100" i="3" s="1"/>
  <c r="O1100" i="3" s="1"/>
  <c r="P1100" i="3" s="1"/>
  <c r="R1099" i="3"/>
  <c r="S1099" i="3" s="1"/>
  <c r="F1099" i="3"/>
  <c r="M1099" i="3" s="1"/>
  <c r="N1099" i="3" s="1"/>
  <c r="O1099" i="3" s="1"/>
  <c r="P1099" i="3" s="1"/>
  <c r="R1098" i="3"/>
  <c r="S1098" i="3" s="1"/>
  <c r="F1098" i="3"/>
  <c r="M1098" i="3" s="1"/>
  <c r="N1098" i="3" s="1"/>
  <c r="O1098" i="3" s="1"/>
  <c r="P1098" i="3" s="1"/>
  <c r="R1097" i="3"/>
  <c r="S1097" i="3" s="1"/>
  <c r="F1097" i="3"/>
  <c r="M1097" i="3" s="1"/>
  <c r="N1097" i="3" s="1"/>
  <c r="O1097" i="3" s="1"/>
  <c r="P1097" i="3" s="1"/>
  <c r="R1096" i="3"/>
  <c r="S1096" i="3" s="1"/>
  <c r="F1096" i="3"/>
  <c r="M1096" i="3" s="1"/>
  <c r="N1096" i="3" s="1"/>
  <c r="O1096" i="3" s="1"/>
  <c r="P1096" i="3" s="1"/>
  <c r="R1095" i="3"/>
  <c r="S1095" i="3" s="1"/>
  <c r="F1095" i="3"/>
  <c r="M1095" i="3" s="1"/>
  <c r="N1095" i="3" s="1"/>
  <c r="O1095" i="3" s="1"/>
  <c r="P1095" i="3" s="1"/>
  <c r="R1094" i="3"/>
  <c r="S1094" i="3" s="1"/>
  <c r="F1094" i="3"/>
  <c r="M1094" i="3" s="1"/>
  <c r="N1094" i="3" s="1"/>
  <c r="O1094" i="3" s="1"/>
  <c r="P1094" i="3" s="1"/>
  <c r="R1093" i="3"/>
  <c r="S1093" i="3" s="1"/>
  <c r="F1093" i="3"/>
  <c r="M1093" i="3" s="1"/>
  <c r="N1093" i="3" s="1"/>
  <c r="O1093" i="3" s="1"/>
  <c r="P1093" i="3" s="1"/>
  <c r="R1092" i="3"/>
  <c r="S1092" i="3" s="1"/>
  <c r="F1092" i="3"/>
  <c r="M1092" i="3" s="1"/>
  <c r="N1092" i="3" s="1"/>
  <c r="O1092" i="3" s="1"/>
  <c r="P1092" i="3" s="1"/>
  <c r="R1091" i="3"/>
  <c r="S1091" i="3" s="1"/>
  <c r="F1091" i="3"/>
  <c r="M1091" i="3" s="1"/>
  <c r="N1091" i="3" s="1"/>
  <c r="O1091" i="3" s="1"/>
  <c r="P1091" i="3" s="1"/>
  <c r="R1090" i="3"/>
  <c r="S1090" i="3" s="1"/>
  <c r="F1090" i="3"/>
  <c r="M1090" i="3" s="1"/>
  <c r="N1090" i="3" s="1"/>
  <c r="O1090" i="3" s="1"/>
  <c r="P1090" i="3" s="1"/>
  <c r="R1089" i="3"/>
  <c r="S1089" i="3" s="1"/>
  <c r="F1089" i="3"/>
  <c r="M1089" i="3" s="1"/>
  <c r="N1089" i="3" s="1"/>
  <c r="O1089" i="3" s="1"/>
  <c r="P1089" i="3" s="1"/>
  <c r="R1088" i="3"/>
  <c r="S1088" i="3" s="1"/>
  <c r="F1088" i="3"/>
  <c r="M1088" i="3" s="1"/>
  <c r="N1088" i="3" s="1"/>
  <c r="O1088" i="3" s="1"/>
  <c r="P1088" i="3" s="1"/>
  <c r="R1087" i="3"/>
  <c r="S1087" i="3" s="1"/>
  <c r="F1087" i="3"/>
  <c r="M1087" i="3" s="1"/>
  <c r="N1087" i="3" s="1"/>
  <c r="O1087" i="3" s="1"/>
  <c r="P1087" i="3" s="1"/>
  <c r="R1086" i="3"/>
  <c r="S1086" i="3" s="1"/>
  <c r="F1086" i="3"/>
  <c r="M1086" i="3" s="1"/>
  <c r="N1086" i="3" s="1"/>
  <c r="O1086" i="3" s="1"/>
  <c r="P1086" i="3" s="1"/>
  <c r="R1085" i="3"/>
  <c r="S1085" i="3" s="1"/>
  <c r="F1085" i="3"/>
  <c r="M1085" i="3" s="1"/>
  <c r="N1085" i="3" s="1"/>
  <c r="O1085" i="3" s="1"/>
  <c r="P1085" i="3" s="1"/>
  <c r="R1084" i="3"/>
  <c r="S1084" i="3" s="1"/>
  <c r="F1084" i="3"/>
  <c r="M1084" i="3" s="1"/>
  <c r="N1084" i="3" s="1"/>
  <c r="O1084" i="3" s="1"/>
  <c r="P1084" i="3" s="1"/>
  <c r="R1083" i="3"/>
  <c r="S1083" i="3" s="1"/>
  <c r="F1083" i="3"/>
  <c r="M1083" i="3" s="1"/>
  <c r="N1083" i="3" s="1"/>
  <c r="O1083" i="3" s="1"/>
  <c r="P1083" i="3" s="1"/>
  <c r="R1082" i="3"/>
  <c r="S1082" i="3" s="1"/>
  <c r="F1082" i="3"/>
  <c r="M1082" i="3" s="1"/>
  <c r="N1082" i="3" s="1"/>
  <c r="O1082" i="3" s="1"/>
  <c r="P1082" i="3" s="1"/>
  <c r="R1081" i="3"/>
  <c r="S1081" i="3" s="1"/>
  <c r="F1081" i="3"/>
  <c r="M1081" i="3" s="1"/>
  <c r="N1081" i="3" s="1"/>
  <c r="O1081" i="3" s="1"/>
  <c r="P1081" i="3" s="1"/>
  <c r="R1080" i="3"/>
  <c r="S1080" i="3" s="1"/>
  <c r="F1080" i="3"/>
  <c r="M1080" i="3" s="1"/>
  <c r="N1080" i="3" s="1"/>
  <c r="O1080" i="3" s="1"/>
  <c r="P1080" i="3" s="1"/>
  <c r="R1079" i="3"/>
  <c r="S1079" i="3" s="1"/>
  <c r="F1079" i="3"/>
  <c r="M1079" i="3" s="1"/>
  <c r="N1079" i="3" s="1"/>
  <c r="O1079" i="3" s="1"/>
  <c r="P1079" i="3" s="1"/>
  <c r="R1078" i="3"/>
  <c r="S1078" i="3" s="1"/>
  <c r="F1078" i="3"/>
  <c r="M1078" i="3" s="1"/>
  <c r="N1078" i="3" s="1"/>
  <c r="O1078" i="3" s="1"/>
  <c r="P1078" i="3" s="1"/>
  <c r="R1077" i="3"/>
  <c r="S1077" i="3" s="1"/>
  <c r="F1077" i="3"/>
  <c r="M1077" i="3" s="1"/>
  <c r="N1077" i="3" s="1"/>
  <c r="O1077" i="3" s="1"/>
  <c r="P1077" i="3" s="1"/>
  <c r="R1076" i="3"/>
  <c r="S1076" i="3" s="1"/>
  <c r="F1076" i="3"/>
  <c r="M1076" i="3" s="1"/>
  <c r="N1076" i="3" s="1"/>
  <c r="O1076" i="3" s="1"/>
  <c r="P1076" i="3" s="1"/>
  <c r="R1075" i="3"/>
  <c r="S1075" i="3" s="1"/>
  <c r="F1075" i="3"/>
  <c r="M1075" i="3" s="1"/>
  <c r="N1075" i="3" s="1"/>
  <c r="O1075" i="3" s="1"/>
  <c r="P1075" i="3" s="1"/>
  <c r="R1074" i="3"/>
  <c r="S1074" i="3" s="1"/>
  <c r="F1074" i="3"/>
  <c r="M1074" i="3" s="1"/>
  <c r="N1074" i="3" s="1"/>
  <c r="O1074" i="3" s="1"/>
  <c r="P1074" i="3" s="1"/>
  <c r="R1073" i="3"/>
  <c r="S1073" i="3" s="1"/>
  <c r="F1073" i="3"/>
  <c r="M1073" i="3" s="1"/>
  <c r="N1073" i="3" s="1"/>
  <c r="O1073" i="3" s="1"/>
  <c r="P1073" i="3" s="1"/>
  <c r="R1072" i="3"/>
  <c r="S1072" i="3" s="1"/>
  <c r="F1072" i="3"/>
  <c r="M1072" i="3" s="1"/>
  <c r="N1072" i="3" s="1"/>
  <c r="O1072" i="3" s="1"/>
  <c r="P1072" i="3" s="1"/>
  <c r="R1071" i="3"/>
  <c r="S1071" i="3" s="1"/>
  <c r="F1071" i="3"/>
  <c r="M1071" i="3" s="1"/>
  <c r="N1071" i="3" s="1"/>
  <c r="O1071" i="3" s="1"/>
  <c r="P1071" i="3" s="1"/>
  <c r="R1070" i="3"/>
  <c r="S1070" i="3" s="1"/>
  <c r="F1070" i="3"/>
  <c r="M1070" i="3" s="1"/>
  <c r="N1070" i="3" s="1"/>
  <c r="O1070" i="3" s="1"/>
  <c r="P1070" i="3" s="1"/>
  <c r="R1069" i="3"/>
  <c r="S1069" i="3" s="1"/>
  <c r="F1069" i="3"/>
  <c r="M1069" i="3" s="1"/>
  <c r="N1069" i="3" s="1"/>
  <c r="O1069" i="3" s="1"/>
  <c r="P1069" i="3" s="1"/>
  <c r="R1068" i="3"/>
  <c r="S1068" i="3" s="1"/>
  <c r="F1068" i="3"/>
  <c r="M1068" i="3" s="1"/>
  <c r="N1068" i="3" s="1"/>
  <c r="O1068" i="3" s="1"/>
  <c r="P1068" i="3" s="1"/>
  <c r="R1067" i="3"/>
  <c r="S1067" i="3" s="1"/>
  <c r="F1067" i="3"/>
  <c r="M1067" i="3" s="1"/>
  <c r="N1067" i="3" s="1"/>
  <c r="O1067" i="3" s="1"/>
  <c r="P1067" i="3" s="1"/>
  <c r="R1066" i="3"/>
  <c r="S1066" i="3" s="1"/>
  <c r="F1066" i="3"/>
  <c r="M1066" i="3" s="1"/>
  <c r="N1066" i="3" s="1"/>
  <c r="O1066" i="3" s="1"/>
  <c r="P1066" i="3" s="1"/>
  <c r="R1065" i="3"/>
  <c r="S1065" i="3" s="1"/>
  <c r="F1065" i="3"/>
  <c r="M1065" i="3" s="1"/>
  <c r="N1065" i="3" s="1"/>
  <c r="O1065" i="3" s="1"/>
  <c r="P1065" i="3" s="1"/>
  <c r="R1064" i="3"/>
  <c r="S1064" i="3" s="1"/>
  <c r="F1064" i="3"/>
  <c r="M1064" i="3" s="1"/>
  <c r="N1064" i="3" s="1"/>
  <c r="O1064" i="3" s="1"/>
  <c r="P1064" i="3" s="1"/>
  <c r="R1063" i="3"/>
  <c r="S1063" i="3" s="1"/>
  <c r="F1063" i="3"/>
  <c r="M1063" i="3" s="1"/>
  <c r="N1063" i="3" s="1"/>
  <c r="O1063" i="3" s="1"/>
  <c r="P1063" i="3" s="1"/>
  <c r="R1062" i="3"/>
  <c r="S1062" i="3" s="1"/>
  <c r="F1062" i="3"/>
  <c r="M1062" i="3" s="1"/>
  <c r="N1062" i="3" s="1"/>
  <c r="O1062" i="3" s="1"/>
  <c r="P1062" i="3" s="1"/>
  <c r="R1061" i="3"/>
  <c r="S1061" i="3" s="1"/>
  <c r="F1061" i="3"/>
  <c r="M1061" i="3" s="1"/>
  <c r="N1061" i="3" s="1"/>
  <c r="O1061" i="3" s="1"/>
  <c r="P1061" i="3" s="1"/>
  <c r="R1060" i="3"/>
  <c r="S1060" i="3" s="1"/>
  <c r="F1060" i="3"/>
  <c r="M1060" i="3" s="1"/>
  <c r="N1060" i="3" s="1"/>
  <c r="O1060" i="3" s="1"/>
  <c r="P1060" i="3" s="1"/>
  <c r="R1059" i="3"/>
  <c r="S1059" i="3" s="1"/>
  <c r="F1059" i="3"/>
  <c r="M1059" i="3" s="1"/>
  <c r="N1059" i="3" s="1"/>
  <c r="O1059" i="3" s="1"/>
  <c r="P1059" i="3" s="1"/>
  <c r="R1058" i="3"/>
  <c r="S1058" i="3" s="1"/>
  <c r="F1058" i="3"/>
  <c r="M1058" i="3" s="1"/>
  <c r="N1058" i="3" s="1"/>
  <c r="O1058" i="3" s="1"/>
  <c r="P1058" i="3" s="1"/>
  <c r="R1057" i="3"/>
  <c r="S1057" i="3" s="1"/>
  <c r="F1057" i="3"/>
  <c r="M1057" i="3" s="1"/>
  <c r="N1057" i="3" s="1"/>
  <c r="O1057" i="3" s="1"/>
  <c r="P1057" i="3" s="1"/>
  <c r="R1056" i="3"/>
  <c r="S1056" i="3" s="1"/>
  <c r="F1056" i="3"/>
  <c r="M1056" i="3" s="1"/>
  <c r="N1056" i="3" s="1"/>
  <c r="O1056" i="3" s="1"/>
  <c r="P1056" i="3" s="1"/>
  <c r="R1055" i="3"/>
  <c r="S1055" i="3" s="1"/>
  <c r="F1055" i="3"/>
  <c r="M1055" i="3" s="1"/>
  <c r="N1055" i="3" s="1"/>
  <c r="O1055" i="3" s="1"/>
  <c r="P1055" i="3" s="1"/>
  <c r="R1054" i="3"/>
  <c r="S1054" i="3" s="1"/>
  <c r="F1054" i="3"/>
  <c r="M1054" i="3" s="1"/>
  <c r="N1054" i="3" s="1"/>
  <c r="O1054" i="3" s="1"/>
  <c r="P1054" i="3" s="1"/>
  <c r="R1053" i="3"/>
  <c r="S1053" i="3" s="1"/>
  <c r="F1053" i="3"/>
  <c r="M1053" i="3" s="1"/>
  <c r="N1053" i="3" s="1"/>
  <c r="O1053" i="3" s="1"/>
  <c r="P1053" i="3" s="1"/>
  <c r="R1052" i="3"/>
  <c r="S1052" i="3" s="1"/>
  <c r="F1052" i="3"/>
  <c r="M1052" i="3" s="1"/>
  <c r="N1052" i="3" s="1"/>
  <c r="O1052" i="3" s="1"/>
  <c r="P1052" i="3" s="1"/>
  <c r="R1051" i="3"/>
  <c r="S1051" i="3" s="1"/>
  <c r="F1051" i="3"/>
  <c r="M1051" i="3" s="1"/>
  <c r="N1051" i="3" s="1"/>
  <c r="O1051" i="3" s="1"/>
  <c r="P1051" i="3" s="1"/>
  <c r="R1050" i="3"/>
  <c r="S1050" i="3" s="1"/>
  <c r="F1050" i="3"/>
  <c r="M1050" i="3" s="1"/>
  <c r="N1050" i="3" s="1"/>
  <c r="O1050" i="3" s="1"/>
  <c r="P1050" i="3" s="1"/>
  <c r="R1049" i="3"/>
  <c r="S1049" i="3" s="1"/>
  <c r="F1049" i="3"/>
  <c r="M1049" i="3" s="1"/>
  <c r="N1049" i="3" s="1"/>
  <c r="O1049" i="3" s="1"/>
  <c r="P1049" i="3" s="1"/>
  <c r="R1048" i="3"/>
  <c r="S1048" i="3" s="1"/>
  <c r="F1048" i="3"/>
  <c r="M1048" i="3" s="1"/>
  <c r="N1048" i="3" s="1"/>
  <c r="O1048" i="3" s="1"/>
  <c r="P1048" i="3" s="1"/>
  <c r="R1047" i="3"/>
  <c r="S1047" i="3" s="1"/>
  <c r="F1047" i="3"/>
  <c r="M1047" i="3" s="1"/>
  <c r="N1047" i="3" s="1"/>
  <c r="O1047" i="3" s="1"/>
  <c r="P1047" i="3" s="1"/>
  <c r="R1046" i="3"/>
  <c r="S1046" i="3" s="1"/>
  <c r="F1046" i="3"/>
  <c r="M1046" i="3" s="1"/>
  <c r="N1046" i="3" s="1"/>
  <c r="O1046" i="3" s="1"/>
  <c r="P1046" i="3" s="1"/>
  <c r="R1045" i="3"/>
  <c r="S1045" i="3" s="1"/>
  <c r="F1045" i="3"/>
  <c r="M1045" i="3" s="1"/>
  <c r="N1045" i="3" s="1"/>
  <c r="O1045" i="3" s="1"/>
  <c r="P1045" i="3" s="1"/>
  <c r="R1044" i="3"/>
  <c r="S1044" i="3" s="1"/>
  <c r="F1044" i="3"/>
  <c r="M1044" i="3" s="1"/>
  <c r="N1044" i="3" s="1"/>
  <c r="O1044" i="3" s="1"/>
  <c r="P1044" i="3" s="1"/>
  <c r="R1043" i="3"/>
  <c r="S1043" i="3" s="1"/>
  <c r="F1043" i="3"/>
  <c r="M1043" i="3" s="1"/>
  <c r="N1043" i="3" s="1"/>
  <c r="O1043" i="3" s="1"/>
  <c r="P1043" i="3" s="1"/>
  <c r="R1042" i="3"/>
  <c r="S1042" i="3" s="1"/>
  <c r="F1042" i="3"/>
  <c r="M1042" i="3" s="1"/>
  <c r="N1042" i="3" s="1"/>
  <c r="O1042" i="3" s="1"/>
  <c r="P1042" i="3" s="1"/>
  <c r="R1041" i="3"/>
  <c r="S1041" i="3" s="1"/>
  <c r="F1041" i="3"/>
  <c r="M1041" i="3" s="1"/>
  <c r="N1041" i="3" s="1"/>
  <c r="O1041" i="3" s="1"/>
  <c r="P1041" i="3" s="1"/>
  <c r="R1040" i="3"/>
  <c r="S1040" i="3" s="1"/>
  <c r="F1040" i="3"/>
  <c r="M1040" i="3" s="1"/>
  <c r="N1040" i="3" s="1"/>
  <c r="O1040" i="3" s="1"/>
  <c r="P1040" i="3" s="1"/>
  <c r="R1039" i="3"/>
  <c r="S1039" i="3" s="1"/>
  <c r="F1039" i="3"/>
  <c r="M1039" i="3" s="1"/>
  <c r="N1039" i="3" s="1"/>
  <c r="O1039" i="3" s="1"/>
  <c r="P1039" i="3" s="1"/>
  <c r="R1038" i="3"/>
  <c r="S1038" i="3" s="1"/>
  <c r="F1038" i="3"/>
  <c r="M1038" i="3" s="1"/>
  <c r="N1038" i="3" s="1"/>
  <c r="O1038" i="3" s="1"/>
  <c r="P1038" i="3" s="1"/>
  <c r="R1037" i="3"/>
  <c r="S1037" i="3" s="1"/>
  <c r="F1037" i="3"/>
  <c r="M1037" i="3" s="1"/>
  <c r="N1037" i="3" s="1"/>
  <c r="O1037" i="3" s="1"/>
  <c r="P1037" i="3" s="1"/>
  <c r="R1036" i="3"/>
  <c r="S1036" i="3" s="1"/>
  <c r="F1036" i="3"/>
  <c r="M1036" i="3" s="1"/>
  <c r="N1036" i="3" s="1"/>
  <c r="O1036" i="3" s="1"/>
  <c r="P1036" i="3" s="1"/>
  <c r="R1035" i="3"/>
  <c r="S1035" i="3" s="1"/>
  <c r="F1035" i="3"/>
  <c r="M1035" i="3" s="1"/>
  <c r="N1035" i="3" s="1"/>
  <c r="O1035" i="3" s="1"/>
  <c r="P1035" i="3" s="1"/>
  <c r="R1034" i="3"/>
  <c r="S1034" i="3" s="1"/>
  <c r="F1034" i="3"/>
  <c r="M1034" i="3" s="1"/>
  <c r="N1034" i="3" s="1"/>
  <c r="O1034" i="3" s="1"/>
  <c r="P1034" i="3" s="1"/>
  <c r="R1033" i="3"/>
  <c r="S1033" i="3" s="1"/>
  <c r="F1033" i="3"/>
  <c r="M1033" i="3" s="1"/>
  <c r="N1033" i="3" s="1"/>
  <c r="O1033" i="3" s="1"/>
  <c r="P1033" i="3" s="1"/>
  <c r="R1032" i="3"/>
  <c r="S1032" i="3" s="1"/>
  <c r="F1032" i="3"/>
  <c r="M1032" i="3" s="1"/>
  <c r="N1032" i="3" s="1"/>
  <c r="O1032" i="3" s="1"/>
  <c r="P1032" i="3" s="1"/>
  <c r="R1031" i="3"/>
  <c r="S1031" i="3" s="1"/>
  <c r="F1031" i="3"/>
  <c r="M1031" i="3" s="1"/>
  <c r="N1031" i="3" s="1"/>
  <c r="O1031" i="3" s="1"/>
  <c r="P1031" i="3" s="1"/>
  <c r="R1030" i="3"/>
  <c r="S1030" i="3" s="1"/>
  <c r="F1030" i="3"/>
  <c r="M1030" i="3" s="1"/>
  <c r="N1030" i="3" s="1"/>
  <c r="O1030" i="3" s="1"/>
  <c r="P1030" i="3" s="1"/>
  <c r="R1029" i="3"/>
  <c r="S1029" i="3" s="1"/>
  <c r="F1029" i="3"/>
  <c r="M1029" i="3" s="1"/>
  <c r="N1029" i="3" s="1"/>
  <c r="O1029" i="3" s="1"/>
  <c r="P1029" i="3" s="1"/>
  <c r="R1028" i="3"/>
  <c r="S1028" i="3" s="1"/>
  <c r="F1028" i="3"/>
  <c r="M1028" i="3" s="1"/>
  <c r="N1028" i="3" s="1"/>
  <c r="O1028" i="3" s="1"/>
  <c r="P1028" i="3" s="1"/>
  <c r="R1027" i="3"/>
  <c r="S1027" i="3" s="1"/>
  <c r="F1027" i="3"/>
  <c r="M1027" i="3" s="1"/>
  <c r="N1027" i="3" s="1"/>
  <c r="O1027" i="3" s="1"/>
  <c r="P1027" i="3" s="1"/>
  <c r="R1026" i="3"/>
  <c r="S1026" i="3" s="1"/>
  <c r="F1026" i="3"/>
  <c r="M1026" i="3" s="1"/>
  <c r="N1026" i="3" s="1"/>
  <c r="O1026" i="3" s="1"/>
  <c r="P1026" i="3" s="1"/>
  <c r="R1025" i="3"/>
  <c r="S1025" i="3" s="1"/>
  <c r="F1025" i="3"/>
  <c r="M1025" i="3" s="1"/>
  <c r="N1025" i="3" s="1"/>
  <c r="O1025" i="3" s="1"/>
  <c r="P1025" i="3" s="1"/>
  <c r="R1024" i="3"/>
  <c r="S1024" i="3" s="1"/>
  <c r="F1024" i="3"/>
  <c r="M1024" i="3" s="1"/>
  <c r="N1024" i="3" s="1"/>
  <c r="O1024" i="3" s="1"/>
  <c r="P1024" i="3" s="1"/>
  <c r="R1023" i="3"/>
  <c r="S1023" i="3" s="1"/>
  <c r="F1023" i="3"/>
  <c r="M1023" i="3" s="1"/>
  <c r="N1023" i="3" s="1"/>
  <c r="O1023" i="3" s="1"/>
  <c r="P1023" i="3" s="1"/>
  <c r="R1022" i="3"/>
  <c r="S1022" i="3" s="1"/>
  <c r="F1022" i="3"/>
  <c r="M1022" i="3" s="1"/>
  <c r="N1022" i="3" s="1"/>
  <c r="O1022" i="3" s="1"/>
  <c r="P1022" i="3" s="1"/>
  <c r="R1021" i="3"/>
  <c r="S1021" i="3" s="1"/>
  <c r="F1021" i="3"/>
  <c r="M1021" i="3" s="1"/>
  <c r="N1021" i="3" s="1"/>
  <c r="O1021" i="3" s="1"/>
  <c r="P1021" i="3" s="1"/>
  <c r="R1020" i="3"/>
  <c r="S1020" i="3" s="1"/>
  <c r="F1020" i="3"/>
  <c r="M1020" i="3" s="1"/>
  <c r="N1020" i="3" s="1"/>
  <c r="O1020" i="3" s="1"/>
  <c r="P1020" i="3" s="1"/>
  <c r="R1019" i="3"/>
  <c r="S1019" i="3" s="1"/>
  <c r="F1019" i="3"/>
  <c r="M1019" i="3" s="1"/>
  <c r="N1019" i="3" s="1"/>
  <c r="O1019" i="3" s="1"/>
  <c r="P1019" i="3" s="1"/>
  <c r="R1018" i="3"/>
  <c r="S1018" i="3" s="1"/>
  <c r="F1018" i="3"/>
  <c r="M1018" i="3" s="1"/>
  <c r="N1018" i="3" s="1"/>
  <c r="O1018" i="3" s="1"/>
  <c r="P1018" i="3" s="1"/>
  <c r="R1017" i="3"/>
  <c r="S1017" i="3" s="1"/>
  <c r="F1017" i="3"/>
  <c r="M1017" i="3" s="1"/>
  <c r="N1017" i="3" s="1"/>
  <c r="O1017" i="3" s="1"/>
  <c r="P1017" i="3" s="1"/>
  <c r="R1016" i="3"/>
  <c r="S1016" i="3" s="1"/>
  <c r="F1016" i="3"/>
  <c r="M1016" i="3" s="1"/>
  <c r="N1016" i="3" s="1"/>
  <c r="O1016" i="3" s="1"/>
  <c r="P1016" i="3" s="1"/>
  <c r="R1015" i="3"/>
  <c r="S1015" i="3" s="1"/>
  <c r="F1015" i="3"/>
  <c r="M1015" i="3" s="1"/>
  <c r="N1015" i="3" s="1"/>
  <c r="O1015" i="3" s="1"/>
  <c r="P1015" i="3" s="1"/>
  <c r="R1014" i="3"/>
  <c r="S1014" i="3" s="1"/>
  <c r="F1014" i="3"/>
  <c r="M1014" i="3" s="1"/>
  <c r="N1014" i="3" s="1"/>
  <c r="O1014" i="3" s="1"/>
  <c r="P1014" i="3" s="1"/>
  <c r="R1013" i="3"/>
  <c r="S1013" i="3" s="1"/>
  <c r="F1013" i="3"/>
  <c r="M1013" i="3" s="1"/>
  <c r="N1013" i="3" s="1"/>
  <c r="O1013" i="3" s="1"/>
  <c r="P1013" i="3" s="1"/>
  <c r="R1012" i="3"/>
  <c r="S1012" i="3" s="1"/>
  <c r="F1012" i="3"/>
  <c r="M1012" i="3" s="1"/>
  <c r="N1012" i="3" s="1"/>
  <c r="O1012" i="3" s="1"/>
  <c r="P1012" i="3" s="1"/>
  <c r="R1011" i="3"/>
  <c r="S1011" i="3" s="1"/>
  <c r="F1011" i="3"/>
  <c r="M1011" i="3" s="1"/>
  <c r="N1011" i="3" s="1"/>
  <c r="O1011" i="3" s="1"/>
  <c r="P1011" i="3" s="1"/>
  <c r="R1010" i="3"/>
  <c r="S1010" i="3" s="1"/>
  <c r="F1010" i="3"/>
  <c r="M1010" i="3" s="1"/>
  <c r="N1010" i="3" s="1"/>
  <c r="O1010" i="3" s="1"/>
  <c r="P1010" i="3" s="1"/>
  <c r="R1009" i="3"/>
  <c r="S1009" i="3" s="1"/>
  <c r="F1009" i="3"/>
  <c r="M1009" i="3" s="1"/>
  <c r="N1009" i="3" s="1"/>
  <c r="O1009" i="3" s="1"/>
  <c r="P1009" i="3" s="1"/>
  <c r="R1008" i="3"/>
  <c r="S1008" i="3" s="1"/>
  <c r="F1008" i="3"/>
  <c r="M1008" i="3" s="1"/>
  <c r="N1008" i="3" s="1"/>
  <c r="O1008" i="3" s="1"/>
  <c r="P1008" i="3" s="1"/>
  <c r="R1007" i="3"/>
  <c r="S1007" i="3" s="1"/>
  <c r="F1007" i="3"/>
  <c r="M1007" i="3" s="1"/>
  <c r="N1007" i="3" s="1"/>
  <c r="O1007" i="3" s="1"/>
  <c r="P1007" i="3" s="1"/>
  <c r="R1006" i="3"/>
  <c r="S1006" i="3" s="1"/>
  <c r="F1006" i="3"/>
  <c r="M1006" i="3" s="1"/>
  <c r="N1006" i="3" s="1"/>
  <c r="O1006" i="3" s="1"/>
  <c r="P1006" i="3" s="1"/>
  <c r="R1005" i="3"/>
  <c r="S1005" i="3" s="1"/>
  <c r="F1005" i="3"/>
  <c r="M1005" i="3" s="1"/>
  <c r="N1005" i="3" s="1"/>
  <c r="O1005" i="3" s="1"/>
  <c r="P1005" i="3" s="1"/>
  <c r="R1004" i="3"/>
  <c r="S1004" i="3" s="1"/>
  <c r="F1004" i="3"/>
  <c r="M1004" i="3" s="1"/>
  <c r="N1004" i="3" s="1"/>
  <c r="O1004" i="3" s="1"/>
  <c r="P1004" i="3" s="1"/>
  <c r="R1003" i="3"/>
  <c r="S1003" i="3" s="1"/>
  <c r="F1003" i="3"/>
  <c r="M1003" i="3" s="1"/>
  <c r="N1003" i="3" s="1"/>
  <c r="O1003" i="3" s="1"/>
  <c r="P1003" i="3" s="1"/>
  <c r="R1002" i="3"/>
  <c r="S1002" i="3" s="1"/>
  <c r="F1002" i="3"/>
  <c r="M1002" i="3" s="1"/>
  <c r="N1002" i="3" s="1"/>
  <c r="O1002" i="3" s="1"/>
  <c r="P1002" i="3" s="1"/>
  <c r="R1001" i="3"/>
  <c r="S1001" i="3" s="1"/>
  <c r="F1001" i="3"/>
  <c r="M1001" i="3" s="1"/>
  <c r="N1001" i="3" s="1"/>
  <c r="O1001" i="3" s="1"/>
  <c r="P1001" i="3" s="1"/>
  <c r="R1000" i="3"/>
  <c r="S1000" i="3" s="1"/>
  <c r="F1000" i="3"/>
  <c r="M1000" i="3" s="1"/>
  <c r="N1000" i="3" s="1"/>
  <c r="O1000" i="3" s="1"/>
  <c r="P1000" i="3" s="1"/>
  <c r="R999" i="3"/>
  <c r="S999" i="3" s="1"/>
  <c r="F999" i="3"/>
  <c r="M999" i="3" s="1"/>
  <c r="N999" i="3" s="1"/>
  <c r="O999" i="3" s="1"/>
  <c r="P999" i="3" s="1"/>
  <c r="R998" i="3"/>
  <c r="S998" i="3" s="1"/>
  <c r="F998" i="3"/>
  <c r="M998" i="3" s="1"/>
  <c r="N998" i="3" s="1"/>
  <c r="O998" i="3" s="1"/>
  <c r="P998" i="3" s="1"/>
  <c r="R997" i="3"/>
  <c r="S997" i="3" s="1"/>
  <c r="F997" i="3"/>
  <c r="M997" i="3" s="1"/>
  <c r="N997" i="3" s="1"/>
  <c r="O997" i="3" s="1"/>
  <c r="P997" i="3" s="1"/>
  <c r="R996" i="3"/>
  <c r="S996" i="3" s="1"/>
  <c r="F996" i="3"/>
  <c r="M996" i="3" s="1"/>
  <c r="N996" i="3" s="1"/>
  <c r="O996" i="3" s="1"/>
  <c r="P996" i="3" s="1"/>
  <c r="R995" i="3"/>
  <c r="S995" i="3" s="1"/>
  <c r="F995" i="3"/>
  <c r="M995" i="3" s="1"/>
  <c r="N995" i="3" s="1"/>
  <c r="O995" i="3" s="1"/>
  <c r="P995" i="3" s="1"/>
  <c r="R994" i="3"/>
  <c r="S994" i="3" s="1"/>
  <c r="F994" i="3"/>
  <c r="M994" i="3" s="1"/>
  <c r="N994" i="3" s="1"/>
  <c r="O994" i="3" s="1"/>
  <c r="P994" i="3" s="1"/>
  <c r="R993" i="3"/>
  <c r="S993" i="3" s="1"/>
  <c r="F993" i="3"/>
  <c r="M993" i="3" s="1"/>
  <c r="N993" i="3" s="1"/>
  <c r="O993" i="3" s="1"/>
  <c r="P993" i="3" s="1"/>
  <c r="R992" i="3"/>
  <c r="S992" i="3" s="1"/>
  <c r="F992" i="3"/>
  <c r="M992" i="3" s="1"/>
  <c r="N992" i="3" s="1"/>
  <c r="O992" i="3" s="1"/>
  <c r="P992" i="3" s="1"/>
  <c r="R991" i="3"/>
  <c r="S991" i="3" s="1"/>
  <c r="F991" i="3"/>
  <c r="M991" i="3" s="1"/>
  <c r="N991" i="3" s="1"/>
  <c r="O991" i="3" s="1"/>
  <c r="P991" i="3" s="1"/>
  <c r="R990" i="3"/>
  <c r="S990" i="3" s="1"/>
  <c r="F990" i="3"/>
  <c r="M990" i="3" s="1"/>
  <c r="N990" i="3" s="1"/>
  <c r="O990" i="3" s="1"/>
  <c r="P990" i="3" s="1"/>
  <c r="R989" i="3"/>
  <c r="S989" i="3" s="1"/>
  <c r="F989" i="3"/>
  <c r="M989" i="3" s="1"/>
  <c r="N989" i="3" s="1"/>
  <c r="O989" i="3" s="1"/>
  <c r="P989" i="3" s="1"/>
  <c r="R988" i="3"/>
  <c r="S988" i="3" s="1"/>
  <c r="F988" i="3"/>
  <c r="M988" i="3" s="1"/>
  <c r="N988" i="3" s="1"/>
  <c r="O988" i="3" s="1"/>
  <c r="P988" i="3" s="1"/>
  <c r="R987" i="3"/>
  <c r="S987" i="3" s="1"/>
  <c r="F987" i="3"/>
  <c r="M987" i="3" s="1"/>
  <c r="N987" i="3" s="1"/>
  <c r="O987" i="3" s="1"/>
  <c r="P987" i="3" s="1"/>
  <c r="R986" i="3"/>
  <c r="S986" i="3" s="1"/>
  <c r="F986" i="3"/>
  <c r="M986" i="3" s="1"/>
  <c r="N986" i="3" s="1"/>
  <c r="O986" i="3" s="1"/>
  <c r="P986" i="3" s="1"/>
  <c r="R985" i="3"/>
  <c r="S985" i="3" s="1"/>
  <c r="F985" i="3"/>
  <c r="M985" i="3" s="1"/>
  <c r="N985" i="3" s="1"/>
  <c r="O985" i="3" s="1"/>
  <c r="P985" i="3" s="1"/>
  <c r="R984" i="3"/>
  <c r="S984" i="3" s="1"/>
  <c r="F984" i="3"/>
  <c r="M984" i="3" s="1"/>
  <c r="N984" i="3" s="1"/>
  <c r="O984" i="3" s="1"/>
  <c r="P984" i="3" s="1"/>
  <c r="R983" i="3"/>
  <c r="S983" i="3" s="1"/>
  <c r="F983" i="3"/>
  <c r="M983" i="3" s="1"/>
  <c r="N983" i="3" s="1"/>
  <c r="O983" i="3" s="1"/>
  <c r="P983" i="3" s="1"/>
  <c r="R982" i="3"/>
  <c r="S982" i="3" s="1"/>
  <c r="F982" i="3"/>
  <c r="M982" i="3" s="1"/>
  <c r="N982" i="3" s="1"/>
  <c r="O982" i="3" s="1"/>
  <c r="P982" i="3" s="1"/>
  <c r="R981" i="3"/>
  <c r="S981" i="3" s="1"/>
  <c r="F981" i="3"/>
  <c r="M981" i="3" s="1"/>
  <c r="N981" i="3" s="1"/>
  <c r="O981" i="3" s="1"/>
  <c r="P981" i="3" s="1"/>
  <c r="R980" i="3"/>
  <c r="S980" i="3" s="1"/>
  <c r="F980" i="3"/>
  <c r="M980" i="3" s="1"/>
  <c r="N980" i="3" s="1"/>
  <c r="O980" i="3" s="1"/>
  <c r="P980" i="3" s="1"/>
  <c r="R979" i="3"/>
  <c r="S979" i="3" s="1"/>
  <c r="F979" i="3"/>
  <c r="M979" i="3" s="1"/>
  <c r="N979" i="3" s="1"/>
  <c r="O979" i="3" s="1"/>
  <c r="P979" i="3" s="1"/>
  <c r="R978" i="3"/>
  <c r="S978" i="3" s="1"/>
  <c r="F978" i="3"/>
  <c r="M978" i="3" s="1"/>
  <c r="N978" i="3" s="1"/>
  <c r="O978" i="3" s="1"/>
  <c r="P978" i="3" s="1"/>
  <c r="R977" i="3"/>
  <c r="S977" i="3" s="1"/>
  <c r="F977" i="3"/>
  <c r="M977" i="3" s="1"/>
  <c r="N977" i="3" s="1"/>
  <c r="O977" i="3" s="1"/>
  <c r="P977" i="3" s="1"/>
  <c r="R976" i="3"/>
  <c r="S976" i="3" s="1"/>
  <c r="F976" i="3"/>
  <c r="M976" i="3" s="1"/>
  <c r="N976" i="3" s="1"/>
  <c r="O976" i="3" s="1"/>
  <c r="P976" i="3" s="1"/>
  <c r="R975" i="3"/>
  <c r="S975" i="3" s="1"/>
  <c r="F975" i="3"/>
  <c r="M975" i="3" s="1"/>
  <c r="N975" i="3" s="1"/>
  <c r="O975" i="3" s="1"/>
  <c r="P975" i="3" s="1"/>
  <c r="R974" i="3"/>
  <c r="S974" i="3" s="1"/>
  <c r="F974" i="3"/>
  <c r="M974" i="3" s="1"/>
  <c r="N974" i="3" s="1"/>
  <c r="O974" i="3" s="1"/>
  <c r="P974" i="3" s="1"/>
  <c r="R973" i="3"/>
  <c r="S973" i="3" s="1"/>
  <c r="F973" i="3"/>
  <c r="M973" i="3" s="1"/>
  <c r="N973" i="3" s="1"/>
  <c r="O973" i="3" s="1"/>
  <c r="P973" i="3" s="1"/>
  <c r="R972" i="3"/>
  <c r="S972" i="3" s="1"/>
  <c r="F972" i="3"/>
  <c r="M972" i="3" s="1"/>
  <c r="N972" i="3" s="1"/>
  <c r="O972" i="3" s="1"/>
  <c r="P972" i="3" s="1"/>
  <c r="R971" i="3"/>
  <c r="S971" i="3" s="1"/>
  <c r="F971" i="3"/>
  <c r="M971" i="3" s="1"/>
  <c r="N971" i="3" s="1"/>
  <c r="O971" i="3" s="1"/>
  <c r="P971" i="3" s="1"/>
  <c r="R970" i="3"/>
  <c r="S970" i="3" s="1"/>
  <c r="F970" i="3"/>
  <c r="M970" i="3" s="1"/>
  <c r="N970" i="3" s="1"/>
  <c r="O970" i="3" s="1"/>
  <c r="P970" i="3" s="1"/>
  <c r="R969" i="3"/>
  <c r="S969" i="3" s="1"/>
  <c r="F969" i="3"/>
  <c r="M969" i="3" s="1"/>
  <c r="N969" i="3" s="1"/>
  <c r="O969" i="3" s="1"/>
  <c r="P969" i="3" s="1"/>
  <c r="R968" i="3"/>
  <c r="S968" i="3" s="1"/>
  <c r="F968" i="3"/>
  <c r="M968" i="3" s="1"/>
  <c r="N968" i="3" s="1"/>
  <c r="O968" i="3" s="1"/>
  <c r="P968" i="3" s="1"/>
  <c r="R967" i="3"/>
  <c r="S967" i="3" s="1"/>
  <c r="F967" i="3"/>
  <c r="M967" i="3" s="1"/>
  <c r="N967" i="3" s="1"/>
  <c r="O967" i="3" s="1"/>
  <c r="P967" i="3" s="1"/>
  <c r="R966" i="3"/>
  <c r="S966" i="3" s="1"/>
  <c r="F966" i="3"/>
  <c r="M966" i="3" s="1"/>
  <c r="N966" i="3" s="1"/>
  <c r="O966" i="3" s="1"/>
  <c r="P966" i="3" s="1"/>
  <c r="R965" i="3"/>
  <c r="S965" i="3" s="1"/>
  <c r="F965" i="3"/>
  <c r="M965" i="3" s="1"/>
  <c r="N965" i="3" s="1"/>
  <c r="O965" i="3" s="1"/>
  <c r="P965" i="3" s="1"/>
  <c r="R964" i="3"/>
  <c r="S964" i="3" s="1"/>
  <c r="F964" i="3"/>
  <c r="M964" i="3" s="1"/>
  <c r="N964" i="3" s="1"/>
  <c r="O964" i="3" s="1"/>
  <c r="P964" i="3" s="1"/>
  <c r="R963" i="3"/>
  <c r="S963" i="3" s="1"/>
  <c r="F963" i="3"/>
  <c r="M963" i="3" s="1"/>
  <c r="N963" i="3" s="1"/>
  <c r="O963" i="3" s="1"/>
  <c r="P963" i="3" s="1"/>
  <c r="R962" i="3"/>
  <c r="S962" i="3" s="1"/>
  <c r="F962" i="3"/>
  <c r="M962" i="3" s="1"/>
  <c r="N962" i="3" s="1"/>
  <c r="O962" i="3" s="1"/>
  <c r="P962" i="3" s="1"/>
  <c r="R961" i="3"/>
  <c r="S961" i="3" s="1"/>
  <c r="F961" i="3"/>
  <c r="M961" i="3" s="1"/>
  <c r="N961" i="3" s="1"/>
  <c r="O961" i="3" s="1"/>
  <c r="P961" i="3" s="1"/>
  <c r="R960" i="3"/>
  <c r="S960" i="3" s="1"/>
  <c r="F960" i="3"/>
  <c r="M960" i="3" s="1"/>
  <c r="N960" i="3" s="1"/>
  <c r="O960" i="3" s="1"/>
  <c r="P960" i="3" s="1"/>
  <c r="R959" i="3"/>
  <c r="S959" i="3" s="1"/>
  <c r="F959" i="3"/>
  <c r="M959" i="3" s="1"/>
  <c r="N959" i="3" s="1"/>
  <c r="O959" i="3" s="1"/>
  <c r="P959" i="3" s="1"/>
  <c r="R958" i="3"/>
  <c r="S958" i="3" s="1"/>
  <c r="F958" i="3"/>
  <c r="M958" i="3" s="1"/>
  <c r="N958" i="3" s="1"/>
  <c r="O958" i="3" s="1"/>
  <c r="P958" i="3" s="1"/>
  <c r="R957" i="3"/>
  <c r="S957" i="3" s="1"/>
  <c r="F957" i="3"/>
  <c r="M957" i="3" s="1"/>
  <c r="N957" i="3" s="1"/>
  <c r="O957" i="3" s="1"/>
  <c r="P957" i="3" s="1"/>
  <c r="R956" i="3"/>
  <c r="S956" i="3" s="1"/>
  <c r="F956" i="3"/>
  <c r="M956" i="3" s="1"/>
  <c r="N956" i="3" s="1"/>
  <c r="O956" i="3" s="1"/>
  <c r="P956" i="3" s="1"/>
  <c r="R955" i="3"/>
  <c r="S955" i="3" s="1"/>
  <c r="F955" i="3"/>
  <c r="M955" i="3" s="1"/>
  <c r="N955" i="3" s="1"/>
  <c r="O955" i="3" s="1"/>
  <c r="P955" i="3" s="1"/>
  <c r="R954" i="3"/>
  <c r="S954" i="3" s="1"/>
  <c r="F954" i="3"/>
  <c r="M954" i="3" s="1"/>
  <c r="N954" i="3" s="1"/>
  <c r="O954" i="3" s="1"/>
  <c r="P954" i="3" s="1"/>
  <c r="R953" i="3"/>
  <c r="S953" i="3" s="1"/>
  <c r="F953" i="3"/>
  <c r="M953" i="3" s="1"/>
  <c r="N953" i="3" s="1"/>
  <c r="O953" i="3" s="1"/>
  <c r="P953" i="3" s="1"/>
  <c r="R952" i="3"/>
  <c r="S952" i="3" s="1"/>
  <c r="F952" i="3"/>
  <c r="M952" i="3" s="1"/>
  <c r="N952" i="3" s="1"/>
  <c r="O952" i="3" s="1"/>
  <c r="P952" i="3" s="1"/>
  <c r="R951" i="3"/>
  <c r="S951" i="3" s="1"/>
  <c r="F951" i="3"/>
  <c r="M951" i="3" s="1"/>
  <c r="N951" i="3" s="1"/>
  <c r="O951" i="3" s="1"/>
  <c r="P951" i="3" s="1"/>
  <c r="R950" i="3"/>
  <c r="S950" i="3" s="1"/>
  <c r="F950" i="3"/>
  <c r="M950" i="3" s="1"/>
  <c r="N950" i="3" s="1"/>
  <c r="O950" i="3" s="1"/>
  <c r="P950" i="3" s="1"/>
  <c r="R949" i="3"/>
  <c r="S949" i="3" s="1"/>
  <c r="F949" i="3"/>
  <c r="M949" i="3" s="1"/>
  <c r="N949" i="3" s="1"/>
  <c r="O949" i="3" s="1"/>
  <c r="P949" i="3" s="1"/>
  <c r="R948" i="3"/>
  <c r="S948" i="3" s="1"/>
  <c r="F948" i="3"/>
  <c r="M948" i="3" s="1"/>
  <c r="N948" i="3" s="1"/>
  <c r="O948" i="3" s="1"/>
  <c r="P948" i="3" s="1"/>
  <c r="R947" i="3"/>
  <c r="S947" i="3" s="1"/>
  <c r="F947" i="3"/>
  <c r="M947" i="3" s="1"/>
  <c r="N947" i="3" s="1"/>
  <c r="O947" i="3" s="1"/>
  <c r="P947" i="3" s="1"/>
  <c r="R946" i="3"/>
  <c r="S946" i="3" s="1"/>
  <c r="F946" i="3"/>
  <c r="M946" i="3" s="1"/>
  <c r="N946" i="3" s="1"/>
  <c r="O946" i="3" s="1"/>
  <c r="P946" i="3" s="1"/>
  <c r="R945" i="3"/>
  <c r="S945" i="3" s="1"/>
  <c r="F945" i="3"/>
  <c r="M945" i="3" s="1"/>
  <c r="N945" i="3" s="1"/>
  <c r="O945" i="3" s="1"/>
  <c r="P945" i="3" s="1"/>
  <c r="R944" i="3"/>
  <c r="S944" i="3" s="1"/>
  <c r="F944" i="3"/>
  <c r="M944" i="3" s="1"/>
  <c r="N944" i="3" s="1"/>
  <c r="O944" i="3" s="1"/>
  <c r="P944" i="3" s="1"/>
  <c r="R943" i="3"/>
  <c r="S943" i="3" s="1"/>
  <c r="F943" i="3"/>
  <c r="M943" i="3" s="1"/>
  <c r="N943" i="3" s="1"/>
  <c r="O943" i="3" s="1"/>
  <c r="P943" i="3" s="1"/>
  <c r="R942" i="3"/>
  <c r="S942" i="3" s="1"/>
  <c r="F942" i="3"/>
  <c r="M942" i="3" s="1"/>
  <c r="N942" i="3" s="1"/>
  <c r="O942" i="3" s="1"/>
  <c r="P942" i="3" s="1"/>
  <c r="R941" i="3"/>
  <c r="S941" i="3" s="1"/>
  <c r="F941" i="3"/>
  <c r="M941" i="3" s="1"/>
  <c r="N941" i="3" s="1"/>
  <c r="O941" i="3" s="1"/>
  <c r="P941" i="3" s="1"/>
  <c r="R940" i="3"/>
  <c r="S940" i="3" s="1"/>
  <c r="F940" i="3"/>
  <c r="M940" i="3" s="1"/>
  <c r="N940" i="3" s="1"/>
  <c r="O940" i="3" s="1"/>
  <c r="P940" i="3" s="1"/>
  <c r="R939" i="3"/>
  <c r="S939" i="3" s="1"/>
  <c r="F939" i="3"/>
  <c r="M939" i="3" s="1"/>
  <c r="N939" i="3" s="1"/>
  <c r="O939" i="3" s="1"/>
  <c r="P939" i="3" s="1"/>
  <c r="R938" i="3"/>
  <c r="S938" i="3" s="1"/>
  <c r="F938" i="3"/>
  <c r="M938" i="3" s="1"/>
  <c r="N938" i="3" s="1"/>
  <c r="O938" i="3" s="1"/>
  <c r="P938" i="3" s="1"/>
  <c r="R937" i="3"/>
  <c r="S937" i="3" s="1"/>
  <c r="F937" i="3"/>
  <c r="M937" i="3" s="1"/>
  <c r="N937" i="3" s="1"/>
  <c r="O937" i="3" s="1"/>
  <c r="P937" i="3" s="1"/>
  <c r="R936" i="3"/>
  <c r="S936" i="3" s="1"/>
  <c r="F936" i="3"/>
  <c r="M936" i="3" s="1"/>
  <c r="N936" i="3" s="1"/>
  <c r="O936" i="3" s="1"/>
  <c r="P936" i="3" s="1"/>
  <c r="R935" i="3"/>
  <c r="S935" i="3" s="1"/>
  <c r="F935" i="3"/>
  <c r="M935" i="3" s="1"/>
  <c r="N935" i="3" s="1"/>
  <c r="O935" i="3" s="1"/>
  <c r="P935" i="3" s="1"/>
  <c r="R934" i="3"/>
  <c r="S934" i="3" s="1"/>
  <c r="F934" i="3"/>
  <c r="M934" i="3" s="1"/>
  <c r="N934" i="3" s="1"/>
  <c r="O934" i="3" s="1"/>
  <c r="P934" i="3" s="1"/>
  <c r="R933" i="3"/>
  <c r="S933" i="3" s="1"/>
  <c r="F933" i="3"/>
  <c r="M933" i="3" s="1"/>
  <c r="N933" i="3" s="1"/>
  <c r="O933" i="3" s="1"/>
  <c r="P933" i="3" s="1"/>
  <c r="R932" i="3"/>
  <c r="S932" i="3" s="1"/>
  <c r="F932" i="3"/>
  <c r="M932" i="3" s="1"/>
  <c r="N932" i="3" s="1"/>
  <c r="O932" i="3" s="1"/>
  <c r="P932" i="3" s="1"/>
  <c r="R931" i="3"/>
  <c r="S931" i="3" s="1"/>
  <c r="F931" i="3"/>
  <c r="M931" i="3" s="1"/>
  <c r="N931" i="3" s="1"/>
  <c r="O931" i="3" s="1"/>
  <c r="P931" i="3" s="1"/>
  <c r="R930" i="3"/>
  <c r="S930" i="3" s="1"/>
  <c r="F930" i="3"/>
  <c r="M930" i="3" s="1"/>
  <c r="N930" i="3" s="1"/>
  <c r="O930" i="3" s="1"/>
  <c r="P930" i="3" s="1"/>
  <c r="R929" i="3"/>
  <c r="S929" i="3" s="1"/>
  <c r="F929" i="3"/>
  <c r="M929" i="3" s="1"/>
  <c r="N929" i="3" s="1"/>
  <c r="O929" i="3" s="1"/>
  <c r="P929" i="3" s="1"/>
  <c r="R928" i="3"/>
  <c r="S928" i="3" s="1"/>
  <c r="F928" i="3"/>
  <c r="M928" i="3" s="1"/>
  <c r="N928" i="3" s="1"/>
  <c r="O928" i="3" s="1"/>
  <c r="P928" i="3" s="1"/>
  <c r="R927" i="3"/>
  <c r="S927" i="3" s="1"/>
  <c r="F927" i="3"/>
  <c r="M927" i="3" s="1"/>
  <c r="N927" i="3" s="1"/>
  <c r="O927" i="3" s="1"/>
  <c r="P927" i="3" s="1"/>
  <c r="R926" i="3"/>
  <c r="S926" i="3" s="1"/>
  <c r="F926" i="3"/>
  <c r="M926" i="3" s="1"/>
  <c r="N926" i="3" s="1"/>
  <c r="O926" i="3" s="1"/>
  <c r="P926" i="3" s="1"/>
  <c r="R925" i="3"/>
  <c r="S925" i="3" s="1"/>
  <c r="F925" i="3"/>
  <c r="M925" i="3" s="1"/>
  <c r="N925" i="3" s="1"/>
  <c r="O925" i="3" s="1"/>
  <c r="P925" i="3" s="1"/>
  <c r="R924" i="3"/>
  <c r="S924" i="3" s="1"/>
  <c r="F924" i="3"/>
  <c r="M924" i="3" s="1"/>
  <c r="N924" i="3" s="1"/>
  <c r="O924" i="3" s="1"/>
  <c r="P924" i="3" s="1"/>
  <c r="R923" i="3"/>
  <c r="S923" i="3" s="1"/>
  <c r="F923" i="3"/>
  <c r="M923" i="3" s="1"/>
  <c r="N923" i="3" s="1"/>
  <c r="O923" i="3" s="1"/>
  <c r="P923" i="3" s="1"/>
  <c r="R922" i="3"/>
  <c r="S922" i="3" s="1"/>
  <c r="F922" i="3"/>
  <c r="M922" i="3" s="1"/>
  <c r="N922" i="3" s="1"/>
  <c r="O922" i="3" s="1"/>
  <c r="P922" i="3" s="1"/>
  <c r="R921" i="3"/>
  <c r="S921" i="3" s="1"/>
  <c r="F921" i="3"/>
  <c r="M921" i="3" s="1"/>
  <c r="N921" i="3" s="1"/>
  <c r="O921" i="3" s="1"/>
  <c r="P921" i="3" s="1"/>
  <c r="R920" i="3"/>
  <c r="S920" i="3" s="1"/>
  <c r="F920" i="3"/>
  <c r="M920" i="3" s="1"/>
  <c r="N920" i="3" s="1"/>
  <c r="O920" i="3" s="1"/>
  <c r="P920" i="3" s="1"/>
  <c r="R919" i="3"/>
  <c r="S919" i="3" s="1"/>
  <c r="F919" i="3"/>
  <c r="M919" i="3" s="1"/>
  <c r="N919" i="3" s="1"/>
  <c r="O919" i="3" s="1"/>
  <c r="P919" i="3" s="1"/>
  <c r="R918" i="3"/>
  <c r="S918" i="3" s="1"/>
  <c r="F918" i="3"/>
  <c r="M918" i="3" s="1"/>
  <c r="N918" i="3" s="1"/>
  <c r="O918" i="3" s="1"/>
  <c r="P918" i="3" s="1"/>
  <c r="R917" i="3"/>
  <c r="S917" i="3" s="1"/>
  <c r="F917" i="3"/>
  <c r="M917" i="3" s="1"/>
  <c r="N917" i="3" s="1"/>
  <c r="O917" i="3" s="1"/>
  <c r="P917" i="3" s="1"/>
  <c r="R916" i="3"/>
  <c r="S916" i="3" s="1"/>
  <c r="F916" i="3"/>
  <c r="M916" i="3" s="1"/>
  <c r="N916" i="3" s="1"/>
  <c r="O916" i="3" s="1"/>
  <c r="P916" i="3" s="1"/>
  <c r="R915" i="3"/>
  <c r="S915" i="3" s="1"/>
  <c r="F915" i="3"/>
  <c r="M915" i="3" s="1"/>
  <c r="N915" i="3" s="1"/>
  <c r="O915" i="3" s="1"/>
  <c r="P915" i="3" s="1"/>
  <c r="R914" i="3"/>
  <c r="S914" i="3" s="1"/>
  <c r="F914" i="3"/>
  <c r="M914" i="3" s="1"/>
  <c r="N914" i="3" s="1"/>
  <c r="O914" i="3" s="1"/>
  <c r="P914" i="3" s="1"/>
  <c r="R913" i="3"/>
  <c r="S913" i="3" s="1"/>
  <c r="F913" i="3"/>
  <c r="M913" i="3" s="1"/>
  <c r="N913" i="3" s="1"/>
  <c r="O913" i="3" s="1"/>
  <c r="P913" i="3" s="1"/>
  <c r="R912" i="3"/>
  <c r="S912" i="3" s="1"/>
  <c r="F912" i="3"/>
  <c r="M912" i="3" s="1"/>
  <c r="N912" i="3" s="1"/>
  <c r="O912" i="3" s="1"/>
  <c r="P912" i="3" s="1"/>
  <c r="R911" i="3"/>
  <c r="S911" i="3" s="1"/>
  <c r="F911" i="3"/>
  <c r="M911" i="3" s="1"/>
  <c r="N911" i="3" s="1"/>
  <c r="O911" i="3" s="1"/>
  <c r="P911" i="3" s="1"/>
  <c r="R910" i="3"/>
  <c r="S910" i="3" s="1"/>
  <c r="F910" i="3"/>
  <c r="M910" i="3" s="1"/>
  <c r="N910" i="3" s="1"/>
  <c r="O910" i="3" s="1"/>
  <c r="P910" i="3" s="1"/>
  <c r="R909" i="3"/>
  <c r="S909" i="3" s="1"/>
  <c r="F909" i="3"/>
  <c r="M909" i="3" s="1"/>
  <c r="N909" i="3" s="1"/>
  <c r="O909" i="3" s="1"/>
  <c r="P909" i="3" s="1"/>
  <c r="R908" i="3"/>
  <c r="S908" i="3" s="1"/>
  <c r="F908" i="3"/>
  <c r="M908" i="3" s="1"/>
  <c r="N908" i="3" s="1"/>
  <c r="O908" i="3" s="1"/>
  <c r="P908" i="3" s="1"/>
  <c r="R907" i="3"/>
  <c r="S907" i="3" s="1"/>
  <c r="F907" i="3"/>
  <c r="M907" i="3" s="1"/>
  <c r="N907" i="3" s="1"/>
  <c r="O907" i="3" s="1"/>
  <c r="P907" i="3" s="1"/>
  <c r="R906" i="3"/>
  <c r="S906" i="3" s="1"/>
  <c r="F906" i="3"/>
  <c r="M906" i="3" s="1"/>
  <c r="N906" i="3" s="1"/>
  <c r="O906" i="3" s="1"/>
  <c r="P906" i="3" s="1"/>
  <c r="R905" i="3"/>
  <c r="S905" i="3" s="1"/>
  <c r="F905" i="3"/>
  <c r="M905" i="3" s="1"/>
  <c r="N905" i="3" s="1"/>
  <c r="O905" i="3" s="1"/>
  <c r="P905" i="3" s="1"/>
  <c r="R904" i="3"/>
  <c r="S904" i="3" s="1"/>
  <c r="F904" i="3"/>
  <c r="M904" i="3" s="1"/>
  <c r="N904" i="3" s="1"/>
  <c r="O904" i="3" s="1"/>
  <c r="P904" i="3" s="1"/>
  <c r="R903" i="3"/>
  <c r="S903" i="3" s="1"/>
  <c r="F903" i="3"/>
  <c r="M903" i="3" s="1"/>
  <c r="N903" i="3" s="1"/>
  <c r="O903" i="3" s="1"/>
  <c r="P903" i="3" s="1"/>
  <c r="R902" i="3"/>
  <c r="S902" i="3" s="1"/>
  <c r="F902" i="3"/>
  <c r="M902" i="3" s="1"/>
  <c r="N902" i="3" s="1"/>
  <c r="O902" i="3" s="1"/>
  <c r="P902" i="3" s="1"/>
  <c r="R901" i="3"/>
  <c r="S901" i="3" s="1"/>
  <c r="F901" i="3"/>
  <c r="M901" i="3" s="1"/>
  <c r="N901" i="3" s="1"/>
  <c r="O901" i="3" s="1"/>
  <c r="P901" i="3" s="1"/>
  <c r="R900" i="3"/>
  <c r="S900" i="3" s="1"/>
  <c r="F900" i="3"/>
  <c r="M900" i="3" s="1"/>
  <c r="N900" i="3" s="1"/>
  <c r="O900" i="3" s="1"/>
  <c r="P900" i="3" s="1"/>
  <c r="R899" i="3"/>
  <c r="S899" i="3" s="1"/>
  <c r="F899" i="3"/>
  <c r="M899" i="3" s="1"/>
  <c r="N899" i="3" s="1"/>
  <c r="O899" i="3" s="1"/>
  <c r="P899" i="3" s="1"/>
  <c r="R898" i="3"/>
  <c r="S898" i="3" s="1"/>
  <c r="F898" i="3"/>
  <c r="M898" i="3" s="1"/>
  <c r="N898" i="3" s="1"/>
  <c r="O898" i="3" s="1"/>
  <c r="P898" i="3" s="1"/>
  <c r="R897" i="3"/>
  <c r="S897" i="3" s="1"/>
  <c r="F897" i="3"/>
  <c r="M897" i="3" s="1"/>
  <c r="N897" i="3" s="1"/>
  <c r="O897" i="3" s="1"/>
  <c r="P897" i="3" s="1"/>
  <c r="R896" i="3"/>
  <c r="S896" i="3" s="1"/>
  <c r="F896" i="3"/>
  <c r="M896" i="3" s="1"/>
  <c r="N896" i="3" s="1"/>
  <c r="O896" i="3" s="1"/>
  <c r="P896" i="3" s="1"/>
  <c r="R895" i="3"/>
  <c r="S895" i="3" s="1"/>
  <c r="F895" i="3"/>
  <c r="M895" i="3" s="1"/>
  <c r="N895" i="3" s="1"/>
  <c r="O895" i="3" s="1"/>
  <c r="P895" i="3" s="1"/>
  <c r="R894" i="3"/>
  <c r="S894" i="3" s="1"/>
  <c r="F894" i="3"/>
  <c r="M894" i="3" s="1"/>
  <c r="N894" i="3" s="1"/>
  <c r="O894" i="3" s="1"/>
  <c r="P894" i="3" s="1"/>
  <c r="R893" i="3"/>
  <c r="S893" i="3" s="1"/>
  <c r="F893" i="3"/>
  <c r="M893" i="3" s="1"/>
  <c r="N893" i="3" s="1"/>
  <c r="O893" i="3" s="1"/>
  <c r="P893" i="3" s="1"/>
  <c r="R892" i="3"/>
  <c r="S892" i="3" s="1"/>
  <c r="F892" i="3"/>
  <c r="M892" i="3" s="1"/>
  <c r="N892" i="3" s="1"/>
  <c r="O892" i="3" s="1"/>
  <c r="P892" i="3" s="1"/>
  <c r="R891" i="3"/>
  <c r="S891" i="3" s="1"/>
  <c r="F891" i="3"/>
  <c r="M891" i="3" s="1"/>
  <c r="N891" i="3" s="1"/>
  <c r="O891" i="3" s="1"/>
  <c r="P891" i="3" s="1"/>
  <c r="R890" i="3"/>
  <c r="S890" i="3" s="1"/>
  <c r="F890" i="3"/>
  <c r="M890" i="3" s="1"/>
  <c r="N890" i="3" s="1"/>
  <c r="O890" i="3" s="1"/>
  <c r="P890" i="3" s="1"/>
  <c r="R889" i="3"/>
  <c r="S889" i="3" s="1"/>
  <c r="F889" i="3"/>
  <c r="M889" i="3" s="1"/>
  <c r="N889" i="3" s="1"/>
  <c r="O889" i="3" s="1"/>
  <c r="P889" i="3" s="1"/>
  <c r="R888" i="3"/>
  <c r="S888" i="3" s="1"/>
  <c r="F888" i="3"/>
  <c r="M888" i="3" s="1"/>
  <c r="N888" i="3" s="1"/>
  <c r="O888" i="3" s="1"/>
  <c r="P888" i="3" s="1"/>
  <c r="R887" i="3"/>
  <c r="S887" i="3" s="1"/>
  <c r="F887" i="3"/>
  <c r="M887" i="3" s="1"/>
  <c r="N887" i="3" s="1"/>
  <c r="O887" i="3" s="1"/>
  <c r="P887" i="3" s="1"/>
  <c r="R886" i="3"/>
  <c r="S886" i="3" s="1"/>
  <c r="F886" i="3"/>
  <c r="M886" i="3" s="1"/>
  <c r="N886" i="3" s="1"/>
  <c r="O886" i="3" s="1"/>
  <c r="P886" i="3" s="1"/>
  <c r="R885" i="3"/>
  <c r="S885" i="3" s="1"/>
  <c r="F885" i="3"/>
  <c r="M885" i="3" s="1"/>
  <c r="N885" i="3" s="1"/>
  <c r="O885" i="3" s="1"/>
  <c r="P885" i="3" s="1"/>
  <c r="R884" i="3"/>
  <c r="S884" i="3" s="1"/>
  <c r="F884" i="3"/>
  <c r="M884" i="3" s="1"/>
  <c r="N884" i="3" s="1"/>
  <c r="O884" i="3" s="1"/>
  <c r="P884" i="3" s="1"/>
  <c r="R883" i="3"/>
  <c r="S883" i="3" s="1"/>
  <c r="F883" i="3"/>
  <c r="M883" i="3" s="1"/>
  <c r="N883" i="3" s="1"/>
  <c r="O883" i="3" s="1"/>
  <c r="P883" i="3" s="1"/>
  <c r="R882" i="3"/>
  <c r="S882" i="3" s="1"/>
  <c r="F882" i="3"/>
  <c r="M882" i="3" s="1"/>
  <c r="N882" i="3" s="1"/>
  <c r="O882" i="3" s="1"/>
  <c r="P882" i="3" s="1"/>
  <c r="R881" i="3"/>
  <c r="S881" i="3" s="1"/>
  <c r="F881" i="3"/>
  <c r="M881" i="3" s="1"/>
  <c r="N881" i="3" s="1"/>
  <c r="O881" i="3" s="1"/>
  <c r="P881" i="3" s="1"/>
  <c r="R880" i="3"/>
  <c r="S880" i="3" s="1"/>
  <c r="F880" i="3"/>
  <c r="M880" i="3" s="1"/>
  <c r="N880" i="3" s="1"/>
  <c r="O880" i="3" s="1"/>
  <c r="P880" i="3" s="1"/>
  <c r="R879" i="3"/>
  <c r="S879" i="3" s="1"/>
  <c r="F879" i="3"/>
  <c r="M879" i="3" s="1"/>
  <c r="N879" i="3" s="1"/>
  <c r="O879" i="3" s="1"/>
  <c r="P879" i="3" s="1"/>
  <c r="R878" i="3"/>
  <c r="S878" i="3" s="1"/>
  <c r="F878" i="3"/>
  <c r="M878" i="3" s="1"/>
  <c r="N878" i="3" s="1"/>
  <c r="O878" i="3" s="1"/>
  <c r="P878" i="3" s="1"/>
  <c r="R877" i="3"/>
  <c r="S877" i="3" s="1"/>
  <c r="F877" i="3"/>
  <c r="M877" i="3" s="1"/>
  <c r="N877" i="3" s="1"/>
  <c r="O877" i="3" s="1"/>
  <c r="P877" i="3" s="1"/>
  <c r="R876" i="3"/>
  <c r="S876" i="3" s="1"/>
  <c r="F876" i="3"/>
  <c r="M876" i="3" s="1"/>
  <c r="N876" i="3" s="1"/>
  <c r="O876" i="3" s="1"/>
  <c r="P876" i="3" s="1"/>
  <c r="R875" i="3"/>
  <c r="S875" i="3" s="1"/>
  <c r="F875" i="3"/>
  <c r="M875" i="3" s="1"/>
  <c r="N875" i="3" s="1"/>
  <c r="O875" i="3" s="1"/>
  <c r="P875" i="3" s="1"/>
  <c r="R874" i="3"/>
  <c r="S874" i="3" s="1"/>
  <c r="F874" i="3"/>
  <c r="M874" i="3" s="1"/>
  <c r="N874" i="3" s="1"/>
  <c r="O874" i="3" s="1"/>
  <c r="P874" i="3" s="1"/>
  <c r="R873" i="3"/>
  <c r="S873" i="3" s="1"/>
  <c r="F873" i="3"/>
  <c r="M873" i="3" s="1"/>
  <c r="N873" i="3" s="1"/>
  <c r="O873" i="3" s="1"/>
  <c r="P873" i="3" s="1"/>
  <c r="R872" i="3"/>
  <c r="S872" i="3" s="1"/>
  <c r="F872" i="3"/>
  <c r="M872" i="3" s="1"/>
  <c r="N872" i="3" s="1"/>
  <c r="O872" i="3" s="1"/>
  <c r="P872" i="3" s="1"/>
  <c r="R871" i="3"/>
  <c r="S871" i="3" s="1"/>
  <c r="F871" i="3"/>
  <c r="M871" i="3" s="1"/>
  <c r="N871" i="3" s="1"/>
  <c r="O871" i="3" s="1"/>
  <c r="P871" i="3" s="1"/>
  <c r="R870" i="3"/>
  <c r="S870" i="3" s="1"/>
  <c r="F870" i="3"/>
  <c r="M870" i="3" s="1"/>
  <c r="N870" i="3" s="1"/>
  <c r="O870" i="3" s="1"/>
  <c r="P870" i="3" s="1"/>
  <c r="R869" i="3"/>
  <c r="S869" i="3" s="1"/>
  <c r="F869" i="3"/>
  <c r="M869" i="3" s="1"/>
  <c r="N869" i="3" s="1"/>
  <c r="O869" i="3" s="1"/>
  <c r="P869" i="3" s="1"/>
  <c r="R868" i="3"/>
  <c r="S868" i="3" s="1"/>
  <c r="F868" i="3"/>
  <c r="M868" i="3" s="1"/>
  <c r="N868" i="3" s="1"/>
  <c r="O868" i="3" s="1"/>
  <c r="P868" i="3" s="1"/>
  <c r="R867" i="3"/>
  <c r="S867" i="3" s="1"/>
  <c r="F867" i="3"/>
  <c r="M867" i="3" s="1"/>
  <c r="N867" i="3" s="1"/>
  <c r="O867" i="3" s="1"/>
  <c r="P867" i="3" s="1"/>
  <c r="R866" i="3"/>
  <c r="S866" i="3" s="1"/>
  <c r="F866" i="3"/>
  <c r="M866" i="3" s="1"/>
  <c r="N866" i="3" s="1"/>
  <c r="O866" i="3" s="1"/>
  <c r="P866" i="3" s="1"/>
  <c r="R865" i="3"/>
  <c r="S865" i="3" s="1"/>
  <c r="F865" i="3"/>
  <c r="M865" i="3" s="1"/>
  <c r="N865" i="3" s="1"/>
  <c r="O865" i="3" s="1"/>
  <c r="P865" i="3" s="1"/>
  <c r="R864" i="3"/>
  <c r="S864" i="3" s="1"/>
  <c r="F864" i="3"/>
  <c r="M864" i="3" s="1"/>
  <c r="N864" i="3" s="1"/>
  <c r="O864" i="3" s="1"/>
  <c r="P864" i="3" s="1"/>
  <c r="R863" i="3"/>
  <c r="S863" i="3" s="1"/>
  <c r="F863" i="3"/>
  <c r="M863" i="3" s="1"/>
  <c r="N863" i="3" s="1"/>
  <c r="O863" i="3" s="1"/>
  <c r="P863" i="3" s="1"/>
  <c r="R862" i="3"/>
  <c r="S862" i="3" s="1"/>
  <c r="F862" i="3"/>
  <c r="M862" i="3" s="1"/>
  <c r="N862" i="3" s="1"/>
  <c r="O862" i="3" s="1"/>
  <c r="P862" i="3" s="1"/>
  <c r="R861" i="3"/>
  <c r="S861" i="3" s="1"/>
  <c r="F861" i="3"/>
  <c r="M861" i="3" s="1"/>
  <c r="N861" i="3" s="1"/>
  <c r="O861" i="3" s="1"/>
  <c r="P861" i="3" s="1"/>
  <c r="R860" i="3"/>
  <c r="S860" i="3" s="1"/>
  <c r="F860" i="3"/>
  <c r="M860" i="3" s="1"/>
  <c r="N860" i="3" s="1"/>
  <c r="O860" i="3" s="1"/>
  <c r="P860" i="3" s="1"/>
  <c r="R859" i="3"/>
  <c r="S859" i="3" s="1"/>
  <c r="F859" i="3"/>
  <c r="M859" i="3" s="1"/>
  <c r="N859" i="3" s="1"/>
  <c r="O859" i="3" s="1"/>
  <c r="P859" i="3" s="1"/>
  <c r="R858" i="3"/>
  <c r="S858" i="3" s="1"/>
  <c r="F858" i="3"/>
  <c r="M858" i="3" s="1"/>
  <c r="N858" i="3" s="1"/>
  <c r="O858" i="3" s="1"/>
  <c r="P858" i="3" s="1"/>
  <c r="R857" i="3"/>
  <c r="S857" i="3" s="1"/>
  <c r="F857" i="3"/>
  <c r="M857" i="3" s="1"/>
  <c r="N857" i="3" s="1"/>
  <c r="O857" i="3" s="1"/>
  <c r="P857" i="3" s="1"/>
  <c r="R856" i="3"/>
  <c r="S856" i="3" s="1"/>
  <c r="F856" i="3"/>
  <c r="M856" i="3" s="1"/>
  <c r="N856" i="3" s="1"/>
  <c r="O856" i="3" s="1"/>
  <c r="P856" i="3" s="1"/>
  <c r="R855" i="3"/>
  <c r="S855" i="3" s="1"/>
  <c r="F855" i="3"/>
  <c r="M855" i="3" s="1"/>
  <c r="N855" i="3" s="1"/>
  <c r="O855" i="3" s="1"/>
  <c r="P855" i="3" s="1"/>
  <c r="R854" i="3"/>
  <c r="S854" i="3" s="1"/>
  <c r="F854" i="3"/>
  <c r="M854" i="3" s="1"/>
  <c r="N854" i="3" s="1"/>
  <c r="O854" i="3" s="1"/>
  <c r="P854" i="3" s="1"/>
  <c r="R853" i="3"/>
  <c r="S853" i="3" s="1"/>
  <c r="F853" i="3"/>
  <c r="M853" i="3" s="1"/>
  <c r="N853" i="3" s="1"/>
  <c r="O853" i="3" s="1"/>
  <c r="P853" i="3" s="1"/>
  <c r="R852" i="3"/>
  <c r="S852" i="3" s="1"/>
  <c r="F852" i="3"/>
  <c r="M852" i="3" s="1"/>
  <c r="N852" i="3" s="1"/>
  <c r="O852" i="3" s="1"/>
  <c r="P852" i="3" s="1"/>
  <c r="R851" i="3"/>
  <c r="S851" i="3" s="1"/>
  <c r="F851" i="3"/>
  <c r="M851" i="3" s="1"/>
  <c r="N851" i="3" s="1"/>
  <c r="O851" i="3" s="1"/>
  <c r="P851" i="3" s="1"/>
  <c r="R850" i="3"/>
  <c r="S850" i="3" s="1"/>
  <c r="F850" i="3"/>
  <c r="M850" i="3" s="1"/>
  <c r="N850" i="3" s="1"/>
  <c r="O850" i="3" s="1"/>
  <c r="P850" i="3" s="1"/>
  <c r="R849" i="3"/>
  <c r="S849" i="3" s="1"/>
  <c r="F849" i="3"/>
  <c r="M849" i="3" s="1"/>
  <c r="N849" i="3" s="1"/>
  <c r="O849" i="3" s="1"/>
  <c r="P849" i="3" s="1"/>
  <c r="R848" i="3"/>
  <c r="S848" i="3" s="1"/>
  <c r="F848" i="3"/>
  <c r="M848" i="3" s="1"/>
  <c r="N848" i="3" s="1"/>
  <c r="O848" i="3" s="1"/>
  <c r="P848" i="3" s="1"/>
  <c r="R847" i="3"/>
  <c r="S847" i="3" s="1"/>
  <c r="F847" i="3"/>
  <c r="M847" i="3" s="1"/>
  <c r="N847" i="3" s="1"/>
  <c r="O847" i="3" s="1"/>
  <c r="P847" i="3" s="1"/>
  <c r="R846" i="3"/>
  <c r="S846" i="3" s="1"/>
  <c r="F846" i="3"/>
  <c r="M846" i="3" s="1"/>
  <c r="N846" i="3" s="1"/>
  <c r="O846" i="3" s="1"/>
  <c r="P846" i="3" s="1"/>
  <c r="R845" i="3"/>
  <c r="S845" i="3" s="1"/>
  <c r="F845" i="3"/>
  <c r="M845" i="3" s="1"/>
  <c r="N845" i="3" s="1"/>
  <c r="O845" i="3" s="1"/>
  <c r="P845" i="3" s="1"/>
  <c r="R844" i="3"/>
  <c r="S844" i="3" s="1"/>
  <c r="F844" i="3"/>
  <c r="M844" i="3" s="1"/>
  <c r="N844" i="3" s="1"/>
  <c r="O844" i="3" s="1"/>
  <c r="P844" i="3" s="1"/>
  <c r="R843" i="3"/>
  <c r="S843" i="3" s="1"/>
  <c r="F843" i="3"/>
  <c r="M843" i="3" s="1"/>
  <c r="N843" i="3" s="1"/>
  <c r="O843" i="3" s="1"/>
  <c r="P843" i="3" s="1"/>
  <c r="R842" i="3"/>
  <c r="S842" i="3" s="1"/>
  <c r="F842" i="3"/>
  <c r="M842" i="3" s="1"/>
  <c r="N842" i="3" s="1"/>
  <c r="O842" i="3" s="1"/>
  <c r="P842" i="3" s="1"/>
  <c r="R841" i="3"/>
  <c r="S841" i="3" s="1"/>
  <c r="F841" i="3"/>
  <c r="M841" i="3" s="1"/>
  <c r="N841" i="3" s="1"/>
  <c r="O841" i="3" s="1"/>
  <c r="P841" i="3" s="1"/>
  <c r="R840" i="3"/>
  <c r="S840" i="3" s="1"/>
  <c r="F840" i="3"/>
  <c r="M840" i="3" s="1"/>
  <c r="N840" i="3" s="1"/>
  <c r="O840" i="3" s="1"/>
  <c r="P840" i="3" s="1"/>
  <c r="R839" i="3"/>
  <c r="S839" i="3" s="1"/>
  <c r="F839" i="3"/>
  <c r="M839" i="3" s="1"/>
  <c r="N839" i="3" s="1"/>
  <c r="O839" i="3" s="1"/>
  <c r="P839" i="3" s="1"/>
  <c r="R838" i="3"/>
  <c r="S838" i="3" s="1"/>
  <c r="F838" i="3"/>
  <c r="M838" i="3" s="1"/>
  <c r="N838" i="3" s="1"/>
  <c r="O838" i="3" s="1"/>
  <c r="P838" i="3" s="1"/>
  <c r="R837" i="3"/>
  <c r="S837" i="3" s="1"/>
  <c r="F837" i="3"/>
  <c r="M837" i="3" s="1"/>
  <c r="N837" i="3" s="1"/>
  <c r="O837" i="3" s="1"/>
  <c r="P837" i="3" s="1"/>
  <c r="R836" i="3"/>
  <c r="S836" i="3" s="1"/>
  <c r="F836" i="3"/>
  <c r="M836" i="3" s="1"/>
  <c r="N836" i="3" s="1"/>
  <c r="O836" i="3" s="1"/>
  <c r="P836" i="3" s="1"/>
  <c r="R835" i="3"/>
  <c r="S835" i="3" s="1"/>
  <c r="F835" i="3"/>
  <c r="M835" i="3" s="1"/>
  <c r="N835" i="3" s="1"/>
  <c r="O835" i="3" s="1"/>
  <c r="P835" i="3" s="1"/>
  <c r="R834" i="3"/>
  <c r="S834" i="3" s="1"/>
  <c r="F834" i="3"/>
  <c r="M834" i="3" s="1"/>
  <c r="N834" i="3" s="1"/>
  <c r="O834" i="3" s="1"/>
  <c r="P834" i="3" s="1"/>
  <c r="R833" i="3"/>
  <c r="S833" i="3" s="1"/>
  <c r="F833" i="3"/>
  <c r="M833" i="3" s="1"/>
  <c r="N833" i="3" s="1"/>
  <c r="O833" i="3" s="1"/>
  <c r="P833" i="3" s="1"/>
  <c r="R832" i="3"/>
  <c r="S832" i="3" s="1"/>
  <c r="F832" i="3"/>
  <c r="M832" i="3" s="1"/>
  <c r="N832" i="3" s="1"/>
  <c r="O832" i="3" s="1"/>
  <c r="P832" i="3" s="1"/>
  <c r="R831" i="3"/>
  <c r="S831" i="3" s="1"/>
  <c r="F831" i="3"/>
  <c r="M831" i="3" s="1"/>
  <c r="N831" i="3" s="1"/>
  <c r="O831" i="3" s="1"/>
  <c r="P831" i="3" s="1"/>
  <c r="R830" i="3"/>
  <c r="S830" i="3" s="1"/>
  <c r="F830" i="3"/>
  <c r="M830" i="3" s="1"/>
  <c r="N830" i="3" s="1"/>
  <c r="O830" i="3" s="1"/>
  <c r="P830" i="3" s="1"/>
  <c r="R829" i="3"/>
  <c r="S829" i="3" s="1"/>
  <c r="F829" i="3"/>
  <c r="M829" i="3" s="1"/>
  <c r="N829" i="3" s="1"/>
  <c r="O829" i="3" s="1"/>
  <c r="P829" i="3" s="1"/>
  <c r="R828" i="3"/>
  <c r="S828" i="3" s="1"/>
  <c r="F828" i="3"/>
  <c r="M828" i="3" s="1"/>
  <c r="N828" i="3" s="1"/>
  <c r="O828" i="3" s="1"/>
  <c r="P828" i="3" s="1"/>
  <c r="R827" i="3"/>
  <c r="S827" i="3" s="1"/>
  <c r="F827" i="3"/>
  <c r="M827" i="3" s="1"/>
  <c r="N827" i="3" s="1"/>
  <c r="O827" i="3" s="1"/>
  <c r="P827" i="3" s="1"/>
  <c r="R826" i="3"/>
  <c r="S826" i="3" s="1"/>
  <c r="F826" i="3"/>
  <c r="M826" i="3" s="1"/>
  <c r="N826" i="3" s="1"/>
  <c r="O826" i="3" s="1"/>
  <c r="P826" i="3" s="1"/>
  <c r="R825" i="3"/>
  <c r="S825" i="3" s="1"/>
  <c r="F825" i="3"/>
  <c r="M825" i="3" s="1"/>
  <c r="N825" i="3" s="1"/>
  <c r="O825" i="3" s="1"/>
  <c r="P825" i="3" s="1"/>
  <c r="R824" i="3"/>
  <c r="S824" i="3" s="1"/>
  <c r="F824" i="3"/>
  <c r="M824" i="3" s="1"/>
  <c r="N824" i="3" s="1"/>
  <c r="O824" i="3" s="1"/>
  <c r="P824" i="3" s="1"/>
  <c r="R823" i="3"/>
  <c r="S823" i="3" s="1"/>
  <c r="F823" i="3"/>
  <c r="M823" i="3" s="1"/>
  <c r="N823" i="3" s="1"/>
  <c r="O823" i="3" s="1"/>
  <c r="P823" i="3" s="1"/>
  <c r="R822" i="3"/>
  <c r="S822" i="3" s="1"/>
  <c r="F822" i="3"/>
  <c r="M822" i="3" s="1"/>
  <c r="N822" i="3" s="1"/>
  <c r="O822" i="3" s="1"/>
  <c r="P822" i="3" s="1"/>
  <c r="R821" i="3"/>
  <c r="S821" i="3" s="1"/>
  <c r="F821" i="3"/>
  <c r="M821" i="3" s="1"/>
  <c r="N821" i="3" s="1"/>
  <c r="O821" i="3" s="1"/>
  <c r="P821" i="3" s="1"/>
  <c r="R820" i="3"/>
  <c r="S820" i="3" s="1"/>
  <c r="F820" i="3"/>
  <c r="M820" i="3" s="1"/>
  <c r="N820" i="3" s="1"/>
  <c r="O820" i="3" s="1"/>
  <c r="P820" i="3" s="1"/>
  <c r="R819" i="3"/>
  <c r="S819" i="3" s="1"/>
  <c r="F819" i="3"/>
  <c r="M819" i="3" s="1"/>
  <c r="N819" i="3" s="1"/>
  <c r="O819" i="3" s="1"/>
  <c r="P819" i="3" s="1"/>
  <c r="R818" i="3"/>
  <c r="S818" i="3" s="1"/>
  <c r="F818" i="3"/>
  <c r="M818" i="3" s="1"/>
  <c r="N818" i="3" s="1"/>
  <c r="O818" i="3" s="1"/>
  <c r="P818" i="3" s="1"/>
  <c r="R817" i="3"/>
  <c r="S817" i="3" s="1"/>
  <c r="F817" i="3"/>
  <c r="M817" i="3" s="1"/>
  <c r="N817" i="3" s="1"/>
  <c r="O817" i="3" s="1"/>
  <c r="P817" i="3" s="1"/>
  <c r="R816" i="3"/>
  <c r="S816" i="3" s="1"/>
  <c r="F816" i="3"/>
  <c r="M816" i="3" s="1"/>
  <c r="N816" i="3" s="1"/>
  <c r="O816" i="3" s="1"/>
  <c r="P816" i="3" s="1"/>
  <c r="R815" i="3"/>
  <c r="S815" i="3" s="1"/>
  <c r="F815" i="3"/>
  <c r="M815" i="3" s="1"/>
  <c r="N815" i="3" s="1"/>
  <c r="O815" i="3" s="1"/>
  <c r="P815" i="3" s="1"/>
  <c r="R814" i="3"/>
  <c r="S814" i="3" s="1"/>
  <c r="F814" i="3"/>
  <c r="M814" i="3" s="1"/>
  <c r="N814" i="3" s="1"/>
  <c r="O814" i="3" s="1"/>
  <c r="P814" i="3" s="1"/>
  <c r="R813" i="3"/>
  <c r="S813" i="3" s="1"/>
  <c r="F813" i="3"/>
  <c r="M813" i="3" s="1"/>
  <c r="N813" i="3" s="1"/>
  <c r="O813" i="3" s="1"/>
  <c r="P813" i="3" s="1"/>
  <c r="R812" i="3"/>
  <c r="S812" i="3" s="1"/>
  <c r="F812" i="3"/>
  <c r="M812" i="3" s="1"/>
  <c r="N812" i="3" s="1"/>
  <c r="O812" i="3" s="1"/>
  <c r="P812" i="3" s="1"/>
  <c r="R811" i="3"/>
  <c r="S811" i="3" s="1"/>
  <c r="F811" i="3"/>
  <c r="M811" i="3" s="1"/>
  <c r="N811" i="3" s="1"/>
  <c r="O811" i="3" s="1"/>
  <c r="P811" i="3" s="1"/>
  <c r="R810" i="3"/>
  <c r="S810" i="3" s="1"/>
  <c r="F810" i="3"/>
  <c r="M810" i="3" s="1"/>
  <c r="N810" i="3" s="1"/>
  <c r="O810" i="3" s="1"/>
  <c r="P810" i="3" s="1"/>
  <c r="R809" i="3"/>
  <c r="S809" i="3" s="1"/>
  <c r="F809" i="3"/>
  <c r="M809" i="3" s="1"/>
  <c r="N809" i="3" s="1"/>
  <c r="O809" i="3" s="1"/>
  <c r="P809" i="3" s="1"/>
  <c r="R808" i="3"/>
  <c r="S808" i="3" s="1"/>
  <c r="F808" i="3"/>
  <c r="M808" i="3" s="1"/>
  <c r="N808" i="3" s="1"/>
  <c r="O808" i="3" s="1"/>
  <c r="P808" i="3" s="1"/>
  <c r="R807" i="3"/>
  <c r="S807" i="3" s="1"/>
  <c r="F807" i="3"/>
  <c r="M807" i="3" s="1"/>
  <c r="N807" i="3" s="1"/>
  <c r="O807" i="3" s="1"/>
  <c r="P807" i="3" s="1"/>
  <c r="R806" i="3"/>
  <c r="S806" i="3" s="1"/>
  <c r="F806" i="3"/>
  <c r="M806" i="3" s="1"/>
  <c r="N806" i="3" s="1"/>
  <c r="O806" i="3" s="1"/>
  <c r="P806" i="3" s="1"/>
  <c r="R805" i="3"/>
  <c r="S805" i="3" s="1"/>
  <c r="F805" i="3"/>
  <c r="M805" i="3" s="1"/>
  <c r="N805" i="3" s="1"/>
  <c r="O805" i="3" s="1"/>
  <c r="P805" i="3" s="1"/>
  <c r="R804" i="3"/>
  <c r="S804" i="3" s="1"/>
  <c r="F804" i="3"/>
  <c r="M804" i="3" s="1"/>
  <c r="N804" i="3" s="1"/>
  <c r="O804" i="3" s="1"/>
  <c r="P804" i="3" s="1"/>
  <c r="R803" i="3"/>
  <c r="S803" i="3" s="1"/>
  <c r="F803" i="3"/>
  <c r="M803" i="3" s="1"/>
  <c r="N803" i="3" s="1"/>
  <c r="O803" i="3" s="1"/>
  <c r="P803" i="3" s="1"/>
  <c r="R802" i="3"/>
  <c r="S802" i="3" s="1"/>
  <c r="F802" i="3"/>
  <c r="M802" i="3" s="1"/>
  <c r="N802" i="3" s="1"/>
  <c r="O802" i="3" s="1"/>
  <c r="P802" i="3" s="1"/>
  <c r="R801" i="3"/>
  <c r="S801" i="3" s="1"/>
  <c r="F801" i="3"/>
  <c r="M801" i="3" s="1"/>
  <c r="N801" i="3" s="1"/>
  <c r="O801" i="3" s="1"/>
  <c r="P801" i="3" s="1"/>
  <c r="R800" i="3"/>
  <c r="S800" i="3" s="1"/>
  <c r="F800" i="3"/>
  <c r="M800" i="3" s="1"/>
  <c r="N800" i="3" s="1"/>
  <c r="O800" i="3" s="1"/>
  <c r="P800" i="3" s="1"/>
  <c r="R799" i="3"/>
  <c r="S799" i="3" s="1"/>
  <c r="F799" i="3"/>
  <c r="M799" i="3" s="1"/>
  <c r="N799" i="3" s="1"/>
  <c r="O799" i="3" s="1"/>
  <c r="P799" i="3" s="1"/>
  <c r="R798" i="3"/>
  <c r="S798" i="3" s="1"/>
  <c r="F798" i="3"/>
  <c r="M798" i="3" s="1"/>
  <c r="N798" i="3" s="1"/>
  <c r="O798" i="3" s="1"/>
  <c r="P798" i="3" s="1"/>
  <c r="R797" i="3"/>
  <c r="S797" i="3" s="1"/>
  <c r="F797" i="3"/>
  <c r="M797" i="3" s="1"/>
  <c r="N797" i="3" s="1"/>
  <c r="O797" i="3" s="1"/>
  <c r="P797" i="3" s="1"/>
  <c r="R796" i="3"/>
  <c r="S796" i="3" s="1"/>
  <c r="F796" i="3"/>
  <c r="M796" i="3" s="1"/>
  <c r="N796" i="3" s="1"/>
  <c r="O796" i="3" s="1"/>
  <c r="P796" i="3" s="1"/>
  <c r="R795" i="3"/>
  <c r="S795" i="3" s="1"/>
  <c r="F795" i="3"/>
  <c r="M795" i="3" s="1"/>
  <c r="N795" i="3" s="1"/>
  <c r="O795" i="3" s="1"/>
  <c r="P795" i="3" s="1"/>
  <c r="R794" i="3"/>
  <c r="S794" i="3" s="1"/>
  <c r="F794" i="3"/>
  <c r="M794" i="3" s="1"/>
  <c r="N794" i="3" s="1"/>
  <c r="O794" i="3" s="1"/>
  <c r="P794" i="3" s="1"/>
  <c r="R793" i="3"/>
  <c r="S793" i="3" s="1"/>
  <c r="F793" i="3"/>
  <c r="M793" i="3" s="1"/>
  <c r="N793" i="3" s="1"/>
  <c r="O793" i="3" s="1"/>
  <c r="P793" i="3" s="1"/>
  <c r="R792" i="3"/>
  <c r="S792" i="3" s="1"/>
  <c r="F792" i="3"/>
  <c r="M792" i="3" s="1"/>
  <c r="N792" i="3" s="1"/>
  <c r="O792" i="3" s="1"/>
  <c r="P792" i="3" s="1"/>
  <c r="R791" i="3"/>
  <c r="S791" i="3" s="1"/>
  <c r="F791" i="3"/>
  <c r="M791" i="3" s="1"/>
  <c r="N791" i="3" s="1"/>
  <c r="O791" i="3" s="1"/>
  <c r="P791" i="3" s="1"/>
  <c r="R790" i="3"/>
  <c r="S790" i="3" s="1"/>
  <c r="F790" i="3"/>
  <c r="M790" i="3" s="1"/>
  <c r="N790" i="3" s="1"/>
  <c r="O790" i="3" s="1"/>
  <c r="P790" i="3" s="1"/>
  <c r="R789" i="3"/>
  <c r="S789" i="3" s="1"/>
  <c r="F789" i="3"/>
  <c r="M789" i="3" s="1"/>
  <c r="N789" i="3" s="1"/>
  <c r="O789" i="3" s="1"/>
  <c r="P789" i="3" s="1"/>
  <c r="R788" i="3"/>
  <c r="S788" i="3" s="1"/>
  <c r="F788" i="3"/>
  <c r="M788" i="3" s="1"/>
  <c r="N788" i="3" s="1"/>
  <c r="O788" i="3" s="1"/>
  <c r="P788" i="3" s="1"/>
  <c r="R787" i="3"/>
  <c r="S787" i="3" s="1"/>
  <c r="F787" i="3"/>
  <c r="M787" i="3" s="1"/>
  <c r="N787" i="3" s="1"/>
  <c r="O787" i="3" s="1"/>
  <c r="P787" i="3" s="1"/>
  <c r="R786" i="3"/>
  <c r="S786" i="3" s="1"/>
  <c r="F786" i="3"/>
  <c r="M786" i="3" s="1"/>
  <c r="N786" i="3" s="1"/>
  <c r="O786" i="3" s="1"/>
  <c r="P786" i="3" s="1"/>
  <c r="R785" i="3"/>
  <c r="S785" i="3" s="1"/>
  <c r="F785" i="3"/>
  <c r="M785" i="3" s="1"/>
  <c r="N785" i="3" s="1"/>
  <c r="O785" i="3" s="1"/>
  <c r="P785" i="3" s="1"/>
  <c r="R784" i="3"/>
  <c r="S784" i="3" s="1"/>
  <c r="F784" i="3"/>
  <c r="M784" i="3" s="1"/>
  <c r="N784" i="3" s="1"/>
  <c r="O784" i="3" s="1"/>
  <c r="P784" i="3" s="1"/>
  <c r="R783" i="3"/>
  <c r="S783" i="3" s="1"/>
  <c r="F783" i="3"/>
  <c r="M783" i="3" s="1"/>
  <c r="N783" i="3" s="1"/>
  <c r="O783" i="3" s="1"/>
  <c r="P783" i="3" s="1"/>
  <c r="R782" i="3"/>
  <c r="S782" i="3" s="1"/>
  <c r="F782" i="3"/>
  <c r="M782" i="3" s="1"/>
  <c r="N782" i="3" s="1"/>
  <c r="O782" i="3" s="1"/>
  <c r="P782" i="3" s="1"/>
  <c r="R781" i="3"/>
  <c r="S781" i="3" s="1"/>
  <c r="F781" i="3"/>
  <c r="M781" i="3" s="1"/>
  <c r="N781" i="3" s="1"/>
  <c r="O781" i="3" s="1"/>
  <c r="P781" i="3" s="1"/>
  <c r="R780" i="3"/>
  <c r="S780" i="3" s="1"/>
  <c r="F780" i="3"/>
  <c r="M780" i="3" s="1"/>
  <c r="N780" i="3" s="1"/>
  <c r="O780" i="3" s="1"/>
  <c r="P780" i="3" s="1"/>
  <c r="R779" i="3"/>
  <c r="S779" i="3" s="1"/>
  <c r="F779" i="3"/>
  <c r="M779" i="3" s="1"/>
  <c r="N779" i="3" s="1"/>
  <c r="O779" i="3" s="1"/>
  <c r="P779" i="3" s="1"/>
  <c r="R778" i="3"/>
  <c r="S778" i="3" s="1"/>
  <c r="F778" i="3"/>
  <c r="M778" i="3" s="1"/>
  <c r="N778" i="3" s="1"/>
  <c r="O778" i="3" s="1"/>
  <c r="P778" i="3" s="1"/>
  <c r="R777" i="3"/>
  <c r="S777" i="3" s="1"/>
  <c r="F777" i="3"/>
  <c r="M777" i="3" s="1"/>
  <c r="N777" i="3" s="1"/>
  <c r="O777" i="3" s="1"/>
  <c r="P777" i="3" s="1"/>
  <c r="R776" i="3"/>
  <c r="S776" i="3" s="1"/>
  <c r="F776" i="3"/>
  <c r="M776" i="3" s="1"/>
  <c r="N776" i="3" s="1"/>
  <c r="O776" i="3" s="1"/>
  <c r="P776" i="3" s="1"/>
  <c r="R775" i="3"/>
  <c r="S775" i="3" s="1"/>
  <c r="F775" i="3"/>
  <c r="M775" i="3" s="1"/>
  <c r="N775" i="3" s="1"/>
  <c r="O775" i="3" s="1"/>
  <c r="P775" i="3" s="1"/>
  <c r="R774" i="3"/>
  <c r="S774" i="3" s="1"/>
  <c r="F774" i="3"/>
  <c r="M774" i="3" s="1"/>
  <c r="N774" i="3" s="1"/>
  <c r="O774" i="3" s="1"/>
  <c r="P774" i="3" s="1"/>
  <c r="R773" i="3"/>
  <c r="S773" i="3" s="1"/>
  <c r="F773" i="3"/>
  <c r="M773" i="3" s="1"/>
  <c r="N773" i="3" s="1"/>
  <c r="O773" i="3" s="1"/>
  <c r="P773" i="3" s="1"/>
  <c r="R772" i="3"/>
  <c r="S772" i="3" s="1"/>
  <c r="F772" i="3"/>
  <c r="M772" i="3" s="1"/>
  <c r="N772" i="3" s="1"/>
  <c r="O772" i="3" s="1"/>
  <c r="P772" i="3" s="1"/>
  <c r="R771" i="3"/>
  <c r="S771" i="3" s="1"/>
  <c r="F771" i="3"/>
  <c r="M771" i="3" s="1"/>
  <c r="N771" i="3" s="1"/>
  <c r="O771" i="3" s="1"/>
  <c r="P771" i="3" s="1"/>
  <c r="R770" i="3"/>
  <c r="S770" i="3" s="1"/>
  <c r="F770" i="3"/>
  <c r="M770" i="3" s="1"/>
  <c r="N770" i="3" s="1"/>
  <c r="O770" i="3" s="1"/>
  <c r="P770" i="3" s="1"/>
  <c r="R769" i="3"/>
  <c r="S769" i="3" s="1"/>
  <c r="F769" i="3"/>
  <c r="M769" i="3" s="1"/>
  <c r="N769" i="3" s="1"/>
  <c r="O769" i="3" s="1"/>
  <c r="P769" i="3" s="1"/>
  <c r="R768" i="3"/>
  <c r="S768" i="3" s="1"/>
  <c r="F768" i="3"/>
  <c r="M768" i="3" s="1"/>
  <c r="N768" i="3" s="1"/>
  <c r="O768" i="3" s="1"/>
  <c r="P768" i="3" s="1"/>
  <c r="R767" i="3"/>
  <c r="S767" i="3" s="1"/>
  <c r="F767" i="3"/>
  <c r="M767" i="3" s="1"/>
  <c r="N767" i="3" s="1"/>
  <c r="O767" i="3" s="1"/>
  <c r="P767" i="3" s="1"/>
  <c r="R766" i="3"/>
  <c r="S766" i="3" s="1"/>
  <c r="F766" i="3"/>
  <c r="M766" i="3" s="1"/>
  <c r="N766" i="3" s="1"/>
  <c r="O766" i="3" s="1"/>
  <c r="P766" i="3" s="1"/>
  <c r="R765" i="3"/>
  <c r="S765" i="3" s="1"/>
  <c r="F765" i="3"/>
  <c r="M765" i="3" s="1"/>
  <c r="N765" i="3" s="1"/>
  <c r="O765" i="3" s="1"/>
  <c r="P765" i="3" s="1"/>
  <c r="R764" i="3"/>
  <c r="S764" i="3" s="1"/>
  <c r="F764" i="3"/>
  <c r="M764" i="3" s="1"/>
  <c r="N764" i="3" s="1"/>
  <c r="O764" i="3" s="1"/>
  <c r="P764" i="3" s="1"/>
  <c r="R763" i="3"/>
  <c r="S763" i="3" s="1"/>
  <c r="F763" i="3"/>
  <c r="M763" i="3" s="1"/>
  <c r="N763" i="3" s="1"/>
  <c r="O763" i="3" s="1"/>
  <c r="P763" i="3" s="1"/>
  <c r="R762" i="3"/>
  <c r="S762" i="3" s="1"/>
  <c r="F762" i="3"/>
  <c r="M762" i="3" s="1"/>
  <c r="N762" i="3" s="1"/>
  <c r="O762" i="3" s="1"/>
  <c r="P762" i="3" s="1"/>
  <c r="R761" i="3"/>
  <c r="S761" i="3" s="1"/>
  <c r="F761" i="3"/>
  <c r="M761" i="3" s="1"/>
  <c r="N761" i="3" s="1"/>
  <c r="O761" i="3" s="1"/>
  <c r="P761" i="3" s="1"/>
  <c r="R760" i="3"/>
  <c r="S760" i="3" s="1"/>
  <c r="F760" i="3"/>
  <c r="M760" i="3" s="1"/>
  <c r="N760" i="3" s="1"/>
  <c r="O760" i="3" s="1"/>
  <c r="P760" i="3" s="1"/>
  <c r="R759" i="3"/>
  <c r="S759" i="3" s="1"/>
  <c r="F759" i="3"/>
  <c r="M759" i="3" s="1"/>
  <c r="N759" i="3" s="1"/>
  <c r="O759" i="3" s="1"/>
  <c r="P759" i="3" s="1"/>
  <c r="R758" i="3"/>
  <c r="S758" i="3" s="1"/>
  <c r="F758" i="3"/>
  <c r="M758" i="3" s="1"/>
  <c r="N758" i="3" s="1"/>
  <c r="O758" i="3" s="1"/>
  <c r="P758" i="3" s="1"/>
  <c r="R757" i="3"/>
  <c r="S757" i="3" s="1"/>
  <c r="F757" i="3"/>
  <c r="M757" i="3" s="1"/>
  <c r="N757" i="3" s="1"/>
  <c r="O757" i="3" s="1"/>
  <c r="P757" i="3" s="1"/>
  <c r="R756" i="3"/>
  <c r="S756" i="3" s="1"/>
  <c r="F756" i="3"/>
  <c r="M756" i="3" s="1"/>
  <c r="N756" i="3" s="1"/>
  <c r="O756" i="3" s="1"/>
  <c r="P756" i="3" s="1"/>
  <c r="R755" i="3"/>
  <c r="S755" i="3" s="1"/>
  <c r="F755" i="3"/>
  <c r="M755" i="3" s="1"/>
  <c r="N755" i="3" s="1"/>
  <c r="O755" i="3" s="1"/>
  <c r="P755" i="3" s="1"/>
  <c r="R754" i="3"/>
  <c r="S754" i="3" s="1"/>
  <c r="F754" i="3"/>
  <c r="M754" i="3" s="1"/>
  <c r="N754" i="3" s="1"/>
  <c r="O754" i="3" s="1"/>
  <c r="P754" i="3" s="1"/>
  <c r="R753" i="3"/>
  <c r="S753" i="3" s="1"/>
  <c r="F753" i="3"/>
  <c r="M753" i="3" s="1"/>
  <c r="N753" i="3" s="1"/>
  <c r="O753" i="3" s="1"/>
  <c r="P753" i="3" s="1"/>
  <c r="R752" i="3"/>
  <c r="S752" i="3" s="1"/>
  <c r="F752" i="3"/>
  <c r="M752" i="3" s="1"/>
  <c r="N752" i="3" s="1"/>
  <c r="O752" i="3" s="1"/>
  <c r="P752" i="3" s="1"/>
  <c r="R751" i="3"/>
  <c r="S751" i="3" s="1"/>
  <c r="F751" i="3"/>
  <c r="M751" i="3" s="1"/>
  <c r="N751" i="3" s="1"/>
  <c r="O751" i="3" s="1"/>
  <c r="P751" i="3" s="1"/>
  <c r="R750" i="3"/>
  <c r="S750" i="3" s="1"/>
  <c r="F750" i="3"/>
  <c r="M750" i="3" s="1"/>
  <c r="N750" i="3" s="1"/>
  <c r="O750" i="3" s="1"/>
  <c r="P750" i="3" s="1"/>
  <c r="R749" i="3"/>
  <c r="S749" i="3" s="1"/>
  <c r="F749" i="3"/>
  <c r="M749" i="3" s="1"/>
  <c r="N749" i="3" s="1"/>
  <c r="O749" i="3" s="1"/>
  <c r="P749" i="3" s="1"/>
  <c r="R748" i="3"/>
  <c r="S748" i="3" s="1"/>
  <c r="F748" i="3"/>
  <c r="M748" i="3" s="1"/>
  <c r="N748" i="3" s="1"/>
  <c r="O748" i="3" s="1"/>
  <c r="P748" i="3" s="1"/>
  <c r="R747" i="3"/>
  <c r="S747" i="3" s="1"/>
  <c r="F747" i="3"/>
  <c r="M747" i="3" s="1"/>
  <c r="N747" i="3" s="1"/>
  <c r="O747" i="3" s="1"/>
  <c r="P747" i="3" s="1"/>
  <c r="R746" i="3"/>
  <c r="S746" i="3" s="1"/>
  <c r="F746" i="3"/>
  <c r="M746" i="3" s="1"/>
  <c r="N746" i="3" s="1"/>
  <c r="O746" i="3" s="1"/>
  <c r="P746" i="3" s="1"/>
  <c r="R745" i="3"/>
  <c r="S745" i="3" s="1"/>
  <c r="F745" i="3"/>
  <c r="M745" i="3" s="1"/>
  <c r="N745" i="3" s="1"/>
  <c r="O745" i="3" s="1"/>
  <c r="P745" i="3" s="1"/>
  <c r="R744" i="3"/>
  <c r="S744" i="3" s="1"/>
  <c r="F744" i="3"/>
  <c r="M744" i="3" s="1"/>
  <c r="N744" i="3" s="1"/>
  <c r="O744" i="3" s="1"/>
  <c r="P744" i="3" s="1"/>
  <c r="R743" i="3"/>
  <c r="S743" i="3" s="1"/>
  <c r="F743" i="3"/>
  <c r="M743" i="3" s="1"/>
  <c r="N743" i="3" s="1"/>
  <c r="O743" i="3" s="1"/>
  <c r="P743" i="3" s="1"/>
  <c r="R742" i="3"/>
  <c r="S742" i="3" s="1"/>
  <c r="F742" i="3"/>
  <c r="M742" i="3" s="1"/>
  <c r="N742" i="3" s="1"/>
  <c r="O742" i="3" s="1"/>
  <c r="P742" i="3" s="1"/>
  <c r="R741" i="3"/>
  <c r="S741" i="3" s="1"/>
  <c r="F741" i="3"/>
  <c r="M741" i="3" s="1"/>
  <c r="N741" i="3" s="1"/>
  <c r="O741" i="3" s="1"/>
  <c r="P741" i="3" s="1"/>
  <c r="R740" i="3"/>
  <c r="S740" i="3" s="1"/>
  <c r="F740" i="3"/>
  <c r="M740" i="3" s="1"/>
  <c r="N740" i="3" s="1"/>
  <c r="O740" i="3" s="1"/>
  <c r="P740" i="3" s="1"/>
  <c r="R739" i="3"/>
  <c r="S739" i="3" s="1"/>
  <c r="F739" i="3"/>
  <c r="M739" i="3" s="1"/>
  <c r="N739" i="3" s="1"/>
  <c r="O739" i="3" s="1"/>
  <c r="P739" i="3" s="1"/>
  <c r="R738" i="3"/>
  <c r="S738" i="3" s="1"/>
  <c r="F738" i="3"/>
  <c r="M738" i="3" s="1"/>
  <c r="N738" i="3" s="1"/>
  <c r="O738" i="3" s="1"/>
  <c r="P738" i="3" s="1"/>
  <c r="R737" i="3"/>
  <c r="S737" i="3" s="1"/>
  <c r="F737" i="3"/>
  <c r="M737" i="3" s="1"/>
  <c r="N737" i="3" s="1"/>
  <c r="O737" i="3" s="1"/>
  <c r="P737" i="3" s="1"/>
  <c r="R736" i="3"/>
  <c r="S736" i="3" s="1"/>
  <c r="F736" i="3"/>
  <c r="M736" i="3" s="1"/>
  <c r="N736" i="3" s="1"/>
  <c r="O736" i="3" s="1"/>
  <c r="P736" i="3" s="1"/>
  <c r="R735" i="3"/>
  <c r="S735" i="3" s="1"/>
  <c r="F735" i="3"/>
  <c r="M735" i="3" s="1"/>
  <c r="N735" i="3" s="1"/>
  <c r="O735" i="3" s="1"/>
  <c r="P735" i="3" s="1"/>
  <c r="R734" i="3"/>
  <c r="S734" i="3" s="1"/>
  <c r="F734" i="3"/>
  <c r="M734" i="3" s="1"/>
  <c r="N734" i="3" s="1"/>
  <c r="O734" i="3" s="1"/>
  <c r="P734" i="3" s="1"/>
  <c r="R733" i="3"/>
  <c r="S733" i="3" s="1"/>
  <c r="F733" i="3"/>
  <c r="M733" i="3" s="1"/>
  <c r="N733" i="3" s="1"/>
  <c r="O733" i="3" s="1"/>
  <c r="P733" i="3" s="1"/>
  <c r="R732" i="3"/>
  <c r="S732" i="3" s="1"/>
  <c r="F732" i="3"/>
  <c r="M732" i="3" s="1"/>
  <c r="N732" i="3" s="1"/>
  <c r="O732" i="3" s="1"/>
  <c r="P732" i="3" s="1"/>
  <c r="R731" i="3"/>
  <c r="S731" i="3" s="1"/>
  <c r="F731" i="3"/>
  <c r="M731" i="3" s="1"/>
  <c r="N731" i="3" s="1"/>
  <c r="O731" i="3" s="1"/>
  <c r="P731" i="3" s="1"/>
  <c r="R730" i="3"/>
  <c r="S730" i="3" s="1"/>
  <c r="F730" i="3"/>
  <c r="M730" i="3" s="1"/>
  <c r="N730" i="3" s="1"/>
  <c r="O730" i="3" s="1"/>
  <c r="P730" i="3" s="1"/>
  <c r="R729" i="3"/>
  <c r="S729" i="3" s="1"/>
  <c r="F729" i="3"/>
  <c r="M729" i="3" s="1"/>
  <c r="N729" i="3" s="1"/>
  <c r="O729" i="3" s="1"/>
  <c r="P729" i="3" s="1"/>
  <c r="R728" i="3"/>
  <c r="S728" i="3" s="1"/>
  <c r="F728" i="3"/>
  <c r="M728" i="3" s="1"/>
  <c r="N728" i="3" s="1"/>
  <c r="O728" i="3" s="1"/>
  <c r="P728" i="3" s="1"/>
  <c r="R727" i="3"/>
  <c r="S727" i="3" s="1"/>
  <c r="F727" i="3"/>
  <c r="M727" i="3" s="1"/>
  <c r="N727" i="3" s="1"/>
  <c r="O727" i="3" s="1"/>
  <c r="P727" i="3" s="1"/>
  <c r="R726" i="3"/>
  <c r="S726" i="3" s="1"/>
  <c r="F726" i="3"/>
  <c r="M726" i="3" s="1"/>
  <c r="N726" i="3" s="1"/>
  <c r="O726" i="3" s="1"/>
  <c r="P726" i="3" s="1"/>
  <c r="R725" i="3"/>
  <c r="S725" i="3" s="1"/>
  <c r="F725" i="3"/>
  <c r="M725" i="3" s="1"/>
  <c r="N725" i="3" s="1"/>
  <c r="O725" i="3" s="1"/>
  <c r="P725" i="3" s="1"/>
  <c r="R724" i="3"/>
  <c r="S724" i="3" s="1"/>
  <c r="F724" i="3"/>
  <c r="M724" i="3" s="1"/>
  <c r="N724" i="3" s="1"/>
  <c r="O724" i="3" s="1"/>
  <c r="P724" i="3" s="1"/>
  <c r="R723" i="3"/>
  <c r="S723" i="3" s="1"/>
  <c r="F723" i="3"/>
  <c r="M723" i="3" s="1"/>
  <c r="N723" i="3" s="1"/>
  <c r="O723" i="3" s="1"/>
  <c r="P723" i="3" s="1"/>
  <c r="R722" i="3"/>
  <c r="S722" i="3" s="1"/>
  <c r="F722" i="3"/>
  <c r="M722" i="3" s="1"/>
  <c r="N722" i="3" s="1"/>
  <c r="O722" i="3" s="1"/>
  <c r="P722" i="3" s="1"/>
  <c r="R721" i="3"/>
  <c r="S721" i="3" s="1"/>
  <c r="F721" i="3"/>
  <c r="M721" i="3" s="1"/>
  <c r="N721" i="3" s="1"/>
  <c r="O721" i="3" s="1"/>
  <c r="P721" i="3" s="1"/>
  <c r="R720" i="3"/>
  <c r="S720" i="3" s="1"/>
  <c r="F720" i="3"/>
  <c r="M720" i="3" s="1"/>
  <c r="N720" i="3" s="1"/>
  <c r="O720" i="3" s="1"/>
  <c r="P720" i="3" s="1"/>
  <c r="R719" i="3"/>
  <c r="S719" i="3" s="1"/>
  <c r="F719" i="3"/>
  <c r="M719" i="3" s="1"/>
  <c r="N719" i="3" s="1"/>
  <c r="O719" i="3" s="1"/>
  <c r="P719" i="3" s="1"/>
  <c r="R718" i="3"/>
  <c r="S718" i="3" s="1"/>
  <c r="F718" i="3"/>
  <c r="M718" i="3" s="1"/>
  <c r="N718" i="3" s="1"/>
  <c r="O718" i="3" s="1"/>
  <c r="P718" i="3" s="1"/>
  <c r="R717" i="3"/>
  <c r="S717" i="3" s="1"/>
  <c r="F717" i="3"/>
  <c r="M717" i="3" s="1"/>
  <c r="N717" i="3" s="1"/>
  <c r="O717" i="3" s="1"/>
  <c r="P717" i="3" s="1"/>
  <c r="R716" i="3"/>
  <c r="S716" i="3" s="1"/>
  <c r="F716" i="3"/>
  <c r="M716" i="3" s="1"/>
  <c r="N716" i="3" s="1"/>
  <c r="O716" i="3" s="1"/>
  <c r="P716" i="3" s="1"/>
  <c r="R715" i="3"/>
  <c r="S715" i="3" s="1"/>
  <c r="F715" i="3"/>
  <c r="M715" i="3" s="1"/>
  <c r="N715" i="3" s="1"/>
  <c r="O715" i="3" s="1"/>
  <c r="P715" i="3" s="1"/>
  <c r="R714" i="3"/>
  <c r="S714" i="3" s="1"/>
  <c r="F714" i="3"/>
  <c r="M714" i="3" s="1"/>
  <c r="N714" i="3" s="1"/>
  <c r="O714" i="3" s="1"/>
  <c r="P714" i="3" s="1"/>
  <c r="R713" i="3"/>
  <c r="S713" i="3" s="1"/>
  <c r="F713" i="3"/>
  <c r="M713" i="3" s="1"/>
  <c r="N713" i="3" s="1"/>
  <c r="O713" i="3" s="1"/>
  <c r="P713" i="3" s="1"/>
  <c r="R712" i="3"/>
  <c r="S712" i="3" s="1"/>
  <c r="F712" i="3"/>
  <c r="M712" i="3" s="1"/>
  <c r="N712" i="3" s="1"/>
  <c r="O712" i="3" s="1"/>
  <c r="P712" i="3" s="1"/>
  <c r="R711" i="3"/>
  <c r="S711" i="3" s="1"/>
  <c r="F711" i="3"/>
  <c r="M711" i="3" s="1"/>
  <c r="N711" i="3" s="1"/>
  <c r="O711" i="3" s="1"/>
  <c r="P711" i="3" s="1"/>
  <c r="R710" i="3"/>
  <c r="S710" i="3" s="1"/>
  <c r="F710" i="3"/>
  <c r="M710" i="3" s="1"/>
  <c r="N710" i="3" s="1"/>
  <c r="O710" i="3" s="1"/>
  <c r="P710" i="3" s="1"/>
  <c r="R709" i="3"/>
  <c r="S709" i="3" s="1"/>
  <c r="F709" i="3"/>
  <c r="M709" i="3" s="1"/>
  <c r="N709" i="3" s="1"/>
  <c r="O709" i="3" s="1"/>
  <c r="P709" i="3" s="1"/>
  <c r="R708" i="3"/>
  <c r="S708" i="3" s="1"/>
  <c r="F708" i="3"/>
  <c r="M708" i="3" s="1"/>
  <c r="N708" i="3" s="1"/>
  <c r="O708" i="3" s="1"/>
  <c r="P708" i="3" s="1"/>
  <c r="R707" i="3"/>
  <c r="S707" i="3" s="1"/>
  <c r="F707" i="3"/>
  <c r="M707" i="3" s="1"/>
  <c r="N707" i="3" s="1"/>
  <c r="O707" i="3" s="1"/>
  <c r="P707" i="3" s="1"/>
  <c r="R706" i="3"/>
  <c r="S706" i="3" s="1"/>
  <c r="F706" i="3"/>
  <c r="M706" i="3" s="1"/>
  <c r="N706" i="3" s="1"/>
  <c r="O706" i="3" s="1"/>
  <c r="P706" i="3" s="1"/>
  <c r="R705" i="3"/>
  <c r="S705" i="3" s="1"/>
  <c r="F705" i="3"/>
  <c r="M705" i="3" s="1"/>
  <c r="N705" i="3" s="1"/>
  <c r="O705" i="3" s="1"/>
  <c r="P705" i="3" s="1"/>
  <c r="R704" i="3"/>
  <c r="S704" i="3" s="1"/>
  <c r="F704" i="3"/>
  <c r="M704" i="3" s="1"/>
  <c r="N704" i="3" s="1"/>
  <c r="O704" i="3" s="1"/>
  <c r="P704" i="3" s="1"/>
  <c r="R703" i="3"/>
  <c r="S703" i="3" s="1"/>
  <c r="F703" i="3"/>
  <c r="M703" i="3" s="1"/>
  <c r="N703" i="3" s="1"/>
  <c r="O703" i="3" s="1"/>
  <c r="P703" i="3" s="1"/>
  <c r="R702" i="3"/>
  <c r="S702" i="3" s="1"/>
  <c r="F702" i="3"/>
  <c r="M702" i="3" s="1"/>
  <c r="N702" i="3" s="1"/>
  <c r="O702" i="3" s="1"/>
  <c r="P702" i="3" s="1"/>
  <c r="R701" i="3"/>
  <c r="S701" i="3" s="1"/>
  <c r="F701" i="3"/>
  <c r="M701" i="3" s="1"/>
  <c r="N701" i="3" s="1"/>
  <c r="O701" i="3" s="1"/>
  <c r="P701" i="3" s="1"/>
  <c r="R700" i="3"/>
  <c r="S700" i="3" s="1"/>
  <c r="F700" i="3"/>
  <c r="M700" i="3" s="1"/>
  <c r="N700" i="3" s="1"/>
  <c r="O700" i="3" s="1"/>
  <c r="P700" i="3" s="1"/>
  <c r="R699" i="3"/>
  <c r="S699" i="3" s="1"/>
  <c r="F699" i="3"/>
  <c r="M699" i="3" s="1"/>
  <c r="N699" i="3" s="1"/>
  <c r="O699" i="3" s="1"/>
  <c r="P699" i="3" s="1"/>
  <c r="R698" i="3"/>
  <c r="S698" i="3" s="1"/>
  <c r="F698" i="3"/>
  <c r="M698" i="3" s="1"/>
  <c r="N698" i="3" s="1"/>
  <c r="O698" i="3" s="1"/>
  <c r="P698" i="3" s="1"/>
  <c r="R697" i="3"/>
  <c r="S697" i="3" s="1"/>
  <c r="F697" i="3"/>
  <c r="M697" i="3" s="1"/>
  <c r="N697" i="3" s="1"/>
  <c r="O697" i="3" s="1"/>
  <c r="P697" i="3" s="1"/>
  <c r="R696" i="3"/>
  <c r="S696" i="3" s="1"/>
  <c r="F696" i="3"/>
  <c r="M696" i="3" s="1"/>
  <c r="N696" i="3" s="1"/>
  <c r="O696" i="3" s="1"/>
  <c r="P696" i="3" s="1"/>
  <c r="R695" i="3"/>
  <c r="S695" i="3" s="1"/>
  <c r="F695" i="3"/>
  <c r="M695" i="3" s="1"/>
  <c r="N695" i="3" s="1"/>
  <c r="O695" i="3" s="1"/>
  <c r="P695" i="3" s="1"/>
  <c r="R694" i="3"/>
  <c r="S694" i="3" s="1"/>
  <c r="F694" i="3"/>
  <c r="M694" i="3" s="1"/>
  <c r="N694" i="3" s="1"/>
  <c r="O694" i="3" s="1"/>
  <c r="P694" i="3" s="1"/>
  <c r="R693" i="3"/>
  <c r="S693" i="3" s="1"/>
  <c r="F693" i="3"/>
  <c r="M693" i="3" s="1"/>
  <c r="N693" i="3" s="1"/>
  <c r="O693" i="3" s="1"/>
  <c r="P693" i="3" s="1"/>
  <c r="R692" i="3"/>
  <c r="S692" i="3" s="1"/>
  <c r="F692" i="3"/>
  <c r="M692" i="3" s="1"/>
  <c r="N692" i="3" s="1"/>
  <c r="O692" i="3" s="1"/>
  <c r="P692" i="3" s="1"/>
  <c r="R691" i="3"/>
  <c r="S691" i="3" s="1"/>
  <c r="F691" i="3"/>
  <c r="M691" i="3" s="1"/>
  <c r="N691" i="3" s="1"/>
  <c r="O691" i="3" s="1"/>
  <c r="P691" i="3" s="1"/>
  <c r="R690" i="3"/>
  <c r="S690" i="3" s="1"/>
  <c r="F690" i="3"/>
  <c r="M690" i="3" s="1"/>
  <c r="N690" i="3" s="1"/>
  <c r="O690" i="3" s="1"/>
  <c r="P690" i="3" s="1"/>
  <c r="R689" i="3"/>
  <c r="S689" i="3" s="1"/>
  <c r="F689" i="3"/>
  <c r="M689" i="3" s="1"/>
  <c r="N689" i="3" s="1"/>
  <c r="O689" i="3" s="1"/>
  <c r="P689" i="3" s="1"/>
  <c r="R688" i="3"/>
  <c r="S688" i="3" s="1"/>
  <c r="F688" i="3"/>
  <c r="M688" i="3" s="1"/>
  <c r="N688" i="3" s="1"/>
  <c r="O688" i="3" s="1"/>
  <c r="P688" i="3" s="1"/>
  <c r="R687" i="3"/>
  <c r="S687" i="3" s="1"/>
  <c r="F687" i="3"/>
  <c r="M687" i="3" s="1"/>
  <c r="N687" i="3" s="1"/>
  <c r="O687" i="3" s="1"/>
  <c r="P687" i="3" s="1"/>
  <c r="R686" i="3"/>
  <c r="S686" i="3" s="1"/>
  <c r="F686" i="3"/>
  <c r="M686" i="3" s="1"/>
  <c r="N686" i="3" s="1"/>
  <c r="O686" i="3" s="1"/>
  <c r="P686" i="3" s="1"/>
  <c r="R685" i="3"/>
  <c r="S685" i="3" s="1"/>
  <c r="F685" i="3"/>
  <c r="M685" i="3" s="1"/>
  <c r="N685" i="3" s="1"/>
  <c r="O685" i="3" s="1"/>
  <c r="P685" i="3" s="1"/>
  <c r="R684" i="3"/>
  <c r="S684" i="3" s="1"/>
  <c r="F684" i="3"/>
  <c r="M684" i="3" s="1"/>
  <c r="N684" i="3" s="1"/>
  <c r="O684" i="3" s="1"/>
  <c r="P684" i="3" s="1"/>
  <c r="R683" i="3"/>
  <c r="S683" i="3" s="1"/>
  <c r="F683" i="3"/>
  <c r="M683" i="3" s="1"/>
  <c r="N683" i="3" s="1"/>
  <c r="O683" i="3" s="1"/>
  <c r="P683" i="3" s="1"/>
  <c r="R682" i="3"/>
  <c r="S682" i="3" s="1"/>
  <c r="F682" i="3"/>
  <c r="M682" i="3" s="1"/>
  <c r="N682" i="3" s="1"/>
  <c r="O682" i="3" s="1"/>
  <c r="P682" i="3" s="1"/>
  <c r="R681" i="3"/>
  <c r="S681" i="3" s="1"/>
  <c r="F681" i="3"/>
  <c r="M681" i="3" s="1"/>
  <c r="N681" i="3" s="1"/>
  <c r="O681" i="3" s="1"/>
  <c r="P681" i="3" s="1"/>
  <c r="R680" i="3"/>
  <c r="S680" i="3" s="1"/>
  <c r="F680" i="3"/>
  <c r="M680" i="3" s="1"/>
  <c r="N680" i="3" s="1"/>
  <c r="O680" i="3" s="1"/>
  <c r="P680" i="3" s="1"/>
  <c r="R679" i="3"/>
  <c r="S679" i="3" s="1"/>
  <c r="F679" i="3"/>
  <c r="M679" i="3" s="1"/>
  <c r="N679" i="3" s="1"/>
  <c r="O679" i="3" s="1"/>
  <c r="P679" i="3" s="1"/>
  <c r="R678" i="3"/>
  <c r="S678" i="3" s="1"/>
  <c r="F678" i="3"/>
  <c r="M678" i="3" s="1"/>
  <c r="N678" i="3" s="1"/>
  <c r="O678" i="3" s="1"/>
  <c r="P678" i="3" s="1"/>
  <c r="R677" i="3"/>
  <c r="S677" i="3" s="1"/>
  <c r="F677" i="3"/>
  <c r="M677" i="3" s="1"/>
  <c r="N677" i="3" s="1"/>
  <c r="O677" i="3" s="1"/>
  <c r="P677" i="3" s="1"/>
  <c r="R676" i="3"/>
  <c r="S676" i="3" s="1"/>
  <c r="F676" i="3"/>
  <c r="M676" i="3" s="1"/>
  <c r="N676" i="3" s="1"/>
  <c r="O676" i="3" s="1"/>
  <c r="P676" i="3" s="1"/>
  <c r="R675" i="3"/>
  <c r="S675" i="3" s="1"/>
  <c r="F675" i="3"/>
  <c r="M675" i="3" s="1"/>
  <c r="N675" i="3" s="1"/>
  <c r="O675" i="3" s="1"/>
  <c r="P675" i="3" s="1"/>
  <c r="R674" i="3"/>
  <c r="S674" i="3" s="1"/>
  <c r="F674" i="3"/>
  <c r="M674" i="3" s="1"/>
  <c r="N674" i="3" s="1"/>
  <c r="O674" i="3" s="1"/>
  <c r="P674" i="3" s="1"/>
  <c r="R673" i="3"/>
  <c r="S673" i="3" s="1"/>
  <c r="F673" i="3"/>
  <c r="M673" i="3" s="1"/>
  <c r="N673" i="3" s="1"/>
  <c r="O673" i="3" s="1"/>
  <c r="P673" i="3" s="1"/>
  <c r="R672" i="3"/>
  <c r="S672" i="3" s="1"/>
  <c r="F672" i="3"/>
  <c r="M672" i="3" s="1"/>
  <c r="N672" i="3" s="1"/>
  <c r="O672" i="3" s="1"/>
  <c r="P672" i="3" s="1"/>
  <c r="R671" i="3"/>
  <c r="S671" i="3" s="1"/>
  <c r="F671" i="3"/>
  <c r="M671" i="3" s="1"/>
  <c r="N671" i="3" s="1"/>
  <c r="O671" i="3" s="1"/>
  <c r="P671" i="3" s="1"/>
  <c r="R670" i="3"/>
  <c r="S670" i="3" s="1"/>
  <c r="F670" i="3"/>
  <c r="M670" i="3" s="1"/>
  <c r="N670" i="3" s="1"/>
  <c r="O670" i="3" s="1"/>
  <c r="P670" i="3" s="1"/>
  <c r="R669" i="3"/>
  <c r="S669" i="3" s="1"/>
  <c r="F669" i="3"/>
  <c r="M669" i="3" s="1"/>
  <c r="N669" i="3" s="1"/>
  <c r="O669" i="3" s="1"/>
  <c r="P669" i="3" s="1"/>
  <c r="R668" i="3"/>
  <c r="S668" i="3" s="1"/>
  <c r="F668" i="3"/>
  <c r="M668" i="3" s="1"/>
  <c r="N668" i="3" s="1"/>
  <c r="O668" i="3" s="1"/>
  <c r="P668" i="3" s="1"/>
  <c r="R667" i="3"/>
  <c r="S667" i="3" s="1"/>
  <c r="F667" i="3"/>
  <c r="M667" i="3" s="1"/>
  <c r="N667" i="3" s="1"/>
  <c r="O667" i="3" s="1"/>
  <c r="P667" i="3" s="1"/>
  <c r="R666" i="3"/>
  <c r="S666" i="3" s="1"/>
  <c r="F666" i="3"/>
  <c r="M666" i="3" s="1"/>
  <c r="N666" i="3" s="1"/>
  <c r="O666" i="3" s="1"/>
  <c r="P666" i="3" s="1"/>
  <c r="R665" i="3"/>
  <c r="S665" i="3" s="1"/>
  <c r="F665" i="3"/>
  <c r="M665" i="3" s="1"/>
  <c r="N665" i="3" s="1"/>
  <c r="O665" i="3" s="1"/>
  <c r="P665" i="3" s="1"/>
  <c r="R664" i="3"/>
  <c r="S664" i="3" s="1"/>
  <c r="F664" i="3"/>
  <c r="M664" i="3" s="1"/>
  <c r="N664" i="3" s="1"/>
  <c r="O664" i="3" s="1"/>
  <c r="P664" i="3" s="1"/>
  <c r="R663" i="3"/>
  <c r="S663" i="3" s="1"/>
  <c r="F663" i="3"/>
  <c r="M663" i="3" s="1"/>
  <c r="N663" i="3" s="1"/>
  <c r="O663" i="3" s="1"/>
  <c r="P663" i="3" s="1"/>
  <c r="R662" i="3"/>
  <c r="S662" i="3" s="1"/>
  <c r="F662" i="3"/>
  <c r="M662" i="3" s="1"/>
  <c r="N662" i="3" s="1"/>
  <c r="O662" i="3" s="1"/>
  <c r="P662" i="3" s="1"/>
  <c r="R661" i="3"/>
  <c r="S661" i="3" s="1"/>
  <c r="F661" i="3"/>
  <c r="M661" i="3" s="1"/>
  <c r="N661" i="3" s="1"/>
  <c r="O661" i="3" s="1"/>
  <c r="P661" i="3" s="1"/>
  <c r="R660" i="3"/>
  <c r="S660" i="3" s="1"/>
  <c r="F660" i="3"/>
  <c r="M660" i="3" s="1"/>
  <c r="N660" i="3" s="1"/>
  <c r="O660" i="3" s="1"/>
  <c r="P660" i="3" s="1"/>
  <c r="R659" i="3"/>
  <c r="S659" i="3" s="1"/>
  <c r="F659" i="3"/>
  <c r="M659" i="3" s="1"/>
  <c r="N659" i="3" s="1"/>
  <c r="O659" i="3" s="1"/>
  <c r="P659" i="3" s="1"/>
  <c r="R658" i="3"/>
  <c r="S658" i="3" s="1"/>
  <c r="F658" i="3"/>
  <c r="M658" i="3" s="1"/>
  <c r="N658" i="3" s="1"/>
  <c r="O658" i="3" s="1"/>
  <c r="P658" i="3" s="1"/>
  <c r="R657" i="3"/>
  <c r="S657" i="3" s="1"/>
  <c r="F657" i="3"/>
  <c r="M657" i="3" s="1"/>
  <c r="N657" i="3" s="1"/>
  <c r="O657" i="3" s="1"/>
  <c r="P657" i="3" s="1"/>
  <c r="R656" i="3"/>
  <c r="S656" i="3" s="1"/>
  <c r="F656" i="3"/>
  <c r="M656" i="3" s="1"/>
  <c r="N656" i="3" s="1"/>
  <c r="O656" i="3" s="1"/>
  <c r="P656" i="3" s="1"/>
  <c r="R655" i="3"/>
  <c r="S655" i="3" s="1"/>
  <c r="F655" i="3"/>
  <c r="M655" i="3" s="1"/>
  <c r="N655" i="3" s="1"/>
  <c r="O655" i="3" s="1"/>
  <c r="P655" i="3" s="1"/>
  <c r="R654" i="3"/>
  <c r="S654" i="3" s="1"/>
  <c r="F654" i="3"/>
  <c r="M654" i="3" s="1"/>
  <c r="N654" i="3" s="1"/>
  <c r="O654" i="3" s="1"/>
  <c r="P654" i="3" s="1"/>
  <c r="R653" i="3"/>
  <c r="S653" i="3" s="1"/>
  <c r="F653" i="3"/>
  <c r="M653" i="3" s="1"/>
  <c r="N653" i="3" s="1"/>
  <c r="O653" i="3" s="1"/>
  <c r="P653" i="3" s="1"/>
  <c r="R652" i="3"/>
  <c r="S652" i="3" s="1"/>
  <c r="F652" i="3"/>
  <c r="M652" i="3" s="1"/>
  <c r="N652" i="3" s="1"/>
  <c r="O652" i="3" s="1"/>
  <c r="P652" i="3" s="1"/>
  <c r="R651" i="3"/>
  <c r="S651" i="3" s="1"/>
  <c r="F651" i="3"/>
  <c r="M651" i="3" s="1"/>
  <c r="N651" i="3" s="1"/>
  <c r="O651" i="3" s="1"/>
  <c r="P651" i="3" s="1"/>
  <c r="R650" i="3"/>
  <c r="S650" i="3" s="1"/>
  <c r="F650" i="3"/>
  <c r="M650" i="3" s="1"/>
  <c r="N650" i="3" s="1"/>
  <c r="O650" i="3" s="1"/>
  <c r="P650" i="3" s="1"/>
  <c r="R649" i="3"/>
  <c r="S649" i="3" s="1"/>
  <c r="F649" i="3"/>
  <c r="M649" i="3" s="1"/>
  <c r="N649" i="3" s="1"/>
  <c r="O649" i="3" s="1"/>
  <c r="P649" i="3" s="1"/>
  <c r="R648" i="3"/>
  <c r="S648" i="3" s="1"/>
  <c r="F648" i="3"/>
  <c r="M648" i="3" s="1"/>
  <c r="N648" i="3" s="1"/>
  <c r="O648" i="3" s="1"/>
  <c r="P648" i="3" s="1"/>
  <c r="R647" i="3"/>
  <c r="S647" i="3" s="1"/>
  <c r="F647" i="3"/>
  <c r="M647" i="3" s="1"/>
  <c r="N647" i="3" s="1"/>
  <c r="O647" i="3" s="1"/>
  <c r="P647" i="3" s="1"/>
  <c r="R646" i="3"/>
  <c r="S646" i="3" s="1"/>
  <c r="F646" i="3"/>
  <c r="M646" i="3" s="1"/>
  <c r="N646" i="3" s="1"/>
  <c r="O646" i="3" s="1"/>
  <c r="P646" i="3" s="1"/>
  <c r="R645" i="3"/>
  <c r="S645" i="3" s="1"/>
  <c r="F645" i="3"/>
  <c r="M645" i="3" s="1"/>
  <c r="N645" i="3" s="1"/>
  <c r="O645" i="3" s="1"/>
  <c r="P645" i="3" s="1"/>
  <c r="R644" i="3"/>
  <c r="S644" i="3" s="1"/>
  <c r="F644" i="3"/>
  <c r="M644" i="3" s="1"/>
  <c r="N644" i="3" s="1"/>
  <c r="O644" i="3" s="1"/>
  <c r="P644" i="3" s="1"/>
  <c r="R643" i="3"/>
  <c r="S643" i="3" s="1"/>
  <c r="F643" i="3"/>
  <c r="M643" i="3" s="1"/>
  <c r="N643" i="3" s="1"/>
  <c r="O643" i="3" s="1"/>
  <c r="P643" i="3" s="1"/>
  <c r="R642" i="3"/>
  <c r="S642" i="3" s="1"/>
  <c r="F642" i="3"/>
  <c r="M642" i="3" s="1"/>
  <c r="N642" i="3" s="1"/>
  <c r="O642" i="3" s="1"/>
  <c r="P642" i="3" s="1"/>
  <c r="R641" i="3"/>
  <c r="S641" i="3" s="1"/>
  <c r="F641" i="3"/>
  <c r="M641" i="3" s="1"/>
  <c r="N641" i="3" s="1"/>
  <c r="O641" i="3" s="1"/>
  <c r="P641" i="3" s="1"/>
  <c r="R640" i="3"/>
  <c r="S640" i="3" s="1"/>
  <c r="F640" i="3"/>
  <c r="M640" i="3" s="1"/>
  <c r="N640" i="3" s="1"/>
  <c r="O640" i="3" s="1"/>
  <c r="P640" i="3" s="1"/>
  <c r="R639" i="3"/>
  <c r="S639" i="3" s="1"/>
  <c r="F639" i="3"/>
  <c r="M639" i="3" s="1"/>
  <c r="N639" i="3" s="1"/>
  <c r="O639" i="3" s="1"/>
  <c r="P639" i="3" s="1"/>
  <c r="R638" i="3"/>
  <c r="S638" i="3" s="1"/>
  <c r="F638" i="3"/>
  <c r="M638" i="3" s="1"/>
  <c r="N638" i="3" s="1"/>
  <c r="O638" i="3" s="1"/>
  <c r="P638" i="3" s="1"/>
  <c r="R637" i="3"/>
  <c r="S637" i="3" s="1"/>
  <c r="F637" i="3"/>
  <c r="M637" i="3" s="1"/>
  <c r="N637" i="3" s="1"/>
  <c r="O637" i="3" s="1"/>
  <c r="P637" i="3" s="1"/>
  <c r="R636" i="3"/>
  <c r="S636" i="3" s="1"/>
  <c r="F636" i="3"/>
  <c r="M636" i="3" s="1"/>
  <c r="N636" i="3" s="1"/>
  <c r="O636" i="3" s="1"/>
  <c r="P636" i="3" s="1"/>
  <c r="R635" i="3"/>
  <c r="S635" i="3" s="1"/>
  <c r="F635" i="3"/>
  <c r="M635" i="3" s="1"/>
  <c r="N635" i="3" s="1"/>
  <c r="O635" i="3" s="1"/>
  <c r="P635" i="3" s="1"/>
  <c r="R634" i="3"/>
  <c r="S634" i="3" s="1"/>
  <c r="F634" i="3"/>
  <c r="M634" i="3" s="1"/>
  <c r="N634" i="3" s="1"/>
  <c r="O634" i="3" s="1"/>
  <c r="P634" i="3" s="1"/>
  <c r="R633" i="3"/>
  <c r="S633" i="3" s="1"/>
  <c r="F633" i="3"/>
  <c r="M633" i="3" s="1"/>
  <c r="N633" i="3" s="1"/>
  <c r="O633" i="3" s="1"/>
  <c r="P633" i="3" s="1"/>
  <c r="R632" i="3"/>
  <c r="S632" i="3" s="1"/>
  <c r="F632" i="3"/>
  <c r="M632" i="3" s="1"/>
  <c r="N632" i="3" s="1"/>
  <c r="O632" i="3" s="1"/>
  <c r="P632" i="3" s="1"/>
  <c r="R631" i="3"/>
  <c r="S631" i="3" s="1"/>
  <c r="F631" i="3"/>
  <c r="M631" i="3" s="1"/>
  <c r="N631" i="3" s="1"/>
  <c r="O631" i="3" s="1"/>
  <c r="P631" i="3" s="1"/>
  <c r="R630" i="3"/>
  <c r="S630" i="3" s="1"/>
  <c r="F630" i="3"/>
  <c r="M630" i="3" s="1"/>
  <c r="N630" i="3" s="1"/>
  <c r="O630" i="3" s="1"/>
  <c r="P630" i="3" s="1"/>
  <c r="R629" i="3"/>
  <c r="S629" i="3" s="1"/>
  <c r="F629" i="3"/>
  <c r="M629" i="3" s="1"/>
  <c r="N629" i="3" s="1"/>
  <c r="O629" i="3" s="1"/>
  <c r="P629" i="3" s="1"/>
  <c r="R628" i="3"/>
  <c r="S628" i="3" s="1"/>
  <c r="F628" i="3"/>
  <c r="M628" i="3" s="1"/>
  <c r="N628" i="3" s="1"/>
  <c r="O628" i="3" s="1"/>
  <c r="P628" i="3" s="1"/>
  <c r="R627" i="3"/>
  <c r="S627" i="3" s="1"/>
  <c r="F627" i="3"/>
  <c r="M627" i="3" s="1"/>
  <c r="N627" i="3" s="1"/>
  <c r="O627" i="3" s="1"/>
  <c r="P627" i="3" s="1"/>
  <c r="R626" i="3"/>
  <c r="S626" i="3" s="1"/>
  <c r="F626" i="3"/>
  <c r="M626" i="3" s="1"/>
  <c r="N626" i="3" s="1"/>
  <c r="O626" i="3" s="1"/>
  <c r="P626" i="3" s="1"/>
  <c r="R625" i="3"/>
  <c r="S625" i="3" s="1"/>
  <c r="F625" i="3"/>
  <c r="M625" i="3" s="1"/>
  <c r="N625" i="3" s="1"/>
  <c r="O625" i="3" s="1"/>
  <c r="P625" i="3" s="1"/>
  <c r="R624" i="3"/>
  <c r="S624" i="3" s="1"/>
  <c r="F624" i="3"/>
  <c r="M624" i="3" s="1"/>
  <c r="N624" i="3" s="1"/>
  <c r="O624" i="3" s="1"/>
  <c r="P624" i="3" s="1"/>
  <c r="R623" i="3"/>
  <c r="S623" i="3" s="1"/>
  <c r="F623" i="3"/>
  <c r="M623" i="3" s="1"/>
  <c r="N623" i="3" s="1"/>
  <c r="O623" i="3" s="1"/>
  <c r="P623" i="3" s="1"/>
  <c r="R622" i="3"/>
  <c r="S622" i="3" s="1"/>
  <c r="F622" i="3"/>
  <c r="M622" i="3" s="1"/>
  <c r="N622" i="3" s="1"/>
  <c r="O622" i="3" s="1"/>
  <c r="P622" i="3" s="1"/>
  <c r="R621" i="3"/>
  <c r="S621" i="3" s="1"/>
  <c r="F621" i="3"/>
  <c r="M621" i="3" s="1"/>
  <c r="N621" i="3" s="1"/>
  <c r="O621" i="3" s="1"/>
  <c r="P621" i="3" s="1"/>
  <c r="R620" i="3"/>
  <c r="S620" i="3" s="1"/>
  <c r="F620" i="3"/>
  <c r="M620" i="3" s="1"/>
  <c r="N620" i="3" s="1"/>
  <c r="O620" i="3" s="1"/>
  <c r="P620" i="3" s="1"/>
  <c r="R619" i="3"/>
  <c r="S619" i="3" s="1"/>
  <c r="F619" i="3"/>
  <c r="M619" i="3" s="1"/>
  <c r="N619" i="3" s="1"/>
  <c r="O619" i="3" s="1"/>
  <c r="P619" i="3" s="1"/>
  <c r="R618" i="3"/>
  <c r="S618" i="3" s="1"/>
  <c r="F618" i="3"/>
  <c r="M618" i="3" s="1"/>
  <c r="N618" i="3" s="1"/>
  <c r="O618" i="3" s="1"/>
  <c r="P618" i="3" s="1"/>
  <c r="R617" i="3"/>
  <c r="S617" i="3" s="1"/>
  <c r="F617" i="3"/>
  <c r="M617" i="3" s="1"/>
  <c r="N617" i="3" s="1"/>
  <c r="O617" i="3" s="1"/>
  <c r="P617" i="3" s="1"/>
  <c r="R616" i="3"/>
  <c r="S616" i="3" s="1"/>
  <c r="F616" i="3"/>
  <c r="M616" i="3" s="1"/>
  <c r="N616" i="3" s="1"/>
  <c r="O616" i="3" s="1"/>
  <c r="P616" i="3" s="1"/>
  <c r="R615" i="3"/>
  <c r="S615" i="3" s="1"/>
  <c r="F615" i="3"/>
  <c r="M615" i="3" s="1"/>
  <c r="N615" i="3" s="1"/>
  <c r="O615" i="3" s="1"/>
  <c r="P615" i="3" s="1"/>
  <c r="R614" i="3"/>
  <c r="S614" i="3" s="1"/>
  <c r="F614" i="3"/>
  <c r="M614" i="3" s="1"/>
  <c r="N614" i="3" s="1"/>
  <c r="O614" i="3" s="1"/>
  <c r="P614" i="3" s="1"/>
  <c r="R613" i="3"/>
  <c r="S613" i="3" s="1"/>
  <c r="F613" i="3"/>
  <c r="M613" i="3" s="1"/>
  <c r="N613" i="3" s="1"/>
  <c r="O613" i="3" s="1"/>
  <c r="P613" i="3" s="1"/>
  <c r="R612" i="3"/>
  <c r="S612" i="3" s="1"/>
  <c r="F612" i="3"/>
  <c r="M612" i="3" s="1"/>
  <c r="N612" i="3" s="1"/>
  <c r="O612" i="3" s="1"/>
  <c r="P612" i="3" s="1"/>
  <c r="R611" i="3"/>
  <c r="S611" i="3" s="1"/>
  <c r="F611" i="3"/>
  <c r="M611" i="3" s="1"/>
  <c r="N611" i="3" s="1"/>
  <c r="O611" i="3" s="1"/>
  <c r="P611" i="3" s="1"/>
  <c r="R610" i="3"/>
  <c r="S610" i="3" s="1"/>
  <c r="F610" i="3"/>
  <c r="M610" i="3" s="1"/>
  <c r="N610" i="3" s="1"/>
  <c r="O610" i="3" s="1"/>
  <c r="P610" i="3" s="1"/>
  <c r="R609" i="3"/>
  <c r="S609" i="3" s="1"/>
  <c r="F609" i="3"/>
  <c r="M609" i="3" s="1"/>
  <c r="N609" i="3" s="1"/>
  <c r="O609" i="3" s="1"/>
  <c r="P609" i="3" s="1"/>
  <c r="R608" i="3"/>
  <c r="S608" i="3" s="1"/>
  <c r="F608" i="3"/>
  <c r="M608" i="3" s="1"/>
  <c r="N608" i="3" s="1"/>
  <c r="O608" i="3" s="1"/>
  <c r="P608" i="3" s="1"/>
  <c r="R607" i="3"/>
  <c r="S607" i="3" s="1"/>
  <c r="F607" i="3"/>
  <c r="M607" i="3" s="1"/>
  <c r="N607" i="3" s="1"/>
  <c r="O607" i="3" s="1"/>
  <c r="P607" i="3" s="1"/>
  <c r="R606" i="3"/>
  <c r="S606" i="3" s="1"/>
  <c r="F606" i="3"/>
  <c r="M606" i="3" s="1"/>
  <c r="N606" i="3" s="1"/>
  <c r="O606" i="3" s="1"/>
  <c r="P606" i="3" s="1"/>
  <c r="R605" i="3"/>
  <c r="S605" i="3" s="1"/>
  <c r="F605" i="3"/>
  <c r="M605" i="3" s="1"/>
  <c r="N605" i="3" s="1"/>
  <c r="O605" i="3" s="1"/>
  <c r="P605" i="3" s="1"/>
  <c r="R604" i="3"/>
  <c r="S604" i="3" s="1"/>
  <c r="F604" i="3"/>
  <c r="M604" i="3" s="1"/>
  <c r="N604" i="3" s="1"/>
  <c r="O604" i="3" s="1"/>
  <c r="P604" i="3" s="1"/>
  <c r="R603" i="3"/>
  <c r="S603" i="3" s="1"/>
  <c r="F603" i="3"/>
  <c r="M603" i="3" s="1"/>
  <c r="N603" i="3" s="1"/>
  <c r="O603" i="3" s="1"/>
  <c r="P603" i="3" s="1"/>
  <c r="R602" i="3"/>
  <c r="S602" i="3" s="1"/>
  <c r="F602" i="3"/>
  <c r="M602" i="3" s="1"/>
  <c r="N602" i="3" s="1"/>
  <c r="O602" i="3" s="1"/>
  <c r="P602" i="3" s="1"/>
  <c r="R601" i="3"/>
  <c r="S601" i="3" s="1"/>
  <c r="F601" i="3"/>
  <c r="M601" i="3" s="1"/>
  <c r="N601" i="3" s="1"/>
  <c r="O601" i="3" s="1"/>
  <c r="P601" i="3" s="1"/>
  <c r="R600" i="3"/>
  <c r="S600" i="3" s="1"/>
  <c r="F600" i="3"/>
  <c r="M600" i="3" s="1"/>
  <c r="N600" i="3" s="1"/>
  <c r="O600" i="3" s="1"/>
  <c r="P600" i="3" s="1"/>
  <c r="R599" i="3"/>
  <c r="S599" i="3" s="1"/>
  <c r="F599" i="3"/>
  <c r="M599" i="3" s="1"/>
  <c r="N599" i="3" s="1"/>
  <c r="O599" i="3" s="1"/>
  <c r="P599" i="3" s="1"/>
  <c r="R598" i="3"/>
  <c r="S598" i="3" s="1"/>
  <c r="F598" i="3"/>
  <c r="M598" i="3" s="1"/>
  <c r="N598" i="3" s="1"/>
  <c r="O598" i="3" s="1"/>
  <c r="P598" i="3" s="1"/>
  <c r="R597" i="3"/>
  <c r="S597" i="3" s="1"/>
  <c r="F597" i="3"/>
  <c r="M597" i="3" s="1"/>
  <c r="N597" i="3" s="1"/>
  <c r="O597" i="3" s="1"/>
  <c r="P597" i="3" s="1"/>
  <c r="R596" i="3"/>
  <c r="S596" i="3" s="1"/>
  <c r="F596" i="3"/>
  <c r="M596" i="3" s="1"/>
  <c r="N596" i="3" s="1"/>
  <c r="O596" i="3" s="1"/>
  <c r="P596" i="3" s="1"/>
  <c r="R595" i="3"/>
  <c r="S595" i="3" s="1"/>
  <c r="F595" i="3"/>
  <c r="M595" i="3" s="1"/>
  <c r="N595" i="3" s="1"/>
  <c r="O595" i="3" s="1"/>
  <c r="P595" i="3" s="1"/>
  <c r="R594" i="3"/>
  <c r="S594" i="3" s="1"/>
  <c r="F594" i="3"/>
  <c r="M594" i="3" s="1"/>
  <c r="N594" i="3" s="1"/>
  <c r="O594" i="3" s="1"/>
  <c r="P594" i="3" s="1"/>
  <c r="R593" i="3"/>
  <c r="S593" i="3" s="1"/>
  <c r="F593" i="3"/>
  <c r="M593" i="3" s="1"/>
  <c r="N593" i="3" s="1"/>
  <c r="O593" i="3" s="1"/>
  <c r="P593" i="3" s="1"/>
  <c r="R592" i="3"/>
  <c r="S592" i="3" s="1"/>
  <c r="F592" i="3"/>
  <c r="M592" i="3" s="1"/>
  <c r="N592" i="3" s="1"/>
  <c r="O592" i="3" s="1"/>
  <c r="P592" i="3" s="1"/>
  <c r="R591" i="3"/>
  <c r="S591" i="3" s="1"/>
  <c r="F591" i="3"/>
  <c r="M591" i="3" s="1"/>
  <c r="N591" i="3" s="1"/>
  <c r="O591" i="3" s="1"/>
  <c r="P591" i="3" s="1"/>
  <c r="R590" i="3"/>
  <c r="S590" i="3" s="1"/>
  <c r="F590" i="3"/>
  <c r="M590" i="3" s="1"/>
  <c r="N590" i="3" s="1"/>
  <c r="O590" i="3" s="1"/>
  <c r="P590" i="3" s="1"/>
  <c r="R589" i="3"/>
  <c r="S589" i="3" s="1"/>
  <c r="F589" i="3"/>
  <c r="M589" i="3" s="1"/>
  <c r="N589" i="3" s="1"/>
  <c r="O589" i="3" s="1"/>
  <c r="P589" i="3" s="1"/>
  <c r="R588" i="3"/>
  <c r="S588" i="3" s="1"/>
  <c r="F588" i="3"/>
  <c r="M588" i="3" s="1"/>
  <c r="N588" i="3" s="1"/>
  <c r="O588" i="3" s="1"/>
  <c r="P588" i="3" s="1"/>
  <c r="R587" i="3"/>
  <c r="S587" i="3" s="1"/>
  <c r="F587" i="3"/>
  <c r="M587" i="3" s="1"/>
  <c r="N587" i="3" s="1"/>
  <c r="O587" i="3" s="1"/>
  <c r="P587" i="3" s="1"/>
  <c r="R586" i="3"/>
  <c r="S586" i="3" s="1"/>
  <c r="F586" i="3"/>
  <c r="M586" i="3" s="1"/>
  <c r="N586" i="3" s="1"/>
  <c r="O586" i="3" s="1"/>
  <c r="P586" i="3" s="1"/>
  <c r="R585" i="3"/>
  <c r="S585" i="3" s="1"/>
  <c r="F585" i="3"/>
  <c r="M585" i="3" s="1"/>
  <c r="N585" i="3" s="1"/>
  <c r="O585" i="3" s="1"/>
  <c r="P585" i="3" s="1"/>
  <c r="R584" i="3"/>
  <c r="S584" i="3" s="1"/>
  <c r="F584" i="3"/>
  <c r="M584" i="3" s="1"/>
  <c r="N584" i="3" s="1"/>
  <c r="O584" i="3" s="1"/>
  <c r="P584" i="3" s="1"/>
  <c r="R583" i="3"/>
  <c r="S583" i="3" s="1"/>
  <c r="F583" i="3"/>
  <c r="M583" i="3" s="1"/>
  <c r="N583" i="3" s="1"/>
  <c r="O583" i="3" s="1"/>
  <c r="P583" i="3" s="1"/>
  <c r="R582" i="3"/>
  <c r="S582" i="3" s="1"/>
  <c r="F582" i="3"/>
  <c r="M582" i="3" s="1"/>
  <c r="N582" i="3" s="1"/>
  <c r="O582" i="3" s="1"/>
  <c r="P582" i="3" s="1"/>
  <c r="R581" i="3"/>
  <c r="S581" i="3" s="1"/>
  <c r="F581" i="3"/>
  <c r="M581" i="3" s="1"/>
  <c r="N581" i="3" s="1"/>
  <c r="O581" i="3" s="1"/>
  <c r="P581" i="3" s="1"/>
  <c r="R580" i="3"/>
  <c r="S580" i="3" s="1"/>
  <c r="F580" i="3"/>
  <c r="M580" i="3" s="1"/>
  <c r="N580" i="3" s="1"/>
  <c r="O580" i="3" s="1"/>
  <c r="P580" i="3" s="1"/>
  <c r="R579" i="3"/>
  <c r="S579" i="3" s="1"/>
  <c r="F579" i="3"/>
  <c r="M579" i="3" s="1"/>
  <c r="N579" i="3" s="1"/>
  <c r="O579" i="3" s="1"/>
  <c r="P579" i="3" s="1"/>
  <c r="R578" i="3"/>
  <c r="S578" i="3" s="1"/>
  <c r="F578" i="3"/>
  <c r="M578" i="3" s="1"/>
  <c r="N578" i="3" s="1"/>
  <c r="O578" i="3" s="1"/>
  <c r="P578" i="3" s="1"/>
  <c r="R577" i="3"/>
  <c r="S577" i="3" s="1"/>
  <c r="F577" i="3"/>
  <c r="M577" i="3" s="1"/>
  <c r="N577" i="3" s="1"/>
  <c r="O577" i="3" s="1"/>
  <c r="P577" i="3" s="1"/>
  <c r="R576" i="3"/>
  <c r="S576" i="3" s="1"/>
  <c r="F576" i="3"/>
  <c r="M576" i="3" s="1"/>
  <c r="N576" i="3" s="1"/>
  <c r="O576" i="3" s="1"/>
  <c r="P576" i="3" s="1"/>
  <c r="R575" i="3"/>
  <c r="S575" i="3" s="1"/>
  <c r="F575" i="3"/>
  <c r="M575" i="3" s="1"/>
  <c r="N575" i="3" s="1"/>
  <c r="O575" i="3" s="1"/>
  <c r="P575" i="3" s="1"/>
  <c r="R574" i="3"/>
  <c r="S574" i="3" s="1"/>
  <c r="F574" i="3"/>
  <c r="M574" i="3" s="1"/>
  <c r="N574" i="3" s="1"/>
  <c r="O574" i="3" s="1"/>
  <c r="P574" i="3" s="1"/>
  <c r="R573" i="3"/>
  <c r="S573" i="3" s="1"/>
  <c r="F573" i="3"/>
  <c r="M573" i="3" s="1"/>
  <c r="N573" i="3" s="1"/>
  <c r="O573" i="3" s="1"/>
  <c r="P573" i="3" s="1"/>
  <c r="R572" i="3"/>
  <c r="S572" i="3" s="1"/>
  <c r="F572" i="3"/>
  <c r="M572" i="3" s="1"/>
  <c r="N572" i="3" s="1"/>
  <c r="O572" i="3" s="1"/>
  <c r="P572" i="3" s="1"/>
  <c r="R571" i="3"/>
  <c r="S571" i="3" s="1"/>
  <c r="F571" i="3"/>
  <c r="M571" i="3" s="1"/>
  <c r="N571" i="3" s="1"/>
  <c r="O571" i="3" s="1"/>
  <c r="P571" i="3" s="1"/>
  <c r="R570" i="3"/>
  <c r="S570" i="3" s="1"/>
  <c r="F570" i="3"/>
  <c r="M570" i="3" s="1"/>
  <c r="N570" i="3" s="1"/>
  <c r="O570" i="3" s="1"/>
  <c r="P570" i="3" s="1"/>
  <c r="R569" i="3"/>
  <c r="S569" i="3" s="1"/>
  <c r="F569" i="3"/>
  <c r="M569" i="3" s="1"/>
  <c r="N569" i="3" s="1"/>
  <c r="O569" i="3" s="1"/>
  <c r="P569" i="3" s="1"/>
  <c r="R568" i="3"/>
  <c r="S568" i="3" s="1"/>
  <c r="F568" i="3"/>
  <c r="M568" i="3" s="1"/>
  <c r="N568" i="3" s="1"/>
  <c r="O568" i="3" s="1"/>
  <c r="P568" i="3" s="1"/>
  <c r="R567" i="3"/>
  <c r="S567" i="3" s="1"/>
  <c r="F567" i="3"/>
  <c r="M567" i="3" s="1"/>
  <c r="N567" i="3" s="1"/>
  <c r="O567" i="3" s="1"/>
  <c r="P567" i="3" s="1"/>
  <c r="R566" i="3"/>
  <c r="S566" i="3" s="1"/>
  <c r="F566" i="3"/>
  <c r="M566" i="3" s="1"/>
  <c r="N566" i="3" s="1"/>
  <c r="O566" i="3" s="1"/>
  <c r="P566" i="3" s="1"/>
  <c r="R565" i="3"/>
  <c r="S565" i="3" s="1"/>
  <c r="F565" i="3"/>
  <c r="M565" i="3" s="1"/>
  <c r="N565" i="3" s="1"/>
  <c r="O565" i="3" s="1"/>
  <c r="P565" i="3" s="1"/>
  <c r="R564" i="3"/>
  <c r="S564" i="3" s="1"/>
  <c r="F564" i="3"/>
  <c r="M564" i="3" s="1"/>
  <c r="N564" i="3" s="1"/>
  <c r="O564" i="3" s="1"/>
  <c r="P564" i="3" s="1"/>
  <c r="R563" i="3"/>
  <c r="S563" i="3" s="1"/>
  <c r="F563" i="3"/>
  <c r="M563" i="3" s="1"/>
  <c r="N563" i="3" s="1"/>
  <c r="O563" i="3" s="1"/>
  <c r="P563" i="3" s="1"/>
  <c r="R562" i="3"/>
  <c r="S562" i="3" s="1"/>
  <c r="F562" i="3"/>
  <c r="M562" i="3" s="1"/>
  <c r="N562" i="3" s="1"/>
  <c r="O562" i="3" s="1"/>
  <c r="P562" i="3" s="1"/>
  <c r="R561" i="3"/>
  <c r="S561" i="3" s="1"/>
  <c r="F561" i="3"/>
  <c r="M561" i="3" s="1"/>
  <c r="N561" i="3" s="1"/>
  <c r="O561" i="3" s="1"/>
  <c r="P561" i="3" s="1"/>
  <c r="R560" i="3"/>
  <c r="S560" i="3" s="1"/>
  <c r="F560" i="3"/>
  <c r="M560" i="3" s="1"/>
  <c r="N560" i="3" s="1"/>
  <c r="O560" i="3" s="1"/>
  <c r="P560" i="3" s="1"/>
  <c r="R559" i="3"/>
  <c r="S559" i="3" s="1"/>
  <c r="F559" i="3"/>
  <c r="M559" i="3" s="1"/>
  <c r="N559" i="3" s="1"/>
  <c r="O559" i="3" s="1"/>
  <c r="P559" i="3" s="1"/>
  <c r="R558" i="3"/>
  <c r="S558" i="3" s="1"/>
  <c r="F558" i="3"/>
  <c r="M558" i="3" s="1"/>
  <c r="N558" i="3" s="1"/>
  <c r="O558" i="3" s="1"/>
  <c r="P558" i="3" s="1"/>
  <c r="R557" i="3"/>
  <c r="S557" i="3" s="1"/>
  <c r="F557" i="3"/>
  <c r="M557" i="3" s="1"/>
  <c r="N557" i="3" s="1"/>
  <c r="O557" i="3" s="1"/>
  <c r="P557" i="3" s="1"/>
  <c r="R556" i="3"/>
  <c r="S556" i="3" s="1"/>
  <c r="F556" i="3"/>
  <c r="M556" i="3" s="1"/>
  <c r="N556" i="3" s="1"/>
  <c r="O556" i="3" s="1"/>
  <c r="P556" i="3" s="1"/>
  <c r="R555" i="3"/>
  <c r="S555" i="3" s="1"/>
  <c r="F555" i="3"/>
  <c r="M555" i="3" s="1"/>
  <c r="N555" i="3" s="1"/>
  <c r="O555" i="3" s="1"/>
  <c r="P555" i="3" s="1"/>
  <c r="R554" i="3"/>
  <c r="S554" i="3" s="1"/>
  <c r="F554" i="3"/>
  <c r="M554" i="3" s="1"/>
  <c r="N554" i="3" s="1"/>
  <c r="O554" i="3" s="1"/>
  <c r="P554" i="3" s="1"/>
  <c r="R553" i="3"/>
  <c r="S553" i="3" s="1"/>
  <c r="F553" i="3"/>
  <c r="M553" i="3" s="1"/>
  <c r="N553" i="3" s="1"/>
  <c r="O553" i="3" s="1"/>
  <c r="P553" i="3" s="1"/>
  <c r="R552" i="3"/>
  <c r="S552" i="3" s="1"/>
  <c r="F552" i="3"/>
  <c r="M552" i="3" s="1"/>
  <c r="N552" i="3" s="1"/>
  <c r="O552" i="3" s="1"/>
  <c r="P552" i="3" s="1"/>
  <c r="R551" i="3"/>
  <c r="S551" i="3" s="1"/>
  <c r="R550" i="3"/>
  <c r="S550" i="3" s="1"/>
  <c r="F550" i="3"/>
  <c r="M550" i="3" s="1"/>
  <c r="N550" i="3" s="1"/>
  <c r="O550" i="3" s="1"/>
  <c r="P550" i="3" s="1"/>
  <c r="R549" i="3"/>
  <c r="S549" i="3" s="1"/>
  <c r="F549" i="3"/>
  <c r="M549" i="3" s="1"/>
  <c r="N549" i="3" s="1"/>
  <c r="O549" i="3" s="1"/>
  <c r="P549" i="3" s="1"/>
  <c r="R548" i="3"/>
  <c r="S548" i="3" s="1"/>
  <c r="F548" i="3"/>
  <c r="M548" i="3" s="1"/>
  <c r="N548" i="3" s="1"/>
  <c r="O548" i="3" s="1"/>
  <c r="P548" i="3" s="1"/>
  <c r="R547" i="3"/>
  <c r="S547" i="3" s="1"/>
  <c r="F547" i="3"/>
  <c r="M547" i="3" s="1"/>
  <c r="N547" i="3" s="1"/>
  <c r="O547" i="3" s="1"/>
  <c r="P547" i="3" s="1"/>
  <c r="R546" i="3"/>
  <c r="S546" i="3" s="1"/>
  <c r="F546" i="3"/>
  <c r="M546" i="3" s="1"/>
  <c r="N546" i="3" s="1"/>
  <c r="O546" i="3" s="1"/>
  <c r="P546" i="3" s="1"/>
  <c r="R545" i="3"/>
  <c r="S545" i="3" s="1"/>
  <c r="F545" i="3"/>
  <c r="M545" i="3" s="1"/>
  <c r="N545" i="3" s="1"/>
  <c r="O545" i="3" s="1"/>
  <c r="P545" i="3" s="1"/>
  <c r="R544" i="3"/>
  <c r="S544" i="3" s="1"/>
  <c r="F544" i="3"/>
  <c r="M544" i="3" s="1"/>
  <c r="N544" i="3" s="1"/>
  <c r="O544" i="3" s="1"/>
  <c r="P544" i="3" s="1"/>
  <c r="R543" i="3"/>
  <c r="S543" i="3" s="1"/>
  <c r="F543" i="3"/>
  <c r="M543" i="3" s="1"/>
  <c r="N543" i="3" s="1"/>
  <c r="O543" i="3" s="1"/>
  <c r="P543" i="3" s="1"/>
  <c r="R542" i="3"/>
  <c r="S542" i="3" s="1"/>
  <c r="F542" i="3"/>
  <c r="M542" i="3" s="1"/>
  <c r="N542" i="3" s="1"/>
  <c r="O542" i="3" s="1"/>
  <c r="P542" i="3" s="1"/>
  <c r="R541" i="3"/>
  <c r="S541" i="3" s="1"/>
  <c r="F541" i="3"/>
  <c r="M541" i="3" s="1"/>
  <c r="N541" i="3" s="1"/>
  <c r="O541" i="3" s="1"/>
  <c r="P541" i="3" s="1"/>
  <c r="R540" i="3"/>
  <c r="S540" i="3" s="1"/>
  <c r="F540" i="3"/>
  <c r="M540" i="3" s="1"/>
  <c r="N540" i="3" s="1"/>
  <c r="O540" i="3" s="1"/>
  <c r="P540" i="3" s="1"/>
  <c r="R539" i="3"/>
  <c r="S539" i="3" s="1"/>
  <c r="F539" i="3"/>
  <c r="M539" i="3" s="1"/>
  <c r="N539" i="3" s="1"/>
  <c r="O539" i="3" s="1"/>
  <c r="P539" i="3" s="1"/>
  <c r="R538" i="3"/>
  <c r="S538" i="3" s="1"/>
  <c r="F538" i="3"/>
  <c r="M538" i="3" s="1"/>
  <c r="N538" i="3" s="1"/>
  <c r="O538" i="3" s="1"/>
  <c r="P538" i="3" s="1"/>
  <c r="R537" i="3"/>
  <c r="S537" i="3" s="1"/>
  <c r="F537" i="3"/>
  <c r="M537" i="3" s="1"/>
  <c r="N537" i="3" s="1"/>
  <c r="O537" i="3" s="1"/>
  <c r="P537" i="3" s="1"/>
  <c r="R536" i="3"/>
  <c r="S536" i="3" s="1"/>
  <c r="F536" i="3"/>
  <c r="M536" i="3" s="1"/>
  <c r="N536" i="3" s="1"/>
  <c r="O536" i="3" s="1"/>
  <c r="P536" i="3" s="1"/>
  <c r="R535" i="3"/>
  <c r="S535" i="3" s="1"/>
  <c r="F535" i="3"/>
  <c r="M535" i="3" s="1"/>
  <c r="N535" i="3" s="1"/>
  <c r="O535" i="3" s="1"/>
  <c r="P535" i="3" s="1"/>
  <c r="R534" i="3"/>
  <c r="S534" i="3" s="1"/>
  <c r="F534" i="3"/>
  <c r="M534" i="3" s="1"/>
  <c r="N534" i="3" s="1"/>
  <c r="O534" i="3" s="1"/>
  <c r="P534" i="3" s="1"/>
  <c r="R533" i="3"/>
  <c r="S533" i="3" s="1"/>
  <c r="F533" i="3"/>
  <c r="M533" i="3" s="1"/>
  <c r="N533" i="3" s="1"/>
  <c r="O533" i="3" s="1"/>
  <c r="P533" i="3" s="1"/>
  <c r="R532" i="3"/>
  <c r="S532" i="3" s="1"/>
  <c r="F532" i="3"/>
  <c r="M532" i="3" s="1"/>
  <c r="N532" i="3" s="1"/>
  <c r="O532" i="3" s="1"/>
  <c r="P532" i="3" s="1"/>
  <c r="R531" i="3"/>
  <c r="S531" i="3" s="1"/>
  <c r="F531" i="3"/>
  <c r="M531" i="3" s="1"/>
  <c r="N531" i="3" s="1"/>
  <c r="O531" i="3" s="1"/>
  <c r="P531" i="3" s="1"/>
  <c r="R530" i="3"/>
  <c r="S530" i="3" s="1"/>
  <c r="F530" i="3"/>
  <c r="M530" i="3" s="1"/>
  <c r="N530" i="3" s="1"/>
  <c r="O530" i="3" s="1"/>
  <c r="P530" i="3" s="1"/>
  <c r="R529" i="3"/>
  <c r="S529" i="3" s="1"/>
  <c r="F529" i="3"/>
  <c r="M529" i="3" s="1"/>
  <c r="N529" i="3" s="1"/>
  <c r="O529" i="3" s="1"/>
  <c r="P529" i="3" s="1"/>
  <c r="R528" i="3"/>
  <c r="S528" i="3" s="1"/>
  <c r="F528" i="3"/>
  <c r="M528" i="3" s="1"/>
  <c r="N528" i="3" s="1"/>
  <c r="O528" i="3" s="1"/>
  <c r="P528" i="3" s="1"/>
  <c r="R527" i="3"/>
  <c r="S527" i="3" s="1"/>
  <c r="F527" i="3"/>
  <c r="M527" i="3" s="1"/>
  <c r="N527" i="3" s="1"/>
  <c r="O527" i="3" s="1"/>
  <c r="P527" i="3" s="1"/>
  <c r="R526" i="3"/>
  <c r="S526" i="3" s="1"/>
  <c r="F526" i="3"/>
  <c r="M526" i="3" s="1"/>
  <c r="N526" i="3" s="1"/>
  <c r="O526" i="3" s="1"/>
  <c r="P526" i="3" s="1"/>
  <c r="R525" i="3"/>
  <c r="S525" i="3" s="1"/>
  <c r="F525" i="3"/>
  <c r="M525" i="3" s="1"/>
  <c r="N525" i="3" s="1"/>
  <c r="O525" i="3" s="1"/>
  <c r="P525" i="3" s="1"/>
  <c r="R524" i="3"/>
  <c r="S524" i="3" s="1"/>
  <c r="F524" i="3"/>
  <c r="M524" i="3" s="1"/>
  <c r="N524" i="3" s="1"/>
  <c r="O524" i="3" s="1"/>
  <c r="P524" i="3" s="1"/>
  <c r="R523" i="3"/>
  <c r="S523" i="3" s="1"/>
  <c r="F523" i="3"/>
  <c r="M523" i="3" s="1"/>
  <c r="N523" i="3" s="1"/>
  <c r="O523" i="3" s="1"/>
  <c r="P523" i="3" s="1"/>
  <c r="R522" i="3"/>
  <c r="S522" i="3" s="1"/>
  <c r="F522" i="3"/>
  <c r="M522" i="3" s="1"/>
  <c r="N522" i="3" s="1"/>
  <c r="O522" i="3" s="1"/>
  <c r="P522" i="3" s="1"/>
  <c r="R521" i="3"/>
  <c r="S521" i="3" s="1"/>
  <c r="F521" i="3"/>
  <c r="M521" i="3" s="1"/>
  <c r="N521" i="3" s="1"/>
  <c r="O521" i="3" s="1"/>
  <c r="P521" i="3" s="1"/>
  <c r="R520" i="3"/>
  <c r="S520" i="3" s="1"/>
  <c r="F520" i="3"/>
  <c r="M520" i="3" s="1"/>
  <c r="N520" i="3" s="1"/>
  <c r="O520" i="3" s="1"/>
  <c r="P520" i="3" s="1"/>
  <c r="R519" i="3"/>
  <c r="S519" i="3" s="1"/>
  <c r="F519" i="3"/>
  <c r="M519" i="3" s="1"/>
  <c r="N519" i="3" s="1"/>
  <c r="O519" i="3" s="1"/>
  <c r="P519" i="3" s="1"/>
  <c r="R518" i="3"/>
  <c r="S518" i="3" s="1"/>
  <c r="F518" i="3"/>
  <c r="M518" i="3" s="1"/>
  <c r="N518" i="3" s="1"/>
  <c r="O518" i="3" s="1"/>
  <c r="P518" i="3" s="1"/>
  <c r="R517" i="3"/>
  <c r="S517" i="3" s="1"/>
  <c r="F517" i="3"/>
  <c r="M517" i="3" s="1"/>
  <c r="N517" i="3" s="1"/>
  <c r="O517" i="3" s="1"/>
  <c r="P517" i="3" s="1"/>
  <c r="R516" i="3"/>
  <c r="S516" i="3" s="1"/>
  <c r="F516" i="3"/>
  <c r="M516" i="3" s="1"/>
  <c r="N516" i="3" s="1"/>
  <c r="O516" i="3" s="1"/>
  <c r="P516" i="3" s="1"/>
  <c r="R515" i="3"/>
  <c r="S515" i="3" s="1"/>
  <c r="F515" i="3"/>
  <c r="M515" i="3" s="1"/>
  <c r="N515" i="3" s="1"/>
  <c r="O515" i="3" s="1"/>
  <c r="P515" i="3" s="1"/>
  <c r="R514" i="3"/>
  <c r="S514" i="3" s="1"/>
  <c r="F514" i="3"/>
  <c r="M514" i="3" s="1"/>
  <c r="N514" i="3" s="1"/>
  <c r="O514" i="3" s="1"/>
  <c r="P514" i="3" s="1"/>
  <c r="R513" i="3"/>
  <c r="S513" i="3" s="1"/>
  <c r="F513" i="3"/>
  <c r="M513" i="3" s="1"/>
  <c r="N513" i="3" s="1"/>
  <c r="O513" i="3" s="1"/>
  <c r="P513" i="3" s="1"/>
  <c r="R512" i="3"/>
  <c r="S512" i="3" s="1"/>
  <c r="F512" i="3"/>
  <c r="M512" i="3" s="1"/>
  <c r="N512" i="3" s="1"/>
  <c r="O512" i="3" s="1"/>
  <c r="P512" i="3" s="1"/>
  <c r="R511" i="3"/>
  <c r="S511" i="3" s="1"/>
  <c r="F511" i="3"/>
  <c r="M511" i="3" s="1"/>
  <c r="N511" i="3" s="1"/>
  <c r="O511" i="3" s="1"/>
  <c r="P511" i="3" s="1"/>
  <c r="R510" i="3"/>
  <c r="S510" i="3" s="1"/>
  <c r="F510" i="3"/>
  <c r="M510" i="3" s="1"/>
  <c r="N510" i="3" s="1"/>
  <c r="O510" i="3" s="1"/>
  <c r="P510" i="3" s="1"/>
  <c r="R509" i="3"/>
  <c r="S509" i="3" s="1"/>
  <c r="F509" i="3"/>
  <c r="M509" i="3" s="1"/>
  <c r="N509" i="3" s="1"/>
  <c r="O509" i="3" s="1"/>
  <c r="P509" i="3" s="1"/>
  <c r="R508" i="3"/>
  <c r="S508" i="3" s="1"/>
  <c r="F508" i="3"/>
  <c r="M508" i="3" s="1"/>
  <c r="N508" i="3" s="1"/>
  <c r="O508" i="3" s="1"/>
  <c r="P508" i="3" s="1"/>
  <c r="R507" i="3"/>
  <c r="S507" i="3" s="1"/>
  <c r="F507" i="3"/>
  <c r="M507" i="3" s="1"/>
  <c r="N507" i="3" s="1"/>
  <c r="O507" i="3" s="1"/>
  <c r="P507" i="3" s="1"/>
  <c r="R506" i="3"/>
  <c r="S506" i="3" s="1"/>
  <c r="F506" i="3"/>
  <c r="M506" i="3" s="1"/>
  <c r="N506" i="3" s="1"/>
  <c r="O506" i="3" s="1"/>
  <c r="P506" i="3" s="1"/>
  <c r="R505" i="3"/>
  <c r="S505" i="3" s="1"/>
  <c r="F505" i="3"/>
  <c r="M505" i="3" s="1"/>
  <c r="N505" i="3" s="1"/>
  <c r="O505" i="3" s="1"/>
  <c r="P505" i="3" s="1"/>
  <c r="R504" i="3"/>
  <c r="S504" i="3" s="1"/>
  <c r="F504" i="3"/>
  <c r="M504" i="3" s="1"/>
  <c r="N504" i="3" s="1"/>
  <c r="O504" i="3" s="1"/>
  <c r="P504" i="3" s="1"/>
  <c r="R503" i="3"/>
  <c r="S503" i="3" s="1"/>
  <c r="F503" i="3"/>
  <c r="M503" i="3" s="1"/>
  <c r="N503" i="3" s="1"/>
  <c r="O503" i="3" s="1"/>
  <c r="P503" i="3" s="1"/>
  <c r="R502" i="3"/>
  <c r="S502" i="3" s="1"/>
  <c r="F502" i="3"/>
  <c r="M502" i="3" s="1"/>
  <c r="N502" i="3" s="1"/>
  <c r="O502" i="3" s="1"/>
  <c r="P502" i="3" s="1"/>
  <c r="R501" i="3"/>
  <c r="S501" i="3" s="1"/>
  <c r="F501" i="3"/>
  <c r="M501" i="3" s="1"/>
  <c r="N501" i="3" s="1"/>
  <c r="O501" i="3" s="1"/>
  <c r="P501" i="3" s="1"/>
  <c r="R500" i="3"/>
  <c r="S500" i="3" s="1"/>
  <c r="F500" i="3"/>
  <c r="M500" i="3" s="1"/>
  <c r="N500" i="3" s="1"/>
  <c r="O500" i="3" s="1"/>
  <c r="P500" i="3" s="1"/>
  <c r="R499" i="3"/>
  <c r="S499" i="3" s="1"/>
  <c r="F499" i="3"/>
  <c r="M499" i="3" s="1"/>
  <c r="N499" i="3" s="1"/>
  <c r="O499" i="3" s="1"/>
  <c r="P499" i="3" s="1"/>
  <c r="R498" i="3"/>
  <c r="S498" i="3" s="1"/>
  <c r="F498" i="3"/>
  <c r="M498" i="3" s="1"/>
  <c r="N498" i="3" s="1"/>
  <c r="O498" i="3" s="1"/>
  <c r="P498" i="3" s="1"/>
  <c r="R497" i="3"/>
  <c r="S497" i="3" s="1"/>
  <c r="F497" i="3"/>
  <c r="M497" i="3" s="1"/>
  <c r="N497" i="3" s="1"/>
  <c r="O497" i="3" s="1"/>
  <c r="P497" i="3" s="1"/>
  <c r="R496" i="3"/>
  <c r="S496" i="3" s="1"/>
  <c r="F496" i="3"/>
  <c r="M496" i="3" s="1"/>
  <c r="N496" i="3" s="1"/>
  <c r="O496" i="3" s="1"/>
  <c r="P496" i="3" s="1"/>
  <c r="R495" i="3"/>
  <c r="S495" i="3" s="1"/>
  <c r="F495" i="3"/>
  <c r="M495" i="3" s="1"/>
  <c r="N495" i="3" s="1"/>
  <c r="O495" i="3" s="1"/>
  <c r="P495" i="3" s="1"/>
  <c r="R494" i="3"/>
  <c r="S494" i="3" s="1"/>
  <c r="F494" i="3"/>
  <c r="M494" i="3" s="1"/>
  <c r="N494" i="3" s="1"/>
  <c r="O494" i="3" s="1"/>
  <c r="P494" i="3" s="1"/>
  <c r="R493" i="3"/>
  <c r="S493" i="3" s="1"/>
  <c r="F493" i="3"/>
  <c r="M493" i="3" s="1"/>
  <c r="N493" i="3" s="1"/>
  <c r="O493" i="3" s="1"/>
  <c r="P493" i="3" s="1"/>
  <c r="R492" i="3"/>
  <c r="S492" i="3" s="1"/>
  <c r="F492" i="3"/>
  <c r="M492" i="3" s="1"/>
  <c r="N492" i="3" s="1"/>
  <c r="O492" i="3" s="1"/>
  <c r="P492" i="3" s="1"/>
  <c r="R491" i="3"/>
  <c r="S491" i="3" s="1"/>
  <c r="F491" i="3"/>
  <c r="M491" i="3" s="1"/>
  <c r="N491" i="3" s="1"/>
  <c r="O491" i="3" s="1"/>
  <c r="P491" i="3" s="1"/>
  <c r="R490" i="3"/>
  <c r="S490" i="3" s="1"/>
  <c r="F490" i="3"/>
  <c r="M490" i="3" s="1"/>
  <c r="N490" i="3" s="1"/>
  <c r="O490" i="3" s="1"/>
  <c r="P490" i="3" s="1"/>
  <c r="R489" i="3"/>
  <c r="S489" i="3" s="1"/>
  <c r="F489" i="3"/>
  <c r="M489" i="3" s="1"/>
  <c r="N489" i="3" s="1"/>
  <c r="O489" i="3" s="1"/>
  <c r="P489" i="3" s="1"/>
  <c r="R488" i="3"/>
  <c r="S488" i="3" s="1"/>
  <c r="F488" i="3"/>
  <c r="M488" i="3" s="1"/>
  <c r="N488" i="3" s="1"/>
  <c r="O488" i="3" s="1"/>
  <c r="P488" i="3" s="1"/>
  <c r="R487" i="3"/>
  <c r="S487" i="3" s="1"/>
  <c r="F487" i="3"/>
  <c r="M487" i="3" s="1"/>
  <c r="N487" i="3" s="1"/>
  <c r="O487" i="3" s="1"/>
  <c r="P487" i="3" s="1"/>
  <c r="R486" i="3"/>
  <c r="S486" i="3" s="1"/>
  <c r="F486" i="3"/>
  <c r="M486" i="3" s="1"/>
  <c r="N486" i="3" s="1"/>
  <c r="O486" i="3" s="1"/>
  <c r="P486" i="3" s="1"/>
  <c r="R485" i="3"/>
  <c r="S485" i="3" s="1"/>
  <c r="F485" i="3"/>
  <c r="M485" i="3" s="1"/>
  <c r="N485" i="3" s="1"/>
  <c r="O485" i="3" s="1"/>
  <c r="P485" i="3" s="1"/>
  <c r="R484" i="3"/>
  <c r="S484" i="3" s="1"/>
  <c r="F484" i="3"/>
  <c r="M484" i="3" s="1"/>
  <c r="N484" i="3" s="1"/>
  <c r="O484" i="3" s="1"/>
  <c r="P484" i="3" s="1"/>
  <c r="R483" i="3"/>
  <c r="S483" i="3" s="1"/>
  <c r="F483" i="3"/>
  <c r="M483" i="3" s="1"/>
  <c r="N483" i="3" s="1"/>
  <c r="O483" i="3" s="1"/>
  <c r="P483" i="3" s="1"/>
  <c r="R482" i="3"/>
  <c r="S482" i="3" s="1"/>
  <c r="F482" i="3"/>
  <c r="M482" i="3" s="1"/>
  <c r="N482" i="3" s="1"/>
  <c r="O482" i="3" s="1"/>
  <c r="P482" i="3" s="1"/>
  <c r="R481" i="3"/>
  <c r="S481" i="3" s="1"/>
  <c r="F481" i="3"/>
  <c r="M481" i="3" s="1"/>
  <c r="N481" i="3" s="1"/>
  <c r="O481" i="3" s="1"/>
  <c r="P481" i="3" s="1"/>
  <c r="R480" i="3"/>
  <c r="S480" i="3" s="1"/>
  <c r="F480" i="3"/>
  <c r="M480" i="3" s="1"/>
  <c r="N480" i="3" s="1"/>
  <c r="O480" i="3" s="1"/>
  <c r="P480" i="3" s="1"/>
  <c r="R479" i="3"/>
  <c r="S479" i="3" s="1"/>
  <c r="F479" i="3"/>
  <c r="M479" i="3" s="1"/>
  <c r="N479" i="3" s="1"/>
  <c r="O479" i="3" s="1"/>
  <c r="P479" i="3" s="1"/>
  <c r="R478" i="3"/>
  <c r="S478" i="3" s="1"/>
  <c r="F478" i="3"/>
  <c r="M478" i="3" s="1"/>
  <c r="N478" i="3" s="1"/>
  <c r="O478" i="3" s="1"/>
  <c r="P478" i="3" s="1"/>
  <c r="R477" i="3"/>
  <c r="S477" i="3" s="1"/>
  <c r="F477" i="3"/>
  <c r="M477" i="3" s="1"/>
  <c r="N477" i="3" s="1"/>
  <c r="O477" i="3" s="1"/>
  <c r="P477" i="3" s="1"/>
  <c r="R476" i="3"/>
  <c r="S476" i="3" s="1"/>
  <c r="F476" i="3"/>
  <c r="M476" i="3" s="1"/>
  <c r="N476" i="3" s="1"/>
  <c r="O476" i="3" s="1"/>
  <c r="P476" i="3" s="1"/>
  <c r="R475" i="3"/>
  <c r="S475" i="3" s="1"/>
  <c r="F475" i="3"/>
  <c r="M475" i="3" s="1"/>
  <c r="N475" i="3" s="1"/>
  <c r="O475" i="3" s="1"/>
  <c r="P475" i="3" s="1"/>
  <c r="R474" i="3"/>
  <c r="S474" i="3" s="1"/>
  <c r="F474" i="3"/>
  <c r="M474" i="3" s="1"/>
  <c r="N474" i="3" s="1"/>
  <c r="O474" i="3" s="1"/>
  <c r="P474" i="3" s="1"/>
  <c r="R473" i="3"/>
  <c r="S473" i="3" s="1"/>
  <c r="F473" i="3"/>
  <c r="M473" i="3" s="1"/>
  <c r="N473" i="3" s="1"/>
  <c r="O473" i="3" s="1"/>
  <c r="P473" i="3" s="1"/>
  <c r="R472" i="3"/>
  <c r="S472" i="3" s="1"/>
  <c r="F472" i="3"/>
  <c r="M472" i="3" s="1"/>
  <c r="N472" i="3" s="1"/>
  <c r="O472" i="3" s="1"/>
  <c r="P472" i="3" s="1"/>
  <c r="R471" i="3"/>
  <c r="S471" i="3" s="1"/>
  <c r="F471" i="3"/>
  <c r="M471" i="3" s="1"/>
  <c r="N471" i="3" s="1"/>
  <c r="O471" i="3" s="1"/>
  <c r="P471" i="3" s="1"/>
  <c r="R470" i="3"/>
  <c r="S470" i="3" s="1"/>
  <c r="F470" i="3"/>
  <c r="M470" i="3" s="1"/>
  <c r="N470" i="3" s="1"/>
  <c r="O470" i="3" s="1"/>
  <c r="P470" i="3" s="1"/>
  <c r="R469" i="3"/>
  <c r="S469" i="3" s="1"/>
  <c r="F469" i="3"/>
  <c r="M469" i="3" s="1"/>
  <c r="N469" i="3" s="1"/>
  <c r="O469" i="3" s="1"/>
  <c r="P469" i="3" s="1"/>
  <c r="R468" i="3"/>
  <c r="S468" i="3" s="1"/>
  <c r="F468" i="3"/>
  <c r="M468" i="3" s="1"/>
  <c r="N468" i="3" s="1"/>
  <c r="O468" i="3" s="1"/>
  <c r="P468" i="3" s="1"/>
  <c r="R467" i="3"/>
  <c r="S467" i="3" s="1"/>
  <c r="F467" i="3"/>
  <c r="M467" i="3" s="1"/>
  <c r="N467" i="3" s="1"/>
  <c r="O467" i="3" s="1"/>
  <c r="P467" i="3" s="1"/>
  <c r="R466" i="3"/>
  <c r="S466" i="3" s="1"/>
  <c r="F466" i="3"/>
  <c r="M466" i="3" s="1"/>
  <c r="N466" i="3" s="1"/>
  <c r="O466" i="3" s="1"/>
  <c r="P466" i="3" s="1"/>
  <c r="R465" i="3"/>
  <c r="S465" i="3" s="1"/>
  <c r="F465" i="3"/>
  <c r="M465" i="3" s="1"/>
  <c r="N465" i="3" s="1"/>
  <c r="O465" i="3" s="1"/>
  <c r="P465" i="3" s="1"/>
  <c r="R464" i="3"/>
  <c r="S464" i="3" s="1"/>
  <c r="F464" i="3"/>
  <c r="M464" i="3" s="1"/>
  <c r="N464" i="3" s="1"/>
  <c r="O464" i="3" s="1"/>
  <c r="P464" i="3" s="1"/>
  <c r="R463" i="3"/>
  <c r="S463" i="3" s="1"/>
  <c r="F463" i="3"/>
  <c r="M463" i="3" s="1"/>
  <c r="N463" i="3" s="1"/>
  <c r="O463" i="3" s="1"/>
  <c r="P463" i="3" s="1"/>
  <c r="R462" i="3"/>
  <c r="S462" i="3" s="1"/>
  <c r="F462" i="3"/>
  <c r="M462" i="3" s="1"/>
  <c r="N462" i="3" s="1"/>
  <c r="O462" i="3" s="1"/>
  <c r="P462" i="3" s="1"/>
  <c r="R461" i="3"/>
  <c r="S461" i="3" s="1"/>
  <c r="F461" i="3"/>
  <c r="M461" i="3" s="1"/>
  <c r="N461" i="3" s="1"/>
  <c r="O461" i="3" s="1"/>
  <c r="P461" i="3" s="1"/>
  <c r="R460" i="3"/>
  <c r="S460" i="3" s="1"/>
  <c r="F460" i="3"/>
  <c r="M460" i="3" s="1"/>
  <c r="N460" i="3" s="1"/>
  <c r="O460" i="3" s="1"/>
  <c r="P460" i="3" s="1"/>
  <c r="R459" i="3"/>
  <c r="S459" i="3" s="1"/>
  <c r="F459" i="3"/>
  <c r="M459" i="3" s="1"/>
  <c r="N459" i="3" s="1"/>
  <c r="O459" i="3" s="1"/>
  <c r="P459" i="3" s="1"/>
  <c r="R458" i="3"/>
  <c r="S458" i="3" s="1"/>
  <c r="F458" i="3"/>
  <c r="M458" i="3" s="1"/>
  <c r="N458" i="3" s="1"/>
  <c r="O458" i="3" s="1"/>
  <c r="P458" i="3" s="1"/>
  <c r="R457" i="3"/>
  <c r="S457" i="3" s="1"/>
  <c r="F457" i="3"/>
  <c r="M457" i="3" s="1"/>
  <c r="N457" i="3" s="1"/>
  <c r="O457" i="3" s="1"/>
  <c r="P457" i="3" s="1"/>
  <c r="R456" i="3"/>
  <c r="S456" i="3" s="1"/>
  <c r="F456" i="3"/>
  <c r="M456" i="3" s="1"/>
  <c r="N456" i="3" s="1"/>
  <c r="O456" i="3" s="1"/>
  <c r="P456" i="3" s="1"/>
  <c r="R455" i="3"/>
  <c r="S455" i="3" s="1"/>
  <c r="F455" i="3"/>
  <c r="M455" i="3" s="1"/>
  <c r="N455" i="3" s="1"/>
  <c r="O455" i="3" s="1"/>
  <c r="P455" i="3" s="1"/>
  <c r="R454" i="3"/>
  <c r="S454" i="3" s="1"/>
  <c r="F454" i="3"/>
  <c r="M454" i="3" s="1"/>
  <c r="N454" i="3" s="1"/>
  <c r="O454" i="3" s="1"/>
  <c r="P454" i="3" s="1"/>
  <c r="R453" i="3"/>
  <c r="S453" i="3" s="1"/>
  <c r="F453" i="3"/>
  <c r="M453" i="3" s="1"/>
  <c r="N453" i="3" s="1"/>
  <c r="O453" i="3" s="1"/>
  <c r="P453" i="3" s="1"/>
  <c r="R452" i="3"/>
  <c r="S452" i="3" s="1"/>
  <c r="F452" i="3"/>
  <c r="M452" i="3" s="1"/>
  <c r="N452" i="3" s="1"/>
  <c r="O452" i="3" s="1"/>
  <c r="P452" i="3" s="1"/>
  <c r="R451" i="3"/>
  <c r="S451" i="3" s="1"/>
  <c r="F451" i="3"/>
  <c r="M451" i="3" s="1"/>
  <c r="N451" i="3" s="1"/>
  <c r="O451" i="3" s="1"/>
  <c r="P451" i="3" s="1"/>
  <c r="R450" i="3"/>
  <c r="S450" i="3" s="1"/>
  <c r="F450" i="3"/>
  <c r="M450" i="3" s="1"/>
  <c r="N450" i="3" s="1"/>
  <c r="O450" i="3" s="1"/>
  <c r="P450" i="3" s="1"/>
  <c r="R449" i="3"/>
  <c r="S449" i="3" s="1"/>
  <c r="F449" i="3"/>
  <c r="M449" i="3" s="1"/>
  <c r="N449" i="3" s="1"/>
  <c r="O449" i="3" s="1"/>
  <c r="P449" i="3" s="1"/>
  <c r="R448" i="3"/>
  <c r="S448" i="3" s="1"/>
  <c r="F448" i="3"/>
  <c r="M448" i="3" s="1"/>
  <c r="N448" i="3" s="1"/>
  <c r="O448" i="3" s="1"/>
  <c r="P448" i="3" s="1"/>
  <c r="R447" i="3"/>
  <c r="S447" i="3" s="1"/>
  <c r="F447" i="3"/>
  <c r="M447" i="3" s="1"/>
  <c r="N447" i="3" s="1"/>
  <c r="O447" i="3" s="1"/>
  <c r="P447" i="3" s="1"/>
  <c r="R446" i="3"/>
  <c r="S446" i="3" s="1"/>
  <c r="F446" i="3"/>
  <c r="M446" i="3" s="1"/>
  <c r="N446" i="3" s="1"/>
  <c r="O446" i="3" s="1"/>
  <c r="P446" i="3" s="1"/>
  <c r="R445" i="3"/>
  <c r="S445" i="3" s="1"/>
  <c r="F445" i="3"/>
  <c r="M445" i="3" s="1"/>
  <c r="N445" i="3" s="1"/>
  <c r="O445" i="3" s="1"/>
  <c r="P445" i="3" s="1"/>
  <c r="R444" i="3"/>
  <c r="S444" i="3" s="1"/>
  <c r="F444" i="3"/>
  <c r="M444" i="3" s="1"/>
  <c r="N444" i="3" s="1"/>
  <c r="O444" i="3" s="1"/>
  <c r="P444" i="3" s="1"/>
  <c r="R443" i="3"/>
  <c r="S443" i="3" s="1"/>
  <c r="F443" i="3"/>
  <c r="M443" i="3" s="1"/>
  <c r="N443" i="3" s="1"/>
  <c r="O443" i="3" s="1"/>
  <c r="P443" i="3" s="1"/>
  <c r="R442" i="3"/>
  <c r="S442" i="3" s="1"/>
  <c r="F442" i="3"/>
  <c r="M442" i="3" s="1"/>
  <c r="N442" i="3" s="1"/>
  <c r="O442" i="3" s="1"/>
  <c r="P442" i="3" s="1"/>
  <c r="R441" i="3"/>
  <c r="S441" i="3" s="1"/>
  <c r="F441" i="3"/>
  <c r="M441" i="3" s="1"/>
  <c r="N441" i="3" s="1"/>
  <c r="O441" i="3" s="1"/>
  <c r="P441" i="3" s="1"/>
  <c r="R440" i="3"/>
  <c r="S440" i="3" s="1"/>
  <c r="F440" i="3"/>
  <c r="M440" i="3" s="1"/>
  <c r="N440" i="3" s="1"/>
  <c r="O440" i="3" s="1"/>
  <c r="P440" i="3" s="1"/>
  <c r="R439" i="3"/>
  <c r="S439" i="3" s="1"/>
  <c r="F439" i="3"/>
  <c r="M439" i="3" s="1"/>
  <c r="N439" i="3" s="1"/>
  <c r="O439" i="3" s="1"/>
  <c r="P439" i="3" s="1"/>
  <c r="R438" i="3"/>
  <c r="S438" i="3" s="1"/>
  <c r="F438" i="3"/>
  <c r="M438" i="3" s="1"/>
  <c r="N438" i="3" s="1"/>
  <c r="O438" i="3" s="1"/>
  <c r="P438" i="3" s="1"/>
  <c r="R437" i="3"/>
  <c r="S437" i="3" s="1"/>
  <c r="F437" i="3"/>
  <c r="M437" i="3" s="1"/>
  <c r="N437" i="3" s="1"/>
  <c r="O437" i="3" s="1"/>
  <c r="P437" i="3" s="1"/>
  <c r="R436" i="3"/>
  <c r="S436" i="3" s="1"/>
  <c r="F436" i="3"/>
  <c r="M436" i="3" s="1"/>
  <c r="N436" i="3" s="1"/>
  <c r="O436" i="3" s="1"/>
  <c r="P436" i="3" s="1"/>
  <c r="R435" i="3"/>
  <c r="S435" i="3" s="1"/>
  <c r="F435" i="3"/>
  <c r="M435" i="3" s="1"/>
  <c r="N435" i="3" s="1"/>
  <c r="O435" i="3" s="1"/>
  <c r="P435" i="3" s="1"/>
  <c r="R434" i="3"/>
  <c r="S434" i="3" s="1"/>
  <c r="F434" i="3"/>
  <c r="M434" i="3" s="1"/>
  <c r="N434" i="3" s="1"/>
  <c r="O434" i="3" s="1"/>
  <c r="P434" i="3" s="1"/>
  <c r="R433" i="3"/>
  <c r="S433" i="3" s="1"/>
  <c r="F433" i="3"/>
  <c r="M433" i="3" s="1"/>
  <c r="N433" i="3" s="1"/>
  <c r="O433" i="3" s="1"/>
  <c r="P433" i="3" s="1"/>
  <c r="R432" i="3"/>
  <c r="S432" i="3" s="1"/>
  <c r="F432" i="3"/>
  <c r="M432" i="3" s="1"/>
  <c r="N432" i="3" s="1"/>
  <c r="O432" i="3" s="1"/>
  <c r="P432" i="3" s="1"/>
  <c r="R431" i="3"/>
  <c r="S431" i="3" s="1"/>
  <c r="F431" i="3"/>
  <c r="M431" i="3" s="1"/>
  <c r="N431" i="3" s="1"/>
  <c r="O431" i="3" s="1"/>
  <c r="P431" i="3" s="1"/>
  <c r="R430" i="3"/>
  <c r="S430" i="3" s="1"/>
  <c r="F430" i="3"/>
  <c r="M430" i="3" s="1"/>
  <c r="N430" i="3" s="1"/>
  <c r="O430" i="3" s="1"/>
  <c r="P430" i="3" s="1"/>
  <c r="R429" i="3"/>
  <c r="S429" i="3" s="1"/>
  <c r="F429" i="3"/>
  <c r="M429" i="3" s="1"/>
  <c r="N429" i="3" s="1"/>
  <c r="O429" i="3" s="1"/>
  <c r="P429" i="3" s="1"/>
  <c r="R428" i="3"/>
  <c r="S428" i="3" s="1"/>
  <c r="F428" i="3"/>
  <c r="M428" i="3" s="1"/>
  <c r="N428" i="3" s="1"/>
  <c r="O428" i="3" s="1"/>
  <c r="P428" i="3" s="1"/>
  <c r="R427" i="3"/>
  <c r="S427" i="3" s="1"/>
  <c r="F427" i="3"/>
  <c r="M427" i="3" s="1"/>
  <c r="N427" i="3" s="1"/>
  <c r="O427" i="3" s="1"/>
  <c r="P427" i="3" s="1"/>
  <c r="R426" i="3"/>
  <c r="S426" i="3" s="1"/>
  <c r="F426" i="3"/>
  <c r="M426" i="3" s="1"/>
  <c r="N426" i="3" s="1"/>
  <c r="O426" i="3" s="1"/>
  <c r="P426" i="3" s="1"/>
  <c r="R425" i="3"/>
  <c r="S425" i="3" s="1"/>
  <c r="F425" i="3"/>
  <c r="M425" i="3" s="1"/>
  <c r="N425" i="3" s="1"/>
  <c r="O425" i="3" s="1"/>
  <c r="P425" i="3" s="1"/>
  <c r="R424" i="3"/>
  <c r="S424" i="3" s="1"/>
  <c r="F424" i="3"/>
  <c r="M424" i="3" s="1"/>
  <c r="N424" i="3" s="1"/>
  <c r="O424" i="3" s="1"/>
  <c r="P424" i="3" s="1"/>
  <c r="R423" i="3"/>
  <c r="S423" i="3" s="1"/>
  <c r="F423" i="3"/>
  <c r="M423" i="3" s="1"/>
  <c r="N423" i="3" s="1"/>
  <c r="O423" i="3" s="1"/>
  <c r="P423" i="3" s="1"/>
  <c r="R422" i="3"/>
  <c r="S422" i="3" s="1"/>
  <c r="F422" i="3"/>
  <c r="M422" i="3" s="1"/>
  <c r="N422" i="3" s="1"/>
  <c r="O422" i="3" s="1"/>
  <c r="P422" i="3" s="1"/>
  <c r="R421" i="3"/>
  <c r="S421" i="3" s="1"/>
  <c r="F421" i="3"/>
  <c r="M421" i="3" s="1"/>
  <c r="N421" i="3" s="1"/>
  <c r="O421" i="3" s="1"/>
  <c r="P421" i="3" s="1"/>
  <c r="R420" i="3"/>
  <c r="S420" i="3" s="1"/>
  <c r="F420" i="3"/>
  <c r="M420" i="3" s="1"/>
  <c r="N420" i="3" s="1"/>
  <c r="O420" i="3" s="1"/>
  <c r="P420" i="3" s="1"/>
  <c r="R419" i="3"/>
  <c r="S419" i="3" s="1"/>
  <c r="F419" i="3"/>
  <c r="M419" i="3" s="1"/>
  <c r="N419" i="3" s="1"/>
  <c r="O419" i="3" s="1"/>
  <c r="P419" i="3" s="1"/>
  <c r="R418" i="3"/>
  <c r="S418" i="3" s="1"/>
  <c r="F418" i="3"/>
  <c r="M418" i="3" s="1"/>
  <c r="N418" i="3" s="1"/>
  <c r="O418" i="3" s="1"/>
  <c r="P418" i="3" s="1"/>
  <c r="R417" i="3"/>
  <c r="S417" i="3" s="1"/>
  <c r="F417" i="3"/>
  <c r="M417" i="3" s="1"/>
  <c r="N417" i="3" s="1"/>
  <c r="O417" i="3" s="1"/>
  <c r="P417" i="3" s="1"/>
  <c r="R416" i="3"/>
  <c r="S416" i="3" s="1"/>
  <c r="F416" i="3"/>
  <c r="M416" i="3" s="1"/>
  <c r="N416" i="3" s="1"/>
  <c r="O416" i="3" s="1"/>
  <c r="P416" i="3" s="1"/>
  <c r="R415" i="3"/>
  <c r="S415" i="3" s="1"/>
  <c r="F415" i="3"/>
  <c r="M415" i="3" s="1"/>
  <c r="N415" i="3" s="1"/>
  <c r="O415" i="3" s="1"/>
  <c r="P415" i="3" s="1"/>
  <c r="R414" i="3"/>
  <c r="S414" i="3" s="1"/>
  <c r="F414" i="3"/>
  <c r="M414" i="3" s="1"/>
  <c r="N414" i="3" s="1"/>
  <c r="O414" i="3" s="1"/>
  <c r="P414" i="3" s="1"/>
  <c r="R413" i="3"/>
  <c r="S413" i="3" s="1"/>
  <c r="F413" i="3"/>
  <c r="M413" i="3" s="1"/>
  <c r="N413" i="3" s="1"/>
  <c r="O413" i="3" s="1"/>
  <c r="P413" i="3" s="1"/>
  <c r="R412" i="3"/>
  <c r="S412" i="3" s="1"/>
  <c r="F412" i="3"/>
  <c r="M412" i="3" s="1"/>
  <c r="N412" i="3" s="1"/>
  <c r="O412" i="3" s="1"/>
  <c r="P412" i="3" s="1"/>
  <c r="R411" i="3"/>
  <c r="S411" i="3" s="1"/>
  <c r="F411" i="3"/>
  <c r="M411" i="3" s="1"/>
  <c r="N411" i="3" s="1"/>
  <c r="O411" i="3" s="1"/>
  <c r="P411" i="3" s="1"/>
  <c r="R410" i="3"/>
  <c r="S410" i="3" s="1"/>
  <c r="F410" i="3"/>
  <c r="M410" i="3" s="1"/>
  <c r="N410" i="3" s="1"/>
  <c r="O410" i="3" s="1"/>
  <c r="P410" i="3" s="1"/>
  <c r="R409" i="3"/>
  <c r="S409" i="3" s="1"/>
  <c r="F409" i="3"/>
  <c r="M409" i="3" s="1"/>
  <c r="N409" i="3" s="1"/>
  <c r="O409" i="3" s="1"/>
  <c r="P409" i="3" s="1"/>
  <c r="R408" i="3"/>
  <c r="S408" i="3" s="1"/>
  <c r="F408" i="3"/>
  <c r="M408" i="3" s="1"/>
  <c r="N408" i="3" s="1"/>
  <c r="O408" i="3" s="1"/>
  <c r="P408" i="3" s="1"/>
  <c r="R407" i="3"/>
  <c r="S407" i="3" s="1"/>
  <c r="F407" i="3"/>
  <c r="M407" i="3" s="1"/>
  <c r="N407" i="3" s="1"/>
  <c r="O407" i="3" s="1"/>
  <c r="P407" i="3" s="1"/>
  <c r="R406" i="3"/>
  <c r="S406" i="3" s="1"/>
  <c r="F406" i="3"/>
  <c r="M406" i="3" s="1"/>
  <c r="N406" i="3" s="1"/>
  <c r="O406" i="3" s="1"/>
  <c r="P406" i="3" s="1"/>
  <c r="R405" i="3"/>
  <c r="S405" i="3" s="1"/>
  <c r="F405" i="3"/>
  <c r="M405" i="3" s="1"/>
  <c r="N405" i="3" s="1"/>
  <c r="O405" i="3" s="1"/>
  <c r="P405" i="3" s="1"/>
  <c r="R404" i="3"/>
  <c r="S404" i="3" s="1"/>
  <c r="F404" i="3"/>
  <c r="M404" i="3" s="1"/>
  <c r="N404" i="3" s="1"/>
  <c r="O404" i="3" s="1"/>
  <c r="P404" i="3" s="1"/>
  <c r="R403" i="3"/>
  <c r="S403" i="3" s="1"/>
  <c r="F403" i="3"/>
  <c r="M403" i="3" s="1"/>
  <c r="N403" i="3" s="1"/>
  <c r="O403" i="3" s="1"/>
  <c r="P403" i="3" s="1"/>
  <c r="R402" i="3"/>
  <c r="S402" i="3" s="1"/>
  <c r="F402" i="3"/>
  <c r="M402" i="3" s="1"/>
  <c r="N402" i="3" s="1"/>
  <c r="O402" i="3" s="1"/>
  <c r="P402" i="3" s="1"/>
  <c r="R401" i="3"/>
  <c r="S401" i="3" s="1"/>
  <c r="F401" i="3"/>
  <c r="M401" i="3" s="1"/>
  <c r="N401" i="3" s="1"/>
  <c r="O401" i="3" s="1"/>
  <c r="P401" i="3" s="1"/>
  <c r="R400" i="3"/>
  <c r="S400" i="3" s="1"/>
  <c r="F400" i="3"/>
  <c r="M400" i="3" s="1"/>
  <c r="N400" i="3" s="1"/>
  <c r="O400" i="3" s="1"/>
  <c r="P400" i="3" s="1"/>
  <c r="R399" i="3"/>
  <c r="S399" i="3" s="1"/>
  <c r="F399" i="3"/>
  <c r="M399" i="3" s="1"/>
  <c r="N399" i="3" s="1"/>
  <c r="O399" i="3" s="1"/>
  <c r="P399" i="3" s="1"/>
  <c r="R398" i="3"/>
  <c r="S398" i="3" s="1"/>
  <c r="F398" i="3"/>
  <c r="M398" i="3" s="1"/>
  <c r="N398" i="3" s="1"/>
  <c r="O398" i="3" s="1"/>
  <c r="P398" i="3" s="1"/>
  <c r="R397" i="3"/>
  <c r="S397" i="3" s="1"/>
  <c r="F397" i="3"/>
  <c r="M397" i="3" s="1"/>
  <c r="N397" i="3" s="1"/>
  <c r="O397" i="3" s="1"/>
  <c r="P397" i="3" s="1"/>
  <c r="R396" i="3"/>
  <c r="S396" i="3" s="1"/>
  <c r="F396" i="3"/>
  <c r="M396" i="3" s="1"/>
  <c r="N396" i="3" s="1"/>
  <c r="O396" i="3" s="1"/>
  <c r="P396" i="3" s="1"/>
  <c r="R395" i="3"/>
  <c r="S395" i="3" s="1"/>
  <c r="F395" i="3"/>
  <c r="M395" i="3" s="1"/>
  <c r="N395" i="3" s="1"/>
  <c r="O395" i="3" s="1"/>
  <c r="P395" i="3" s="1"/>
  <c r="R394" i="3"/>
  <c r="S394" i="3" s="1"/>
  <c r="F394" i="3"/>
  <c r="M394" i="3" s="1"/>
  <c r="N394" i="3" s="1"/>
  <c r="O394" i="3" s="1"/>
  <c r="P394" i="3" s="1"/>
  <c r="R393" i="3"/>
  <c r="S393" i="3" s="1"/>
  <c r="F393" i="3"/>
  <c r="M393" i="3" s="1"/>
  <c r="N393" i="3" s="1"/>
  <c r="O393" i="3" s="1"/>
  <c r="P393" i="3" s="1"/>
  <c r="R392" i="3"/>
  <c r="S392" i="3" s="1"/>
  <c r="F392" i="3"/>
  <c r="M392" i="3" s="1"/>
  <c r="N392" i="3" s="1"/>
  <c r="O392" i="3" s="1"/>
  <c r="P392" i="3" s="1"/>
  <c r="R391" i="3"/>
  <c r="S391" i="3" s="1"/>
  <c r="F391" i="3"/>
  <c r="M391" i="3" s="1"/>
  <c r="N391" i="3" s="1"/>
  <c r="O391" i="3" s="1"/>
  <c r="P391" i="3" s="1"/>
  <c r="R390" i="3"/>
  <c r="S390" i="3" s="1"/>
  <c r="F390" i="3"/>
  <c r="M390" i="3" s="1"/>
  <c r="N390" i="3" s="1"/>
  <c r="O390" i="3" s="1"/>
  <c r="P390" i="3" s="1"/>
  <c r="R389" i="3"/>
  <c r="S389" i="3" s="1"/>
  <c r="F389" i="3"/>
  <c r="M389" i="3" s="1"/>
  <c r="N389" i="3" s="1"/>
  <c r="O389" i="3" s="1"/>
  <c r="P389" i="3" s="1"/>
  <c r="R388" i="3"/>
  <c r="S388" i="3" s="1"/>
  <c r="F388" i="3"/>
  <c r="M388" i="3" s="1"/>
  <c r="N388" i="3" s="1"/>
  <c r="O388" i="3" s="1"/>
  <c r="P388" i="3" s="1"/>
  <c r="R387" i="3"/>
  <c r="S387" i="3" s="1"/>
  <c r="F387" i="3"/>
  <c r="M387" i="3" s="1"/>
  <c r="N387" i="3" s="1"/>
  <c r="O387" i="3" s="1"/>
  <c r="P387" i="3" s="1"/>
  <c r="R386" i="3"/>
  <c r="S386" i="3" s="1"/>
  <c r="F386" i="3"/>
  <c r="M386" i="3" s="1"/>
  <c r="N386" i="3" s="1"/>
  <c r="O386" i="3" s="1"/>
  <c r="P386" i="3" s="1"/>
  <c r="R385" i="3"/>
  <c r="S385" i="3" s="1"/>
  <c r="F385" i="3"/>
  <c r="M385" i="3" s="1"/>
  <c r="N385" i="3" s="1"/>
  <c r="O385" i="3" s="1"/>
  <c r="P385" i="3" s="1"/>
  <c r="R384" i="3"/>
  <c r="S384" i="3" s="1"/>
  <c r="F384" i="3"/>
  <c r="M384" i="3" s="1"/>
  <c r="N384" i="3" s="1"/>
  <c r="O384" i="3" s="1"/>
  <c r="P384" i="3" s="1"/>
  <c r="R383" i="3"/>
  <c r="S383" i="3" s="1"/>
  <c r="F383" i="3"/>
  <c r="M383" i="3" s="1"/>
  <c r="N383" i="3" s="1"/>
  <c r="O383" i="3" s="1"/>
  <c r="P383" i="3" s="1"/>
  <c r="R382" i="3"/>
  <c r="S382" i="3" s="1"/>
  <c r="F382" i="3"/>
  <c r="M382" i="3" s="1"/>
  <c r="N382" i="3" s="1"/>
  <c r="O382" i="3" s="1"/>
  <c r="P382" i="3" s="1"/>
  <c r="R381" i="3"/>
  <c r="S381" i="3" s="1"/>
  <c r="F381" i="3"/>
  <c r="M381" i="3" s="1"/>
  <c r="N381" i="3" s="1"/>
  <c r="O381" i="3" s="1"/>
  <c r="P381" i="3" s="1"/>
  <c r="R380" i="3"/>
  <c r="S380" i="3" s="1"/>
  <c r="F380" i="3"/>
  <c r="M380" i="3" s="1"/>
  <c r="N380" i="3" s="1"/>
  <c r="O380" i="3" s="1"/>
  <c r="P380" i="3" s="1"/>
  <c r="R379" i="3"/>
  <c r="S379" i="3" s="1"/>
  <c r="F379" i="3"/>
  <c r="M379" i="3" s="1"/>
  <c r="N379" i="3" s="1"/>
  <c r="O379" i="3" s="1"/>
  <c r="P379" i="3" s="1"/>
  <c r="R378" i="3"/>
  <c r="S378" i="3" s="1"/>
  <c r="F378" i="3"/>
  <c r="M378" i="3" s="1"/>
  <c r="N378" i="3" s="1"/>
  <c r="O378" i="3" s="1"/>
  <c r="P378" i="3" s="1"/>
  <c r="R377" i="3"/>
  <c r="S377" i="3" s="1"/>
  <c r="F377" i="3"/>
  <c r="M377" i="3" s="1"/>
  <c r="N377" i="3" s="1"/>
  <c r="O377" i="3" s="1"/>
  <c r="P377" i="3" s="1"/>
  <c r="R376" i="3"/>
  <c r="S376" i="3" s="1"/>
  <c r="F376" i="3"/>
  <c r="M376" i="3" s="1"/>
  <c r="N376" i="3" s="1"/>
  <c r="O376" i="3" s="1"/>
  <c r="P376" i="3" s="1"/>
  <c r="R375" i="3"/>
  <c r="S375" i="3" s="1"/>
  <c r="F375" i="3"/>
  <c r="M375" i="3" s="1"/>
  <c r="N375" i="3" s="1"/>
  <c r="O375" i="3" s="1"/>
  <c r="P375" i="3" s="1"/>
  <c r="R374" i="3"/>
  <c r="S374" i="3" s="1"/>
  <c r="F374" i="3"/>
  <c r="M374" i="3" s="1"/>
  <c r="N374" i="3" s="1"/>
  <c r="O374" i="3" s="1"/>
  <c r="P374" i="3" s="1"/>
  <c r="R373" i="3"/>
  <c r="S373" i="3" s="1"/>
  <c r="F373" i="3"/>
  <c r="M373" i="3" s="1"/>
  <c r="N373" i="3" s="1"/>
  <c r="O373" i="3" s="1"/>
  <c r="P373" i="3" s="1"/>
  <c r="R372" i="3"/>
  <c r="S372" i="3" s="1"/>
  <c r="F372" i="3"/>
  <c r="M372" i="3" s="1"/>
  <c r="N372" i="3" s="1"/>
  <c r="O372" i="3" s="1"/>
  <c r="P372" i="3" s="1"/>
  <c r="R371" i="3"/>
  <c r="S371" i="3" s="1"/>
  <c r="F371" i="3"/>
  <c r="M371" i="3" s="1"/>
  <c r="N371" i="3" s="1"/>
  <c r="O371" i="3" s="1"/>
  <c r="P371" i="3" s="1"/>
  <c r="R370" i="3"/>
  <c r="S370" i="3" s="1"/>
  <c r="F370" i="3"/>
  <c r="M370" i="3" s="1"/>
  <c r="N370" i="3" s="1"/>
  <c r="O370" i="3" s="1"/>
  <c r="P370" i="3" s="1"/>
  <c r="R369" i="3"/>
  <c r="S369" i="3" s="1"/>
  <c r="F369" i="3"/>
  <c r="M369" i="3" s="1"/>
  <c r="N369" i="3" s="1"/>
  <c r="O369" i="3" s="1"/>
  <c r="P369" i="3" s="1"/>
  <c r="R368" i="3"/>
  <c r="S368" i="3" s="1"/>
  <c r="F368" i="3"/>
  <c r="M368" i="3" s="1"/>
  <c r="N368" i="3" s="1"/>
  <c r="O368" i="3" s="1"/>
  <c r="P368" i="3" s="1"/>
  <c r="R367" i="3"/>
  <c r="S367" i="3" s="1"/>
  <c r="F367" i="3"/>
  <c r="M367" i="3" s="1"/>
  <c r="N367" i="3" s="1"/>
  <c r="O367" i="3" s="1"/>
  <c r="P367" i="3" s="1"/>
  <c r="R366" i="3"/>
  <c r="S366" i="3" s="1"/>
  <c r="F366" i="3"/>
  <c r="M366" i="3" s="1"/>
  <c r="N366" i="3" s="1"/>
  <c r="O366" i="3" s="1"/>
  <c r="P366" i="3" s="1"/>
  <c r="R365" i="3"/>
  <c r="S365" i="3" s="1"/>
  <c r="F365" i="3"/>
  <c r="M365" i="3" s="1"/>
  <c r="N365" i="3" s="1"/>
  <c r="O365" i="3" s="1"/>
  <c r="P365" i="3" s="1"/>
  <c r="R364" i="3"/>
  <c r="S364" i="3" s="1"/>
  <c r="F364" i="3"/>
  <c r="M364" i="3" s="1"/>
  <c r="N364" i="3" s="1"/>
  <c r="O364" i="3" s="1"/>
  <c r="P364" i="3" s="1"/>
  <c r="R363" i="3"/>
  <c r="S363" i="3" s="1"/>
  <c r="F363" i="3"/>
  <c r="M363" i="3" s="1"/>
  <c r="N363" i="3" s="1"/>
  <c r="O363" i="3" s="1"/>
  <c r="P363" i="3" s="1"/>
  <c r="R362" i="3"/>
  <c r="S362" i="3" s="1"/>
  <c r="F362" i="3"/>
  <c r="M362" i="3" s="1"/>
  <c r="N362" i="3" s="1"/>
  <c r="O362" i="3" s="1"/>
  <c r="P362" i="3" s="1"/>
  <c r="R361" i="3"/>
  <c r="S361" i="3" s="1"/>
  <c r="F361" i="3"/>
  <c r="M361" i="3" s="1"/>
  <c r="N361" i="3" s="1"/>
  <c r="O361" i="3" s="1"/>
  <c r="P361" i="3" s="1"/>
  <c r="R360" i="3"/>
  <c r="S360" i="3" s="1"/>
  <c r="F360" i="3"/>
  <c r="M360" i="3" s="1"/>
  <c r="N360" i="3" s="1"/>
  <c r="O360" i="3" s="1"/>
  <c r="P360" i="3" s="1"/>
  <c r="R359" i="3"/>
  <c r="S359" i="3" s="1"/>
  <c r="F359" i="3"/>
  <c r="M359" i="3" s="1"/>
  <c r="N359" i="3" s="1"/>
  <c r="O359" i="3" s="1"/>
  <c r="P359" i="3" s="1"/>
  <c r="R358" i="3"/>
  <c r="S358" i="3" s="1"/>
  <c r="F358" i="3"/>
  <c r="M358" i="3" s="1"/>
  <c r="N358" i="3" s="1"/>
  <c r="O358" i="3" s="1"/>
  <c r="P358" i="3" s="1"/>
  <c r="R357" i="3"/>
  <c r="S357" i="3" s="1"/>
  <c r="F357" i="3"/>
  <c r="M357" i="3" s="1"/>
  <c r="N357" i="3" s="1"/>
  <c r="O357" i="3" s="1"/>
  <c r="P357" i="3" s="1"/>
  <c r="R356" i="3"/>
  <c r="S356" i="3" s="1"/>
  <c r="F356" i="3"/>
  <c r="M356" i="3" s="1"/>
  <c r="N356" i="3" s="1"/>
  <c r="O356" i="3" s="1"/>
  <c r="P356" i="3" s="1"/>
  <c r="R355" i="3"/>
  <c r="S355" i="3" s="1"/>
  <c r="F355" i="3"/>
  <c r="M355" i="3" s="1"/>
  <c r="N355" i="3" s="1"/>
  <c r="O355" i="3" s="1"/>
  <c r="P355" i="3" s="1"/>
  <c r="R354" i="3"/>
  <c r="S354" i="3" s="1"/>
  <c r="F354" i="3"/>
  <c r="M354" i="3" s="1"/>
  <c r="N354" i="3" s="1"/>
  <c r="O354" i="3" s="1"/>
  <c r="P354" i="3" s="1"/>
  <c r="R353" i="3"/>
  <c r="S353" i="3" s="1"/>
  <c r="F353" i="3"/>
  <c r="M353" i="3" s="1"/>
  <c r="N353" i="3" s="1"/>
  <c r="O353" i="3" s="1"/>
  <c r="P353" i="3" s="1"/>
  <c r="R352" i="3"/>
  <c r="S352" i="3" s="1"/>
  <c r="F352" i="3"/>
  <c r="M352" i="3" s="1"/>
  <c r="N352" i="3" s="1"/>
  <c r="O352" i="3" s="1"/>
  <c r="P352" i="3" s="1"/>
  <c r="R351" i="3"/>
  <c r="S351" i="3" s="1"/>
  <c r="F351" i="3"/>
  <c r="M351" i="3" s="1"/>
  <c r="N351" i="3" s="1"/>
  <c r="O351" i="3" s="1"/>
  <c r="P351" i="3" s="1"/>
  <c r="R350" i="3"/>
  <c r="S350" i="3" s="1"/>
  <c r="F350" i="3"/>
  <c r="M350" i="3" s="1"/>
  <c r="N350" i="3" s="1"/>
  <c r="O350" i="3" s="1"/>
  <c r="P350" i="3" s="1"/>
  <c r="R349" i="3"/>
  <c r="S349" i="3" s="1"/>
  <c r="F349" i="3"/>
  <c r="M349" i="3" s="1"/>
  <c r="N349" i="3" s="1"/>
  <c r="O349" i="3" s="1"/>
  <c r="P349" i="3" s="1"/>
  <c r="R348" i="3"/>
  <c r="S348" i="3" s="1"/>
  <c r="F348" i="3"/>
  <c r="M348" i="3" s="1"/>
  <c r="N348" i="3" s="1"/>
  <c r="O348" i="3" s="1"/>
  <c r="P348" i="3" s="1"/>
  <c r="R347" i="3"/>
  <c r="S347" i="3" s="1"/>
  <c r="F347" i="3"/>
  <c r="M347" i="3" s="1"/>
  <c r="N347" i="3" s="1"/>
  <c r="O347" i="3" s="1"/>
  <c r="P347" i="3" s="1"/>
  <c r="R346" i="3"/>
  <c r="S346" i="3" s="1"/>
  <c r="F346" i="3"/>
  <c r="M346" i="3" s="1"/>
  <c r="N346" i="3" s="1"/>
  <c r="O346" i="3" s="1"/>
  <c r="P346" i="3" s="1"/>
  <c r="R345" i="3"/>
  <c r="S345" i="3" s="1"/>
  <c r="F345" i="3"/>
  <c r="M345" i="3" s="1"/>
  <c r="N345" i="3" s="1"/>
  <c r="O345" i="3" s="1"/>
  <c r="P345" i="3" s="1"/>
  <c r="R344" i="3"/>
  <c r="S344" i="3" s="1"/>
  <c r="F344" i="3"/>
  <c r="M344" i="3" s="1"/>
  <c r="N344" i="3" s="1"/>
  <c r="O344" i="3" s="1"/>
  <c r="P344" i="3" s="1"/>
  <c r="R343" i="3"/>
  <c r="S343" i="3" s="1"/>
  <c r="F343" i="3"/>
  <c r="M343" i="3" s="1"/>
  <c r="N343" i="3" s="1"/>
  <c r="O343" i="3" s="1"/>
  <c r="P343" i="3" s="1"/>
  <c r="R342" i="3"/>
  <c r="S342" i="3" s="1"/>
  <c r="F342" i="3"/>
  <c r="M342" i="3" s="1"/>
  <c r="N342" i="3" s="1"/>
  <c r="O342" i="3" s="1"/>
  <c r="P342" i="3" s="1"/>
  <c r="R341" i="3"/>
  <c r="S341" i="3" s="1"/>
  <c r="F341" i="3"/>
  <c r="M341" i="3" s="1"/>
  <c r="N341" i="3" s="1"/>
  <c r="O341" i="3" s="1"/>
  <c r="P341" i="3" s="1"/>
  <c r="R340" i="3"/>
  <c r="S340" i="3" s="1"/>
  <c r="F340" i="3"/>
  <c r="M340" i="3" s="1"/>
  <c r="N340" i="3" s="1"/>
  <c r="O340" i="3" s="1"/>
  <c r="P340" i="3" s="1"/>
  <c r="R339" i="3"/>
  <c r="S339" i="3" s="1"/>
  <c r="F339" i="3"/>
  <c r="M339" i="3" s="1"/>
  <c r="N339" i="3" s="1"/>
  <c r="O339" i="3" s="1"/>
  <c r="P339" i="3" s="1"/>
  <c r="R338" i="3"/>
  <c r="S338" i="3" s="1"/>
  <c r="F338" i="3"/>
  <c r="M338" i="3" s="1"/>
  <c r="N338" i="3" s="1"/>
  <c r="O338" i="3" s="1"/>
  <c r="P338" i="3" s="1"/>
  <c r="R337" i="3"/>
  <c r="S337" i="3" s="1"/>
  <c r="F337" i="3"/>
  <c r="M337" i="3" s="1"/>
  <c r="N337" i="3" s="1"/>
  <c r="O337" i="3" s="1"/>
  <c r="P337" i="3" s="1"/>
  <c r="R336" i="3"/>
  <c r="S336" i="3" s="1"/>
  <c r="F336" i="3"/>
  <c r="M336" i="3" s="1"/>
  <c r="N336" i="3" s="1"/>
  <c r="O336" i="3" s="1"/>
  <c r="P336" i="3" s="1"/>
  <c r="R335" i="3"/>
  <c r="S335" i="3" s="1"/>
  <c r="F335" i="3"/>
  <c r="M335" i="3" s="1"/>
  <c r="N335" i="3" s="1"/>
  <c r="O335" i="3" s="1"/>
  <c r="P335" i="3" s="1"/>
  <c r="R334" i="3"/>
  <c r="S334" i="3" s="1"/>
  <c r="F334" i="3"/>
  <c r="M334" i="3" s="1"/>
  <c r="N334" i="3" s="1"/>
  <c r="O334" i="3" s="1"/>
  <c r="P334" i="3" s="1"/>
  <c r="R333" i="3"/>
  <c r="S333" i="3" s="1"/>
  <c r="F333" i="3"/>
  <c r="M333" i="3" s="1"/>
  <c r="N333" i="3" s="1"/>
  <c r="O333" i="3" s="1"/>
  <c r="P333" i="3" s="1"/>
  <c r="R332" i="3"/>
  <c r="S332" i="3" s="1"/>
  <c r="F332" i="3"/>
  <c r="M332" i="3" s="1"/>
  <c r="N332" i="3" s="1"/>
  <c r="O332" i="3" s="1"/>
  <c r="P332" i="3" s="1"/>
  <c r="R331" i="3"/>
  <c r="S331" i="3" s="1"/>
  <c r="F331" i="3"/>
  <c r="M331" i="3" s="1"/>
  <c r="N331" i="3" s="1"/>
  <c r="O331" i="3" s="1"/>
  <c r="P331" i="3" s="1"/>
  <c r="R330" i="3"/>
  <c r="S330" i="3" s="1"/>
  <c r="F330" i="3"/>
  <c r="M330" i="3" s="1"/>
  <c r="N330" i="3" s="1"/>
  <c r="O330" i="3" s="1"/>
  <c r="P330" i="3" s="1"/>
  <c r="R329" i="3"/>
  <c r="S329" i="3" s="1"/>
  <c r="F329" i="3"/>
  <c r="M329" i="3" s="1"/>
  <c r="N329" i="3" s="1"/>
  <c r="O329" i="3" s="1"/>
  <c r="P329" i="3" s="1"/>
  <c r="R328" i="3"/>
  <c r="S328" i="3" s="1"/>
  <c r="F328" i="3"/>
  <c r="M328" i="3" s="1"/>
  <c r="N328" i="3" s="1"/>
  <c r="O328" i="3" s="1"/>
  <c r="P328" i="3" s="1"/>
  <c r="R327" i="3"/>
  <c r="S327" i="3" s="1"/>
  <c r="F327" i="3"/>
  <c r="M327" i="3" s="1"/>
  <c r="N327" i="3" s="1"/>
  <c r="O327" i="3" s="1"/>
  <c r="P327" i="3" s="1"/>
  <c r="R326" i="3"/>
  <c r="S326" i="3" s="1"/>
  <c r="F326" i="3"/>
  <c r="M326" i="3" s="1"/>
  <c r="N326" i="3" s="1"/>
  <c r="O326" i="3" s="1"/>
  <c r="P326" i="3" s="1"/>
  <c r="R325" i="3"/>
  <c r="S325" i="3" s="1"/>
  <c r="F325" i="3"/>
  <c r="M325" i="3" s="1"/>
  <c r="N325" i="3" s="1"/>
  <c r="O325" i="3" s="1"/>
  <c r="P325" i="3" s="1"/>
  <c r="R324" i="3"/>
  <c r="S324" i="3" s="1"/>
  <c r="F324" i="3"/>
  <c r="M324" i="3" s="1"/>
  <c r="N324" i="3" s="1"/>
  <c r="O324" i="3" s="1"/>
  <c r="P324" i="3" s="1"/>
  <c r="R323" i="3"/>
  <c r="S323" i="3" s="1"/>
  <c r="F323" i="3"/>
  <c r="M323" i="3" s="1"/>
  <c r="N323" i="3" s="1"/>
  <c r="O323" i="3" s="1"/>
  <c r="P323" i="3" s="1"/>
  <c r="R322" i="3"/>
  <c r="S322" i="3" s="1"/>
  <c r="F322" i="3"/>
  <c r="M322" i="3" s="1"/>
  <c r="N322" i="3" s="1"/>
  <c r="O322" i="3" s="1"/>
  <c r="P322" i="3" s="1"/>
  <c r="R321" i="3"/>
  <c r="S321" i="3" s="1"/>
  <c r="F321" i="3"/>
  <c r="M321" i="3" s="1"/>
  <c r="N321" i="3" s="1"/>
  <c r="O321" i="3" s="1"/>
  <c r="P321" i="3" s="1"/>
  <c r="R320" i="3"/>
  <c r="S320" i="3" s="1"/>
  <c r="F320" i="3"/>
  <c r="M320" i="3" s="1"/>
  <c r="N320" i="3" s="1"/>
  <c r="O320" i="3" s="1"/>
  <c r="P320" i="3" s="1"/>
  <c r="R319" i="3"/>
  <c r="S319" i="3" s="1"/>
  <c r="F319" i="3"/>
  <c r="M319" i="3" s="1"/>
  <c r="N319" i="3" s="1"/>
  <c r="O319" i="3" s="1"/>
  <c r="P319" i="3" s="1"/>
  <c r="R318" i="3"/>
  <c r="S318" i="3" s="1"/>
  <c r="F318" i="3"/>
  <c r="M318" i="3" s="1"/>
  <c r="N318" i="3" s="1"/>
  <c r="O318" i="3" s="1"/>
  <c r="P318" i="3" s="1"/>
  <c r="R317" i="3"/>
  <c r="S317" i="3" s="1"/>
  <c r="F317" i="3"/>
  <c r="M317" i="3" s="1"/>
  <c r="N317" i="3" s="1"/>
  <c r="O317" i="3" s="1"/>
  <c r="P317" i="3" s="1"/>
  <c r="R316" i="3"/>
  <c r="S316" i="3" s="1"/>
  <c r="F316" i="3"/>
  <c r="M316" i="3" s="1"/>
  <c r="N316" i="3" s="1"/>
  <c r="O316" i="3" s="1"/>
  <c r="P316" i="3" s="1"/>
  <c r="R315" i="3"/>
  <c r="S315" i="3" s="1"/>
  <c r="F315" i="3"/>
  <c r="M315" i="3" s="1"/>
  <c r="N315" i="3" s="1"/>
  <c r="O315" i="3" s="1"/>
  <c r="P315" i="3" s="1"/>
  <c r="R314" i="3"/>
  <c r="S314" i="3" s="1"/>
  <c r="F314" i="3"/>
  <c r="M314" i="3" s="1"/>
  <c r="N314" i="3" s="1"/>
  <c r="O314" i="3" s="1"/>
  <c r="P314" i="3" s="1"/>
  <c r="R313" i="3"/>
  <c r="S313" i="3" s="1"/>
  <c r="F313" i="3"/>
  <c r="M313" i="3" s="1"/>
  <c r="N313" i="3" s="1"/>
  <c r="O313" i="3" s="1"/>
  <c r="P313" i="3" s="1"/>
  <c r="R312" i="3"/>
  <c r="S312" i="3" s="1"/>
  <c r="F312" i="3"/>
  <c r="M312" i="3" s="1"/>
  <c r="N312" i="3" s="1"/>
  <c r="O312" i="3" s="1"/>
  <c r="P312" i="3" s="1"/>
  <c r="R311" i="3"/>
  <c r="S311" i="3" s="1"/>
  <c r="F311" i="3"/>
  <c r="M311" i="3" s="1"/>
  <c r="N311" i="3" s="1"/>
  <c r="O311" i="3" s="1"/>
  <c r="P311" i="3" s="1"/>
  <c r="R310" i="3"/>
  <c r="S310" i="3" s="1"/>
  <c r="F310" i="3"/>
  <c r="M310" i="3" s="1"/>
  <c r="N310" i="3" s="1"/>
  <c r="O310" i="3" s="1"/>
  <c r="P310" i="3" s="1"/>
  <c r="R309" i="3"/>
  <c r="S309" i="3" s="1"/>
  <c r="F309" i="3"/>
  <c r="M309" i="3" s="1"/>
  <c r="N309" i="3" s="1"/>
  <c r="O309" i="3" s="1"/>
  <c r="P309" i="3" s="1"/>
  <c r="R308" i="3"/>
  <c r="S308" i="3" s="1"/>
  <c r="F308" i="3"/>
  <c r="M308" i="3" s="1"/>
  <c r="N308" i="3" s="1"/>
  <c r="O308" i="3" s="1"/>
  <c r="P308" i="3" s="1"/>
  <c r="R307" i="3"/>
  <c r="S307" i="3" s="1"/>
  <c r="F307" i="3"/>
  <c r="M307" i="3" s="1"/>
  <c r="N307" i="3" s="1"/>
  <c r="O307" i="3" s="1"/>
  <c r="P307" i="3" s="1"/>
  <c r="R306" i="3"/>
  <c r="S306" i="3" s="1"/>
  <c r="F306" i="3"/>
  <c r="M306" i="3" s="1"/>
  <c r="N306" i="3" s="1"/>
  <c r="O306" i="3" s="1"/>
  <c r="P306" i="3" s="1"/>
  <c r="R305" i="3"/>
  <c r="S305" i="3" s="1"/>
  <c r="F305" i="3"/>
  <c r="M305" i="3" s="1"/>
  <c r="N305" i="3" s="1"/>
  <c r="O305" i="3" s="1"/>
  <c r="P305" i="3" s="1"/>
  <c r="R304" i="3"/>
  <c r="S304" i="3" s="1"/>
  <c r="F304" i="3"/>
  <c r="M304" i="3" s="1"/>
  <c r="N304" i="3" s="1"/>
  <c r="O304" i="3" s="1"/>
  <c r="P304" i="3" s="1"/>
  <c r="R303" i="3"/>
  <c r="S303" i="3" s="1"/>
  <c r="F303" i="3"/>
  <c r="M303" i="3" s="1"/>
  <c r="N303" i="3" s="1"/>
  <c r="O303" i="3" s="1"/>
  <c r="P303" i="3" s="1"/>
  <c r="R302" i="3"/>
  <c r="S302" i="3" s="1"/>
  <c r="F302" i="3"/>
  <c r="M302" i="3" s="1"/>
  <c r="N302" i="3" s="1"/>
  <c r="O302" i="3" s="1"/>
  <c r="P302" i="3" s="1"/>
  <c r="R301" i="3"/>
  <c r="S301" i="3" s="1"/>
  <c r="F301" i="3"/>
  <c r="M301" i="3" s="1"/>
  <c r="N301" i="3" s="1"/>
  <c r="O301" i="3" s="1"/>
  <c r="P301" i="3" s="1"/>
  <c r="R300" i="3"/>
  <c r="S300" i="3" s="1"/>
  <c r="F300" i="3"/>
  <c r="M300" i="3" s="1"/>
  <c r="N300" i="3" s="1"/>
  <c r="O300" i="3" s="1"/>
  <c r="P300" i="3" s="1"/>
  <c r="R299" i="3"/>
  <c r="S299" i="3" s="1"/>
  <c r="F299" i="3"/>
  <c r="M299" i="3" s="1"/>
  <c r="N299" i="3" s="1"/>
  <c r="O299" i="3" s="1"/>
  <c r="P299" i="3" s="1"/>
  <c r="R298" i="3"/>
  <c r="S298" i="3" s="1"/>
  <c r="F298" i="3"/>
  <c r="M298" i="3" s="1"/>
  <c r="N298" i="3" s="1"/>
  <c r="O298" i="3" s="1"/>
  <c r="P298" i="3" s="1"/>
  <c r="R297" i="3"/>
  <c r="S297" i="3" s="1"/>
  <c r="F297" i="3"/>
  <c r="M297" i="3" s="1"/>
  <c r="N297" i="3" s="1"/>
  <c r="O297" i="3" s="1"/>
  <c r="P297" i="3" s="1"/>
  <c r="R296" i="3"/>
  <c r="S296" i="3" s="1"/>
  <c r="F296" i="3"/>
  <c r="M296" i="3" s="1"/>
  <c r="N296" i="3" s="1"/>
  <c r="O296" i="3" s="1"/>
  <c r="P296" i="3" s="1"/>
  <c r="R295" i="3"/>
  <c r="S295" i="3" s="1"/>
  <c r="F295" i="3"/>
  <c r="M295" i="3" s="1"/>
  <c r="N295" i="3" s="1"/>
  <c r="O295" i="3" s="1"/>
  <c r="P295" i="3" s="1"/>
  <c r="R294" i="3"/>
  <c r="S294" i="3" s="1"/>
  <c r="F294" i="3"/>
  <c r="M294" i="3" s="1"/>
  <c r="N294" i="3" s="1"/>
  <c r="O294" i="3" s="1"/>
  <c r="P294" i="3" s="1"/>
  <c r="R293" i="3"/>
  <c r="S293" i="3" s="1"/>
  <c r="F293" i="3"/>
  <c r="M293" i="3" s="1"/>
  <c r="N293" i="3" s="1"/>
  <c r="O293" i="3" s="1"/>
  <c r="P293" i="3" s="1"/>
  <c r="R292" i="3"/>
  <c r="S292" i="3" s="1"/>
  <c r="F292" i="3"/>
  <c r="M292" i="3" s="1"/>
  <c r="N292" i="3" s="1"/>
  <c r="O292" i="3" s="1"/>
  <c r="P292" i="3" s="1"/>
  <c r="R291" i="3"/>
  <c r="S291" i="3" s="1"/>
  <c r="F291" i="3"/>
  <c r="M291" i="3" s="1"/>
  <c r="N291" i="3" s="1"/>
  <c r="O291" i="3" s="1"/>
  <c r="P291" i="3" s="1"/>
  <c r="R290" i="3"/>
  <c r="S290" i="3" s="1"/>
  <c r="F290" i="3"/>
  <c r="M290" i="3" s="1"/>
  <c r="N290" i="3" s="1"/>
  <c r="O290" i="3" s="1"/>
  <c r="P290" i="3" s="1"/>
  <c r="R289" i="3"/>
  <c r="S289" i="3" s="1"/>
  <c r="F289" i="3"/>
  <c r="M289" i="3" s="1"/>
  <c r="N289" i="3" s="1"/>
  <c r="O289" i="3" s="1"/>
  <c r="P289" i="3" s="1"/>
  <c r="R288" i="3"/>
  <c r="S288" i="3" s="1"/>
  <c r="F288" i="3"/>
  <c r="M288" i="3" s="1"/>
  <c r="N288" i="3" s="1"/>
  <c r="O288" i="3" s="1"/>
  <c r="P288" i="3" s="1"/>
  <c r="R287" i="3"/>
  <c r="S287" i="3" s="1"/>
  <c r="F287" i="3"/>
  <c r="M287" i="3" s="1"/>
  <c r="N287" i="3" s="1"/>
  <c r="O287" i="3" s="1"/>
  <c r="P287" i="3" s="1"/>
  <c r="R286" i="3"/>
  <c r="S286" i="3" s="1"/>
  <c r="F286" i="3"/>
  <c r="M286" i="3" s="1"/>
  <c r="N286" i="3" s="1"/>
  <c r="O286" i="3" s="1"/>
  <c r="P286" i="3" s="1"/>
  <c r="R285" i="3"/>
  <c r="S285" i="3" s="1"/>
  <c r="F285" i="3"/>
  <c r="M285" i="3" s="1"/>
  <c r="N285" i="3" s="1"/>
  <c r="O285" i="3" s="1"/>
  <c r="P285" i="3" s="1"/>
  <c r="R284" i="3"/>
  <c r="S284" i="3" s="1"/>
  <c r="F284" i="3"/>
  <c r="M284" i="3" s="1"/>
  <c r="N284" i="3" s="1"/>
  <c r="O284" i="3" s="1"/>
  <c r="P284" i="3" s="1"/>
  <c r="R283" i="3"/>
  <c r="S283" i="3" s="1"/>
  <c r="F283" i="3"/>
  <c r="M283" i="3" s="1"/>
  <c r="N283" i="3" s="1"/>
  <c r="O283" i="3" s="1"/>
  <c r="P283" i="3" s="1"/>
  <c r="R282" i="3"/>
  <c r="S282" i="3" s="1"/>
  <c r="F282" i="3"/>
  <c r="M282" i="3" s="1"/>
  <c r="N282" i="3" s="1"/>
  <c r="O282" i="3" s="1"/>
  <c r="P282" i="3" s="1"/>
  <c r="R281" i="3"/>
  <c r="S281" i="3" s="1"/>
  <c r="F281" i="3"/>
  <c r="M281" i="3" s="1"/>
  <c r="N281" i="3" s="1"/>
  <c r="O281" i="3" s="1"/>
  <c r="P281" i="3" s="1"/>
  <c r="R280" i="3"/>
  <c r="S280" i="3" s="1"/>
  <c r="F280" i="3"/>
  <c r="M280" i="3" s="1"/>
  <c r="N280" i="3" s="1"/>
  <c r="O280" i="3" s="1"/>
  <c r="P280" i="3" s="1"/>
  <c r="R279" i="3"/>
  <c r="S279" i="3" s="1"/>
  <c r="F279" i="3"/>
  <c r="M279" i="3" s="1"/>
  <c r="N279" i="3" s="1"/>
  <c r="O279" i="3" s="1"/>
  <c r="P279" i="3" s="1"/>
  <c r="R278" i="3"/>
  <c r="S278" i="3" s="1"/>
  <c r="F278" i="3"/>
  <c r="M278" i="3" s="1"/>
  <c r="N278" i="3" s="1"/>
  <c r="O278" i="3" s="1"/>
  <c r="P278" i="3" s="1"/>
  <c r="R277" i="3"/>
  <c r="S277" i="3" s="1"/>
  <c r="F277" i="3"/>
  <c r="M277" i="3" s="1"/>
  <c r="N277" i="3" s="1"/>
  <c r="O277" i="3" s="1"/>
  <c r="P277" i="3" s="1"/>
  <c r="R276" i="3"/>
  <c r="S276" i="3" s="1"/>
  <c r="F276" i="3"/>
  <c r="M276" i="3" s="1"/>
  <c r="N276" i="3" s="1"/>
  <c r="O276" i="3" s="1"/>
  <c r="P276" i="3" s="1"/>
  <c r="R275" i="3"/>
  <c r="S275" i="3" s="1"/>
  <c r="F275" i="3"/>
  <c r="M275" i="3" s="1"/>
  <c r="N275" i="3" s="1"/>
  <c r="O275" i="3" s="1"/>
  <c r="P275" i="3" s="1"/>
  <c r="R274" i="3"/>
  <c r="S274" i="3" s="1"/>
  <c r="F274" i="3"/>
  <c r="M274" i="3" s="1"/>
  <c r="N274" i="3" s="1"/>
  <c r="O274" i="3" s="1"/>
  <c r="P274" i="3" s="1"/>
  <c r="R273" i="3"/>
  <c r="S273" i="3" s="1"/>
  <c r="F273" i="3"/>
  <c r="M273" i="3" s="1"/>
  <c r="N273" i="3" s="1"/>
  <c r="O273" i="3" s="1"/>
  <c r="P273" i="3" s="1"/>
  <c r="R272" i="3"/>
  <c r="S272" i="3" s="1"/>
  <c r="F272" i="3"/>
  <c r="M272" i="3" s="1"/>
  <c r="N272" i="3" s="1"/>
  <c r="O272" i="3" s="1"/>
  <c r="P272" i="3" s="1"/>
  <c r="R271" i="3"/>
  <c r="S271" i="3" s="1"/>
  <c r="F271" i="3"/>
  <c r="M271" i="3" s="1"/>
  <c r="N271" i="3" s="1"/>
  <c r="O271" i="3" s="1"/>
  <c r="P271" i="3" s="1"/>
  <c r="R270" i="3"/>
  <c r="S270" i="3" s="1"/>
  <c r="F270" i="3"/>
  <c r="M270" i="3" s="1"/>
  <c r="N270" i="3" s="1"/>
  <c r="O270" i="3" s="1"/>
  <c r="P270" i="3" s="1"/>
  <c r="R269" i="3"/>
  <c r="S269" i="3" s="1"/>
  <c r="F269" i="3"/>
  <c r="M269" i="3" s="1"/>
  <c r="N269" i="3" s="1"/>
  <c r="O269" i="3" s="1"/>
  <c r="P269" i="3" s="1"/>
  <c r="R268" i="3"/>
  <c r="S268" i="3" s="1"/>
  <c r="F268" i="3"/>
  <c r="M268" i="3" s="1"/>
  <c r="N268" i="3" s="1"/>
  <c r="O268" i="3" s="1"/>
  <c r="P268" i="3" s="1"/>
  <c r="R267" i="3"/>
  <c r="S267" i="3" s="1"/>
  <c r="F267" i="3"/>
  <c r="M267" i="3" s="1"/>
  <c r="N267" i="3" s="1"/>
  <c r="O267" i="3" s="1"/>
  <c r="P267" i="3" s="1"/>
  <c r="R266" i="3"/>
  <c r="S266" i="3" s="1"/>
  <c r="F266" i="3"/>
  <c r="M266" i="3" s="1"/>
  <c r="N266" i="3" s="1"/>
  <c r="O266" i="3" s="1"/>
  <c r="P266" i="3" s="1"/>
  <c r="R265" i="3"/>
  <c r="S265" i="3" s="1"/>
  <c r="F265" i="3"/>
  <c r="M265" i="3" s="1"/>
  <c r="N265" i="3" s="1"/>
  <c r="O265" i="3" s="1"/>
  <c r="P265" i="3" s="1"/>
  <c r="R264" i="3"/>
  <c r="S264" i="3" s="1"/>
  <c r="F264" i="3"/>
  <c r="M264" i="3" s="1"/>
  <c r="N264" i="3" s="1"/>
  <c r="O264" i="3" s="1"/>
  <c r="P264" i="3" s="1"/>
  <c r="R263" i="3"/>
  <c r="S263" i="3" s="1"/>
  <c r="F263" i="3"/>
  <c r="M263" i="3" s="1"/>
  <c r="N263" i="3" s="1"/>
  <c r="O263" i="3" s="1"/>
  <c r="P263" i="3" s="1"/>
  <c r="R262" i="3"/>
  <c r="S262" i="3" s="1"/>
  <c r="F262" i="3"/>
  <c r="M262" i="3" s="1"/>
  <c r="N262" i="3" s="1"/>
  <c r="O262" i="3" s="1"/>
  <c r="P262" i="3" s="1"/>
  <c r="R261" i="3"/>
  <c r="S261" i="3" s="1"/>
  <c r="F261" i="3"/>
  <c r="M261" i="3" s="1"/>
  <c r="N261" i="3" s="1"/>
  <c r="O261" i="3" s="1"/>
  <c r="P261" i="3" s="1"/>
  <c r="R260" i="3"/>
  <c r="S260" i="3" s="1"/>
  <c r="F260" i="3"/>
  <c r="M260" i="3" s="1"/>
  <c r="N260" i="3" s="1"/>
  <c r="O260" i="3" s="1"/>
  <c r="P260" i="3" s="1"/>
  <c r="R259" i="3"/>
  <c r="S259" i="3" s="1"/>
  <c r="F259" i="3"/>
  <c r="M259" i="3" s="1"/>
  <c r="N259" i="3" s="1"/>
  <c r="O259" i="3" s="1"/>
  <c r="P259" i="3" s="1"/>
  <c r="R258" i="3"/>
  <c r="S258" i="3" s="1"/>
  <c r="F258" i="3"/>
  <c r="M258" i="3" s="1"/>
  <c r="N258" i="3" s="1"/>
  <c r="O258" i="3" s="1"/>
  <c r="P258" i="3" s="1"/>
  <c r="R257" i="3"/>
  <c r="S257" i="3" s="1"/>
  <c r="F257" i="3"/>
  <c r="M257" i="3" s="1"/>
  <c r="N257" i="3" s="1"/>
  <c r="O257" i="3" s="1"/>
  <c r="P257" i="3" s="1"/>
  <c r="R256" i="3"/>
  <c r="S256" i="3" s="1"/>
  <c r="F256" i="3"/>
  <c r="M256" i="3" s="1"/>
  <c r="N256" i="3" s="1"/>
  <c r="O256" i="3" s="1"/>
  <c r="P256" i="3" s="1"/>
  <c r="R255" i="3"/>
  <c r="S255" i="3" s="1"/>
  <c r="F255" i="3"/>
  <c r="M255" i="3" s="1"/>
  <c r="N255" i="3" s="1"/>
  <c r="O255" i="3" s="1"/>
  <c r="P255" i="3" s="1"/>
  <c r="R254" i="3"/>
  <c r="S254" i="3" s="1"/>
  <c r="F254" i="3"/>
  <c r="M254" i="3" s="1"/>
  <c r="N254" i="3" s="1"/>
  <c r="O254" i="3" s="1"/>
  <c r="P254" i="3" s="1"/>
  <c r="R253" i="3"/>
  <c r="S253" i="3" s="1"/>
  <c r="F253" i="3"/>
  <c r="M253" i="3" s="1"/>
  <c r="N253" i="3" s="1"/>
  <c r="O253" i="3" s="1"/>
  <c r="P253" i="3" s="1"/>
  <c r="R252" i="3"/>
  <c r="S252" i="3" s="1"/>
  <c r="F252" i="3"/>
  <c r="M252" i="3" s="1"/>
  <c r="N252" i="3" s="1"/>
  <c r="O252" i="3" s="1"/>
  <c r="P252" i="3" s="1"/>
  <c r="R251" i="3"/>
  <c r="S251" i="3" s="1"/>
  <c r="F251" i="3"/>
  <c r="M251" i="3" s="1"/>
  <c r="N251" i="3" s="1"/>
  <c r="O251" i="3" s="1"/>
  <c r="P251" i="3" s="1"/>
  <c r="R250" i="3"/>
  <c r="S250" i="3" s="1"/>
  <c r="F250" i="3"/>
  <c r="M250" i="3" s="1"/>
  <c r="N250" i="3" s="1"/>
  <c r="O250" i="3" s="1"/>
  <c r="P250" i="3" s="1"/>
  <c r="R249" i="3"/>
  <c r="S249" i="3" s="1"/>
  <c r="F249" i="3"/>
  <c r="M249" i="3" s="1"/>
  <c r="N249" i="3" s="1"/>
  <c r="O249" i="3" s="1"/>
  <c r="P249" i="3" s="1"/>
  <c r="R248" i="3"/>
  <c r="S248" i="3" s="1"/>
  <c r="F248" i="3"/>
  <c r="M248" i="3" s="1"/>
  <c r="N248" i="3" s="1"/>
  <c r="O248" i="3" s="1"/>
  <c r="P248" i="3" s="1"/>
  <c r="R247" i="3"/>
  <c r="S247" i="3" s="1"/>
  <c r="F247" i="3"/>
  <c r="M247" i="3" s="1"/>
  <c r="N247" i="3" s="1"/>
  <c r="O247" i="3" s="1"/>
  <c r="P247" i="3" s="1"/>
  <c r="R246" i="3"/>
  <c r="S246" i="3" s="1"/>
  <c r="F246" i="3"/>
  <c r="M246" i="3" s="1"/>
  <c r="N246" i="3" s="1"/>
  <c r="O246" i="3" s="1"/>
  <c r="P246" i="3" s="1"/>
  <c r="R245" i="3"/>
  <c r="S245" i="3" s="1"/>
  <c r="F245" i="3"/>
  <c r="M245" i="3" s="1"/>
  <c r="N245" i="3" s="1"/>
  <c r="O245" i="3" s="1"/>
  <c r="P245" i="3" s="1"/>
  <c r="R244" i="3"/>
  <c r="S244" i="3" s="1"/>
  <c r="F244" i="3"/>
  <c r="M244" i="3" s="1"/>
  <c r="N244" i="3" s="1"/>
  <c r="O244" i="3" s="1"/>
  <c r="P244" i="3" s="1"/>
  <c r="R243" i="3"/>
  <c r="S243" i="3" s="1"/>
  <c r="F243" i="3"/>
  <c r="M243" i="3" s="1"/>
  <c r="N243" i="3" s="1"/>
  <c r="O243" i="3" s="1"/>
  <c r="P243" i="3" s="1"/>
  <c r="R242" i="3"/>
  <c r="S242" i="3" s="1"/>
  <c r="F242" i="3"/>
  <c r="M242" i="3" s="1"/>
  <c r="N242" i="3" s="1"/>
  <c r="O242" i="3" s="1"/>
  <c r="P242" i="3" s="1"/>
  <c r="R241" i="3"/>
  <c r="S241" i="3" s="1"/>
  <c r="F241" i="3"/>
  <c r="M241" i="3" s="1"/>
  <c r="N241" i="3" s="1"/>
  <c r="O241" i="3" s="1"/>
  <c r="P241" i="3" s="1"/>
  <c r="R240" i="3"/>
  <c r="S240" i="3" s="1"/>
  <c r="F240" i="3"/>
  <c r="M240" i="3" s="1"/>
  <c r="N240" i="3" s="1"/>
  <c r="O240" i="3" s="1"/>
  <c r="P240" i="3" s="1"/>
  <c r="R239" i="3"/>
  <c r="S239" i="3" s="1"/>
  <c r="F239" i="3"/>
  <c r="M239" i="3" s="1"/>
  <c r="N239" i="3" s="1"/>
  <c r="O239" i="3" s="1"/>
  <c r="P239" i="3" s="1"/>
  <c r="R238" i="3"/>
  <c r="S238" i="3" s="1"/>
  <c r="F238" i="3"/>
  <c r="M238" i="3" s="1"/>
  <c r="N238" i="3" s="1"/>
  <c r="O238" i="3" s="1"/>
  <c r="P238" i="3" s="1"/>
  <c r="R237" i="3"/>
  <c r="S237" i="3" s="1"/>
  <c r="F237" i="3"/>
  <c r="M237" i="3" s="1"/>
  <c r="N237" i="3" s="1"/>
  <c r="O237" i="3" s="1"/>
  <c r="P237" i="3" s="1"/>
  <c r="R236" i="3"/>
  <c r="S236" i="3" s="1"/>
  <c r="F236" i="3"/>
  <c r="M236" i="3" s="1"/>
  <c r="N236" i="3" s="1"/>
  <c r="O236" i="3" s="1"/>
  <c r="P236" i="3" s="1"/>
  <c r="R235" i="3"/>
  <c r="S235" i="3" s="1"/>
  <c r="F235" i="3"/>
  <c r="M235" i="3" s="1"/>
  <c r="N235" i="3" s="1"/>
  <c r="O235" i="3" s="1"/>
  <c r="P235" i="3" s="1"/>
  <c r="R234" i="3"/>
  <c r="S234" i="3" s="1"/>
  <c r="F234" i="3"/>
  <c r="M234" i="3" s="1"/>
  <c r="N234" i="3" s="1"/>
  <c r="O234" i="3" s="1"/>
  <c r="P234" i="3" s="1"/>
  <c r="R233" i="3"/>
  <c r="S233" i="3" s="1"/>
  <c r="F233" i="3"/>
  <c r="M233" i="3" s="1"/>
  <c r="N233" i="3" s="1"/>
  <c r="O233" i="3" s="1"/>
  <c r="P233" i="3" s="1"/>
  <c r="R232" i="3"/>
  <c r="S232" i="3" s="1"/>
  <c r="F232" i="3"/>
  <c r="M232" i="3" s="1"/>
  <c r="N232" i="3" s="1"/>
  <c r="O232" i="3" s="1"/>
  <c r="P232" i="3" s="1"/>
  <c r="R231" i="3"/>
  <c r="S231" i="3" s="1"/>
  <c r="F231" i="3"/>
  <c r="M231" i="3" s="1"/>
  <c r="N231" i="3" s="1"/>
  <c r="O231" i="3" s="1"/>
  <c r="P231" i="3" s="1"/>
  <c r="R230" i="3"/>
  <c r="S230" i="3" s="1"/>
  <c r="F230" i="3"/>
  <c r="M230" i="3" s="1"/>
  <c r="N230" i="3" s="1"/>
  <c r="O230" i="3" s="1"/>
  <c r="P230" i="3" s="1"/>
  <c r="R229" i="3"/>
  <c r="S229" i="3" s="1"/>
  <c r="F229" i="3"/>
  <c r="M229" i="3" s="1"/>
  <c r="N229" i="3" s="1"/>
  <c r="O229" i="3" s="1"/>
  <c r="P229" i="3" s="1"/>
  <c r="R228" i="3"/>
  <c r="S228" i="3" s="1"/>
  <c r="F228" i="3"/>
  <c r="M228" i="3" s="1"/>
  <c r="N228" i="3" s="1"/>
  <c r="O228" i="3" s="1"/>
  <c r="P228" i="3" s="1"/>
  <c r="R227" i="3"/>
  <c r="S227" i="3" s="1"/>
  <c r="F227" i="3"/>
  <c r="M227" i="3" s="1"/>
  <c r="N227" i="3" s="1"/>
  <c r="O227" i="3" s="1"/>
  <c r="P227" i="3" s="1"/>
  <c r="R226" i="3"/>
  <c r="S226" i="3" s="1"/>
  <c r="F226" i="3"/>
  <c r="M226" i="3" s="1"/>
  <c r="N226" i="3" s="1"/>
  <c r="O226" i="3" s="1"/>
  <c r="P226" i="3" s="1"/>
  <c r="R225" i="3"/>
  <c r="S225" i="3" s="1"/>
  <c r="F225" i="3"/>
  <c r="M225" i="3" s="1"/>
  <c r="N225" i="3" s="1"/>
  <c r="O225" i="3" s="1"/>
  <c r="P225" i="3" s="1"/>
  <c r="R224" i="3"/>
  <c r="S224" i="3" s="1"/>
  <c r="F224" i="3"/>
  <c r="M224" i="3" s="1"/>
  <c r="N224" i="3" s="1"/>
  <c r="O224" i="3" s="1"/>
  <c r="P224" i="3" s="1"/>
  <c r="R223" i="3"/>
  <c r="S223" i="3" s="1"/>
  <c r="F223" i="3"/>
  <c r="M223" i="3" s="1"/>
  <c r="N223" i="3" s="1"/>
  <c r="O223" i="3" s="1"/>
  <c r="P223" i="3" s="1"/>
  <c r="R222" i="3"/>
  <c r="S222" i="3" s="1"/>
  <c r="F222" i="3"/>
  <c r="M222" i="3" s="1"/>
  <c r="N222" i="3" s="1"/>
  <c r="O222" i="3" s="1"/>
  <c r="P222" i="3" s="1"/>
  <c r="R221" i="3"/>
  <c r="S221" i="3" s="1"/>
  <c r="F221" i="3"/>
  <c r="M221" i="3" s="1"/>
  <c r="N221" i="3" s="1"/>
  <c r="O221" i="3" s="1"/>
  <c r="P221" i="3" s="1"/>
  <c r="R220" i="3"/>
  <c r="S220" i="3" s="1"/>
  <c r="F220" i="3"/>
  <c r="M220" i="3" s="1"/>
  <c r="N220" i="3" s="1"/>
  <c r="O220" i="3" s="1"/>
  <c r="P220" i="3" s="1"/>
  <c r="R219" i="3"/>
  <c r="S219" i="3" s="1"/>
  <c r="F219" i="3"/>
  <c r="M219" i="3" s="1"/>
  <c r="N219" i="3" s="1"/>
  <c r="O219" i="3" s="1"/>
  <c r="P219" i="3" s="1"/>
  <c r="R218" i="3"/>
  <c r="S218" i="3" s="1"/>
  <c r="F218" i="3"/>
  <c r="M218" i="3" s="1"/>
  <c r="N218" i="3" s="1"/>
  <c r="O218" i="3" s="1"/>
  <c r="P218" i="3" s="1"/>
  <c r="R217" i="3"/>
  <c r="S217" i="3" s="1"/>
  <c r="F217" i="3"/>
  <c r="M217" i="3" s="1"/>
  <c r="N217" i="3" s="1"/>
  <c r="O217" i="3" s="1"/>
  <c r="P217" i="3" s="1"/>
  <c r="R216" i="3"/>
  <c r="S216" i="3" s="1"/>
  <c r="F216" i="3"/>
  <c r="M216" i="3" s="1"/>
  <c r="N216" i="3" s="1"/>
  <c r="O216" i="3" s="1"/>
  <c r="P216" i="3" s="1"/>
  <c r="R215" i="3"/>
  <c r="S215" i="3" s="1"/>
  <c r="F215" i="3"/>
  <c r="M215" i="3" s="1"/>
  <c r="N215" i="3" s="1"/>
  <c r="O215" i="3" s="1"/>
  <c r="P215" i="3" s="1"/>
  <c r="R214" i="3"/>
  <c r="S214" i="3" s="1"/>
  <c r="F214" i="3"/>
  <c r="M214" i="3" s="1"/>
  <c r="N214" i="3" s="1"/>
  <c r="O214" i="3" s="1"/>
  <c r="P214" i="3" s="1"/>
  <c r="R213" i="3"/>
  <c r="S213" i="3" s="1"/>
  <c r="F213" i="3"/>
  <c r="M213" i="3" s="1"/>
  <c r="N213" i="3" s="1"/>
  <c r="O213" i="3" s="1"/>
  <c r="P213" i="3" s="1"/>
  <c r="R212" i="3"/>
  <c r="S212" i="3" s="1"/>
  <c r="F212" i="3"/>
  <c r="M212" i="3" s="1"/>
  <c r="N212" i="3" s="1"/>
  <c r="O212" i="3" s="1"/>
  <c r="P212" i="3" s="1"/>
  <c r="R211" i="3"/>
  <c r="S211" i="3" s="1"/>
  <c r="F211" i="3"/>
  <c r="M211" i="3" s="1"/>
  <c r="N211" i="3" s="1"/>
  <c r="O211" i="3" s="1"/>
  <c r="P211" i="3" s="1"/>
  <c r="R210" i="3"/>
  <c r="S210" i="3" s="1"/>
  <c r="F210" i="3"/>
  <c r="M210" i="3" s="1"/>
  <c r="N210" i="3" s="1"/>
  <c r="O210" i="3" s="1"/>
  <c r="P210" i="3" s="1"/>
  <c r="R209" i="3"/>
  <c r="S209" i="3" s="1"/>
  <c r="F209" i="3"/>
  <c r="M209" i="3" s="1"/>
  <c r="N209" i="3" s="1"/>
  <c r="O209" i="3" s="1"/>
  <c r="P209" i="3" s="1"/>
  <c r="R208" i="3"/>
  <c r="S208" i="3" s="1"/>
  <c r="F208" i="3"/>
  <c r="M208" i="3" s="1"/>
  <c r="N208" i="3" s="1"/>
  <c r="O208" i="3" s="1"/>
  <c r="P208" i="3" s="1"/>
  <c r="R207" i="3"/>
  <c r="S207" i="3" s="1"/>
  <c r="F207" i="3"/>
  <c r="M207" i="3" s="1"/>
  <c r="N207" i="3" s="1"/>
  <c r="O207" i="3" s="1"/>
  <c r="P207" i="3" s="1"/>
  <c r="R206" i="3"/>
  <c r="S206" i="3" s="1"/>
  <c r="F206" i="3"/>
  <c r="M206" i="3" s="1"/>
  <c r="N206" i="3" s="1"/>
  <c r="O206" i="3" s="1"/>
  <c r="P206" i="3" s="1"/>
  <c r="R205" i="3"/>
  <c r="S205" i="3" s="1"/>
  <c r="F205" i="3"/>
  <c r="M205" i="3" s="1"/>
  <c r="N205" i="3" s="1"/>
  <c r="O205" i="3" s="1"/>
  <c r="P205" i="3" s="1"/>
  <c r="R204" i="3"/>
  <c r="S204" i="3" s="1"/>
  <c r="F204" i="3"/>
  <c r="M204" i="3" s="1"/>
  <c r="N204" i="3" s="1"/>
  <c r="O204" i="3" s="1"/>
  <c r="P204" i="3" s="1"/>
  <c r="R203" i="3"/>
  <c r="S203" i="3" s="1"/>
  <c r="F203" i="3"/>
  <c r="M203" i="3" s="1"/>
  <c r="N203" i="3" s="1"/>
  <c r="O203" i="3" s="1"/>
  <c r="P203" i="3" s="1"/>
  <c r="R202" i="3"/>
  <c r="S202" i="3" s="1"/>
  <c r="F202" i="3"/>
  <c r="M202" i="3" s="1"/>
  <c r="N202" i="3" s="1"/>
  <c r="O202" i="3" s="1"/>
  <c r="P202" i="3" s="1"/>
  <c r="R201" i="3"/>
  <c r="S201" i="3" s="1"/>
  <c r="F201" i="3"/>
  <c r="M201" i="3" s="1"/>
  <c r="N201" i="3" s="1"/>
  <c r="O201" i="3" s="1"/>
  <c r="P201" i="3" s="1"/>
  <c r="R200" i="3"/>
  <c r="S200" i="3" s="1"/>
  <c r="F200" i="3"/>
  <c r="M200" i="3" s="1"/>
  <c r="N200" i="3" s="1"/>
  <c r="O200" i="3" s="1"/>
  <c r="P200" i="3" s="1"/>
  <c r="R199" i="3"/>
  <c r="S199" i="3" s="1"/>
  <c r="F199" i="3"/>
  <c r="M199" i="3" s="1"/>
  <c r="N199" i="3" s="1"/>
  <c r="O199" i="3" s="1"/>
  <c r="P199" i="3" s="1"/>
  <c r="R198" i="3"/>
  <c r="S198" i="3" s="1"/>
  <c r="F198" i="3"/>
  <c r="M198" i="3" s="1"/>
  <c r="N198" i="3" s="1"/>
  <c r="O198" i="3" s="1"/>
  <c r="P198" i="3" s="1"/>
  <c r="R197" i="3"/>
  <c r="S197" i="3" s="1"/>
  <c r="F197" i="3"/>
  <c r="M197" i="3" s="1"/>
  <c r="N197" i="3" s="1"/>
  <c r="O197" i="3" s="1"/>
  <c r="P197" i="3" s="1"/>
  <c r="R196" i="3"/>
  <c r="S196" i="3" s="1"/>
  <c r="F196" i="3"/>
  <c r="M196" i="3" s="1"/>
  <c r="N196" i="3" s="1"/>
  <c r="O196" i="3" s="1"/>
  <c r="P196" i="3" s="1"/>
  <c r="R195" i="3"/>
  <c r="S195" i="3" s="1"/>
  <c r="F195" i="3"/>
  <c r="M195" i="3" s="1"/>
  <c r="N195" i="3" s="1"/>
  <c r="O195" i="3" s="1"/>
  <c r="P195" i="3" s="1"/>
  <c r="R194" i="3"/>
  <c r="S194" i="3" s="1"/>
  <c r="F194" i="3"/>
  <c r="M194" i="3" s="1"/>
  <c r="N194" i="3" s="1"/>
  <c r="O194" i="3" s="1"/>
  <c r="P194" i="3" s="1"/>
  <c r="R193" i="3"/>
  <c r="S193" i="3" s="1"/>
  <c r="F193" i="3"/>
  <c r="M193" i="3" s="1"/>
  <c r="N193" i="3" s="1"/>
  <c r="O193" i="3" s="1"/>
  <c r="P193" i="3" s="1"/>
  <c r="R192" i="3"/>
  <c r="S192" i="3" s="1"/>
  <c r="F192" i="3"/>
  <c r="M192" i="3" s="1"/>
  <c r="N192" i="3" s="1"/>
  <c r="O192" i="3" s="1"/>
  <c r="P192" i="3" s="1"/>
  <c r="R191" i="3"/>
  <c r="S191" i="3" s="1"/>
  <c r="F191" i="3"/>
  <c r="M191" i="3" s="1"/>
  <c r="N191" i="3" s="1"/>
  <c r="O191" i="3" s="1"/>
  <c r="P191" i="3" s="1"/>
  <c r="R190" i="3"/>
  <c r="S190" i="3" s="1"/>
  <c r="F190" i="3"/>
  <c r="M190" i="3" s="1"/>
  <c r="N190" i="3" s="1"/>
  <c r="O190" i="3" s="1"/>
  <c r="P190" i="3" s="1"/>
  <c r="R189" i="3"/>
  <c r="S189" i="3" s="1"/>
  <c r="F189" i="3"/>
  <c r="M189" i="3" s="1"/>
  <c r="N189" i="3" s="1"/>
  <c r="O189" i="3" s="1"/>
  <c r="P189" i="3" s="1"/>
  <c r="R188" i="3"/>
  <c r="S188" i="3" s="1"/>
  <c r="F188" i="3"/>
  <c r="M188" i="3" s="1"/>
  <c r="N188" i="3" s="1"/>
  <c r="O188" i="3" s="1"/>
  <c r="P188" i="3" s="1"/>
  <c r="R187" i="3"/>
  <c r="S187" i="3" s="1"/>
  <c r="F187" i="3"/>
  <c r="M187" i="3" s="1"/>
  <c r="N187" i="3" s="1"/>
  <c r="O187" i="3" s="1"/>
  <c r="P187" i="3" s="1"/>
  <c r="R186" i="3"/>
  <c r="S186" i="3" s="1"/>
  <c r="F186" i="3"/>
  <c r="M186" i="3" s="1"/>
  <c r="N186" i="3" s="1"/>
  <c r="O186" i="3" s="1"/>
  <c r="P186" i="3" s="1"/>
  <c r="R185" i="3"/>
  <c r="S185" i="3" s="1"/>
  <c r="F185" i="3"/>
  <c r="M185" i="3" s="1"/>
  <c r="N185" i="3" s="1"/>
  <c r="O185" i="3" s="1"/>
  <c r="P185" i="3" s="1"/>
  <c r="R184" i="3"/>
  <c r="S184" i="3" s="1"/>
  <c r="F184" i="3"/>
  <c r="M184" i="3" s="1"/>
  <c r="N184" i="3" s="1"/>
  <c r="O184" i="3" s="1"/>
  <c r="P184" i="3" s="1"/>
  <c r="R183" i="3"/>
  <c r="S183" i="3" s="1"/>
  <c r="F183" i="3"/>
  <c r="M183" i="3" s="1"/>
  <c r="N183" i="3" s="1"/>
  <c r="O183" i="3" s="1"/>
  <c r="P183" i="3" s="1"/>
  <c r="R182" i="3"/>
  <c r="S182" i="3" s="1"/>
  <c r="F182" i="3"/>
  <c r="M182" i="3" s="1"/>
  <c r="N182" i="3" s="1"/>
  <c r="O182" i="3" s="1"/>
  <c r="P182" i="3" s="1"/>
  <c r="R181" i="3"/>
  <c r="S181" i="3" s="1"/>
  <c r="F181" i="3"/>
  <c r="M181" i="3" s="1"/>
  <c r="N181" i="3" s="1"/>
  <c r="O181" i="3" s="1"/>
  <c r="P181" i="3" s="1"/>
  <c r="R180" i="3"/>
  <c r="S180" i="3" s="1"/>
  <c r="F180" i="3"/>
  <c r="M180" i="3" s="1"/>
  <c r="N180" i="3" s="1"/>
  <c r="O180" i="3" s="1"/>
  <c r="P180" i="3" s="1"/>
  <c r="R179" i="3"/>
  <c r="S179" i="3" s="1"/>
  <c r="F179" i="3"/>
  <c r="M179" i="3" s="1"/>
  <c r="N179" i="3" s="1"/>
  <c r="O179" i="3" s="1"/>
  <c r="P179" i="3" s="1"/>
  <c r="R178" i="3"/>
  <c r="S178" i="3" s="1"/>
  <c r="F178" i="3"/>
  <c r="M178" i="3" s="1"/>
  <c r="N178" i="3" s="1"/>
  <c r="O178" i="3" s="1"/>
  <c r="P178" i="3" s="1"/>
  <c r="R177" i="3"/>
  <c r="S177" i="3" s="1"/>
  <c r="F177" i="3"/>
  <c r="M177" i="3" s="1"/>
  <c r="N177" i="3" s="1"/>
  <c r="O177" i="3" s="1"/>
  <c r="P177" i="3" s="1"/>
  <c r="R176" i="3"/>
  <c r="S176" i="3" s="1"/>
  <c r="F176" i="3"/>
  <c r="M176" i="3" s="1"/>
  <c r="N176" i="3" s="1"/>
  <c r="O176" i="3" s="1"/>
  <c r="P176" i="3" s="1"/>
  <c r="R175" i="3"/>
  <c r="S175" i="3" s="1"/>
  <c r="F175" i="3"/>
  <c r="M175" i="3" s="1"/>
  <c r="N175" i="3" s="1"/>
  <c r="O175" i="3" s="1"/>
  <c r="P175" i="3" s="1"/>
  <c r="R174" i="3"/>
  <c r="S174" i="3" s="1"/>
  <c r="F174" i="3"/>
  <c r="M174" i="3" s="1"/>
  <c r="N174" i="3" s="1"/>
  <c r="O174" i="3" s="1"/>
  <c r="P174" i="3" s="1"/>
  <c r="R173" i="3"/>
  <c r="S173" i="3" s="1"/>
  <c r="F173" i="3"/>
  <c r="M173" i="3" s="1"/>
  <c r="N173" i="3" s="1"/>
  <c r="O173" i="3" s="1"/>
  <c r="P173" i="3" s="1"/>
  <c r="R172" i="3"/>
  <c r="S172" i="3" s="1"/>
  <c r="F172" i="3"/>
  <c r="M172" i="3" s="1"/>
  <c r="N172" i="3" s="1"/>
  <c r="O172" i="3" s="1"/>
  <c r="P172" i="3" s="1"/>
  <c r="R171" i="3"/>
  <c r="S171" i="3" s="1"/>
  <c r="F171" i="3"/>
  <c r="M171" i="3" s="1"/>
  <c r="N171" i="3" s="1"/>
  <c r="O171" i="3" s="1"/>
  <c r="P171" i="3" s="1"/>
  <c r="R170" i="3"/>
  <c r="S170" i="3" s="1"/>
  <c r="F170" i="3"/>
  <c r="M170" i="3" s="1"/>
  <c r="N170" i="3" s="1"/>
  <c r="O170" i="3" s="1"/>
  <c r="P170" i="3" s="1"/>
  <c r="R169" i="3"/>
  <c r="S169" i="3" s="1"/>
  <c r="F169" i="3"/>
  <c r="M169" i="3" s="1"/>
  <c r="N169" i="3" s="1"/>
  <c r="O169" i="3" s="1"/>
  <c r="P169" i="3" s="1"/>
  <c r="R168" i="3"/>
  <c r="S168" i="3" s="1"/>
  <c r="F168" i="3"/>
  <c r="M168" i="3" s="1"/>
  <c r="N168" i="3" s="1"/>
  <c r="O168" i="3" s="1"/>
  <c r="P168" i="3" s="1"/>
  <c r="R167" i="3"/>
  <c r="S167" i="3" s="1"/>
  <c r="F167" i="3"/>
  <c r="M167" i="3" s="1"/>
  <c r="N167" i="3" s="1"/>
  <c r="O167" i="3" s="1"/>
  <c r="P167" i="3" s="1"/>
  <c r="R166" i="3"/>
  <c r="S166" i="3" s="1"/>
  <c r="F166" i="3"/>
  <c r="M166" i="3" s="1"/>
  <c r="N166" i="3" s="1"/>
  <c r="O166" i="3" s="1"/>
  <c r="P166" i="3" s="1"/>
  <c r="R165" i="3"/>
  <c r="S165" i="3" s="1"/>
  <c r="F165" i="3"/>
  <c r="M165" i="3" s="1"/>
  <c r="N165" i="3" s="1"/>
  <c r="O165" i="3" s="1"/>
  <c r="P165" i="3" s="1"/>
  <c r="R164" i="3"/>
  <c r="S164" i="3" s="1"/>
  <c r="F164" i="3"/>
  <c r="M164" i="3" s="1"/>
  <c r="N164" i="3" s="1"/>
  <c r="O164" i="3" s="1"/>
  <c r="P164" i="3" s="1"/>
  <c r="R163" i="3"/>
  <c r="S163" i="3" s="1"/>
  <c r="F163" i="3"/>
  <c r="M163" i="3" s="1"/>
  <c r="N163" i="3" s="1"/>
  <c r="O163" i="3" s="1"/>
  <c r="P163" i="3" s="1"/>
  <c r="R162" i="3"/>
  <c r="S162" i="3" s="1"/>
  <c r="F162" i="3"/>
  <c r="M162" i="3" s="1"/>
  <c r="N162" i="3" s="1"/>
  <c r="O162" i="3" s="1"/>
  <c r="P162" i="3" s="1"/>
  <c r="R161" i="3"/>
  <c r="S161" i="3" s="1"/>
  <c r="F161" i="3"/>
  <c r="M161" i="3" s="1"/>
  <c r="N161" i="3" s="1"/>
  <c r="O161" i="3" s="1"/>
  <c r="P161" i="3" s="1"/>
  <c r="R160" i="3"/>
  <c r="S160" i="3" s="1"/>
  <c r="F160" i="3"/>
  <c r="M160" i="3" s="1"/>
  <c r="N160" i="3" s="1"/>
  <c r="O160" i="3" s="1"/>
  <c r="P160" i="3" s="1"/>
  <c r="R159" i="3"/>
  <c r="S159" i="3" s="1"/>
  <c r="F159" i="3"/>
  <c r="M159" i="3" s="1"/>
  <c r="N159" i="3" s="1"/>
  <c r="O159" i="3" s="1"/>
  <c r="P159" i="3" s="1"/>
  <c r="R158" i="3"/>
  <c r="S158" i="3" s="1"/>
  <c r="F158" i="3"/>
  <c r="M158" i="3" s="1"/>
  <c r="N158" i="3" s="1"/>
  <c r="O158" i="3" s="1"/>
  <c r="P158" i="3" s="1"/>
  <c r="R157" i="3"/>
  <c r="S157" i="3" s="1"/>
  <c r="F157" i="3"/>
  <c r="M157" i="3" s="1"/>
  <c r="N157" i="3" s="1"/>
  <c r="O157" i="3" s="1"/>
  <c r="P157" i="3" s="1"/>
  <c r="R156" i="3"/>
  <c r="S156" i="3" s="1"/>
  <c r="F156" i="3"/>
  <c r="M156" i="3" s="1"/>
  <c r="N156" i="3" s="1"/>
  <c r="O156" i="3" s="1"/>
  <c r="P156" i="3" s="1"/>
  <c r="R155" i="3"/>
  <c r="S155" i="3" s="1"/>
  <c r="F155" i="3"/>
  <c r="M155" i="3" s="1"/>
  <c r="N155" i="3" s="1"/>
  <c r="O155" i="3" s="1"/>
  <c r="P155" i="3" s="1"/>
  <c r="R154" i="3"/>
  <c r="S154" i="3" s="1"/>
  <c r="F154" i="3"/>
  <c r="M154" i="3" s="1"/>
  <c r="N154" i="3" s="1"/>
  <c r="O154" i="3" s="1"/>
  <c r="P154" i="3" s="1"/>
  <c r="R153" i="3"/>
  <c r="S153" i="3" s="1"/>
  <c r="F153" i="3"/>
  <c r="M153" i="3" s="1"/>
  <c r="N153" i="3" s="1"/>
  <c r="O153" i="3" s="1"/>
  <c r="P153" i="3" s="1"/>
  <c r="R152" i="3"/>
  <c r="S152" i="3" s="1"/>
  <c r="F152" i="3"/>
  <c r="M152" i="3" s="1"/>
  <c r="N152" i="3" s="1"/>
  <c r="O152" i="3" s="1"/>
  <c r="P152" i="3" s="1"/>
  <c r="R151" i="3"/>
  <c r="S151" i="3" s="1"/>
  <c r="F151" i="3"/>
  <c r="M151" i="3" s="1"/>
  <c r="N151" i="3" s="1"/>
  <c r="O151" i="3" s="1"/>
  <c r="P151" i="3" s="1"/>
  <c r="R150" i="3"/>
  <c r="S150" i="3" s="1"/>
  <c r="F150" i="3"/>
  <c r="M150" i="3" s="1"/>
  <c r="N150" i="3" s="1"/>
  <c r="O150" i="3" s="1"/>
  <c r="P150" i="3" s="1"/>
  <c r="R149" i="3"/>
  <c r="S149" i="3" s="1"/>
  <c r="F149" i="3"/>
  <c r="M149" i="3" s="1"/>
  <c r="N149" i="3" s="1"/>
  <c r="O149" i="3" s="1"/>
  <c r="P149" i="3" s="1"/>
  <c r="R148" i="3"/>
  <c r="S148" i="3" s="1"/>
  <c r="F148" i="3"/>
  <c r="M148" i="3" s="1"/>
  <c r="N148" i="3" s="1"/>
  <c r="O148" i="3" s="1"/>
  <c r="P148" i="3" s="1"/>
  <c r="R147" i="3"/>
  <c r="S147" i="3" s="1"/>
  <c r="F147" i="3"/>
  <c r="M147" i="3" s="1"/>
  <c r="N147" i="3" s="1"/>
  <c r="O147" i="3" s="1"/>
  <c r="P147" i="3" s="1"/>
  <c r="R146" i="3"/>
  <c r="S146" i="3" s="1"/>
  <c r="F146" i="3"/>
  <c r="M146" i="3" s="1"/>
  <c r="N146" i="3" s="1"/>
  <c r="O146" i="3" s="1"/>
  <c r="P146" i="3" s="1"/>
  <c r="R145" i="3"/>
  <c r="S145" i="3" s="1"/>
  <c r="F145" i="3"/>
  <c r="M145" i="3" s="1"/>
  <c r="N145" i="3" s="1"/>
  <c r="O145" i="3" s="1"/>
  <c r="P145" i="3" s="1"/>
  <c r="R144" i="3"/>
  <c r="S144" i="3" s="1"/>
  <c r="F144" i="3"/>
  <c r="M144" i="3" s="1"/>
  <c r="N144" i="3" s="1"/>
  <c r="O144" i="3" s="1"/>
  <c r="P144" i="3" s="1"/>
  <c r="R143" i="3"/>
  <c r="S143" i="3" s="1"/>
  <c r="F143" i="3"/>
  <c r="M143" i="3" s="1"/>
  <c r="N143" i="3" s="1"/>
  <c r="O143" i="3" s="1"/>
  <c r="P143" i="3" s="1"/>
  <c r="R142" i="3"/>
  <c r="S142" i="3" s="1"/>
  <c r="F142" i="3"/>
  <c r="M142" i="3" s="1"/>
  <c r="N142" i="3" s="1"/>
  <c r="O142" i="3" s="1"/>
  <c r="P142" i="3" s="1"/>
  <c r="R141" i="3"/>
  <c r="S141" i="3" s="1"/>
  <c r="F141" i="3"/>
  <c r="M141" i="3" s="1"/>
  <c r="N141" i="3" s="1"/>
  <c r="O141" i="3" s="1"/>
  <c r="P141" i="3" s="1"/>
  <c r="R140" i="3"/>
  <c r="S140" i="3" s="1"/>
  <c r="F140" i="3"/>
  <c r="M140" i="3" s="1"/>
  <c r="N140" i="3" s="1"/>
  <c r="O140" i="3" s="1"/>
  <c r="P140" i="3" s="1"/>
  <c r="R139" i="3"/>
  <c r="S139" i="3" s="1"/>
  <c r="F139" i="3"/>
  <c r="M139" i="3" s="1"/>
  <c r="N139" i="3" s="1"/>
  <c r="O139" i="3" s="1"/>
  <c r="P139" i="3" s="1"/>
  <c r="R138" i="3"/>
  <c r="S138" i="3" s="1"/>
  <c r="F138" i="3"/>
  <c r="M138" i="3" s="1"/>
  <c r="N138" i="3" s="1"/>
  <c r="O138" i="3" s="1"/>
  <c r="P138" i="3" s="1"/>
  <c r="R137" i="3"/>
  <c r="S137" i="3" s="1"/>
  <c r="F137" i="3"/>
  <c r="M137" i="3" s="1"/>
  <c r="N137" i="3" s="1"/>
  <c r="O137" i="3" s="1"/>
  <c r="P137" i="3" s="1"/>
  <c r="R136" i="3"/>
  <c r="S136" i="3" s="1"/>
  <c r="F136" i="3"/>
  <c r="M136" i="3" s="1"/>
  <c r="N136" i="3" s="1"/>
  <c r="O136" i="3" s="1"/>
  <c r="P136" i="3" s="1"/>
  <c r="R135" i="3"/>
  <c r="S135" i="3" s="1"/>
  <c r="F135" i="3"/>
  <c r="M135" i="3" s="1"/>
  <c r="N135" i="3" s="1"/>
  <c r="O135" i="3" s="1"/>
  <c r="P135" i="3" s="1"/>
  <c r="R134" i="3"/>
  <c r="S134" i="3" s="1"/>
  <c r="F134" i="3"/>
  <c r="M134" i="3" s="1"/>
  <c r="N134" i="3" s="1"/>
  <c r="O134" i="3" s="1"/>
  <c r="P134" i="3" s="1"/>
  <c r="R133" i="3"/>
  <c r="S133" i="3" s="1"/>
  <c r="F133" i="3"/>
  <c r="M133" i="3" s="1"/>
  <c r="N133" i="3" s="1"/>
  <c r="O133" i="3" s="1"/>
  <c r="P133" i="3" s="1"/>
  <c r="R132" i="3"/>
  <c r="S132" i="3" s="1"/>
  <c r="F132" i="3"/>
  <c r="M132" i="3" s="1"/>
  <c r="N132" i="3" s="1"/>
  <c r="O132" i="3" s="1"/>
  <c r="P132" i="3" s="1"/>
  <c r="R131" i="3"/>
  <c r="S131" i="3" s="1"/>
  <c r="F131" i="3"/>
  <c r="M131" i="3" s="1"/>
  <c r="N131" i="3" s="1"/>
  <c r="O131" i="3" s="1"/>
  <c r="P131" i="3" s="1"/>
  <c r="R130" i="3"/>
  <c r="S130" i="3" s="1"/>
  <c r="F130" i="3"/>
  <c r="M130" i="3" s="1"/>
  <c r="N130" i="3" s="1"/>
  <c r="O130" i="3" s="1"/>
  <c r="P130" i="3" s="1"/>
  <c r="R129" i="3"/>
  <c r="S129" i="3" s="1"/>
  <c r="F129" i="3"/>
  <c r="M129" i="3" s="1"/>
  <c r="N129" i="3" s="1"/>
  <c r="O129" i="3" s="1"/>
  <c r="P129" i="3" s="1"/>
  <c r="R128" i="3"/>
  <c r="S128" i="3" s="1"/>
  <c r="F128" i="3"/>
  <c r="M128" i="3" s="1"/>
  <c r="N128" i="3" s="1"/>
  <c r="O128" i="3" s="1"/>
  <c r="P128" i="3" s="1"/>
  <c r="R127" i="3"/>
  <c r="S127" i="3" s="1"/>
  <c r="F127" i="3"/>
  <c r="M127" i="3" s="1"/>
  <c r="N127" i="3" s="1"/>
  <c r="O127" i="3" s="1"/>
  <c r="P127" i="3" s="1"/>
  <c r="R126" i="3"/>
  <c r="S126" i="3" s="1"/>
  <c r="F126" i="3"/>
  <c r="M126" i="3" s="1"/>
  <c r="N126" i="3" s="1"/>
  <c r="O126" i="3" s="1"/>
  <c r="P126" i="3" s="1"/>
  <c r="R125" i="3"/>
  <c r="S125" i="3" s="1"/>
  <c r="F125" i="3"/>
  <c r="M125" i="3" s="1"/>
  <c r="N125" i="3" s="1"/>
  <c r="O125" i="3" s="1"/>
  <c r="P125" i="3" s="1"/>
  <c r="R124" i="3"/>
  <c r="S124" i="3" s="1"/>
  <c r="F124" i="3"/>
  <c r="M124" i="3" s="1"/>
  <c r="N124" i="3" s="1"/>
  <c r="O124" i="3" s="1"/>
  <c r="P124" i="3" s="1"/>
  <c r="R123" i="3"/>
  <c r="S123" i="3" s="1"/>
  <c r="F123" i="3"/>
  <c r="M123" i="3" s="1"/>
  <c r="N123" i="3" s="1"/>
  <c r="O123" i="3" s="1"/>
  <c r="P123" i="3" s="1"/>
  <c r="R122" i="3"/>
  <c r="S122" i="3" s="1"/>
  <c r="F122" i="3"/>
  <c r="M122" i="3" s="1"/>
  <c r="N122" i="3" s="1"/>
  <c r="O122" i="3" s="1"/>
  <c r="P122" i="3" s="1"/>
  <c r="R121" i="3"/>
  <c r="S121" i="3" s="1"/>
  <c r="F121" i="3"/>
  <c r="M121" i="3" s="1"/>
  <c r="N121" i="3" s="1"/>
  <c r="O121" i="3" s="1"/>
  <c r="P121" i="3" s="1"/>
  <c r="R120" i="3"/>
  <c r="S120" i="3" s="1"/>
  <c r="F120" i="3"/>
  <c r="M120" i="3" s="1"/>
  <c r="N120" i="3" s="1"/>
  <c r="O120" i="3" s="1"/>
  <c r="P120" i="3" s="1"/>
  <c r="R119" i="3"/>
  <c r="S119" i="3" s="1"/>
  <c r="F119" i="3"/>
  <c r="M119" i="3" s="1"/>
  <c r="N119" i="3" s="1"/>
  <c r="O119" i="3" s="1"/>
  <c r="P119" i="3" s="1"/>
  <c r="R118" i="3"/>
  <c r="S118" i="3" s="1"/>
  <c r="F118" i="3"/>
  <c r="M118" i="3" s="1"/>
  <c r="N118" i="3" s="1"/>
  <c r="O118" i="3" s="1"/>
  <c r="P118" i="3" s="1"/>
  <c r="R117" i="3"/>
  <c r="S117" i="3" s="1"/>
  <c r="F117" i="3"/>
  <c r="M117" i="3" s="1"/>
  <c r="N117" i="3" s="1"/>
  <c r="O117" i="3" s="1"/>
  <c r="P117" i="3" s="1"/>
  <c r="R116" i="3"/>
  <c r="S116" i="3" s="1"/>
  <c r="F116" i="3"/>
  <c r="M116" i="3" s="1"/>
  <c r="N116" i="3" s="1"/>
  <c r="O116" i="3" s="1"/>
  <c r="P116" i="3" s="1"/>
  <c r="R115" i="3"/>
  <c r="S115" i="3" s="1"/>
  <c r="F115" i="3"/>
  <c r="M115" i="3" s="1"/>
  <c r="N115" i="3" s="1"/>
  <c r="O115" i="3" s="1"/>
  <c r="P115" i="3" s="1"/>
  <c r="R114" i="3"/>
  <c r="S114" i="3" s="1"/>
  <c r="F114" i="3"/>
  <c r="M114" i="3" s="1"/>
  <c r="N114" i="3" s="1"/>
  <c r="O114" i="3" s="1"/>
  <c r="P114" i="3" s="1"/>
  <c r="R113" i="3"/>
  <c r="S113" i="3" s="1"/>
  <c r="F113" i="3"/>
  <c r="M113" i="3" s="1"/>
  <c r="N113" i="3" s="1"/>
  <c r="O113" i="3" s="1"/>
  <c r="P113" i="3" s="1"/>
  <c r="R112" i="3"/>
  <c r="S112" i="3" s="1"/>
  <c r="F112" i="3"/>
  <c r="M112" i="3" s="1"/>
  <c r="N112" i="3" s="1"/>
  <c r="O112" i="3" s="1"/>
  <c r="P112" i="3" s="1"/>
  <c r="R111" i="3"/>
  <c r="S111" i="3" s="1"/>
  <c r="F111" i="3"/>
  <c r="M111" i="3" s="1"/>
  <c r="N111" i="3" s="1"/>
  <c r="O111" i="3" s="1"/>
  <c r="P111" i="3" s="1"/>
  <c r="R110" i="3"/>
  <c r="S110" i="3" s="1"/>
  <c r="F110" i="3"/>
  <c r="M110" i="3" s="1"/>
  <c r="N110" i="3" s="1"/>
  <c r="O110" i="3" s="1"/>
  <c r="P110" i="3" s="1"/>
  <c r="R109" i="3"/>
  <c r="S109" i="3" s="1"/>
  <c r="F109" i="3"/>
  <c r="M109" i="3" s="1"/>
  <c r="N109" i="3" s="1"/>
  <c r="O109" i="3" s="1"/>
  <c r="P109" i="3" s="1"/>
  <c r="R108" i="3"/>
  <c r="S108" i="3" s="1"/>
  <c r="F108" i="3"/>
  <c r="M108" i="3" s="1"/>
  <c r="N108" i="3" s="1"/>
  <c r="O108" i="3" s="1"/>
  <c r="P108" i="3" s="1"/>
  <c r="R107" i="3"/>
  <c r="S107" i="3" s="1"/>
  <c r="F107" i="3"/>
  <c r="M107" i="3" s="1"/>
  <c r="N107" i="3" s="1"/>
  <c r="O107" i="3" s="1"/>
  <c r="P107" i="3" s="1"/>
  <c r="R106" i="3"/>
  <c r="S106" i="3" s="1"/>
  <c r="F106" i="3"/>
  <c r="M106" i="3" s="1"/>
  <c r="N106" i="3" s="1"/>
  <c r="O106" i="3" s="1"/>
  <c r="P106" i="3" s="1"/>
  <c r="R105" i="3"/>
  <c r="S105" i="3" s="1"/>
  <c r="F105" i="3"/>
  <c r="M105" i="3" s="1"/>
  <c r="N105" i="3" s="1"/>
  <c r="O105" i="3" s="1"/>
  <c r="P105" i="3" s="1"/>
  <c r="R104" i="3"/>
  <c r="S104" i="3" s="1"/>
  <c r="F104" i="3"/>
  <c r="M104" i="3" s="1"/>
  <c r="N104" i="3" s="1"/>
  <c r="O104" i="3" s="1"/>
  <c r="P104" i="3" s="1"/>
  <c r="R103" i="3"/>
  <c r="S103" i="3" s="1"/>
  <c r="F103" i="3"/>
  <c r="M103" i="3" s="1"/>
  <c r="N103" i="3" s="1"/>
  <c r="O103" i="3" s="1"/>
  <c r="P103" i="3" s="1"/>
  <c r="R102" i="3"/>
  <c r="S102" i="3" s="1"/>
  <c r="F102" i="3"/>
  <c r="M102" i="3" s="1"/>
  <c r="N102" i="3" s="1"/>
  <c r="O102" i="3" s="1"/>
  <c r="P102" i="3" s="1"/>
  <c r="R101" i="3"/>
  <c r="S101" i="3" s="1"/>
  <c r="F101" i="3"/>
  <c r="M101" i="3" s="1"/>
  <c r="N101" i="3" s="1"/>
  <c r="O101" i="3" s="1"/>
  <c r="P101" i="3" s="1"/>
  <c r="R100" i="3"/>
  <c r="S100" i="3" s="1"/>
  <c r="F100" i="3"/>
  <c r="M100" i="3" s="1"/>
  <c r="N100" i="3" s="1"/>
  <c r="O100" i="3" s="1"/>
  <c r="P100" i="3" s="1"/>
  <c r="R99" i="3"/>
  <c r="S99" i="3" s="1"/>
  <c r="F99" i="3"/>
  <c r="M99" i="3" s="1"/>
  <c r="N99" i="3" s="1"/>
  <c r="O99" i="3" s="1"/>
  <c r="P99" i="3" s="1"/>
  <c r="R98" i="3"/>
  <c r="S98" i="3" s="1"/>
  <c r="F98" i="3"/>
  <c r="M98" i="3" s="1"/>
  <c r="N98" i="3" s="1"/>
  <c r="O98" i="3" s="1"/>
  <c r="P98" i="3" s="1"/>
  <c r="R97" i="3"/>
  <c r="S97" i="3" s="1"/>
  <c r="F97" i="3"/>
  <c r="M97" i="3" s="1"/>
  <c r="N97" i="3" s="1"/>
  <c r="O97" i="3" s="1"/>
  <c r="P97" i="3" s="1"/>
  <c r="R96" i="3"/>
  <c r="S96" i="3" s="1"/>
  <c r="F96" i="3"/>
  <c r="M96" i="3" s="1"/>
  <c r="N96" i="3" s="1"/>
  <c r="O96" i="3" s="1"/>
  <c r="P96" i="3" s="1"/>
  <c r="R95" i="3"/>
  <c r="S95" i="3" s="1"/>
  <c r="F95" i="3"/>
  <c r="M95" i="3" s="1"/>
  <c r="N95" i="3" s="1"/>
  <c r="O95" i="3" s="1"/>
  <c r="P95" i="3" s="1"/>
  <c r="R94" i="3"/>
  <c r="S94" i="3" s="1"/>
  <c r="F94" i="3"/>
  <c r="M94" i="3" s="1"/>
  <c r="N94" i="3" s="1"/>
  <c r="O94" i="3" s="1"/>
  <c r="P94" i="3" s="1"/>
  <c r="R93" i="3"/>
  <c r="S93" i="3" s="1"/>
  <c r="F93" i="3"/>
  <c r="M93" i="3" s="1"/>
  <c r="N93" i="3" s="1"/>
  <c r="O93" i="3" s="1"/>
  <c r="P93" i="3" s="1"/>
  <c r="R92" i="3"/>
  <c r="S92" i="3" s="1"/>
  <c r="F92" i="3"/>
  <c r="M92" i="3" s="1"/>
  <c r="N92" i="3" s="1"/>
  <c r="O92" i="3" s="1"/>
  <c r="P92" i="3" s="1"/>
  <c r="R91" i="3"/>
  <c r="S91" i="3" s="1"/>
  <c r="F91" i="3"/>
  <c r="M91" i="3" s="1"/>
  <c r="N91" i="3" s="1"/>
  <c r="O91" i="3" s="1"/>
  <c r="P91" i="3" s="1"/>
  <c r="R90" i="3"/>
  <c r="S90" i="3" s="1"/>
  <c r="F90" i="3"/>
  <c r="M90" i="3" s="1"/>
  <c r="N90" i="3" s="1"/>
  <c r="O90" i="3" s="1"/>
  <c r="P90" i="3" s="1"/>
  <c r="R89" i="3"/>
  <c r="S89" i="3" s="1"/>
  <c r="F89" i="3"/>
  <c r="M89" i="3" s="1"/>
  <c r="N89" i="3" s="1"/>
  <c r="O89" i="3" s="1"/>
  <c r="P89" i="3" s="1"/>
  <c r="R88" i="3"/>
  <c r="S88" i="3" s="1"/>
  <c r="F88" i="3"/>
  <c r="M88" i="3" s="1"/>
  <c r="N88" i="3" s="1"/>
  <c r="O88" i="3" s="1"/>
  <c r="P88" i="3" s="1"/>
  <c r="R87" i="3"/>
  <c r="S87" i="3" s="1"/>
  <c r="F87" i="3"/>
  <c r="M87" i="3" s="1"/>
  <c r="N87" i="3" s="1"/>
  <c r="O87" i="3" s="1"/>
  <c r="P87" i="3" s="1"/>
  <c r="R86" i="3"/>
  <c r="S86" i="3" s="1"/>
  <c r="F86" i="3"/>
  <c r="M86" i="3" s="1"/>
  <c r="N86" i="3" s="1"/>
  <c r="O86" i="3" s="1"/>
  <c r="P86" i="3" s="1"/>
  <c r="R85" i="3"/>
  <c r="S85" i="3" s="1"/>
  <c r="F85" i="3"/>
  <c r="M85" i="3" s="1"/>
  <c r="N85" i="3" s="1"/>
  <c r="O85" i="3" s="1"/>
  <c r="P85" i="3" s="1"/>
  <c r="R84" i="3"/>
  <c r="S84" i="3" s="1"/>
  <c r="F84" i="3"/>
  <c r="M84" i="3" s="1"/>
  <c r="N84" i="3" s="1"/>
  <c r="O84" i="3" s="1"/>
  <c r="P84" i="3" s="1"/>
  <c r="R83" i="3"/>
  <c r="S83" i="3" s="1"/>
  <c r="F83" i="3"/>
  <c r="M83" i="3" s="1"/>
  <c r="N83" i="3" s="1"/>
  <c r="O83" i="3" s="1"/>
  <c r="P83" i="3" s="1"/>
  <c r="R82" i="3"/>
  <c r="S82" i="3" s="1"/>
  <c r="F82" i="3"/>
  <c r="M82" i="3" s="1"/>
  <c r="N82" i="3" s="1"/>
  <c r="O82" i="3" s="1"/>
  <c r="P82" i="3" s="1"/>
  <c r="R81" i="3"/>
  <c r="S81" i="3" s="1"/>
  <c r="F81" i="3"/>
  <c r="M81" i="3" s="1"/>
  <c r="N81" i="3" s="1"/>
  <c r="O81" i="3" s="1"/>
  <c r="P81" i="3" s="1"/>
  <c r="R80" i="3"/>
  <c r="S80" i="3" s="1"/>
  <c r="F80" i="3"/>
  <c r="M80" i="3" s="1"/>
  <c r="N80" i="3" s="1"/>
  <c r="O80" i="3" s="1"/>
  <c r="P80" i="3" s="1"/>
  <c r="R79" i="3"/>
  <c r="S79" i="3" s="1"/>
  <c r="F79" i="3"/>
  <c r="M79" i="3" s="1"/>
  <c r="N79" i="3" s="1"/>
  <c r="O79" i="3" s="1"/>
  <c r="P79" i="3" s="1"/>
  <c r="R78" i="3"/>
  <c r="S78" i="3" s="1"/>
  <c r="F78" i="3"/>
  <c r="M78" i="3" s="1"/>
  <c r="N78" i="3" s="1"/>
  <c r="O78" i="3" s="1"/>
  <c r="P78" i="3" s="1"/>
  <c r="R77" i="3"/>
  <c r="S77" i="3" s="1"/>
  <c r="F77" i="3"/>
  <c r="M77" i="3" s="1"/>
  <c r="N77" i="3" s="1"/>
  <c r="O77" i="3" s="1"/>
  <c r="P77" i="3" s="1"/>
  <c r="R76" i="3"/>
  <c r="S76" i="3" s="1"/>
  <c r="F76" i="3"/>
  <c r="M76" i="3" s="1"/>
  <c r="N76" i="3" s="1"/>
  <c r="O76" i="3" s="1"/>
  <c r="P76" i="3" s="1"/>
  <c r="R75" i="3"/>
  <c r="S75" i="3" s="1"/>
  <c r="F75" i="3"/>
  <c r="M75" i="3" s="1"/>
  <c r="N75" i="3" s="1"/>
  <c r="O75" i="3" s="1"/>
  <c r="P75" i="3" s="1"/>
  <c r="R74" i="3"/>
  <c r="S74" i="3" s="1"/>
  <c r="F74" i="3"/>
  <c r="M74" i="3" s="1"/>
  <c r="N74" i="3" s="1"/>
  <c r="O74" i="3" s="1"/>
  <c r="P74" i="3" s="1"/>
  <c r="R73" i="3"/>
  <c r="S73" i="3" s="1"/>
  <c r="F73" i="3"/>
  <c r="M73" i="3" s="1"/>
  <c r="N73" i="3" s="1"/>
  <c r="O73" i="3" s="1"/>
  <c r="P73" i="3" s="1"/>
  <c r="R72" i="3"/>
  <c r="S72" i="3" s="1"/>
  <c r="F72" i="3"/>
  <c r="M72" i="3" s="1"/>
  <c r="N72" i="3" s="1"/>
  <c r="O72" i="3" s="1"/>
  <c r="P72" i="3" s="1"/>
  <c r="R71" i="3"/>
  <c r="S71" i="3" s="1"/>
  <c r="F71" i="3"/>
  <c r="M71" i="3" s="1"/>
  <c r="N71" i="3" s="1"/>
  <c r="O71" i="3" s="1"/>
  <c r="P71" i="3" s="1"/>
  <c r="R70" i="3"/>
  <c r="S70" i="3" s="1"/>
  <c r="F70" i="3"/>
  <c r="M70" i="3" s="1"/>
  <c r="N70" i="3" s="1"/>
  <c r="O70" i="3" s="1"/>
  <c r="P70" i="3" s="1"/>
  <c r="R69" i="3"/>
  <c r="S69" i="3" s="1"/>
  <c r="F69" i="3"/>
  <c r="M69" i="3" s="1"/>
  <c r="N69" i="3" s="1"/>
  <c r="O69" i="3" s="1"/>
  <c r="P69" i="3" s="1"/>
  <c r="R68" i="3"/>
  <c r="S68" i="3" s="1"/>
  <c r="F68" i="3"/>
  <c r="M68" i="3" s="1"/>
  <c r="N68" i="3" s="1"/>
  <c r="O68" i="3" s="1"/>
  <c r="P68" i="3" s="1"/>
  <c r="R67" i="3"/>
  <c r="S67" i="3" s="1"/>
  <c r="F67" i="3"/>
  <c r="M67" i="3" s="1"/>
  <c r="N67" i="3" s="1"/>
  <c r="O67" i="3" s="1"/>
  <c r="P67" i="3" s="1"/>
  <c r="R66" i="3"/>
  <c r="S66" i="3" s="1"/>
  <c r="F66" i="3"/>
  <c r="M66" i="3" s="1"/>
  <c r="N66" i="3" s="1"/>
  <c r="O66" i="3" s="1"/>
  <c r="P66" i="3" s="1"/>
  <c r="R65" i="3"/>
  <c r="S65" i="3" s="1"/>
  <c r="F65" i="3"/>
  <c r="M65" i="3" s="1"/>
  <c r="N65" i="3" s="1"/>
  <c r="O65" i="3" s="1"/>
  <c r="P65" i="3" s="1"/>
  <c r="R64" i="3"/>
  <c r="S64" i="3" s="1"/>
  <c r="F64" i="3"/>
  <c r="M64" i="3" s="1"/>
  <c r="N64" i="3" s="1"/>
  <c r="O64" i="3" s="1"/>
  <c r="P64" i="3" s="1"/>
  <c r="R63" i="3"/>
  <c r="S63" i="3" s="1"/>
  <c r="F63" i="3"/>
  <c r="M63" i="3" s="1"/>
  <c r="N63" i="3" s="1"/>
  <c r="O63" i="3" s="1"/>
  <c r="P63" i="3" s="1"/>
  <c r="R62" i="3"/>
  <c r="S62" i="3" s="1"/>
  <c r="F62" i="3"/>
  <c r="M62" i="3" s="1"/>
  <c r="N62" i="3" s="1"/>
  <c r="O62" i="3" s="1"/>
  <c r="P62" i="3" s="1"/>
  <c r="R61" i="3"/>
  <c r="S61" i="3" s="1"/>
  <c r="F61" i="3"/>
  <c r="M61" i="3" s="1"/>
  <c r="N61" i="3" s="1"/>
  <c r="O61" i="3" s="1"/>
  <c r="P61" i="3" s="1"/>
  <c r="R60" i="3"/>
  <c r="S60" i="3" s="1"/>
  <c r="F60" i="3"/>
  <c r="M60" i="3" s="1"/>
  <c r="N60" i="3" s="1"/>
  <c r="O60" i="3" s="1"/>
  <c r="P60" i="3" s="1"/>
  <c r="R59" i="3"/>
  <c r="S59" i="3" s="1"/>
  <c r="F59" i="3"/>
  <c r="M59" i="3" s="1"/>
  <c r="N59" i="3" s="1"/>
  <c r="O59" i="3" s="1"/>
  <c r="P59" i="3" s="1"/>
  <c r="R58" i="3"/>
  <c r="S58" i="3" s="1"/>
  <c r="F58" i="3"/>
  <c r="M58" i="3" s="1"/>
  <c r="N58" i="3" s="1"/>
  <c r="O58" i="3" s="1"/>
  <c r="P58" i="3" s="1"/>
  <c r="R57" i="3"/>
  <c r="S57" i="3" s="1"/>
  <c r="F57" i="3"/>
  <c r="M57" i="3" s="1"/>
  <c r="N57" i="3" s="1"/>
  <c r="O57" i="3" s="1"/>
  <c r="P57" i="3" s="1"/>
  <c r="R56" i="3"/>
  <c r="S56" i="3" s="1"/>
  <c r="F56" i="3"/>
  <c r="M56" i="3" s="1"/>
  <c r="N56" i="3" s="1"/>
  <c r="O56" i="3" s="1"/>
  <c r="P56" i="3" s="1"/>
  <c r="R55" i="3"/>
  <c r="S55" i="3" s="1"/>
  <c r="F55" i="3"/>
  <c r="M55" i="3" s="1"/>
  <c r="N55" i="3" s="1"/>
  <c r="O55" i="3" s="1"/>
  <c r="P55" i="3" s="1"/>
  <c r="R54" i="3"/>
  <c r="S54" i="3" s="1"/>
  <c r="F54" i="3"/>
  <c r="M54" i="3" s="1"/>
  <c r="N54" i="3" s="1"/>
  <c r="O54" i="3" s="1"/>
  <c r="P54" i="3" s="1"/>
  <c r="R53" i="3"/>
  <c r="S53" i="3" s="1"/>
  <c r="F53" i="3"/>
  <c r="M53" i="3" s="1"/>
  <c r="N53" i="3" s="1"/>
  <c r="O53" i="3" s="1"/>
  <c r="P53" i="3" s="1"/>
  <c r="R52" i="3"/>
  <c r="S52" i="3" s="1"/>
  <c r="F52" i="3"/>
  <c r="M52" i="3" s="1"/>
  <c r="N52" i="3" s="1"/>
  <c r="O52" i="3" s="1"/>
  <c r="P52" i="3" s="1"/>
  <c r="R51" i="3"/>
  <c r="S51" i="3" s="1"/>
  <c r="F51" i="3"/>
  <c r="M51" i="3" s="1"/>
  <c r="N51" i="3" s="1"/>
  <c r="O51" i="3" s="1"/>
  <c r="P51" i="3" s="1"/>
  <c r="R50" i="3"/>
  <c r="S50" i="3" s="1"/>
  <c r="F50" i="3"/>
  <c r="M50" i="3" s="1"/>
  <c r="N50" i="3" s="1"/>
  <c r="O50" i="3" s="1"/>
  <c r="P50" i="3" s="1"/>
  <c r="R49" i="3"/>
  <c r="S49" i="3" s="1"/>
  <c r="F49" i="3"/>
  <c r="M49" i="3" s="1"/>
  <c r="N49" i="3" s="1"/>
  <c r="O49" i="3" s="1"/>
  <c r="P49" i="3" s="1"/>
  <c r="R48" i="3"/>
  <c r="S48" i="3" s="1"/>
  <c r="F48" i="3"/>
  <c r="M48" i="3" s="1"/>
  <c r="N48" i="3" s="1"/>
  <c r="O48" i="3" s="1"/>
  <c r="P48" i="3" s="1"/>
  <c r="R47" i="3"/>
  <c r="S47" i="3" s="1"/>
  <c r="F47" i="3"/>
  <c r="M47" i="3" s="1"/>
  <c r="N47" i="3" s="1"/>
  <c r="O47" i="3" s="1"/>
  <c r="P47" i="3" s="1"/>
  <c r="R46" i="3"/>
  <c r="S46" i="3" s="1"/>
  <c r="F46" i="3"/>
  <c r="M46" i="3" s="1"/>
  <c r="N46" i="3" s="1"/>
  <c r="O46" i="3" s="1"/>
  <c r="P46" i="3" s="1"/>
  <c r="R45" i="3"/>
  <c r="S45" i="3" s="1"/>
  <c r="F45" i="3"/>
  <c r="M45" i="3" s="1"/>
  <c r="N45" i="3" s="1"/>
  <c r="O45" i="3" s="1"/>
  <c r="P45" i="3" s="1"/>
  <c r="R44" i="3"/>
  <c r="S44" i="3" s="1"/>
  <c r="F44" i="3"/>
  <c r="M44" i="3" s="1"/>
  <c r="N44" i="3" s="1"/>
  <c r="O44" i="3" s="1"/>
  <c r="P44" i="3" s="1"/>
  <c r="R43" i="3"/>
  <c r="S43" i="3" s="1"/>
  <c r="F43" i="3"/>
  <c r="M43" i="3" s="1"/>
  <c r="N43" i="3" s="1"/>
  <c r="O43" i="3" s="1"/>
  <c r="P43" i="3" s="1"/>
  <c r="R42" i="3"/>
  <c r="S42" i="3" s="1"/>
  <c r="F42" i="3"/>
  <c r="M42" i="3" s="1"/>
  <c r="N42" i="3" s="1"/>
  <c r="O42" i="3" s="1"/>
  <c r="P42" i="3" s="1"/>
  <c r="R41" i="3"/>
  <c r="S41" i="3" s="1"/>
  <c r="F41" i="3"/>
  <c r="M41" i="3" s="1"/>
  <c r="N41" i="3" s="1"/>
  <c r="O41" i="3" s="1"/>
  <c r="P41" i="3" s="1"/>
  <c r="R40" i="3"/>
  <c r="S40" i="3" s="1"/>
  <c r="F40" i="3"/>
  <c r="M40" i="3" s="1"/>
  <c r="N40" i="3" s="1"/>
  <c r="O40" i="3" s="1"/>
  <c r="P40" i="3" s="1"/>
  <c r="R39" i="3"/>
  <c r="S39" i="3" s="1"/>
  <c r="F39" i="3"/>
  <c r="M39" i="3" s="1"/>
  <c r="N39" i="3" s="1"/>
  <c r="O39" i="3" s="1"/>
  <c r="P39" i="3" s="1"/>
  <c r="R38" i="3"/>
  <c r="S38" i="3" s="1"/>
  <c r="F38" i="3"/>
  <c r="M38" i="3" s="1"/>
  <c r="N38" i="3" s="1"/>
  <c r="O38" i="3" s="1"/>
  <c r="P38" i="3" s="1"/>
  <c r="R37" i="3"/>
  <c r="S37" i="3" s="1"/>
  <c r="F37" i="3"/>
  <c r="M37" i="3" s="1"/>
  <c r="N37" i="3" s="1"/>
  <c r="O37" i="3" s="1"/>
  <c r="P37" i="3" s="1"/>
  <c r="R36" i="3"/>
  <c r="S36" i="3" s="1"/>
  <c r="F36" i="3"/>
  <c r="M36" i="3" s="1"/>
  <c r="N36" i="3" s="1"/>
  <c r="O36" i="3" s="1"/>
  <c r="P36" i="3" s="1"/>
  <c r="R35" i="3"/>
  <c r="S35" i="3" s="1"/>
  <c r="F35" i="3"/>
  <c r="M35" i="3" s="1"/>
  <c r="N35" i="3" s="1"/>
  <c r="O35" i="3" s="1"/>
  <c r="P35" i="3" s="1"/>
  <c r="R34" i="3"/>
  <c r="S34" i="3" s="1"/>
  <c r="F34" i="3"/>
  <c r="M34" i="3" s="1"/>
  <c r="N34" i="3" s="1"/>
  <c r="O34" i="3" s="1"/>
  <c r="P34" i="3" s="1"/>
  <c r="R33" i="3"/>
  <c r="S33" i="3" s="1"/>
  <c r="F33" i="3"/>
  <c r="M33" i="3" s="1"/>
  <c r="N33" i="3" s="1"/>
  <c r="O33" i="3" s="1"/>
  <c r="P33" i="3" s="1"/>
  <c r="R32" i="3"/>
  <c r="S32" i="3" s="1"/>
  <c r="F32" i="3"/>
  <c r="M32" i="3" s="1"/>
  <c r="N32" i="3" s="1"/>
  <c r="O32" i="3" s="1"/>
  <c r="P32" i="3" s="1"/>
  <c r="R31" i="3"/>
  <c r="S31" i="3" s="1"/>
  <c r="F31" i="3"/>
  <c r="M31" i="3" s="1"/>
  <c r="N31" i="3" s="1"/>
  <c r="O31" i="3" s="1"/>
  <c r="P31" i="3" s="1"/>
  <c r="R30" i="3"/>
  <c r="S30" i="3" s="1"/>
  <c r="F30" i="3"/>
  <c r="M30" i="3" s="1"/>
  <c r="N30" i="3" s="1"/>
  <c r="O30" i="3" s="1"/>
  <c r="P30" i="3" s="1"/>
  <c r="R29" i="3"/>
  <c r="S29" i="3" s="1"/>
  <c r="F29" i="3"/>
  <c r="M29" i="3" s="1"/>
  <c r="N29" i="3" s="1"/>
  <c r="O29" i="3" s="1"/>
  <c r="P29" i="3" s="1"/>
  <c r="R28" i="3"/>
  <c r="S28" i="3" s="1"/>
  <c r="F28" i="3"/>
  <c r="M28" i="3" s="1"/>
  <c r="N28" i="3" s="1"/>
  <c r="O28" i="3" s="1"/>
  <c r="P28" i="3" s="1"/>
  <c r="R27" i="3"/>
  <c r="S27" i="3" s="1"/>
  <c r="F27" i="3"/>
  <c r="M27" i="3" s="1"/>
  <c r="N27" i="3" s="1"/>
  <c r="O27" i="3" s="1"/>
  <c r="P27" i="3" s="1"/>
  <c r="R26" i="3"/>
  <c r="S26" i="3" s="1"/>
  <c r="F26" i="3"/>
  <c r="M26" i="3" s="1"/>
  <c r="N26" i="3" s="1"/>
  <c r="O26" i="3" s="1"/>
  <c r="P26" i="3" s="1"/>
  <c r="R25" i="3"/>
  <c r="S25" i="3" s="1"/>
  <c r="F25" i="3"/>
  <c r="M25" i="3" s="1"/>
  <c r="N25" i="3" s="1"/>
  <c r="O25" i="3" s="1"/>
  <c r="P25" i="3" s="1"/>
  <c r="R24" i="3"/>
  <c r="S24" i="3" s="1"/>
  <c r="F24" i="3"/>
  <c r="M24" i="3" s="1"/>
  <c r="N24" i="3" s="1"/>
  <c r="O24" i="3" s="1"/>
  <c r="P24" i="3" s="1"/>
  <c r="R23" i="3"/>
  <c r="S23" i="3" s="1"/>
  <c r="F23" i="3"/>
  <c r="M23" i="3" s="1"/>
  <c r="N23" i="3" s="1"/>
  <c r="O23" i="3" s="1"/>
  <c r="P23" i="3" s="1"/>
  <c r="R22" i="3"/>
  <c r="S22" i="3" s="1"/>
  <c r="F22" i="3"/>
  <c r="M22" i="3" s="1"/>
  <c r="N22" i="3" s="1"/>
  <c r="O22" i="3" s="1"/>
  <c r="P22" i="3" s="1"/>
  <c r="R21" i="3"/>
  <c r="S21" i="3" s="1"/>
  <c r="F21" i="3"/>
  <c r="M21" i="3" s="1"/>
  <c r="N21" i="3" s="1"/>
  <c r="O21" i="3" s="1"/>
  <c r="P21" i="3" s="1"/>
  <c r="R20" i="3"/>
  <c r="S20" i="3" s="1"/>
  <c r="F20" i="3"/>
  <c r="M20" i="3" s="1"/>
  <c r="N20" i="3" s="1"/>
  <c r="O20" i="3" s="1"/>
  <c r="P20" i="3" s="1"/>
  <c r="R19" i="3"/>
  <c r="S19" i="3" s="1"/>
  <c r="F19" i="3"/>
  <c r="M19" i="3" s="1"/>
  <c r="N19" i="3" s="1"/>
  <c r="O19" i="3" s="1"/>
  <c r="P19" i="3" s="1"/>
  <c r="R18" i="3"/>
  <c r="S18" i="3" s="1"/>
  <c r="F18" i="3"/>
  <c r="M18" i="3" s="1"/>
  <c r="N18" i="3" s="1"/>
  <c r="O18" i="3" s="1"/>
  <c r="P18" i="3" s="1"/>
  <c r="R17" i="3"/>
  <c r="S17" i="3" s="1"/>
  <c r="F17" i="3"/>
  <c r="M17" i="3" s="1"/>
  <c r="N17" i="3" s="1"/>
  <c r="O17" i="3" s="1"/>
  <c r="P17" i="3" s="1"/>
  <c r="R16" i="3"/>
  <c r="S16" i="3" s="1"/>
  <c r="F16" i="3"/>
  <c r="M16" i="3" s="1"/>
  <c r="N16" i="3" s="1"/>
  <c r="O16" i="3" s="1"/>
  <c r="P16" i="3" s="1"/>
  <c r="R15" i="3"/>
  <c r="S15" i="3" s="1"/>
  <c r="F15" i="3"/>
  <c r="M15" i="3" s="1"/>
  <c r="N15" i="3" s="1"/>
  <c r="O15" i="3" s="1"/>
  <c r="P15" i="3" s="1"/>
  <c r="R14" i="3"/>
  <c r="S14" i="3" s="1"/>
  <c r="F14" i="3"/>
  <c r="M14" i="3" s="1"/>
  <c r="N14" i="3" s="1"/>
  <c r="O14" i="3" s="1"/>
  <c r="P14" i="3" s="1"/>
  <c r="R13" i="3"/>
  <c r="S13" i="3" s="1"/>
  <c r="F13" i="3"/>
  <c r="M13" i="3" s="1"/>
  <c r="N13" i="3" s="1"/>
  <c r="O13" i="3" s="1"/>
  <c r="P13" i="3" s="1"/>
  <c r="R12" i="3"/>
  <c r="S12" i="3" s="1"/>
  <c r="F12" i="3"/>
  <c r="M12" i="3" s="1"/>
  <c r="N12" i="3" s="1"/>
  <c r="O12" i="3" s="1"/>
  <c r="P12" i="3" s="1"/>
  <c r="R11" i="3"/>
  <c r="S11" i="3" s="1"/>
  <c r="F11" i="3"/>
  <c r="M11" i="3" s="1"/>
  <c r="N11" i="3" s="1"/>
  <c r="O11" i="3" s="1"/>
  <c r="P11" i="3" s="1"/>
  <c r="R10" i="3"/>
  <c r="S10" i="3" s="1"/>
  <c r="F10" i="3"/>
  <c r="M10" i="3" s="1"/>
  <c r="N10" i="3" s="1"/>
  <c r="O10" i="3" s="1"/>
  <c r="P10" i="3" s="1"/>
  <c r="R9" i="3"/>
  <c r="S9" i="3" s="1"/>
  <c r="F9" i="3"/>
  <c r="M9" i="3" s="1"/>
  <c r="N9" i="3" s="1"/>
  <c r="O9" i="3" s="1"/>
  <c r="P9" i="3" s="1"/>
  <c r="R8" i="3"/>
  <c r="S8" i="3" s="1"/>
  <c r="F8" i="3"/>
  <c r="M8" i="3" s="1"/>
  <c r="N8" i="3" s="1"/>
  <c r="O8" i="3" s="1"/>
  <c r="P8" i="3" s="1"/>
  <c r="R7" i="3"/>
  <c r="S7" i="3" s="1"/>
  <c r="F7" i="3"/>
  <c r="M7" i="3" s="1"/>
  <c r="N7" i="3" s="1"/>
  <c r="O7" i="3" s="1"/>
  <c r="P7" i="3" s="1"/>
  <c r="R6" i="3"/>
  <c r="S6" i="3" s="1"/>
  <c r="F6" i="3"/>
  <c r="M6" i="3" s="1"/>
  <c r="N6" i="3" s="1"/>
  <c r="O6" i="3" s="1"/>
  <c r="P6" i="3" s="1"/>
  <c r="R5" i="3"/>
  <c r="S5" i="3" s="1"/>
  <c r="F5" i="3"/>
  <c r="F14" i="1"/>
  <c r="F13" i="1"/>
  <c r="L12" i="1"/>
  <c r="F12" i="1"/>
  <c r="M5" i="3"/>
  <c r="N5" i="3" s="1"/>
  <c r="O5" i="3" s="1"/>
  <c r="P5" i="3" s="1"/>
  <c r="H8" i="4"/>
  <c r="B6" i="4"/>
  <c r="C6" i="4"/>
  <c r="I6" i="4"/>
  <c r="D7" i="4"/>
  <c r="I7" i="4"/>
  <c r="B8" i="4"/>
  <c r="G8" i="4"/>
  <c r="M2927" i="3" l="1"/>
  <c r="N2927" i="3" s="1"/>
  <c r="O2927" i="3" s="1"/>
  <c r="P2927" i="3" s="1"/>
  <c r="D8" i="4"/>
  <c r="C8" i="4"/>
  <c r="E8" i="4" s="1"/>
  <c r="I8" i="4"/>
  <c r="J8" i="4" s="1"/>
  <c r="H6" i="4"/>
  <c r="G7" i="4"/>
  <c r="J7" i="4" s="1"/>
  <c r="H7" i="4"/>
  <c r="C7" i="4"/>
  <c r="M2228" i="3"/>
  <c r="N2228" i="3" s="1"/>
  <c r="O2228" i="3" s="1"/>
  <c r="P2228" i="3" s="1"/>
  <c r="D6" i="4"/>
  <c r="E6" i="4" s="1"/>
  <c r="G6" i="4"/>
  <c r="J6" i="4" s="1"/>
  <c r="M1315" i="3"/>
  <c r="N1315" i="3" s="1"/>
  <c r="O1315" i="3" s="1"/>
  <c r="P1315" i="3" s="1"/>
  <c r="B7" i="4"/>
  <c r="E7" i="4" s="1"/>
</calcChain>
</file>

<file path=xl/sharedStrings.xml><?xml version="1.0" encoding="utf-8"?>
<sst xmlns="http://schemas.openxmlformats.org/spreadsheetml/2006/main" count="24235" uniqueCount="7962">
  <si>
    <t>Inventory Replenishment Planner</t>
  </si>
  <si>
    <t>UCI Online Retail II (UK online retailer). Policy set on 2010 demand, tested on Jan-Nov 2011 demand.</t>
  </si>
  <si>
    <t>3,937 SKUs sold in 2010; 3,068 of them also sold in 2011 and are in the backtest.</t>
  </si>
  <si>
    <t>Policy</t>
  </si>
  <si>
    <t>Class</t>
  </si>
  <si>
    <t>SKUs</t>
  </si>
  <si>
    <t>Demand value</t>
  </si>
  <si>
    <t>Sold value</t>
  </si>
  <si>
    <t>Fill rate</t>
  </si>
  <si>
    <t>Stockout SKU-weeks</t>
  </si>
  <si>
    <t>Avg inventory value</t>
  </si>
  <si>
    <t>Orders placed</t>
  </si>
  <si>
    <t>Holding cost</t>
  </si>
  <si>
    <t>Ordering cost</t>
  </si>
  <si>
    <t>Total cost</t>
  </si>
  <si>
    <t>ABC policy</t>
  </si>
  <si>
    <t>All</t>
  </si>
  <si>
    <t>A</t>
  </si>
  <si>
    <t>B</t>
  </si>
  <si>
    <t>C</t>
  </si>
  <si>
    <t>Weeks of cover (4 wk)</t>
  </si>
  <si>
    <t>Fill rate = share of demand value shipped from stock. Holding cost covers the 48 test weeks.</t>
  </si>
  <si>
    <t>Planning assumptions</t>
  </si>
  <si>
    <t>Yellow cells are inputs. Change one and the SKU Policy, ABC-XYZ and Summary sheets recalculate.</t>
  </si>
  <si>
    <t>Assumption</t>
  </si>
  <si>
    <t>Value</t>
  </si>
  <si>
    <t>Supplier lead time (weeks)</t>
  </si>
  <si>
    <t>Order cost per purchase order line</t>
  </si>
  <si>
    <t>Annual holding cost (share of unit cost)</t>
  </si>
  <si>
    <t>Unit cost as share of selling price</t>
  </si>
  <si>
    <t>Weeks per year</t>
  </si>
  <si>
    <t>Class A cutoff (cumulative revenue share)</t>
  </si>
  <si>
    <t>Class B cutoff (cumulative revenue share)</t>
  </si>
  <si>
    <t>X cutoff (coefficient of variation at or below)</t>
  </si>
  <si>
    <t>Y cutoff (coefficient of variation at or below)</t>
  </si>
  <si>
    <t>Cycle service level target by ABC class</t>
  </si>
  <si>
    <t>Target</t>
  </si>
  <si>
    <t>Compared against: safety stock of 4 weeks of average demand for every SKU, with the same EOQ order quantities.</t>
  </si>
  <si>
    <t>SKU replenishment policy</t>
  </si>
  <si>
    <t>One row per SKU sold in 2010, ranked by revenue. Grey columns are 2010 data; the rest are formulas.</t>
  </si>
  <si>
    <t>Stock code</t>
  </si>
  <si>
    <t>Description</t>
  </si>
  <si>
    <t>2010 revenue</t>
  </si>
  <si>
    <t>Revenue share</t>
  </si>
  <si>
    <t>Cumulative share</t>
  </si>
  <si>
    <t>ABC</t>
  </si>
  <si>
    <t>Avg price</t>
  </si>
  <si>
    <t>Unit cost</t>
  </si>
  <si>
    <t>Avg weekly demand</t>
  </si>
  <si>
    <t>Weekly std dev</t>
  </si>
  <si>
    <t>CV</t>
  </si>
  <si>
    <t>XYZ</t>
  </si>
  <si>
    <t>Service target</t>
  </si>
  <si>
    <t>z</t>
  </si>
  <si>
    <t>Safety stock</t>
  </si>
  <si>
    <t>Reorder point</t>
  </si>
  <si>
    <t>Annual demand</t>
  </si>
  <si>
    <t>EOQ</t>
  </si>
  <si>
    <t>Order qty</t>
  </si>
  <si>
    <t>In 2011 backtest</t>
  </si>
  <si>
    <t>22423</t>
  </si>
  <si>
    <t>REGENCY CAKESTAND 3 TIER</t>
  </si>
  <si>
    <t>Yes</t>
  </si>
  <si>
    <t>85123A</t>
  </si>
  <si>
    <t>WHITE HANGING HEART T-LIGHT HOLDER</t>
  </si>
  <si>
    <t>85099B</t>
  </si>
  <si>
    <t>JUMBO BAG RED RETROSPOT</t>
  </si>
  <si>
    <t>84879</t>
  </si>
  <si>
    <t>ASSORTED COLOUR BIRD ORNAMENT</t>
  </si>
  <si>
    <t>22086</t>
  </si>
  <si>
    <t xml:space="preserve">PAPER CHAIN KIT 50'S CHRISTMAS </t>
  </si>
  <si>
    <t>47566</t>
  </si>
  <si>
    <t>PARTY BUNTING</t>
  </si>
  <si>
    <t>48138</t>
  </si>
  <si>
    <t>DOOR MAT UNION FLAG</t>
  </si>
  <si>
    <t>21843</t>
  </si>
  <si>
    <t>RED RETROSPOT CAKE STAND</t>
  </si>
  <si>
    <t>20685</t>
  </si>
  <si>
    <t>DOOR MAT RED SPOT</t>
  </si>
  <si>
    <t>85099F</t>
  </si>
  <si>
    <t>JUMBO BAG STRAWBERRY</t>
  </si>
  <si>
    <t>21621</t>
  </si>
  <si>
    <t>VINTAGE UNION JACK BUNTING</t>
  </si>
  <si>
    <t>22386</t>
  </si>
  <si>
    <t>JUMBO BAG PINK WITH WHITE SPOTS</t>
  </si>
  <si>
    <t>20725</t>
  </si>
  <si>
    <t>LUNCH BAG RED SPOTTY</t>
  </si>
  <si>
    <t>20914</t>
  </si>
  <si>
    <t>SET/5 RED SPOTTY LID GLASS BOWLS</t>
  </si>
  <si>
    <t>79321</t>
  </si>
  <si>
    <t>CHILLI LIGHTS</t>
  </si>
  <si>
    <t>84347</t>
  </si>
  <si>
    <t>ROTATING SILVER ANGELS T-LIGHT HLDR</t>
  </si>
  <si>
    <t>15056N</t>
  </si>
  <si>
    <t>EDWARDIAN PARASOL NATURAL</t>
  </si>
  <si>
    <t>21232</t>
  </si>
  <si>
    <t>STRAWBERRY CERAMIC TRINKET BOX</t>
  </si>
  <si>
    <t>22910</t>
  </si>
  <si>
    <t>PAPER CHAIN KIT VINTAGE CHRISTMAS</t>
  </si>
  <si>
    <t>85099C</t>
  </si>
  <si>
    <t>JUMBO  BAG BAROQUE BLACK WHITE</t>
  </si>
  <si>
    <t>21212</t>
  </si>
  <si>
    <t>PACK OF 72 RETRO SPOT CAKE CASES</t>
  </si>
  <si>
    <t>21931</t>
  </si>
  <si>
    <t>JUMBO STORAGE BAG SUKI</t>
  </si>
  <si>
    <t>22411</t>
  </si>
  <si>
    <t>JUMBO SHOPPER VINTAGE RED PAISLEY</t>
  </si>
  <si>
    <t>22197</t>
  </si>
  <si>
    <t>SMALL POPCORN HOLDER</t>
  </si>
  <si>
    <t>21623</t>
  </si>
  <si>
    <t>VINTAGE UNION JACK MEMOBOARD</t>
  </si>
  <si>
    <t>21754</t>
  </si>
  <si>
    <t>HOME BUILDING BLOCK WORD</t>
  </si>
  <si>
    <t>21137</t>
  </si>
  <si>
    <t>BLACK RECORD COVER FRAME</t>
  </si>
  <si>
    <t>22189</t>
  </si>
  <si>
    <t>CREAM HEART CARD HOLDER</t>
  </si>
  <si>
    <t>82484</t>
  </si>
  <si>
    <t>WOOD BLACK BOARD ANT WHITE FINISH</t>
  </si>
  <si>
    <t>22114</t>
  </si>
  <si>
    <t>HOT WATER BOTTLE TEA AND SYMPATHY</t>
  </si>
  <si>
    <t>22112</t>
  </si>
  <si>
    <t>CHOCOLATE HOT WATER BOTTLE</t>
  </si>
  <si>
    <t>22090</t>
  </si>
  <si>
    <t>PAPER BUNTING RETRO SPOTS</t>
  </si>
  <si>
    <t>84029E</t>
  </si>
  <si>
    <t>RED WOOLLY HOTTIE WHITE HEART.</t>
  </si>
  <si>
    <t>21929</t>
  </si>
  <si>
    <t>JUMBO BAG PINK VINTAGE PAISLEY</t>
  </si>
  <si>
    <t>22470</t>
  </si>
  <si>
    <t>HEART OF WICKER LARGE</t>
  </si>
  <si>
    <t>82494L</t>
  </si>
  <si>
    <t xml:space="preserve">WOODEN FRAME ANTIQUE WHITE </t>
  </si>
  <si>
    <t>21733</t>
  </si>
  <si>
    <t>RED HANGING HEART T-LIGHT HOLDER</t>
  </si>
  <si>
    <t>48194</t>
  </si>
  <si>
    <t>DOORMAT HEARTS</t>
  </si>
  <si>
    <t>21928</t>
  </si>
  <si>
    <t>JUMBO BAG SCANDINAVIAN PAISLEY</t>
  </si>
  <si>
    <t>22139</t>
  </si>
  <si>
    <t xml:space="preserve">RETRO SPOT TEA SET CERAMIC 11 PC </t>
  </si>
  <si>
    <t>21181</t>
  </si>
  <si>
    <t>PLEASE ONE PERSON METAL SIGN</t>
  </si>
  <si>
    <t>15056BL</t>
  </si>
  <si>
    <t>EDWARDIAN PARASOL BLACK</t>
  </si>
  <si>
    <t>21523</t>
  </si>
  <si>
    <t>DOORMAT FANCY FONT HOME SWEET HOME</t>
  </si>
  <si>
    <t>22083</t>
  </si>
  <si>
    <t>PAPER CHAIN KIT RETRO SPOT</t>
  </si>
  <si>
    <t>21731</t>
  </si>
  <si>
    <t>RED TOADSTOOL LED NIGHT LIGHT</t>
  </si>
  <si>
    <t>84946</t>
  </si>
  <si>
    <t>ANTIQUE SILVER TEA GLASS ETCHED</t>
  </si>
  <si>
    <t>22111</t>
  </si>
  <si>
    <t>SCOTTIE DOG HOT WATER BOTTLE</t>
  </si>
  <si>
    <t>21524</t>
  </si>
  <si>
    <t>DOORMAT SPOTTY HOME SWEET HOME</t>
  </si>
  <si>
    <t>22328</t>
  </si>
  <si>
    <t xml:space="preserve">ROUND SNACK BOXES SET OF 4 FRUITS </t>
  </si>
  <si>
    <t>22383</t>
  </si>
  <si>
    <t xml:space="preserve">LUNCH BAG SUKI  DESIGN </t>
  </si>
  <si>
    <t>20727</t>
  </si>
  <si>
    <t>LUNCH BAG  BLACK SKULL.</t>
  </si>
  <si>
    <t>22326</t>
  </si>
  <si>
    <t xml:space="preserve">ROUND SNACK BOXES SET OF4 WOODLAND </t>
  </si>
  <si>
    <t>22457</t>
  </si>
  <si>
    <t xml:space="preserve">NATURAL SLATE HEART CHALKBOARD </t>
  </si>
  <si>
    <t>21755</t>
  </si>
  <si>
    <t>LOVE BUILDING BLOCK WORD</t>
  </si>
  <si>
    <t>48187</t>
  </si>
  <si>
    <t>DOOR MAT NEW ENGLAND</t>
  </si>
  <si>
    <t>84078A</t>
  </si>
  <si>
    <t xml:space="preserve">SET/4 WHITE RETRO STORAGE CUBES </t>
  </si>
  <si>
    <t>37503</t>
  </si>
  <si>
    <t>TEA TIME CAKE STAND IN GIFT BOX</t>
  </si>
  <si>
    <t>No</t>
  </si>
  <si>
    <t>22188</t>
  </si>
  <si>
    <t>BLACK HEART CARD HOLDER</t>
  </si>
  <si>
    <t>22379</t>
  </si>
  <si>
    <t xml:space="preserve">RECYCLING BAG RETROSPOT </t>
  </si>
  <si>
    <t>22469</t>
  </si>
  <si>
    <t>HEART OF WICKER SMALL</t>
  </si>
  <si>
    <t>48185</t>
  </si>
  <si>
    <t>DOOR MAT FAIRY CAKE</t>
  </si>
  <si>
    <t>21527</t>
  </si>
  <si>
    <t xml:space="preserve">RED RETROSPOT TRADITIONAL TEAPOT </t>
  </si>
  <si>
    <t>71477</t>
  </si>
  <si>
    <t>COLOUR GLASS. STAR T-LIGHT HOLDER</t>
  </si>
  <si>
    <t>20728</t>
  </si>
  <si>
    <t>LUNCH BAG CARS BLUE</t>
  </si>
  <si>
    <t>84997D</t>
  </si>
  <si>
    <t>PINK 3 PIECE MINI DOTS CUTLERY SET</t>
  </si>
  <si>
    <t>22178</t>
  </si>
  <si>
    <t>VICTORIAN GLASS HANGING T-LIGHT</t>
  </si>
  <si>
    <t>82486</t>
  </si>
  <si>
    <t>WOOD S/3 CABINET ANT WHITE FINISH</t>
  </si>
  <si>
    <t>84997B</t>
  </si>
  <si>
    <t>RED 3 PIECE MINI DOTS CUTLERY SET</t>
  </si>
  <si>
    <t>20726</t>
  </si>
  <si>
    <t>LUNCH BAG WOODLAND</t>
  </si>
  <si>
    <t>22355</t>
  </si>
  <si>
    <t>CHARLOTTE BAG SUKI DESIGN</t>
  </si>
  <si>
    <t>22158</t>
  </si>
  <si>
    <t>3 HEARTS HANGING DECORATION RUSTIC</t>
  </si>
  <si>
    <t>22622</t>
  </si>
  <si>
    <t>BOX OF VINTAGE ALPHABET BLOCKS</t>
  </si>
  <si>
    <t>21485</t>
  </si>
  <si>
    <t>RETROSPOT HEART HOT WATER BOTTLE</t>
  </si>
  <si>
    <t>21915</t>
  </si>
  <si>
    <t xml:space="preserve">RED  HARMONICA IN BOX </t>
  </si>
  <si>
    <t>72741</t>
  </si>
  <si>
    <t>GRAND CHOCOLATECANDLE</t>
  </si>
  <si>
    <t>84991</t>
  </si>
  <si>
    <t>60 TEATIME FAIRY CAKE CASES</t>
  </si>
  <si>
    <t>20713</t>
  </si>
  <si>
    <t>JUMBO BAG OWLS</t>
  </si>
  <si>
    <t>82482</t>
  </si>
  <si>
    <t>WOODEN PICTURE FRAME WHITE FINISH</t>
  </si>
  <si>
    <t>48111</t>
  </si>
  <si>
    <t>DOORMAT 3 SMILEY CATS</t>
  </si>
  <si>
    <t>47590B</t>
  </si>
  <si>
    <t>PINK HAPPY BIRTHDAY BUNTING</t>
  </si>
  <si>
    <t>21166</t>
  </si>
  <si>
    <t xml:space="preserve">COOK WITH WINE METAL SIGN </t>
  </si>
  <si>
    <t>84467</t>
  </si>
  <si>
    <t>ENGLISH ROSE DESIGN QUILTED THROW</t>
  </si>
  <si>
    <t>22384</t>
  </si>
  <si>
    <t>LUNCH BAG PINK RETROSPOT</t>
  </si>
  <si>
    <t>84997C</t>
  </si>
  <si>
    <t>BLUE 3 PIECE MINI DOTS CUTLERY SET</t>
  </si>
  <si>
    <t>48184</t>
  </si>
  <si>
    <t xml:space="preserve">DOOR MAT ENGLISH ROSE </t>
  </si>
  <si>
    <t>22138</t>
  </si>
  <si>
    <t xml:space="preserve">BAKING SET 9 PIECE RETROSPOT </t>
  </si>
  <si>
    <t>22752</t>
  </si>
  <si>
    <t>SET 7 BABUSHKA NESTING BOXES</t>
  </si>
  <si>
    <t>22734</t>
  </si>
  <si>
    <t>SET OF 6 RIBBONS VINTAGE CHRISTMAS</t>
  </si>
  <si>
    <t>21622</t>
  </si>
  <si>
    <t>VINTAGE UNION JACK CUSHION COVER</t>
  </si>
  <si>
    <t>22382</t>
  </si>
  <si>
    <t xml:space="preserve">LUNCH BAG SPACEBOY DESIGN </t>
  </si>
  <si>
    <t>84029G</t>
  </si>
  <si>
    <t>KNITTED UNION FLAG HOT WATER BOTTLE</t>
  </si>
  <si>
    <t>21231</t>
  </si>
  <si>
    <t>SWEETHEART CERAMIC TRINKET BOX</t>
  </si>
  <si>
    <t>21977</t>
  </si>
  <si>
    <t>PACK OF 60 PINK PAISLEY CAKE CASES</t>
  </si>
  <si>
    <t>21217</t>
  </si>
  <si>
    <t>RED SPOTTY ROUND CAKE TINS</t>
  </si>
  <si>
    <t>48188</t>
  </si>
  <si>
    <t>DOOR MAT WELCOME PUPPIES</t>
  </si>
  <si>
    <t>22866</t>
  </si>
  <si>
    <t>HAND WARMER SCOTTY DOG DESIGN</t>
  </si>
  <si>
    <t>71459</t>
  </si>
  <si>
    <t>HANGING JAM JAR T-LIGHT HOLDER</t>
  </si>
  <si>
    <t>22837</t>
  </si>
  <si>
    <t xml:space="preserve">HOT WATER BOTTLE BABUSHKA </t>
  </si>
  <si>
    <t>84836</t>
  </si>
  <si>
    <t>ZINC METAL HEART DECORATION</t>
  </si>
  <si>
    <t>20712</t>
  </si>
  <si>
    <t>JUMBO BAG WOODLAND ANIMALS</t>
  </si>
  <si>
    <t>22385</t>
  </si>
  <si>
    <t>JUMBO BAG SPACEBOY DESIGN</t>
  </si>
  <si>
    <t>21175</t>
  </si>
  <si>
    <t>GIN + TONIC DIET METAL SIGN</t>
  </si>
  <si>
    <t>85152</t>
  </si>
  <si>
    <t xml:space="preserve">HAND OVER THE CHOCOLATE   SIGN </t>
  </si>
  <si>
    <t>22077</t>
  </si>
  <si>
    <t>6 RIBBONS RUSTIC CHARM</t>
  </si>
  <si>
    <t>22867</t>
  </si>
  <si>
    <t>HAND WARMER BIRD DESIGN</t>
  </si>
  <si>
    <t>22585</t>
  </si>
  <si>
    <t>PACK OF 6 BIRDY GIFT TAGS</t>
  </si>
  <si>
    <t>22865</t>
  </si>
  <si>
    <t>HAND WARMER OWL DESIGN</t>
  </si>
  <si>
    <t>21479</t>
  </si>
  <si>
    <t xml:space="preserve">WHITE SKULL HOT WATER BOTTLE </t>
  </si>
  <si>
    <t>21258</t>
  </si>
  <si>
    <t>VICTORIAN SEWING BOX LARGE</t>
  </si>
  <si>
    <t>85066</t>
  </si>
  <si>
    <t>CREAM SWEETHEART MINI CHEST</t>
  </si>
  <si>
    <t>20679</t>
  </si>
  <si>
    <t>EDWARDIAN PARASOL RED</t>
  </si>
  <si>
    <t>84406B</t>
  </si>
  <si>
    <t>CREAM CUPID HEARTS COAT HANGER</t>
  </si>
  <si>
    <t>20711</t>
  </si>
  <si>
    <t xml:space="preserve">JUMBO BAG TOYS </t>
  </si>
  <si>
    <t>85014B</t>
  </si>
  <si>
    <t>RED/WHITE DOTS RUFFLED UMBRELLA</t>
  </si>
  <si>
    <t>21955</t>
  </si>
  <si>
    <t>DOOR MAT UNION JACK GUNS AND ROSES</t>
  </si>
  <si>
    <t>20750</t>
  </si>
  <si>
    <t>RED/WHITE DOT MINI CASES</t>
  </si>
  <si>
    <t>21314</t>
  </si>
  <si>
    <t>SMALL GLASS HEART TRINKET POT</t>
  </si>
  <si>
    <t>84755</t>
  </si>
  <si>
    <t>COLOUR GLASS T-LIGHT HOLDER HANGING</t>
  </si>
  <si>
    <t>84970S</t>
  </si>
  <si>
    <t>HANGING HEART ZINC T-LIGHT HOLDER</t>
  </si>
  <si>
    <t>37449</t>
  </si>
  <si>
    <t>CERAMIC CAKE STAND + HANGING CAKES</t>
  </si>
  <si>
    <t>48173C</t>
  </si>
  <si>
    <t xml:space="preserve">DOORMAT BLACK FLOCK </t>
  </si>
  <si>
    <t>15036</t>
  </si>
  <si>
    <t>ASSORTED COLOURS SILK FAN</t>
  </si>
  <si>
    <t>20972</t>
  </si>
  <si>
    <t xml:space="preserve">PINK CREAM FELT CRAFT TRINKET BOX </t>
  </si>
  <si>
    <t>85232B</t>
  </si>
  <si>
    <t>SET/3 RUSSIAN DOLL STACKING TINS</t>
  </si>
  <si>
    <t>20724</t>
  </si>
  <si>
    <t>RED SPOTTY CHARLOTTE BAG</t>
  </si>
  <si>
    <t>22629</t>
  </si>
  <si>
    <t xml:space="preserve">SPACEBOY LUNCH BOX </t>
  </si>
  <si>
    <t>82483</t>
  </si>
  <si>
    <t>WOOD 2 DRAWER CABINET WHITE FINISH</t>
  </si>
  <si>
    <t>35004C</t>
  </si>
  <si>
    <t>SET OF 3 COLOURED  FLYING DUCKS</t>
  </si>
  <si>
    <t>21080</t>
  </si>
  <si>
    <t xml:space="preserve">SET/20 RED SPOTTY PAPER NAPKINS </t>
  </si>
  <si>
    <t>22061</t>
  </si>
  <si>
    <t>LARGE CAKE STAND  HANGING STRAWBERY</t>
  </si>
  <si>
    <t>47566B</t>
  </si>
  <si>
    <t>TEA TIME PARTY BUNTING</t>
  </si>
  <si>
    <t>21930</t>
  </si>
  <si>
    <t>JUMBO STORAGE BAG SKULLS</t>
  </si>
  <si>
    <t>21210</t>
  </si>
  <si>
    <t>SET OF 72 RETRO SPOT PAPER  DOILIES</t>
  </si>
  <si>
    <t>47590A</t>
  </si>
  <si>
    <t>BLUE HAPPY BIRTHDAY BUNTING</t>
  </si>
  <si>
    <t>22087</t>
  </si>
  <si>
    <t>PAPER BUNTING WHITE LACE</t>
  </si>
  <si>
    <t>21481</t>
  </si>
  <si>
    <t>FAWN BLUE HOT WATER BOTTLE</t>
  </si>
  <si>
    <t>22632</t>
  </si>
  <si>
    <t>HAND WARMER RED RETROSPOT</t>
  </si>
  <si>
    <t>22444</t>
  </si>
  <si>
    <t xml:space="preserve">GROW YOUR OWN PLANT IN A CAN </t>
  </si>
  <si>
    <t>22149</t>
  </si>
  <si>
    <t>FELTCRAFT 6 FLOWER FRIENDS</t>
  </si>
  <si>
    <t>21213</t>
  </si>
  <si>
    <t>PACK OF 72 SKULL CAKE CASES</t>
  </si>
  <si>
    <t>22556</t>
  </si>
  <si>
    <t xml:space="preserve">PLASTERS IN TIN CIRCUS PARADE </t>
  </si>
  <si>
    <t>20748</t>
  </si>
  <si>
    <t>KENSINGTON COFFEE SET</t>
  </si>
  <si>
    <t>82600</t>
  </si>
  <si>
    <t>NO SINGING METAL SIGN</t>
  </si>
  <si>
    <t>48129</t>
  </si>
  <si>
    <t>DOOR MAT TOPIARY</t>
  </si>
  <si>
    <t>22630</t>
  </si>
  <si>
    <t>DOLLY GIRL LUNCH BOX</t>
  </si>
  <si>
    <t>22294</t>
  </si>
  <si>
    <t>HEART FILIGREE DOVE  SMALL</t>
  </si>
  <si>
    <t>22456</t>
  </si>
  <si>
    <t xml:space="preserve">NATURAL SLATE CHALKBOARD LARGE </t>
  </si>
  <si>
    <t>22551</t>
  </si>
  <si>
    <t>PLASTERS IN TIN SPACEBOY</t>
  </si>
  <si>
    <t>22835</t>
  </si>
  <si>
    <t>HOT WATER BOTTLE I AM SO POORLY</t>
  </si>
  <si>
    <t>22381</t>
  </si>
  <si>
    <t xml:space="preserve">TOY TIDY PINK RETROSPOT  </t>
  </si>
  <si>
    <t>22507</t>
  </si>
  <si>
    <t>MEMO BOARD RETROSPOT  DESIGN</t>
  </si>
  <si>
    <t>22605</t>
  </si>
  <si>
    <t>WOODEN CROQUET GARDEN SET</t>
  </si>
  <si>
    <t>22492</t>
  </si>
  <si>
    <t xml:space="preserve">MINI PAINT SET VINTAGE </t>
  </si>
  <si>
    <t>20971</t>
  </si>
  <si>
    <t>PINK BLUE FELT CRAFT TRINKET BOX</t>
  </si>
  <si>
    <t>22624</t>
  </si>
  <si>
    <t>IVORY KITCHEN SCALES</t>
  </si>
  <si>
    <t>35400</t>
  </si>
  <si>
    <t xml:space="preserve">WOODEN BOX ADVENT CALENDAR </t>
  </si>
  <si>
    <t>20719</t>
  </si>
  <si>
    <t>WOODLAND CHARLOTTE BAG</t>
  </si>
  <si>
    <t>15044A</t>
  </si>
  <si>
    <t xml:space="preserve">PINK PAPER PARASOL </t>
  </si>
  <si>
    <t>22366</t>
  </si>
  <si>
    <t xml:space="preserve">DOORMAT AIRMAIL </t>
  </si>
  <si>
    <t>22198</t>
  </si>
  <si>
    <t xml:space="preserve">LARGE POPCORN HOLDER </t>
  </si>
  <si>
    <t>84978</t>
  </si>
  <si>
    <t>HANGING HEART JAR T-LIGHT HOLDER</t>
  </si>
  <si>
    <t>22501</t>
  </si>
  <si>
    <t>PICNIC BASKET WICKER LARGE</t>
  </si>
  <si>
    <t>84949</t>
  </si>
  <si>
    <t>SILVER HANGING T-LIGHT HOLDER</t>
  </si>
  <si>
    <t>22297</t>
  </si>
  <si>
    <t>HEART IVORY TRELLIS SMALL</t>
  </si>
  <si>
    <t>22659</t>
  </si>
  <si>
    <t>LUNCH BOX I LOVE LONDON</t>
  </si>
  <si>
    <t>47591D</t>
  </si>
  <si>
    <t>PINK FAIRY CAKE CHILDRENS APRON</t>
  </si>
  <si>
    <t>22505</t>
  </si>
  <si>
    <t>MEMO BOARD COTTAGE DESIGN</t>
  </si>
  <si>
    <t>79323W</t>
  </si>
  <si>
    <t xml:space="preserve"> WHITE CHERRY LIGHTS</t>
  </si>
  <si>
    <t>21791</t>
  </si>
  <si>
    <t xml:space="preserve">VINTAGE HEADS AND TAILS CARD GAME </t>
  </si>
  <si>
    <t>72760B</t>
  </si>
  <si>
    <t>VINTAGE CREAM 3 BASKET CAKE STAND</t>
  </si>
  <si>
    <t>85150</t>
  </si>
  <si>
    <t>LADIES &amp; GENTLEMEN METAL SIGN</t>
  </si>
  <si>
    <t>84077</t>
  </si>
  <si>
    <t>WORLD WAR 2 GLIDERS ASSTD DESIGNS</t>
  </si>
  <si>
    <t>82583</t>
  </si>
  <si>
    <t>HOT BATHS METAL SIGN</t>
  </si>
  <si>
    <t>48116</t>
  </si>
  <si>
    <t>DOOR MAT MULTICOLOUR STRIPE</t>
  </si>
  <si>
    <t>21156</t>
  </si>
  <si>
    <t>RETROSPOT CHILDRENS APRON</t>
  </si>
  <si>
    <t>20718</t>
  </si>
  <si>
    <t>RED SPOTTY SHOPPER BAG</t>
  </si>
  <si>
    <t>21790</t>
  </si>
  <si>
    <t>VINTAGE SNAP CARDS</t>
  </si>
  <si>
    <t>71053</t>
  </si>
  <si>
    <t>WHITE METAL LANTERN</t>
  </si>
  <si>
    <t>21936</t>
  </si>
  <si>
    <t>RED RETROSPOT PICNIC BAG</t>
  </si>
  <si>
    <t>22625</t>
  </si>
  <si>
    <t>RED KITCHEN SCALES</t>
  </si>
  <si>
    <t>22607</t>
  </si>
  <si>
    <t xml:space="preserve">WOODEN ROUNDERS GARDEN SET </t>
  </si>
  <si>
    <t>22699</t>
  </si>
  <si>
    <t xml:space="preserve">ROSES REGENCY TEACUP AND SAUCER </t>
  </si>
  <si>
    <t>21164</t>
  </si>
  <si>
    <t xml:space="preserve">HOME SWEET HOME METAL SIGN </t>
  </si>
  <si>
    <t>22569</t>
  </si>
  <si>
    <t>FELTCRAFT CUSHION BUTTERFLY</t>
  </si>
  <si>
    <t>22467</t>
  </si>
  <si>
    <t>GUMBALL COAT RACK</t>
  </si>
  <si>
    <t>22502</t>
  </si>
  <si>
    <t>PICNIC BASKET WICKER SMALL</t>
  </si>
  <si>
    <t>21535</t>
  </si>
  <si>
    <t>RED RETROSPOT SMALL MILK JUG</t>
  </si>
  <si>
    <t>22952</t>
  </si>
  <si>
    <t>60 CAKE CASES VINTAGE CHRISTMAS</t>
  </si>
  <si>
    <t>21121</t>
  </si>
  <si>
    <t>SET/10 RED SPOTTY PARTY CANDLES</t>
  </si>
  <si>
    <t>84992</t>
  </si>
  <si>
    <t>72 SWEETHEART FAIRY CAKE CASES</t>
  </si>
  <si>
    <t>84970L</t>
  </si>
  <si>
    <t>SINGLE HEART ZINC T-LIGHT HOLDER</t>
  </si>
  <si>
    <t>85014A</t>
  </si>
  <si>
    <t>BLACK/BLUE DOTS RUFFLED UMBRELLA</t>
  </si>
  <si>
    <t>21559</t>
  </si>
  <si>
    <t>STRAWBERRY LUNCH BOX WITH CUTLERY</t>
  </si>
  <si>
    <t>21218</t>
  </si>
  <si>
    <t>RED SPOTTY BISCUIT TIN</t>
  </si>
  <si>
    <t>22554</t>
  </si>
  <si>
    <t>PLASTERS IN TIN WOODLAND ANIMALS</t>
  </si>
  <si>
    <t>84945</t>
  </si>
  <si>
    <t>MULTI COLOUR SILVER T-LIGHT HOLDER</t>
  </si>
  <si>
    <t>21908</t>
  </si>
  <si>
    <t>CHOCOLATE THIS WAY METAL SIGN</t>
  </si>
  <si>
    <t>22296</t>
  </si>
  <si>
    <t>HEART IVORY TRELLIS LARGE</t>
  </si>
  <si>
    <t>22617</t>
  </si>
  <si>
    <t>BAKING SET SPACEBOY DESIGN</t>
  </si>
  <si>
    <t>22171</t>
  </si>
  <si>
    <t>3 HOOK PHOTO SHELF ANTIQUE WHITE</t>
  </si>
  <si>
    <t>22606</t>
  </si>
  <si>
    <t>WOODEN SKITTLES GARDEN SET</t>
  </si>
  <si>
    <t>22557</t>
  </si>
  <si>
    <t xml:space="preserve">PLASTERS IN TIN VINTAGE PAISLEY </t>
  </si>
  <si>
    <t>21844</t>
  </si>
  <si>
    <t>RED RETROSPOT MUG</t>
  </si>
  <si>
    <t>22570</t>
  </si>
  <si>
    <t>FELTCRAFT CUSHION RABBIT</t>
  </si>
  <si>
    <t>85042</t>
  </si>
  <si>
    <t>ANTIQUE LILY FAIRY LIGHTS</t>
  </si>
  <si>
    <t>22561</t>
  </si>
  <si>
    <t>WOODEN SCHOOL COLOURING SET</t>
  </si>
  <si>
    <t>84997A</t>
  </si>
  <si>
    <t>GREEN 3 PIECE MINI DOTS CUTLERY SET</t>
  </si>
  <si>
    <t>22365</t>
  </si>
  <si>
    <t>DOORMAT RESPECTABLE HOUSE</t>
  </si>
  <si>
    <t>22654</t>
  </si>
  <si>
    <t xml:space="preserve">DELUXE SEWING KIT </t>
  </si>
  <si>
    <t>22555</t>
  </si>
  <si>
    <t>PLASTERS IN TIN STRONGMAN</t>
  </si>
  <si>
    <t>21035</t>
  </si>
  <si>
    <t xml:space="preserve">SET/2 RED SPOTTY TEA TOWELS </t>
  </si>
  <si>
    <t>22635</t>
  </si>
  <si>
    <t xml:space="preserve">CHILDS BREAKFAST SET DOLLY GIRL </t>
  </si>
  <si>
    <t>21174</t>
  </si>
  <si>
    <t>POTTERING IN THE SHED METAL SIGN</t>
  </si>
  <si>
    <t>20749</t>
  </si>
  <si>
    <t>ASSORTED COLOUR MINI CASES</t>
  </si>
  <si>
    <t>21484</t>
  </si>
  <si>
    <t>CHICK GREY HOT WATER BOTTLE</t>
  </si>
  <si>
    <t>22236</t>
  </si>
  <si>
    <t>CAKE STAND 3 TIER MAGIC GARDEN</t>
  </si>
  <si>
    <t>22169</t>
  </si>
  <si>
    <t>FAMILY ALBUM WHITE PICTURE FRAME</t>
  </si>
  <si>
    <t>85048</t>
  </si>
  <si>
    <t>15CM CHRISTMAS GLASS BALL 20 LIGHTS</t>
  </si>
  <si>
    <t>84050</t>
  </si>
  <si>
    <t>PINK HEART SHAPE EGG FRYING PAN</t>
  </si>
  <si>
    <t>21533</t>
  </si>
  <si>
    <t>RETRO SPOT LARGE MILK JUG</t>
  </si>
  <si>
    <t>22352</t>
  </si>
  <si>
    <t xml:space="preserve">LUNCH BOX WITH CUTLERY RETROSPOT </t>
  </si>
  <si>
    <t>22633</t>
  </si>
  <si>
    <t>HAND WARMER UNION JACK</t>
  </si>
  <si>
    <t>22634</t>
  </si>
  <si>
    <t xml:space="preserve">CHILDS BREAKFAST SET SPACEBOY </t>
  </si>
  <si>
    <t>22084</t>
  </si>
  <si>
    <t>PAPER CHAIN KIT EMPIRE</t>
  </si>
  <si>
    <t>22356</t>
  </si>
  <si>
    <t>CHARLOTTE BAG PINK WITH WHITE SPOTS</t>
  </si>
  <si>
    <t>22113</t>
  </si>
  <si>
    <t>GREY HEART HOT WATER BOTTLE</t>
  </si>
  <si>
    <t>22697</t>
  </si>
  <si>
    <t>GREEN REGENCY TEACUP AND SAUCER</t>
  </si>
  <si>
    <t>22499</t>
  </si>
  <si>
    <t>WOODEN UNION JACK BUNTING</t>
  </si>
  <si>
    <t>22941</t>
  </si>
  <si>
    <t>CHRISTMAS LIGHTS 10 REINDEER</t>
  </si>
  <si>
    <t>22147</t>
  </si>
  <si>
    <t>FELTCRAFT BUTTERFLY HEARTS</t>
  </si>
  <si>
    <t>22652</t>
  </si>
  <si>
    <t>TRAVEL SEWING KIT</t>
  </si>
  <si>
    <t>22424</t>
  </si>
  <si>
    <t>ENAMEL BREAD BIN CREAM</t>
  </si>
  <si>
    <t>21136</t>
  </si>
  <si>
    <t>PAINTED METAL PEARS ASSORTED</t>
  </si>
  <si>
    <t>22413</t>
  </si>
  <si>
    <t xml:space="preserve">METAL SIGN TAKE IT OR LEAVE IT </t>
  </si>
  <si>
    <t>22295</t>
  </si>
  <si>
    <t>HEART FILIGREE DOVE LARGE</t>
  </si>
  <si>
    <t>21975</t>
  </si>
  <si>
    <t>PACK OF 60 DINOSAUR CAKE CASES</t>
  </si>
  <si>
    <t>22636</t>
  </si>
  <si>
    <t>CHILDS BREAKFAST SET CIRCUS PARADE</t>
  </si>
  <si>
    <t>22367</t>
  </si>
  <si>
    <t>CHILDRENS APRON SPACEBOY DESIGN</t>
  </si>
  <si>
    <t>22560</t>
  </si>
  <si>
    <t>TRADITIONAL MODELLING CLAY</t>
  </si>
  <si>
    <t>47567B</t>
  </si>
  <si>
    <t>TEA TIME KITCHEN APRON</t>
  </si>
  <si>
    <t>21906</t>
  </si>
  <si>
    <t>PHARMACIE FIRST AID TIN</t>
  </si>
  <si>
    <t>22666</t>
  </si>
  <si>
    <t>RECIPE BOX PANTRY YELLOW DESIGN</t>
  </si>
  <si>
    <t>22568</t>
  </si>
  <si>
    <t>FELTCRAFT CUSHION OWL</t>
  </si>
  <si>
    <t>21624</t>
  </si>
  <si>
    <t>VINTAGE UNION JACK DOORSTOP</t>
  </si>
  <si>
    <t>21704</t>
  </si>
  <si>
    <t>BAG 250g SWIRLY MARBLES</t>
  </si>
  <si>
    <t>21216</t>
  </si>
  <si>
    <t>SET 3 RED SPOT TIN TEA,COFFEE,SUGAR</t>
  </si>
  <si>
    <t>21877</t>
  </si>
  <si>
    <t>HOME SWEET HOME MUG</t>
  </si>
  <si>
    <t>17003</t>
  </si>
  <si>
    <t xml:space="preserve">BROCADE RING PURSE </t>
  </si>
  <si>
    <t>21098</t>
  </si>
  <si>
    <t>CHRISTMAS TOILET ROLL</t>
  </si>
  <si>
    <t>21122</t>
  </si>
  <si>
    <t>SET/10 PINK SPOTTY PARTY CANDLES</t>
  </si>
  <si>
    <t>22834</t>
  </si>
  <si>
    <t>HAND WARMER BABUSHKA DESIGN</t>
  </si>
  <si>
    <t>22946</t>
  </si>
  <si>
    <t>WOODEN ADVENT CALENDAR CREAM</t>
  </si>
  <si>
    <t>22487</t>
  </si>
  <si>
    <t>WHITE WOOD GARDEN PLANT LADDER</t>
  </si>
  <si>
    <t>22170</t>
  </si>
  <si>
    <t>PICTURE FRAME WOOD TRIPLE PORTRAIT</t>
  </si>
  <si>
    <t>79323P</t>
  </si>
  <si>
    <t>PINK CHERRY LIGHTS</t>
  </si>
  <si>
    <t>21982</t>
  </si>
  <si>
    <t xml:space="preserve">PACK OF 12 SUKI TISSUES </t>
  </si>
  <si>
    <t>84947</t>
  </si>
  <si>
    <t>ANTIQUE SILVER TEA GLASS ENGRAVED</t>
  </si>
  <si>
    <t>21488</t>
  </si>
  <si>
    <t>RED WHITE SCARF  HOT WATER BOTTLE</t>
  </si>
  <si>
    <t>22940</t>
  </si>
  <si>
    <t>FELTCRAFT CHRISTMAS FAIRY</t>
  </si>
  <si>
    <t>21539</t>
  </si>
  <si>
    <t>RED RETROSPOT BUTTER DISH</t>
  </si>
  <si>
    <t>21390</t>
  </si>
  <si>
    <t>FILIGRIS HEART WITH BUTTERFLY</t>
  </si>
  <si>
    <t>20723</t>
  </si>
  <si>
    <t>STRAWBERRY CHARLOTTE BAG</t>
  </si>
  <si>
    <t>21889</t>
  </si>
  <si>
    <t>WOODEN BOX OF DOMINOES</t>
  </si>
  <si>
    <t>21094</t>
  </si>
  <si>
    <t>SET/6 RED SPOTTY PAPER PLATES</t>
  </si>
  <si>
    <t>21777</t>
  </si>
  <si>
    <t>RECIPE BOX WITH METAL HEART</t>
  </si>
  <si>
    <t>21165</t>
  </si>
  <si>
    <t xml:space="preserve">BEWARE OF THE CAT METAL SIGN </t>
  </si>
  <si>
    <t>22130</t>
  </si>
  <si>
    <t xml:space="preserve">PARTY CONE CHRISTMAS DECORATION </t>
  </si>
  <si>
    <t>21914</t>
  </si>
  <si>
    <t xml:space="preserve">BLUE HARMONICA IN BOX </t>
  </si>
  <si>
    <t>84880</t>
  </si>
  <si>
    <t>WHITE WIRE EGG HOLDER</t>
  </si>
  <si>
    <t>22333</t>
  </si>
  <si>
    <t>RETRO SPORT PARTY BAG + STICKER SET</t>
  </si>
  <si>
    <t>22468</t>
  </si>
  <si>
    <t>BABUSHKA LIGHTS STRING OF 10</t>
  </si>
  <si>
    <t>22649</t>
  </si>
  <si>
    <t>STRAWBERRY FAIRY CAKE TEAPOT</t>
  </si>
  <si>
    <t>22909</t>
  </si>
  <si>
    <t>SET OF 20 VINTAGE CHRISTMAS NAPKINS</t>
  </si>
  <si>
    <t>22727</t>
  </si>
  <si>
    <t xml:space="preserve">ALARM CLOCK BAKELIKE RED </t>
  </si>
  <si>
    <t>21429</t>
  </si>
  <si>
    <t>RED GINGHAM ROSE JEWELLERY BOX</t>
  </si>
  <si>
    <t>47570B</t>
  </si>
  <si>
    <t>TEA TIME TABLE CLOTH</t>
  </si>
  <si>
    <t>21260</t>
  </si>
  <si>
    <t>FIRST AID TIN</t>
  </si>
  <si>
    <t>21340</t>
  </si>
  <si>
    <t>CLASSIC METAL BIRDCAGE PLANT HOLDER</t>
  </si>
  <si>
    <t>22646</t>
  </si>
  <si>
    <t>CERAMIC STRAWBERRY CAKE MONEY BANK</t>
  </si>
  <si>
    <t>22812</t>
  </si>
  <si>
    <t>PACK 3 BOXES CHRISTMAS PANNETONE</t>
  </si>
  <si>
    <t>22558</t>
  </si>
  <si>
    <t xml:space="preserve">CLOTHES PEGS RETROSPOT PACK 24 </t>
  </si>
  <si>
    <t>22173</t>
  </si>
  <si>
    <t>METAL 4 HOOK HANGER FRENCH CHATEAU</t>
  </si>
  <si>
    <t>21672</t>
  </si>
  <si>
    <t>WHITE SPOT RED CERAMIC DRAWER KNOB</t>
  </si>
  <si>
    <t>48189</t>
  </si>
  <si>
    <t xml:space="preserve">DOOR MAT FRIENDSHIP </t>
  </si>
  <si>
    <t>22464</t>
  </si>
  <si>
    <t>HANGING METAL HEART LANTERN</t>
  </si>
  <si>
    <t>85067</t>
  </si>
  <si>
    <t>CREAM SWEETHEART WALL CABINET</t>
  </si>
  <si>
    <t>22485</t>
  </si>
  <si>
    <t>SET OF 2 WOODEN MARKET CRATES</t>
  </si>
  <si>
    <t>22528</t>
  </si>
  <si>
    <t>GARDENERS KNEELING PAD</t>
  </si>
  <si>
    <t>22271</t>
  </si>
  <si>
    <t>FELTCRAFT DOLL ROSIE</t>
  </si>
  <si>
    <t>21186</t>
  </si>
  <si>
    <t>WHITE DOVE HONEYCOMB PAPER GARLAND</t>
  </si>
  <si>
    <t>22380</t>
  </si>
  <si>
    <t xml:space="preserve">TOY TIDY SPACEBOY  </t>
  </si>
  <si>
    <t>22584</t>
  </si>
  <si>
    <t>PACK OF 6 PANNETONE GIFT BOXES</t>
  </si>
  <si>
    <t>37370</t>
  </si>
  <si>
    <t>RETRO COFFEE MUGS ASSORTED</t>
  </si>
  <si>
    <t>22726</t>
  </si>
  <si>
    <t>ALARM CLOCK BAKELIKE GREEN</t>
  </si>
  <si>
    <t>22273</t>
  </si>
  <si>
    <t>FELTCRAFT DOLL MOLLY</t>
  </si>
  <si>
    <t>72351B</t>
  </si>
  <si>
    <t>SET/6 PINK  BUTTERFLY T-LIGHTS</t>
  </si>
  <si>
    <t>22041</t>
  </si>
  <si>
    <t xml:space="preserve">RECORD FRAME 7" SINGLE SIZE </t>
  </si>
  <si>
    <t>21735</t>
  </si>
  <si>
    <t>TWO DOOR CURIO CABINET</t>
  </si>
  <si>
    <t>22694</t>
  </si>
  <si>
    <t xml:space="preserve">WICKER STAR </t>
  </si>
  <si>
    <t>22759</t>
  </si>
  <si>
    <t>SET OF 3 NOTEBOOKS IN PARCEL</t>
  </si>
  <si>
    <t>21259</t>
  </si>
  <si>
    <t xml:space="preserve">VICTORIAN SEWING BOX SMALL </t>
  </si>
  <si>
    <t>21769</t>
  </si>
  <si>
    <t>VINTAGE POST OFFICE CABINET</t>
  </si>
  <si>
    <t>22623</t>
  </si>
  <si>
    <t xml:space="preserve">BOX OF VINTAGE JIGSAW BLOCKS </t>
  </si>
  <si>
    <t>21868</t>
  </si>
  <si>
    <t>POTTING SHED TEA MUG</t>
  </si>
  <si>
    <t>22150</t>
  </si>
  <si>
    <t>3 STRIPEY MICE FELTCRAFT</t>
  </si>
  <si>
    <t>22082</t>
  </si>
  <si>
    <t xml:space="preserve">RIBBON REEL STRIPES DESIGN </t>
  </si>
  <si>
    <t>22357</t>
  </si>
  <si>
    <t>KINGS CHOICE BISCUIT TIN</t>
  </si>
  <si>
    <t>21673</t>
  </si>
  <si>
    <t>WHITE SPOT BLUE CERAMIC DRAWER KNOB</t>
  </si>
  <si>
    <t>85064</t>
  </si>
  <si>
    <t>CREAM SWEETHEART LETTER RACK</t>
  </si>
  <si>
    <t>84839</t>
  </si>
  <si>
    <t>SWEETHEART KEY CABINET</t>
  </si>
  <si>
    <t>21169</t>
  </si>
  <si>
    <t xml:space="preserve">YOU'RE CONFUSING ME METAL SIGN </t>
  </si>
  <si>
    <t>22088</t>
  </si>
  <si>
    <t>PAPER BUNTING COLOURED LACE</t>
  </si>
  <si>
    <t>84212</t>
  </si>
  <si>
    <t>ASSORTED FLOWER COLOUR "LEIS"</t>
  </si>
  <si>
    <t>22179</t>
  </si>
  <si>
    <t>SET 10 LIGHTS NIGHT OWL</t>
  </si>
  <si>
    <t>21781</t>
  </si>
  <si>
    <t>MA CAMPAGNE CUTLERY BOX</t>
  </si>
  <si>
    <t>21124</t>
  </si>
  <si>
    <t>SET/10 BLUE SPOTTY PARTY CANDLES</t>
  </si>
  <si>
    <t>22207</t>
  </si>
  <si>
    <t>FRYING PAN UNION FLAG</t>
  </si>
  <si>
    <t>22627</t>
  </si>
  <si>
    <t>MINT KITCHEN SCALES</t>
  </si>
  <si>
    <t>84987</t>
  </si>
  <si>
    <t>SET OF 36 TEATIME PAPER DOILIES</t>
  </si>
  <si>
    <t>21257</t>
  </si>
  <si>
    <t>VICTORIAN SEWING BOX MEDIUM</t>
  </si>
  <si>
    <t>20747</t>
  </si>
  <si>
    <t>PICCADILLY TEA SET</t>
  </si>
  <si>
    <t>22353</t>
  </si>
  <si>
    <t xml:space="preserve">LUNCH BOX WITH CUTLERY FAIRY CAKES </t>
  </si>
  <si>
    <t>47556B</t>
  </si>
  <si>
    <t xml:space="preserve">TEA TIME TEA TOWELS </t>
  </si>
  <si>
    <t>21937</t>
  </si>
  <si>
    <t>STRAWBERRY   PICNIC BAG</t>
  </si>
  <si>
    <t>21974</t>
  </si>
  <si>
    <t>SET OF 36 PAISLEY FLOWER DOILIES</t>
  </si>
  <si>
    <t>22427</t>
  </si>
  <si>
    <t>ENAMEL FLOWER JUG CREAM</t>
  </si>
  <si>
    <t>22417</t>
  </si>
  <si>
    <t>PACK OF 60 SPACEBOY CAKE CASES</t>
  </si>
  <si>
    <t>21155</t>
  </si>
  <si>
    <t>RED SPOTTY PEG BAG</t>
  </si>
  <si>
    <t>21912</t>
  </si>
  <si>
    <t>VINTAGE SNAKES &amp; LADDERS</t>
  </si>
  <si>
    <t>22749</t>
  </si>
  <si>
    <t>FELTCRAFT PRINCESS CHARLOTTE DOLL</t>
  </si>
  <si>
    <t>22698</t>
  </si>
  <si>
    <t>PINK REGENCY TEACUP AND SAUCER</t>
  </si>
  <si>
    <t>22064</t>
  </si>
  <si>
    <t xml:space="preserve">PINK DOUGHNUT TRINKET POT </t>
  </si>
  <si>
    <t>22301</t>
  </si>
  <si>
    <t>COFFEE MUG CAT + BIRD DESIGN</t>
  </si>
  <si>
    <t>20975</t>
  </si>
  <si>
    <t>12 PENCILS SMALL TUBE RED SPOTTY</t>
  </si>
  <si>
    <t>35961</t>
  </si>
  <si>
    <t>FOLKART ZINC HEART CHRISTMAS DEC</t>
  </si>
  <si>
    <t>22275</t>
  </si>
  <si>
    <t>WEEKEND BAG VINTAGE ROSE PAISLEY</t>
  </si>
  <si>
    <t>22619</t>
  </si>
  <si>
    <t>SET OF 6 SOLDIER SKITTLES</t>
  </si>
  <si>
    <t>22243</t>
  </si>
  <si>
    <t>HOOK, 5 HANGER ,MAGIC TOADSTOOL RED</t>
  </si>
  <si>
    <t>21108</t>
  </si>
  <si>
    <t>FAIRY CAKE FLANNEL ASSORTED COLOUR</t>
  </si>
  <si>
    <t>62018</t>
  </si>
  <si>
    <t xml:space="preserve">SOMBRERO </t>
  </si>
  <si>
    <t>21890</t>
  </si>
  <si>
    <t>S/6 WOODEN SKITTLES IN COTTON BAG</t>
  </si>
  <si>
    <t>22943</t>
  </si>
  <si>
    <t>CHRISTMAS LIGHTS 10 VINTAGE BAUBLES</t>
  </si>
  <si>
    <t>85065</t>
  </si>
  <si>
    <t>CREAM SWEETHEART TRAYS</t>
  </si>
  <si>
    <t>84378</t>
  </si>
  <si>
    <t>SET OF 3 HEART COOKIE CUTTERS</t>
  </si>
  <si>
    <t>20828</t>
  </si>
  <si>
    <t>GLITTER BUTTERFLY CLIPS</t>
  </si>
  <si>
    <t>20754</t>
  </si>
  <si>
    <t>RETRO RED SPOTTY WASHING UP GLOVES</t>
  </si>
  <si>
    <t>22073</t>
  </si>
  <si>
    <t>RED RETROSPOT STORAGE JAR</t>
  </si>
  <si>
    <t>47599A</t>
  </si>
  <si>
    <t>PINK PARTY BAGS</t>
  </si>
  <si>
    <t>85068</t>
  </si>
  <si>
    <t>CREAM SWEETHEART SHELF + HOOKS</t>
  </si>
  <si>
    <t>21380</t>
  </si>
  <si>
    <t>WOODEN HAPPY BIRTHDAY GARLAND</t>
  </si>
  <si>
    <t>84375</t>
  </si>
  <si>
    <t>SET OF 20 KIDS COOKIE CUTTERS</t>
  </si>
  <si>
    <t>21935</t>
  </si>
  <si>
    <t>SUKI  SHOULDER BAG</t>
  </si>
  <si>
    <t>20676</t>
  </si>
  <si>
    <t>RED SPOTTY BOWL</t>
  </si>
  <si>
    <t>22242</t>
  </si>
  <si>
    <t>HOOK, 5 HANGER , MAGIC TOADSTOOL</t>
  </si>
  <si>
    <t>21888</t>
  </si>
  <si>
    <t>BINGO SET</t>
  </si>
  <si>
    <t>22553</t>
  </si>
  <si>
    <t>PLASTERS IN TIN SKULLS</t>
  </si>
  <si>
    <t>22580</t>
  </si>
  <si>
    <t>ADVENT CALENDAR GINGHAM SACK</t>
  </si>
  <si>
    <t>21871</t>
  </si>
  <si>
    <t>SAVE THE PLANET MUG</t>
  </si>
  <si>
    <t>22348</t>
  </si>
  <si>
    <t xml:space="preserve">TEA BAG PLATE RED SPOTTY </t>
  </si>
  <si>
    <t>21669</t>
  </si>
  <si>
    <t>BLUE STRIPE CERAMIC DRAWER KNOB</t>
  </si>
  <si>
    <t>22274</t>
  </si>
  <si>
    <t>FELTCRAFT DOLL EMILY</t>
  </si>
  <si>
    <t>22488</t>
  </si>
  <si>
    <t>NATURAL SLATE RECTANGLE CHALKBOARD</t>
  </si>
  <si>
    <t>21768</t>
  </si>
  <si>
    <t>WALL MOUNTED VINTAGE ORGANISER</t>
  </si>
  <si>
    <t>84988</t>
  </si>
  <si>
    <t>SET OF 72 PINK HEART PAPER DOILIES</t>
  </si>
  <si>
    <t>21737</t>
  </si>
  <si>
    <t>SET 3 WICKER LOG BASKETS</t>
  </si>
  <si>
    <t>21770</t>
  </si>
  <si>
    <t>OPEN CLOSED METAL SIGN</t>
  </si>
  <si>
    <t>22180</t>
  </si>
  <si>
    <t>RETRO SPOT LAMP</t>
  </si>
  <si>
    <t>21531</t>
  </si>
  <si>
    <t>RED RETROSPOT SUGAR JAM BOWL</t>
  </si>
  <si>
    <t>22174</t>
  </si>
  <si>
    <t>PHOTO CUBE</t>
  </si>
  <si>
    <t>21361</t>
  </si>
  <si>
    <t xml:space="preserve">LOVE LARGE WOOD LETTERS </t>
  </si>
  <si>
    <t>22667</t>
  </si>
  <si>
    <t xml:space="preserve">RECIPE BOX RETROSPOT </t>
  </si>
  <si>
    <t>22121</t>
  </si>
  <si>
    <t xml:space="preserve">NOEL WOODEN BLOCK LETTERS </t>
  </si>
  <si>
    <t>21498</t>
  </si>
  <si>
    <t xml:space="preserve">RED SPOTS  WRAP </t>
  </si>
  <si>
    <t>22618</t>
  </si>
  <si>
    <t>COOKING SET RETROSPOT</t>
  </si>
  <si>
    <t>22300</t>
  </si>
  <si>
    <t>COFFEE MUG DOG + BALL DESIGN</t>
  </si>
  <si>
    <t>21671</t>
  </si>
  <si>
    <t>RED SPOT CERAMIC DRAWER KNOB</t>
  </si>
  <si>
    <t>22109</t>
  </si>
  <si>
    <t>FULL ENGLISH BREAKFAST PLATE</t>
  </si>
  <si>
    <t>22690</t>
  </si>
  <si>
    <t xml:space="preserve">DOORMAT HOME SWEET HOME BLUE </t>
  </si>
  <si>
    <t>21668</t>
  </si>
  <si>
    <t>RED STRIPE CERAMIC DRAWER KNOB</t>
  </si>
  <si>
    <t>22645</t>
  </si>
  <si>
    <t>CERAMIC HEART FAIRY CAKE MONEY BANK</t>
  </si>
  <si>
    <t>22740</t>
  </si>
  <si>
    <t>POLKADOT PEN</t>
  </si>
  <si>
    <t>21833</t>
  </si>
  <si>
    <t>CAMOUFLAGE LED TORCH</t>
  </si>
  <si>
    <t>84520B</t>
  </si>
  <si>
    <t>PACK 20 ENGLISH ROSE PAPER NAPKINS</t>
  </si>
  <si>
    <t>21670</t>
  </si>
  <si>
    <t>BLUE SPOT CERAMIC DRAWER KNOB</t>
  </si>
  <si>
    <t>21907</t>
  </si>
  <si>
    <t>I'M ON HOLIDAY METAL SIGN</t>
  </si>
  <si>
    <t>22358</t>
  </si>
  <si>
    <t xml:space="preserve">KINGS CHOICE TEA CADDY </t>
  </si>
  <si>
    <t>84380</t>
  </si>
  <si>
    <t>SET OF 3 BUTTERFLY COOKIE CUTTERS</t>
  </si>
  <si>
    <t>15056P</t>
  </si>
  <si>
    <t>EDWARDIAN PARASOL PINK</t>
  </si>
  <si>
    <t>21430</t>
  </si>
  <si>
    <t>SET/3 RED GINGHAM ROSE STORAGE BOX</t>
  </si>
  <si>
    <t>22588</t>
  </si>
  <si>
    <t>CARD HOLDER GINGHAM HEART</t>
  </si>
  <si>
    <t>22655</t>
  </si>
  <si>
    <t>VINTAGE RED KITCHEN CABINET</t>
  </si>
  <si>
    <t>21042</t>
  </si>
  <si>
    <t xml:space="preserve">RED SPOTTY APRON </t>
  </si>
  <si>
    <t>75049L</t>
  </si>
  <si>
    <t>LARGE CIRCULAR MIRROR MOBILE</t>
  </si>
  <si>
    <t>22327</t>
  </si>
  <si>
    <t>ROUND SNACK BOXES SET OF 4 SKULLS</t>
  </si>
  <si>
    <t>84792</t>
  </si>
  <si>
    <t>ENCHANTED BIRD COATHANGER 5 HOOK</t>
  </si>
  <si>
    <t>21985</t>
  </si>
  <si>
    <t xml:space="preserve">PACK OF 12 HEARTS DESIGN TISSUES </t>
  </si>
  <si>
    <t>22466</t>
  </si>
  <si>
    <t>FAIRY TALE COTTAGE NIGHTLIGHT</t>
  </si>
  <si>
    <t>21242</t>
  </si>
  <si>
    <t xml:space="preserve">RED SPOTTY PLATE </t>
  </si>
  <si>
    <t>22900</t>
  </si>
  <si>
    <t xml:space="preserve"> SET 2 TEA TOWELS I LOVE LONDON </t>
  </si>
  <si>
    <t>22072</t>
  </si>
  <si>
    <t xml:space="preserve">RED RETROSPOT TEA CUP AND SAUCER </t>
  </si>
  <si>
    <t>79323LP</t>
  </si>
  <si>
    <t>LIGHT PINK CHERRY LIGHTS</t>
  </si>
  <si>
    <t>22303</t>
  </si>
  <si>
    <t>COFFEE MUG APPLES DESIGN</t>
  </si>
  <si>
    <t>47502</t>
  </si>
  <si>
    <t>POLKADOT CUTLERY 24 PCS IN TRAY</t>
  </si>
  <si>
    <t>21428</t>
  </si>
  <si>
    <t xml:space="preserve">SET3 BOOK BOX GREEN GINGHAM FLOWER </t>
  </si>
  <si>
    <t>21870</t>
  </si>
  <si>
    <t>I CAN ONLY PLEASE ONE PERSON MUG</t>
  </si>
  <si>
    <t>21172</t>
  </si>
  <si>
    <t xml:space="preserve">PARTY METAL SIGN </t>
  </si>
  <si>
    <t>79067</t>
  </si>
  <si>
    <t>CORONA MEXICAN TRAY</t>
  </si>
  <si>
    <t>35970</t>
  </si>
  <si>
    <t>ZINC FOLKART SLEIGH BELLS</t>
  </si>
  <si>
    <t>82582</t>
  </si>
  <si>
    <t>AREA PATROLLED METAL SIGN</t>
  </si>
  <si>
    <t>22089</t>
  </si>
  <si>
    <t>PAPER BUNTING VINTAGE PAISLEY</t>
  </si>
  <si>
    <t>51008</t>
  </si>
  <si>
    <t>AFGHAN SLIPPER SOCK PAIR</t>
  </si>
  <si>
    <t>79000</t>
  </si>
  <si>
    <t>MOROCCAN TEA GLASS</t>
  </si>
  <si>
    <t>22329</t>
  </si>
  <si>
    <t>ROUND CONTAINER SET OF 5 RETROSPOT</t>
  </si>
  <si>
    <t>21749</t>
  </si>
  <si>
    <t>LARGE RED RETROSPOT WINDMILL</t>
  </si>
  <si>
    <t>22055</t>
  </si>
  <si>
    <t>MINI CAKE STAND  HANGING STRAWBERY</t>
  </si>
  <si>
    <t>21892</t>
  </si>
  <si>
    <t xml:space="preserve">TRADITIONAL WOODEN CATCH CUP GAME </t>
  </si>
  <si>
    <t>22804</t>
  </si>
  <si>
    <t>CANDLEHOLDER PINK HANGING HEART</t>
  </si>
  <si>
    <t>22748</t>
  </si>
  <si>
    <t>POPPY'S PLAYHOUSE KITCHEN</t>
  </si>
  <si>
    <t>22131</t>
  </si>
  <si>
    <t xml:space="preserve">FOOD CONTAINER SET 3 LOVE HEART </t>
  </si>
  <si>
    <t>21658</t>
  </si>
  <si>
    <t>GLASS  BEURRE DISH</t>
  </si>
  <si>
    <t>20682</t>
  </si>
  <si>
    <t>RED SPOTTY CHILDS UMBRELLA</t>
  </si>
  <si>
    <t>21745</t>
  </si>
  <si>
    <t xml:space="preserve">GAOLERS KEYS DECORATIVE GARDEN </t>
  </si>
  <si>
    <t>21385</t>
  </si>
  <si>
    <t>IVORY HANGING DECORATION  HEART</t>
  </si>
  <si>
    <t>21716</t>
  </si>
  <si>
    <t>BOYS VINTAGE TIN SEASIDE BUCKET</t>
  </si>
  <si>
    <t>21667</t>
  </si>
  <si>
    <t>GLASS CAKE COVER AND PLATE</t>
  </si>
  <si>
    <t>22221</t>
  </si>
  <si>
    <t>CAKE STAND LOVEBIRD 2 TIER PINK</t>
  </si>
  <si>
    <t>21086</t>
  </si>
  <si>
    <t>SET/6 RED SPOTTY PAPER CUPS</t>
  </si>
  <si>
    <t>22244</t>
  </si>
  <si>
    <t>HOOK, 3 HANGER ,MAGIC GARDEN</t>
  </si>
  <si>
    <t>22662</t>
  </si>
  <si>
    <t>LUNCH BAG DOLLY GIRL DESIGN</t>
  </si>
  <si>
    <t>22745</t>
  </si>
  <si>
    <t xml:space="preserve">POPPY'S PLAYHOUSE BEDROOM </t>
  </si>
  <si>
    <t>22575</t>
  </si>
  <si>
    <t>METAL MERRY CHRISTMAS WREATH</t>
  </si>
  <si>
    <t>22549</t>
  </si>
  <si>
    <t>PICTURE DOMINOES</t>
  </si>
  <si>
    <t>22283</t>
  </si>
  <si>
    <t>6 EGG HOUSE PAINTED WOOD</t>
  </si>
  <si>
    <t>22942</t>
  </si>
  <si>
    <t xml:space="preserve">CHRISTMAS LIGHTS 10 SANTAS </t>
  </si>
  <si>
    <t>21154</t>
  </si>
  <si>
    <t xml:space="preserve">RED SPOTTY OVEN GLOVE </t>
  </si>
  <si>
    <t>22215</t>
  </si>
  <si>
    <t>CAKE STAND WHITE TWO TIER LACE</t>
  </si>
  <si>
    <t>22354</t>
  </si>
  <si>
    <t>RETROSPOT PADDED SEAT CUSHION</t>
  </si>
  <si>
    <t>22595</t>
  </si>
  <si>
    <t>CHRISTMAS GINGHAM HEART</t>
  </si>
  <si>
    <t>84968B</t>
  </si>
  <si>
    <t>S/16 VINTAGE IVORY CUTLERY</t>
  </si>
  <si>
    <t>21114</t>
  </si>
  <si>
    <t>LAVENDER SCENTED FABRIC HEART</t>
  </si>
  <si>
    <t>21715</t>
  </si>
  <si>
    <t>GIRLS VINTAGE TIN SEASIDE BUCKET</t>
  </si>
  <si>
    <t>22508</t>
  </si>
  <si>
    <t>DOORSTOP RETROSPOT HEART</t>
  </si>
  <si>
    <t>10002</t>
  </si>
  <si>
    <t xml:space="preserve">INFLATABLE POLITICAL GLOBE </t>
  </si>
  <si>
    <t>22414</t>
  </si>
  <si>
    <t xml:space="preserve">DOORMAT NEIGHBOURHOOD WITCH </t>
  </si>
  <si>
    <t>22418</t>
  </si>
  <si>
    <t>10 COLOUR SPACEBOY PEN</t>
  </si>
  <si>
    <t>21135</t>
  </si>
  <si>
    <t>VICTORIAN  METAL POSTCARD SPRING</t>
  </si>
  <si>
    <t>22151</t>
  </si>
  <si>
    <t>PLACE SETTING WHITE HEART</t>
  </si>
  <si>
    <t>21875</t>
  </si>
  <si>
    <t>KINGS CHOICE MUG</t>
  </si>
  <si>
    <t>22631</t>
  </si>
  <si>
    <t xml:space="preserve">CIRCUS PARADE LUNCH BOX </t>
  </si>
  <si>
    <t>85049E</t>
  </si>
  <si>
    <t>SCANDINAVIAN REDS RIBBONS</t>
  </si>
  <si>
    <t>79029</t>
  </si>
  <si>
    <t>GLASS HONEYPOT WASP CATCHER</t>
  </si>
  <si>
    <t>84032A</t>
  </si>
  <si>
    <t>CHARLIE+LOLA PINK HOT WATER BOTTLE</t>
  </si>
  <si>
    <t>21980</t>
  </si>
  <si>
    <t xml:space="preserve">PACK OF 12 RED SPOTTY TISSUES </t>
  </si>
  <si>
    <t>21243</t>
  </si>
  <si>
    <t xml:space="preserve">PINK  SPOTTY PLATE </t>
  </si>
  <si>
    <t>22616</t>
  </si>
  <si>
    <t xml:space="preserve">PACK OF 12 LONDON TISSUES </t>
  </si>
  <si>
    <t>35832</t>
  </si>
  <si>
    <t>WOOLLY HAT SOCK GLOVE ADVENT STRING</t>
  </si>
  <si>
    <t>72807C</t>
  </si>
  <si>
    <t>SET/3 VANILLA SCENTED CANDLE IN BOX</t>
  </si>
  <si>
    <t>21558</t>
  </si>
  <si>
    <t xml:space="preserve">SKULL LUNCH BOX WITH CUTLERY </t>
  </si>
  <si>
    <t>85047</t>
  </si>
  <si>
    <t>WHITE BEADED GARLAND STRING 20LIGHT</t>
  </si>
  <si>
    <t>22656</t>
  </si>
  <si>
    <t>VINTAGE BLUE KITCHEN CABINET</t>
  </si>
  <si>
    <t>22195</t>
  </si>
  <si>
    <t>LARGE HEART MEASURING SPOONS</t>
  </si>
  <si>
    <t>20677</t>
  </si>
  <si>
    <t>PINK SPOTTY BOWL</t>
  </si>
  <si>
    <t>20829</t>
  </si>
  <si>
    <t>GLITTER HANGING BUTTERFLY STRING</t>
  </si>
  <si>
    <t>22219</t>
  </si>
  <si>
    <t xml:space="preserve">LOVEBIRD HANGING DECORATION WHITE </t>
  </si>
  <si>
    <t>22637</t>
  </si>
  <si>
    <t xml:space="preserve">PIGGY BANK RETROSPOT </t>
  </si>
  <si>
    <t>85049A</t>
  </si>
  <si>
    <t>TRADITIONAL CHRISTMAS RIBBONS</t>
  </si>
  <si>
    <t>22078</t>
  </si>
  <si>
    <t xml:space="preserve">RIBBON REEL LACE DESIGN </t>
  </si>
  <si>
    <t>22592</t>
  </si>
  <si>
    <t>CARDHOLDER HOLLY WREATH METAL</t>
  </si>
  <si>
    <t>22693</t>
  </si>
  <si>
    <t>GROW A FLYTRAP OR SUNFLOWER IN TIN</t>
  </si>
  <si>
    <t>22302</t>
  </si>
  <si>
    <t>COFFEE MUG PEARS  DESIGN</t>
  </si>
  <si>
    <t>84692</t>
  </si>
  <si>
    <t>BOX OF 24 COCKTAIL PARASOLS</t>
  </si>
  <si>
    <t>21891</t>
  </si>
  <si>
    <t>TRADITIONAL WOODEN SKIPPING ROPE</t>
  </si>
  <si>
    <t>22526</t>
  </si>
  <si>
    <t xml:space="preserve">WHEELBARROW FOR CHILDREN </t>
  </si>
  <si>
    <t>84032B</t>
  </si>
  <si>
    <t>CHARLIE + LOLA RED HOT WATER BOTTLE</t>
  </si>
  <si>
    <t>22776</t>
  </si>
  <si>
    <t>SWEETHEART CAKESTAND 3 TIER</t>
  </si>
  <si>
    <t>21411</t>
  </si>
  <si>
    <t>GINGHAM HEART  DOORSTOP RED</t>
  </si>
  <si>
    <t>20970</t>
  </si>
  <si>
    <t>PINK FLORAL FELTCRAFT SHOULDER BAG</t>
  </si>
  <si>
    <t>22945</t>
  </si>
  <si>
    <t xml:space="preserve">CHRISTMAS METAL TAGS ASSORTED </t>
  </si>
  <si>
    <t>22728</t>
  </si>
  <si>
    <t>ALARM CLOCK BAKELIKE PINK</t>
  </si>
  <si>
    <t>22665</t>
  </si>
  <si>
    <t>RECIPE BOX BLUE SKETCHBOOK DESIGN</t>
  </si>
  <si>
    <t>21787</t>
  </si>
  <si>
    <t>RAIN PONCHO WITH RED SPOTS</t>
  </si>
  <si>
    <t>22498</t>
  </si>
  <si>
    <t>WOODEN REGATTA BUNTING</t>
  </si>
  <si>
    <t>72351A</t>
  </si>
  <si>
    <t>SET/6 TURQUOISE BUTTERFLY T-LIGHTS</t>
  </si>
  <si>
    <t>22377</t>
  </si>
  <si>
    <t xml:space="preserve">BOTTLE BAG RETROSPOT </t>
  </si>
  <si>
    <t>21976</t>
  </si>
  <si>
    <t>PACK OF 60 MUSHROOM CAKE CASES</t>
  </si>
  <si>
    <t>22904</t>
  </si>
  <si>
    <t>CALENDAR PAPER CUT DESIGN</t>
  </si>
  <si>
    <t>48197</t>
  </si>
  <si>
    <t>DOOR MAT BIRD ON THE WIRE</t>
  </si>
  <si>
    <t>21984</t>
  </si>
  <si>
    <t xml:space="preserve">PACK OF 12 PINK PAISLEY TISSUES </t>
  </si>
  <si>
    <t>22212</t>
  </si>
  <si>
    <t>FOUR HOOK  WHITE LOVEBIRDS</t>
  </si>
  <si>
    <t>22750</t>
  </si>
  <si>
    <t>FELTCRAFT PRINCESS LOLA DOLL</t>
  </si>
  <si>
    <t>84884A</t>
  </si>
  <si>
    <t>ANT WHITE WIRE HEART SPIRAL</t>
  </si>
  <si>
    <t>84508A</t>
  </si>
  <si>
    <t>CAMOFLAGE DESIGN TEDDY</t>
  </si>
  <si>
    <t>22063</t>
  </si>
  <si>
    <t>CERAMIC BOWL WITH STRAWBERRY DESIGN</t>
  </si>
  <si>
    <t>22110</t>
  </si>
  <si>
    <t>BIRD HOUSE HOT WATER BOTTLE</t>
  </si>
  <si>
    <t>21326</t>
  </si>
  <si>
    <t>AGED GLASS SILVER T-LIGHT HOLDER</t>
  </si>
  <si>
    <t>22968</t>
  </si>
  <si>
    <t xml:space="preserve">ROSE COTTAGE KEEPSAKE BOX </t>
  </si>
  <si>
    <t>21756</t>
  </si>
  <si>
    <t>BATH BUILDING BLOCK WORD</t>
  </si>
  <si>
    <t>22282</t>
  </si>
  <si>
    <t>12 EGG HOUSE PAINTED WOOD</t>
  </si>
  <si>
    <t>84568</t>
  </si>
  <si>
    <t xml:space="preserve">GIRLS ALPHABET IRON ON PATCHES </t>
  </si>
  <si>
    <t>20979</t>
  </si>
  <si>
    <t>36 PENCILS TUBE RED SPOTTY</t>
  </si>
  <si>
    <t>22847</t>
  </si>
  <si>
    <t>BREAD BIN DINER STYLE IVORY</t>
  </si>
  <si>
    <t>22218</t>
  </si>
  <si>
    <t>CAKE STAND LACE WHITE</t>
  </si>
  <si>
    <t>21432</t>
  </si>
  <si>
    <t>SET OF 3 CASES WOODLAND DESIGN</t>
  </si>
  <si>
    <t>22620</t>
  </si>
  <si>
    <t>4 TRADITIONAL SPINNING TOPS</t>
  </si>
  <si>
    <t>20969</t>
  </si>
  <si>
    <t>RED FLORAL FELTCRAFT SHOULDER BAG</t>
  </si>
  <si>
    <t>22738</t>
  </si>
  <si>
    <t>RIBBON REEL SNOWY VILLAGE</t>
  </si>
  <si>
    <t>37450</t>
  </si>
  <si>
    <t>CERAMIC CAKE BOWL + HANGING CAKES</t>
  </si>
  <si>
    <t>84937</t>
  </si>
  <si>
    <t>KASHMIR FOLKART TUMBLERS</t>
  </si>
  <si>
    <t>22220</t>
  </si>
  <si>
    <t>CAKE STAND LOVEBIRD 2 TIER WHITE</t>
  </si>
  <si>
    <t>22079</t>
  </si>
  <si>
    <t xml:space="preserve">RIBBON REEL HEARTS DESIGN </t>
  </si>
  <si>
    <t>21381</t>
  </si>
  <si>
    <t>MINI WOODEN HAPPY BIRTHDAY GARLAND</t>
  </si>
  <si>
    <t>47568</t>
  </si>
  <si>
    <t>ENGLISH ROSE DESIGN PEG BAG</t>
  </si>
  <si>
    <t>22663</t>
  </si>
  <si>
    <t>JUMBO BAG DOLLY GIRL DESIGN</t>
  </si>
  <si>
    <t>22120</t>
  </si>
  <si>
    <t>WELCOME  WOODEN BLOCK LETTERS</t>
  </si>
  <si>
    <t>22429</t>
  </si>
  <si>
    <t>ENAMEL MEASURING JUG CREAM</t>
  </si>
  <si>
    <t>22969</t>
  </si>
  <si>
    <t>HOMEMADE JAM SCENTED CANDLES</t>
  </si>
  <si>
    <t>21115</t>
  </si>
  <si>
    <t>ROSE CARAVAN DOORSTOP</t>
  </si>
  <si>
    <t>22364</t>
  </si>
  <si>
    <t>GLASS JAR DIGESTIVE BISCUITS</t>
  </si>
  <si>
    <t>22059</t>
  </si>
  <si>
    <t>CERAMIC STRWBERRY DESIGN MUG</t>
  </si>
  <si>
    <t>15060B</t>
  </si>
  <si>
    <t>FAIRY CAKE DESIGN UMBRELLA</t>
  </si>
  <si>
    <t>22360</t>
  </si>
  <si>
    <t>GLASS JAR ENGLISH CONFECTIONERY</t>
  </si>
  <si>
    <t>22890</t>
  </si>
  <si>
    <t>NOVELTY BISCUITS CAKE STAND 3 TIER</t>
  </si>
  <si>
    <t>22371</t>
  </si>
  <si>
    <t>AIRLINE BAG VINTAGE TOKYO 78</t>
  </si>
  <si>
    <t>82552</t>
  </si>
  <si>
    <t>WASHROOM METAL SIGN</t>
  </si>
  <si>
    <t>85063</t>
  </si>
  <si>
    <t>CREAM SWEETHEART MAGAZINE RACK</t>
  </si>
  <si>
    <t>21041</t>
  </si>
  <si>
    <t>RED RETROSPOT OVEN GLOVE DOUBLE</t>
  </si>
  <si>
    <t>22191</t>
  </si>
  <si>
    <t>EAU DE NIL DINER WALL CLOCK</t>
  </si>
  <si>
    <t>21587</t>
  </si>
  <si>
    <t>COSY HOUR GIANT TUBE MATCHES</t>
  </si>
  <si>
    <t>21244</t>
  </si>
  <si>
    <t xml:space="preserve">BLUE  SPOTTY PLATE </t>
  </si>
  <si>
    <t>22669</t>
  </si>
  <si>
    <t xml:space="preserve">RED BABY BUNTING </t>
  </si>
  <si>
    <t>22165</t>
  </si>
  <si>
    <t xml:space="preserve">DIAMANTE HEART SHAPED WALL MIRROR, </t>
  </si>
  <si>
    <t>22644</t>
  </si>
  <si>
    <t>CERAMIC CHERRY CAKE MONEY BANK</t>
  </si>
  <si>
    <t>21922</t>
  </si>
  <si>
    <t>UNION STRIPE WITH FRINGE  HAMMOCK</t>
  </si>
  <si>
    <t>82599</t>
  </si>
  <si>
    <t>FANNY'S REST STOPMETAL SIGN</t>
  </si>
  <si>
    <t>47559B</t>
  </si>
  <si>
    <t>TEA TIME OVEN GLOVE</t>
  </si>
  <si>
    <t>22947</t>
  </si>
  <si>
    <t>WOODEN ADVENT CALENDAR RED</t>
  </si>
  <si>
    <t>22349</t>
  </si>
  <si>
    <t>DOG BOWL CHASING BALL DESIGN</t>
  </si>
  <si>
    <t>22224</t>
  </si>
  <si>
    <t>WHITE LOVEBIRD LANTERN</t>
  </si>
  <si>
    <t>21981</t>
  </si>
  <si>
    <t xml:space="preserve">PACK OF 12 WOODLAND TISSUES </t>
  </si>
  <si>
    <t>84030E</t>
  </si>
  <si>
    <t>ENGLISH ROSE HOT WATER BOTTLE</t>
  </si>
  <si>
    <t>21238</t>
  </si>
  <si>
    <t>RED SPOTTY CUP</t>
  </si>
  <si>
    <t>21700</t>
  </si>
  <si>
    <t>BIG DOUGHNUT FRIDGE MAGNETS</t>
  </si>
  <si>
    <t>22668</t>
  </si>
  <si>
    <t>PINK BABY BUNTING</t>
  </si>
  <si>
    <t>22692</t>
  </si>
  <si>
    <t>DOORMAT WELCOME TO OUR HOME</t>
  </si>
  <si>
    <t>22465</t>
  </si>
  <si>
    <t>HANGING METAL STAR LANTERN</t>
  </si>
  <si>
    <t>21110</t>
  </si>
  <si>
    <t>LARGE CAKE TOWEL PINK SPOTS</t>
  </si>
  <si>
    <t>22730</t>
  </si>
  <si>
    <t>ALARM CLOCK BAKELIKE IVORY</t>
  </si>
  <si>
    <t>22810</t>
  </si>
  <si>
    <t>SET OF 6 T-LIGHTS SNOWMEN</t>
  </si>
  <si>
    <t>22504</t>
  </si>
  <si>
    <t>CABIN BAG VINTAGE RETROSPOT</t>
  </si>
  <si>
    <t>22060</t>
  </si>
  <si>
    <t>LARGE CAKE STAND HANGING HEARTS</t>
  </si>
  <si>
    <t>22567</t>
  </si>
  <si>
    <t>20 DOLLY PEGS RETROSPOT</t>
  </si>
  <si>
    <t>37448</t>
  </si>
  <si>
    <t>CERAMIC CAKE DESIGN SPOTTED MUG</t>
  </si>
  <si>
    <t>22332</t>
  </si>
  <si>
    <t>SKULLS PARTY BAG + STICKER SET</t>
  </si>
  <si>
    <t>22080</t>
  </si>
  <si>
    <t xml:space="preserve">RIBBON REEL SPOTS DESIGN </t>
  </si>
  <si>
    <t>21933</t>
  </si>
  <si>
    <t>PINK VINTAGE PAISLEY PICNIC BAG</t>
  </si>
  <si>
    <t>21588</t>
  </si>
  <si>
    <t>RETRO SPOT GIANT  TUBE MATCHES</t>
  </si>
  <si>
    <t>22168</t>
  </si>
  <si>
    <t xml:space="preserve">ORGANISER WOOD ANTIQUE WHITE </t>
  </si>
  <si>
    <t>84270</t>
  </si>
  <si>
    <t>ASSTD DESIGN BUBBLE GUM RING</t>
  </si>
  <si>
    <t>22193</t>
  </si>
  <si>
    <t>RED DINER WALL CLOCK</t>
  </si>
  <si>
    <t>21989</t>
  </si>
  <si>
    <t>PACK OF 20 SKULL PAPER NAPKINS</t>
  </si>
  <si>
    <t>22739</t>
  </si>
  <si>
    <t>RIBBON REEL CHRISTMAS SOCK BAUBLE</t>
  </si>
  <si>
    <t>21363</t>
  </si>
  <si>
    <t>HOME SMALL WOOD LETTERS</t>
  </si>
  <si>
    <t>22443</t>
  </si>
  <si>
    <t>GROW YOUR OWN HERBS SET OF 3</t>
  </si>
  <si>
    <t>20974</t>
  </si>
  <si>
    <t>12 PENCILS SMALL TUBE SKULL</t>
  </si>
  <si>
    <t>47599B</t>
  </si>
  <si>
    <t xml:space="preserve">BLUE PARTY BAGS </t>
  </si>
  <si>
    <t>22809</t>
  </si>
  <si>
    <t>SET OF 6 T-LIGHTS SANTA</t>
  </si>
  <si>
    <t>21614</t>
  </si>
  <si>
    <t>SET OF 12 ROSE BOTANICAL T-LIGHTS</t>
  </si>
  <si>
    <t>21592</t>
  </si>
  <si>
    <t xml:space="preserve">RETRO SPOT  CIGAR BOX MATCHES </t>
  </si>
  <si>
    <t>21474</t>
  </si>
  <si>
    <t>SWEETHEART CREAM STEEL FOLDIN BENCH</t>
  </si>
  <si>
    <t>22451</t>
  </si>
  <si>
    <t>SILK PURSE BABUSHKA RED</t>
  </si>
  <si>
    <t>16156S</t>
  </si>
  <si>
    <t xml:space="preserve">WRAP PINK FAIRY CAKES </t>
  </si>
  <si>
    <t>21584</t>
  </si>
  <si>
    <t>RETRO SPOT SMALL TUBE MATCHES</t>
  </si>
  <si>
    <t>21586</t>
  </si>
  <si>
    <t>KINGS CHOICE GIANT TUBE MATCHES</t>
  </si>
  <si>
    <t>16014</t>
  </si>
  <si>
    <t>SMALL CHINESE STYLE SCISSOR</t>
  </si>
  <si>
    <t>20717</t>
  </si>
  <si>
    <t>STRAWBERRY SHOPPER BAG</t>
  </si>
  <si>
    <t>21625</t>
  </si>
  <si>
    <t>VINTAGE UNION JACK APRON</t>
  </si>
  <si>
    <t>20675</t>
  </si>
  <si>
    <t>BLUE SPOTTY BOWL</t>
  </si>
  <si>
    <t>85175</t>
  </si>
  <si>
    <t>CACTI T-LIGHT CANDLES</t>
  </si>
  <si>
    <t>22621</t>
  </si>
  <si>
    <t>TRADITIONAL KNITTING NANCY</t>
  </si>
  <si>
    <t>21407</t>
  </si>
  <si>
    <t xml:space="preserve">BROWN CHECK CAT DOORSTOP </t>
  </si>
  <si>
    <t>11001</t>
  </si>
  <si>
    <t>ASSTD DESIGN RACING CAR PEN</t>
  </si>
  <si>
    <t>22612</t>
  </si>
  <si>
    <t>TEA COSY VINTAGE UNION JACK</t>
  </si>
  <si>
    <t>22960</t>
  </si>
  <si>
    <t>JAM MAKING SET WITH JARS</t>
  </si>
  <si>
    <t>22472</t>
  </si>
  <si>
    <t>TV DINNER TRAY DOLLY GIRL</t>
  </si>
  <si>
    <t>22833</t>
  </si>
  <si>
    <t>HALL CABINET WITH 3 DRAWERS</t>
  </si>
  <si>
    <t>22950</t>
  </si>
  <si>
    <t>36 DOILIES VINTAGE CHRISTMAS</t>
  </si>
  <si>
    <t>22961</t>
  </si>
  <si>
    <t>JAM MAKING SET PRINTED</t>
  </si>
  <si>
    <t>18098C</t>
  </si>
  <si>
    <t>PORCELAIN BUTTERFLY OIL BURNER</t>
  </si>
  <si>
    <t>22795</t>
  </si>
  <si>
    <t>SWEETHEART RECIPE BOOK STAND</t>
  </si>
  <si>
    <t>21903</t>
  </si>
  <si>
    <t>MAN FLU METAL SIGN</t>
  </si>
  <si>
    <t>22493</t>
  </si>
  <si>
    <t>PAINT YOUR OWN CANVAS SET</t>
  </si>
  <si>
    <t>21528</t>
  </si>
  <si>
    <t xml:space="preserve">DAIRY MAID TRADITIONAL TEAPOT </t>
  </si>
  <si>
    <t>21874</t>
  </si>
  <si>
    <t>GIN AND TONIC MUG</t>
  </si>
  <si>
    <t>21463</t>
  </si>
  <si>
    <t xml:space="preserve">MIRRORED DISCO BALL </t>
  </si>
  <si>
    <t>22378</t>
  </si>
  <si>
    <t xml:space="preserve">WALL TIDY RETROSPOT </t>
  </si>
  <si>
    <t>85062</t>
  </si>
  <si>
    <t>PEARL CRYSTAL PUMPKIN T-LIGHT HLDR</t>
  </si>
  <si>
    <t>82580</t>
  </si>
  <si>
    <t>BATHROOM METAL SIGN</t>
  </si>
  <si>
    <t>22790</t>
  </si>
  <si>
    <t>MIRROR, ARCHED GEORGIAN</t>
  </si>
  <si>
    <t>22029</t>
  </si>
  <si>
    <t>SPACEBOY BIRTHDAY CARD</t>
  </si>
  <si>
    <t>85184D</t>
  </si>
  <si>
    <t>S/4 BLUE ROUND DECOUPAGE BOXES</t>
  </si>
  <si>
    <t>21491</t>
  </si>
  <si>
    <t>SET OF THREE VINTAGE GIFT WRAPS</t>
  </si>
  <si>
    <t>22202</t>
  </si>
  <si>
    <t>MILK PAN PINK RETROSPOT</t>
  </si>
  <si>
    <t>21561</t>
  </si>
  <si>
    <t>DINOSAUR LUNCH BOX WITH CUTLERY</t>
  </si>
  <si>
    <t>22838</t>
  </si>
  <si>
    <t>3 TIER CAKE TIN RED AND CREAM</t>
  </si>
  <si>
    <t>37500</t>
  </si>
  <si>
    <t>TEA TIME TEAPOT IN GIFT BOX</t>
  </si>
  <si>
    <t>37495</t>
  </si>
  <si>
    <t>FAIRY CAKE BIRTHDAY CANDLE SET</t>
  </si>
  <si>
    <t>22276</t>
  </si>
  <si>
    <t>WASH BAG VINTAGE ROSE PAISLEY</t>
  </si>
  <si>
    <t>20973</t>
  </si>
  <si>
    <t>12 PENCIL SMALL TUBE WOODLAND</t>
  </si>
  <si>
    <t>22192</t>
  </si>
  <si>
    <t>BLUE DINER WALL CLOCK</t>
  </si>
  <si>
    <t>84971S</t>
  </si>
  <si>
    <t xml:space="preserve">SMALL HEART FLOWERS HOOK </t>
  </si>
  <si>
    <t>20681</t>
  </si>
  <si>
    <t>PINK SPOTTY CHILDS UMBRELLA</t>
  </si>
  <si>
    <t>22628</t>
  </si>
  <si>
    <t xml:space="preserve">PICNIC BOXES SET OF 3 RETROSPOT </t>
  </si>
  <si>
    <t>22085</t>
  </si>
  <si>
    <t xml:space="preserve">PAPER CHAIN KIT SKULLS </t>
  </si>
  <si>
    <t>22746</t>
  </si>
  <si>
    <t xml:space="preserve">POPPY'S PLAYHOUSE LIVINGROOM </t>
  </si>
  <si>
    <t>22185</t>
  </si>
  <si>
    <t>SLATE TILE NATURAL HANGING</t>
  </si>
  <si>
    <t>21071</t>
  </si>
  <si>
    <t>VINTAGE BILLBOARD DRINK ME MUG</t>
  </si>
  <si>
    <t>21911</t>
  </si>
  <si>
    <t xml:space="preserve">GARDEN METAL SIGN </t>
  </si>
  <si>
    <t>21934</t>
  </si>
  <si>
    <t>SKULL SHOULDER BAG</t>
  </si>
  <si>
    <t>21591</t>
  </si>
  <si>
    <t xml:space="preserve">COSY HOUR CIGAR BOX MATCHES </t>
  </si>
  <si>
    <t>84016</t>
  </si>
  <si>
    <t>FLAG OF ST GEORGE CAR FLAG</t>
  </si>
  <si>
    <t>21577</t>
  </si>
  <si>
    <t>SAVE THE PLANET COTTON TOTE BAG</t>
  </si>
  <si>
    <t>22830</t>
  </si>
  <si>
    <t>UTILTY CABINET WITH HOOKS</t>
  </si>
  <si>
    <t>22534</t>
  </si>
  <si>
    <t xml:space="preserve">MAGIC DRAWING SLATE SPACEBOY </t>
  </si>
  <si>
    <t>82001S</t>
  </si>
  <si>
    <t>VINYL RECORD FRAME SILVER</t>
  </si>
  <si>
    <t>84968C</t>
  </si>
  <si>
    <t>S/16 VINTAGE PISTACHIO CUTLERY</t>
  </si>
  <si>
    <t>22582</t>
  </si>
  <si>
    <t>PACK OF 6 SWEETIE GIFT BOXES</t>
  </si>
  <si>
    <t>22563</t>
  </si>
  <si>
    <t>HAPPY STENCIL CRAFT</t>
  </si>
  <si>
    <t>21033</t>
  </si>
  <si>
    <t>JUMBO BAG CHARLIE AND LOLA TOYS</t>
  </si>
  <si>
    <t>22167</t>
  </si>
  <si>
    <t>WALL MIRROR , DIAMANTE OVAL SHAPE</t>
  </si>
  <si>
    <t>21239</t>
  </si>
  <si>
    <t>PINK  SPOTTY CUP</t>
  </si>
  <si>
    <t>21078</t>
  </si>
  <si>
    <t xml:space="preserve">SET/20 STRAWBERRY PAPER NAPKINS </t>
  </si>
  <si>
    <t>21349</t>
  </si>
  <si>
    <t>IVY HEART WREATH</t>
  </si>
  <si>
    <t>21746</t>
  </si>
  <si>
    <t>SMALL RED RETROSPOT WINDMILL</t>
  </si>
  <si>
    <t>15044B</t>
  </si>
  <si>
    <t xml:space="preserve">BLUE PAPER PARASOL </t>
  </si>
  <si>
    <t>22203</t>
  </si>
  <si>
    <t>MILK PAN RED RETROSPOT</t>
  </si>
  <si>
    <t>22441</t>
  </si>
  <si>
    <t>GROW YOUR OWN BASIL IN ENAMEL MUG</t>
  </si>
  <si>
    <t>22489</t>
  </si>
  <si>
    <t>PACK OF 12 TRADITIONAL CRAYONS</t>
  </si>
  <si>
    <t>22454</t>
  </si>
  <si>
    <t>MEASURING TAPE BABUSHKA RED</t>
  </si>
  <si>
    <t>21872</t>
  </si>
  <si>
    <t>GLAMOROUS  MUG</t>
  </si>
  <si>
    <t>21500</t>
  </si>
  <si>
    <t xml:space="preserve">PINK SPOTS  WRAP </t>
  </si>
  <si>
    <t>21116</t>
  </si>
  <si>
    <t>OWL DOORSTOP</t>
  </si>
  <si>
    <t>22442</t>
  </si>
  <si>
    <t>GROW YOUR OWN FLOWERS SET OF 3</t>
  </si>
  <si>
    <t>21153</t>
  </si>
  <si>
    <t xml:space="preserve">RED SPOTTY TABLECLOTH </t>
  </si>
  <si>
    <t>22127</t>
  </si>
  <si>
    <t>PARTY CONES CARNIVAL ASSORTED</t>
  </si>
  <si>
    <t>20751</t>
  </si>
  <si>
    <t>FUNKY WASHING UP GLOVES ASSORTED</t>
  </si>
  <si>
    <t>21143</t>
  </si>
  <si>
    <t xml:space="preserve">ANTIQUE GLASS HEART DECORATION </t>
  </si>
  <si>
    <t>22729</t>
  </si>
  <si>
    <t>ALARM CLOCK BAKELIKE ORANGE</t>
  </si>
  <si>
    <t>22768</t>
  </si>
  <si>
    <t>FAMILY PHOTO FRAME CORNICE</t>
  </si>
  <si>
    <t>22766</t>
  </si>
  <si>
    <t>PHOTO FRAME CORNICE</t>
  </si>
  <si>
    <t>22840</t>
  </si>
  <si>
    <t>ROUND CAKE TIN VINTAGE RED</t>
  </si>
  <si>
    <t>21988</t>
  </si>
  <si>
    <t>PACK OF 6 SKULL PAPER PLATES</t>
  </si>
  <si>
    <t>21472</t>
  </si>
  <si>
    <t>LADYBIRD + BEE RAFFIA FOOD COVER</t>
  </si>
  <si>
    <t>22550</t>
  </si>
  <si>
    <t>HOLIDAY FUN LUDO</t>
  </si>
  <si>
    <t>22200</t>
  </si>
  <si>
    <t xml:space="preserve">FRYING PAN PINK POLKADOT </t>
  </si>
  <si>
    <t>21795</t>
  </si>
  <si>
    <t>SET OF 3 BLUE STRIPE BASKET</t>
  </si>
  <si>
    <t>79320</t>
  </si>
  <si>
    <t>FLAMINGO LIGHTS</t>
  </si>
  <si>
    <t>35004B</t>
  </si>
  <si>
    <t>SET OF 3 BLACK FLYING DUCKS</t>
  </si>
  <si>
    <t>22906</t>
  </si>
  <si>
    <t>12 MESSAGE CARDS WITH ENVELOPES</t>
  </si>
  <si>
    <t>22430</t>
  </si>
  <si>
    <t>ENAMEL WATERING CAN CREAM</t>
  </si>
  <si>
    <t>84598</t>
  </si>
  <si>
    <t>BOYS ALPHABET IRON ON PATCHES</t>
  </si>
  <si>
    <t>22689</t>
  </si>
  <si>
    <t xml:space="preserve">DOORMAT MERRY CHRISTMAS RED </t>
  </si>
  <si>
    <t>84797A</t>
  </si>
  <si>
    <t>PINK HAWAIIAN PICNIC HAMPER FOR 4</t>
  </si>
  <si>
    <t>22199</t>
  </si>
  <si>
    <t xml:space="preserve">FRYING PAN RED POLKADOT </t>
  </si>
  <si>
    <t>21452</t>
  </si>
  <si>
    <t>TOADSTOOL MONEY BOX</t>
  </si>
  <si>
    <t>21563</t>
  </si>
  <si>
    <t xml:space="preserve">RED HEART SHAPE LOVE BUCKET </t>
  </si>
  <si>
    <t>22602</t>
  </si>
  <si>
    <t>CHRISTMAS RETROSPOT HEART WOOD</t>
  </si>
  <si>
    <t>22737</t>
  </si>
  <si>
    <t xml:space="preserve">RIBBON REEL CHRISTMAS PRESENT </t>
  </si>
  <si>
    <t>22813</t>
  </si>
  <si>
    <t xml:space="preserve">PACK 3 BOXES BIRD PANNETONE </t>
  </si>
  <si>
    <t>21932</t>
  </si>
  <si>
    <t>SCANDINAVIAN PAISLEY PICNIC BAG</t>
  </si>
  <si>
    <t>21497</t>
  </si>
  <si>
    <t>FANCY FONTS BIRTHDAY WRAP</t>
  </si>
  <si>
    <t>20786</t>
  </si>
  <si>
    <t>BLACK RETRO BAR STOOL</t>
  </si>
  <si>
    <t>22765</t>
  </si>
  <si>
    <t>NEWSPAPER STAND</t>
  </si>
  <si>
    <t>82551</t>
  </si>
  <si>
    <t>LAUNDRY 15C METAL SIGN</t>
  </si>
  <si>
    <t>85174</t>
  </si>
  <si>
    <t>S/4 CACTI CANDLES</t>
  </si>
  <si>
    <t>22361</t>
  </si>
  <si>
    <t>GLASS JAR DAISY FRESH COTTON WOOL</t>
  </si>
  <si>
    <t>21730</t>
  </si>
  <si>
    <t>GLASS STAR FROSTED T-LIGHT HOLDER</t>
  </si>
  <si>
    <t>22399</t>
  </si>
  <si>
    <t>MAGNETS PACK OF 4 CHILDHOOD MEMORY</t>
  </si>
  <si>
    <t>22359</t>
  </si>
  <si>
    <t>GLASS JAR KINGS CHOICE</t>
  </si>
  <si>
    <t>22318</t>
  </si>
  <si>
    <t>FIVE HEART HANGING DECORATION</t>
  </si>
  <si>
    <t>22432</t>
  </si>
  <si>
    <t>WATERING CAN PINK BUNNY</t>
  </si>
  <si>
    <t>22769</t>
  </si>
  <si>
    <t>CHALKBOARD KITCHEN ORGANISER</t>
  </si>
  <si>
    <t>21201</t>
  </si>
  <si>
    <t xml:space="preserve">TROPICAL  HONEYCOMB PAPER GARLAND </t>
  </si>
  <si>
    <t>85178</t>
  </si>
  <si>
    <t>VICTORIAN SEWING KIT</t>
  </si>
  <si>
    <t>22474</t>
  </si>
  <si>
    <t>SPACEBOY TV DINNER TRAY</t>
  </si>
  <si>
    <t>22763</t>
  </si>
  <si>
    <t>KEY CABINET MA CAMPAGNE</t>
  </si>
  <si>
    <t>22583</t>
  </si>
  <si>
    <t>PACK OF 6 HANDBAG GIFT BOXES</t>
  </si>
  <si>
    <t>21832</t>
  </si>
  <si>
    <t>CHOCOLATE CALCULATOR</t>
  </si>
  <si>
    <t>72802C</t>
  </si>
  <si>
    <t>VANILLA SCENT CANDLE JEWELLED BOX</t>
  </si>
  <si>
    <t>22335</t>
  </si>
  <si>
    <t xml:space="preserve">HEART DECORATION PAINTED ZINC </t>
  </si>
  <si>
    <t>40016</t>
  </si>
  <si>
    <t>CHINESE DRAGON PAPER LANTERNS</t>
  </si>
  <si>
    <t>21986</t>
  </si>
  <si>
    <t xml:space="preserve">PACK OF 12 PINK SPOT TISSUES </t>
  </si>
  <si>
    <t>21107</t>
  </si>
  <si>
    <t xml:space="preserve">CREAM SLICE FLANNEL PINK SPOT </t>
  </si>
  <si>
    <t>22571</t>
  </si>
  <si>
    <t xml:space="preserve">ROCKING HORSE RED CHRISTMAS </t>
  </si>
  <si>
    <t>21240</t>
  </si>
  <si>
    <t>BLUE  SPOTTY CUP</t>
  </si>
  <si>
    <t>22144</t>
  </si>
  <si>
    <t>CHRISTMAS CRAFT LITTLE FRIENDS</t>
  </si>
  <si>
    <t>22115</t>
  </si>
  <si>
    <t>METAL SIGN EMPIRE TEA</t>
  </si>
  <si>
    <t>85061W</t>
  </si>
  <si>
    <t>WHITE JEWELLED HEART DECORATION</t>
  </si>
  <si>
    <t>22057</t>
  </si>
  <si>
    <t>CERAMIC PLATE STRAWBERRY DESIGN</t>
  </si>
  <si>
    <t>21992</t>
  </si>
  <si>
    <t>VINTAGE PAISLEY STATIONERY SET</t>
  </si>
  <si>
    <t>22304</t>
  </si>
  <si>
    <t>COFFEE MUG BLUE PAISLEY DESIGN</t>
  </si>
  <si>
    <t>20784</t>
  </si>
  <si>
    <t>RED RETRO BAR STOOL</t>
  </si>
  <si>
    <t>85038</t>
  </si>
  <si>
    <t>6 CHOCOLATE LOVE HEART T-LIGHTS</t>
  </si>
  <si>
    <t>22119</t>
  </si>
  <si>
    <t>PEACE WOODEN BLOCK LETTERS</t>
  </si>
  <si>
    <t>22611</t>
  </si>
  <si>
    <t>VINTAGE UNION JACK SHOPPING BAG</t>
  </si>
  <si>
    <t>21355</t>
  </si>
  <si>
    <t xml:space="preserve">TOAST ITS - I LOVE YOU </t>
  </si>
  <si>
    <t>22412</t>
  </si>
  <si>
    <t xml:space="preserve">METAL SIGN NEIGHBOURHOOD WITCH </t>
  </si>
  <si>
    <t>22497</t>
  </si>
  <si>
    <t xml:space="preserve">SET OF 2 TINS VINTAGE BATHROOM </t>
  </si>
  <si>
    <t>21590</t>
  </si>
  <si>
    <t xml:space="preserve">KINGS CHOICE CIGAR BOX MATCHES </t>
  </si>
  <si>
    <t>22045</t>
  </si>
  <si>
    <t>SPACEBOY GIFT WRAP</t>
  </si>
  <si>
    <t>21713</t>
  </si>
  <si>
    <t>CITRONELLA CANDLE FLOWERPOT</t>
  </si>
  <si>
    <t>22660</t>
  </si>
  <si>
    <t>DOORMAT I LOVE LONDON</t>
  </si>
  <si>
    <t>22764</t>
  </si>
  <si>
    <t>RUSTIC WOODEN CABINET, GLASS DOORS</t>
  </si>
  <si>
    <t>21578</t>
  </si>
  <si>
    <t>WOODLAND DESIGN  COTTON TOTE BAG</t>
  </si>
  <si>
    <t>22483</t>
  </si>
  <si>
    <t xml:space="preserve">RED GINGHAM TEDDY BEAR </t>
  </si>
  <si>
    <t>22434</t>
  </si>
  <si>
    <t>BALLOON PUMP WITH 10 BALLOONS</t>
  </si>
  <si>
    <t>22577</t>
  </si>
  <si>
    <t>WOODEN HEART CHRISTMAS SCANDINAVIAN</t>
  </si>
  <si>
    <t>22196</t>
  </si>
  <si>
    <t>SMALL HEART MEASURING SPOONS</t>
  </si>
  <si>
    <t>22311</t>
  </si>
  <si>
    <t xml:space="preserve">OFFICE MUG WARMER BLACK+SILVER </t>
  </si>
  <si>
    <t>21207</t>
  </si>
  <si>
    <t xml:space="preserve">SKULL AND CROSSBONES  GARLAND </t>
  </si>
  <si>
    <t>21900</t>
  </si>
  <si>
    <t>KEY FOB , SHED</t>
  </si>
  <si>
    <t>21067</t>
  </si>
  <si>
    <t>VINTAGE RED TEATIME MUG</t>
  </si>
  <si>
    <t>22509</t>
  </si>
  <si>
    <t xml:space="preserve">SEWING BOX RETROSPOT DESIGN </t>
  </si>
  <si>
    <t>22855</t>
  </si>
  <si>
    <t xml:space="preserve">FINE WICKER HEART </t>
  </si>
  <si>
    <t>22278</t>
  </si>
  <si>
    <t>OVERNIGHT BAG VINTAGE ROSE PAISLEY</t>
  </si>
  <si>
    <t>22460</t>
  </si>
  <si>
    <t>EMBOSSED GLASS TEALIGHT HOLDER</t>
  </si>
  <si>
    <t>22350</t>
  </si>
  <si>
    <t xml:space="preserve">ILLUSTRATED CAT BOWL </t>
  </si>
  <si>
    <t>21544</t>
  </si>
  <si>
    <t xml:space="preserve">SKULLS  WATER TRANSFER TATTOOS </t>
  </si>
  <si>
    <t>21714</t>
  </si>
  <si>
    <t>CITRONELLA CANDLE GARDEN POT</t>
  </si>
  <si>
    <t>21069</t>
  </si>
  <si>
    <t>VINTAGE BILLBOARD TEA MUG</t>
  </si>
  <si>
    <t>37447</t>
  </si>
  <si>
    <t>CERAMIC CAKE DESIGN SPOTTED PLATE</t>
  </si>
  <si>
    <t>22172</t>
  </si>
  <si>
    <t xml:space="preserve">METAL SHELF WITH RAIL </t>
  </si>
  <si>
    <t>21499</t>
  </si>
  <si>
    <t>BLUE SPOTS  WRAP</t>
  </si>
  <si>
    <t>22187</t>
  </si>
  <si>
    <t>GREEN CHRISTMAS TREE CARD HOLDER</t>
  </si>
  <si>
    <t>22241</t>
  </si>
  <si>
    <t>GARLAND WOODEN HAPPY EASTER</t>
  </si>
  <si>
    <t>47505</t>
  </si>
  <si>
    <t>MINATURE COLOURED GARDENING SET</t>
  </si>
  <si>
    <t>20785</t>
  </si>
  <si>
    <t>FUSCHIA RETRO BAR STOOL</t>
  </si>
  <si>
    <t>20966</t>
  </si>
  <si>
    <t>SANDWICH BATH SPONGE</t>
  </si>
  <si>
    <t>22593</t>
  </si>
  <si>
    <t>CHRISTMAS GINGHAM STAR</t>
  </si>
  <si>
    <t>22846</t>
  </si>
  <si>
    <t xml:space="preserve">BREAD BIN DINER STYLE RED </t>
  </si>
  <si>
    <t>22751</t>
  </si>
  <si>
    <t>FELTCRAFT PRINCESS OLIVIA DOLL</t>
  </si>
  <si>
    <t>84832</t>
  </si>
  <si>
    <t>ZINC WILLIE WINKIE  CANDLE STICK</t>
  </si>
  <si>
    <t>20961</t>
  </si>
  <si>
    <t xml:space="preserve">STRAWBERRY BATH SPONGE </t>
  </si>
  <si>
    <t>22437</t>
  </si>
  <si>
    <t>SET OF 9 BLACK SKULL BALLOONS</t>
  </si>
  <si>
    <t>22272</t>
  </si>
  <si>
    <t>FELTCRAFT DOLL MARIA</t>
  </si>
  <si>
    <t>22186</t>
  </si>
  <si>
    <t>RED STAR CARD HOLDER</t>
  </si>
  <si>
    <t>22156</t>
  </si>
  <si>
    <t xml:space="preserve">HEART DECORATION WITH PEARLS </t>
  </si>
  <si>
    <t>21718</t>
  </si>
  <si>
    <t xml:space="preserve">RED METAL BEACH SPADE </t>
  </si>
  <si>
    <t>22626</t>
  </si>
  <si>
    <t>BLACK KITCHEN SCALES</t>
  </si>
  <si>
    <t>21351</t>
  </si>
  <si>
    <t>CINAMMON &amp; ORANGE WREATH</t>
  </si>
  <si>
    <t>22070</t>
  </si>
  <si>
    <t xml:space="preserve">SMALL RED RETROSPOT MUG IN BOX </t>
  </si>
  <si>
    <t>37446</t>
  </si>
  <si>
    <t>MINI CAKE STAND WITH HANGING CAKES</t>
  </si>
  <si>
    <t>47580</t>
  </si>
  <si>
    <t>TEA TIME DES TEA COSY</t>
  </si>
  <si>
    <t>22331</t>
  </si>
  <si>
    <t>WOODLAND PARTY BAG + STICKER SET</t>
  </si>
  <si>
    <t>21717</t>
  </si>
  <si>
    <t>EASTER TIN BUCKET</t>
  </si>
  <si>
    <t>21064</t>
  </si>
  <si>
    <t>BOOM BOX SPEAKER BOYS</t>
  </si>
  <si>
    <t>21918</t>
  </si>
  <si>
    <t>SET 12 KIDS COLOUR  CHALK STICKS</t>
  </si>
  <si>
    <t>21743</t>
  </si>
  <si>
    <t xml:space="preserve">STAR PORTABLE TABLE LIGHT </t>
  </si>
  <si>
    <t>22141</t>
  </si>
  <si>
    <t>CHRISTMAS CRAFT TREE TOP ANGEL</t>
  </si>
  <si>
    <t>22562</t>
  </si>
  <si>
    <t>MONSTERS STENCIL CRAFT</t>
  </si>
  <si>
    <t>22305</t>
  </si>
  <si>
    <t>COFFEE MUG PINK PAISLEY DESIGN</t>
  </si>
  <si>
    <t>22449</t>
  </si>
  <si>
    <t>SILK PURSE BABUSHKA PINK</t>
  </si>
  <si>
    <t>22732</t>
  </si>
  <si>
    <t xml:space="preserve">3D VINTAGE CHRISTMAS STICKERS </t>
  </si>
  <si>
    <t>21112</t>
  </si>
  <si>
    <t>SWISS ROLL TOWEL, PINK  SPOTS</t>
  </si>
  <si>
    <t>22162</t>
  </si>
  <si>
    <t>HEART GARLAND RUSTIC PADDED</t>
  </si>
  <si>
    <t>84975</t>
  </si>
  <si>
    <t>HEART SHAPED MIRROR</t>
  </si>
  <si>
    <t>22791</t>
  </si>
  <si>
    <t>T-LIGHT GLASS FLUTED ANTIQUE</t>
  </si>
  <si>
    <t>22299</t>
  </si>
  <si>
    <t xml:space="preserve">PIG KEYRING WITH LIGHT &amp; SOUND </t>
  </si>
  <si>
    <t>84352</t>
  </si>
  <si>
    <t xml:space="preserve">SILVER CHRISTMAS TREE BAUBLE STAND </t>
  </si>
  <si>
    <t>22530</t>
  </si>
  <si>
    <t xml:space="preserve">MAGIC DRAWING SLATE DOLLY GIRL </t>
  </si>
  <si>
    <t>20967</t>
  </si>
  <si>
    <t>GREY FLORAL FELTCRAFT SHOULDER BAG</t>
  </si>
  <si>
    <t>20963</t>
  </si>
  <si>
    <t>APPLE BATH SPONGE</t>
  </si>
  <si>
    <t>22600</t>
  </si>
  <si>
    <t>CHRISTMAS RETROSPOT STAR WOOD</t>
  </si>
  <si>
    <t>22374</t>
  </si>
  <si>
    <t>AIRLINE BAG VINTAGE JET SET RED</t>
  </si>
  <si>
    <t>84968A</t>
  </si>
  <si>
    <t>S/16 VINTAGE ROSE CUTLERY</t>
  </si>
  <si>
    <t>21534</t>
  </si>
  <si>
    <t>DAIRY MAID LARGE MILK JUG</t>
  </si>
  <si>
    <t>44230</t>
  </si>
  <si>
    <t>SQUARE MIRROR CURTAIN</t>
  </si>
  <si>
    <t>22491</t>
  </si>
  <si>
    <t>PACK OF 12 COLOURED PENCILS</t>
  </si>
  <si>
    <t>21765</t>
  </si>
  <si>
    <t>HANGING METAL BIRD BATH</t>
  </si>
  <si>
    <t>84472</t>
  </si>
  <si>
    <t xml:space="preserve">PINK AND LILAC QUILTED THROW </t>
  </si>
  <si>
    <t>84279P</t>
  </si>
  <si>
    <t>CHERRY BLOSSOM  DECORATIVE FLASK</t>
  </si>
  <si>
    <t>22030</t>
  </si>
  <si>
    <t>SWALLOWS GREETING CARD</t>
  </si>
  <si>
    <t>22431</t>
  </si>
  <si>
    <t>WATERING CAN BLUE ELEPHANT</t>
  </si>
  <si>
    <t>22862</t>
  </si>
  <si>
    <t xml:space="preserve">LOVE HEART NAPKIN BOX </t>
  </si>
  <si>
    <t>85220</t>
  </si>
  <si>
    <t>SMALL FAIRY CAKE FRIDGE MAGNETS</t>
  </si>
  <si>
    <t>22245</t>
  </si>
  <si>
    <t>HOOK, 1 HANGER ,MAGIC GARDEN</t>
  </si>
  <si>
    <t>21364</t>
  </si>
  <si>
    <t>PEACE SMALL WOOD LETTERS</t>
  </si>
  <si>
    <t>84837</t>
  </si>
  <si>
    <t>WHITE SWEETHEARTS CABINET 4 DRAWERS</t>
  </si>
  <si>
    <t>22027</t>
  </si>
  <si>
    <t>TEA PARTY BIRTHDAY CARD</t>
  </si>
  <si>
    <t>22476</t>
  </si>
  <si>
    <t>EMPIRE UNION JACK TV DINNER TRAY</t>
  </si>
  <si>
    <t>21471</t>
  </si>
  <si>
    <t>STRAWBERRY RAFFIA FOOD COVER</t>
  </si>
  <si>
    <t>21214</t>
  </si>
  <si>
    <t>SET OF 72 IVORY PAPER DOILIES</t>
  </si>
  <si>
    <t>21648</t>
  </si>
  <si>
    <t>ASSORTED TUTTI FRUTTI SMALL PURSE</t>
  </si>
  <si>
    <t>22341</t>
  </si>
  <si>
    <t xml:space="preserve">LOVE GARLAND PAINTED ZINC </t>
  </si>
  <si>
    <t>21313</t>
  </si>
  <si>
    <t xml:space="preserve">GLASS HEART T-LIGHT HOLDER </t>
  </si>
  <si>
    <t>22435</t>
  </si>
  <si>
    <t>SET OF 9 HEART SHAPED BALLOONS</t>
  </si>
  <si>
    <t>85132A</t>
  </si>
  <si>
    <t>CHARLIE + LOLA BISCUITS TINS</t>
  </si>
  <si>
    <t>20983</t>
  </si>
  <si>
    <t>12 PENCILS TALL TUBE RED SPOTTY</t>
  </si>
  <si>
    <t>22118</t>
  </si>
  <si>
    <t>JOY WOODEN BLOCK LETTERS</t>
  </si>
  <si>
    <t>79341</t>
  </si>
  <si>
    <t>WILLOW BRANCH LIGHTS.</t>
  </si>
  <si>
    <t>21333</t>
  </si>
  <si>
    <t>CLASSIC WHITE FRAME</t>
  </si>
  <si>
    <t>37410</t>
  </si>
  <si>
    <t>BLACK AND WHITE PAISLEY FLOWER MUG</t>
  </si>
  <si>
    <t>20692</t>
  </si>
  <si>
    <t>FLORAL ELEPHANT SOFT TOY</t>
  </si>
  <si>
    <t>21537</t>
  </si>
  <si>
    <t>RED RETROSPOT PUDDING BOWL</t>
  </si>
  <si>
    <t>22406</t>
  </si>
  <si>
    <t>MONEY BOX KINGS CHOICE DESIGN</t>
  </si>
  <si>
    <t>22574</t>
  </si>
  <si>
    <t>HEART WOODEN CHRISTMAS DECORATION</t>
  </si>
  <si>
    <t>22594</t>
  </si>
  <si>
    <t>CHRISTMAS GINGHAM TREE</t>
  </si>
  <si>
    <t>22071</t>
  </si>
  <si>
    <t xml:space="preserve">SMALL WHITE RETROSPOT MUG IN BOX </t>
  </si>
  <si>
    <t>72807B</t>
  </si>
  <si>
    <t>SET/3 OCEAN SCENT CANDLE JEWEL BOX</t>
  </si>
  <si>
    <t>84909A</t>
  </si>
  <si>
    <t xml:space="preserve">PINK PAISLEY QUILT </t>
  </si>
  <si>
    <t>85049G</t>
  </si>
  <si>
    <t xml:space="preserve">CHOCOLATE BOX RIBBONS </t>
  </si>
  <si>
    <t>22128</t>
  </si>
  <si>
    <t>PARTY CONES CANDY ASSORTED</t>
  </si>
  <si>
    <t>21470</t>
  </si>
  <si>
    <t>FLOWER VINE RAFFIA FOOD COVER</t>
  </si>
  <si>
    <t>84849B</t>
  </si>
  <si>
    <t>FAIRY SOAP SOAP HOLDER</t>
  </si>
  <si>
    <t>21876</t>
  </si>
  <si>
    <t>POTTERING MUG</t>
  </si>
  <si>
    <t>22347</t>
  </si>
  <si>
    <t>PIZZA SLICE DISH</t>
  </si>
  <si>
    <t>21901</t>
  </si>
  <si>
    <t xml:space="preserve">KEY FOB , BACK DOOR </t>
  </si>
  <si>
    <t>22578</t>
  </si>
  <si>
    <t>WOODEN STAR CHRISTMAS SCANDINAVIAN</t>
  </si>
  <si>
    <t>22839</t>
  </si>
  <si>
    <t>3 TIER CAKE TIN GREEN AND CREAM</t>
  </si>
  <si>
    <t>21916</t>
  </si>
  <si>
    <t>SET 12 RETRO WHITE CHALK STICKS</t>
  </si>
  <si>
    <t>22610</t>
  </si>
  <si>
    <t>PENS ASSORTED FUNNY FACE</t>
  </si>
  <si>
    <t>84950</t>
  </si>
  <si>
    <t>ASSORTED COLOUR T-LIGHT HOLDER</t>
  </si>
  <si>
    <t>72349B</t>
  </si>
  <si>
    <t>SET/6 PURPLE BUTTERFLY T-LIGHTS</t>
  </si>
  <si>
    <t>21495</t>
  </si>
  <si>
    <t>SKULLS AND CROSSBONES WRAP</t>
  </si>
  <si>
    <t>85040B</t>
  </si>
  <si>
    <t>SET/4 BLUE FLOWER CANDLES IN BOWL</t>
  </si>
  <si>
    <t>22445</t>
  </si>
  <si>
    <t>PENCIL CASE LIFE IS BEAUTIFUL</t>
  </si>
  <si>
    <t>21054</t>
  </si>
  <si>
    <t>NURSE'S BAG SOFT TOY</t>
  </si>
  <si>
    <t>20978</t>
  </si>
  <si>
    <t>36 PENCILS TUBE SKULLS</t>
  </si>
  <si>
    <t>21913</t>
  </si>
  <si>
    <t>VINTAGE SEASIDE JIGSAW PUZZLES</t>
  </si>
  <si>
    <t>22136</t>
  </si>
  <si>
    <t>LOVE HEART SOCK HANGER</t>
  </si>
  <si>
    <t>22895</t>
  </si>
  <si>
    <t>SET OF 2 TEA TOWELS APPLE AND PEARS</t>
  </si>
  <si>
    <t>20702</t>
  </si>
  <si>
    <t>PINK PADDED MOBILE</t>
  </si>
  <si>
    <t>21796</t>
  </si>
  <si>
    <t>SET OF 3 RED STRIPE BASKETS</t>
  </si>
  <si>
    <t>21707</t>
  </si>
  <si>
    <t>FOLDING UMBRELLA , BLACK/BLUE  SPOT</t>
  </si>
  <si>
    <t>84795C</t>
  </si>
  <si>
    <t xml:space="preserve">OCEAN STRIPE HAMMOCK </t>
  </si>
  <si>
    <t>21494</t>
  </si>
  <si>
    <t>ROTATING LEAVES T-LIGHT HOLDER</t>
  </si>
  <si>
    <t>15044D</t>
  </si>
  <si>
    <t>RED PAPER PARASOL</t>
  </si>
  <si>
    <t>22779</t>
  </si>
  <si>
    <t xml:space="preserve">WOODEN OWLS LIGHT GARLAND </t>
  </si>
  <si>
    <t>22222</t>
  </si>
  <si>
    <t>CAKE PLATE LOVEBIRD WHITE</t>
  </si>
  <si>
    <t>22175</t>
  </si>
  <si>
    <t>PINK OWL SOFT TOY</t>
  </si>
  <si>
    <t>84031A</t>
  </si>
  <si>
    <t xml:space="preserve">CHARLIE+LOLA RED HOT WATER BOTTLE </t>
  </si>
  <si>
    <t>22177</t>
  </si>
  <si>
    <t xml:space="preserve">5 HOOK BLACKBOARD ORGANISER </t>
  </si>
  <si>
    <t>22796</t>
  </si>
  <si>
    <t>PHOTO FRAME 3 CLASSIC HANGING</t>
  </si>
  <si>
    <t>22725</t>
  </si>
  <si>
    <t>ALARM CLOCK BAKELIKE CHOCOLATE</t>
  </si>
  <si>
    <t>22589</t>
  </si>
  <si>
    <t>CARDHOLDER GINGHAM STAR</t>
  </si>
  <si>
    <t>21100</t>
  </si>
  <si>
    <t>CHARLIE AND LOLA CHARLOTTE BAG</t>
  </si>
  <si>
    <t>84796B</t>
  </si>
  <si>
    <t>BLUE SAVANNAH PICNIC HAMPER FOR 2</t>
  </si>
  <si>
    <t>22661</t>
  </si>
  <si>
    <t>CHARLOTTE BAG DOLLY GIRL DESIGN</t>
  </si>
  <si>
    <t>35924</t>
  </si>
  <si>
    <t>HANGING FAIRY CAKE DECORATION</t>
  </si>
  <si>
    <t>22122</t>
  </si>
  <si>
    <t>SET OF 2 FANCY FONT TEA TOWELS</t>
  </si>
  <si>
    <t>22065</t>
  </si>
  <si>
    <t xml:space="preserve">CHRISTMAS PUDDING TRINKET POT </t>
  </si>
  <si>
    <t>22227</t>
  </si>
  <si>
    <t xml:space="preserve">DECORATION, HANGING HEART+MIRROR </t>
  </si>
  <si>
    <t>22780</t>
  </si>
  <si>
    <t>LIGHT GARLAND BUTTERFILES PINK</t>
  </si>
  <si>
    <t>21896</t>
  </si>
  <si>
    <t>POTTING SHED TWINE</t>
  </si>
  <si>
    <t>21987</t>
  </si>
  <si>
    <t>PACK OF 6 SKULL PAPER CUPS</t>
  </si>
  <si>
    <t>21732</t>
  </si>
  <si>
    <t>RED HANGING METAL STAR TLIGHT HLDR</t>
  </si>
  <si>
    <t>21249</t>
  </si>
  <si>
    <t xml:space="preserve">WOODLAND  HEIGHT CHART STICKERS </t>
  </si>
  <si>
    <t>21923</t>
  </si>
  <si>
    <t>RED/CREAM STRIPE FRINGE HAMMOCK</t>
  </si>
  <si>
    <t>22291</t>
  </si>
  <si>
    <t>SPRING DEC , HANGING CHICK CREAM</t>
  </si>
  <si>
    <t>22731</t>
  </si>
  <si>
    <t xml:space="preserve">3D CHRISTMAS STAMPS STICKERS </t>
  </si>
  <si>
    <t>22433</t>
  </si>
  <si>
    <t>WATERING CAN GREEN DINOSAUR</t>
  </si>
  <si>
    <t>22747</t>
  </si>
  <si>
    <t>POPPY'S PLAYHOUSE BATHROOM</t>
  </si>
  <si>
    <t>21653</t>
  </si>
  <si>
    <t>GLASS ETCHED T-LIGHT HOLDER LARGE</t>
  </si>
  <si>
    <t>22601</t>
  </si>
  <si>
    <t>CHRISTMAS RETROSPOT ANGEL WOOD</t>
  </si>
  <si>
    <t>47503J</t>
  </si>
  <si>
    <t>SET/3 FLORAL GARDEN TOOLS IN BAG</t>
  </si>
  <si>
    <t>22938</t>
  </si>
  <si>
    <t>CUPCAKE LACE PAPER SET 6</t>
  </si>
  <si>
    <t>46000S</t>
  </si>
  <si>
    <t>POLYESTER FILLER PAD 40x40cm</t>
  </si>
  <si>
    <t>21564</t>
  </si>
  <si>
    <t xml:space="preserve">PINK  HEART SHAPE LOVE BUCKET </t>
  </si>
  <si>
    <t>20787</t>
  </si>
  <si>
    <t>BLUE RETRO BAR STOOL</t>
  </si>
  <si>
    <t>84509A</t>
  </si>
  <si>
    <t>SET OF 4 ENGLISH ROSE PLACEMATS</t>
  </si>
  <si>
    <t>22767</t>
  </si>
  <si>
    <t xml:space="preserve">TRIPLE PHOTO FRAME CORNICE </t>
  </si>
  <si>
    <t>21473</t>
  </si>
  <si>
    <t>SWEETHEART CREAM STEEL TABLE RECT</t>
  </si>
  <si>
    <t>22736</t>
  </si>
  <si>
    <t xml:space="preserve">RIBBON REEL MAKING SNOWMEN </t>
  </si>
  <si>
    <t>22194</t>
  </si>
  <si>
    <t>BLACK DINER WALL CLOCK</t>
  </si>
  <si>
    <t>21728</t>
  </si>
  <si>
    <t xml:space="preserve">METAL MEDINA LANTERN </t>
  </si>
  <si>
    <t>20977</t>
  </si>
  <si>
    <t>36 PENCILS TUBE WOODLAND</t>
  </si>
  <si>
    <t>21506</t>
  </si>
  <si>
    <t xml:space="preserve">FANCY FONT BIRTHDAY CARD, </t>
  </si>
  <si>
    <t>72807A</t>
  </si>
  <si>
    <t>SET/3 ROSE CANDLE IN JEWELLED BOX</t>
  </si>
  <si>
    <t>21486</t>
  </si>
  <si>
    <t>PINK HEART DOTS HOT WATER BOTTLE</t>
  </si>
  <si>
    <t>21068</t>
  </si>
  <si>
    <t>VINTAGE BILLBOARD LOVE/HATE MUG</t>
  </si>
  <si>
    <t>22733</t>
  </si>
  <si>
    <t>3D TRADITIONAL CHRISTMAS STICKERS</t>
  </si>
  <si>
    <t>21899</t>
  </si>
  <si>
    <t>KEY FOB , GARAGE DESIGN</t>
  </si>
  <si>
    <t>72802B</t>
  </si>
  <si>
    <t>OCEAN SCENT CANDLE IN JEWELLED BOX</t>
  </si>
  <si>
    <t>85206A</t>
  </si>
  <si>
    <t>CREAM FELT EASTER EGG BASKET</t>
  </si>
  <si>
    <t>51014A</t>
  </si>
  <si>
    <t>FEATHER PEN,HOT PINK</t>
  </si>
  <si>
    <t>22798</t>
  </si>
  <si>
    <t>ANTIQUE GLASS DRESSING TABLE POT</t>
  </si>
  <si>
    <t>20665</t>
  </si>
  <si>
    <t xml:space="preserve">RED SPOTTY PURSE </t>
  </si>
  <si>
    <t>10135</t>
  </si>
  <si>
    <t>COLOURING PENCILS BROWN TUBE</t>
  </si>
  <si>
    <t>22184</t>
  </si>
  <si>
    <t>CAKE STAND VICTORIAN FILIGREE LARGE</t>
  </si>
  <si>
    <t>71038</t>
  </si>
  <si>
    <t>WHITE HANGING BEADS CANDLE HOLDER</t>
  </si>
  <si>
    <t>85232D</t>
  </si>
  <si>
    <t>SET/3 DECOUPAGE STACKING TINS</t>
  </si>
  <si>
    <t>22075</t>
  </si>
  <si>
    <t xml:space="preserve">6 RIBBONS ELEGANT CHRISTMAS </t>
  </si>
  <si>
    <t>22844</t>
  </si>
  <si>
    <t>VINTAGE CREAM DOG FOOD CONTAINER</t>
  </si>
  <si>
    <t>21328</t>
  </si>
  <si>
    <t xml:space="preserve">BALLOONS  WRITING SET </t>
  </si>
  <si>
    <t>85206B</t>
  </si>
  <si>
    <t>PINK FELT EASTER EGG BASKET</t>
  </si>
  <si>
    <t>21324</t>
  </si>
  <si>
    <t>HANGING MEDINA LANTERN SMALL</t>
  </si>
  <si>
    <t>22458</t>
  </si>
  <si>
    <t>CAST IRON HOOK GARDEN FORK</t>
  </si>
  <si>
    <t>22475</t>
  </si>
  <si>
    <t>SKULL DESIGN TV DINNER TRAY</t>
  </si>
  <si>
    <t>84509F</t>
  </si>
  <si>
    <t>SET OF 4 NEW ENGLAND PLACEMATS</t>
  </si>
  <si>
    <t>22603</t>
  </si>
  <si>
    <t>CHRISTMAS RETROSPOT TREE WOOD</t>
  </si>
  <si>
    <t>21056</t>
  </si>
  <si>
    <t>DOCTOR'S BAG SOFT TOY</t>
  </si>
  <si>
    <t>22687</t>
  </si>
  <si>
    <t>DOORMAT CHRISTMAS VILLAGE</t>
  </si>
  <si>
    <t>84968D</t>
  </si>
  <si>
    <t>S/16 VINTAGE RED CUTLERY</t>
  </si>
  <si>
    <t>22459</t>
  </si>
  <si>
    <t>CAST IRON HOOK GARDEN TROWEL</t>
  </si>
  <si>
    <t>82581</t>
  </si>
  <si>
    <t>TOILET METAL SIGN</t>
  </si>
  <si>
    <t>85049B</t>
  </si>
  <si>
    <t>LUSH GREENS RIBBONS</t>
  </si>
  <si>
    <t>21924</t>
  </si>
  <si>
    <t>BLUE/CREAM STRIPE FRINGE HAMMOCK</t>
  </si>
  <si>
    <t>21245</t>
  </si>
  <si>
    <t xml:space="preserve">GREEN  SPOTTY PLATE </t>
  </si>
  <si>
    <t>21864</t>
  </si>
  <si>
    <t xml:space="preserve">UNION JACK FLAG PASSPORT COVER </t>
  </si>
  <si>
    <t>84580</t>
  </si>
  <si>
    <t>MOUSE TOY WITH PINK T-SHIRT</t>
  </si>
  <si>
    <t>85114B</t>
  </si>
  <si>
    <t>IVORY ENCHANTED FOREST PLACEMAT</t>
  </si>
  <si>
    <t>21203</t>
  </si>
  <si>
    <t>BUTTERFLIES  HONEYCOMB GARLAND</t>
  </si>
  <si>
    <t>21706</t>
  </si>
  <si>
    <t>FOLDING UMBRELLA , RED/WHITE SPOT</t>
  </si>
  <si>
    <t>84840</t>
  </si>
  <si>
    <t>SWEETHEART CARRY-ALL BASKET</t>
  </si>
  <si>
    <t>22591</t>
  </si>
  <si>
    <t>CARDHOLDER GINGHAM CHRISTMAS TREE</t>
  </si>
  <si>
    <t>22107</t>
  </si>
  <si>
    <t>PIZZA PLATE IN BOX</t>
  </si>
  <si>
    <t>21469</t>
  </si>
  <si>
    <t>POLKA DOT RAFFIA FOOD COVER</t>
  </si>
  <si>
    <t>22596</t>
  </si>
  <si>
    <t>CHRISTMAS STAR WISH LIST CHALKBOARD</t>
  </si>
  <si>
    <t>16161P</t>
  </si>
  <si>
    <t xml:space="preserve">WRAP ENGLISH ROSE </t>
  </si>
  <si>
    <t>22285</t>
  </si>
  <si>
    <t>DECORATION HEN ON NEST, HANGING</t>
  </si>
  <si>
    <t>15039</t>
  </si>
  <si>
    <t>SANDALWOOD FAN</t>
  </si>
  <si>
    <t>22145</t>
  </si>
  <si>
    <t xml:space="preserve">CHRISTMAS CRAFT HEART STOCKING </t>
  </si>
  <si>
    <t>22653</t>
  </si>
  <si>
    <t xml:space="preserve">BUTTON BOX </t>
  </si>
  <si>
    <t>21627</t>
  </si>
  <si>
    <t>ELEPHANT CARNIVAL POUFFE</t>
  </si>
  <si>
    <t>22284</t>
  </si>
  <si>
    <t>HEN HOUSE DECORATION</t>
  </si>
  <si>
    <t>22450</t>
  </si>
  <si>
    <t>SILK PURSE BABUSHKA BLUE</t>
  </si>
  <si>
    <t>22312</t>
  </si>
  <si>
    <t>OFFICE MUG WARMER POLKADOT</t>
  </si>
  <si>
    <t>22494</t>
  </si>
  <si>
    <t xml:space="preserve">EMERGENCY FIRST AID TIN </t>
  </si>
  <si>
    <t>20886</t>
  </si>
  <si>
    <t>BOX OF 9 PEBBLE CANDLES</t>
  </si>
  <si>
    <t>22334</t>
  </si>
  <si>
    <t>DINOSAUR PARTY BAG + STICKER SET</t>
  </si>
  <si>
    <t>22398</t>
  </si>
  <si>
    <t>MAGNETS PACK OF 4 SWALLOWS</t>
  </si>
  <si>
    <t>21191</t>
  </si>
  <si>
    <t xml:space="preserve">LARGE WHITE HONEYCOMB PAPER BELL  </t>
  </si>
  <si>
    <t>82597</t>
  </si>
  <si>
    <t>BOMBS AWAY METAL SIGN</t>
  </si>
  <si>
    <t>22672</t>
  </si>
  <si>
    <t>FRENCH BATHROOM SIGN BLUE METAL</t>
  </si>
  <si>
    <t>22146</t>
  </si>
  <si>
    <t>EASTER CRAFT IVY WREATH WITH CHICK</t>
  </si>
  <si>
    <t>22536</t>
  </si>
  <si>
    <t>MAGIC DRAWING SLATE PURDEY</t>
  </si>
  <si>
    <t>21447</t>
  </si>
  <si>
    <t>12 IVORY ROSE PEG PLACE SETTINGS</t>
  </si>
  <si>
    <t>22573</t>
  </si>
  <si>
    <t>STAR WOODEN CHRISTMAS DECORATION</t>
  </si>
  <si>
    <t>22639</t>
  </si>
  <si>
    <t>SET OF 4 NAPKIN CHARMS HEARTS</t>
  </si>
  <si>
    <t>21323</t>
  </si>
  <si>
    <t>HANGING MEDINA LANTERN LARGE</t>
  </si>
  <si>
    <t>21466</t>
  </si>
  <si>
    <t>RED FLOWER CROCHET FOOD COVER</t>
  </si>
  <si>
    <t>21272</t>
  </si>
  <si>
    <t>SALLE DE BAIN HOOK</t>
  </si>
  <si>
    <t>21866</t>
  </si>
  <si>
    <t>UNION JACK FLAG LUGGAGE TAG</t>
  </si>
  <si>
    <t>22743</t>
  </si>
  <si>
    <t>MAKE YOUR OWN FLOWERPOWER CARD KIT</t>
  </si>
  <si>
    <t>21437</t>
  </si>
  <si>
    <t>24 HANGING EASTER EGGS FLORAL TUB</t>
  </si>
  <si>
    <t>18097C</t>
  </si>
  <si>
    <t>WHITE TALL PORCELAIN T-LIGHT HOLDER</t>
  </si>
  <si>
    <t>22788</t>
  </si>
  <si>
    <t>BROCANTE COAT RACK</t>
  </si>
  <si>
    <t>22426</t>
  </si>
  <si>
    <t>ENAMEL WASH BOWL CREAM</t>
  </si>
  <si>
    <t>22148</t>
  </si>
  <si>
    <t xml:space="preserve">EASTER CRAFT 4 CHICKS </t>
  </si>
  <si>
    <t>21679</t>
  </si>
  <si>
    <t>SKULLS  STICKERS</t>
  </si>
  <si>
    <t>79323GR</t>
  </si>
  <si>
    <t>GREEN CHERRY LIGHTS</t>
  </si>
  <si>
    <t>22314</t>
  </si>
  <si>
    <t>OFFICE MUG WARMER CHOC+BLUE</t>
  </si>
  <si>
    <t>21846</t>
  </si>
  <si>
    <t>PINK DIAMANTE PEN IN GIFT BOX</t>
  </si>
  <si>
    <t>22067</t>
  </si>
  <si>
    <t xml:space="preserve">CHOC TRUFFLE GOLD TRINKET POT </t>
  </si>
  <si>
    <t>16161U</t>
  </si>
  <si>
    <t>WRAP,SUKI AND FRIENDS</t>
  </si>
  <si>
    <t>22482</t>
  </si>
  <si>
    <t>BLUE TEA TOWEL CLASSIC DESIGN</t>
  </si>
  <si>
    <t>35001W</t>
  </si>
  <si>
    <t>HAND OPEN SHAPE DECO.WHITE</t>
  </si>
  <si>
    <t>22548</t>
  </si>
  <si>
    <t>HEADS AND TAILS SPORTING FUN</t>
  </si>
  <si>
    <t>21274</t>
  </si>
  <si>
    <t>EMBOSSED HEART 3 DRAWER SHELF</t>
  </si>
  <si>
    <t>21540</t>
  </si>
  <si>
    <t>DAIRY MAID BUTTER DISH</t>
  </si>
  <si>
    <t>21431</t>
  </si>
  <si>
    <t>GREEN GINGHAM FLOWER JEWELLERY BOX</t>
  </si>
  <si>
    <t>20674</t>
  </si>
  <si>
    <t>GREEN SPOTTY BOWL</t>
  </si>
  <si>
    <t>85014D</t>
  </si>
  <si>
    <t>PINK/BROWN DOTS RUFFLED UMBRELLA</t>
  </si>
  <si>
    <t>22744</t>
  </si>
  <si>
    <t>MAKE YOUR OWN MONSOON CARD KIT</t>
  </si>
  <si>
    <t>22480</t>
  </si>
  <si>
    <t>RED TEA TOWEL CLASSIC DESIGN</t>
  </si>
  <si>
    <t>72802A</t>
  </si>
  <si>
    <t>ROSE SCENT CANDLE IN JEWELLED BOX</t>
  </si>
  <si>
    <t>22281</t>
  </si>
  <si>
    <t>EASTER TREE YELLOW BIRDS</t>
  </si>
  <si>
    <t>21211</t>
  </si>
  <si>
    <t>SET OF 72 SKULL PAPER  DOILIES</t>
  </si>
  <si>
    <t>22781</t>
  </si>
  <si>
    <t>GUMBALL MAGAZINE RACK</t>
  </si>
  <si>
    <t>22531</t>
  </si>
  <si>
    <t xml:space="preserve">MAGIC DRAWING SLATE CIRCUS PARADE  </t>
  </si>
  <si>
    <t>85049D</t>
  </si>
  <si>
    <t xml:space="preserve">BRIGHT BLUES RIBBONS </t>
  </si>
  <si>
    <t>22894</t>
  </si>
  <si>
    <t xml:space="preserve">TABLECLOTH RED APPLES DESIGN </t>
  </si>
  <si>
    <t>21360</t>
  </si>
  <si>
    <t>JOY LARGE WOOD LETTERS</t>
  </si>
  <si>
    <t>84469</t>
  </si>
  <si>
    <t>ROSE DES PADDED FLOOR CUSHION</t>
  </si>
  <si>
    <t>21467</t>
  </si>
  <si>
    <t>CHERRY CROCHET FOOD COVER</t>
  </si>
  <si>
    <t>21949</t>
  </si>
  <si>
    <t>SET OF 6 STRAWBERRY CHOPSTICKS</t>
  </si>
  <si>
    <t>37340</t>
  </si>
  <si>
    <t>MULTICOLOUR SPRING FLOWER MUG</t>
  </si>
  <si>
    <t>85184C</t>
  </si>
  <si>
    <t>S/4 VALENTINE DECOUPAGE HEART BOX</t>
  </si>
  <si>
    <t>20981</t>
  </si>
  <si>
    <t>12 PENCILS TALL TUBE WOODLAND</t>
  </si>
  <si>
    <t>84558A</t>
  </si>
  <si>
    <t>3D DOG PICTURE PLAYING CARDS</t>
  </si>
  <si>
    <t>22544</t>
  </si>
  <si>
    <t>MINI JIGSAW SPACEBOY</t>
  </si>
  <si>
    <t>21330</t>
  </si>
  <si>
    <t xml:space="preserve">WOODLAND ANIMAL  WRITING SET </t>
  </si>
  <si>
    <t>85049C</t>
  </si>
  <si>
    <t xml:space="preserve">ROMANTIC PINKS RIBBONS </t>
  </si>
  <si>
    <t>22518</t>
  </si>
  <si>
    <t>CHILDS GARDEN BRUSH BLUE</t>
  </si>
  <si>
    <t>22309</t>
  </si>
  <si>
    <t>TEA COSY RED  STRIPE</t>
  </si>
  <si>
    <t>22461</t>
  </si>
  <si>
    <t>SAVOY ART DECO CLOCK</t>
  </si>
  <si>
    <t>22525</t>
  </si>
  <si>
    <t>CHILDRENS GARDEN GLOVES PINK</t>
  </si>
  <si>
    <t>21703</t>
  </si>
  <si>
    <t>BAG 125g SWIRLY MARBLES</t>
  </si>
  <si>
    <t>22951</t>
  </si>
  <si>
    <t>60 CAKE CASES DOLLY GIRL DESIGN</t>
  </si>
  <si>
    <t>21878</t>
  </si>
  <si>
    <t>PACK OF 6 SANDCASTLE FLAGS ASSORTED</t>
  </si>
  <si>
    <t>84279B</t>
  </si>
  <si>
    <t>CHERRY BLOSSOM DECORATIVE FLASK</t>
  </si>
  <si>
    <t>22166</t>
  </si>
  <si>
    <t>WALL MIRROR , RECT DIAMANTE, PINK/</t>
  </si>
  <si>
    <t>21246</t>
  </si>
  <si>
    <t>RED SPOTTY BIG BOWL</t>
  </si>
  <si>
    <t>21096</t>
  </si>
  <si>
    <t>SET/6 FRUIT SALAD  PAPER PLATES</t>
  </si>
  <si>
    <t>22854</t>
  </si>
  <si>
    <t>CREAM SWEETHEART EGG HOLDER</t>
  </si>
  <si>
    <t>21589</t>
  </si>
  <si>
    <t>SWALLOW GIANT TUBE MATCHES</t>
  </si>
  <si>
    <t>21902</t>
  </si>
  <si>
    <t xml:space="preserve">KEY FOB , FRONT  DOOR </t>
  </si>
  <si>
    <t>21609</t>
  </si>
  <si>
    <t>SET 12 LAVENDER  BOTANICAL T-LIGHTS</t>
  </si>
  <si>
    <t>20960</t>
  </si>
  <si>
    <t>WATERMELON BATH SPONGE</t>
  </si>
  <si>
    <t>84969</t>
  </si>
  <si>
    <t>ASSORTED COLOUR SET 6 TEASPOONS</t>
  </si>
  <si>
    <t>22572</t>
  </si>
  <si>
    <t xml:space="preserve">ROCKING HORSE GREEN CHRISTMAS </t>
  </si>
  <si>
    <t>22519</t>
  </si>
  <si>
    <t>CHILDS GARDEN BRUSH PINK</t>
  </si>
  <si>
    <t>21055</t>
  </si>
  <si>
    <t xml:space="preserve">TOOL BOX SOFT TOY </t>
  </si>
  <si>
    <t>22741</t>
  </si>
  <si>
    <t>FUNKY DIVA PEN</t>
  </si>
  <si>
    <t>21973</t>
  </si>
  <si>
    <t>SET OF 36 MUSHROOM PAPER DOILIES</t>
  </si>
  <si>
    <t>21651</t>
  </si>
  <si>
    <t>HANGING GLASS ETCHED TEALIGHT</t>
  </si>
  <si>
    <t>79164</t>
  </si>
  <si>
    <t>BLACK WINE GLASS</t>
  </si>
  <si>
    <t>22495</t>
  </si>
  <si>
    <t xml:space="preserve">SET OF 2 ROUND TINS CAMEMBERT </t>
  </si>
  <si>
    <t>40018F</t>
  </si>
  <si>
    <t>CHERRY DESIGN PAPERLANTERNS</t>
  </si>
  <si>
    <t>84676</t>
  </si>
  <si>
    <t>BATH DUCK WATERING CAN</t>
  </si>
  <si>
    <t>46000M</t>
  </si>
  <si>
    <t>POLYESTER FILLER PAD 45x45cm</t>
  </si>
  <si>
    <t>22277</t>
  </si>
  <si>
    <t>COSMETIC BAG VINTAGE ROSE PAISLEY</t>
  </si>
  <si>
    <t>85049F</t>
  </si>
  <si>
    <t xml:space="preserve">BABY BOOM RIBBONS </t>
  </si>
  <si>
    <t>21784</t>
  </si>
  <si>
    <t xml:space="preserve">SHOE SHINE BOX </t>
  </si>
  <si>
    <t>20982</t>
  </si>
  <si>
    <t>12 PENCILS TALL TUBE SKULLS</t>
  </si>
  <si>
    <t>21845</t>
  </si>
  <si>
    <t>DAIRY MAID STRIPE MUG</t>
  </si>
  <si>
    <t>22409</t>
  </si>
  <si>
    <t>MONEY BOX BISCUITS DESIGN</t>
  </si>
  <si>
    <t>70006</t>
  </si>
  <si>
    <t>LOVE HEART POCKET WARMER</t>
  </si>
  <si>
    <t>22841</t>
  </si>
  <si>
    <t>ROUND CAKE TIN VINTAGE GREEN</t>
  </si>
  <si>
    <t>84754</t>
  </si>
  <si>
    <t>S/15 SILVER GLASS BAUBLES IN BAG</t>
  </si>
  <si>
    <t>21179</t>
  </si>
  <si>
    <t>NO JUNK MAIL METAL SIGN</t>
  </si>
  <si>
    <t>21192</t>
  </si>
  <si>
    <t xml:space="preserve">WHITE BELL HONEYCOMB PAPER </t>
  </si>
  <si>
    <t>85035B</t>
  </si>
  <si>
    <t>CHOCOLATE 3 WICK MORRIS BOX CANDLE</t>
  </si>
  <si>
    <t>22827</t>
  </si>
  <si>
    <t>GIANT SEVENTEEN DRAWER SIDEBOARD</t>
  </si>
  <si>
    <t>22757</t>
  </si>
  <si>
    <t xml:space="preserve">LARGE RED BABUSHKA NOTEBOOK </t>
  </si>
  <si>
    <t>22402</t>
  </si>
  <si>
    <t>MAGNETS PACK OF 4 VINTAGE COLLAGE</t>
  </si>
  <si>
    <t>21354</t>
  </si>
  <si>
    <t>TOAST ITS - BEST MUM</t>
  </si>
  <si>
    <t>21034</t>
  </si>
  <si>
    <t>REX CASH+CARRY JUMBO SHOPPER</t>
  </si>
  <si>
    <t>22564</t>
  </si>
  <si>
    <t>ALPHABET STENCIL CRAFT</t>
  </si>
  <si>
    <t>15044C</t>
  </si>
  <si>
    <t>PURPLE PAPER PARASOL</t>
  </si>
  <si>
    <t>22425</t>
  </si>
  <si>
    <t>ENAMEL COLANDER CREAM</t>
  </si>
  <si>
    <t>21507</t>
  </si>
  <si>
    <t xml:space="preserve">ELEPHANT, BIRTHDAY CARD, </t>
  </si>
  <si>
    <t>47570</t>
  </si>
  <si>
    <t>ENGLISH ROSE TABLE CLOTH</t>
  </si>
  <si>
    <t>22320</t>
  </si>
  <si>
    <t>BIRDS MOBILE VINTAGE DESIGN</t>
  </si>
  <si>
    <t>22604</t>
  </si>
  <si>
    <t>SET OF 4 NAPKIN CHARMS CUTLERY</t>
  </si>
  <si>
    <t>21509</t>
  </si>
  <si>
    <t xml:space="preserve">COWBOYS AND INDIANS BIRTHDAY CARD </t>
  </si>
  <si>
    <t>21655</t>
  </si>
  <si>
    <t>HANGING RIDGE GLASS T-LIGHT HOLDER</t>
  </si>
  <si>
    <t>85041</t>
  </si>
  <si>
    <t>SET/4 PINK ORCHID CANDLES IN BOWL</t>
  </si>
  <si>
    <t>22959</t>
  </si>
  <si>
    <t>WRAP CHRISTMAS VILLAGE</t>
  </si>
  <si>
    <t>21709</t>
  </si>
  <si>
    <t>FOLDING UMBRELLA  CHOC/WHITE  SPOT</t>
  </si>
  <si>
    <t>21808</t>
  </si>
  <si>
    <t>CHRISTMAS GARLAND STARS,TREES</t>
  </si>
  <si>
    <t>22579</t>
  </si>
  <si>
    <t>WOODEN TREE CHRISTMAS SCANDINAVIAN</t>
  </si>
  <si>
    <t>21812</t>
  </si>
  <si>
    <t>GARLAND WITH HEARTS AND BELLS</t>
  </si>
  <si>
    <t>22217</t>
  </si>
  <si>
    <t>T-LIGHT HOLDER HANGING LACE</t>
  </si>
  <si>
    <t>21465</t>
  </si>
  <si>
    <t>PINK FLOWER CROCHET FOOD COVER</t>
  </si>
  <si>
    <t>22691</t>
  </si>
  <si>
    <t>DOORMAT WELCOME SUNRISE</t>
  </si>
  <si>
    <t>22176</t>
  </si>
  <si>
    <t>BLUE OWL SOFT TOY</t>
  </si>
  <si>
    <t>21826</t>
  </si>
  <si>
    <t>EIGHT PIECE DINOSAUR SET</t>
  </si>
  <si>
    <t>21811</t>
  </si>
  <si>
    <t>CHRISTMAS HANGING HEART WITH BELL</t>
  </si>
  <si>
    <t>22452</t>
  </si>
  <si>
    <t>MEASURING TAPE BABUSHKA PINK</t>
  </si>
  <si>
    <t>22325</t>
  </si>
  <si>
    <t xml:space="preserve">MOBILE VINTAGE HEARTS </t>
  </si>
  <si>
    <t>22415</t>
  </si>
  <si>
    <t>WHITE TISSUE REAM</t>
  </si>
  <si>
    <t>37501</t>
  </si>
  <si>
    <t>TEA TIME TEA SET IN GIFT BOX</t>
  </si>
  <si>
    <t>21329</t>
  </si>
  <si>
    <t xml:space="preserve">DINOSAURS  WRITING SET </t>
  </si>
  <si>
    <t>22132</t>
  </si>
  <si>
    <t>RED LOVE HEART SHAPE CUP</t>
  </si>
  <si>
    <t>84797B</t>
  </si>
  <si>
    <t>BLUE SAVANNAH PICNIC HAMPER FOR 4</t>
  </si>
  <si>
    <t>21948</t>
  </si>
  <si>
    <t>SET OF 6 CAKE CHOPSTICKS</t>
  </si>
  <si>
    <t>21077</t>
  </si>
  <si>
    <t xml:space="preserve">SET/20 WOODLAND PAPER NAPKINS </t>
  </si>
  <si>
    <t>85045</t>
  </si>
  <si>
    <t>GREEN CHRISTMAS TREE STRING 20LIGHT</t>
  </si>
  <si>
    <t>22755</t>
  </si>
  <si>
    <t xml:space="preserve">SMALL PURPLE BABUSHKA NOTEBOOK </t>
  </si>
  <si>
    <t>85040A</t>
  </si>
  <si>
    <t>S/4 PINK FLOWER CANDLES IN BOWL</t>
  </si>
  <si>
    <t>21786</t>
  </si>
  <si>
    <t>RAIN HAT WITH RED SPOTS</t>
  </si>
  <si>
    <t>21109</t>
  </si>
  <si>
    <t>LARGE CAKE TOWEL, CHOCOLATE SPOTS</t>
  </si>
  <si>
    <t>22372</t>
  </si>
  <si>
    <t xml:space="preserve">AIRLINE BAG VINTAGE WORLD CHAMPION </t>
  </si>
  <si>
    <t>21123</t>
  </si>
  <si>
    <t>SET/10 IVORY SPOTTY PARTY CANDLES</t>
  </si>
  <si>
    <t>84872A</t>
  </si>
  <si>
    <t>TEATIME FUNKY FLOWER BACKPACK FOR 2</t>
  </si>
  <si>
    <t>21830</t>
  </si>
  <si>
    <t>ASSORTED CREEPY CRAWLIES</t>
  </si>
  <si>
    <t>22310</t>
  </si>
  <si>
    <t xml:space="preserve">IVORY KNITTED MUG COSY </t>
  </si>
  <si>
    <t>22021</t>
  </si>
  <si>
    <t>BLUE FELT EASTER EGG BASKET</t>
  </si>
  <si>
    <t>22851</t>
  </si>
  <si>
    <t xml:space="preserve">SET 20 NAPKINS FAIRY CAKES DESIGN </t>
  </si>
  <si>
    <t>82578</t>
  </si>
  <si>
    <t>KITCHEN METAL SIGN</t>
  </si>
  <si>
    <t>85216</t>
  </si>
  <si>
    <t>ASSORTED CAKES FRIDGE MAGNETS</t>
  </si>
  <si>
    <t>21215</t>
  </si>
  <si>
    <t xml:space="preserve">IVORY PAPER CUP CAKE CASES </t>
  </si>
  <si>
    <t>21327</t>
  </si>
  <si>
    <t xml:space="preserve">SKULLS WRITING SET </t>
  </si>
  <si>
    <t>21477</t>
  </si>
  <si>
    <t>STRING OF 20 ROSE LIGHTS</t>
  </si>
  <si>
    <t>22642</t>
  </si>
  <si>
    <t xml:space="preserve">SET OF 4 NAPKIN CHARMS STARS   </t>
  </si>
  <si>
    <t>22807</t>
  </si>
  <si>
    <t>SET OF 6 T-LIGHTS TOADSTOOLS</t>
  </si>
  <si>
    <t>22524</t>
  </si>
  <si>
    <t>CHILDRENS GARDEN GLOVES BLUE</t>
  </si>
  <si>
    <t>21538</t>
  </si>
  <si>
    <t>DAIRY MAID  PUDDING BOWL</t>
  </si>
  <si>
    <t>84856S</t>
  </si>
  <si>
    <t>SMALL TAHITI BEACH BAG</t>
  </si>
  <si>
    <t>21612</t>
  </si>
  <si>
    <t>SET 12 WILDFLOWER BOTANICAL T-LIGHT</t>
  </si>
  <si>
    <t>84849D</t>
  </si>
  <si>
    <t>HOT BATHS SOAP HOLDER</t>
  </si>
  <si>
    <t>22473</t>
  </si>
  <si>
    <t>TV DINNER TRAY VINTAGE PAISLEY</t>
  </si>
  <si>
    <t>21628</t>
  </si>
  <si>
    <t xml:space="preserve">TRIANGULAR POUFFE VINTAGE </t>
  </si>
  <si>
    <t>21085</t>
  </si>
  <si>
    <t>SET/6 WOODLAND PAPER CUPS</t>
  </si>
  <si>
    <t>22670</t>
  </si>
  <si>
    <t>FRENCH WC SIGN BLUE METAL</t>
  </si>
  <si>
    <t>21171</t>
  </si>
  <si>
    <t xml:space="preserve">BATHROOM METAL SIGN </t>
  </si>
  <si>
    <t>21091</t>
  </si>
  <si>
    <t>SET/6 WOODLAND PAPER PLATES</t>
  </si>
  <si>
    <t>21408</t>
  </si>
  <si>
    <t>SPOTTY PINK DUCK DOORSTOP</t>
  </si>
  <si>
    <t>22944</t>
  </si>
  <si>
    <t>CHRISTMAS METAL POSTCARD WITH BELLS</t>
  </si>
  <si>
    <t>20956</t>
  </si>
  <si>
    <t>PORCELAIN T-LIGHT HOLDERS ASSORTED</t>
  </si>
  <si>
    <t>21468</t>
  </si>
  <si>
    <t>BUTTERFLY CROCHET FOOD COVER</t>
  </si>
  <si>
    <t>22047</t>
  </si>
  <si>
    <t>EMPIRE GIFT WRAP</t>
  </si>
  <si>
    <t>22845</t>
  </si>
  <si>
    <t>VINTAGE CREAM CAT FOOD CONTAINER</t>
  </si>
  <si>
    <t>85217</t>
  </si>
  <si>
    <t>ASSORTED ICE CREAM FRIDGE MAGNETS</t>
  </si>
  <si>
    <t>22581</t>
  </si>
  <si>
    <t>WOOD STOCKING CHRISTMAS SCANDISPOT</t>
  </si>
  <si>
    <t>21682</t>
  </si>
  <si>
    <t xml:space="preserve">LARGE MEDINA STAMPED METAL BOWL </t>
  </si>
  <si>
    <t>21611</t>
  </si>
  <si>
    <t>SET OF 12 LILY BOTANICAL T-LIGHTS</t>
  </si>
  <si>
    <t>22754</t>
  </si>
  <si>
    <t xml:space="preserve">SMALL RED BABUSHKA NOTEBOOK </t>
  </si>
  <si>
    <t>20703</t>
  </si>
  <si>
    <t>BLUE PADDED SOFT MOBILE</t>
  </si>
  <si>
    <t>84031B</t>
  </si>
  <si>
    <t xml:space="preserve">CHARLIE LOLA BLUE HOT WATER BOTTLE </t>
  </si>
  <si>
    <t>22784</t>
  </si>
  <si>
    <t xml:space="preserve">LANTERN CREAM GAZEBO </t>
  </si>
  <si>
    <t>22154</t>
  </si>
  <si>
    <t xml:space="preserve">ANGEL DECORATION 3 BUTTONS </t>
  </si>
  <si>
    <t>84828</t>
  </si>
  <si>
    <t>JUNGLE POPSICLES ICE LOLLY HOLDERS</t>
  </si>
  <si>
    <t>22419</t>
  </si>
  <si>
    <t>LIPSTICK PEN RED</t>
  </si>
  <si>
    <t>21082</t>
  </si>
  <si>
    <t xml:space="preserve">SET/20 FRUIT SALAD PAPER NAPKINS </t>
  </si>
  <si>
    <t>22129</t>
  </si>
  <si>
    <t>PARTY CONES CANDY TREE DECORATION</t>
  </si>
  <si>
    <t>84670</t>
  </si>
  <si>
    <t>JAPANESE CROCHETED ANIMAL</t>
  </si>
  <si>
    <t>22448</t>
  </si>
  <si>
    <t>PIN CUSHION BABUSHKA RED</t>
  </si>
  <si>
    <t>22292</t>
  </si>
  <si>
    <t>SPRING DEC , HANGING CHICK  YELLOW</t>
  </si>
  <si>
    <t>84968F</t>
  </si>
  <si>
    <t>S/16 VINTAGE SKY BLUE CUTLERY</t>
  </si>
  <si>
    <t>21352</t>
  </si>
  <si>
    <t>EUCALYPTUS &amp; PINECONE  WREATH</t>
  </si>
  <si>
    <t>21705</t>
  </si>
  <si>
    <t>BAG 500g SWIRLY MARBLES</t>
  </si>
  <si>
    <t>21519</t>
  </si>
  <si>
    <t xml:space="preserve">GIN &amp; TONIC DIET GREETING CARD </t>
  </si>
  <si>
    <t>21683</t>
  </si>
  <si>
    <t xml:space="preserve">MEDIUM MEDINA STAMPED METAL BOWL </t>
  </si>
  <si>
    <t>21421</t>
  </si>
  <si>
    <t xml:space="preserve">PORCELAIN ROSE LARGE </t>
  </si>
  <si>
    <t>21820</t>
  </si>
  <si>
    <t xml:space="preserve">GLITTER HEART GARLAND WITH BELLS </t>
  </si>
  <si>
    <t>21039</t>
  </si>
  <si>
    <t>RED SPOTTY SHOPPING BAG</t>
  </si>
  <si>
    <t>21187</t>
  </si>
  <si>
    <t xml:space="preserve">WHITE BELL HONEYCOMB PAPER GARLAND </t>
  </si>
  <si>
    <t>21688</t>
  </si>
  <si>
    <t>SILVER PLATE CANDLE BOWL SMALL</t>
  </si>
  <si>
    <t>22428</t>
  </si>
  <si>
    <t>ENAMEL FIRE BUCKET CREAM</t>
  </si>
  <si>
    <t>21188</t>
  </si>
  <si>
    <t>3D HEARTS  HONEYCOMB PAPER GARLAND</t>
  </si>
  <si>
    <t>84990</t>
  </si>
  <si>
    <t>60 GOLD AND SILVER FAIRY CAKE CASES</t>
  </si>
  <si>
    <t>21680</t>
  </si>
  <si>
    <t>WOODLAND  STICKERS</t>
  </si>
  <si>
    <t>21508</t>
  </si>
  <si>
    <t xml:space="preserve">VINTAGE KID DOLLY CARD </t>
  </si>
  <si>
    <t>22842</t>
  </si>
  <si>
    <t>BISCUIT TIN VINTAGE RED</t>
  </si>
  <si>
    <t>21681</t>
  </si>
  <si>
    <t xml:space="preserve">GIANT MEDINA STAMPED METAL BOWL </t>
  </si>
  <si>
    <t>22771</t>
  </si>
  <si>
    <t>CLEAR DRAWER KNOB ACRYLIC EDWARDIAN</t>
  </si>
  <si>
    <t>21204</t>
  </si>
  <si>
    <t xml:space="preserve">DAISIES  HONEYCOMB GARLAND </t>
  </si>
  <si>
    <t>22966</t>
  </si>
  <si>
    <t>GINGERBREAD MAN COOKIE CUTTER</t>
  </si>
  <si>
    <t>85162B</t>
  </si>
  <si>
    <t>BLACK RETRODISC LAMPSHADE</t>
  </si>
  <si>
    <t>22223</t>
  </si>
  <si>
    <t>CAKE PLATE LOVEBIRD PINK</t>
  </si>
  <si>
    <t>22500</t>
  </si>
  <si>
    <t>SET OF 2 TINS JARDIN DE PROVENCE</t>
  </si>
  <si>
    <t>21657</t>
  </si>
  <si>
    <t xml:space="preserve">MILK BOTTLE WITH GLASS STOPPER </t>
  </si>
  <si>
    <t>21829</t>
  </si>
  <si>
    <t>DINOSAUR KEYRINGS ASSORTED</t>
  </si>
  <si>
    <t>22988</t>
  </si>
  <si>
    <t xml:space="preserve">SOLDIERS EGG CUP </t>
  </si>
  <si>
    <t>22576</t>
  </si>
  <si>
    <t>SWALLOW WOODEN CHRISTMAS DECORATION</t>
  </si>
  <si>
    <t>22076</t>
  </si>
  <si>
    <t xml:space="preserve">6 RIBBONS EMPIRE  </t>
  </si>
  <si>
    <t>21241</t>
  </si>
  <si>
    <t>GREEN SPOTTY CUP</t>
  </si>
  <si>
    <t>84691</t>
  </si>
  <si>
    <t>PACK 20 DOLLY PEGS</t>
  </si>
  <si>
    <t>21111</t>
  </si>
  <si>
    <t>SWISS ROLL TOWEL, CHOCOLATE  SPOTS</t>
  </si>
  <si>
    <t>22949</t>
  </si>
  <si>
    <t>36 DOILIES DOLLY GIRL</t>
  </si>
  <si>
    <t>22898</t>
  </si>
  <si>
    <t>CHILDRENS APRON APPLES DESIGN</t>
  </si>
  <si>
    <t>22566</t>
  </si>
  <si>
    <t>FELTCRAFT HAIRBAND PINK AND PURPLE</t>
  </si>
  <si>
    <t>21747</t>
  </si>
  <si>
    <t>SMALL SKULL WINDMILL</t>
  </si>
  <si>
    <t>20871</t>
  </si>
  <si>
    <t>OPULENT VELVET SET/3 CANDLES</t>
  </si>
  <si>
    <t>37502</t>
  </si>
  <si>
    <t>TEA TIME MUG IN GIFT BOX</t>
  </si>
  <si>
    <t>84795A</t>
  </si>
  <si>
    <t xml:space="preserve">PASTEL STRIPE HAMMOCK </t>
  </si>
  <si>
    <t>20752</t>
  </si>
  <si>
    <t>RETRO BLUE SPOTTY WASHING UP GLOVES</t>
  </si>
  <si>
    <t>21993</t>
  </si>
  <si>
    <t>FLORAL FOLK STATIONERY SET</t>
  </si>
  <si>
    <t>22478</t>
  </si>
  <si>
    <t xml:space="preserve">BIRDHOUSE GARDEN MARKER </t>
  </si>
  <si>
    <t>22095</t>
  </si>
  <si>
    <t>LADS ONLY TISSUE BOX</t>
  </si>
  <si>
    <t>22899</t>
  </si>
  <si>
    <t xml:space="preserve">CHILDREN'S APRON DOLLY GIRL </t>
  </si>
  <si>
    <t>21652</t>
  </si>
  <si>
    <t>GLASS ETCHED T-LIGHT HOLDER MEDIUM</t>
  </si>
  <si>
    <t>21384</t>
  </si>
  <si>
    <t>IVORY HANGING DECORATION  BUTTERFLY</t>
  </si>
  <si>
    <t>21206</t>
  </si>
  <si>
    <t xml:space="preserve">STRAWBERRY HONEYCOMB  GARLAND </t>
  </si>
  <si>
    <t>85172</t>
  </si>
  <si>
    <t>HYACINTH BULB T-LIGHT CANDLES</t>
  </si>
  <si>
    <t>22664</t>
  </si>
  <si>
    <t>TOY TIDY DOLLY GIRL DESIGN</t>
  </si>
  <si>
    <t>22503</t>
  </si>
  <si>
    <t>CABIN BAG VINTAGE PAISLEY</t>
  </si>
  <si>
    <t>84944</t>
  </si>
  <si>
    <t>SET OF 6 KASHMIR FOLKART BAUBLES</t>
  </si>
  <si>
    <t>22405</t>
  </si>
  <si>
    <t>MONEY BOX POCKET MONEY DESIGN</t>
  </si>
  <si>
    <t>21548</t>
  </si>
  <si>
    <t>CERAMIC BIRDHOUSE FINCH BLUE ROOF</t>
  </si>
  <si>
    <t>85164B</t>
  </si>
  <si>
    <t>BLACK BAROQUE CUCKOO CLOCK</t>
  </si>
  <si>
    <t>84596B</t>
  </si>
  <si>
    <t>SMALL DOLLY MIX DESIGN ORANGE BOWL</t>
  </si>
  <si>
    <t>22376</t>
  </si>
  <si>
    <t>AIRLINE BAG VINTAGE JET SET WHITE</t>
  </si>
  <si>
    <t>21760</t>
  </si>
  <si>
    <t>FRENCH STYLE WALL DRESSER</t>
  </si>
  <si>
    <t>21788</t>
  </si>
  <si>
    <t>KIDS RAIN MAC BLUE</t>
  </si>
  <si>
    <t>22537</t>
  </si>
  <si>
    <t>MAGIC DRAWING SLATE DINOSAUR</t>
  </si>
  <si>
    <t>21692</t>
  </si>
  <si>
    <t>SILVER LATTICE VANILLA CANDLE POT</t>
  </si>
  <si>
    <t>22046</t>
  </si>
  <si>
    <t xml:space="preserve">TEA PARTY  WRAPPING PAPER </t>
  </si>
  <si>
    <t>85036A</t>
  </si>
  <si>
    <t>GARDENIA 1 WICK MORRIS BOXED CANDLE</t>
  </si>
  <si>
    <t>72799E</t>
  </si>
  <si>
    <t>IVORY PILLAR CANDLE SILVER FLOCK</t>
  </si>
  <si>
    <t>84510A</t>
  </si>
  <si>
    <t>SET OF 4 ENGLISH ROSE COASTERS</t>
  </si>
  <si>
    <t>21693</t>
  </si>
  <si>
    <t xml:space="preserve">SMALL HAMMERED SILVER CANDLEPOT </t>
  </si>
  <si>
    <t>22270</t>
  </si>
  <si>
    <t>HAPPY EASTER HANGING DECORATION</t>
  </si>
  <si>
    <t>22323</t>
  </si>
  <si>
    <t>PINK POLKADOT KIDS BAG</t>
  </si>
  <si>
    <t>21967</t>
  </si>
  <si>
    <t>PACK OF 12 SKULL TISSUES</t>
  </si>
  <si>
    <t>84519A</t>
  </si>
  <si>
    <t>TOMATO CHARLIE+LOLA COASTER SET</t>
  </si>
  <si>
    <t>22066</t>
  </si>
  <si>
    <t>LOVE HEART TRINKET POT</t>
  </si>
  <si>
    <t>20729</t>
  </si>
  <si>
    <t>RED SPOTTY CANDY BAG</t>
  </si>
  <si>
    <t>21547</t>
  </si>
  <si>
    <t>CERAMIC BIRDHOUSE CRESTED TIT SMALL</t>
  </si>
  <si>
    <t>22907</t>
  </si>
  <si>
    <t>PACK OF 20 NAPKINS PANTRY DESIGN</t>
  </si>
  <si>
    <t>21741</t>
  </si>
  <si>
    <t>COSY SLIPPER SHOES LARGE GREEN</t>
  </si>
  <si>
    <t>22597</t>
  </si>
  <si>
    <t xml:space="preserve">CHRISTMAS MUSICAL ZINC HEART </t>
  </si>
  <si>
    <t>22758</t>
  </si>
  <si>
    <t xml:space="preserve">LARGE PURPLE BABUSHKA NOTEBOOK  </t>
  </si>
  <si>
    <t>21821</t>
  </si>
  <si>
    <t xml:space="preserve">GLITTER STAR GARLAND WITH BELLS </t>
  </si>
  <si>
    <t>21895</t>
  </si>
  <si>
    <t>POTTING SHED SOW 'N' GROW SET</t>
  </si>
  <si>
    <t>22231</t>
  </si>
  <si>
    <t>JIGSAW TREE WITH BIRDHOUSE</t>
  </si>
  <si>
    <t>22375</t>
  </si>
  <si>
    <t>AIRLINE BAG VINTAGE JET SET BROWN</t>
  </si>
  <si>
    <t>84796A</t>
  </si>
  <si>
    <t>PINK HAWAIIAN PICNIC HAMPER FOR 2</t>
  </si>
  <si>
    <t>22152</t>
  </si>
  <si>
    <t>PLACE SETTING WHITE STAR</t>
  </si>
  <si>
    <t>85060</t>
  </si>
  <si>
    <t>WOOD FAN WITH FLOWER DESIGN</t>
  </si>
  <si>
    <t>21789</t>
  </si>
  <si>
    <t>KIDS RAIN MAC PINK</t>
  </si>
  <si>
    <t>22515</t>
  </si>
  <si>
    <t>CHILDS GARDEN SPADE PINK</t>
  </si>
  <si>
    <t>21445</t>
  </si>
  <si>
    <t>12 PINK ROSE PEG PLACE SETTINGS</t>
  </si>
  <si>
    <t>37476</t>
  </si>
  <si>
    <t>CONDIMENT TRAY 4 BOWLS AND 4 SPOONS</t>
  </si>
  <si>
    <t>21224</t>
  </si>
  <si>
    <t>SET/4 SKULL BADGES</t>
  </si>
  <si>
    <t>22800</t>
  </si>
  <si>
    <t>ANTIQUE TALL SWIRLGLASS TRINKET POT</t>
  </si>
  <si>
    <t>85107</t>
  </si>
  <si>
    <t>CUT GLASS T-LIGHT HOLDER OCTAGON</t>
  </si>
  <si>
    <t>21092</t>
  </si>
  <si>
    <t>SET/6 STRAWBERRY PAPER PLATES</t>
  </si>
  <si>
    <t>22416</t>
  </si>
  <si>
    <t xml:space="preserve">36 DOILIES SPACEBOY DESIGN </t>
  </si>
  <si>
    <t>22315</t>
  </si>
  <si>
    <t>200 RED + WHITE BENDY STRAWS</t>
  </si>
  <si>
    <t>22801</t>
  </si>
  <si>
    <t>ANTIQUE GLASS PEDESTAL BOWL</t>
  </si>
  <si>
    <t>84327A</t>
  </si>
  <si>
    <t>PINK JUMPER LARRY THE LAMB</t>
  </si>
  <si>
    <t>21545</t>
  </si>
  <si>
    <t>CERAMIC BIRDHOUSE BUTTERFLY SMALL</t>
  </si>
  <si>
    <t>22905</t>
  </si>
  <si>
    <t>CALENDAR IN SEASON DESIGN</t>
  </si>
  <si>
    <t>21917</t>
  </si>
  <si>
    <t>SET 12 KIDS  WHITE CHALK STICKS</t>
  </si>
  <si>
    <t>22816</t>
  </si>
  <si>
    <t>CARD MOTORBIKE SANTA</t>
  </si>
  <si>
    <t>21529</t>
  </si>
  <si>
    <t>RETRO SPOT CERAMIC TOASTRACK</t>
  </si>
  <si>
    <t>21012</t>
  </si>
  <si>
    <t>ANTIQUE ALL GLASS CANDLESTICK</t>
  </si>
  <si>
    <t>84356</t>
  </si>
  <si>
    <t>POMPOM CURTAIN</t>
  </si>
  <si>
    <t>85199L</t>
  </si>
  <si>
    <t>LARGE HANGING IVORY &amp; RED WOOD BIRD</t>
  </si>
  <si>
    <t>22797</t>
  </si>
  <si>
    <t xml:space="preserve">CHEST OF DRAWERS GINGHAM HEART </t>
  </si>
  <si>
    <t>22540</t>
  </si>
  <si>
    <t xml:space="preserve">MINI JIGSAW CIRCUS PARADE </t>
  </si>
  <si>
    <t>72799F</t>
  </si>
  <si>
    <t>IVORY PILLAR CANDLE GOLD FLOCK</t>
  </si>
  <si>
    <t>22514</t>
  </si>
  <si>
    <t>CHILDS GARDEN SPADE BLUE</t>
  </si>
  <si>
    <t>22849</t>
  </si>
  <si>
    <t>BREAD BIN DINER STYLE MINT</t>
  </si>
  <si>
    <t>84795D</t>
  </si>
  <si>
    <t>SEASIDE STRIPE HAMMOCK</t>
  </si>
  <si>
    <t>90062</t>
  </si>
  <si>
    <t>CARNIVAL BRACELET</t>
  </si>
  <si>
    <t>20684</t>
  </si>
  <si>
    <t>STRAWBERRY DREAM CHILDS UMBRELLA</t>
  </si>
  <si>
    <t>22892</t>
  </si>
  <si>
    <t>SET OF SALT AND PEPPER TOADSTOOLS</t>
  </si>
  <si>
    <t>85160A</t>
  </si>
  <si>
    <t>WHITE BIRD GARDEN DESIGN MUG</t>
  </si>
  <si>
    <t>22696</t>
  </si>
  <si>
    <t>WICKER WREATH LARGE</t>
  </si>
  <si>
    <t>37343</t>
  </si>
  <si>
    <t>SPOTS DESIGN MUG W PINK INSIDE</t>
  </si>
  <si>
    <t>22891</t>
  </si>
  <si>
    <t>TEA FOR ONE POLKADOT</t>
  </si>
  <si>
    <t>20770</t>
  </si>
  <si>
    <t xml:space="preserve">ABSTRACT CIRCLE JOURNAL </t>
  </si>
  <si>
    <t>47591B</t>
  </si>
  <si>
    <t>SCOTTIES CHILDRENS APRON</t>
  </si>
  <si>
    <t>21659</t>
  </si>
  <si>
    <t>GLASS CAKE STAND</t>
  </si>
  <si>
    <t>84968E</t>
  </si>
  <si>
    <t>S/16 VINTAGE BLACK CUTLERY</t>
  </si>
  <si>
    <t>84459B</t>
  </si>
  <si>
    <t xml:space="preserve">YELLOW METAL CHICKEN HEART </t>
  </si>
  <si>
    <t>47585A</t>
  </si>
  <si>
    <t>PINK FAIRY CAKE CUSHION COVER</t>
  </si>
  <si>
    <t>22688</t>
  </si>
  <si>
    <t>DOORMAT PEACE ON EARTH BLUE</t>
  </si>
  <si>
    <t>21476</t>
  </si>
  <si>
    <t>STEEL SWEETHEART ROUND TABLE CREAM</t>
  </si>
  <si>
    <t>84507B</t>
  </si>
  <si>
    <t>STRIPES DESIGN MONKEY DOLL</t>
  </si>
  <si>
    <t>47480</t>
  </si>
  <si>
    <t>HANGING PHOTO CLIP ROPE LADDER</t>
  </si>
  <si>
    <t>22023</t>
  </si>
  <si>
    <t>EMPIRE BIRTHDAY CARD</t>
  </si>
  <si>
    <t>85227</t>
  </si>
  <si>
    <t>SET OF 6 3D KIT CARDS FOR KIDS</t>
  </si>
  <si>
    <t>21990</t>
  </si>
  <si>
    <t>MODERN FLORAL STATIONERY SET</t>
  </si>
  <si>
    <t>20658</t>
  </si>
  <si>
    <t>RED SPOTTY LUGGAGE TAG</t>
  </si>
  <si>
    <t>85162C</t>
  </si>
  <si>
    <t>WHITE RETRODISC LAMPSHADE</t>
  </si>
  <si>
    <t>22704</t>
  </si>
  <si>
    <t xml:space="preserve">WRAP RED APPLES </t>
  </si>
  <si>
    <t>22496</t>
  </si>
  <si>
    <t>SET OF 2 ROUND TINS DUTCH CHEESE</t>
  </si>
  <si>
    <t>37441</t>
  </si>
  <si>
    <t>ASSORTED WHITE EMBOSSED CHINA MUGS</t>
  </si>
  <si>
    <t>21761</t>
  </si>
  <si>
    <t>WOOD AND GLASS MEDICINE CABINET</t>
  </si>
  <si>
    <t>22293</t>
  </si>
  <si>
    <t>SPRING DEC , HANGING CHICK  GREEN</t>
  </si>
  <si>
    <t>22650</t>
  </si>
  <si>
    <t>CERAMIC PIRATE CHEST MONEY BANK</t>
  </si>
  <si>
    <t>21556</t>
  </si>
  <si>
    <t>CERAMIC STRAWBERRY MONEY BOX</t>
  </si>
  <si>
    <t>22261</t>
  </si>
  <si>
    <t xml:space="preserve">FELT EGG COSY WHITE RABBIT </t>
  </si>
  <si>
    <t>22190</t>
  </si>
  <si>
    <t>LOCAL CAFE MUG</t>
  </si>
  <si>
    <t>84526</t>
  </si>
  <si>
    <t>GIANT BLACK SUNGLASSES</t>
  </si>
  <si>
    <t>22081</t>
  </si>
  <si>
    <t xml:space="preserve">RIBBON REEL FLORA + FAUNA </t>
  </si>
  <si>
    <t>20985</t>
  </si>
  <si>
    <t>HEART CALCULATOR</t>
  </si>
  <si>
    <t>22094</t>
  </si>
  <si>
    <t>RED POLKA DOT TISSUE BOX</t>
  </si>
  <si>
    <t>84856L</t>
  </si>
  <si>
    <t>LARGE TAHITI BEACH BAG</t>
  </si>
  <si>
    <t>22521</t>
  </si>
  <si>
    <t>CHILDS GARDEN TROWEL PINK</t>
  </si>
  <si>
    <t>21823</t>
  </si>
  <si>
    <t>PAINTED METAL HEART WITH HOLLY BELL</t>
  </si>
  <si>
    <t>21278</t>
  </si>
  <si>
    <t>VINTAGE KITCHEN PRINT PUDDINGS</t>
  </si>
  <si>
    <t>85232A</t>
  </si>
  <si>
    <t>SET/3 POLKA DOT STACKING TINS</t>
  </si>
  <si>
    <t>21281</t>
  </si>
  <si>
    <t>VINTAGE KITCHEN PRINT SEAFOOD</t>
  </si>
  <si>
    <t>21462</t>
  </si>
  <si>
    <t>NURSERY A,B,C PAINTED LETTERS</t>
  </si>
  <si>
    <t>47591C</t>
  </si>
  <si>
    <t>BLUE FAIRY CAKE CHILD'S APRON</t>
  </si>
  <si>
    <t>22133</t>
  </si>
  <si>
    <t>PINK LOVE HEART SHAPE CUP</t>
  </si>
  <si>
    <t>22155</t>
  </si>
  <si>
    <t>STAR DECORATION RUSTIC</t>
  </si>
  <si>
    <t>22251</t>
  </si>
  <si>
    <t>BIRDHOUSE DECORATION MAGIC GARDEN</t>
  </si>
  <si>
    <t>35160</t>
  </si>
  <si>
    <t>BUDDHA INCENSE HOLDER ASSORTED</t>
  </si>
  <si>
    <t>85035C</t>
  </si>
  <si>
    <t>ROSE 3 WICK MORRIS BOX CANDLE</t>
  </si>
  <si>
    <t>21687</t>
  </si>
  <si>
    <t>SILVER PLATE CANDLE BOWL LARGE</t>
  </si>
  <si>
    <t>21742</t>
  </si>
  <si>
    <t xml:space="preserve">LARGE ROUND WICKER PLATTER </t>
  </si>
  <si>
    <t>17084R</t>
  </si>
  <si>
    <t>ASSORTED INCENSE PACK</t>
  </si>
  <si>
    <t>84813</t>
  </si>
  <si>
    <t>SET OF 4 DIAMOND NAPKIN RINGS</t>
  </si>
  <si>
    <t>22410</t>
  </si>
  <si>
    <t>MONEY BOX HOUSEKEEPING DESIGN</t>
  </si>
  <si>
    <t>21099</t>
  </si>
  <si>
    <t>SET/6 STRAWBERRY PAPER CUPS</t>
  </si>
  <si>
    <t>21392</t>
  </si>
  <si>
    <t>RED SPOTTY PUDDING BOWL</t>
  </si>
  <si>
    <t>21662</t>
  </si>
  <si>
    <t>VINTAGE GLASS COFFEE CADDY</t>
  </si>
  <si>
    <t>22477</t>
  </si>
  <si>
    <t>WATERING CAN GARDEN MARKER</t>
  </si>
  <si>
    <t>21106</t>
  </si>
  <si>
    <t xml:space="preserve">CREAM SLICE FLANNEL CHOCOLATE SPOT </t>
  </si>
  <si>
    <t>16033</t>
  </si>
  <si>
    <t>MINI HIGHLIGHTER PENS</t>
  </si>
  <si>
    <t>21542</t>
  </si>
  <si>
    <t xml:space="preserve">WOODLAND WATER TRANSFER TATTOOS </t>
  </si>
  <si>
    <t>22848</t>
  </si>
  <si>
    <t>BREAD BIN DINER STYLE PINK</t>
  </si>
  <si>
    <t>21637</t>
  </si>
  <si>
    <t>ASSORTED SANSKRIT MINI NOTEBOOK</t>
  </si>
  <si>
    <t>21541</t>
  </si>
  <si>
    <t xml:space="preserve">DINOSAURS WATER TRANSFER TATTOOS </t>
  </si>
  <si>
    <t>15058B</t>
  </si>
  <si>
    <t>PINK WHITE SPOTS GARDEN PARASOL</t>
  </si>
  <si>
    <t>22471</t>
  </si>
  <si>
    <t xml:space="preserve">TV DINNER TRAY AIR HOSTESS </t>
  </si>
  <si>
    <t>22183</t>
  </si>
  <si>
    <t>CAKE STAND VICTORIAN FILIGREE MED</t>
  </si>
  <si>
    <t>85035A</t>
  </si>
  <si>
    <t>GARDENIA 3 WICK MORRIS BOXED CANDLE</t>
  </si>
  <si>
    <t>72800E</t>
  </si>
  <si>
    <t>4 IVORY DINNER CANDLES SILVER FLOCK</t>
  </si>
  <si>
    <t>17091J</t>
  </si>
  <si>
    <t>VANILLA INCENSE IN TIN</t>
  </si>
  <si>
    <t>22142</t>
  </si>
  <si>
    <t xml:space="preserve">CHRISTMAS CRAFT WHITE FAIRY </t>
  </si>
  <si>
    <t>22720</t>
  </si>
  <si>
    <t xml:space="preserve">SET OF 3 CAKE TINS PANTRY DESIGN </t>
  </si>
  <si>
    <t>21397</t>
  </si>
  <si>
    <t xml:space="preserve">BLUE  SPOTTY EGG CUP </t>
  </si>
  <si>
    <t>22513</t>
  </si>
  <si>
    <t>DOORSTOP FOOTBALL DESIGN</t>
  </si>
  <si>
    <t>84509B</t>
  </si>
  <si>
    <t>SET OF 4 FAIRY CAKE PLACEMATS</t>
  </si>
  <si>
    <t>22896</t>
  </si>
  <si>
    <t>PEG BAG APPLES DESIGN</t>
  </si>
  <si>
    <t>90167</t>
  </si>
  <si>
    <t>BEADED LOVE HEART JEWELLERY SET</t>
  </si>
  <si>
    <t>22520</t>
  </si>
  <si>
    <t xml:space="preserve">CHILDS GARDEN TROWEL BLUE </t>
  </si>
  <si>
    <t>22313</t>
  </si>
  <si>
    <t>OFFICE MUG WARMER PINK</t>
  </si>
  <si>
    <t>85132C</t>
  </si>
  <si>
    <t>CHARLIE AND LOLA FIGURES TINS</t>
  </si>
  <si>
    <t>79072</t>
  </si>
  <si>
    <t>TEATIME CAKE TIN WITH HANDLE</t>
  </si>
  <si>
    <t>22342</t>
  </si>
  <si>
    <t xml:space="preserve">HOME GARLAND PAINTED ZINC </t>
  </si>
  <si>
    <t>84854</t>
  </si>
  <si>
    <t>GIRLY PINK TOOL SET</t>
  </si>
  <si>
    <t>21557</t>
  </si>
  <si>
    <t>SET OF 6 FUNKY BEAKERS</t>
  </si>
  <si>
    <t>21642</t>
  </si>
  <si>
    <t>ASSORTED TUTTI FRUTTI PEN</t>
  </si>
  <si>
    <t>85198</t>
  </si>
  <si>
    <t>ASSORTED FARMYARD ANIMALS IN BUCKET</t>
  </si>
  <si>
    <t>21088</t>
  </si>
  <si>
    <t>SET/6 FRUIT SALAD PAPER CUPS</t>
  </si>
  <si>
    <t>21626</t>
  </si>
  <si>
    <t>VINTAGE UNION JACK PENNANT</t>
  </si>
  <si>
    <t>21279</t>
  </si>
  <si>
    <t>VINTAGE KITCHEN PRINT FRUITS</t>
  </si>
  <si>
    <t>21532</t>
  </si>
  <si>
    <t>DAIRY MAID SUGAR JAM BOWL</t>
  </si>
  <si>
    <t>22863</t>
  </si>
  <si>
    <t>SOAP DISH BROCANTE</t>
  </si>
  <si>
    <t>22453</t>
  </si>
  <si>
    <t>MEASURING TAPE BABUSHKA BLUE</t>
  </si>
  <si>
    <t>22439</t>
  </si>
  <si>
    <t xml:space="preserve">6 ROCKET BALLOONS </t>
  </si>
  <si>
    <t>21661</t>
  </si>
  <si>
    <t>VINTAGE GLASS TEA CADDY</t>
  </si>
  <si>
    <t>20716</t>
  </si>
  <si>
    <t>PARTY FOOD SHOPPER BAG</t>
  </si>
  <si>
    <t>21794</t>
  </si>
  <si>
    <t>CLASSIC FRENCH STYLE BASKET NATURAL</t>
  </si>
  <si>
    <t>15058A</t>
  </si>
  <si>
    <t>BLUE WHITE SPOTS GARDEN PARASOL</t>
  </si>
  <si>
    <t>22559</t>
  </si>
  <si>
    <t>SEASIDE FLYING DISC</t>
  </si>
  <si>
    <t>22674</t>
  </si>
  <si>
    <t>FRENCH TOILET SIGN BLUE METAL</t>
  </si>
  <si>
    <t>85170A</t>
  </si>
  <si>
    <t>SET/6 IVORY BIRD T-LIGHT CANDLES</t>
  </si>
  <si>
    <t>21696</t>
  </si>
  <si>
    <t>SMALL SILVER TRELLIS CANDLEPOT</t>
  </si>
  <si>
    <t>84965B</t>
  </si>
  <si>
    <t xml:space="preserve">BLUE KASHMIRI COFFEE TABLE </t>
  </si>
  <si>
    <t>22208</t>
  </si>
  <si>
    <t>WOOD STAMP SET THANK YOU</t>
  </si>
  <si>
    <t>21593</t>
  </si>
  <si>
    <t xml:space="preserve">SWALLOW CIGAR BOX MATCHES </t>
  </si>
  <si>
    <t>85016</t>
  </si>
  <si>
    <t>SET OF 6 VINTAGE NOTELETS KIT</t>
  </si>
  <si>
    <t>22785</t>
  </si>
  <si>
    <t>SQUARECUSHION COVER PINK UNION FLAG</t>
  </si>
  <si>
    <t>22818</t>
  </si>
  <si>
    <t>CARD CHRISTMAS VILLAGE</t>
  </si>
  <si>
    <t>85116</t>
  </si>
  <si>
    <t>BLACK CANDELABRA T-LIGHT HOLDER</t>
  </si>
  <si>
    <t>35971</t>
  </si>
  <si>
    <t>ROSE FOLKART HEART DECORATIONS</t>
  </si>
  <si>
    <t>22321</t>
  </si>
  <si>
    <t>BIRD DECORATION RED SPOT</t>
  </si>
  <si>
    <t>22400</t>
  </si>
  <si>
    <t>MAGNETS PACK OF 4 HOME SWEET HOME</t>
  </si>
  <si>
    <t>21332</t>
  </si>
  <si>
    <t>MOROCCAN BEATEN METAL MIRROR</t>
  </si>
  <si>
    <t>85176</t>
  </si>
  <si>
    <t>SEWING SUSAN 21 NEEDLE SET</t>
  </si>
  <si>
    <t>84913A</t>
  </si>
  <si>
    <t xml:space="preserve">SOFT PINK ROSE TOWEL </t>
  </si>
  <si>
    <t>21422</t>
  </si>
  <si>
    <t>PORCELAIN ROSE SMALL</t>
  </si>
  <si>
    <t>21357</t>
  </si>
  <si>
    <t>TOAST ITS - DINOSAUR</t>
  </si>
  <si>
    <t>21813</t>
  </si>
  <si>
    <t>GARLAND WITH STARS AND BELLS</t>
  </si>
  <si>
    <t>22777</t>
  </si>
  <si>
    <t>GLASS CLOCHE LARGE</t>
  </si>
  <si>
    <t>22436</t>
  </si>
  <si>
    <t>12 COLOURED PARTY BALLOONS</t>
  </si>
  <si>
    <t>85132B</t>
  </si>
  <si>
    <t>CHARLIE AND LOLA TABLE TINS</t>
  </si>
  <si>
    <t>15058C</t>
  </si>
  <si>
    <t>ICE CREAM DESIGN GARDEN PARASOL</t>
  </si>
  <si>
    <t>21810</t>
  </si>
  <si>
    <t>CHRISTMAS HANGING STAR WITH BELL</t>
  </si>
  <si>
    <t>22246</t>
  </si>
  <si>
    <t>GARLAND, MAGIC GARDEN 1.8M</t>
  </si>
  <si>
    <t>84596F</t>
  </si>
  <si>
    <t>SMALL MARSHMALLOWS PINK BOWL</t>
  </si>
  <si>
    <t>21550</t>
  </si>
  <si>
    <t>CERAMIC BIRDHOUSE CRESTED TIT LARGE</t>
  </si>
  <si>
    <t>22028</t>
  </si>
  <si>
    <t>PENNY FARTHING BIRTHDAY CARD</t>
  </si>
  <si>
    <t>22125</t>
  </si>
  <si>
    <t xml:space="preserve">UNION JACK HOT WATER BOTTLE </t>
  </si>
  <si>
    <t>51014C</t>
  </si>
  <si>
    <t>FEATHER PEN,COAL BLACK</t>
  </si>
  <si>
    <t>84562A</t>
  </si>
  <si>
    <t>PINK/WHITE RIBBED MELAMINE JUG</t>
  </si>
  <si>
    <t>21647</t>
  </si>
  <si>
    <t>ASSORTED TUTTI FRUTTI LARGE PURSE</t>
  </si>
  <si>
    <t>21161</t>
  </si>
  <si>
    <t xml:space="preserve">KEEP OUT BOYS DOOR HANGER </t>
  </si>
  <si>
    <t>22735</t>
  </si>
  <si>
    <t>RIBBON REEL SOCKS AND MITTENS</t>
  </si>
  <si>
    <t>22760</t>
  </si>
  <si>
    <t>TRAY, BREAKFAST IN BED</t>
  </si>
  <si>
    <t>21280</t>
  </si>
  <si>
    <t>VINTAGE KITCHEN PRINT VEGETABLES</t>
  </si>
  <si>
    <t>85183B</t>
  </si>
  <si>
    <t>CHARLIE &amp; LOLA WASTEPAPER BIN FLORA</t>
  </si>
  <si>
    <t>21283</t>
  </si>
  <si>
    <t>NATURAL BARK CANDLE SMALL</t>
  </si>
  <si>
    <t>90057</t>
  </si>
  <si>
    <t>DIAMANTE RING ASSORTED IN BOX.</t>
  </si>
  <si>
    <t>85114A</t>
  </si>
  <si>
    <t>BLACK ENCHANTED FOREST PLACEMAT</t>
  </si>
  <si>
    <t>21897</t>
  </si>
  <si>
    <t>POTTING SHED CANDLE CITRONELLA</t>
  </si>
  <si>
    <t>21818</t>
  </si>
  <si>
    <t xml:space="preserve">GLITTER CHRISTMAS HEART </t>
  </si>
  <si>
    <t>85199S</t>
  </si>
  <si>
    <t>SMALL HANGING IVORY/RED WOOD BIRD</t>
  </si>
  <si>
    <t>21865</t>
  </si>
  <si>
    <t xml:space="preserve">PINK UNION JACK  PASSPORT COVER </t>
  </si>
  <si>
    <t>21824</t>
  </si>
  <si>
    <t>PAINTED METAL STAR WITH HOLLY BELLS</t>
  </si>
  <si>
    <t>21640</t>
  </si>
  <si>
    <t>ASSORTED TUTTI FRUTTI  FOB NOTEBOOK</t>
  </si>
  <si>
    <t>22671</t>
  </si>
  <si>
    <t>FRENCH LAUNDRY SIGN BLUE METAL</t>
  </si>
  <si>
    <t>21348</t>
  </si>
  <si>
    <t xml:space="preserve">PINK SPOTS CHOCOLATE NESTING BOXES </t>
  </si>
  <si>
    <t>82615</t>
  </si>
  <si>
    <t>PINK MARSHMALLOW SCARF KNITTING KIT</t>
  </si>
  <si>
    <t>21837</t>
  </si>
  <si>
    <t>CROSS STITCH ALPHABET CUSHION COVER</t>
  </si>
  <si>
    <t>21759</t>
  </si>
  <si>
    <t>METAL WALL SHELF UNIT WITH HOOKS</t>
  </si>
  <si>
    <t>21126</t>
  </si>
  <si>
    <t>SET OF 6 GIRLS CELEBRATION CANDLES</t>
  </si>
  <si>
    <t>35001G</t>
  </si>
  <si>
    <t>HAND OPEN SHAPE GOLD</t>
  </si>
  <si>
    <t>22675</t>
  </si>
  <si>
    <t>FRENCH KITCHEN SIGN BLUE METAL</t>
  </si>
  <si>
    <t>22201</t>
  </si>
  <si>
    <t xml:space="preserve">FRYING PAN BLUE POLKADOT </t>
  </si>
  <si>
    <t>72008</t>
  </si>
  <si>
    <t>FROSTED BOX 9 WHITE T-LIGHT CANDLES</t>
  </si>
  <si>
    <t>22204</t>
  </si>
  <si>
    <t>MILK PAN BLUE RETROSPOT</t>
  </si>
  <si>
    <t>22037</t>
  </si>
  <si>
    <t>ROBOT BIRTHDAY CARD</t>
  </si>
  <si>
    <t>17129D</t>
  </si>
  <si>
    <t>CLEAR COLOUR GLASS GEMS IN BAG</t>
  </si>
  <si>
    <t>85055</t>
  </si>
  <si>
    <t>FRENCH ENAMEL UTENSIL HOLDER</t>
  </si>
  <si>
    <t>22137</t>
  </si>
  <si>
    <t>BATHROOM SET LOVE HEART DESIGN</t>
  </si>
  <si>
    <t>20798</t>
  </si>
  <si>
    <t>CLEAR MILKSHAKE GLASS</t>
  </si>
  <si>
    <t>21643</t>
  </si>
  <si>
    <t>ASSORTED TUTTI FRUTTI MIRROR</t>
  </si>
  <si>
    <t>47503K</t>
  </si>
  <si>
    <t>ASSORTED FLORAL SECATEURS</t>
  </si>
  <si>
    <t>20764</t>
  </si>
  <si>
    <t xml:space="preserve">ABSTRACT CIRCLES SKETCHBOOK </t>
  </si>
  <si>
    <t>22153</t>
  </si>
  <si>
    <t>ANGEL DECORATION STARS ON DRESS</t>
  </si>
  <si>
    <t>21807</t>
  </si>
  <si>
    <t>WHITE CHRISTMAS STAR DECORATION</t>
  </si>
  <si>
    <t>84967B</t>
  </si>
  <si>
    <t>BLUE KASHMIRI OCCASIONAL TABLE</t>
  </si>
  <si>
    <t>22713</t>
  </si>
  <si>
    <t xml:space="preserve">CARD I LOVE LONDON </t>
  </si>
  <si>
    <t>21910</t>
  </si>
  <si>
    <t xml:space="preserve">WAY OUT METAL SIGN </t>
  </si>
  <si>
    <t>21262</t>
  </si>
  <si>
    <t xml:space="preserve">WHITE GOOSE FEATHER CHRISTMAS TREE </t>
  </si>
  <si>
    <t>84012</t>
  </si>
  <si>
    <t>MAGIC SHEEP WOOL GROWING FROM PAPER</t>
  </si>
  <si>
    <t>21291</t>
  </si>
  <si>
    <t xml:space="preserve">SMALL SPOTTY CHOCOLATE GIFT BAG </t>
  </si>
  <si>
    <t>21841</t>
  </si>
  <si>
    <t>BABY MOUSE RED GINGHAM DRESS</t>
  </si>
  <si>
    <t>85221</t>
  </si>
  <si>
    <t>ASSORTED COLOUR SILK COIN PURSE</t>
  </si>
  <si>
    <t>21610</t>
  </si>
  <si>
    <t>SET 12 PEAR BOTANICAL T-LIGHTS</t>
  </si>
  <si>
    <t>22516</t>
  </si>
  <si>
    <t>CHILDS GARDEN RAKE BLUE</t>
  </si>
  <si>
    <t>22753</t>
  </si>
  <si>
    <t xml:space="preserve">SMALL YELLOW BABUSHKA NOTEBOOK </t>
  </si>
  <si>
    <t>21464</t>
  </si>
  <si>
    <t>DISCO BALL ROTATOR BATTERY OPERATED</t>
  </si>
  <si>
    <t>22539</t>
  </si>
  <si>
    <t>MINI JIGSAW DOLLY GIRL</t>
  </si>
  <si>
    <t>22161</t>
  </si>
  <si>
    <t xml:space="preserve">HEART DECORATION RUSTIC HANGING </t>
  </si>
  <si>
    <t>22117</t>
  </si>
  <si>
    <t xml:space="preserve">METAL SIGN HER DINNER IS SERVED </t>
  </si>
  <si>
    <t>85222</t>
  </si>
  <si>
    <t>ASSORTED COLOUR SILK COSMETIC PURSE</t>
  </si>
  <si>
    <t>21356</t>
  </si>
  <si>
    <t>TOAST ITS - FAIRY FLOWER</t>
  </si>
  <si>
    <t>22651</t>
  </si>
  <si>
    <t xml:space="preserve">GENTLEMAN SHIRT REPAIR KIT </t>
  </si>
  <si>
    <t>20760</t>
  </si>
  <si>
    <t>GARDEN PATH POCKET BOOK</t>
  </si>
  <si>
    <t>84912A</t>
  </si>
  <si>
    <t>PINK ROSE WASHBAG</t>
  </si>
  <si>
    <t>84763</t>
  </si>
  <si>
    <t>ZINC FINISH 15CM PLANTER POTS</t>
  </si>
  <si>
    <t>84619</t>
  </si>
  <si>
    <t xml:space="preserve">BLUE GINGHAM ROSE QUILT </t>
  </si>
  <si>
    <t>21613</t>
  </si>
  <si>
    <t>S/12 VANILLA  BOTANICAL T-LIGHTS</t>
  </si>
  <si>
    <t>21504</t>
  </si>
  <si>
    <t>SKULLS GREETING CARD</t>
  </si>
  <si>
    <t>21809</t>
  </si>
  <si>
    <t>CHRISTMAS HANGING TREE WITH BELL</t>
  </si>
  <si>
    <t>22712</t>
  </si>
  <si>
    <t xml:space="preserve">CARD DOLLY GIRL </t>
  </si>
  <si>
    <t>20933</t>
  </si>
  <si>
    <t>YELLOW POT PLANT CANDLE</t>
  </si>
  <si>
    <t>22613</t>
  </si>
  <si>
    <t>PACK OF 20 SPACEBOY NAPKINS</t>
  </si>
  <si>
    <t>85183A</t>
  </si>
  <si>
    <t>CHARLIE &amp; LOLA WASTEPAPER BIN BLUE</t>
  </si>
  <si>
    <t>21616</t>
  </si>
  <si>
    <t>4 PEAR BOTANICAL DINNER CANDLES</t>
  </si>
  <si>
    <t>20990</t>
  </si>
  <si>
    <t>SPRING FLOWER CHOPSTICKS SET/5</t>
  </si>
  <si>
    <t>22742</t>
  </si>
  <si>
    <t>MAKE YOUR OWN PLAYTIME CARD KIT</t>
  </si>
  <si>
    <t>40001</t>
  </si>
  <si>
    <t>WHITE BAMBOO RIBS LAMPSHADE</t>
  </si>
  <si>
    <t>22290</t>
  </si>
  <si>
    <t>STANDING METAL RABBIT WITH EGG</t>
  </si>
  <si>
    <t>17091A</t>
  </si>
  <si>
    <t>LAVENDER INCENSE IN TIN</t>
  </si>
  <si>
    <t>22719</t>
  </si>
  <si>
    <t>GUMBALL MONOCHROME COAT RACK</t>
  </si>
  <si>
    <t>84510B</t>
  </si>
  <si>
    <t xml:space="preserve">SET OF 4 FAIRY CAKES COASTERS </t>
  </si>
  <si>
    <t>22157</t>
  </si>
  <si>
    <t>ANGEL DECORATION WITH LACE PADDED</t>
  </si>
  <si>
    <t>22052</t>
  </si>
  <si>
    <t>VINTAGE CARAVAN GIFT WRAP</t>
  </si>
  <si>
    <t>21424</t>
  </si>
  <si>
    <t xml:space="preserve">WOODLAND STORAGE BOX LARGE </t>
  </si>
  <si>
    <t>22533</t>
  </si>
  <si>
    <t xml:space="preserve">MAGIC DRAWING SLATE BAKE A CAKE </t>
  </si>
  <si>
    <t>21804</t>
  </si>
  <si>
    <t>WHITE CHRISTMAS GARLAND STARS TREES</t>
  </si>
  <si>
    <t>22069</t>
  </si>
  <si>
    <t xml:space="preserve">BROWN  PIRATE TREASURE CHEST </t>
  </si>
  <si>
    <t>84459A</t>
  </si>
  <si>
    <t xml:space="preserve">PINK METAL CHICKEN HEART </t>
  </si>
  <si>
    <t>22911</t>
  </si>
  <si>
    <t>PAPER CHAIN KIT LONDON</t>
  </si>
  <si>
    <t>21549</t>
  </si>
  <si>
    <t>CERAMIC BIRDHOUSE RED ROOF SMALL</t>
  </si>
  <si>
    <t>84509G</t>
  </si>
  <si>
    <t xml:space="preserve">SET OF 4 FAIRY CAKE PLACEMATS </t>
  </si>
  <si>
    <t>22024</t>
  </si>
  <si>
    <t>RAINY LADIES BIRTHDAY CARD</t>
  </si>
  <si>
    <t>21157</t>
  </si>
  <si>
    <t>RED SPOTTY WASHBAG</t>
  </si>
  <si>
    <t>21410</t>
  </si>
  <si>
    <t>COUNTRY COTTAGE  DOORSTOP GREEN</t>
  </si>
  <si>
    <t>22774</t>
  </si>
  <si>
    <t>RED DRAWER KNOB ACRYLIC EDWARDIAN</t>
  </si>
  <si>
    <t>21638</t>
  </si>
  <si>
    <t>ASSORTED TUTTI FRUTTI NOTEBOOK</t>
  </si>
  <si>
    <t>21011</t>
  </si>
  <si>
    <t>GLITTER SNOW PEAR TREE DECORATION</t>
  </si>
  <si>
    <t>82567</t>
  </si>
  <si>
    <t>AIRLINE LOUNGE,METAL SIGN</t>
  </si>
  <si>
    <t>21780</t>
  </si>
  <si>
    <t>MA CAMPAGNE 4 DRAWER WALL SHELF</t>
  </si>
  <si>
    <t>21002</t>
  </si>
  <si>
    <t>ROSE DU SUD DRAWSTRING BAG</t>
  </si>
  <si>
    <t>21282</t>
  </si>
  <si>
    <t>NATURAL BARK CANDLE LARGE</t>
  </si>
  <si>
    <t>85098B</t>
  </si>
  <si>
    <t>BLUE FLYING SINGING CANARY</t>
  </si>
  <si>
    <t>22956</t>
  </si>
  <si>
    <t>36 FOIL HEART CAKE CASES</t>
  </si>
  <si>
    <t>22695</t>
  </si>
  <si>
    <t>WICKER WREATH SMALL</t>
  </si>
  <si>
    <t>22939</t>
  </si>
  <si>
    <t>APRON APPLE DELIGHT</t>
  </si>
  <si>
    <t>22722</t>
  </si>
  <si>
    <t>SET OF 6 SPICE TINS PANTRY DESIGN</t>
  </si>
  <si>
    <t>21284</t>
  </si>
  <si>
    <t>RETRO SPOT CANDLE  SMALL</t>
  </si>
  <si>
    <t>21393</t>
  </si>
  <si>
    <t>BLUE  SPOTTY PUDDING BOWL</t>
  </si>
  <si>
    <t>21312</t>
  </si>
  <si>
    <t>LARGE CHUNKY GLASS ROMAN BOWL</t>
  </si>
  <si>
    <t>22772</t>
  </si>
  <si>
    <t>PINK DRAWER KNOB ACRYLIC EDWARDIAN</t>
  </si>
  <si>
    <t>84873A</t>
  </si>
  <si>
    <t>FUNKY FLOWER PICNIC BAG FOR 4</t>
  </si>
  <si>
    <t>85059</t>
  </si>
  <si>
    <t>FRENCH ENAMEL WATER BASIN</t>
  </si>
  <si>
    <t>22286</t>
  </si>
  <si>
    <t xml:space="preserve">DECORATION , WOBBLY RABBIT , METAL </t>
  </si>
  <si>
    <t>21802</t>
  </si>
  <si>
    <t>CHRISTMAS TREE HEART DECORATION</t>
  </si>
  <si>
    <t>22517</t>
  </si>
  <si>
    <t>CHILDS GARDEN RAKE PINK</t>
  </si>
  <si>
    <t>21125</t>
  </si>
  <si>
    <t>SET 6 FOOTBALL CELEBRATION CANDLES</t>
  </si>
  <si>
    <t>46775E</t>
  </si>
  <si>
    <t xml:space="preserve">CANDY POP CHUNKY KNITTED THROW </t>
  </si>
  <si>
    <t>46775D</t>
  </si>
  <si>
    <t>SUNSET COLOUR CHUNKY KNITTED THROW</t>
  </si>
  <si>
    <t>20738</t>
  </si>
  <si>
    <t xml:space="preserve">GREEN MINI TAPE MEASURE </t>
  </si>
  <si>
    <t>22362</t>
  </si>
  <si>
    <t>GLASS JAR PEACOCK BATH SALTS</t>
  </si>
  <si>
    <t>84685</t>
  </si>
  <si>
    <t>BEACH HUT KEY CABINET</t>
  </si>
  <si>
    <t>22324</t>
  </si>
  <si>
    <t>BLUE POLKADOT KIDS BAG</t>
  </si>
  <si>
    <t>22535</t>
  </si>
  <si>
    <t xml:space="preserve">MAGIC DRAWING SLATE BUNNIES </t>
  </si>
  <si>
    <t>21190</t>
  </si>
  <si>
    <t>PINK HEARTS PAPER GARLAND</t>
  </si>
  <si>
    <t>21656</t>
  </si>
  <si>
    <t xml:space="preserve">RIDGED GLASS POSY VASE </t>
  </si>
  <si>
    <t>21905</t>
  </si>
  <si>
    <t xml:space="preserve">MORE BUTTER METAL SIGN </t>
  </si>
  <si>
    <t>21947</t>
  </si>
  <si>
    <t>SET OF 6 HEART CHOPSTICKS</t>
  </si>
  <si>
    <t>21645</t>
  </si>
  <si>
    <t>ASSORTED TUTTI FRUTTI ROUND BOX</t>
  </si>
  <si>
    <t>20734</t>
  </si>
  <si>
    <t xml:space="preserve">SILVER MINI TAPE MEASURE </t>
  </si>
  <si>
    <t>21785</t>
  </si>
  <si>
    <t xml:space="preserve">RAIN PONCHO </t>
  </si>
  <si>
    <t>22803</t>
  </si>
  <si>
    <t xml:space="preserve">IVORY EMBROIDERED QUILT </t>
  </si>
  <si>
    <t>22523</t>
  </si>
  <si>
    <t>CHILDS GARDEN FORK PINK</t>
  </si>
  <si>
    <t>22336</t>
  </si>
  <si>
    <t xml:space="preserve">DOVE DECORATION PAINTED ZINC </t>
  </si>
  <si>
    <t>22522</t>
  </si>
  <si>
    <t xml:space="preserve">CHILDS GARDEN FORK BLUE </t>
  </si>
  <si>
    <t>22586</t>
  </si>
  <si>
    <t>FELTCRAFT HAIRBAND PINK AND BLUE</t>
  </si>
  <si>
    <t>21398</t>
  </si>
  <si>
    <t>RED  SPOTTY COFFEE  MUG</t>
  </si>
  <si>
    <t>21630</t>
  </si>
  <si>
    <t>FLOOR CUSHION ELEPHANT CARNIVAL</t>
  </si>
  <si>
    <t>21869</t>
  </si>
  <si>
    <t>POTTING SHED COFFEE MUG</t>
  </si>
  <si>
    <t>47503E</t>
  </si>
  <si>
    <t>ASS FLORAL PRINT SCISSORS</t>
  </si>
  <si>
    <t>85006</t>
  </si>
  <si>
    <t>SET 4 NURSERY DES ROUND BOXES</t>
  </si>
  <si>
    <t>85049H</t>
  </si>
  <si>
    <t xml:space="preserve">URBAN BLACK RIBBONS </t>
  </si>
  <si>
    <t>85167B</t>
  </si>
  <si>
    <t>BLACK GRAND BAROQUE PHOTO FRAME</t>
  </si>
  <si>
    <t>35649</t>
  </si>
  <si>
    <t xml:space="preserve">VINTAGE BEAD COSMETIC BAG </t>
  </si>
  <si>
    <t>21629</t>
  </si>
  <si>
    <t>SQUARE FLOOR CUSHION VINTAGE RED</t>
  </si>
  <si>
    <t>21130</t>
  </si>
  <si>
    <t>COLOURFUL STANDING GNOME</t>
  </si>
  <si>
    <t>21438</t>
  </si>
  <si>
    <t>TUB 24 HANGING EASTER EGGS SPOTTY</t>
  </si>
  <si>
    <t>84989A</t>
  </si>
  <si>
    <t>75 GREEN FAIRY CAKE CASES</t>
  </si>
  <si>
    <t>85103</t>
  </si>
  <si>
    <t>SILVER T-LIGHT SETTING</t>
  </si>
  <si>
    <t>21617</t>
  </si>
  <si>
    <t>4 LILY  BOTANICAL DINNER CANDLES</t>
  </si>
  <si>
    <t>21819</t>
  </si>
  <si>
    <t xml:space="preserve">GLITTER CHRISTMAS STAR </t>
  </si>
  <si>
    <t>16237</t>
  </si>
  <si>
    <t>SLEEPING CAT ERASERS</t>
  </si>
  <si>
    <t>21288</t>
  </si>
  <si>
    <t>STRIPEY CHOCOLATE NESTING BOXES</t>
  </si>
  <si>
    <t>22074</t>
  </si>
  <si>
    <t xml:space="preserve">6 RIBBONS SHIMMERING PINKS </t>
  </si>
  <si>
    <t>85106</t>
  </si>
  <si>
    <t>CUT GLASS HEXAGON T-LIGHT HOLDER</t>
  </si>
  <si>
    <t>21146</t>
  </si>
  <si>
    <t>ANTIQUE GLASS RIDGED HANGING BALL</t>
  </si>
  <si>
    <t>47504K</t>
  </si>
  <si>
    <t>ENGLISH ROSE GARDEN SECATEURS</t>
  </si>
  <si>
    <t>17129F</t>
  </si>
  <si>
    <t>DEEP BLUE GLASS GEMS IN BAG</t>
  </si>
  <si>
    <t>37482B</t>
  </si>
  <si>
    <t>CUBIC MUG BLUE POLKA DOT</t>
  </si>
  <si>
    <t>35809A</t>
  </si>
  <si>
    <t>ENAMEL PINK TEA CONTAINER</t>
  </si>
  <si>
    <t>84815</t>
  </si>
  <si>
    <t>SET OF 3 DANISH ROSE PLANTERS</t>
  </si>
  <si>
    <t>21677</t>
  </si>
  <si>
    <t>HEARTS  STICKERS</t>
  </si>
  <si>
    <t>21251</t>
  </si>
  <si>
    <t>DINOSAUR HEIGHT CHART STICKER SET</t>
  </si>
  <si>
    <t>21801</t>
  </si>
  <si>
    <t>CHRISTMAS TREE DECORATION WITH BELL</t>
  </si>
  <si>
    <t>22565</t>
  </si>
  <si>
    <t xml:space="preserve">FELTCRAFT HAIRBANDS PINK AND WHITE </t>
  </si>
  <si>
    <t>20992</t>
  </si>
  <si>
    <t>JAZZ HEARTS PURSE NOTEBOOK</t>
  </si>
  <si>
    <t>84581</t>
  </si>
  <si>
    <t>DOG TOY WITH PINK CROCHET SKIRT</t>
  </si>
  <si>
    <t>22926</t>
  </si>
  <si>
    <t>IVORY GIANT GARDEN THERMOMETER</t>
  </si>
  <si>
    <t>84823</t>
  </si>
  <si>
    <t>DANISH ROSE FOLDING CHAIR</t>
  </si>
  <si>
    <t>21286</t>
  </si>
  <si>
    <t>RETRO SPOT CANDLE  LARGE</t>
  </si>
  <si>
    <t>21058</t>
  </si>
  <si>
    <t>PARTY INVITES WOODLAND</t>
  </si>
  <si>
    <t>21803</t>
  </si>
  <si>
    <t>CHRISTMAS TREE STAR DECORATION</t>
  </si>
  <si>
    <t>22965</t>
  </si>
  <si>
    <t>3 TRADITIONAl BISCUIT CUTTERS  SET</t>
  </si>
  <si>
    <t>21983</t>
  </si>
  <si>
    <t xml:space="preserve">PACK OF 12 BLUE PAISLEY TISSUES </t>
  </si>
  <si>
    <t>22068</t>
  </si>
  <si>
    <t>BLACK PIRATE TREASURE CHEST</t>
  </si>
  <si>
    <t>22091</t>
  </si>
  <si>
    <t>EMPIRE TISSUE BOX</t>
  </si>
  <si>
    <t>21482</t>
  </si>
  <si>
    <t>MUSHROOM BLUE HOT WATER BOTTLE</t>
  </si>
  <si>
    <t>85015</t>
  </si>
  <si>
    <t>SET OF 12  VINTAGE POSTCARD SET</t>
  </si>
  <si>
    <t>22587</t>
  </si>
  <si>
    <t>FELTCRAFT HAIRBAND RED AND BLUE</t>
  </si>
  <si>
    <t>22778</t>
  </si>
  <si>
    <t>GLASS CLOCHE SMALL</t>
  </si>
  <si>
    <t>85110</t>
  </si>
  <si>
    <t>BLACK SILVER FLOWER T-LIGHT HOLDER</t>
  </si>
  <si>
    <t>37424</t>
  </si>
  <si>
    <t>WHITE WITH BLACK CATS MUG</t>
  </si>
  <si>
    <t>20735</t>
  </si>
  <si>
    <t xml:space="preserve">BLACK MINI TAPE MEASURE </t>
  </si>
  <si>
    <t>22710</t>
  </si>
  <si>
    <t xml:space="preserve">WRAP I LOVE LONDON </t>
  </si>
  <si>
    <t>21972</t>
  </si>
  <si>
    <t>SET OF 36 DINOSAUR PAPER DOILIES</t>
  </si>
  <si>
    <t>21695</t>
  </si>
  <si>
    <t>SMALL SILVER FLOWER CANDLE POT</t>
  </si>
  <si>
    <t>22035</t>
  </si>
  <si>
    <t xml:space="preserve">VINTAGE CARAVAN GREETING CARD </t>
  </si>
  <si>
    <t>51014L</t>
  </si>
  <si>
    <t>FEATHER PEN,LIGHT PINK</t>
  </si>
  <si>
    <t>85200</t>
  </si>
  <si>
    <t>BUNNY EGG BOX</t>
  </si>
  <si>
    <t>40003</t>
  </si>
  <si>
    <t>21413</t>
  </si>
  <si>
    <t>PERIWINKLE T-LIGHT HOLDER</t>
  </si>
  <si>
    <t>22308</t>
  </si>
  <si>
    <t>TEA COSY BLUE STRIPE</t>
  </si>
  <si>
    <t>75131</t>
  </si>
  <si>
    <t>METAL TUBE CHIME ON BAMBOO</t>
  </si>
  <si>
    <t>20825</t>
  </si>
  <si>
    <t>GOLD WINE GLASS</t>
  </si>
  <si>
    <t>22440</t>
  </si>
  <si>
    <t>BALLOON WATER BOMB PACK OF 35</t>
  </si>
  <si>
    <t>22421</t>
  </si>
  <si>
    <t>LIPSTICK PEN FUSCHIA</t>
  </si>
  <si>
    <t>22908</t>
  </si>
  <si>
    <t>PACK OF 20 NAPKINS RED APPLES</t>
  </si>
  <si>
    <t>85130A</t>
  </si>
  <si>
    <t>BEADED PEARL HEART WHITE LARGE</t>
  </si>
  <si>
    <t>21009</t>
  </si>
  <si>
    <t>ETCHED GLASS STAR TREE DECORATION</t>
  </si>
  <si>
    <t>20931</t>
  </si>
  <si>
    <t xml:space="preserve">BLUE POT PLANT CANDLE </t>
  </si>
  <si>
    <t>84847</t>
  </si>
  <si>
    <t>FLORAL BATHROOM SET</t>
  </si>
  <si>
    <t>22902</t>
  </si>
  <si>
    <t>TOTE BAG I LOVE LONDON</t>
  </si>
  <si>
    <t>20846</t>
  </si>
  <si>
    <t>ZINC HEART LATTICE T-LIGHT HOLDER</t>
  </si>
  <si>
    <t>21744</t>
  </si>
  <si>
    <t xml:space="preserve">SNOWFLAKE PORTABLE TABLE LIGHT </t>
  </si>
  <si>
    <t>22609</t>
  </si>
  <si>
    <t>PENS ASSORTED SPACEBALL</t>
  </si>
  <si>
    <t>22422</t>
  </si>
  <si>
    <t>TOOTHPASTE TUBE PEN</t>
  </si>
  <si>
    <t>21925</t>
  </si>
  <si>
    <t xml:space="preserve">UNION STRIPE CUSHION COVER </t>
  </si>
  <si>
    <t>22390</t>
  </si>
  <si>
    <t>PAPERWEIGHT CHILDHOOD MEMORIES</t>
  </si>
  <si>
    <t>84818</t>
  </si>
  <si>
    <t>DANISH ROSE PHOTO FRAME</t>
  </si>
  <si>
    <t>84908B</t>
  </si>
  <si>
    <t>BLUE 5 PATCH FLOWER CUSHION COVER</t>
  </si>
  <si>
    <t>84830</t>
  </si>
  <si>
    <t>LARGE ENGLISH ARBORETUM</t>
  </si>
  <si>
    <t>84965A</t>
  </si>
  <si>
    <t xml:space="preserve">PINK KASHMIRI COFFEE TABLE </t>
  </si>
  <si>
    <t>22479</t>
  </si>
  <si>
    <t>DAISY GARDEN MARKER</t>
  </si>
  <si>
    <t>21792</t>
  </si>
  <si>
    <t xml:space="preserve">CLASSIC FRENCH STYLE BASKET GREEN </t>
  </si>
  <si>
    <t>21644</t>
  </si>
  <si>
    <t>ASSORTED TUTTI FRUTTI HEART BOX</t>
  </si>
  <si>
    <t>21806</t>
  </si>
  <si>
    <t>WHITE CHRISTMAS HEART DECORATION</t>
  </si>
  <si>
    <t>20993</t>
  </si>
  <si>
    <t>JAZZ HEARTS MEMO PAD</t>
  </si>
  <si>
    <t>35241</t>
  </si>
  <si>
    <t>ENAMEL BLUE RIM BISCUIT BIN</t>
  </si>
  <si>
    <t>21448</t>
  </si>
  <si>
    <t>12 DAISY PEGS IN WOOD BOX</t>
  </si>
  <si>
    <t>16047</t>
  </si>
  <si>
    <t>POP ART PEN CASE &amp; PENS</t>
  </si>
  <si>
    <t>84908A</t>
  </si>
  <si>
    <t xml:space="preserve">PINK 5 PATCH FLOWER CUSHION COVER </t>
  </si>
  <si>
    <t>21145</t>
  </si>
  <si>
    <t>ANTIQUE GLASS PLACE SETTING</t>
  </si>
  <si>
    <t>22163</t>
  </si>
  <si>
    <t>HEART STRING MEMO HOLDER HANGING</t>
  </si>
  <si>
    <t>84688</t>
  </si>
  <si>
    <t>BEACH HUT DESIGN BLACKBOARD</t>
  </si>
  <si>
    <t>22823</t>
  </si>
  <si>
    <t>CHEST NATURAL WOOD 20 DRAWERS</t>
  </si>
  <si>
    <t>22843</t>
  </si>
  <si>
    <t>BISCUIT TIN VINTAGE GREEN</t>
  </si>
  <si>
    <t>21439</t>
  </si>
  <si>
    <t>BASKET OF TOADSTOOLS</t>
  </si>
  <si>
    <t>22711</t>
  </si>
  <si>
    <t>WRAP CIRCUS PARADE</t>
  </si>
  <si>
    <t>84795B</t>
  </si>
  <si>
    <t>SUNSET CHECK HAMMOCK</t>
  </si>
  <si>
    <t>22279</t>
  </si>
  <si>
    <t>POCKET BAG BLUE PAISLEY RED SPOT</t>
  </si>
  <si>
    <t>37479B</t>
  </si>
  <si>
    <t>CUBIC MUG FLOCK BLUE ON BROWN</t>
  </si>
  <si>
    <t>21867</t>
  </si>
  <si>
    <t>PINK UNION JACK  LUGGAGE TAG</t>
  </si>
  <si>
    <t>22599</t>
  </si>
  <si>
    <t>CHRISTMAS MUSICAL ZINC STAR</t>
  </si>
  <si>
    <t>21615</t>
  </si>
  <si>
    <t>4 LAVENDER BOTANICAL DINNER CANDLES</t>
  </si>
  <si>
    <t>16046</t>
  </si>
  <si>
    <t>TEATIME PEN CASE &amp; PENS</t>
  </si>
  <si>
    <t>22708</t>
  </si>
  <si>
    <t>WRAP DOLLY GIRL</t>
  </si>
  <si>
    <t>21359</t>
  </si>
  <si>
    <t>RELAX LARGE WOOD LETTERS</t>
  </si>
  <si>
    <t>21275</t>
  </si>
  <si>
    <t xml:space="preserve">ZINC TOP  2 DOOR WOODEN SHELF </t>
  </si>
  <si>
    <t>22319</t>
  </si>
  <si>
    <t>HAIRCLIPS FORTIES FABRIC ASSORTED</t>
  </si>
  <si>
    <t>84910A</t>
  </si>
  <si>
    <t xml:space="preserve">PINK PAISLEY CUSHION COVER </t>
  </si>
  <si>
    <t>21675</t>
  </si>
  <si>
    <t>BUTTERFLIES STICKERS</t>
  </si>
  <si>
    <t>35957</t>
  </si>
  <si>
    <t>SMALLFOLKART BAUBLE CHRISTMAS DEC</t>
  </si>
  <si>
    <t>22260</t>
  </si>
  <si>
    <t xml:space="preserve">FELT EGG COSY BLUE RABBIT </t>
  </si>
  <si>
    <t>85114C</t>
  </si>
  <si>
    <t>RED ENCHANTED FOREST PLACEMAT</t>
  </si>
  <si>
    <t>79323B</t>
  </si>
  <si>
    <t>BLACK CHERRY LIGHTS</t>
  </si>
  <si>
    <t>35637A</t>
  </si>
  <si>
    <t xml:space="preserve">IVORY STRING CURTAIN WITH POLE </t>
  </si>
  <si>
    <t>22822</t>
  </si>
  <si>
    <t>CREAM WALL PLANTER HEART SHAPED</t>
  </si>
  <si>
    <t>21389</t>
  </si>
  <si>
    <t>IVORY HANGING DECORATION  BIRD</t>
  </si>
  <si>
    <t>21446</t>
  </si>
  <si>
    <t>12 RED ROSE PEG PLACE SETTINGS</t>
  </si>
  <si>
    <t>22306</t>
  </si>
  <si>
    <t>SILVER MUG BONE CHINA TREE OF LIFE</t>
  </si>
  <si>
    <t>22026</t>
  </si>
  <si>
    <t xml:space="preserve">BANQUET BIRTHDAY  CARD  </t>
  </si>
  <si>
    <t>22546</t>
  </si>
  <si>
    <t>MINI JIGSAW PURDEY</t>
  </si>
  <si>
    <t>84964B</t>
  </si>
  <si>
    <t xml:space="preserve">BLUE PAINTED KASHMIRI TABLE </t>
  </si>
  <si>
    <t>22545</t>
  </si>
  <si>
    <t>MINI JIGSAW BUNNIES</t>
  </si>
  <si>
    <t>22782</t>
  </si>
  <si>
    <t xml:space="preserve">SET 3 WICKER STORAGE BASKETS </t>
  </si>
  <si>
    <t>85173</t>
  </si>
  <si>
    <t>SET/6 FROG PRINCE T-LIGHT CANDLES</t>
  </si>
  <si>
    <t>85118</t>
  </si>
  <si>
    <t>HEART T-LIGHT HOLDER</t>
  </si>
  <si>
    <t>21763</t>
  </si>
  <si>
    <t>VINTAGE WOODEN BAR STOOL</t>
  </si>
  <si>
    <t>20671</t>
  </si>
  <si>
    <t xml:space="preserve">BLUE TEATIME PRINT BOWL </t>
  </si>
  <si>
    <t>85124A</t>
  </si>
  <si>
    <t>PINK JUICY FRUIT PHOTO FRAME</t>
  </si>
  <si>
    <t>85054</t>
  </si>
  <si>
    <t>FRENCH ENAMEL POT W LID</t>
  </si>
  <si>
    <t>70007</t>
  </si>
  <si>
    <t>HI TEC ALPINE HAND WARMER</t>
  </si>
  <si>
    <t>22253</t>
  </si>
  <si>
    <t>6 CROCHET STRAWBERRIES</t>
  </si>
  <si>
    <t>21618</t>
  </si>
  <si>
    <t>4 WILDFLOWER BOTANICAL CANDLES</t>
  </si>
  <si>
    <t>22262</t>
  </si>
  <si>
    <t>FELT EGG COSY CHICKEN</t>
  </si>
  <si>
    <t>85039B</t>
  </si>
  <si>
    <t>S/4 IVORY MINI ROSE CANDLE IN BOWL</t>
  </si>
  <si>
    <t>22897</t>
  </si>
  <si>
    <t>OVEN MITT APPLES DESIGN</t>
  </si>
  <si>
    <t>79323G</t>
  </si>
  <si>
    <t>GOLD  CHERRY LIGHTS</t>
  </si>
  <si>
    <t>72750B</t>
  </si>
  <si>
    <t>FLOWER FAIRY SET 3 CANDLES LAVENDER</t>
  </si>
  <si>
    <t>20772</t>
  </si>
  <si>
    <t>GARDEN PATH JOURNAL</t>
  </si>
  <si>
    <t>21287</t>
  </si>
  <si>
    <t xml:space="preserve">SCENTED VELVET LOUNGE CANDLE </t>
  </si>
  <si>
    <t>84616</t>
  </si>
  <si>
    <t>SILVER ROCCOCO CHANDELIER</t>
  </si>
  <si>
    <t>85231B</t>
  </si>
  <si>
    <t>CINAMMON SET OF 9 T-LIGHTS</t>
  </si>
  <si>
    <t>85034A</t>
  </si>
  <si>
    <t>3 GARDENIA MORRIS BOXED CANDLES</t>
  </si>
  <si>
    <t>21827</t>
  </si>
  <si>
    <t>EIGHT PIECE CREEPY CRAWLIE SET</t>
  </si>
  <si>
    <t>84791</t>
  </si>
  <si>
    <t>GINGHAM HEART DECORATION</t>
  </si>
  <si>
    <t>22614</t>
  </si>
  <si>
    <t>PACK OF 12 SPACEBOY TISSUES</t>
  </si>
  <si>
    <t>84750B</t>
  </si>
  <si>
    <t>BLACK SMALL GLASS CAKE STAND</t>
  </si>
  <si>
    <t>84748</t>
  </si>
  <si>
    <t>FOLK FELT HANGING MULTICOL GARLAND</t>
  </si>
  <si>
    <t>21927</t>
  </si>
  <si>
    <t xml:space="preserve">BLUE/CREAM STRIPE CUSHION COVER </t>
  </si>
  <si>
    <t>22396</t>
  </si>
  <si>
    <t>MAGNETS PACK OF 4 RETRO PHOTO</t>
  </si>
  <si>
    <t>17096</t>
  </si>
  <si>
    <t>ASSORTED LAQUERED INCENSE HOLDERS</t>
  </si>
  <si>
    <t>21358</t>
  </si>
  <si>
    <t>TOAST ITS - HAPPY BIRTHDAY</t>
  </si>
  <si>
    <t>22438</t>
  </si>
  <si>
    <t>BALLOON ART MAKE YOUR OWN FLOWERS</t>
  </si>
  <si>
    <t>22363</t>
  </si>
  <si>
    <t xml:space="preserve">GLASS JAR MARMALADE </t>
  </si>
  <si>
    <t>21828</t>
  </si>
  <si>
    <t>EIGHT PIECE SNAKE  SET</t>
  </si>
  <si>
    <t>22676</t>
  </si>
  <si>
    <t>FRENCH BLUE METAL DOOR SIGN, 1</t>
  </si>
  <si>
    <t>20686</t>
  </si>
  <si>
    <t>DOLLY MIXTURE CHILDREN'S UMBRELLA</t>
  </si>
  <si>
    <t>84918</t>
  </si>
  <si>
    <t>CREAM CUSHION COVER WITH FLOWERS</t>
  </si>
  <si>
    <t>20777</t>
  </si>
  <si>
    <t>CHRYSANTHEMUM NOTEBOOK</t>
  </si>
  <si>
    <t>21205</t>
  </si>
  <si>
    <t>MULTICOLOUR 3D BALLS GARLAND</t>
  </si>
  <si>
    <t>22955</t>
  </si>
  <si>
    <t xml:space="preserve">36 FOIL STAR CAKE CASES </t>
  </si>
  <si>
    <t>85160B</t>
  </si>
  <si>
    <t>BLACK BIRD GARDEN DESIGN MUG</t>
  </si>
  <si>
    <t>21316</t>
  </si>
  <si>
    <t>SMALL CHUNKY GLASS ROMAN  BOWL</t>
  </si>
  <si>
    <t>85124C</t>
  </si>
  <si>
    <t>GREEN JUICY FRUIT PHOTO FRAME</t>
  </si>
  <si>
    <t>85008</t>
  </si>
  <si>
    <t>SET OF 3 CONEY ISLAND OVAL BOXES</t>
  </si>
  <si>
    <t>21839</t>
  </si>
  <si>
    <t>MUMMY MOUSE RED GINGHAM RIBBON</t>
  </si>
  <si>
    <t>85126</t>
  </si>
  <si>
    <t>LARGE ROUND CUTGLASS CANDLESTICK</t>
  </si>
  <si>
    <t>21774</t>
  </si>
  <si>
    <t>DECORATIVE CATS BATHROOM BOTTLE</t>
  </si>
  <si>
    <t>37330</t>
  </si>
  <si>
    <t>SPOTS MUG</t>
  </si>
  <si>
    <t>48195</t>
  </si>
  <si>
    <t xml:space="preserve">DOOR MAT GREEN PAISLEY </t>
  </si>
  <si>
    <t>22716</t>
  </si>
  <si>
    <t>CARD CIRCUS PARADE</t>
  </si>
  <si>
    <t>20668</t>
  </si>
  <si>
    <t>DISCO BALL CHRISTMAS DECORATION</t>
  </si>
  <si>
    <t>22288</t>
  </si>
  <si>
    <t>DECORATION , HANGING METAL RABBIT</t>
  </si>
  <si>
    <t>21576</t>
  </si>
  <si>
    <t>LETS GO SHOPPING COTTON TOTE BAG</t>
  </si>
  <si>
    <t>22307</t>
  </si>
  <si>
    <t>GOLD MUG BONE CHINA TREE OF LIFE</t>
  </si>
  <si>
    <t>84789</t>
  </si>
  <si>
    <t>ENCHANTED BIRD PLANT CAGE</t>
  </si>
  <si>
    <t>21689</t>
  </si>
  <si>
    <t>SILVER VANILLA  FLOWER CANDLE POT</t>
  </si>
  <si>
    <t>84536A</t>
  </si>
  <si>
    <t>ENGLISH ROSE NOTEBOOK A7 SIZE</t>
  </si>
  <si>
    <t>85224</t>
  </si>
  <si>
    <t>ASSORTED COLOUR SILK GLASSES CASE</t>
  </si>
  <si>
    <t>21894</t>
  </si>
  <si>
    <t>POTTING SHED SEED ENVELOPES</t>
  </si>
  <si>
    <t>21825</t>
  </si>
  <si>
    <t>PAINTED METAL TREE WITH HOLLY BELLS</t>
  </si>
  <si>
    <t>84913B</t>
  </si>
  <si>
    <t>MINT GREEN ROSE TOWEL</t>
  </si>
  <si>
    <t>20730</t>
  </si>
  <si>
    <t>STRAWBERRY CANDY BAG</t>
  </si>
  <si>
    <t>85036B</t>
  </si>
  <si>
    <t>CHOCOLATE 1 WICK MORRIS BOX CANDLE</t>
  </si>
  <si>
    <t>84405A</t>
  </si>
  <si>
    <t>S/3 PINK COL METAL BASKET W HANDLE</t>
  </si>
  <si>
    <t>47589</t>
  </si>
  <si>
    <t>CONGRATULATIONS BUNTING</t>
  </si>
  <si>
    <t>35962</t>
  </si>
  <si>
    <t>12 ASS ZINC CHRISTMAS DECORATIONS</t>
  </si>
  <si>
    <t>84985A</t>
  </si>
  <si>
    <t>SET OF 72 GREEN PAPER DOILIES</t>
  </si>
  <si>
    <t>85162A</t>
  </si>
  <si>
    <t>SILVER RETRODISC LAMPSHADE</t>
  </si>
  <si>
    <t>84750A</t>
  </si>
  <si>
    <t>PINK SMALL GLASS CAKE STAND</t>
  </si>
  <si>
    <t>22210</t>
  </si>
  <si>
    <t>WOOD STAMP SET BEST WISHES</t>
  </si>
  <si>
    <t>85177</t>
  </si>
  <si>
    <t>BASKET OF FLOWERS SEWING KIT</t>
  </si>
  <si>
    <t>21195</t>
  </si>
  <si>
    <t xml:space="preserve">PINK  HONEYCOMB PAPER BALL </t>
  </si>
  <si>
    <t>22338</t>
  </si>
  <si>
    <t xml:space="preserve">STAR DECORATION PAINTED ZINC </t>
  </si>
  <si>
    <t>84535B</t>
  </si>
  <si>
    <t>FAIRY CAKES NOTEBOOK A6 SIZE</t>
  </si>
  <si>
    <t>35810A</t>
  </si>
  <si>
    <t>ENAMEL PINK COFFEE CONTAINER</t>
  </si>
  <si>
    <t>21686</t>
  </si>
  <si>
    <t>MEDINA STAMPED METAL STOOL</t>
  </si>
  <si>
    <t>22706</t>
  </si>
  <si>
    <t xml:space="preserve">WRAP COWBOYS  </t>
  </si>
  <si>
    <t>21898</t>
  </si>
  <si>
    <t>POTTING SHED ROSE CANDLE</t>
  </si>
  <si>
    <t>84760L</t>
  </si>
  <si>
    <t>LARGE HANGING GLASS+ZINC LANTERN</t>
  </si>
  <si>
    <t>84664</t>
  </si>
  <si>
    <t>CHERRY BLOSSOM BATHROOM CABINET</t>
  </si>
  <si>
    <t>84678</t>
  </si>
  <si>
    <t>CLASSICAL ROSE SMALL VASE</t>
  </si>
  <si>
    <t>20892</t>
  </si>
  <si>
    <t>SET/3 TALL GLASS CANDLE HOLDER PINK</t>
  </si>
  <si>
    <t>20767</t>
  </si>
  <si>
    <t xml:space="preserve">BLUE PAISLEY JOURNAL </t>
  </si>
  <si>
    <t>21634</t>
  </si>
  <si>
    <t>ASSORTED MINI MADRAS NOTEBOOK</t>
  </si>
  <si>
    <t>21051</t>
  </si>
  <si>
    <t xml:space="preserve">RIBBONS PURSE </t>
  </si>
  <si>
    <t>22343</t>
  </si>
  <si>
    <t>PARTY PIZZA DISH RED RETROSPOT</t>
  </si>
  <si>
    <t>85197</t>
  </si>
  <si>
    <t>SET OF 12 MINI BUNNIES IN A BUCKET</t>
  </si>
  <si>
    <t>21708</t>
  </si>
  <si>
    <t>FOLDING UMBRELLA  CREAM/MULTI  SPOT</t>
  </si>
  <si>
    <t>22786</t>
  </si>
  <si>
    <t>CUSHION COVER PINK UNION JACK</t>
  </si>
  <si>
    <t>22792</t>
  </si>
  <si>
    <t>FLUTED ANTIQUE CANDLE HOLDER</t>
  </si>
  <si>
    <t>84596E</t>
  </si>
  <si>
    <t>SMALL LICORICE DES PINK BOWL</t>
  </si>
  <si>
    <t>21127</t>
  </si>
  <si>
    <t>COLOURFUL FISHING GNOME</t>
  </si>
  <si>
    <t>47504E</t>
  </si>
  <si>
    <t>ENGLISH ROSE SCISSORS</t>
  </si>
  <si>
    <t>21815</t>
  </si>
  <si>
    <t xml:space="preserve">STAR  T-LIGHT HOLDER </t>
  </si>
  <si>
    <t>79160</t>
  </si>
  <si>
    <t>HEART SHAPE WIRELESS DOORBELL</t>
  </si>
  <si>
    <t>22802</t>
  </si>
  <si>
    <t>FAUX FUR CHOCOLATE THROW</t>
  </si>
  <si>
    <t>82607A</t>
  </si>
  <si>
    <t>GLASS BONBON JAR PARFUME AUX FLEURE</t>
  </si>
  <si>
    <t>22775</t>
  </si>
  <si>
    <t>PURPLE DRAWERKNOB ACRYLIC EDWARDIAN</t>
  </si>
  <si>
    <t>22025</t>
  </si>
  <si>
    <t>RING OF ROSES BIRTHDAY CARD</t>
  </si>
  <si>
    <t>21396</t>
  </si>
  <si>
    <t xml:space="preserve">RED SPOTTY EGG CUP </t>
  </si>
  <si>
    <t>46775A</t>
  </si>
  <si>
    <t xml:space="preserve">BUBBLE GUM CHUNKY KNITTED THROW </t>
  </si>
  <si>
    <t>85034B</t>
  </si>
  <si>
    <t>3 WHITE CHOC MORRIS BOXED CANDLES</t>
  </si>
  <si>
    <t>84686</t>
  </si>
  <si>
    <t>BEACH HUT MIRROR</t>
  </si>
  <si>
    <t>20778</t>
  </si>
  <si>
    <t xml:space="preserve">GARDEN PATH NOTEBOOK </t>
  </si>
  <si>
    <t>21163</t>
  </si>
  <si>
    <t xml:space="preserve">DO NOT TOUCH MY STUFF DOOR HANGER </t>
  </si>
  <si>
    <t>22254</t>
  </si>
  <si>
    <t>FELT TOADSTOOL LARGE</t>
  </si>
  <si>
    <t>35958</t>
  </si>
  <si>
    <t>FOLKART ZINC STAR CHRISTMAS DEC</t>
  </si>
  <si>
    <t>22098</t>
  </si>
  <si>
    <t>BOUDOIR SQUARE TISSUE BOX</t>
  </si>
  <si>
    <t>85185B</t>
  </si>
  <si>
    <t>PINK HORSE SOCK PUPPET</t>
  </si>
  <si>
    <t>85136C</t>
  </si>
  <si>
    <t>RED SHARK HELICOPTER</t>
  </si>
  <si>
    <t>21814</t>
  </si>
  <si>
    <t xml:space="preserve">HEART T-LIGHT HOLDER </t>
  </si>
  <si>
    <t>21702</t>
  </si>
  <si>
    <t>SET 5 MINI GATEAUX  FRIDGE MAGNETS</t>
  </si>
  <si>
    <t>84519B</t>
  </si>
  <si>
    <t>CARROT CHARLIE+LOLA COASTER SET</t>
  </si>
  <si>
    <t>21720</t>
  </si>
  <si>
    <t>CAKE SHOP  STICKER SHEET</t>
  </si>
  <si>
    <t>35004G</t>
  </si>
  <si>
    <t>SET OF 3 GOLD FLYING DUCKS</t>
  </si>
  <si>
    <t>21248</t>
  </si>
  <si>
    <t>DOOR HANGER  MUM + DADS ROOM</t>
  </si>
  <si>
    <t>20766</t>
  </si>
  <si>
    <t>GARDEN PATH SKETCHBOOK</t>
  </si>
  <si>
    <t>21690</t>
  </si>
  <si>
    <t xml:space="preserve">SILVER  CANDLEPOT JARDIN </t>
  </si>
  <si>
    <t>22762</t>
  </si>
  <si>
    <t>CUPBOARD 3 DRAWER MA CAMPAGNE</t>
  </si>
  <si>
    <t>21738</t>
  </si>
  <si>
    <t xml:space="preserve">COSY SLIPPER SHOES SMALL  RED </t>
  </si>
  <si>
    <t>21383</t>
  </si>
  <si>
    <t>PACK OF 12 STICKY BUNNIES</t>
  </si>
  <si>
    <t>84637</t>
  </si>
  <si>
    <t>KITCHEN FLOWER POTS WALL PLAQUE</t>
  </si>
  <si>
    <t>21425</t>
  </si>
  <si>
    <t>SKULLS STORAGE BOX LARGE</t>
  </si>
  <si>
    <t>20759</t>
  </si>
  <si>
    <t xml:space="preserve">CHRYSANTHEMUM POCKET BOOK </t>
  </si>
  <si>
    <t>22265</t>
  </si>
  <si>
    <t>EASTER DECORATION NATURAL CHICK</t>
  </si>
  <si>
    <t>35965</t>
  </si>
  <si>
    <t>FOLKART HEART NAPKIN RINGS</t>
  </si>
  <si>
    <t>22789</t>
  </si>
  <si>
    <t>T-LIGHT HOLDER SWEETHEART HANGING</t>
  </si>
  <si>
    <t>20991</t>
  </si>
  <si>
    <t>JAZZ HEARTS MAGNETIC MEMO PAD</t>
  </si>
  <si>
    <t>21631</t>
  </si>
  <si>
    <t>HIPPY CHIC DECORATIVE PARASOL</t>
  </si>
  <si>
    <t>21059</t>
  </si>
  <si>
    <t>PARTY INVITES DINOSAURS</t>
  </si>
  <si>
    <t>22317</t>
  </si>
  <si>
    <t>FIVE CATS HANGING DECORATION</t>
  </si>
  <si>
    <t>20893</t>
  </si>
  <si>
    <t>HANGING BAUBLE T-LIGHT HOLDER SMALL</t>
  </si>
  <si>
    <t>77101A</t>
  </si>
  <si>
    <t>UNION FLAG WINDSOCK</t>
  </si>
  <si>
    <t>85165</t>
  </si>
  <si>
    <t>CANDY PINK FRENCH BOUDOIR CLOCK</t>
  </si>
  <si>
    <t>21580</t>
  </si>
  <si>
    <t>RABBIT  DESIGN  COTTON TOTE BAG</t>
  </si>
  <si>
    <t>22705</t>
  </si>
  <si>
    <t xml:space="preserve">WRAP GREEN PEARS </t>
  </si>
  <si>
    <t>22051</t>
  </si>
  <si>
    <t>BLUE SCANDINAVIAN PAISLEY WRAP</t>
  </si>
  <si>
    <t>21836</t>
  </si>
  <si>
    <t xml:space="preserve">GINGHAM OVEN GLOVE RED HEART </t>
  </si>
  <si>
    <t>20902</t>
  </si>
  <si>
    <t>VINTAGE KEEPSAKE BOX PARIS DAYS</t>
  </si>
  <si>
    <t>22783</t>
  </si>
  <si>
    <t>SET 3 WICKER OVAL BASKETS W LIDS</t>
  </si>
  <si>
    <t>20773</t>
  </si>
  <si>
    <t>BLUE PAISLEY NOTEBOOK</t>
  </si>
  <si>
    <t>85196</t>
  </si>
  <si>
    <t>EASTER BUNNIES ON A STICK</t>
  </si>
  <si>
    <t>22050</t>
  </si>
  <si>
    <t>PINK PAISLEY ROSE GIFT WRAP</t>
  </si>
  <si>
    <t>21752</t>
  </si>
  <si>
    <t>GLASS CAKE STAND MIRRORED BASE</t>
  </si>
  <si>
    <t>84659A</t>
  </si>
  <si>
    <t>WHITE TRAVEL ALARM CLOCK</t>
  </si>
  <si>
    <t>21721</t>
  </si>
  <si>
    <t>CANDY SHOP  STICKER SHEET</t>
  </si>
  <si>
    <t>22962</t>
  </si>
  <si>
    <t>JAM JAR WITH PINK LID</t>
  </si>
  <si>
    <t>20878</t>
  </si>
  <si>
    <t xml:space="preserve">SET/9 CHRISTMAS T-LIGHTS SCENTED </t>
  </si>
  <si>
    <t>21189</t>
  </si>
  <si>
    <t xml:space="preserve">WHITE HONEYCOMB PAPER GARLAND </t>
  </si>
  <si>
    <t>85121C</t>
  </si>
  <si>
    <t>RETRO LAUNDRY TUB PISTACHIO</t>
  </si>
  <si>
    <t>20758</t>
  </si>
  <si>
    <t>ABSTRACT CIRCLES POCKET BOOK</t>
  </si>
  <si>
    <t>85071A</t>
  </si>
  <si>
    <t>BLUE CHARLIE+LOLA PERSONAL DOORSIGN</t>
  </si>
  <si>
    <t>21773</t>
  </si>
  <si>
    <t>DECORATIVE ROSE BATHROOM BOTTLE</t>
  </si>
  <si>
    <t>84559B</t>
  </si>
  <si>
    <t>3D SHEET OF CAT STICKERS</t>
  </si>
  <si>
    <t>21849</t>
  </si>
  <si>
    <t>SILVER DIAMANTE PEN IN GIFT BOX</t>
  </si>
  <si>
    <t>72800B</t>
  </si>
  <si>
    <t>S/4 PURPLE DINNER CANDLE BLK FLOCK</t>
  </si>
  <si>
    <t>22677</t>
  </si>
  <si>
    <t>FRENCH BLUE METAL DOOR SIGN, 2</t>
  </si>
  <si>
    <t>21444</t>
  </si>
  <si>
    <t>BLUE CHALET BIRDFEEDER</t>
  </si>
  <si>
    <t>16016</t>
  </si>
  <si>
    <t>LARGE CHINESE STYLE SCISSOR</t>
  </si>
  <si>
    <t>21158</t>
  </si>
  <si>
    <t xml:space="preserve">MOODY GIRL DOOR HANGER </t>
  </si>
  <si>
    <t>85135B</t>
  </si>
  <si>
    <t>BLUE DRAGONFLY HELICOPTER</t>
  </si>
  <si>
    <t>85018D</t>
  </si>
  <si>
    <t>YULETIDE IMAGES S/6 PAPER BOXES</t>
  </si>
  <si>
    <t>20768</t>
  </si>
  <si>
    <t xml:space="preserve">GREEN FERN JOURNAL </t>
  </si>
  <si>
    <t>22211</t>
  </si>
  <si>
    <t>WOOD STAMP SET FLOWERS</t>
  </si>
  <si>
    <t>84905</t>
  </si>
  <si>
    <t xml:space="preserve">PINK BUTTERFLY CUSHION COVER </t>
  </si>
  <si>
    <t>21414</t>
  </si>
  <si>
    <t>SCALLOP SHELL SOAP DISH</t>
  </si>
  <si>
    <t>17039</t>
  </si>
  <si>
    <t>INLAID WOOD INCENSE HOLDER</t>
  </si>
  <si>
    <t>20755</t>
  </si>
  <si>
    <t>BLUE PAISLEY POCKET BOOK</t>
  </si>
  <si>
    <t>21063</t>
  </si>
  <si>
    <t>PARTY INVITES JAZZ HEARTS</t>
  </si>
  <si>
    <t>21926</t>
  </si>
  <si>
    <t xml:space="preserve">RED/CREAM STRIPE CUSHION COVER </t>
  </si>
  <si>
    <t>21478</t>
  </si>
  <si>
    <t xml:space="preserve">SILVER SKULL HOT WATER BOTTLE </t>
  </si>
  <si>
    <t>21904</t>
  </si>
  <si>
    <t xml:space="preserve">HOUSE WRECKING METAL SIGN </t>
  </si>
  <si>
    <t>84709B</t>
  </si>
  <si>
    <t>PINK OVAL JEWELLED MIRROR</t>
  </si>
  <si>
    <t>46000P</t>
  </si>
  <si>
    <t>POLYESTER FILLER PAD 65CMx65CM</t>
  </si>
  <si>
    <t>85031A</t>
  </si>
  <si>
    <t>ROMANTIC IMAGES SCRAP BOOK SET</t>
  </si>
  <si>
    <t>84631</t>
  </si>
  <si>
    <t>FRUIT TREE AND BIRDS WALL PLAQUE</t>
  </si>
  <si>
    <t>22040</t>
  </si>
  <si>
    <t>BOTANICAL ROSE GIFT WRAP</t>
  </si>
  <si>
    <t>84912B</t>
  </si>
  <si>
    <t>GREEN ROSE WASHBAG</t>
  </si>
  <si>
    <t>21131</t>
  </si>
  <si>
    <t>GOLD STANDING GNOME</t>
  </si>
  <si>
    <t>21581</t>
  </si>
  <si>
    <t>SKULLS  DESIGN  COTTON TOTE BAG</t>
  </si>
  <si>
    <t>79302M</t>
  </si>
  <si>
    <t>ART LIGHTS,FUNK MONKEY</t>
  </si>
  <si>
    <t>84762B</t>
  </si>
  <si>
    <t>PINK PICNIC BARBECUE BUCKET</t>
  </si>
  <si>
    <t>85017B</t>
  </si>
  <si>
    <t>ENVELOPE 50 BLOSSOM IMAGES</t>
  </si>
  <si>
    <t>84466</t>
  </si>
  <si>
    <t>TOP SECRET PEN SET</t>
  </si>
  <si>
    <t>21335</t>
  </si>
  <si>
    <t>LIBRARY LAMP</t>
  </si>
  <si>
    <t>84674</t>
  </si>
  <si>
    <t>FLYING PIG WATERING CAN</t>
  </si>
  <si>
    <t>21010</t>
  </si>
  <si>
    <t>ETCHED GLASS BIRD TREE DECORATION</t>
  </si>
  <si>
    <t>72800D</t>
  </si>
  <si>
    <t>S/4 BLUE DINNER CANDLE SILVER FLOCK</t>
  </si>
  <si>
    <t>22256</t>
  </si>
  <si>
    <t>FELT FARM ANIMAL CHICKEN</t>
  </si>
  <si>
    <t>85031B</t>
  </si>
  <si>
    <t>BLOSSOM IMAGES SCRAP BOOK SET</t>
  </si>
  <si>
    <t>10133</t>
  </si>
  <si>
    <t>22948</t>
  </si>
  <si>
    <t xml:space="preserve">METAL DECORATION NAUGHTY CHILDREN </t>
  </si>
  <si>
    <t>21664</t>
  </si>
  <si>
    <t>RIDGED GLASS STORAGE JAR CREAM LID</t>
  </si>
  <si>
    <t>22322</t>
  </si>
  <si>
    <t>BIRD DECORATION GREEN  SPOT</t>
  </si>
  <si>
    <t>20622</t>
  </si>
  <si>
    <t xml:space="preserve">VIPPASSPORT COVER </t>
  </si>
  <si>
    <t>84843</t>
  </si>
  <si>
    <t>WHITE SOAP RACK WITH 2 BOTTLES</t>
  </si>
  <si>
    <t>21725</t>
  </si>
  <si>
    <t>SWEETIES  STICKERS</t>
  </si>
  <si>
    <t>85032D</t>
  </si>
  <si>
    <t>YULETIDE IMAGES GIFT WRAP SET</t>
  </si>
  <si>
    <t>85031C</t>
  </si>
  <si>
    <t>CURIOUS IMAGES SCRAP BOOK SET</t>
  </si>
  <si>
    <t>21331</t>
  </si>
  <si>
    <t>MOROCCAN BEATEN METAL DISH LARGE</t>
  </si>
  <si>
    <t>21805</t>
  </si>
  <si>
    <t xml:space="preserve">WHITE CHRISTMAS TREE DECORATION </t>
  </si>
  <si>
    <t>84509C</t>
  </si>
  <si>
    <t xml:space="preserve">SET OF 4 DOTTY PLACEMATS </t>
  </si>
  <si>
    <t>22103</t>
  </si>
  <si>
    <t>MIRROR MOSAIC T-LIGHT HOLDER ROUND</t>
  </si>
  <si>
    <t>22393</t>
  </si>
  <si>
    <t>PAPERWEIGHT VINTAGE COLLAGE</t>
  </si>
  <si>
    <t>22773</t>
  </si>
  <si>
    <t>GREEN DRAWER KNOB ACRYLIC EDWARDIAN</t>
  </si>
  <si>
    <t>84559A</t>
  </si>
  <si>
    <t>3D SHEET OF DOG STICKERS</t>
  </si>
  <si>
    <t>46776F</t>
  </si>
  <si>
    <t xml:space="preserve">WOVEN ROSE GARDEN CUSHION COVER </t>
  </si>
  <si>
    <t>22209</t>
  </si>
  <si>
    <t>WOOD STAMP SET HAPPY BIRTHDAY</t>
  </si>
  <si>
    <t>20802</t>
  </si>
  <si>
    <t>SMALL GLASS SUNDAE DISH CLEAR</t>
  </si>
  <si>
    <t>84666</t>
  </si>
  <si>
    <t>SQUARE CHERRY BLOSSOM CABINET</t>
  </si>
  <si>
    <t>22678</t>
  </si>
  <si>
    <t>FRENCH BLUE METAL DOOR SIGN, 3</t>
  </si>
  <si>
    <t>20762</t>
  </si>
  <si>
    <t xml:space="preserve">GREEN FERN SKETCHBOOK </t>
  </si>
  <si>
    <t>22903</t>
  </si>
  <si>
    <t>CALENDAR FAMILY FAVOURITES</t>
  </si>
  <si>
    <t>22543</t>
  </si>
  <si>
    <t xml:space="preserve">MINI JIGSAW BAKE A CAKE </t>
  </si>
  <si>
    <t>22337</t>
  </si>
  <si>
    <t xml:space="preserve">ANGEL DECORATION PAINTED ZINC </t>
  </si>
  <si>
    <t>84658</t>
  </si>
  <si>
    <t>WHITE STITCHED CUSHION COVER</t>
  </si>
  <si>
    <t>20756</t>
  </si>
  <si>
    <t>GREEN FERN POCKET BOOK</t>
  </si>
  <si>
    <t>37423</t>
  </si>
  <si>
    <t>WHITE WITH BLACK CATS PLATE</t>
  </si>
  <si>
    <t>22756</t>
  </si>
  <si>
    <t xml:space="preserve">LARGE YELLOW BABUSHKA NOTEBOOK </t>
  </si>
  <si>
    <t>82613D</t>
  </si>
  <si>
    <t>METAL SIGN CUPCAKE SINGLE HOOK</t>
  </si>
  <si>
    <t>85131A</t>
  </si>
  <si>
    <t>BEADED PEARL HEART WHITE ON STICK</t>
  </si>
  <si>
    <t>22852</t>
  </si>
  <si>
    <t>DOG BOWL VINTAGE CREAM</t>
  </si>
  <si>
    <t>20774</t>
  </si>
  <si>
    <t>GREEN FERN NOTEBOOK</t>
  </si>
  <si>
    <t>85039A</t>
  </si>
  <si>
    <t>SET/4 RED MINI ROSE CANDLE IN BOWL</t>
  </si>
  <si>
    <t>84767</t>
  </si>
  <si>
    <t>ZINC POLICE BOX LANTERN</t>
  </si>
  <si>
    <t>84925F</t>
  </si>
  <si>
    <t>PSYCHEDELIC WALL THERMOMETER</t>
  </si>
  <si>
    <t>35598D</t>
  </si>
  <si>
    <t>PINK/WHITE CHRISTMAS TREE 60CM</t>
  </si>
  <si>
    <t>21620</t>
  </si>
  <si>
    <t>S/4 ROSE    BOTANICAL  CANDLE</t>
  </si>
  <si>
    <t>21285</t>
  </si>
  <si>
    <t>RETRO SPOT CANDLE  MEDIUM</t>
  </si>
  <si>
    <t>84963A</t>
  </si>
  <si>
    <t>PINK PAINTED KASHMIRI CHAIR</t>
  </si>
  <si>
    <t>20617</t>
  </si>
  <si>
    <t xml:space="preserve">FIRST CLASS PASSPORT COVER </t>
  </si>
  <si>
    <t>22532</t>
  </si>
  <si>
    <t xml:space="preserve">MAGIC DRAWING SLATE LEAP FROG </t>
  </si>
  <si>
    <t>84638</t>
  </si>
  <si>
    <t>SMALL KITCHEN FLOWER POTS PLAQUE</t>
  </si>
  <si>
    <t>72816</t>
  </si>
  <si>
    <t>SET/3 CHRISTMAS DECOUPAGE CANDLES</t>
  </si>
  <si>
    <t>72815</t>
  </si>
  <si>
    <t xml:space="preserve">3 WICK CHRISTMAS BRIAR CANDLE </t>
  </si>
  <si>
    <t>84816</t>
  </si>
  <si>
    <t>DANISH ROSE BEDSIDE CABINET</t>
  </si>
  <si>
    <t>22794</t>
  </si>
  <si>
    <t>SWEETHEART WIRE MAGAZINE RACK</t>
  </si>
  <si>
    <t>72800F</t>
  </si>
  <si>
    <t>4 IVORY DINNER CANDLES GOLD FLOCK</t>
  </si>
  <si>
    <t>21710</t>
  </si>
  <si>
    <t>FOLDING UMBRELLA  PINK/WHITE  SPOT</t>
  </si>
  <si>
    <t>22143</t>
  </si>
  <si>
    <t>CHRISTMAS CRAFT HEART DECORATIONS</t>
  </si>
  <si>
    <t>21691</t>
  </si>
  <si>
    <t>SILVER VANILLA FLOWER CANDLE POT</t>
  </si>
  <si>
    <t>20761</t>
  </si>
  <si>
    <t>BLUE PAISLEY SKETCHBOOK</t>
  </si>
  <si>
    <t>22048</t>
  </si>
  <si>
    <t>BIRTHDAY BANQUET GIFT WRAP</t>
  </si>
  <si>
    <t>21292</t>
  </si>
  <si>
    <t xml:space="preserve">SMALL STRIPES CHOCOLATE GIFT BAG </t>
  </si>
  <si>
    <t>21684</t>
  </si>
  <si>
    <t xml:space="preserve">SMALL MEDINA STAMPED METAL BOWL </t>
  </si>
  <si>
    <t>22181</t>
  </si>
  <si>
    <t>SNOWSTORM PHOTO FRAME FRIDGE MAGNET</t>
  </si>
  <si>
    <t>84653</t>
  </si>
  <si>
    <t xml:space="preserve">GREEN ROSE QUILT </t>
  </si>
  <si>
    <t>22182</t>
  </si>
  <si>
    <t>CAKE STAND VICTORIAN FILIGREE SMALL</t>
  </si>
  <si>
    <t>21294</t>
  </si>
  <si>
    <t>ETCHED GLASS COASTER</t>
  </si>
  <si>
    <t>72484</t>
  </si>
  <si>
    <t xml:space="preserve">ROSES IN WHITE HEART CANDLE </t>
  </si>
  <si>
    <t>72803A</t>
  </si>
  <si>
    <t>ROSE SCENT CANDLE JEWELLED DRAWER</t>
  </si>
  <si>
    <t>85025C</t>
  </si>
  <si>
    <t>PINK HEART SHAPE PHOTO FRAME</t>
  </si>
  <si>
    <t>22316</t>
  </si>
  <si>
    <t>200 BENDY SKULL STRAWS</t>
  </si>
  <si>
    <t>72529W</t>
  </si>
  <si>
    <t>WHITE ADVENT CANDLE</t>
  </si>
  <si>
    <t>85034C</t>
  </si>
  <si>
    <t>3 ROSE MORRIS BOXED CANDLES</t>
  </si>
  <si>
    <t>84625A</t>
  </si>
  <si>
    <t>PINK NEW BAROQUECANDLESTICK CANDLE</t>
  </si>
  <si>
    <t>84665</t>
  </si>
  <si>
    <t>22714</t>
  </si>
  <si>
    <t>CARD BIRTHDAY COWBOY</t>
  </si>
  <si>
    <t>45008C</t>
  </si>
  <si>
    <t>DECORATIVE NET CANOPY CREAM</t>
  </si>
  <si>
    <t>21632</t>
  </si>
  <si>
    <t>VINTAGE PINK DECORATIVE PARASOL</t>
  </si>
  <si>
    <t>22106</t>
  </si>
  <si>
    <t xml:space="preserve">MIRROR MOSAIC HURRICANE LAMP </t>
  </si>
  <si>
    <t>85180A</t>
  </si>
  <si>
    <t xml:space="preserve">RED HEARTS LIGHT CHAIN </t>
  </si>
  <si>
    <t>21219</t>
  </si>
  <si>
    <t>SET/4 BADGES BALLOON GIRL</t>
  </si>
  <si>
    <t>84907</t>
  </si>
  <si>
    <t>PINK YELLOW PATCH CUSHION COVER</t>
  </si>
  <si>
    <t>22049</t>
  </si>
  <si>
    <t>WRAP CHRISTMAS SCREEN PRINT</t>
  </si>
  <si>
    <t>17109B</t>
  </si>
  <si>
    <t>FLOWER FAIRY INCENSE LAVENDER</t>
  </si>
  <si>
    <t>40018E</t>
  </si>
  <si>
    <t>TEA TIME PAPER LANTERNS</t>
  </si>
  <si>
    <t>85189</t>
  </si>
  <si>
    <t>HANGING BUTTERFLY  EGG</t>
  </si>
  <si>
    <t>21579</t>
  </si>
  <si>
    <t>LOLITA  DESIGN  COTTON TOTE BAG</t>
  </si>
  <si>
    <t>85121B</t>
  </si>
  <si>
    <t>RETRO LAUNDRY TUB PINK</t>
  </si>
  <si>
    <t>22914</t>
  </si>
  <si>
    <t>BLUE COAT RACK PARIS FASHION</t>
  </si>
  <si>
    <t>21391</t>
  </si>
  <si>
    <t>FRENCH EMROIDR LAVENDER SCENT HEART</t>
  </si>
  <si>
    <t>20986</t>
  </si>
  <si>
    <t>BLUE CALCULATOR RULER</t>
  </si>
  <si>
    <t>21289</t>
  </si>
  <si>
    <t>LARGE STRIPES CHOCOLATE GIFT BAG</t>
  </si>
  <si>
    <t>22101</t>
  </si>
  <si>
    <t>MIRROR MOSAIC VOTIVE HOLDER</t>
  </si>
  <si>
    <t>21070</t>
  </si>
  <si>
    <t xml:space="preserve">VINTAGE BILLBOARD MUG </t>
  </si>
  <si>
    <t>21633</t>
  </si>
  <si>
    <t>SUNFLOWER DECORATIVE PARASOL</t>
  </si>
  <si>
    <t>16244B</t>
  </si>
  <si>
    <t>MAXWELL 2 TONE BLUE 60 PAGE PHOTO A</t>
  </si>
  <si>
    <t>90200C</t>
  </si>
  <si>
    <t>BLUE SWEETHEART BRACELET</t>
  </si>
  <si>
    <t>22214</t>
  </si>
  <si>
    <t>CANDLE PLATE LACE WHITE</t>
  </si>
  <si>
    <t>22280</t>
  </si>
  <si>
    <t>POCKET BAG PINK PAISELY BROWN SPOT</t>
  </si>
  <si>
    <t>72750A</t>
  </si>
  <si>
    <t>FLOWER FAIRY SET OF 3 LILY CANDLES</t>
  </si>
  <si>
    <t>22986</t>
  </si>
  <si>
    <t>GINGHAM ROSE WRAP</t>
  </si>
  <si>
    <t>22963</t>
  </si>
  <si>
    <t>JAM JAR WITH GREEN LID</t>
  </si>
  <si>
    <t>20733</t>
  </si>
  <si>
    <t xml:space="preserve">GOLD MINI TAPE MEASURE </t>
  </si>
  <si>
    <t>22512</t>
  </si>
  <si>
    <t>DOORSTOP RACING CAR DESIGN</t>
  </si>
  <si>
    <t>21694</t>
  </si>
  <si>
    <t xml:space="preserve">SMALL REGAL  SILVER CANDLEPOT </t>
  </si>
  <si>
    <t>78124</t>
  </si>
  <si>
    <t xml:space="preserve">MAGAZINE RACK GEBRA ASSORTED </t>
  </si>
  <si>
    <t>35647</t>
  </si>
  <si>
    <t xml:space="preserve">VINTAGE BEAD PINK SHADE </t>
  </si>
  <si>
    <t>20776</t>
  </si>
  <si>
    <t>ABSTRACT CIRCLES NOTEBOOK</t>
  </si>
  <si>
    <t>85135C</t>
  </si>
  <si>
    <t>RED DRAGONFLY HELICOPTER</t>
  </si>
  <si>
    <t>22269</t>
  </si>
  <si>
    <t>EGG CUP NATURAL CHICKEN</t>
  </si>
  <si>
    <t>84534B</t>
  </si>
  <si>
    <t>FAIRY CAKE NOTEBOOK A5 SIZE</t>
  </si>
  <si>
    <t>22700</t>
  </si>
  <si>
    <t>BLACK AND WHITE DOG BOWL</t>
  </si>
  <si>
    <t>21269</t>
  </si>
  <si>
    <t xml:space="preserve">ANTIQUE CREAM CUTLERY SHELF </t>
  </si>
  <si>
    <t>20850</t>
  </si>
  <si>
    <t>ZINC HEART LATTICE PLANTER BOWL</t>
  </si>
  <si>
    <t>22058</t>
  </si>
  <si>
    <t>CERAMIC LOVE HEARTS DESIGN MUG</t>
  </si>
  <si>
    <t>84358</t>
  </si>
  <si>
    <t>FLOOR LAMP SHADE WOOD BASE</t>
  </si>
  <si>
    <t>22679</t>
  </si>
  <si>
    <t>FRENCH BLUE METAL DOOR SIGN, 4</t>
  </si>
  <si>
    <t>20731</t>
  </si>
  <si>
    <t>POSY CANDY BAG</t>
  </si>
  <si>
    <t>21299</t>
  </si>
  <si>
    <t xml:space="preserve">EDWARDIAN TOILET ROLL UNIT </t>
  </si>
  <si>
    <t>72819</t>
  </si>
  <si>
    <t>CUPID DESIGN SCENTED CANDLES</t>
  </si>
  <si>
    <t>22099</t>
  </si>
  <si>
    <t>CARAVAN SQUARE TISSUE BOX</t>
  </si>
  <si>
    <t>84006</t>
  </si>
  <si>
    <t>MAGIC TREE -PAPER FLOWERS</t>
  </si>
  <si>
    <t>72801G</t>
  </si>
  <si>
    <t>4 BURGUNDY WINE DINNER CANDLES</t>
  </si>
  <si>
    <t>20780</t>
  </si>
  <si>
    <t>BLACK EAR MUFF HEADPHONES</t>
  </si>
  <si>
    <t>21338</t>
  </si>
  <si>
    <t xml:space="preserve">MARAKESH LANTERN SMALL </t>
  </si>
  <si>
    <t>85166B</t>
  </si>
  <si>
    <t>BLACK METAL BAROQUE PHOTO FRAME</t>
  </si>
  <si>
    <t>46776B</t>
  </si>
  <si>
    <t xml:space="preserve">WOVEN BERRIES CUSHION COVER </t>
  </si>
  <si>
    <t>22287</t>
  </si>
  <si>
    <t xml:space="preserve">DECORATION , WOBBLY CHICKEN, METAL </t>
  </si>
  <si>
    <t>22598</t>
  </si>
  <si>
    <t>CHRISTMAS MUSICAL ZINC TREE</t>
  </si>
  <si>
    <t>84761</t>
  </si>
  <si>
    <t xml:space="preserve">IVORY HANGING BIRD PLANTER </t>
  </si>
  <si>
    <t>10125</t>
  </si>
  <si>
    <t>MINI FUNKY DESIGN TAPES</t>
  </si>
  <si>
    <t>84762C</t>
  </si>
  <si>
    <t>GREEN PICNIC BARBECUE BUCKET</t>
  </si>
  <si>
    <t>22983</t>
  </si>
  <si>
    <t>CARD, BILLBOARD FONT</t>
  </si>
  <si>
    <t>85124B</t>
  </si>
  <si>
    <t>BLUE JUICY FRUIT PHOTO FRAME</t>
  </si>
  <si>
    <t>20704</t>
  </si>
  <si>
    <t>MR ROBOT SOFT TOY</t>
  </si>
  <si>
    <t>20775</t>
  </si>
  <si>
    <t xml:space="preserve">DAISY NOTEBOOK </t>
  </si>
  <si>
    <t>22232</t>
  </si>
  <si>
    <t>JIGSAW TOADSTOOLS 3 PIECE</t>
  </si>
  <si>
    <t>84033</t>
  </si>
  <si>
    <t xml:space="preserve">FLAG OF ST GEORGE </t>
  </si>
  <si>
    <t>17033</t>
  </si>
  <si>
    <t>BROCADE PURSE,SMALL ARCH BUTTON</t>
  </si>
  <si>
    <t>21303</t>
  </si>
  <si>
    <t>FILIGREE WALL MIRROR  ANTIQUE WHITE</t>
  </si>
  <si>
    <t>84569D</t>
  </si>
  <si>
    <t>PACK 6 HEART/ICE-CREAM PATCHES</t>
  </si>
  <si>
    <t>20669</t>
  </si>
  <si>
    <t>RED HEART LUGGAGE TAG</t>
  </si>
  <si>
    <t>72586</t>
  </si>
  <si>
    <t>S/6 HALLOWEEN GHOST T LIGHTS, 5CM H</t>
  </si>
  <si>
    <t>20894</t>
  </si>
  <si>
    <t>HANGING BAUBLE T-LIGHT HOLDER LARGE</t>
  </si>
  <si>
    <t>85129D</t>
  </si>
  <si>
    <t>BEADED CRYSTAL HEART PINK SMALL</t>
  </si>
  <si>
    <t>21277</t>
  </si>
  <si>
    <t>FRENCH STYLE EMBOSSED HEART CABINET</t>
  </si>
  <si>
    <t>22680</t>
  </si>
  <si>
    <t>FRENCH BLUE METAL DOOR SIGN, 5</t>
  </si>
  <si>
    <t>20910</t>
  </si>
  <si>
    <t>VINTAGE PHOTO ALBUM PARIS DAYS</t>
  </si>
  <si>
    <t>85017A</t>
  </si>
  <si>
    <t>ENVELOPE 50 ROMANTIC IMAGES</t>
  </si>
  <si>
    <t>21066</t>
  </si>
  <si>
    <t>VINTAGE RED MUG</t>
  </si>
  <si>
    <t>21851</t>
  </si>
  <si>
    <t>LILAC DIAMANTE PEN IN GIFT BOX</t>
  </si>
  <si>
    <t>21276</t>
  </si>
  <si>
    <t>TWO EMBOSSED HEART MINI DRAWERS</t>
  </si>
  <si>
    <t>22258</t>
  </si>
  <si>
    <t>FELT FARM ANIMAL RABBIT</t>
  </si>
  <si>
    <t>84687</t>
  </si>
  <si>
    <t>BEACH HUT SHELF W 3 DRAWERS</t>
  </si>
  <si>
    <t>21873</t>
  </si>
  <si>
    <t>IF YOU CAN'T STAND THE HEAT MUG</t>
  </si>
  <si>
    <t>22216</t>
  </si>
  <si>
    <t>T-LIGHT HOLDER WHITE LACE</t>
  </si>
  <si>
    <t>22927</t>
  </si>
  <si>
    <t>GREEN GIANT GARDEN THERMOMETER</t>
  </si>
  <si>
    <t>35811A</t>
  </si>
  <si>
    <t>ENAMEL PINK SUGAR CONTAINER</t>
  </si>
  <si>
    <t>85125</t>
  </si>
  <si>
    <t>SMALL ROUND CUT GLASS CANDLESTICK</t>
  </si>
  <si>
    <t>21427</t>
  </si>
  <si>
    <t>SKULLS STORAGE BOX SMALL</t>
  </si>
  <si>
    <t>84715</t>
  </si>
  <si>
    <t>SET OF 6 ICE CREAM SKITTLES</t>
  </si>
  <si>
    <t>72814</t>
  </si>
  <si>
    <t>SET OF 3 CHRISTMAS BRIAR CANDLES</t>
  </si>
  <si>
    <t>79030G</t>
  </si>
  <si>
    <t>TUMBLER, NEW ENGLAND</t>
  </si>
  <si>
    <t>21726</t>
  </si>
  <si>
    <t>MULTI HEARTS  STICKERS</t>
  </si>
  <si>
    <t>21758</t>
  </si>
  <si>
    <t>VINTAGE SHELLS PRINT</t>
  </si>
  <si>
    <t>22683</t>
  </si>
  <si>
    <t>FRENCH BLUE METAL DOOR SIGN, 8</t>
  </si>
  <si>
    <t>22339</t>
  </si>
  <si>
    <t xml:space="preserve">CHRISTMAS TREE PAINTED ZINC </t>
  </si>
  <si>
    <t>22250</t>
  </si>
  <si>
    <t>DECORATION  BUTTERFLY  MAGIC GARDEN</t>
  </si>
  <si>
    <t>20771</t>
  </si>
  <si>
    <t>CHRYSANTHEMUM  JOURNAL</t>
  </si>
  <si>
    <t>84689</t>
  </si>
  <si>
    <t>S/2 BEACH HUT TREASURE CHESTS</t>
  </si>
  <si>
    <t>22340</t>
  </si>
  <si>
    <t xml:space="preserve">NOEL GARLAND PAINTED ZINC </t>
  </si>
  <si>
    <t>21043</t>
  </si>
  <si>
    <t>APRON MODERN VINTAGE COTTON</t>
  </si>
  <si>
    <t>22389</t>
  </si>
  <si>
    <t>PAPERWEIGHT SAVE THE PLANET</t>
  </si>
  <si>
    <t>84625D</t>
  </si>
  <si>
    <t>WHITE NEWBAROQUE CANDLESTICK CANDLE</t>
  </si>
  <si>
    <t>84842</t>
  </si>
  <si>
    <t>HELLO SAILOR BATHROOM SET</t>
  </si>
  <si>
    <t>22856</t>
  </si>
  <si>
    <t>ASSORTED EASTER DECORATIONS  BELLS</t>
  </si>
  <si>
    <t>22682</t>
  </si>
  <si>
    <t>FRENCH BLUE METAL DOOR SIGN, 7</t>
  </si>
  <si>
    <t>22529</t>
  </si>
  <si>
    <t xml:space="preserve">MAGIC DRAWING SLATE GO TO THE FAIR </t>
  </si>
  <si>
    <t>85179B</t>
  </si>
  <si>
    <t xml:space="preserve">WHITE BITTY LIGHT CHAIN </t>
  </si>
  <si>
    <t>22408</t>
  </si>
  <si>
    <t>MONEY BOX CONFECTIONERY DESIGN</t>
  </si>
  <si>
    <t>10134</t>
  </si>
  <si>
    <t>22481</t>
  </si>
  <si>
    <t>BLACK TEA TOWEL CLASSIC DESIGN</t>
  </si>
  <si>
    <t>84782A</t>
  </si>
  <si>
    <t>PINK 3 TIER GLASS PLATE STAND</t>
  </si>
  <si>
    <t>22805</t>
  </si>
  <si>
    <t>BLUE DRAWER KNOB ACRYLIC EDWARDIAN</t>
  </si>
  <si>
    <t>20700</t>
  </si>
  <si>
    <t xml:space="preserve">GREEN CAT FLORAL CUSHION COVER </t>
  </si>
  <si>
    <t>47581B</t>
  </si>
  <si>
    <t xml:space="preserve">FAIRY CAKE WICKER PICNIC BASKET </t>
  </si>
  <si>
    <t>22685</t>
  </si>
  <si>
    <t>FRENCH BLUE METAL DOOR SIGN, 0</t>
  </si>
  <si>
    <t>20996</t>
  </si>
  <si>
    <t>JAZZ HEARTS ADDRESS BOOK</t>
  </si>
  <si>
    <t>21250</t>
  </si>
  <si>
    <t>SET OF SKULL WALL STICKERS</t>
  </si>
  <si>
    <t>21298</t>
  </si>
  <si>
    <t xml:space="preserve">EDWARDIAN 2 DRAWER WALL CABINET </t>
  </si>
  <si>
    <t>84396</t>
  </si>
  <si>
    <t>6 HOOK JEWELLERY STAND BLACK DRESS</t>
  </si>
  <si>
    <t>85169A</t>
  </si>
  <si>
    <t>IVORY LOVE BIRD CANDLE</t>
  </si>
  <si>
    <t>22446</t>
  </si>
  <si>
    <t>PIN CUSHION RUSSIAN DOLL PINK</t>
  </si>
  <si>
    <t>22511</t>
  </si>
  <si>
    <t>DOORSTOP RUSSIAN DOLL RETROSPOT</t>
  </si>
  <si>
    <t>21199</t>
  </si>
  <si>
    <t>PINK  HEART CONFETTI IN TUBE</t>
  </si>
  <si>
    <t>84620</t>
  </si>
  <si>
    <t>BLUE GINGHAM ROSE CUSHION COVER</t>
  </si>
  <si>
    <t>85231G</t>
  </si>
  <si>
    <t>ORANGE SCENTED SET/9 T-LIGHTS</t>
  </si>
  <si>
    <t>21676</t>
  </si>
  <si>
    <t>FLOWERS  STICKERS</t>
  </si>
  <si>
    <t>47597</t>
  </si>
  <si>
    <t>NEW ENGLAND TEATOWELS</t>
  </si>
  <si>
    <t>22811</t>
  </si>
  <si>
    <t xml:space="preserve">SET OF 6 T-LIGHTS CACTI </t>
  </si>
  <si>
    <t>90200D</t>
  </si>
  <si>
    <t>PINK SWEETHEART BRACELET</t>
  </si>
  <si>
    <t>84536B</t>
  </si>
  <si>
    <t>FAIRY CAKES NOTEBOOK A7 SIZE</t>
  </si>
  <si>
    <t>21817</t>
  </si>
  <si>
    <t>GLITTER CHRISTMAS TREE</t>
  </si>
  <si>
    <t>21376</t>
  </si>
  <si>
    <t xml:space="preserve">LARGE  TALL CAMPHOR WOOD TOADSTOOL </t>
  </si>
  <si>
    <t>21443</t>
  </si>
  <si>
    <t>OLIVE CHALET BIRDFEEDER</t>
  </si>
  <si>
    <t>22249</t>
  </si>
  <si>
    <t>DECORATION WHITE CHICK MAGIC GARDEN</t>
  </si>
  <si>
    <t>84925D</t>
  </si>
  <si>
    <t>LA PALMIERA WALL THERMOMETER</t>
  </si>
  <si>
    <t>85032A</t>
  </si>
  <si>
    <t>ROMANTIC IMAGES GIFT WRAP SET</t>
  </si>
  <si>
    <t>21300</t>
  </si>
  <si>
    <t>ANTIQUE EDWARDIAN DRESSER</t>
  </si>
  <si>
    <t>22964</t>
  </si>
  <si>
    <t>3 PIECE SPACEBOY COOKIE CUTTER SET</t>
  </si>
  <si>
    <t>47503F</t>
  </si>
  <si>
    <t>ASS FLORAL PRINT TORCH</t>
  </si>
  <si>
    <t>21991</t>
  </si>
  <si>
    <t>BOHEMIAN COLLAGE STATIONERY SET</t>
  </si>
  <si>
    <t>16235</t>
  </si>
  <si>
    <t>RECYCLED PENCIL WITH RABBIT ERASER</t>
  </si>
  <si>
    <t>85214</t>
  </si>
  <si>
    <t>TUB 24 PINK FLOWER PEGS</t>
  </si>
  <si>
    <t>84313B</t>
  </si>
  <si>
    <t xml:space="preserve">BLUE TV TRAY TABLE </t>
  </si>
  <si>
    <t>85194L</t>
  </si>
  <si>
    <t>HANGING SPRING FLOWER EGG LARGE</t>
  </si>
  <si>
    <t>21202</t>
  </si>
  <si>
    <t>DOLLY HONEYCOMB GARLAND</t>
  </si>
  <si>
    <t>62094B</t>
  </si>
  <si>
    <t xml:space="preserve">TURQ ICE CREAM BUM BAG </t>
  </si>
  <si>
    <t>37492B</t>
  </si>
  <si>
    <t>BLUE YELLOW FLOWER PIGGY BANK</t>
  </si>
  <si>
    <t>22230</t>
  </si>
  <si>
    <t>JIGSAW TREE WITH WATERING CAN</t>
  </si>
  <si>
    <t>35599D</t>
  </si>
  <si>
    <t>PINK AND WHITE CHRISTMAS TREE 120CM</t>
  </si>
  <si>
    <t>21255</t>
  </si>
  <si>
    <t>FRENCH BOTTLE , LAVENDER</t>
  </si>
  <si>
    <t>37474</t>
  </si>
  <si>
    <t>SET/4 2 TONE EGG SHAPE MIXING BOWLS</t>
  </si>
  <si>
    <t>21317</t>
  </si>
  <si>
    <t>GLASS SPHERE CANDLE STAND MEDIUM</t>
  </si>
  <si>
    <t>84341B</t>
  </si>
  <si>
    <t>SMALL PINK MAGIC CHRISTMAS TREE</t>
  </si>
  <si>
    <t>21308</t>
  </si>
  <si>
    <t>LOUVRE VANITY MIRROR</t>
  </si>
  <si>
    <t>84964A</t>
  </si>
  <si>
    <t>PINK PAINTED KASHMIRI TABLE</t>
  </si>
  <si>
    <t>72800C</t>
  </si>
  <si>
    <t>S/4 PINK DINNER CANDLE SILVER FLOCK</t>
  </si>
  <si>
    <t>21076</t>
  </si>
  <si>
    <t xml:space="preserve">SET/20 COLLAGE PAPER NAPKIN </t>
  </si>
  <si>
    <t>22684</t>
  </si>
  <si>
    <t>FRENCH BLUE METAL DOOR SIGN, 9</t>
  </si>
  <si>
    <t>20862</t>
  </si>
  <si>
    <t>PINK PATCH PENCIL CASE BLUE HEART</t>
  </si>
  <si>
    <t>84869</t>
  </si>
  <si>
    <t>CANDY BUTTON PHOTO ALBUM</t>
  </si>
  <si>
    <t>85218</t>
  </si>
  <si>
    <t>S/5 MINI ICE CREAM FRIDGE MAGNETS</t>
  </si>
  <si>
    <t>22681</t>
  </si>
  <si>
    <t>FRENCH BLUE METAL DOOR SIGN, 6</t>
  </si>
  <si>
    <t>85226A</t>
  </si>
  <si>
    <t>WHITE/BLUE PULL BACK RACING CAR</t>
  </si>
  <si>
    <t>22289</t>
  </si>
  <si>
    <t>DECORATION , HANGING METAL CHICKEN</t>
  </si>
  <si>
    <t>22228</t>
  </si>
  <si>
    <t xml:space="preserve">BUNNY WOODEN PAINTED WITH BIRD </t>
  </si>
  <si>
    <t>22974</t>
  </si>
  <si>
    <t>CHILDRENS DOLLY GIRL MUG</t>
  </si>
  <si>
    <t>20867</t>
  </si>
  <si>
    <t>PINK ROSE FABRIC MIRROR</t>
  </si>
  <si>
    <t>22828</t>
  </si>
  <si>
    <t>REGENCY MIRROR WITH SHUTTERS</t>
  </si>
  <si>
    <t>85017C</t>
  </si>
  <si>
    <t>ENVELOPE 50 CURIOUS IMAGES</t>
  </si>
  <si>
    <t>46776A</t>
  </si>
  <si>
    <t>WOVEN BUBBLE GUM CUSHION COVER</t>
  </si>
  <si>
    <t>22056</t>
  </si>
  <si>
    <t>CERAMIC PLATE LOVE HEART DESIGN</t>
  </si>
  <si>
    <t>85230F</t>
  </si>
  <si>
    <t>JASMINE VOTIVE CANDLE</t>
  </si>
  <si>
    <t>35951</t>
  </si>
  <si>
    <t>FOLKART BAUBLE CHRISTMAS DECORATION</t>
  </si>
  <si>
    <t>85141</t>
  </si>
  <si>
    <t>JARDIN ETCHED GLASS FRUITBOWL</t>
  </si>
  <si>
    <t>21159</t>
  </si>
  <si>
    <t xml:space="preserve">MOODY BOY  DOOR HANGER </t>
  </si>
  <si>
    <t>85093</t>
  </si>
  <si>
    <t>CANDY SPOT EGG WARMER HARE</t>
  </si>
  <si>
    <t>20833</t>
  </si>
  <si>
    <t>SHAKER THROW  QUILTED</t>
  </si>
  <si>
    <t>20661</t>
  </si>
  <si>
    <t xml:space="preserve">BLUE SPOTTY PURSE </t>
  </si>
  <si>
    <t>84247E</t>
  </si>
  <si>
    <t>PACK/12 XMAS FUN CARD</t>
  </si>
  <si>
    <t>84684</t>
  </si>
  <si>
    <t>BEACH HUT PHOTO FRAME</t>
  </si>
  <si>
    <t>22853</t>
  </si>
  <si>
    <t>CAT BOWL VINTAGE CREAM</t>
  </si>
  <si>
    <t>21775</t>
  </si>
  <si>
    <t>DECORATIVE FLORE BATHROOM BOTTLE</t>
  </si>
  <si>
    <t>22123</t>
  </si>
  <si>
    <t>PING MICROWAVE APRON</t>
  </si>
  <si>
    <t>22643</t>
  </si>
  <si>
    <t xml:space="preserve">SET OF 4 NAPKIN CHARMS LEAVES   </t>
  </si>
  <si>
    <t>21162</t>
  </si>
  <si>
    <t xml:space="preserve">TOXIC AREA  DOOR HANGER </t>
  </si>
  <si>
    <t>21562</t>
  </si>
  <si>
    <t xml:space="preserve">HAWAIIAN GRASS SKIRT </t>
  </si>
  <si>
    <t>21247</t>
  </si>
  <si>
    <t xml:space="preserve">SET OF RED SALAD SERVERS </t>
  </si>
  <si>
    <t>21426</t>
  </si>
  <si>
    <t>WOODLAND STORAGE BOX SMALL</t>
  </si>
  <si>
    <t>22673</t>
  </si>
  <si>
    <t>FRENCH GARDEN SIGN BLUE METAL</t>
  </si>
  <si>
    <t>84578</t>
  </si>
  <si>
    <t>ELEPHANT TOY WITH BLUE T-SHIRT</t>
  </si>
  <si>
    <t>22267</t>
  </si>
  <si>
    <t xml:space="preserve">EASTER DECORATION EGG BUNNY </t>
  </si>
  <si>
    <t>22104</t>
  </si>
  <si>
    <t>MIRROR MOSAIC CANDLE PLATE</t>
  </si>
  <si>
    <t>79163</t>
  </si>
  <si>
    <t>BLACK CHAMPAGNE GLASS</t>
  </si>
  <si>
    <t>21555</t>
  </si>
  <si>
    <t>CERAMIC STRAWBERRY TRINKET TRAY</t>
  </si>
  <si>
    <t>85036C</t>
  </si>
  <si>
    <t>ROSE 1 WICK MORRIS BOXED CANDLE</t>
  </si>
  <si>
    <t>84660C</t>
  </si>
  <si>
    <t>PINK STITCHED WALL CLOCK</t>
  </si>
  <si>
    <t>22134</t>
  </si>
  <si>
    <t xml:space="preserve">LADLE LOVE HEART RED </t>
  </si>
  <si>
    <t>85127</t>
  </si>
  <si>
    <t>SMALL SQUARE CUT GLASS CANDLESTICK</t>
  </si>
  <si>
    <t>85188B</t>
  </si>
  <si>
    <t>PINK METAL SWINGING BUNNY</t>
  </si>
  <si>
    <t>20913</t>
  </si>
  <si>
    <t>SET/5 BLUE SPOTTY LID GLASS BOWLS</t>
  </si>
  <si>
    <t>21253</t>
  </si>
  <si>
    <t>SET OF PICTURE FRAME  STICKERS</t>
  </si>
  <si>
    <t>82613B</t>
  </si>
  <si>
    <t>METAL SIGN,CUPCAKE SINGLE HOOK</t>
  </si>
  <si>
    <t>37351</t>
  </si>
  <si>
    <t xml:space="preserve">ORANGE FLOWER MUG </t>
  </si>
  <si>
    <t>21619</t>
  </si>
  <si>
    <t>4 VANILLA BOTANICAL CANDLES</t>
  </si>
  <si>
    <t>22164</t>
  </si>
  <si>
    <t>STRING OF STARS CARD HOLDER</t>
  </si>
  <si>
    <t>22036</t>
  </si>
  <si>
    <t>DINOSAUR BIRTHDAY CARD</t>
  </si>
  <si>
    <t>72799C</t>
  </si>
  <si>
    <t>PINK PILLAR CANDLE SILVER FLOCK</t>
  </si>
  <si>
    <t>17012C</t>
  </si>
  <si>
    <t xml:space="preserve">ORIGAMI LAVENDER INCENSE/CANDL SET </t>
  </si>
  <si>
    <t>20765</t>
  </si>
  <si>
    <t xml:space="preserve">CHRYSANTHEMUM SKETCHBOOK </t>
  </si>
  <si>
    <t>47592A</t>
  </si>
  <si>
    <t>CAROUSEL DES CHILD'S OVERALL</t>
  </si>
  <si>
    <t>21945</t>
  </si>
  <si>
    <t xml:space="preserve">STRAWBERRIES  DESIGN FLANNEL </t>
  </si>
  <si>
    <t>85096</t>
  </si>
  <si>
    <t>HILDA CANDY SPOT RABBIT</t>
  </si>
  <si>
    <t>20757</t>
  </si>
  <si>
    <t xml:space="preserve">RED DAISY POCKET BOOK </t>
  </si>
  <si>
    <t>85136A</t>
  </si>
  <si>
    <t>YELLOW SHARK HELICOPTER</t>
  </si>
  <si>
    <t>22702</t>
  </si>
  <si>
    <t>BLACK AND WHITE CAT BOWL</t>
  </si>
  <si>
    <t>21416</t>
  </si>
  <si>
    <t>CLAM SHELL LARGE</t>
  </si>
  <si>
    <t>20652</t>
  </si>
  <si>
    <t xml:space="preserve">BLUE SPOTTY LUGGAGE TAG </t>
  </si>
  <si>
    <t>85113</t>
  </si>
  <si>
    <t>POLKA DOT PISTACHIO PAIL</t>
  </si>
  <si>
    <t>22403</t>
  </si>
  <si>
    <t xml:space="preserve">MAGNETS PACK OF 4 VINTAGE LABELS </t>
  </si>
  <si>
    <t>85071B</t>
  </si>
  <si>
    <t>RED CHARLIE+LOLA PERSONAL DOORSIGN</t>
  </si>
  <si>
    <t>17164B</t>
  </si>
  <si>
    <t>ASS COL SMALL SAND GECKO P'WEIGHT</t>
  </si>
  <si>
    <t>21200</t>
  </si>
  <si>
    <t>MULTICOLOUR HONEYCOMB PAPER GARLAND</t>
  </si>
  <si>
    <t>79315W</t>
  </si>
  <si>
    <t>FLYING SAUCER TABLE LIGHT IN WHITE</t>
  </si>
  <si>
    <t>35471D</t>
  </si>
  <si>
    <t xml:space="preserve">SET OF 3 BIRD LIGHT PINK FEATHER </t>
  </si>
  <si>
    <t>21350</t>
  </si>
  <si>
    <t>GINGHAM HEART WREATH</t>
  </si>
  <si>
    <t>16169N</t>
  </si>
  <si>
    <t>WRAP BLUE RUSSIAN FOLKART</t>
  </si>
  <si>
    <t>35653</t>
  </si>
  <si>
    <t>VINTAGE BEAD NOTEBOOK</t>
  </si>
  <si>
    <t>90175A</t>
  </si>
  <si>
    <t>WHITE GLASS CHUNKY CHARM BRACELET</t>
  </si>
  <si>
    <t>84819</t>
  </si>
  <si>
    <t>DANISH ROSE ROUND SEWING BOX</t>
  </si>
  <si>
    <t>72232</t>
  </si>
  <si>
    <t>FENG SHUI PILLAR CANDLE</t>
  </si>
  <si>
    <t>22686</t>
  </si>
  <si>
    <t>FRENCH BLUE METAL DOOR SIGN, No</t>
  </si>
  <si>
    <t>21530</t>
  </si>
  <si>
    <t>DAIRY MAID TOASTRACK</t>
  </si>
  <si>
    <t>22709</t>
  </si>
  <si>
    <t>WRAP WEDDING DAY</t>
  </si>
  <si>
    <t>22913</t>
  </si>
  <si>
    <t>RED COAT RACK PARIS FASHION</t>
  </si>
  <si>
    <t>20849</t>
  </si>
  <si>
    <t>ZINC HEART LATTICE DOUBLE PLANTER</t>
  </si>
  <si>
    <t>84609</t>
  </si>
  <si>
    <t>TALL ROCOCO CANDLE HOLDER</t>
  </si>
  <si>
    <t>84932A</t>
  </si>
  <si>
    <t>SMALL GREEN PEONY FOLDING STOOL</t>
  </si>
  <si>
    <t>21665</t>
  </si>
  <si>
    <t>TRIANGULAR RIDGED GLASS POSY HOLDER</t>
  </si>
  <si>
    <t>37444C</t>
  </si>
  <si>
    <t xml:space="preserve">PINK BREAKFAST CUP AND SAUCER </t>
  </si>
  <si>
    <t>15034</t>
  </si>
  <si>
    <t xml:space="preserve">PAPER POCKET TRAVELING FAN </t>
  </si>
  <si>
    <t>22255</t>
  </si>
  <si>
    <t>FELT TOADSTOOL  SMALL</t>
  </si>
  <si>
    <t>84596G</t>
  </si>
  <si>
    <t>SMALL CHOCOLATES PINK BOWL</t>
  </si>
  <si>
    <t>72755C</t>
  </si>
  <si>
    <t>FLOWER FAIRY OIL BURNER SET ROSE</t>
  </si>
  <si>
    <t>21458</t>
  </si>
  <si>
    <t>2 PICTURE BOOK EGGS EASTER BUNNY</t>
  </si>
  <si>
    <t>37333</t>
  </si>
  <si>
    <t xml:space="preserve">RETRO "TEA FOR ONE" </t>
  </si>
  <si>
    <t>21419</t>
  </si>
  <si>
    <t>CONCH SHELL</t>
  </si>
  <si>
    <t>84932C</t>
  </si>
  <si>
    <t>SMALL ORIENTAL BLUE FOLDING STOOL</t>
  </si>
  <si>
    <t>20863</t>
  </si>
  <si>
    <t>BLUE PATCH PENCIL CASE PINK HEART</t>
  </si>
  <si>
    <t>75013B</t>
  </si>
  <si>
    <t>STRING OF 8 BUTTERFLIES,PINK</t>
  </si>
  <si>
    <t>20934</t>
  </si>
  <si>
    <t>SET/3 POT PLANT CANDLES</t>
  </si>
  <si>
    <t>22062</t>
  </si>
  <si>
    <t>CERAMIC BOWL WITH LOVE HEART DESIGN</t>
  </si>
  <si>
    <t>47583A</t>
  </si>
  <si>
    <t>SET OF 3 WICKER BASKET ROSE</t>
  </si>
  <si>
    <t>84824</t>
  </si>
  <si>
    <t>DANISH ROSE UMBRELLA STAND</t>
  </si>
  <si>
    <t>20941</t>
  </si>
  <si>
    <t>FROG CANDLE</t>
  </si>
  <si>
    <t>84625C</t>
  </si>
  <si>
    <t>BLUE NEW BAROQUE CANDLESTICK CANDLE</t>
  </si>
  <si>
    <t>21344</t>
  </si>
  <si>
    <t>MOROCCAN BEATEN METAL DISH</t>
  </si>
  <si>
    <t>20689</t>
  </si>
  <si>
    <t>RETRO SISTERS EXPRESSO CUPS</t>
  </si>
  <si>
    <t>22034</t>
  </si>
  <si>
    <t>ROBIN CHRISTMAS CARD</t>
  </si>
  <si>
    <t>82605</t>
  </si>
  <si>
    <t>OLD DOC RUSSEL METAL SIGN</t>
  </si>
  <si>
    <t>84360</t>
  </si>
  <si>
    <t>TABLE LAMP WHITE SHADE WOOD BASE</t>
  </si>
  <si>
    <t>85231L</t>
  </si>
  <si>
    <t>LAVENDER SCENTED SET/9 T-LIGHTS</t>
  </si>
  <si>
    <t>21739</t>
  </si>
  <si>
    <t>COSY SLIPPER SHOES SMALL GREEN</t>
  </si>
  <si>
    <t>85092</t>
  </si>
  <si>
    <t>CANDY SPOT TEA COSY</t>
  </si>
  <si>
    <t>21822</t>
  </si>
  <si>
    <t>GLITTER CHRISTMAS TREE WITH BELLS</t>
  </si>
  <si>
    <t>22547</t>
  </si>
  <si>
    <t xml:space="preserve">MINI JIGSAW DINOSAUR </t>
  </si>
  <si>
    <t>85053</t>
  </si>
  <si>
    <t>FRENCH ENAMEL CANDLEHOLDER</t>
  </si>
  <si>
    <t>37482P</t>
  </si>
  <si>
    <t>CUBIC MUG PINK POLKA DOT</t>
  </si>
  <si>
    <t>72753B</t>
  </si>
  <si>
    <t>S/3 FLWR FAIRY LAVENDER CANDLES</t>
  </si>
  <si>
    <t>21842</t>
  </si>
  <si>
    <t>PINK HEART CANDY BUTTON CALCULATOR</t>
  </si>
  <si>
    <t>85188A</t>
  </si>
  <si>
    <t>GREEN METAL SWINGING BUNNY</t>
  </si>
  <si>
    <t>21040</t>
  </si>
  <si>
    <t>MODERN VINTAGE COTTON SHOPPING BAG</t>
  </si>
  <si>
    <t>20866</t>
  </si>
  <si>
    <t>BLUE ROSE FABRIC MIRROR</t>
  </si>
  <si>
    <t>16169K</t>
  </si>
  <si>
    <t>WRAP FOLK ART</t>
  </si>
  <si>
    <t>85084</t>
  </si>
  <si>
    <t>HOLLY TOP CHRISTMAS STOCKING</t>
  </si>
  <si>
    <t>21554</t>
  </si>
  <si>
    <t>CERAMIC BIRDHOUSE RED ROOF LARGE</t>
  </si>
  <si>
    <t>21456</t>
  </si>
  <si>
    <t>2 PICTURE BOOK EGGS EASTER CHICKS</t>
  </si>
  <si>
    <t>84595E</t>
  </si>
  <si>
    <t>LARGE TORTILLA DESIGN RED BOWL</t>
  </si>
  <si>
    <t>21724</t>
  </si>
  <si>
    <t>PANDA AND BUNNIES STICKER SHEET</t>
  </si>
  <si>
    <t>21457</t>
  </si>
  <si>
    <t>2 PICTURE BOOK EGGS EASTER DUCKS</t>
  </si>
  <si>
    <t>20997</t>
  </si>
  <si>
    <t xml:space="preserve">ROSE DU SUD CUSHION COVER </t>
  </si>
  <si>
    <t>82613A</t>
  </si>
  <si>
    <t>85028L</t>
  </si>
  <si>
    <t xml:space="preserve">FRENCH CHATEAU LARGE FRUIT BOWL </t>
  </si>
  <si>
    <t>20699</t>
  </si>
  <si>
    <t>MOUSEY LONG LEGS SOFT TOY</t>
  </si>
  <si>
    <t>22615</t>
  </si>
  <si>
    <t xml:space="preserve">PACK OF 12 CIRCUS PARADE TISSUES </t>
  </si>
  <si>
    <t>22108</t>
  </si>
  <si>
    <t>PING! MICROWAVE PLATE</t>
  </si>
  <si>
    <t>84952C</t>
  </si>
  <si>
    <t>MIRROR LOVE BIRD T-LIGHT HOLDER</t>
  </si>
  <si>
    <t>21293</t>
  </si>
  <si>
    <t>MIRRORED DOVE WALL DECORATION</t>
  </si>
  <si>
    <t>20782</t>
  </si>
  <si>
    <t>CAMOUFLAGE EAR MUFF HEADPHONES</t>
  </si>
  <si>
    <t>90082D</t>
  </si>
  <si>
    <t>DIAMANTE BOW BROOCH BLACK COLOUR</t>
  </si>
  <si>
    <t>21223</t>
  </si>
  <si>
    <t>SET/4 BADGES WOODLAND ANIMAL</t>
  </si>
  <si>
    <t>20705</t>
  </si>
  <si>
    <t>MRS ROBOT SOFT TOY</t>
  </si>
  <si>
    <t>37475</t>
  </si>
  <si>
    <t>SET/4 COLOURFUL MIXING BOWLS</t>
  </si>
  <si>
    <t>21304</t>
  </si>
  <si>
    <t>ARCHED GREY MIRROR</t>
  </si>
  <si>
    <t>85119</t>
  </si>
  <si>
    <t>WATERING CAN SINGLE HOOK PISTACHIO</t>
  </si>
  <si>
    <t>84865</t>
  </si>
  <si>
    <t>NEW BAROQUE BLACK PHOTO ALBUM</t>
  </si>
  <si>
    <t>20832</t>
  </si>
  <si>
    <t>RED FLOCK LOVE HEART PHOTO FRAME</t>
  </si>
  <si>
    <t>21375</t>
  </si>
  <si>
    <t xml:space="preserve">LARGE CAMPHOR WOOD FIELD MUSHROOM </t>
  </si>
  <si>
    <t>20932</t>
  </si>
  <si>
    <t>PINK POT PLANT CANDLE</t>
  </si>
  <si>
    <t>22233</t>
  </si>
  <si>
    <t>JIGSAW RABBIT AND BIRDHOUSE</t>
  </si>
  <si>
    <t>21551</t>
  </si>
  <si>
    <t>CERAMIC BIRDHOUSE BUTTERFLY LARGE</t>
  </si>
  <si>
    <t>79323S</t>
  </si>
  <si>
    <t xml:space="preserve"> SILVER CHERRY LIGHTS</t>
  </si>
  <si>
    <t>17165D</t>
  </si>
  <si>
    <t>ASS COL LARGE SAND FROG P'WEIGHT</t>
  </si>
  <si>
    <t>22264</t>
  </si>
  <si>
    <t xml:space="preserve">FELT FARM ANIMAL WHITE BUNNY </t>
  </si>
  <si>
    <t>16225</t>
  </si>
  <si>
    <t>RATTLE SNAKE EGGS</t>
  </si>
  <si>
    <t>20901</t>
  </si>
  <si>
    <t>VINTAGE KEEPSAKE BOX PINK FLOWER</t>
  </si>
  <si>
    <t>22922</t>
  </si>
  <si>
    <t>FRIDGE MAGNETS US DINER ASSORTED</t>
  </si>
  <si>
    <t>72598</t>
  </si>
  <si>
    <t>SET/12 TAPER CANDLES</t>
  </si>
  <si>
    <t>21261</t>
  </si>
  <si>
    <t xml:space="preserve">GREEN GOOSE FEATHER CHRISTMAS TREE </t>
  </si>
  <si>
    <t>21319</t>
  </si>
  <si>
    <t xml:space="preserve">GLASS CHALICE GREEN  SMALL </t>
  </si>
  <si>
    <t>72728</t>
  </si>
  <si>
    <t>ROSE SCENT CANDLES IN GLASS</t>
  </si>
  <si>
    <t>85014C</t>
  </si>
  <si>
    <t>BLUE/BROWN DOTS RUFFLED UMBRELLA</t>
  </si>
  <si>
    <t>84971L</t>
  </si>
  <si>
    <t xml:space="preserve">LARGE HEART FLOWERS HOOK   </t>
  </si>
  <si>
    <t>21850</t>
  </si>
  <si>
    <t>BLUE  DIAMANTE PEN IN GIFT BOX</t>
  </si>
  <si>
    <t>16169P</t>
  </si>
  <si>
    <t xml:space="preserve">WRAP GREEN RUSSIAN FOLKART </t>
  </si>
  <si>
    <t>84986B</t>
  </si>
  <si>
    <t>SET OF 36 SILVER PAPER DOILIES</t>
  </si>
  <si>
    <t>21320</t>
  </si>
  <si>
    <t xml:space="preserve">GLASS CHALICE GREEN  LARGE </t>
  </si>
  <si>
    <t>20783</t>
  </si>
  <si>
    <t>HEART EAR MUFF HEADPHONES</t>
  </si>
  <si>
    <t>79066K</t>
  </si>
  <si>
    <t>RETRO MOD TRAY</t>
  </si>
  <si>
    <t>17021</t>
  </si>
  <si>
    <t>NAMASTE SWAGAT INCENSE</t>
  </si>
  <si>
    <t>85163A</t>
  </si>
  <si>
    <t xml:space="preserve">WHITE BAROQUE WALL CLOCK </t>
  </si>
  <si>
    <t>22806</t>
  </si>
  <si>
    <t xml:space="preserve">SET OF 6 T-LIGHTS WEDDING CAKE </t>
  </si>
  <si>
    <t>85170D</t>
  </si>
  <si>
    <t>SET/6 PINK BIRD T-LIGHT CANDLES</t>
  </si>
  <si>
    <t>85180B</t>
  </si>
  <si>
    <t xml:space="preserve">PINK HEARTS LIGHT CHAIN </t>
  </si>
  <si>
    <t>22608</t>
  </si>
  <si>
    <t xml:space="preserve">PENS ASSORTED FUNKY JEWELED </t>
  </si>
  <si>
    <t>17181</t>
  </si>
  <si>
    <t>CIRCLE OF FRIENDS CANDLE HOLDER</t>
  </si>
  <si>
    <t>22972</t>
  </si>
  <si>
    <t>CHILDREN'S SPACEBOY MUG</t>
  </si>
  <si>
    <t>22033</t>
  </si>
  <si>
    <t>BOTANICAL ROSE GREETING CARD</t>
  </si>
  <si>
    <t>22647</t>
  </si>
  <si>
    <t>CERAMIC LOVE HEART MONEY BANK</t>
  </si>
  <si>
    <t>21129</t>
  </si>
  <si>
    <t xml:space="preserve">SILVER FISHING GNOME </t>
  </si>
  <si>
    <t>84993A</t>
  </si>
  <si>
    <t>75 GREEN PETIT FOUR CASES</t>
  </si>
  <si>
    <t>35954</t>
  </si>
  <si>
    <t>SMALL FOLKART STAR CHRISTMAS DEC</t>
  </si>
  <si>
    <t>22717</t>
  </si>
  <si>
    <t xml:space="preserve">CARD DOG AND BALL </t>
  </si>
  <si>
    <t>37352</t>
  </si>
  <si>
    <t xml:space="preserve">BIRD IN TREE MUG </t>
  </si>
  <si>
    <t>22093</t>
  </si>
  <si>
    <t>MOTORING TISSUE BOX</t>
  </si>
  <si>
    <t>84632</t>
  </si>
  <si>
    <t>DECORATIVE HANGING SHELVING UNIT</t>
  </si>
  <si>
    <t>17109C</t>
  </si>
  <si>
    <t>FLOWER FAIRY INCENSE ROSE</t>
  </si>
  <si>
    <t>84805B</t>
  </si>
  <si>
    <t>BLUE CLIMBING HYDRANGA ART FLOWER</t>
  </si>
  <si>
    <t>84615</t>
  </si>
  <si>
    <t xml:space="preserve">PINK ROUND BUTTERFLY MIRROR </t>
  </si>
  <si>
    <t>84414B</t>
  </si>
  <si>
    <t>FUSCHIA/GREEN STRIPE WOOLLY BLANKET</t>
  </si>
  <si>
    <t>20984</t>
  </si>
  <si>
    <t>12 PENCILS TALL TUBE POSY</t>
  </si>
  <si>
    <t>72772</t>
  </si>
  <si>
    <t>SET/4 SCENTED CANDLES IN RAMEKINS</t>
  </si>
  <si>
    <t>22701</t>
  </si>
  <si>
    <t>PINK DOG BOWL</t>
  </si>
  <si>
    <t>85163B</t>
  </si>
  <si>
    <t xml:space="preserve">BLACK BAROQUE WALL CLOCK </t>
  </si>
  <si>
    <t>84820</t>
  </si>
  <si>
    <t>DANISH ROSE TRINKET TRAYS</t>
  </si>
  <si>
    <t>21883</t>
  </si>
  <si>
    <t xml:space="preserve">STARS GIFT TAPE </t>
  </si>
  <si>
    <t>21399</t>
  </si>
  <si>
    <t>BLUE  SPOTTY  COFFEE MUG</t>
  </si>
  <si>
    <t>72818</t>
  </si>
  <si>
    <t>CHRISTMAS DECOUPAGE CANDLE</t>
  </si>
  <si>
    <t>20615</t>
  </si>
  <si>
    <t>BLUE SPOTTY PASSPORT COVER</t>
  </si>
  <si>
    <t>84596K</t>
  </si>
  <si>
    <t>JELLY BABIES YELLOW SMALL BOWL</t>
  </si>
  <si>
    <t>21185</t>
  </si>
  <si>
    <t xml:space="preserve"> HOME SWEET HOME  BLACKBOARD</t>
  </si>
  <si>
    <t>84657</t>
  </si>
  <si>
    <t>GREEN ROSE CUSHION COVER</t>
  </si>
  <si>
    <t>22097</t>
  </si>
  <si>
    <t>SWALLOW SQUARE TISSUE BOX</t>
  </si>
  <si>
    <t>84675</t>
  </si>
  <si>
    <t>FROG KING WATERING CAN</t>
  </si>
  <si>
    <t>37444A</t>
  </si>
  <si>
    <t>YELLOW BREAKFAST CUP AND SAUCER</t>
  </si>
  <si>
    <t>84569C</t>
  </si>
  <si>
    <t>PACK 4 FLOWER/BUTTERFLY PATCHES</t>
  </si>
  <si>
    <t>21377</t>
  </si>
  <si>
    <t>SMALL CAMPHOR WOOD FIELD  MUSHROOM</t>
  </si>
  <si>
    <t>22715</t>
  </si>
  <si>
    <t>CARD WEDDING DAY</t>
  </si>
  <si>
    <t>37461</t>
  </si>
  <si>
    <t>FUNKY MONKEY MUG</t>
  </si>
  <si>
    <t>22718</t>
  </si>
  <si>
    <t xml:space="preserve">CARD CAT AND TREE </t>
  </si>
  <si>
    <t>20695</t>
  </si>
  <si>
    <t>FLORAL BLUE MONSTER</t>
  </si>
  <si>
    <t>21004</t>
  </si>
  <si>
    <t>ROSE DU SUD CHILDS APRON</t>
  </si>
  <si>
    <t>85146</t>
  </si>
  <si>
    <t>JARDIN ETCHED GLASS SMALL BELL JAR</t>
  </si>
  <si>
    <t>22510</t>
  </si>
  <si>
    <t>DOORSTOP RUSSIAN DOLL GINGHAM</t>
  </si>
  <si>
    <t>22953</t>
  </si>
  <si>
    <t>BIRTHDAY PARTY CORDON BARRIER TAPE</t>
  </si>
  <si>
    <t>90200E</t>
  </si>
  <si>
    <t>GREEN SWEETHEART BRACELET</t>
  </si>
  <si>
    <t>84849A</t>
  </si>
  <si>
    <t>HELLO SAILOR BLUE SOAP HOLDER</t>
  </si>
  <si>
    <t>90199C</t>
  </si>
  <si>
    <t>5 STRAND GLASS NECKLACE CRYSTAL</t>
  </si>
  <si>
    <t>16156N</t>
  </si>
  <si>
    <t>WRAP, FRIENDSHIP ON GREEN</t>
  </si>
  <si>
    <t>62096A</t>
  </si>
  <si>
    <t>PINK/YELLOW FLOWERS HANDBAG</t>
  </si>
  <si>
    <t>35969</t>
  </si>
  <si>
    <t>FOLKART CROWN TABLE DECORATIONS</t>
  </si>
  <si>
    <t>22054</t>
  </si>
  <si>
    <t>MINI CAKE STAND HANGING HEARTS</t>
  </si>
  <si>
    <t>21061</t>
  </si>
  <si>
    <t>PARTY INVITES FOOTBALL</t>
  </si>
  <si>
    <t>47367B</t>
  </si>
  <si>
    <t>PAIR PADDED HANGERS PINK CHECK</t>
  </si>
  <si>
    <t>84974</t>
  </si>
  <si>
    <t>S/2 ZINC HEART DESIGN PLANTERS</t>
  </si>
  <si>
    <t>85185D</t>
  </si>
  <si>
    <t>FROG SOCK PUPPET</t>
  </si>
  <si>
    <t>21173</t>
  </si>
  <si>
    <t xml:space="preserve">LOO ROLL  METAL SIGN </t>
  </si>
  <si>
    <t>21719</t>
  </si>
  <si>
    <t>LOVELY BONBON STICKER SHEET</t>
  </si>
  <si>
    <t>20888</t>
  </si>
  <si>
    <t>SET 3 JARDIN DE FEMME SCENT CANDLES</t>
  </si>
  <si>
    <t>85044</t>
  </si>
  <si>
    <t>RED REINDEER STRING OF 20 LIGHTS</t>
  </si>
  <si>
    <t>20830</t>
  </si>
  <si>
    <t>SILVER PHOTO FRAME</t>
  </si>
  <si>
    <t>21147</t>
  </si>
  <si>
    <t>JINGLE BELLS TREE DECORATION</t>
  </si>
  <si>
    <t>21318</t>
  </si>
  <si>
    <t xml:space="preserve">GLASS CHALICE BLUE SMALL </t>
  </si>
  <si>
    <t>84934</t>
  </si>
  <si>
    <t>ASSTD DESIGN POP ART SLIM PEN</t>
  </si>
  <si>
    <t>21198</t>
  </si>
  <si>
    <t>WHITE HEART CONFETTI IN TUBE</t>
  </si>
  <si>
    <t>85028S</t>
  </si>
  <si>
    <t>FRENCH CHATEAU SMALL FRUITBOWL</t>
  </si>
  <si>
    <t>22135</t>
  </si>
  <si>
    <t>LADLE LOVE HEART PINK</t>
  </si>
  <si>
    <t>20657</t>
  </si>
  <si>
    <t>TROPICAL LUGGAGE TAG</t>
  </si>
  <si>
    <t>84682</t>
  </si>
  <si>
    <t>CLASSICAL ROSE DISH</t>
  </si>
  <si>
    <t>21378</t>
  </si>
  <si>
    <t>SMALL TALL CAMPHOR WOOD TOADSTOOL</t>
  </si>
  <si>
    <t>85231E</t>
  </si>
  <si>
    <t>STRAWBERRY SCENTED SET/9 T-LIGHTS</t>
  </si>
  <si>
    <t>72817</t>
  </si>
  <si>
    <t>SET OF 2 CHRISTMAS DECOUPAGE CANDLE</t>
  </si>
  <si>
    <t>85111</t>
  </si>
  <si>
    <t>SILVER GLITTER FLOWER VOTIVE HOLDER</t>
  </si>
  <si>
    <t>21552</t>
  </si>
  <si>
    <t>CERAMIC BIRDHOUSE BLACK ROSE  LARGE</t>
  </si>
  <si>
    <t>72799A</t>
  </si>
  <si>
    <t>BLACK PILLAR CANDLE SILVER FLOCK</t>
  </si>
  <si>
    <t>84706D</t>
  </si>
  <si>
    <t xml:space="preserve">CHERRY BLOSSOM TABLE CLOCK </t>
  </si>
  <si>
    <t>90120D</t>
  </si>
  <si>
    <t>WHITE MURANO TWIST BRACELET</t>
  </si>
  <si>
    <t>22538</t>
  </si>
  <si>
    <t>MINI JIGSAW GO TO THE FAIR</t>
  </si>
  <si>
    <t>21209</t>
  </si>
  <si>
    <t>MULTICOLOUR HONEYCOMB FAN</t>
  </si>
  <si>
    <t>20619</t>
  </si>
  <si>
    <t xml:space="preserve">TROPICAL PASSPORT COVER </t>
  </si>
  <si>
    <t>85213</t>
  </si>
  <si>
    <t xml:space="preserve">MINI  ZINC GARDEN DECORATIONS </t>
  </si>
  <si>
    <t>90203</t>
  </si>
  <si>
    <t>SILVER CHARM NECKLACE 70CM</t>
  </si>
  <si>
    <t>84932D</t>
  </si>
  <si>
    <t>SMALL ORIENTAL RED FOLDING STOOL</t>
  </si>
  <si>
    <t>85109</t>
  </si>
  <si>
    <t>PINK BOUDOIR T-LIGHT HOLDER</t>
  </si>
  <si>
    <t>84798B</t>
  </si>
  <si>
    <t>PURPLE FOXGLOVE ARTIIFCIAL FLOWER</t>
  </si>
  <si>
    <t>21750</t>
  </si>
  <si>
    <t>LARGE SKULL WINDMILL</t>
  </si>
  <si>
    <t>21816</t>
  </si>
  <si>
    <t>CHRISTMAS TREE T-LIGHT HOLDER</t>
  </si>
  <si>
    <t>21007</t>
  </si>
  <si>
    <t>ETCHED GLASS DROPLET DECORATION</t>
  </si>
  <si>
    <t>20864</t>
  </si>
  <si>
    <t>DENIM PATCH PENCIL CASE BUTTERFLY</t>
  </si>
  <si>
    <t>37345</t>
  </si>
  <si>
    <t>ASSTD HEARTS DESIGN MUGS</t>
  </si>
  <si>
    <t>21440</t>
  </si>
  <si>
    <t>12 MINI TOADSTOOL PEGS</t>
  </si>
  <si>
    <t>21880</t>
  </si>
  <si>
    <t>RED AND WHITE SPOT TAPE</t>
  </si>
  <si>
    <t>84972L</t>
  </si>
  <si>
    <t>GIANT PINK HEART MEMO HOLDER</t>
  </si>
  <si>
    <t>84846A</t>
  </si>
  <si>
    <t>SCENTED CANDLE IN DIGITALIS TIN</t>
  </si>
  <si>
    <t>21060</t>
  </si>
  <si>
    <t>PARTY INVITES BALLOON GIRL</t>
  </si>
  <si>
    <t>22268</t>
  </si>
  <si>
    <t>EASTER DECORATION SITTING BUNNY</t>
  </si>
  <si>
    <t>84247G</t>
  </si>
  <si>
    <t>DECOUPAGE,GREETING CARD,</t>
  </si>
  <si>
    <t>85104</t>
  </si>
  <si>
    <t>SILVER GLASS T-LIGHT SET</t>
  </si>
  <si>
    <t>85144</t>
  </si>
  <si>
    <t>JARDIN ETCHED GLASS BUTTER DISH</t>
  </si>
  <si>
    <t>16162L</t>
  </si>
  <si>
    <t>THE KING GIFT BAG</t>
  </si>
  <si>
    <t>85159A</t>
  </si>
  <si>
    <t>BLACK TEA,COFFEE,SUGAR JARS</t>
  </si>
  <si>
    <t>84520D</t>
  </si>
  <si>
    <t>PACK OF 20 FAIRY CAKE PAPER NAPKINS</t>
  </si>
  <si>
    <t>21062</t>
  </si>
  <si>
    <t>PARTY INVITES SPACEMAN</t>
  </si>
  <si>
    <t>85091</t>
  </si>
  <si>
    <t>CANDY SPOT BREAD BASKETS</t>
  </si>
  <si>
    <t>47594A</t>
  </si>
  <si>
    <t>CAROUSEL DESIGN WASHBAG</t>
  </si>
  <si>
    <t>47594B</t>
  </si>
  <si>
    <t>SCOTTIES DESIGN WASHBAG</t>
  </si>
  <si>
    <t>84984B</t>
  </si>
  <si>
    <t xml:space="preserve">RED PEONY CUSHION COVER </t>
  </si>
  <si>
    <t>21503</t>
  </si>
  <si>
    <t xml:space="preserve">TOYBOX  WRAP </t>
  </si>
  <si>
    <t>84507C</t>
  </si>
  <si>
    <t>BLUE CIRCLES DESIGN MONKEY DOLL</t>
  </si>
  <si>
    <t>21942</t>
  </si>
  <si>
    <t>SKULLS DESIGN FLANNEL</t>
  </si>
  <si>
    <t>21641</t>
  </si>
  <si>
    <t>ASSORTED TUTTI FRUTTI KEYRING BALL</t>
  </si>
  <si>
    <t>16239</t>
  </si>
  <si>
    <t>BALLERINA HEART DECORATION.</t>
  </si>
  <si>
    <t>72800A</t>
  </si>
  <si>
    <t>S/4 BLACK DINNER CANDLE SILVER FLOC</t>
  </si>
  <si>
    <t>21336</t>
  </si>
  <si>
    <t>GOLD WASHBAG</t>
  </si>
  <si>
    <t>90010B</t>
  </si>
  <si>
    <t>BLACK/WHITE GLASS/SILVER BRACELET</t>
  </si>
  <si>
    <t>22641</t>
  </si>
  <si>
    <t>SET OF 4 NAPKIN CHARMS INSTRUMENT</t>
  </si>
  <si>
    <t>84306</t>
  </si>
  <si>
    <t>S/3 PINK SQUARE PLANTERS ROSES</t>
  </si>
  <si>
    <t>84923</t>
  </si>
  <si>
    <t>PINK BUTTERFLY HANDBAG W BOBBLES</t>
  </si>
  <si>
    <t>17012A</t>
  </si>
  <si>
    <t xml:space="preserve">ORIGAMI VANILLA INCENSE/CANDLE SET </t>
  </si>
  <si>
    <t>21711</t>
  </si>
  <si>
    <t>FOLDING UMBRELLA  WHITE/RED  SPOT</t>
  </si>
  <si>
    <t>22925</t>
  </si>
  <si>
    <t>BLUE GIANT GARDEN THERMOMETER</t>
  </si>
  <si>
    <t>85170C</t>
  </si>
  <si>
    <t>SET/6 EAU DE NIL BIRD T-LIGHTS</t>
  </si>
  <si>
    <t>84826</t>
  </si>
  <si>
    <t>ASSTD DESIGN 3D PAPER STICKERS</t>
  </si>
  <si>
    <t>84963B</t>
  </si>
  <si>
    <t>BLUE PAINTED KASHMIRI CHAIR</t>
  </si>
  <si>
    <t>21016</t>
  </si>
  <si>
    <t>LIGHT BIRD HOUSE TREE DECORATION</t>
  </si>
  <si>
    <t>20707</t>
  </si>
  <si>
    <t>CRAZY DAISY HEART DECORATION</t>
  </si>
  <si>
    <t>47310M</t>
  </si>
  <si>
    <t>SMALL POP BOX,FUNKY MONKEY</t>
  </si>
  <si>
    <t>16202B</t>
  </si>
  <si>
    <t xml:space="preserve">PASTEL BLUE PHOTO ALBUM </t>
  </si>
  <si>
    <t>20936</t>
  </si>
  <si>
    <t>FORKED CACTUS CANDLE</t>
  </si>
  <si>
    <t>20865</t>
  </si>
  <si>
    <t xml:space="preserve">PATCHWORK PENCIL CASE BUTTERFLY </t>
  </si>
  <si>
    <t>20998</t>
  </si>
  <si>
    <t>ROSE DU SUD OVEN GLOVE</t>
  </si>
  <si>
    <t>21666</t>
  </si>
  <si>
    <t>RIDGED GLASS T-LIGHT HOLDER</t>
  </si>
  <si>
    <t>84766</t>
  </si>
  <si>
    <t>SILVER ROCOCO CANDLE STICK</t>
  </si>
  <si>
    <t>72755D</t>
  </si>
  <si>
    <t>FLOWER FAIRY OIL BURNER SET SUMMER</t>
  </si>
  <si>
    <t>21090</t>
  </si>
  <si>
    <t>SET/6 COLLAGE PAPER PLATES</t>
  </si>
  <si>
    <t>22247</t>
  </si>
  <si>
    <t>BUNNY DECORATION MAGIC GARDEN</t>
  </si>
  <si>
    <t>21379</t>
  </si>
  <si>
    <t>CAMPHOR WOOD PORTOBELLO MUSHROOM</t>
  </si>
  <si>
    <t>20694</t>
  </si>
  <si>
    <t>FLORAL PINK MONSTER</t>
  </si>
  <si>
    <t>90147</t>
  </si>
  <si>
    <t>CHUNKY SILVER NECKLACE PASTEL FLOWE</t>
  </si>
  <si>
    <t>21674</t>
  </si>
  <si>
    <t>RIDGED GLASS PENDANT LAMPSHADE</t>
  </si>
  <si>
    <t>85215</t>
  </si>
  <si>
    <t>ASSORTED CHEESE FRIDGE MAGNETS</t>
  </si>
  <si>
    <t>85145</t>
  </si>
  <si>
    <t>JARDIN ETCHED GLASS LARGE BELL JAR</t>
  </si>
  <si>
    <t>82616C</t>
  </si>
  <si>
    <t>MIDNIGHT GLAMOUR SCARF KNITTING KIT</t>
  </si>
  <si>
    <t>84858B</t>
  </si>
  <si>
    <t>BLUE RIVIERA HANDBAG</t>
  </si>
  <si>
    <t>20653</t>
  </si>
  <si>
    <t>CHERRY BLOSSOM LUGGAGE TAG</t>
  </si>
  <si>
    <t>62096B</t>
  </si>
  <si>
    <t>PURPLE/TURQ FLOWERS HANDBAG</t>
  </si>
  <si>
    <t>22486</t>
  </si>
  <si>
    <t>PLASMATRONIC LAMP</t>
  </si>
  <si>
    <t>22263</t>
  </si>
  <si>
    <t xml:space="preserve">FELT EGG COSY LADYBIRD </t>
  </si>
  <si>
    <t>21650</t>
  </si>
  <si>
    <t>ASSORTED TUTTI FRUTTI BRACELET</t>
  </si>
  <si>
    <t>20793</t>
  </si>
  <si>
    <t>BLUE TILED TRAY</t>
  </si>
  <si>
    <t>21222</t>
  </si>
  <si>
    <t>SET/4 BADGES BEETLES</t>
  </si>
  <si>
    <t>84989B</t>
  </si>
  <si>
    <t>75 BLACK FAIRY CAKE CASES</t>
  </si>
  <si>
    <t>85086A</t>
  </si>
  <si>
    <t>CANDY SPOT HEART DECORATION</t>
  </si>
  <si>
    <t>84799</t>
  </si>
  <si>
    <t>SPRIG LAVENDER ARTIFICIAL FLOWER</t>
  </si>
  <si>
    <t>22266</t>
  </si>
  <si>
    <t>EASTER DECORATION HANGING BUNNY</t>
  </si>
  <si>
    <t>21847</t>
  </si>
  <si>
    <t>GREEN  DIAMANTE PEN IN GIFT BOX</t>
  </si>
  <si>
    <t>84966B</t>
  </si>
  <si>
    <t>BLUE KASHMIRI BOXED MIRROR</t>
  </si>
  <si>
    <t>85129A</t>
  </si>
  <si>
    <t>WHITE PEARL BEADED HEART, SMALL</t>
  </si>
  <si>
    <t>17165B</t>
  </si>
  <si>
    <t>ASS COL LARGE SAND GECKO P'WEIGHT</t>
  </si>
  <si>
    <t>35922</t>
  </si>
  <si>
    <t>EASTER BUNNY WREATH</t>
  </si>
  <si>
    <t>82616B</t>
  </si>
  <si>
    <t>FRAPPUCINO SCARF KNITTING KIT</t>
  </si>
  <si>
    <t>22973</t>
  </si>
  <si>
    <t>CHILDREN'S CIRCUS PARADE MUG</t>
  </si>
  <si>
    <t>21723</t>
  </si>
  <si>
    <t>ALPHABET HEARTS STICKER SHEET</t>
  </si>
  <si>
    <t>22252</t>
  </si>
  <si>
    <t>BIRDCAGE DECORATION TEALIGHT HOLDER</t>
  </si>
  <si>
    <t>20701</t>
  </si>
  <si>
    <t xml:space="preserve">PINK CAT FLORAL CUSHION COVER </t>
  </si>
  <si>
    <t>22761</t>
  </si>
  <si>
    <t>CHEST 7 DRAWER MA CAMPAGNE</t>
  </si>
  <si>
    <t>71279</t>
  </si>
  <si>
    <t>PINK GLASS CANDLEHOLDER</t>
  </si>
  <si>
    <t>22420</t>
  </si>
  <si>
    <t>LIPSTICK PEN BABY PINK</t>
  </si>
  <si>
    <t>22893</t>
  </si>
  <si>
    <t>MINI CAKE STAND T-LIGHT HOLDER</t>
  </si>
  <si>
    <t>21014</t>
  </si>
  <si>
    <t xml:space="preserve">SWISS CHALET TREE DECORATION </t>
  </si>
  <si>
    <t>22407</t>
  </si>
  <si>
    <t>MONEY BOX FIRST ADE DESIGN</t>
  </si>
  <si>
    <t>82613C</t>
  </si>
  <si>
    <t>22124</t>
  </si>
  <si>
    <t>SET OF 2 TEA TOWELS PING MICROWAVE</t>
  </si>
  <si>
    <t>72801D</t>
  </si>
  <si>
    <t>S/4 SKY BLUE DINNER CANDLES</t>
  </si>
  <si>
    <t>35972</t>
  </si>
  <si>
    <t>DAISY FOLKART HEART DECORATION</t>
  </si>
  <si>
    <t>85025B</t>
  </si>
  <si>
    <t>EAU DE NILE HEART SHAPE PHOTO FRAME</t>
  </si>
  <si>
    <t>16169C</t>
  </si>
  <si>
    <t>WRAP BLUE REINDEER</t>
  </si>
  <si>
    <t>84967C</t>
  </si>
  <si>
    <t>GREEN KASHMIRI OCCASIONAL TABLE</t>
  </si>
  <si>
    <t>21764</t>
  </si>
  <si>
    <t>VINTAGE WOODEN PLATE RACK</t>
  </si>
  <si>
    <t>82011C</t>
  </si>
  <si>
    <t>BATHROOM SCALES FOOTPRINTS IN SAND</t>
  </si>
  <si>
    <t>84569B</t>
  </si>
  <si>
    <t>PACK 3 FIRE ENGINE/CAR PATCHES</t>
  </si>
  <si>
    <t>84952B</t>
  </si>
  <si>
    <t>BLACK LOVE BIRD T-LIGHT HOLDER</t>
  </si>
  <si>
    <t>17107D</t>
  </si>
  <si>
    <t>FLOWER FAIRY,5 SUMMER B'DRAW LINERS</t>
  </si>
  <si>
    <t>84247L</t>
  </si>
  <si>
    <t>FAWN AND MUSHROOM GREETING CARD</t>
  </si>
  <si>
    <t>22985</t>
  </si>
  <si>
    <t>WRAP, BILLBOARD FONTS DESIGN</t>
  </si>
  <si>
    <t>35240</t>
  </si>
  <si>
    <t>ENAMEL BLUE RIM OVAL TRAY SET/2</t>
  </si>
  <si>
    <t>85208</t>
  </si>
  <si>
    <t>SET/12 FUNKY FELT FLOWER PEG IN BAG</t>
  </si>
  <si>
    <t>21442</t>
  </si>
  <si>
    <t>GREEN BIRDHOUSE DECORATION</t>
  </si>
  <si>
    <t>22391</t>
  </si>
  <si>
    <t>PAPERWEIGHT HOME SWEET HOME</t>
  </si>
  <si>
    <t>16259</t>
  </si>
  <si>
    <t>PIECE OF CAMO STATIONERY SET</t>
  </si>
  <si>
    <t>21536</t>
  </si>
  <si>
    <t>DAIRY MAID  SMALL  MILK JUG</t>
  </si>
  <si>
    <t>20696</t>
  </si>
  <si>
    <t>FLORAL SOFT CAR TOY</t>
  </si>
  <si>
    <t>20854</t>
  </si>
  <si>
    <t>BLUE PATCH PURSE PINK HEART</t>
  </si>
  <si>
    <t>90200A</t>
  </si>
  <si>
    <t>PURPLE SWEETHEART BRACELET</t>
  </si>
  <si>
    <t>21001</t>
  </si>
  <si>
    <t xml:space="preserve">ROSE DU SUD WASHBAG </t>
  </si>
  <si>
    <t>16243B</t>
  </si>
  <si>
    <t>BROWN COZY SQUARE PHOTO ALBUM</t>
  </si>
  <si>
    <t>46776C</t>
  </si>
  <si>
    <t>WOVEN FROST CUSHION COVER</t>
  </si>
  <si>
    <t>16244A</t>
  </si>
  <si>
    <t>MAXWELL 2 TONE PINK 60 PAGE PHOTO A</t>
  </si>
  <si>
    <t>17109D</t>
  </si>
  <si>
    <t>FLOWER FAIRY INCENSE BOUQUET</t>
  </si>
  <si>
    <t>22820</t>
  </si>
  <si>
    <t>GIFT BAG BIRTHDAY</t>
  </si>
  <si>
    <t>84782C</t>
  </si>
  <si>
    <t>GREEN 3 TIER GLASS PLATE STAND</t>
  </si>
  <si>
    <t>45016</t>
  </si>
  <si>
    <t>DECORATIVE NET CANOPY LEOPARD</t>
  </si>
  <si>
    <t>21220</t>
  </si>
  <si>
    <t>SET/4 BADGES DOGS</t>
  </si>
  <si>
    <t>21386</t>
  </si>
  <si>
    <t>IVORY HANGING DECORATION  EGG</t>
  </si>
  <si>
    <t>85142</t>
  </si>
  <si>
    <t>JARDIN ETCHED GLASS GINGER JAR</t>
  </si>
  <si>
    <t>22799</t>
  </si>
  <si>
    <t>SWEETHEART WIRE FRUIT BOWL</t>
  </si>
  <si>
    <t>85131D</t>
  </si>
  <si>
    <t>BEADED CRYSTAL HEART PINK ON STICK</t>
  </si>
  <si>
    <t>79342B</t>
  </si>
  <si>
    <t>BROWN FLOWER LIGHTS</t>
  </si>
  <si>
    <t>84875D</t>
  </si>
  <si>
    <t>BLUE SQUARE COMPACT MIRROR</t>
  </si>
  <si>
    <t>21893</t>
  </si>
  <si>
    <t>POTTING SHED SEED TIN</t>
  </si>
  <si>
    <t>84510F</t>
  </si>
  <si>
    <t xml:space="preserve">SET OF 4 NEW ENGLAND COASTERS </t>
  </si>
  <si>
    <t>16049</t>
  </si>
  <si>
    <t>TEATIME GEL PENS ASST</t>
  </si>
  <si>
    <t>84821</t>
  </si>
  <si>
    <t>DANISH ROSE DELUXE COASTER</t>
  </si>
  <si>
    <t>20803</t>
  </si>
  <si>
    <t>SMALL PINK GLASS SUNDAE DISH</t>
  </si>
  <si>
    <t>84595B</t>
  </si>
  <si>
    <t>LARGE TRIFLE DESIGN L BLUE BOWL</t>
  </si>
  <si>
    <t>16011</t>
  </si>
  <si>
    <t>ANIMAL STICKERS</t>
  </si>
  <si>
    <t>84901</t>
  </si>
  <si>
    <t>BLACK FACE LAMB WITH PANTS</t>
  </si>
  <si>
    <t>85194S</t>
  </si>
  <si>
    <t>HANGING SPRING FLOWER EGG SMALL</t>
  </si>
  <si>
    <t>22815</t>
  </si>
  <si>
    <t>CARD PSYCHEDELIC APPLES</t>
  </si>
  <si>
    <t>84773</t>
  </si>
  <si>
    <t>RED ROSE AND LACE C/COVER</t>
  </si>
  <si>
    <t>16015</t>
  </si>
  <si>
    <t>MEDIUM CHINESE STYLE SCISSOR</t>
  </si>
  <si>
    <t>84051</t>
  </si>
  <si>
    <t>ASS COLOUR GLOWING TIARAS</t>
  </si>
  <si>
    <t>84916</t>
  </si>
  <si>
    <t>HAND TOWEL PALE BLUE W FLOWERS</t>
  </si>
  <si>
    <t>51020B</t>
  </si>
  <si>
    <t>STRIPY DESIGN SHOWER CAP</t>
  </si>
  <si>
    <t>20903</t>
  </si>
  <si>
    <t>VINTAGE KEEPSAKE BOX TRAVELOGUE</t>
  </si>
  <si>
    <t>22105</t>
  </si>
  <si>
    <t>MIRROR MOSAIC GOBLET CANDLE HOLDER</t>
  </si>
  <si>
    <t>85090</t>
  </si>
  <si>
    <t>CANDY SPOT APRON</t>
  </si>
  <si>
    <t>84596L</t>
  </si>
  <si>
    <t>BISCUITS SMALL BOWL LIGHT BLUE</t>
  </si>
  <si>
    <t>90200B</t>
  </si>
  <si>
    <t>BLACK SWEETHEART BRACELET</t>
  </si>
  <si>
    <t>84726</t>
  </si>
  <si>
    <t>LILLIES CANVAS PICTURE</t>
  </si>
  <si>
    <t>84529C</t>
  </si>
  <si>
    <t>YELLOW KNITTED KIDS RUCKSACK</t>
  </si>
  <si>
    <t>79030D</t>
  </si>
  <si>
    <t>TUMBLER, BAROQUE</t>
  </si>
  <si>
    <t>18007</t>
  </si>
  <si>
    <t>ESSENTIAL BALM 3.5g TIN IN ENVELOPE</t>
  </si>
  <si>
    <t>85186A</t>
  </si>
  <si>
    <t>EASTER BUNNY GARLAND OF FLOWERS</t>
  </si>
  <si>
    <t>35599B</t>
  </si>
  <si>
    <t>BLACK CHRISTMAS TREE 120CM</t>
  </si>
  <si>
    <t>21265</t>
  </si>
  <si>
    <t>PINK GOOSE FEATHER TREE 60CM</t>
  </si>
  <si>
    <t>35004P</t>
  </si>
  <si>
    <t>SET OF 3 PINK FLYING DUCKS</t>
  </si>
  <si>
    <t>35953</t>
  </si>
  <si>
    <t>FOLKART STAR CHRISTMAS DECORATIONS</t>
  </si>
  <si>
    <t>22344</t>
  </si>
  <si>
    <t>PARTY PIZZA DISH PINK RETROSPOT</t>
  </si>
  <si>
    <t>22053</t>
  </si>
  <si>
    <t>EMPIRE DESIGN ROSETTE</t>
  </si>
  <si>
    <t>20763</t>
  </si>
  <si>
    <t xml:space="preserve">DAISY SKETCHBOOK </t>
  </si>
  <si>
    <t>84762A</t>
  </si>
  <si>
    <t>WHITE PICNIC BARBECUE BUCKET</t>
  </si>
  <si>
    <t>22447</t>
  </si>
  <si>
    <t>PIN CUSHION RUSSIAN DOLL BLUE</t>
  </si>
  <si>
    <t>72801C</t>
  </si>
  <si>
    <t>S/4 ROSE PINK DINNER CANDLES</t>
  </si>
  <si>
    <t>16044</t>
  </si>
  <si>
    <t>POP-ART FLUORESCENT PENS</t>
  </si>
  <si>
    <t>20801</t>
  </si>
  <si>
    <t>LARGE PINK GLASS SUNDAE DISH</t>
  </si>
  <si>
    <t>22707</t>
  </si>
  <si>
    <t xml:space="preserve">WRAP MONSTER FUN </t>
  </si>
  <si>
    <t>47593B</t>
  </si>
  <si>
    <t>SCOTTIE DOGS BABY BIB</t>
  </si>
  <si>
    <t>85117</t>
  </si>
  <si>
    <t>NIGHTINGALE COATHOOK WHITE</t>
  </si>
  <si>
    <t>72750C</t>
  </si>
  <si>
    <t>F.FAIRY S/3 CANDLE/GLASS, ROSE</t>
  </si>
  <si>
    <t>20935</t>
  </si>
  <si>
    <t>ROUND CACTUS CANDLE</t>
  </si>
  <si>
    <t>85159B</t>
  </si>
  <si>
    <t>WHITE TEA,COFFEE,SUGAR JARS</t>
  </si>
  <si>
    <t>90161C</t>
  </si>
  <si>
    <t>ANT COPPER LIME BOUDICCA BRACELET</t>
  </si>
  <si>
    <t>85030</t>
  </si>
  <si>
    <t>FRENCH CHATEAU OVAL PLATTER</t>
  </si>
  <si>
    <t>22859</t>
  </si>
  <si>
    <t>EASTER TIN BUNNY BOUQUET</t>
  </si>
  <si>
    <t>84584</t>
  </si>
  <si>
    <t>PINK GINGHAM CAT WITH SCARF</t>
  </si>
  <si>
    <t>84809A</t>
  </si>
  <si>
    <t>WHITE CHRYSANTHEMUMS ART FLOWER</t>
  </si>
  <si>
    <t>85212</t>
  </si>
  <si>
    <t xml:space="preserve">MINI PAINTED GARDEN DECORATION </t>
  </si>
  <si>
    <t>84663A</t>
  </si>
  <si>
    <t xml:space="preserve">GRASS HOPPER WOODEN WALL CLOCK </t>
  </si>
  <si>
    <t>35598B</t>
  </si>
  <si>
    <t>BLACK CHRISTMAS TREE 60CM</t>
  </si>
  <si>
    <t>72131</t>
  </si>
  <si>
    <t>COLUMBIAN CANDLE RECTANGLE</t>
  </si>
  <si>
    <t>90209B</t>
  </si>
  <si>
    <t>GREEN ENAMEL+GLASS HAIR COMB</t>
  </si>
  <si>
    <t>37464</t>
  </si>
  <si>
    <t>ROBOT MUG IN DISPLAY BOX</t>
  </si>
  <si>
    <t>37444B</t>
  </si>
  <si>
    <t xml:space="preserve">BLUE BREAKFAST CUP AND SAUCER </t>
  </si>
  <si>
    <t>21221</t>
  </si>
  <si>
    <t>SET/4 BADGES CUTE CREATURES</t>
  </si>
  <si>
    <t>21943</t>
  </si>
  <si>
    <t xml:space="preserve">CAKES AND RABBITS DESIGN FLANNEL </t>
  </si>
  <si>
    <t>21635</t>
  </si>
  <si>
    <t xml:space="preserve">MADRAS NOTEBOOK LARGE </t>
  </si>
  <si>
    <t>46776E</t>
  </si>
  <si>
    <t xml:space="preserve">WOVEN CANDY CUSHION COVER </t>
  </si>
  <si>
    <t>21000</t>
  </si>
  <si>
    <t>ROSE DU SUD COSMETICS BAG</t>
  </si>
  <si>
    <t>21417</t>
  </si>
  <si>
    <t>COCKLE SHELL DISH</t>
  </si>
  <si>
    <t>20769</t>
  </si>
  <si>
    <t xml:space="preserve">DAISY JOURNAL </t>
  </si>
  <si>
    <t>85129C</t>
  </si>
  <si>
    <t>BEADED CRYSTAL HEART BLUE SMALL</t>
  </si>
  <si>
    <t>22042</t>
  </si>
  <si>
    <t>CHRISTMAS CARD SINGING ANGEL</t>
  </si>
  <si>
    <t>84984C</t>
  </si>
  <si>
    <t xml:space="preserve">ORIENTAL BLUE CUSHION COVER </t>
  </si>
  <si>
    <t>37492D</t>
  </si>
  <si>
    <t>PURPLE GREEN FLOWER PIGGY BANK</t>
  </si>
  <si>
    <t>22640</t>
  </si>
  <si>
    <t xml:space="preserve">SET OF 4 NAPKIN CHARMS 3 KEYS </t>
  </si>
  <si>
    <t>35095B</t>
  </si>
  <si>
    <t>RED VICTORIAN FABRIC OVAL BOX</t>
  </si>
  <si>
    <t>84800L</t>
  </si>
  <si>
    <t>LARGE WHITE/PINK ROSE ART FLOWER</t>
  </si>
  <si>
    <t>84802B</t>
  </si>
  <si>
    <t>PURPLE ANEMONE ARTIFICIAL FLOWER</t>
  </si>
  <si>
    <t>85186C</t>
  </si>
  <si>
    <t>BUNNY EGG GARLAND</t>
  </si>
  <si>
    <t>85071C</t>
  </si>
  <si>
    <t>CHARLIE+LOLA"EXTREMELY BUSY" SIGN</t>
  </si>
  <si>
    <t>21441</t>
  </si>
  <si>
    <t>BLUE BIRDHOUSE DECORATION</t>
  </si>
  <si>
    <t>85205B</t>
  </si>
  <si>
    <t>PINK FELT EASTER RABBIT GARLAND</t>
  </si>
  <si>
    <t>22248</t>
  </si>
  <si>
    <t>DECORATION  PINK CHICK MAGIC GARDEN</t>
  </si>
  <si>
    <t>40046A</t>
  </si>
  <si>
    <t>RED DAISY PAPER LAMPSHADE</t>
  </si>
  <si>
    <t>84932B</t>
  </si>
  <si>
    <t>SMALL PINK PEONY FOLDING STOOL</t>
  </si>
  <si>
    <t>72132</t>
  </si>
  <si>
    <t>COLUMBIAN CUBE CANDLE</t>
  </si>
  <si>
    <t>22817</t>
  </si>
  <si>
    <t>CARD SUKI BIRTHDAY</t>
  </si>
  <si>
    <t>72789</t>
  </si>
  <si>
    <t>BASKET/8 SCENTED LOVE TOKEN CANDLES</t>
  </si>
  <si>
    <t>22394</t>
  </si>
  <si>
    <t xml:space="preserve">PAPERWEIGHT KINGS CHOICE </t>
  </si>
  <si>
    <t>79071B</t>
  </si>
  <si>
    <t>ENGLISH ROSE METAL WASTE BIN</t>
  </si>
  <si>
    <t>21663</t>
  </si>
  <si>
    <t>VINTAGE GLASS SUGAR CADDY</t>
  </si>
  <si>
    <t>22937</t>
  </si>
  <si>
    <t>BAKING MOULD CHOCOLATE CUPCAKES</t>
  </si>
  <si>
    <t>84600</t>
  </si>
  <si>
    <t xml:space="preserve">NEW BAROQUE JEWELLERY BOX </t>
  </si>
  <si>
    <t>84798A</t>
  </si>
  <si>
    <t>PINK FOXGLOVE ARTIIFCIAL FLOWER</t>
  </si>
  <si>
    <t>22770</t>
  </si>
  <si>
    <t>MIRROR CORNICE</t>
  </si>
  <si>
    <t>22229</t>
  </si>
  <si>
    <t xml:space="preserve">BUNNY WOODEN PAINTED WITH FLOWER </t>
  </si>
  <si>
    <t>21944</t>
  </si>
  <si>
    <t>KITTENS DESIGN FLANNEL</t>
  </si>
  <si>
    <t>84707A</t>
  </si>
  <si>
    <t>SILVER JEWELLED MIRROR TRINKET TRAY</t>
  </si>
  <si>
    <t>90161B</t>
  </si>
  <si>
    <t>ANT COPPER TURQ BOUDICCA BRACELET</t>
  </si>
  <si>
    <t>22930</t>
  </si>
  <si>
    <t>BAKING MOULD HEART MILK CHOCOLATE</t>
  </si>
  <si>
    <t>21459</t>
  </si>
  <si>
    <t>YELLOW EASTER EGG HUNT START POST</t>
  </si>
  <si>
    <t>21366</t>
  </si>
  <si>
    <t>MIRRORED WALL ART PHOTO FRAMES</t>
  </si>
  <si>
    <t>21757</t>
  </si>
  <si>
    <t>LIGHTHOUSE PRINTED METAL SIGN</t>
  </si>
  <si>
    <t>84859B</t>
  </si>
  <si>
    <t>BLUE DISCO HANDBAG</t>
  </si>
  <si>
    <t>22345</t>
  </si>
  <si>
    <t>PARTY PIZZA DISH BLUE RETROSPOT</t>
  </si>
  <si>
    <t>35471A</t>
  </si>
  <si>
    <t>SET OF 3 BIRD L.BLUE FEATHER</t>
  </si>
  <si>
    <t>85019C</t>
  </si>
  <si>
    <t>CURIOUS  IMAGES NOTEBOOK SET</t>
  </si>
  <si>
    <t>21065</t>
  </si>
  <si>
    <t>BOOM BOX SPEAKER GIRLS</t>
  </si>
  <si>
    <t>84770</t>
  </si>
  <si>
    <t>ROUND GEORGIAN SILVER MIRROR</t>
  </si>
  <si>
    <t>16161M</t>
  </si>
  <si>
    <t>WRAP  PINK FLOCK</t>
  </si>
  <si>
    <t>35600D</t>
  </si>
  <si>
    <t>PINK AND WHITE CHRISTMAS TREE 180CM</t>
  </si>
  <si>
    <t>82616A</t>
  </si>
  <si>
    <t>BUBBLE GUM SCARF KNITTING KIT</t>
  </si>
  <si>
    <t>84984A</t>
  </si>
  <si>
    <t>GREEN PEONY CUSHION COVER</t>
  </si>
  <si>
    <t>90161D</t>
  </si>
  <si>
    <t>ANT COPPER PINK BOUDICCA BRACELET</t>
  </si>
  <si>
    <t>22821</t>
  </si>
  <si>
    <t>GIFT BAG PSYCHEDELIC APPLES</t>
  </si>
  <si>
    <t>21779</t>
  </si>
  <si>
    <t>MA CAMPAGNE MINI WOODEN CHEST</t>
  </si>
  <si>
    <t>84660B</t>
  </si>
  <si>
    <t>BLACK STITCHED WALL CLOCK</t>
  </si>
  <si>
    <t>22819</t>
  </si>
  <si>
    <t>BIRTHDAY CARD, RETRO SPOT</t>
  </si>
  <si>
    <t>84920</t>
  </si>
  <si>
    <t>PINK FLOWER FABRIC PONY</t>
  </si>
  <si>
    <t>21307</t>
  </si>
  <si>
    <t>SET/4 BUTTERFLY MIRROR MAGNETS</t>
  </si>
  <si>
    <t>85230E</t>
  </si>
  <si>
    <t>STRAWBRY SCENTED VOTIVE CANDLE</t>
  </si>
  <si>
    <t>84929</t>
  </si>
  <si>
    <t>ASSTD FRUIT+FLOWERS FRIDGE MAGNETS</t>
  </si>
  <si>
    <t>84707B</t>
  </si>
  <si>
    <t>PINK JEWELLED MIRROR TRINKET TRAY</t>
  </si>
  <si>
    <t>84876D</t>
  </si>
  <si>
    <t>BLUE HEART COMPACT MIRROR</t>
  </si>
  <si>
    <t>20856</t>
  </si>
  <si>
    <t>DENIM PATCH PURSE PINK BUTTERFLY</t>
  </si>
  <si>
    <t>47469</t>
  </si>
  <si>
    <t xml:space="preserve">ASSORTED SHAPES PHOTO CLIP SILVER </t>
  </si>
  <si>
    <t>22638</t>
  </si>
  <si>
    <t xml:space="preserve">SET OF 4 NAPKIN CHARMS CROWNS </t>
  </si>
  <si>
    <t>79030A</t>
  </si>
  <si>
    <t>TUMBLER, ENGLISH ROSE</t>
  </si>
  <si>
    <t>84712B</t>
  </si>
  <si>
    <t>PINK JEWELLED PHOTO FRAME</t>
  </si>
  <si>
    <t>20989</t>
  </si>
  <si>
    <t>URBAN CHIC CHOPSTICKS SET/5</t>
  </si>
  <si>
    <t>16012</t>
  </si>
  <si>
    <t>FOOD/DRINK SPONGE STICKERS</t>
  </si>
  <si>
    <t>21374</t>
  </si>
  <si>
    <t>MIRRORED WALL ART SKULLS</t>
  </si>
  <si>
    <t>16169M</t>
  </si>
  <si>
    <t xml:space="preserve">WRAP DAISY CARPET </t>
  </si>
  <si>
    <t>35648</t>
  </si>
  <si>
    <t xml:space="preserve">VINTAGE BEAD PINK PURSE </t>
  </si>
  <si>
    <t>85135A</t>
  </si>
  <si>
    <t>YELLOW DRAGONFLY HELICOPTER</t>
  </si>
  <si>
    <t>71403</t>
  </si>
  <si>
    <t>PINK/WHITE "KEEP CLEAN" BULLET BIN</t>
  </si>
  <si>
    <t>22826</t>
  </si>
  <si>
    <t>LOVE SEAT ANTIQUE WHITE METAL</t>
  </si>
  <si>
    <t>21264</t>
  </si>
  <si>
    <t xml:space="preserve">WHITE GOOSE FEATHER TREE 60CM </t>
  </si>
  <si>
    <t>22703</t>
  </si>
  <si>
    <t>PINK CAT BOWL</t>
  </si>
  <si>
    <t>90120A</t>
  </si>
  <si>
    <t>PINK MURANO TWIST BRACELET</t>
  </si>
  <si>
    <t>84859C</t>
  </si>
  <si>
    <t>PINK DISCO HANDBAG</t>
  </si>
  <si>
    <t>22096</t>
  </si>
  <si>
    <t xml:space="preserve">PINK PAISLEY SQUARE TISSUE BOX </t>
  </si>
  <si>
    <t>46126A</t>
  </si>
  <si>
    <t>ELVIS WALLHANGING / CURTAIN</t>
  </si>
  <si>
    <t>85019A</t>
  </si>
  <si>
    <t>ROMANTIC IMAGES NOTEBOOK SET</t>
  </si>
  <si>
    <t>90184C</t>
  </si>
  <si>
    <t>BLACK CHUNKY BEAD BRACELET W STRAP</t>
  </si>
  <si>
    <t>90195A</t>
  </si>
  <si>
    <t>PURPLE GEMSTONE BRACELET</t>
  </si>
  <si>
    <t>84858C</t>
  </si>
  <si>
    <t>PINK RIVIERA HANDBAG</t>
  </si>
  <si>
    <t>22923</t>
  </si>
  <si>
    <t>FRIDGE MAGNETS LES ENFANTS ASSORTED</t>
  </si>
  <si>
    <t>85136B</t>
  </si>
  <si>
    <t>BLUE SHARK HELICOPTER</t>
  </si>
  <si>
    <t>20898</t>
  </si>
  <si>
    <t>VINTAGE NOTEBOOK TRAVELOGUE</t>
  </si>
  <si>
    <t>79336</t>
  </si>
  <si>
    <t>LIGHT PINK FLOCK GLASS CANDLEHOLDER</t>
  </si>
  <si>
    <t>20851</t>
  </si>
  <si>
    <t xml:space="preserve">ZINC HEART LATTICE TRAY OVAL </t>
  </si>
  <si>
    <t>84817</t>
  </si>
  <si>
    <t>DANISH ROSE DECORATIVE PLATE</t>
  </si>
  <si>
    <t>21793</t>
  </si>
  <si>
    <t>CLASSIC FRENCH STYLE BASKET BROWN</t>
  </si>
  <si>
    <t>84596J</t>
  </si>
  <si>
    <t>MIXED NUTS LIGHT GREEN BOWL</t>
  </si>
  <si>
    <t>85032C</t>
  </si>
  <si>
    <t>CURIOUS IMAGES GIFT WRAP SET</t>
  </si>
  <si>
    <t>22832</t>
  </si>
  <si>
    <t>BROCANTE SHELF WITH HOOKS</t>
  </si>
  <si>
    <t>21879</t>
  </si>
  <si>
    <t>HEARTS GIFT TAPE</t>
  </si>
  <si>
    <t>85020</t>
  </si>
  <si>
    <t>ROUND PINK HEART MIRROR</t>
  </si>
  <si>
    <t>72023F</t>
  </si>
  <si>
    <t>RED ORGANIC CANDLE IN GLASS</t>
  </si>
  <si>
    <t>85130D</t>
  </si>
  <si>
    <t>BEADED CRYSTAL HEART PINK LARGE</t>
  </si>
  <si>
    <t>90160C</t>
  </si>
  <si>
    <t>TURQ+RED BOUDICCA LARGE BRACELET</t>
  </si>
  <si>
    <t>84292</t>
  </si>
  <si>
    <t>ROSE PINK METAL FOLDING CHAIR</t>
  </si>
  <si>
    <t>20943</t>
  </si>
  <si>
    <t>SET/6 GINGERBREAD STAR T-LIGHTS</t>
  </si>
  <si>
    <t>85161</t>
  </si>
  <si>
    <t>ACRYLIC GEOMETRIC LAMP</t>
  </si>
  <si>
    <t>84597C</t>
  </si>
  <si>
    <t xml:space="preserve">RETRO PINK BALL ASHTRAY </t>
  </si>
  <si>
    <t>20857</t>
  </si>
  <si>
    <t>BLUE ROSE PATCH PURSE PINK BUTTERFL</t>
  </si>
  <si>
    <t>84683</t>
  </si>
  <si>
    <t>CLASSICAL ROSE CANDLESTAND</t>
  </si>
  <si>
    <t>84917</t>
  </si>
  <si>
    <t>WHITE HAND TOWEL WITH BUTTERFLY</t>
  </si>
  <si>
    <t>21263</t>
  </si>
  <si>
    <t>GREEN GOOSE FEATHER TREE 60CM</t>
  </si>
  <si>
    <t>21734</t>
  </si>
  <si>
    <t>SMALL MARAKESH LANTERN ON STICK</t>
  </si>
  <si>
    <t>20831</t>
  </si>
  <si>
    <t>GOLD PHOTO FRAME</t>
  </si>
  <si>
    <t>22100</t>
  </si>
  <si>
    <t>SKULLS SQUARE TISSUE BOX</t>
  </si>
  <si>
    <t>20868</t>
  </si>
  <si>
    <t>SILVER FABRIC MIRROR</t>
  </si>
  <si>
    <t>84801A</t>
  </si>
  <si>
    <t>PINK HYDRANGEA ART FLOWER</t>
  </si>
  <si>
    <t>20621</t>
  </si>
  <si>
    <t xml:space="preserve">ECONOMY PASSPORT COVER </t>
  </si>
  <si>
    <t>84569A</t>
  </si>
  <si>
    <t>PACK 3 IRON ON DOG PATCHES</t>
  </si>
  <si>
    <t>17012B</t>
  </si>
  <si>
    <t>ORIGAMI JASMINE INCENSE/CANDLE SET</t>
  </si>
  <si>
    <t>37494A</t>
  </si>
  <si>
    <t>FAIRY CAKE CERAMIC BUTTER DISH</t>
  </si>
  <si>
    <t>79303B</t>
  </si>
  <si>
    <t>BLUE STAR BLOCK TABLE LAMP</t>
  </si>
  <si>
    <t>21454</t>
  </si>
  <si>
    <t xml:space="preserve">PAINTED PINK RABBIT </t>
  </si>
  <si>
    <t>21128</t>
  </si>
  <si>
    <t>GOLD FISHING GNOME</t>
  </si>
  <si>
    <t>84249D</t>
  </si>
  <si>
    <t>FAIRY CAKE GREETINGS CARD</t>
  </si>
  <si>
    <t>20781</t>
  </si>
  <si>
    <t>GOLD EAR MUFF HEADPHONES</t>
  </si>
  <si>
    <t>21518</t>
  </si>
  <si>
    <t xml:space="preserve">BANK ACCOUNT  GREETING  CARD </t>
  </si>
  <si>
    <t>72801E</t>
  </si>
  <si>
    <t>S/4 FESTIVE GREEN DINNER CANDLES</t>
  </si>
  <si>
    <t>22929</t>
  </si>
  <si>
    <t xml:space="preserve">SCHOOL DESK AND CHAIR </t>
  </si>
  <si>
    <t>21026</t>
  </si>
  <si>
    <t>SPACE OWL</t>
  </si>
  <si>
    <t>84497</t>
  </si>
  <si>
    <t xml:space="preserve">BUTTONS AND STRIPES NOTEBOOK </t>
  </si>
  <si>
    <t>90198A</t>
  </si>
  <si>
    <t>VINTAGE ROSE BEAD BRACELET RASPBERR</t>
  </si>
  <si>
    <t>84875B</t>
  </si>
  <si>
    <t>GREEN SQUARE COMPACT MIRROR</t>
  </si>
  <si>
    <t>84827</t>
  </si>
  <si>
    <t>ASS DES PHONE SPONGE CRAFT STICKER</t>
  </si>
  <si>
    <t>84708B</t>
  </si>
  <si>
    <t xml:space="preserve">PINK JEWELLED PHOTO FRAME </t>
  </si>
  <si>
    <t>17084N</t>
  </si>
  <si>
    <t xml:space="preserve">FAIRY DREAMS INCENSE </t>
  </si>
  <si>
    <t>20889</t>
  </si>
  <si>
    <t>JARDIN DE FEMME SCENTED CANDLE</t>
  </si>
  <si>
    <t>47579</t>
  </si>
  <si>
    <t>TEA TIME BREAKFAST BASKET</t>
  </si>
  <si>
    <t>84951B</t>
  </si>
  <si>
    <t>S/4 BLACK LOVEBIRD COASTERS</t>
  </si>
  <si>
    <t>85070</t>
  </si>
  <si>
    <t>ANT WHITE SWEETHEART TABLE W 3 DRAW</t>
  </si>
  <si>
    <t>22976</t>
  </si>
  <si>
    <t xml:space="preserve">CIRCUS PARADE CHILDRENS EGG CUP </t>
  </si>
  <si>
    <t>16048</t>
  </si>
  <si>
    <t xml:space="preserve">TEATIME ROUND PENCIL SHARPENER </t>
  </si>
  <si>
    <t>85032B</t>
  </si>
  <si>
    <t>BLOSSOM IMAGES GIFT WRAP SET</t>
  </si>
  <si>
    <t>21654</t>
  </si>
  <si>
    <t>RIDGED GLASS FINGER BOWL</t>
  </si>
  <si>
    <t>21017</t>
  </si>
  <si>
    <t>RED BIRD HOUSE TREE DECORATION</t>
  </si>
  <si>
    <t>35810B</t>
  </si>
  <si>
    <t>ENAMEL BLUE RIM COFFEE CONTAINER</t>
  </si>
  <si>
    <t>20794</t>
  </si>
  <si>
    <t>BLUE  TILE HOOK</t>
  </si>
  <si>
    <t>84563A</t>
  </si>
  <si>
    <t>PINK &amp; WHITE BREAKFAST TRAY</t>
  </si>
  <si>
    <t>21117</t>
  </si>
  <si>
    <t>BLOND DOLL DOORSTOP</t>
  </si>
  <si>
    <t>20666</t>
  </si>
  <si>
    <t>ECONOMY HOLIDAY PURSE</t>
  </si>
  <si>
    <t>35095A</t>
  </si>
  <si>
    <t>BLUE VICTORIAN FABRIC OVAL BOX</t>
  </si>
  <si>
    <t>22808</t>
  </si>
  <si>
    <t>SET OF 6 T-LIGHTS EASTER CHICKS</t>
  </si>
  <si>
    <t>84809B</t>
  </si>
  <si>
    <t>PINK CHRYSANTHEMUMS ART FLOWER</t>
  </si>
  <si>
    <t>21160</t>
  </si>
  <si>
    <t xml:space="preserve">KEEP OUT GIRLS DOOR HANGER </t>
  </si>
  <si>
    <t>85007</t>
  </si>
  <si>
    <t>SET OF 3 VINTAGE TEA TIME BOXES</t>
  </si>
  <si>
    <t>22044</t>
  </si>
  <si>
    <t>CHRISTMAS CARD STACK OF PRESENTS</t>
  </si>
  <si>
    <t>84760S</t>
  </si>
  <si>
    <t>SMALL HANGING GLASS+ZINC LANTERN</t>
  </si>
  <si>
    <t>21256</t>
  </si>
  <si>
    <t>FRENCH BOTTLE, BRASSERIE DES ARTIST</t>
  </si>
  <si>
    <t>62095B</t>
  </si>
  <si>
    <t>TURQOISE ICE CREAM SUNHAT</t>
  </si>
  <si>
    <t>84804B</t>
  </si>
  <si>
    <t>BLUE DELPHINIUM ARTIFICIAL FLOWER</t>
  </si>
  <si>
    <t>84915</t>
  </si>
  <si>
    <t>HAND TOWEL PINK FLOWER AND DAISY</t>
  </si>
  <si>
    <t>72803B</t>
  </si>
  <si>
    <t>OCEAN SCENT CANDLE JEWELLED DRAWER</t>
  </si>
  <si>
    <t>82081</t>
  </si>
  <si>
    <t>PINK HEARTS PHOTO ALBUM</t>
  </si>
  <si>
    <t>22935</t>
  </si>
  <si>
    <t>BAKING MOULD ROSE MILK CHOCOLATE</t>
  </si>
  <si>
    <t>85027L</t>
  </si>
  <si>
    <t xml:space="preserve">FRENCH CHATEAU LARGE PLATTER </t>
  </si>
  <si>
    <t>20670</t>
  </si>
  <si>
    <t>VIP HOLIDAY PURSE</t>
  </si>
  <si>
    <t>20897</t>
  </si>
  <si>
    <t>VINTAGE NOTEBOOK PARIS DAYS</t>
  </si>
  <si>
    <t>22829</t>
  </si>
  <si>
    <t>SWEETHEART WIRE WALL TIDY</t>
  </si>
  <si>
    <t>84859A</t>
  </si>
  <si>
    <t>SILVER DISCO HANDBAG</t>
  </si>
  <si>
    <t>79190B</t>
  </si>
  <si>
    <t>RETRO PLASTIC POLKA TRAY</t>
  </si>
  <si>
    <t>20800</t>
  </si>
  <si>
    <t>LARGE GLASS SUNDAE DISH CLEAR</t>
  </si>
  <si>
    <t>84219</t>
  </si>
  <si>
    <t>BOX/12 MOTHER &amp; CHICK IN BASKET/BOW</t>
  </si>
  <si>
    <t>84313C</t>
  </si>
  <si>
    <t xml:space="preserve">ORANGE TV TRAY TABLE </t>
  </si>
  <si>
    <t>22116</t>
  </si>
  <si>
    <t>METAL SIGN HIS DINNER IS SERVED</t>
  </si>
  <si>
    <t>84508B</t>
  </si>
  <si>
    <t>STRIPES DESIGN TEDDY</t>
  </si>
  <si>
    <t>35923</t>
  </si>
  <si>
    <t>CANDY HEART HANGING DECORATION</t>
  </si>
  <si>
    <t>22541</t>
  </si>
  <si>
    <t>MINI JIGSAW LEAP FROG</t>
  </si>
  <si>
    <t>90143</t>
  </si>
  <si>
    <t>SILVER BRACELET W PASTEL FLOWER</t>
  </si>
  <si>
    <t>79191C</t>
  </si>
  <si>
    <t>RETRO PLASTIC ELEPHANT TRAY</t>
  </si>
  <si>
    <t>21678</t>
  </si>
  <si>
    <t>PAISLEY PATTERN  STICKERS</t>
  </si>
  <si>
    <t>18094C</t>
  </si>
  <si>
    <t>WHITE AND BLUE CERAMIC OIL BURNER</t>
  </si>
  <si>
    <t>22346</t>
  </si>
  <si>
    <t>PARTY PIZZA DISH GREEN RETROSPOT</t>
  </si>
  <si>
    <t>22043</t>
  </si>
  <si>
    <t xml:space="preserve">CHRISTMAS CARD SCREEN PRINT </t>
  </si>
  <si>
    <t>90002D</t>
  </si>
  <si>
    <t>FLOWER BURST SILVER RING CRYSTAL</t>
  </si>
  <si>
    <t>37342</t>
  </si>
  <si>
    <t>POLKADOT COFFEE CUP &amp; SAUCER PINK</t>
  </si>
  <si>
    <t>77081</t>
  </si>
  <si>
    <t>FLOWER WINDMILL</t>
  </si>
  <si>
    <t>85130C</t>
  </si>
  <si>
    <t>BEADED CRYSTAL HEART BLUE  LARGE</t>
  </si>
  <si>
    <t>72225C</t>
  </si>
  <si>
    <t>LAVENDER SCENT CAKE CANDLE</t>
  </si>
  <si>
    <t>21134</t>
  </si>
  <si>
    <t>VICTORIAN METAL POSTCARD CHRISTMAS</t>
  </si>
  <si>
    <t>21197</t>
  </si>
  <si>
    <t>MULTICOLOUR  CONFETTI IN TUBE</t>
  </si>
  <si>
    <t>22912</t>
  </si>
  <si>
    <t>YELLOW COAT RACK PARIS FASHION</t>
  </si>
  <si>
    <t>84881</t>
  </si>
  <si>
    <t>BLUE WIRE SPIRAL CANDLE HOLDER</t>
  </si>
  <si>
    <t>20976</t>
  </si>
  <si>
    <t>12 PENCILS SMALL TUBE POSY</t>
  </si>
  <si>
    <t>21382</t>
  </si>
  <si>
    <t>SET/4 SPRING FLOWER DECORATION</t>
  </si>
  <si>
    <t>84802A</t>
  </si>
  <si>
    <t>WHITE ANEMONE ARTIFICIAL FLOWER</t>
  </si>
  <si>
    <t>84877B</t>
  </si>
  <si>
    <t>GREEN ROUND COMPACT MIRROR</t>
  </si>
  <si>
    <t>22984</t>
  </si>
  <si>
    <t xml:space="preserve">CARD, GINGHAM ROSE </t>
  </si>
  <si>
    <t>84402D</t>
  </si>
  <si>
    <t xml:space="preserve">PINK DRESS JEWELLERY STAND </t>
  </si>
  <si>
    <t>20799</t>
  </si>
  <si>
    <t>PINK MILKSHAKE GLASS</t>
  </si>
  <si>
    <t>47593A</t>
  </si>
  <si>
    <t>CAROUSEL DESIGN BABY BIB</t>
  </si>
  <si>
    <t>17109A</t>
  </si>
  <si>
    <t>FLOWER FAIRY INCENSE LILY</t>
  </si>
  <si>
    <t>16169F</t>
  </si>
  <si>
    <t>WRAP BLIZZARD</t>
  </si>
  <si>
    <t>22814</t>
  </si>
  <si>
    <t xml:space="preserve">CARD PARTY GAMES </t>
  </si>
  <si>
    <t>22915</t>
  </si>
  <si>
    <t xml:space="preserve">ASSORTED BOTTLE TOP  MAGNETS </t>
  </si>
  <si>
    <t>85023B</t>
  </si>
  <si>
    <t>EAU DE NILE JEWELLED PHOTOFRAME</t>
  </si>
  <si>
    <t>72128</t>
  </si>
  <si>
    <t>COLUMBIAN CANDLE ROUND</t>
  </si>
  <si>
    <t>85078</t>
  </si>
  <si>
    <t>SCANDINAVIAN 3 HEARTS NAPKIN RING</t>
  </si>
  <si>
    <t>22971</t>
  </si>
  <si>
    <t>QUEENS GUARD COFFEE MUG</t>
  </si>
  <si>
    <t>22831</t>
  </si>
  <si>
    <t>WHITE BROCANTE SOAP DISH</t>
  </si>
  <si>
    <t>20654</t>
  </si>
  <si>
    <t xml:space="preserve">FIRST CLASS LUGGAGE TAG </t>
  </si>
  <si>
    <t>84925A</t>
  </si>
  <si>
    <t>WAKE UP COCKEREL WALL THERMOMETER</t>
  </si>
  <si>
    <t>90058B</t>
  </si>
  <si>
    <t xml:space="preserve">CRYSTAL STUD EARRINGS ASSORTED COL </t>
  </si>
  <si>
    <t>47562</t>
  </si>
  <si>
    <t>ENGLISH ROSE IRONING BOARD COVER</t>
  </si>
  <si>
    <t>85071D</t>
  </si>
  <si>
    <t>CHARLIE+LOLA MY ROOM DOOR SIGN</t>
  </si>
  <si>
    <t>90160B</t>
  </si>
  <si>
    <t>RED BOUDICCA LARGE BRACELET</t>
  </si>
  <si>
    <t>21418</t>
  </si>
  <si>
    <t>STARFISH SOAP DISH</t>
  </si>
  <si>
    <t>22824</t>
  </si>
  <si>
    <t>3 TIER SWEETHEART GARDEN SHELF</t>
  </si>
  <si>
    <t>47021G</t>
  </si>
  <si>
    <t>SET/6 BEAD COASTERS GAUZE BAG GOLD</t>
  </si>
  <si>
    <t>90195B</t>
  </si>
  <si>
    <t>BLACK GEMSTONE BRACELET</t>
  </si>
  <si>
    <t>85169D</t>
  </si>
  <si>
    <t>PINK LOVE BIRD CANDLE</t>
  </si>
  <si>
    <t>21736</t>
  </si>
  <si>
    <t>GOLD SCROLL GLASS T-LIGHT HOLDER</t>
  </si>
  <si>
    <t>84627</t>
  </si>
  <si>
    <t xml:space="preserve">CANDY STRIPE ROSE C/COVER </t>
  </si>
  <si>
    <t>22924</t>
  </si>
  <si>
    <t>FRIDGE MAGNETS LA VIE EN ROSE</t>
  </si>
  <si>
    <t>17164D</t>
  </si>
  <si>
    <t>ASS COL SMALL SAND FROG P'WEIGHT</t>
  </si>
  <si>
    <t>85026B</t>
  </si>
  <si>
    <t>EAU DE NILE JEWELLED T-LIGHT HOLDER</t>
  </si>
  <si>
    <t>84592</t>
  </si>
  <si>
    <t>CROCHET ROSE PURSE WITH SUEDE BACK</t>
  </si>
  <si>
    <t>85230A</t>
  </si>
  <si>
    <t>OPIUM SCENTED VOTIVE CANDLE</t>
  </si>
  <si>
    <t>21455</t>
  </si>
  <si>
    <t>PAINTED YELLOW WOODEN DAISY</t>
  </si>
  <si>
    <t>22970</t>
  </si>
  <si>
    <t>LONDON BUS COFFEE MUG</t>
  </si>
  <si>
    <t>47563A</t>
  </si>
  <si>
    <t>RETRO LONGBOARD IRONING BOARD COVER</t>
  </si>
  <si>
    <t>17091B</t>
  </si>
  <si>
    <t>JASMINE TEA INCENSE IN TIN</t>
  </si>
  <si>
    <t>21415</t>
  </si>
  <si>
    <t xml:space="preserve">CLAM SHELL SMALL </t>
  </si>
  <si>
    <t>20845</t>
  </si>
  <si>
    <t>ZINC HEART LATTICE 2 WALL PLANTER</t>
  </si>
  <si>
    <t>84706A</t>
  </si>
  <si>
    <t>ENGLISH ROSE TABLE CLOCK</t>
  </si>
  <si>
    <t>46776D</t>
  </si>
  <si>
    <t xml:space="preserve">WOVEN SUNSET CUSHION COVER </t>
  </si>
  <si>
    <t>37327</t>
  </si>
  <si>
    <t>ASSTD MULTICOLOUR CIRCLES MUG</t>
  </si>
  <si>
    <t>84218</t>
  </si>
  <si>
    <t>BOX/12 CHICK &amp; EGG IN BASKET</t>
  </si>
  <si>
    <t>21882</t>
  </si>
  <si>
    <t>SKULLS TAPE</t>
  </si>
  <si>
    <t>16168M</t>
  </si>
  <si>
    <t>FUNKY MONKEY GIFT BAG MEDIUM</t>
  </si>
  <si>
    <t>22931</t>
  </si>
  <si>
    <t>BAKING MOULD HEART WHITE CHOCOLATE</t>
  </si>
  <si>
    <t>84966C</t>
  </si>
  <si>
    <t>GREEN KASHMIRI BOXED MIRROR</t>
  </si>
  <si>
    <t>22102</t>
  </si>
  <si>
    <t xml:space="preserve">MIRROR MOSAIC T-LIGHT HOLDER </t>
  </si>
  <si>
    <t>21365</t>
  </si>
  <si>
    <t>MIRRORED WALL ART STARS</t>
  </si>
  <si>
    <t>21553</t>
  </si>
  <si>
    <t>CERAMIC BIRDHOUSE FINCH BLUE  LARGE</t>
  </si>
  <si>
    <t>35964</t>
  </si>
  <si>
    <t>FOLKART CLIP ON STARS</t>
  </si>
  <si>
    <t>21884</t>
  </si>
  <si>
    <t>CAKES AND BOWS GIFT  TAPE</t>
  </si>
  <si>
    <t>90120B</t>
  </si>
  <si>
    <t>BLUE MURANO TWIST BRACELET</t>
  </si>
  <si>
    <t>90013B</t>
  </si>
  <si>
    <t>BLACK VINTAGE EARRINGS</t>
  </si>
  <si>
    <t>21038</t>
  </si>
  <si>
    <t>SET/4 MODERN VINTAGE COTTON NAPKINS</t>
  </si>
  <si>
    <t>90209C</t>
  </si>
  <si>
    <t>PINK ENAMEL+GLASS HAIR COMB</t>
  </si>
  <si>
    <t>71101E</t>
  </si>
  <si>
    <t xml:space="preserve">STANDING FAIRY POLE SUPPORT </t>
  </si>
  <si>
    <t>21394</t>
  </si>
  <si>
    <t xml:space="preserve">RED SPOTTY BEAKER </t>
  </si>
  <si>
    <t>21208</t>
  </si>
  <si>
    <t>PASTEL COLOUR HONEYCOMB FAN</t>
  </si>
  <si>
    <t>82076</t>
  </si>
  <si>
    <t xml:space="preserve">BEECH WOOD PHOTO FRAME </t>
  </si>
  <si>
    <t>85226C</t>
  </si>
  <si>
    <t>BLUE PULL BACK RACING CAR</t>
  </si>
  <si>
    <t>21388</t>
  </si>
  <si>
    <t>IVORY HANGING DECORATION  CHICKEN</t>
  </si>
  <si>
    <t>90175D</t>
  </si>
  <si>
    <t>TIGRIS EYE CHUNKY CHARM BRACELET</t>
  </si>
  <si>
    <t>84086C</t>
  </si>
  <si>
    <t>PINK/PURPLE RETRO RADIO</t>
  </si>
  <si>
    <t>84522</t>
  </si>
  <si>
    <t>PINK PARTY SUNGLASSES</t>
  </si>
  <si>
    <t>20688</t>
  </si>
  <si>
    <t>BEAUTY SPEED EXPRESSO CUPS</t>
  </si>
  <si>
    <t>22038</t>
  </si>
  <si>
    <t xml:space="preserve">BOTANICAL LAVENDER GIFT WRAP </t>
  </si>
  <si>
    <t>51020A</t>
  </si>
  <si>
    <t>SUMMER FUN DESIGN SHOWER CAP</t>
  </si>
  <si>
    <t>84533B</t>
  </si>
  <si>
    <t>FAIRY CAKES ROUND NESTING BOXES</t>
  </si>
  <si>
    <t>84838</t>
  </si>
  <si>
    <t>ANT WHITE HIGH RISE BIRD BOX</t>
  </si>
  <si>
    <t>85019B</t>
  </si>
  <si>
    <t>BLOSSOM  IMAGES NOTEBOOK SET</t>
  </si>
  <si>
    <t>84931B</t>
  </si>
  <si>
    <t>BLUE SCOTTIE DOG W FLOWER PATTERN</t>
  </si>
  <si>
    <t>84924D</t>
  </si>
  <si>
    <t>LA PALMIERA METAL SIGN CALENDAR</t>
  </si>
  <si>
    <t>85039C</t>
  </si>
  <si>
    <t>S/4 BLACK MINI ROSE CANDLE IN BOWL</t>
  </si>
  <si>
    <t>84976</t>
  </si>
  <si>
    <t>RECTANGULAR SHAPED MIRROR</t>
  </si>
  <si>
    <t>85203</t>
  </si>
  <si>
    <t xml:space="preserve">HANGING WOOD AND FELT BUTTERFLY </t>
  </si>
  <si>
    <t>17013D</t>
  </si>
  <si>
    <t>ORIGAMI ROSE INCENSE IN TUBE</t>
  </si>
  <si>
    <t>84898F</t>
  </si>
  <si>
    <t>YELLOW FLOWERS FELT HANDBAG KIT</t>
  </si>
  <si>
    <t>20662</t>
  </si>
  <si>
    <t xml:space="preserve">FIRST CLASS HOLIDAY PURSE </t>
  </si>
  <si>
    <t>20663</t>
  </si>
  <si>
    <t xml:space="preserve">QUEEN OF THE SKIES HOLIDAY PURSE </t>
  </si>
  <si>
    <t>75149N</t>
  </si>
  <si>
    <t>STRING CRYSTALS NATURAL</t>
  </si>
  <si>
    <t>90198B</t>
  </si>
  <si>
    <t>VINTAGE ROSE BEAD BRACELET BLACK</t>
  </si>
  <si>
    <t>84529A</t>
  </si>
  <si>
    <t>PINK KNITTED KIDS RUCKSACK</t>
  </si>
  <si>
    <t>16254</t>
  </si>
  <si>
    <t>TRANSPARENT ACRYLIC TAPE DISPENSER</t>
  </si>
  <si>
    <t>90145</t>
  </si>
  <si>
    <t>SILVER HOOP EARRINGS WITH FLOWER</t>
  </si>
  <si>
    <t>85097B</t>
  </si>
  <si>
    <t>BLUE ROCKING SINGING CANARY</t>
  </si>
  <si>
    <t>21167</t>
  </si>
  <si>
    <t>WHITE SAGE INCENSE</t>
  </si>
  <si>
    <t>90014A</t>
  </si>
  <si>
    <t>SILVER/MOP ORBIT NECKLACE</t>
  </si>
  <si>
    <t>85187</t>
  </si>
  <si>
    <t>S/12 MINI RABBIT EASTER</t>
  </si>
  <si>
    <t>22092</t>
  </si>
  <si>
    <t>BLUE PAISLEY TISSUE BOX</t>
  </si>
  <si>
    <t>84532B</t>
  </si>
  <si>
    <t>FAIRY CAKES RECTANGLUAR BOXES</t>
  </si>
  <si>
    <t>84801B</t>
  </si>
  <si>
    <t>WHITE HYDRANGEA ART FLOWER</t>
  </si>
  <si>
    <t>21395</t>
  </si>
  <si>
    <t xml:space="preserve">BLUE SPOTTY BEAKER </t>
  </si>
  <si>
    <t>47503G</t>
  </si>
  <si>
    <t>ASS FLORAL PRINT TAPE MEASURE</t>
  </si>
  <si>
    <t>90192</t>
  </si>
  <si>
    <t>JADE DROP EARRINGS W FILIGREE</t>
  </si>
  <si>
    <t>35645</t>
  </si>
  <si>
    <t>VINTAGE BEAD PINK JEWEL BOX</t>
  </si>
  <si>
    <t>20819</t>
  </si>
  <si>
    <t>SILVER TEDDY BEAR</t>
  </si>
  <si>
    <t>21132</t>
  </si>
  <si>
    <t xml:space="preserve">SILVER STANDING GNOME   </t>
  </si>
  <si>
    <t>84924F</t>
  </si>
  <si>
    <t>PSYCHEDELIC METAL SIGN CALENDAR</t>
  </si>
  <si>
    <t>47504G</t>
  </si>
  <si>
    <t>ENGLISH ROSE TAPE MEASURE</t>
  </si>
  <si>
    <t>85202</t>
  </si>
  <si>
    <t>HANGING WOOD AND FELT HEART</t>
  </si>
  <si>
    <t>84613C</t>
  </si>
  <si>
    <t>BLUE NEW BAROQUE FLOCK CANDLESTICK</t>
  </si>
  <si>
    <t>20618</t>
  </si>
  <si>
    <t xml:space="preserve">QUEEN OF THE SKIES PASSPORT COVER </t>
  </si>
  <si>
    <t>72793</t>
  </si>
  <si>
    <t>BLACK BOX MIRROR LANTERN</t>
  </si>
  <si>
    <t>85211</t>
  </si>
  <si>
    <t>S/4 GROOVY CAT MAGNETS</t>
  </si>
  <si>
    <t>47591A</t>
  </si>
  <si>
    <t>CAROUSEL DES CHILD'S APRON</t>
  </si>
  <si>
    <t>20655</t>
  </si>
  <si>
    <t>QUEEN OF SKIES LUGGAGE TAG</t>
  </si>
  <si>
    <t>21309</t>
  </si>
  <si>
    <t>LOUVRE CHALKBOARD</t>
  </si>
  <si>
    <t>17001</t>
  </si>
  <si>
    <t>HEAVENS SCENT FRAGRANCE OILS ASSTD</t>
  </si>
  <si>
    <t>84984D</t>
  </si>
  <si>
    <t xml:space="preserve">ORIENTAL RED C/COVER </t>
  </si>
  <si>
    <t>16236</t>
  </si>
  <si>
    <t>KITTY PENCIL ERASERS</t>
  </si>
  <si>
    <t>21649</t>
  </si>
  <si>
    <t>ASSORTED TUTTI FRUTTI PHOTO FRAME</t>
  </si>
  <si>
    <t>16207A</t>
  </si>
  <si>
    <t xml:space="preserve">PINK STRAWBERRY HANDBAG </t>
  </si>
  <si>
    <t>72127</t>
  </si>
  <si>
    <t xml:space="preserve">COLUMBIAN CANDLE ROUND </t>
  </si>
  <si>
    <t>90208</t>
  </si>
  <si>
    <t>PAIR OF ENAMEL FLOWER CLUSTER SLIDE</t>
  </si>
  <si>
    <t>90184B</t>
  </si>
  <si>
    <t>AMETHYST CHUNKY BEAD BRACELET W STR</t>
  </si>
  <si>
    <t>21311</t>
  </si>
  <si>
    <t xml:space="preserve">SET/4 BIRD MIRROR MAGNETS </t>
  </si>
  <si>
    <t>85089</t>
  </si>
  <si>
    <t>CANDY SPOT BUNNY</t>
  </si>
  <si>
    <t>84877D</t>
  </si>
  <si>
    <t>BLUE ROUND COMPACT MIRROR</t>
  </si>
  <si>
    <t>22858</t>
  </si>
  <si>
    <t>EASTER TIN KEEPSAKE</t>
  </si>
  <si>
    <t>79337</t>
  </si>
  <si>
    <t>BLUE FLOCK GLASS CANDLEHOLDER</t>
  </si>
  <si>
    <t>20950</t>
  </si>
  <si>
    <t>SET/6  ANGEL T-LIGHTS WHITE/GOLD</t>
  </si>
  <si>
    <t>84951A</t>
  </si>
  <si>
    <t>SET OF 4 PISTACHIO LOVEBIRD COASTER</t>
  </si>
  <si>
    <t>20840</t>
  </si>
  <si>
    <t xml:space="preserve">FRENCH FLORAL CUSHION COVER </t>
  </si>
  <si>
    <t>22259</t>
  </si>
  <si>
    <t>FELT FARM ANIMAL HEN</t>
  </si>
  <si>
    <t>90010E</t>
  </si>
  <si>
    <t>AMBER GLASS/SILVER BRACELET</t>
  </si>
  <si>
    <t>79191B</t>
  </si>
  <si>
    <t>84563B</t>
  </si>
  <si>
    <t>BLUE &amp; WHITE BREAKFAST TRAY</t>
  </si>
  <si>
    <t>90082B</t>
  </si>
  <si>
    <t>DIAMANTE BOW BROOCH RED COLOUR</t>
  </si>
  <si>
    <t>21339</t>
  </si>
  <si>
    <t>MARAKESH LANTERN LARGE</t>
  </si>
  <si>
    <t>85131B</t>
  </si>
  <si>
    <t>BEADED CRYSTAL HEART GREEN ON STICK</t>
  </si>
  <si>
    <t>46307</t>
  </si>
  <si>
    <t xml:space="preserve">ROSES BLUE BASE CUSHION COVER </t>
  </si>
  <si>
    <t>20659</t>
  </si>
  <si>
    <t>ECONOMY LUGGAGE TAG</t>
  </si>
  <si>
    <t>90129B</t>
  </si>
  <si>
    <t xml:space="preserve">TURQUOISE GLASS TASSLE BAG CHARM </t>
  </si>
  <si>
    <t>22031</t>
  </si>
  <si>
    <t>BOTANICAL LAVENDER BIRTHDAY CARD</t>
  </si>
  <si>
    <t>22975</t>
  </si>
  <si>
    <t>SPACEBOY CHILDRENS EGG CUP</t>
  </si>
  <si>
    <t>90175C</t>
  </si>
  <si>
    <t>BLUE GLASS CHUNKY CHARM BRACELET</t>
  </si>
  <si>
    <t>84247N</t>
  </si>
  <si>
    <t>PACK/12 BLUE FOLKART CARDS</t>
  </si>
  <si>
    <t>84673A</t>
  </si>
  <si>
    <t>PINK FLY SWAT</t>
  </si>
  <si>
    <t>20616</t>
  </si>
  <si>
    <t>CHERRY BLOSSOM PASSPORT COVER</t>
  </si>
  <si>
    <t>90129A</t>
  </si>
  <si>
    <t xml:space="preserve">PINK GLASS TASSLE BAG CHARM </t>
  </si>
  <si>
    <t>84660A</t>
  </si>
  <si>
    <t>WHITE STITCHED WALL CLOCK</t>
  </si>
  <si>
    <t>84499</t>
  </si>
  <si>
    <t>BLACK FLOWER CANDLE PLATE</t>
  </si>
  <si>
    <t>35096A</t>
  </si>
  <si>
    <t>BLUE VICTORIAN FABRIC HEART BOX</t>
  </si>
  <si>
    <t>72811</t>
  </si>
  <si>
    <t>SMALL ZINC/GLASS CANDLEHOLDER</t>
  </si>
  <si>
    <t>37422</t>
  </si>
  <si>
    <t>WHITE WITH BLACK CATS BOWL</t>
  </si>
  <si>
    <t>22039</t>
  </si>
  <si>
    <t>BOTANICAL LILY GIFT WRAP</t>
  </si>
  <si>
    <t>84673B</t>
  </si>
  <si>
    <t>BLUE FLY SWAT</t>
  </si>
  <si>
    <t>21722</t>
  </si>
  <si>
    <t>SWEET PUDDING STICKER SHEET</t>
  </si>
  <si>
    <t>20891</t>
  </si>
  <si>
    <t xml:space="preserve">LARGE GLASS ROSE SCENTED CANDLE </t>
  </si>
  <si>
    <t>84510C</t>
  </si>
  <si>
    <t>SET OF 4 POLKADOTS COASTERS</t>
  </si>
  <si>
    <t>90184A</t>
  </si>
  <si>
    <t>AMBER CHUNKY BEAD BRACELET W STRAP</t>
  </si>
  <si>
    <t>84007</t>
  </si>
  <si>
    <t>MAGIC GARDEN MOUNT FUJI</t>
  </si>
  <si>
    <t>16212</t>
  </si>
  <si>
    <t>FUNKY GIRLZ ASST MAGNETIC MEMO PAD</t>
  </si>
  <si>
    <t>37483</t>
  </si>
  <si>
    <t>ENGLISH ROSE MUG IN GIFT BOX</t>
  </si>
  <si>
    <t>47583B</t>
  </si>
  <si>
    <t>SET OF 3 WICKER BASKET TEA AND CAKE</t>
  </si>
  <si>
    <t>84977</t>
  </si>
  <si>
    <t>WIRE FLOWER T-LIGHT HOLDER</t>
  </si>
  <si>
    <t>21321</t>
  </si>
  <si>
    <t xml:space="preserve">GLASS CHALICE BLUE  LARGE </t>
  </si>
  <si>
    <t>16238</t>
  </si>
  <si>
    <t>PARTY TIME PENCIL ERASERS</t>
  </si>
  <si>
    <t>90013A</t>
  </si>
  <si>
    <t>MIDNIGHT BLUE VINTAGE EARRINGS</t>
  </si>
  <si>
    <t>21698</t>
  </si>
  <si>
    <t>MOCK LOBSTER FRIDGE MAGNET</t>
  </si>
  <si>
    <t>90173</t>
  </si>
  <si>
    <t>PAIR BUTTERFLY HAIR CLIPS</t>
  </si>
  <si>
    <t>22825</t>
  </si>
  <si>
    <t>DECORATIVE PLANT POT WITH FRIEZE</t>
  </si>
  <si>
    <t>35637C</t>
  </si>
  <si>
    <t>PINK STRING CURTAIN WITH POLE</t>
  </si>
  <si>
    <t>84857C</t>
  </si>
  <si>
    <t>PINK MONTE CARLO HANDBAG</t>
  </si>
  <si>
    <t>21084</t>
  </si>
  <si>
    <t>SET/6 COLLAGE PAPER CUPS</t>
  </si>
  <si>
    <t>22395</t>
  </si>
  <si>
    <t>PAPERWEIGHT VINTAGE PAISLEY</t>
  </si>
  <si>
    <t>21027</t>
  </si>
  <si>
    <t>NINJA RABBIT PINK</t>
  </si>
  <si>
    <t>85169B</t>
  </si>
  <si>
    <t>BLACK LOVE BIRD CANDLE</t>
  </si>
  <si>
    <t>90178A</t>
  </si>
  <si>
    <t>AMBER CHUNKY GLASS+BEAD NECKLACE</t>
  </si>
  <si>
    <t>16202A</t>
  </si>
  <si>
    <t xml:space="preserve">PASTEL PINK PHOTO ALBUM </t>
  </si>
  <si>
    <t>84966A</t>
  </si>
  <si>
    <t>PINK KASHMIRI BOXED MIRROR</t>
  </si>
  <si>
    <t>85170B</t>
  </si>
  <si>
    <t>SET/6 BLACK BIRD T-LIGHT CANDLES</t>
  </si>
  <si>
    <t>90120C</t>
  </si>
  <si>
    <t>GREEN MURANO TWIST BRACELET</t>
  </si>
  <si>
    <t>90134</t>
  </si>
  <si>
    <t>OLD ROSE COMBO BEAD NECKLACE</t>
  </si>
  <si>
    <t>35967</t>
  </si>
  <si>
    <t>FOLK ART METAL STAR T-LIGHT HOLDER</t>
  </si>
  <si>
    <t>35968</t>
  </si>
  <si>
    <t>FOLK ART METAL HEART T-LIGHT HOLDER</t>
  </si>
  <si>
    <t>21194</t>
  </si>
  <si>
    <t>PINK  HONEYCOMB PAPER FAN</t>
  </si>
  <si>
    <t>21636</t>
  </si>
  <si>
    <t>MADRAS NOTEBOOK MEDIUM</t>
  </si>
  <si>
    <t>85230B</t>
  </si>
  <si>
    <t>CINNAMON SCENTED VOTIVE CANDLE</t>
  </si>
  <si>
    <t>85087</t>
  </si>
  <si>
    <t>CANDY SPOT CUSHION COVER</t>
  </si>
  <si>
    <t>22932</t>
  </si>
  <si>
    <t>BAKING MOULD TOFFEE CUP CHOCOLATE</t>
  </si>
  <si>
    <t>72122</t>
  </si>
  <si>
    <t>COFFEE SCENT PILLAR CANDLE</t>
  </si>
  <si>
    <t>20804</t>
  </si>
  <si>
    <t>GLASS CHICKEN BUTTER DISH</t>
  </si>
  <si>
    <t>90098</t>
  </si>
  <si>
    <t>NECKLACE+BRACELET PINK BUTTERFLY</t>
  </si>
  <si>
    <t>84661B</t>
  </si>
  <si>
    <t>BLACK SQUARE TABLE CLOCK</t>
  </si>
  <si>
    <t>84680</t>
  </si>
  <si>
    <t>CLASSICAL ROSE URN</t>
  </si>
  <si>
    <t>84924A</t>
  </si>
  <si>
    <t xml:space="preserve">WAKE UP COCKEREL CALENDAR SIGN </t>
  </si>
  <si>
    <t>84804A</t>
  </si>
  <si>
    <t>CREAM DELPHINIUM ARTIFICIAL FLOWER</t>
  </si>
  <si>
    <t>35597B</t>
  </si>
  <si>
    <t>BLACKCHRISTMAS TREE 30CM</t>
  </si>
  <si>
    <t>90014C</t>
  </si>
  <si>
    <t>SILVER/BLACK ORBIT NECKLACE</t>
  </si>
  <si>
    <t>84933A</t>
  </si>
  <si>
    <t>LARGE GREEN PEONY FOLDING STOOL</t>
  </si>
  <si>
    <t>35651</t>
  </si>
  <si>
    <t xml:space="preserve">VINTAGE BEAD PINK SCARF </t>
  </si>
  <si>
    <t>90124B</t>
  </si>
  <si>
    <t>BLUE MURANO TWIST NECKLACE</t>
  </si>
  <si>
    <t>90161A</t>
  </si>
  <si>
    <t>ANT COPPER RED BOUDICCA BRACELET</t>
  </si>
  <si>
    <t>47587A</t>
  </si>
  <si>
    <t>PINK FAIRY CAKE COASTER</t>
  </si>
  <si>
    <t>90070</t>
  </si>
  <si>
    <t>RUBY GLASS CLUSTER BRACELET</t>
  </si>
  <si>
    <t>90180A</t>
  </si>
  <si>
    <t>BLACK+WHITE NECKLACE W TASSEL</t>
  </si>
  <si>
    <t>21881</t>
  </si>
  <si>
    <t>CUTE CATS TAPE</t>
  </si>
  <si>
    <t>47586A</t>
  </si>
  <si>
    <t>72225D</t>
  </si>
  <si>
    <t xml:space="preserve">VANILLA SCENT CAKE CANDLE </t>
  </si>
  <si>
    <t>21420</t>
  </si>
  <si>
    <t>OYSTER TRINKET BOX</t>
  </si>
  <si>
    <t>22032</t>
  </si>
  <si>
    <t>BOTANICAL LILY GREETING CARD</t>
  </si>
  <si>
    <t>22977</t>
  </si>
  <si>
    <t>DOLLY GIRL CHILDRENS EGG CUP</t>
  </si>
  <si>
    <t>71143</t>
  </si>
  <si>
    <t>SILVER BOOK MARK WITH BEADS</t>
  </si>
  <si>
    <t>21403</t>
  </si>
  <si>
    <t>BLUE EGG  SPOON</t>
  </si>
  <si>
    <t>84807</t>
  </si>
  <si>
    <t>RED POPPY ARTIFICIAL FLOWER</t>
  </si>
  <si>
    <t>21371</t>
  </si>
  <si>
    <t>MIRRORED WALL ART POPPIES</t>
  </si>
  <si>
    <t>72780</t>
  </si>
  <si>
    <t>BLACK SILOUETTE CANDLE PLATE</t>
  </si>
  <si>
    <t>72781</t>
  </si>
  <si>
    <t xml:space="preserve">BLACK SILOUETTE CANDLE PLATE </t>
  </si>
  <si>
    <t>20855</t>
  </si>
  <si>
    <t>PINK PATCH PURSE BLUE HEART</t>
  </si>
  <si>
    <t>82095</t>
  </si>
  <si>
    <t>HEART BUTTONS JEWELLERY BOX</t>
  </si>
  <si>
    <t>20839</t>
  </si>
  <si>
    <t xml:space="preserve">FRENCH PAISLEY CUSHION COVER </t>
  </si>
  <si>
    <t>90157</t>
  </si>
  <si>
    <t>RIVIERA NECKLACE</t>
  </si>
  <si>
    <t>21270</t>
  </si>
  <si>
    <t>ANTIQUE CREAM CUTLERY CUPBOARD</t>
  </si>
  <si>
    <t>20906</t>
  </si>
  <si>
    <t>VINTAGE NOTEBOOK BEAUTY GIRL</t>
  </si>
  <si>
    <t>35817P</t>
  </si>
  <si>
    <t>ACRYLIC JEWEL SNOWFLAKE,PINK</t>
  </si>
  <si>
    <t>35646</t>
  </si>
  <si>
    <t>VINTAGE BEAD PINK EVENING BAG</t>
  </si>
  <si>
    <t>46000R</t>
  </si>
  <si>
    <t>POLYESTER FILLER PAD 45x30cm</t>
  </si>
  <si>
    <t>90129E</t>
  </si>
  <si>
    <t>PURPLE GLASS TASSLE BAG CHARM</t>
  </si>
  <si>
    <t>84482</t>
  </si>
  <si>
    <t>BUTTONS DESIGN JEWELLERY BOX</t>
  </si>
  <si>
    <t>35809B</t>
  </si>
  <si>
    <t>ENAMEL BLUE RIM TEA CONTAINER</t>
  </si>
  <si>
    <t>47421</t>
  </si>
  <si>
    <t>ASSORTED COLOUR LIZARD SUCTION HOOK</t>
  </si>
  <si>
    <t>21950</t>
  </si>
  <si>
    <t>SET OF 6 DOTS CHOPSTICKS</t>
  </si>
  <si>
    <t>85168B</t>
  </si>
  <si>
    <t>BLACK BAROQUE CARRIAGE CLOCK</t>
  </si>
  <si>
    <t>90124A</t>
  </si>
  <si>
    <t>PINK MURANO TWIST NECKLACE</t>
  </si>
  <si>
    <t>20869</t>
  </si>
  <si>
    <t>GOLD FABRIC MIRROR</t>
  </si>
  <si>
    <t>16256B</t>
  </si>
  <si>
    <t>FLOWER PENCIL/RUBBER+5 MINI PENCILS</t>
  </si>
  <si>
    <t>84313A</t>
  </si>
  <si>
    <t xml:space="preserve">PINK TV TRAY TABLE </t>
  </si>
  <si>
    <t>17012F</t>
  </si>
  <si>
    <t>ORIGAMI SANDLEWOOD INCENSE/CAND SET</t>
  </si>
  <si>
    <t>90036E</t>
  </si>
  <si>
    <t>FLOWER GLASS GARLD NECKL36"AMETHYST</t>
  </si>
  <si>
    <t>72130</t>
  </si>
  <si>
    <t>84919</t>
  </si>
  <si>
    <t>BLUE CUSHION COVER WITH FLOWER</t>
  </si>
  <si>
    <t>84741C</t>
  </si>
  <si>
    <t xml:space="preserve">CITRUS GARLAND FELT FLOWERS </t>
  </si>
  <si>
    <t>90082A</t>
  </si>
  <si>
    <t>DIAMANTE BOW BROOCH GREEN COLOUR</t>
  </si>
  <si>
    <t>84993B</t>
  </si>
  <si>
    <t>75 BLACK PETIT FOUR CASES</t>
  </si>
  <si>
    <t>17014D</t>
  </si>
  <si>
    <t>ORIGAMI ROSE INCENSE CONES</t>
  </si>
  <si>
    <t>90148</t>
  </si>
  <si>
    <t>LONG SILVER NECKLACE PASTEL FLOWER</t>
  </si>
  <si>
    <t>21520</t>
  </si>
  <si>
    <t xml:space="preserve">BOOZE &amp; WOMEN GREETING CARD </t>
  </si>
  <si>
    <t>84933B</t>
  </si>
  <si>
    <t>LARGE PINK PEONY FOLDING STOOL</t>
  </si>
  <si>
    <t>84952A</t>
  </si>
  <si>
    <t>CLEAR LOVE BIRD T-LIGHT HOLDER</t>
  </si>
  <si>
    <t>84601A</t>
  </si>
  <si>
    <t xml:space="preserve">NEW BAROQUE IVORY CUSHION COVER </t>
  </si>
  <si>
    <t>20890</t>
  </si>
  <si>
    <t>SMALL GLASS ROSE SCENTED CANDLE</t>
  </si>
  <si>
    <t>47504H</t>
  </si>
  <si>
    <t xml:space="preserve">ENGLISH ROSE SPIRIT LEVEL </t>
  </si>
  <si>
    <t>72753D</t>
  </si>
  <si>
    <t>S/3 FLWR FAIRY SUMMER CANDLES</t>
  </si>
  <si>
    <t>90013C</t>
  </si>
  <si>
    <t xml:space="preserve">GREEN VINTAGE EARRINGS </t>
  </si>
  <si>
    <t>72739B</t>
  </si>
  <si>
    <t>WHITE CHOCOLATE SCENT CANDLE</t>
  </si>
  <si>
    <t>16156L</t>
  </si>
  <si>
    <t>WRAP, CAROUSEL</t>
  </si>
  <si>
    <t>21268</t>
  </si>
  <si>
    <t>VINTAGE BLUE TINSEL REEL</t>
  </si>
  <si>
    <t>84933C</t>
  </si>
  <si>
    <t>LARGE BLUE ORIENTAL FOLDING STOOL</t>
  </si>
  <si>
    <t>90164B</t>
  </si>
  <si>
    <t>WHITE  ROSEBUD PEARL BRACELET</t>
  </si>
  <si>
    <t>84623</t>
  </si>
  <si>
    <t>PINK GINGHAM ROSE FLOOR CUSHION</t>
  </si>
  <si>
    <t>71270</t>
  </si>
  <si>
    <t>PHOTO CLIP LINE</t>
  </si>
  <si>
    <t>84870B</t>
  </si>
  <si>
    <t xml:space="preserve">BLUE GEISHA GIRL </t>
  </si>
  <si>
    <t>35921</t>
  </si>
  <si>
    <t>EASTER BUNNY HANGING GARLAND</t>
  </si>
  <si>
    <t>47503A</t>
  </si>
  <si>
    <t>ASS FLORAL PRINT MULTI SCREWDRIVER</t>
  </si>
  <si>
    <t>72753A</t>
  </si>
  <si>
    <t>S/3 FLWR FAIRY LILLY CANDLES</t>
  </si>
  <si>
    <t>21015</t>
  </si>
  <si>
    <t>DARK BIRD HOUSE TREE DECORATION</t>
  </si>
  <si>
    <t>90032</t>
  </si>
  <si>
    <t>IVORY SHELL HEART NECKLACE</t>
  </si>
  <si>
    <t>72756</t>
  </si>
  <si>
    <t>FAIRY CAKE CANDLES</t>
  </si>
  <si>
    <t>84902</t>
  </si>
  <si>
    <t>PINK KNITTED COW STUFFED TOY</t>
  </si>
  <si>
    <t>21460</t>
  </si>
  <si>
    <t>GREEN EASTER EGG HUNT START POST</t>
  </si>
  <si>
    <t>84509E</t>
  </si>
  <si>
    <t xml:space="preserve">SET OF 4 CAROUSEL PLACEMATS </t>
  </si>
  <si>
    <t>47422</t>
  </si>
  <si>
    <t>ASSORTED MONKEY SUCTION CUP HOOK</t>
  </si>
  <si>
    <t>20821</t>
  </si>
  <si>
    <t>GOLDIE LOOKING MIRROR</t>
  </si>
  <si>
    <t>90005A</t>
  </si>
  <si>
    <t>JADE GREEN ENAMEL HAIR COMB</t>
  </si>
  <si>
    <t>72739C</t>
  </si>
  <si>
    <t>DARK CHOCOLATE SCENTCANDLE</t>
  </si>
  <si>
    <t>35920</t>
  </si>
  <si>
    <t>FOUR RABBIT EASTER DECORATIONS</t>
  </si>
  <si>
    <t>47574B</t>
  </si>
  <si>
    <t>ENGLISH ROSE SCENTED HANGING HEART</t>
  </si>
  <si>
    <t>84906</t>
  </si>
  <si>
    <t>PINK B'FLY C/COVER W BOBBLES</t>
  </si>
  <si>
    <t>22723</t>
  </si>
  <si>
    <t>SET OF 6 HERB TINS SKETCHBOOK</t>
  </si>
  <si>
    <t>82011B</t>
  </si>
  <si>
    <t>BATHROOM SCALES RUBBER DUCKS</t>
  </si>
  <si>
    <t>84931A</t>
  </si>
  <si>
    <t>PINK SCOTTIE DOG W FLOWER PATTERN</t>
  </si>
  <si>
    <t>16202C</t>
  </si>
  <si>
    <t>BEIGE PHOTO ALBUM</t>
  </si>
  <si>
    <t>48103</t>
  </si>
  <si>
    <t>DOOR MAT KISS MY.......</t>
  </si>
  <si>
    <t>46118</t>
  </si>
  <si>
    <t>FUNKY MONKEY CUSHION COVER</t>
  </si>
  <si>
    <t>79328</t>
  </si>
  <si>
    <t>21003</t>
  </si>
  <si>
    <t>ROSE DU SUD CUSHION COVER</t>
  </si>
  <si>
    <t>90115</t>
  </si>
  <si>
    <t>SUMMER BUTTERFLIES BAG CHARM</t>
  </si>
  <si>
    <t>82011A</t>
  </si>
  <si>
    <t>BATHROOM SCALES, TROPICAL BEACH</t>
  </si>
  <si>
    <t>84870C</t>
  </si>
  <si>
    <t xml:space="preserve">GREEN GEISHA GIRL </t>
  </si>
  <si>
    <t>16053</t>
  </si>
  <si>
    <t>POPART COL BALLPOINT PEN ASST</t>
  </si>
  <si>
    <t>78033</t>
  </si>
  <si>
    <t>FLAG OF ST GEORGE CHAIR</t>
  </si>
  <si>
    <t>90175B</t>
  </si>
  <si>
    <t>PINK GLASS CHUNKY CHARM BRACELET</t>
  </si>
  <si>
    <t>20957</t>
  </si>
  <si>
    <t>PORCELAIN HANGING BELL SMALL</t>
  </si>
  <si>
    <t>84800M</t>
  </si>
  <si>
    <t>MEDIUM WHITE/PINK ROSE ART FLOWER</t>
  </si>
  <si>
    <t>21133</t>
  </si>
  <si>
    <t>PAINTED BIRD ASSORTED CHRISTMAS</t>
  </si>
  <si>
    <t>90122B</t>
  </si>
  <si>
    <t>JADE CRYSTAL+GLASS BRACELET</t>
  </si>
  <si>
    <t>20980</t>
  </si>
  <si>
    <t>36 PENCILS TUBE POSY</t>
  </si>
  <si>
    <t>84422</t>
  </si>
  <si>
    <t>PINK/BLUE DISC/MIRROR STRING</t>
  </si>
  <si>
    <t>37508</t>
  </si>
  <si>
    <t>NEW ENGLAND CERAMIC CAKE SERVER</t>
  </si>
  <si>
    <t>20795</t>
  </si>
  <si>
    <t>LARGE BLUE PROVENCAL CERAMIC BALL</t>
  </si>
  <si>
    <t>90129C</t>
  </si>
  <si>
    <t>GREEN GLASS TASSLE BAG CHARM</t>
  </si>
  <si>
    <t>37379B</t>
  </si>
  <si>
    <t>BLUE CHERRY BLOSSOM CUP &amp; SAUCER</t>
  </si>
  <si>
    <t>85130B</t>
  </si>
  <si>
    <t>BEADED CRYSTAL HEART GREEN LARGE</t>
  </si>
  <si>
    <t>79338</t>
  </si>
  <si>
    <t>DARK PINK FLOCK GLASS CANDLEHOLDER</t>
  </si>
  <si>
    <t>85230G</t>
  </si>
  <si>
    <t>ORANGE VOTIVE CANDLE</t>
  </si>
  <si>
    <t>85128</t>
  </si>
  <si>
    <t>PLANTPOT SINGLE HOOK PISTACHIO</t>
  </si>
  <si>
    <t>84962</t>
  </si>
  <si>
    <t>SET/3 COLOUR PAINTED KASHMIRI STOOL</t>
  </si>
  <si>
    <t>90178B</t>
  </si>
  <si>
    <t>PURPLE CHUNKY GLASS+BEAD NECKLACE</t>
  </si>
  <si>
    <t>84625B</t>
  </si>
  <si>
    <t>BLCK NEW BAROQUE CANDLESTICK CANDLE</t>
  </si>
  <si>
    <t>84803A</t>
  </si>
  <si>
    <t>PINK ALLIUM  ARTIFICIAL FLOWER</t>
  </si>
  <si>
    <t>84464</t>
  </si>
  <si>
    <t>S/60 PINK FLUFFY CHICKS IN BOX</t>
  </si>
  <si>
    <t>90201A</t>
  </si>
  <si>
    <t>PURPLE ENAMEL FLOWER RING</t>
  </si>
  <si>
    <t>90010A</t>
  </si>
  <si>
    <t>MIDNIGHT BLUE GLASS/SILVER BRACELET</t>
  </si>
  <si>
    <t>37467</t>
  </si>
  <si>
    <t>PIG MUG IN TWO COLOUR DESIGNS</t>
  </si>
  <si>
    <t>84876B</t>
  </si>
  <si>
    <t>GREEN HEART COMPACT MIRROR</t>
  </si>
  <si>
    <t>84457</t>
  </si>
  <si>
    <t>SET/3 RABBITS FLOWER SKIPPPING ROPE</t>
  </si>
  <si>
    <t>85088</t>
  </si>
  <si>
    <t>CANDY SPOT HAND BAG</t>
  </si>
  <si>
    <t>35824B</t>
  </si>
  <si>
    <t>HANGING FLOWERS+MIRROR,BLUE</t>
  </si>
  <si>
    <t>85129B</t>
  </si>
  <si>
    <t>BEADED CRYSTAL HEART GREEN SMALL</t>
  </si>
  <si>
    <t>17011A</t>
  </si>
  <si>
    <t xml:space="preserve">ORIGAMI VANILLA INCENSE+FLOWER </t>
  </si>
  <si>
    <t>18096C</t>
  </si>
  <si>
    <t>WHITE ROUND PORCELAIN TLIGHT HOLDER</t>
  </si>
  <si>
    <t>82585</t>
  </si>
  <si>
    <t>SWEET VALENCIA CANDLE+CUP</t>
  </si>
  <si>
    <t>90163A</t>
  </si>
  <si>
    <t>PINK ROSEBUD &amp; PEARL NECKLACE</t>
  </si>
  <si>
    <t>21028</t>
  </si>
  <si>
    <t>NINJA RABBIT BLACK</t>
  </si>
  <si>
    <t>90122A</t>
  </si>
  <si>
    <t>PINK CRYSTAL+GLASS BRACELET</t>
  </si>
  <si>
    <t>22721</t>
  </si>
  <si>
    <t>SET OF 3 CAKE TINS SKETCHBOOK</t>
  </si>
  <si>
    <t>90201B</t>
  </si>
  <si>
    <t>BLACK ENAMEL FLOWER RING</t>
  </si>
  <si>
    <t>79303D</t>
  </si>
  <si>
    <t>LILAC FLOWER BLOCK TABLE LAMP</t>
  </si>
  <si>
    <t>84371</t>
  </si>
  <si>
    <t>BIG PINK POODLE</t>
  </si>
  <si>
    <t>90160D</t>
  </si>
  <si>
    <t>PINK BOUDICCA LARGE BRACELET</t>
  </si>
  <si>
    <t>47347B</t>
  </si>
  <si>
    <t>BLUE FLOWER T-LIGHT HOLDER</t>
  </si>
  <si>
    <t>21697</t>
  </si>
  <si>
    <t xml:space="preserve">SET 5 MINI DOUGHNUT FRIDGE MAGNET </t>
  </si>
  <si>
    <t>84597B</t>
  </si>
  <si>
    <t xml:space="preserve">RETRO BROWN BALL ASHTRAY </t>
  </si>
  <si>
    <t>21144</t>
  </si>
  <si>
    <t xml:space="preserve">PINK POODLE HANGING DECORATION </t>
  </si>
  <si>
    <t>46000U</t>
  </si>
  <si>
    <t>POLYESTER FILLER PAD 30CMx30CM</t>
  </si>
  <si>
    <t>90206C</t>
  </si>
  <si>
    <t>CRYSTAL DIAMANTE STAR BROOCH</t>
  </si>
  <si>
    <t>84800S</t>
  </si>
  <si>
    <t>SMALL WHITE/PINK ROSE ART FLOWER</t>
  </si>
  <si>
    <t>90035A</t>
  </si>
  <si>
    <t>PEARL &amp; SHELL 42"NECKL. GREEN</t>
  </si>
  <si>
    <t>90210D</t>
  </si>
  <si>
    <t>PURPLE ACRYLIC FACETED BANGLE</t>
  </si>
  <si>
    <t>84576</t>
  </si>
  <si>
    <t>BLUE CAT BISCUIT BARREL PINK HEART</t>
  </si>
  <si>
    <t>21025</t>
  </si>
  <si>
    <t>SPACE FROG</t>
  </si>
  <si>
    <t>21401</t>
  </si>
  <si>
    <t>BLUE PUDDING SPOON</t>
  </si>
  <si>
    <t>90185D</t>
  </si>
  <si>
    <t>CRYSTAL DIAMANTE EXPANDABLE RING</t>
  </si>
  <si>
    <t>79190A</t>
  </si>
  <si>
    <t>RETRO PLASTIC 70'S TRAY</t>
  </si>
  <si>
    <t>20818</t>
  </si>
  <si>
    <t>GOLD TEDDY BEAR</t>
  </si>
  <si>
    <t>84711A</t>
  </si>
  <si>
    <t>SILVER OVAL SHAPE TRINKET BOX</t>
  </si>
  <si>
    <t>84985B</t>
  </si>
  <si>
    <t xml:space="preserve">SET OF 72 BLACK PAPER DOILIES </t>
  </si>
  <si>
    <t>90201D</t>
  </si>
  <si>
    <t>GREEN ENAMEL FLOWER RING</t>
  </si>
  <si>
    <t>84948</t>
  </si>
  <si>
    <t>SILVER HANGING T-LIGHT HOLDER DOME</t>
  </si>
  <si>
    <t>84725</t>
  </si>
  <si>
    <t>FREESTYLE CANVAS ART PICTURE</t>
  </si>
  <si>
    <t>85205A</t>
  </si>
  <si>
    <t>IVORY FELT EASTER RABBIT GARLAND</t>
  </si>
  <si>
    <t>35818B</t>
  </si>
  <si>
    <t>ACRYLIC JEWEL ICICLE, BLUE</t>
  </si>
  <si>
    <t>16218</t>
  </si>
  <si>
    <t>CARTOON  PENCIL SHARPENERS</t>
  </si>
  <si>
    <t>37492C</t>
  </si>
  <si>
    <t>GREEN BLUE FLOWER PIGGY BANK</t>
  </si>
  <si>
    <t>72799D</t>
  </si>
  <si>
    <t>BLUE PILLAR CANDLE SILVER FLOCK</t>
  </si>
  <si>
    <t>90040B</t>
  </si>
  <si>
    <t>MURANO STYLE GLASS BRACELET BLACK</t>
  </si>
  <si>
    <t>90036D</t>
  </si>
  <si>
    <t>FLOWER GLASS GARLAND NECKL.36"BLACK</t>
  </si>
  <si>
    <t>84621</t>
  </si>
  <si>
    <t xml:space="preserve">BLUE GINGHAM ROSE FLOOR CUSHION </t>
  </si>
  <si>
    <t>10123C</t>
  </si>
  <si>
    <t xml:space="preserve">HEARTS WRAPPING TAPE </t>
  </si>
  <si>
    <t>90158</t>
  </si>
  <si>
    <t>ST TROPEZ NECKLACE</t>
  </si>
  <si>
    <t>90019A</t>
  </si>
  <si>
    <t>SILVER M.O.P ORBIT BRACELET</t>
  </si>
  <si>
    <t>37506</t>
  </si>
  <si>
    <t>NEW ENGLAND MILK JUG W GIFT BOX</t>
  </si>
  <si>
    <t>16201A</t>
  </si>
  <si>
    <t>PASTEL PINK PHOTO ALBUM</t>
  </si>
  <si>
    <t>84806A</t>
  </si>
  <si>
    <t>PINK CANDYSTUFT ARTIFICIAL FLOWER</t>
  </si>
  <si>
    <t>90146</t>
  </si>
  <si>
    <t>FINE SILVER NECKLACE W PASTEL FLOWE</t>
  </si>
  <si>
    <t>90013D</t>
  </si>
  <si>
    <t>PURPLE VINTAGE EARRINGS</t>
  </si>
  <si>
    <t>90201C</t>
  </si>
  <si>
    <t>RED ENAMEL FLOWER RING</t>
  </si>
  <si>
    <t>35638B</t>
  </si>
  <si>
    <t xml:space="preserve">PINK/BLUE STRING CURTAIN </t>
  </si>
  <si>
    <t>90210B</t>
  </si>
  <si>
    <t>CLEAR ACRYLIC FACETED BANGLE</t>
  </si>
  <si>
    <t>84029D</t>
  </si>
  <si>
    <t>LEOPARD PRINT HOT WATER BOTTLE</t>
  </si>
  <si>
    <t>20823</t>
  </si>
  <si>
    <t>GOLD WINE GOBLET</t>
  </si>
  <si>
    <t>35911A</t>
  </si>
  <si>
    <t>MULTICOLOUR RABBIT EGG WARMER</t>
  </si>
  <si>
    <t>90014B</t>
  </si>
  <si>
    <t>GOLD M PEARL  ORBIT NECKLACE</t>
  </si>
  <si>
    <t>84927D</t>
  </si>
  <si>
    <t>LA PALMIERA TILE HOOK</t>
  </si>
  <si>
    <t>79190D</t>
  </si>
  <si>
    <t>RETRO PLASTIC DAISY TRAY</t>
  </si>
  <si>
    <t>84429A</t>
  </si>
  <si>
    <t xml:space="preserve">MEDIUM PINK BUDDHA HEAD </t>
  </si>
  <si>
    <t>84247C</t>
  </si>
  <si>
    <t>PACK/12 BLUE REINDEER CARD</t>
  </si>
  <si>
    <t>10123G</t>
  </si>
  <si>
    <t>ARMY CAMO WRAPPING TAPE</t>
  </si>
  <si>
    <t>84081</t>
  </si>
  <si>
    <t>WHITE CERAMIC PARTY SET (5PCS)</t>
  </si>
  <si>
    <t>37471</t>
  </si>
  <si>
    <t>MULTICOLOUR DOTS PLATE</t>
  </si>
  <si>
    <t>84599</t>
  </si>
  <si>
    <t>CANDY STRIPE ROSE FLOOR CUSHION</t>
  </si>
  <si>
    <t>72812</t>
  </si>
  <si>
    <t>LARGE ZINC GLASS CANDLEHOLDER</t>
  </si>
  <si>
    <t>90094</t>
  </si>
  <si>
    <t xml:space="preserve">NECKLACE+BRACELET SET FRUIT SALAD </t>
  </si>
  <si>
    <t>90036C</t>
  </si>
  <si>
    <t>FLOWER GLASS GARLAND NECKL.36"BLUE</t>
  </si>
  <si>
    <t>35981C</t>
  </si>
  <si>
    <t xml:space="preserve">WHITE SNOW SCANDINAVIAN STOCKING </t>
  </si>
  <si>
    <t>22869</t>
  </si>
  <si>
    <t>NUMBER TILE COTTAGE GARDEN, 1</t>
  </si>
  <si>
    <t>90199B</t>
  </si>
  <si>
    <t>5 STRAND GLASS NECKLACE AMETHYST</t>
  </si>
  <si>
    <t>35833P</t>
  </si>
  <si>
    <t>4 PINK FLOCK CHRISTMAS BALLS</t>
  </si>
  <si>
    <t>22864</t>
  </si>
  <si>
    <t>MUG AND COASTER SET RED CIRCLES</t>
  </si>
  <si>
    <t>84922</t>
  </si>
  <si>
    <t>PINK BUTTERFLY WASHBAG</t>
  </si>
  <si>
    <t>82587</t>
  </si>
  <si>
    <t>TEXRIO TOMATOES CANDLE+CUP</t>
  </si>
  <si>
    <t>84927E</t>
  </si>
  <si>
    <t>FLOWERS TILE HOOK</t>
  </si>
  <si>
    <t>84806B</t>
  </si>
  <si>
    <t>WHITE CANDYSTUFT ARTIFICIAL FLOWER</t>
  </si>
  <si>
    <t>16258A</t>
  </si>
  <si>
    <t>SWIRLY CIRCULAR RUBBERS IN BAG</t>
  </si>
  <si>
    <t>21322</t>
  </si>
  <si>
    <t xml:space="preserve">GLASS SPHERE CANDLE STAND LARGE </t>
  </si>
  <si>
    <t>84914A</t>
  </si>
  <si>
    <t>PINK ROSE PICNIC RUG</t>
  </si>
  <si>
    <t>21102</t>
  </si>
  <si>
    <t>CANDLE IN JAR COLLAGE , VANILLA</t>
  </si>
  <si>
    <t>90209A</t>
  </si>
  <si>
    <t>PURPLE ENAMEL+GLASS HAIR COMB</t>
  </si>
  <si>
    <t>90096</t>
  </si>
  <si>
    <t>NECKLACE+BRACELET SET BLUE BLOSSOM</t>
  </si>
  <si>
    <t>90191</t>
  </si>
  <si>
    <t>SILVER LARIAT 40CM</t>
  </si>
  <si>
    <t>22330</t>
  </si>
  <si>
    <t>72 ROUND PINK DOILIES</t>
  </si>
  <si>
    <t>90056</t>
  </si>
  <si>
    <t>CHUNKY CRACKED GLAZE NECKLACE IVORY</t>
  </si>
  <si>
    <t>84805A</t>
  </si>
  <si>
    <t>CREAM CLIMBING HYDRANGA ART FLOWER</t>
  </si>
  <si>
    <t>37491C</t>
  </si>
  <si>
    <t>GREEN/BLUE CERAMIC CANDLE HOLDER</t>
  </si>
  <si>
    <t>16052</t>
  </si>
  <si>
    <t>TEATIME PUSH DOWN RUBBER</t>
  </si>
  <si>
    <t>21095</t>
  </si>
  <si>
    <t>SET/6 POSIES PAPER PLATES</t>
  </si>
  <si>
    <t>84706F</t>
  </si>
  <si>
    <t>RED PEONY TABLE CLOCK</t>
  </si>
  <si>
    <t>17011F</t>
  </si>
  <si>
    <t>ORIGAMI SANDLEWOOD INCENSE+FLOWER</t>
  </si>
  <si>
    <t>16207B</t>
  </si>
  <si>
    <t>PINK HEART RED HANDBAG</t>
  </si>
  <si>
    <t>84899F</t>
  </si>
  <si>
    <t>YELLOW PURPLE DAISY FELT PURSE KIT</t>
  </si>
  <si>
    <t>85131C</t>
  </si>
  <si>
    <t>BEADED CRYSTAL HEART BLUE ON STICK</t>
  </si>
  <si>
    <t>21310</t>
  </si>
  <si>
    <t>CAPIZ CHANDELIER</t>
  </si>
  <si>
    <t>21018</t>
  </si>
  <si>
    <t>BIRD BOX CHRISTMAS TREE DECORATION</t>
  </si>
  <si>
    <t>85168A</t>
  </si>
  <si>
    <t>WHITE BAROQUE CARRIAGE CLOCK</t>
  </si>
  <si>
    <t>84461</t>
  </si>
  <si>
    <t>12 PINK HEN+CHICKS IN BASKET</t>
  </si>
  <si>
    <t>21030</t>
  </si>
  <si>
    <t>SPACE CADET RED</t>
  </si>
  <si>
    <t>90159</t>
  </si>
  <si>
    <t>COTE D'AZURE NECKLACE</t>
  </si>
  <si>
    <t>16043</t>
  </si>
  <si>
    <t xml:space="preserve">POP ART PUSH DOWN RUBBER </t>
  </si>
  <si>
    <t>22889</t>
  </si>
  <si>
    <t xml:space="preserve">NUMBER TILE VINTAGE FONT No </t>
  </si>
  <si>
    <t>85185C</t>
  </si>
  <si>
    <t>COW  SOCK PUPPET</t>
  </si>
  <si>
    <t>22870</t>
  </si>
  <si>
    <t>NUMBER TILE COTTAGE GARDEN 2</t>
  </si>
  <si>
    <t>84192</t>
  </si>
  <si>
    <t xml:space="preserve">ASSORTED COLOUR METAL CAT </t>
  </si>
  <si>
    <t>21461</t>
  </si>
  <si>
    <t>BLUE EASTER EGG HUNT START POST</t>
  </si>
  <si>
    <t>84720</t>
  </si>
  <si>
    <t>DOT MATRIX CANVAS ART PICTURE</t>
  </si>
  <si>
    <t>21032</t>
  </si>
  <si>
    <t>SPACE CADET WHITE</t>
  </si>
  <si>
    <t>21226</t>
  </si>
  <si>
    <t>POCKET MIRROR WOODLAND</t>
  </si>
  <si>
    <t>21373</t>
  </si>
  <si>
    <t>MIRRORED WALL ART SNOWFLAKES</t>
  </si>
  <si>
    <t>22872</t>
  </si>
  <si>
    <t>NUMBER TILE COTTAGE GARDEN 4</t>
  </si>
  <si>
    <t>90081C</t>
  </si>
  <si>
    <t>LILY BROOCH OLIVE COLOUR</t>
  </si>
  <si>
    <t>22878</t>
  </si>
  <si>
    <t>NUMBER TILE COTTAGE GARDEN No</t>
  </si>
  <si>
    <t>90122C</t>
  </si>
  <si>
    <t>TURQUOISE CRYSTAL+GLASS BRACELET</t>
  </si>
  <si>
    <t>79161A</t>
  </si>
  <si>
    <t>ST GEORGE SET OF 10 PARTY LIGHTS</t>
  </si>
  <si>
    <t>22857</t>
  </si>
  <si>
    <t>ASSORTED EASTER GIFT TAGS</t>
  </si>
  <si>
    <t>17012D</t>
  </si>
  <si>
    <t xml:space="preserve">ORIGAMI ROSE INCENSE/CANDLE SET </t>
  </si>
  <si>
    <t>84706B</t>
  </si>
  <si>
    <t>FAIRY CAKES TABLE CLOCK</t>
  </si>
  <si>
    <t>21193</t>
  </si>
  <si>
    <t xml:space="preserve">WHITE HONEYCOMB PAPER FAN </t>
  </si>
  <si>
    <t>90081A</t>
  </si>
  <si>
    <t>LILY BROOCH AMETHYST COLOUR</t>
  </si>
  <si>
    <t>90036A</t>
  </si>
  <si>
    <t>FLOWER GARLAND NECKLACE RED</t>
  </si>
  <si>
    <t>22877</t>
  </si>
  <si>
    <t>NUMBER TILE COTTAGE GARDEN 9</t>
  </si>
  <si>
    <t>90155</t>
  </si>
  <si>
    <t>RESIN NECKLACE W PASTEL BEADS</t>
  </si>
  <si>
    <t>82607C</t>
  </si>
  <si>
    <t>GLASS BONBON JAR. SUPERFINES</t>
  </si>
  <si>
    <t>90211B</t>
  </si>
  <si>
    <t>JET BLACK LAS VEGAS NECKLACE 45CM</t>
  </si>
  <si>
    <t>90042C</t>
  </si>
  <si>
    <t>FRESHWATER PEARL BRACELET IVORY</t>
  </si>
  <si>
    <t>22868</t>
  </si>
  <si>
    <t xml:space="preserve">NUMBER TILE COTTAGE GARDEN 0 </t>
  </si>
  <si>
    <t>35833G</t>
  </si>
  <si>
    <t>4 GOLD FLOCK CHRISTMAS BALLS</t>
  </si>
  <si>
    <t>47574A</t>
  </si>
  <si>
    <t>ENGLISH ROSE SCENTED HANGING FLOWER</t>
  </si>
  <si>
    <t>20672</t>
  </si>
  <si>
    <t>PINK TEATIME PRINT BOWL</t>
  </si>
  <si>
    <t>78026</t>
  </si>
  <si>
    <t>SEAGRASS S/3 SQU LAUNDRY BOX</t>
  </si>
  <si>
    <t>35818P</t>
  </si>
  <si>
    <t>ACRYLIC JEWEL ICICLE, PINK</t>
  </si>
  <si>
    <t>17178</t>
  </si>
  <si>
    <t>FLAT PALM T-LIGHT HOLDER</t>
  </si>
  <si>
    <t>84893</t>
  </si>
  <si>
    <t>ANT WHITE IRON BASKET</t>
  </si>
  <si>
    <t>85204</t>
  </si>
  <si>
    <t>HANGING WOOD AND FELT FLOWER</t>
  </si>
  <si>
    <t>85167A</t>
  </si>
  <si>
    <t>WHITE GRAND BAROQUE PHOTO FRAME</t>
  </si>
  <si>
    <t>84711B</t>
  </si>
  <si>
    <t>PINK OVAL SHAPE TRINKET BOX</t>
  </si>
  <si>
    <t>22871</t>
  </si>
  <si>
    <t xml:space="preserve">NUMBER TILE COTTAGE GARDEN 3 </t>
  </si>
  <si>
    <t>21946</t>
  </si>
  <si>
    <t>PARTY TIME DESIGN FLANNEL</t>
  </si>
  <si>
    <t>22874</t>
  </si>
  <si>
    <t>NUMBER TILE COTTAGE GARDEN 6</t>
  </si>
  <si>
    <t>22873</t>
  </si>
  <si>
    <t>NUMBER TILE COTTAGE GARDEN 5</t>
  </si>
  <si>
    <t>21412</t>
  </si>
  <si>
    <t>VINTAGE GOLD TINSEL REEL</t>
  </si>
  <si>
    <t>84709A</t>
  </si>
  <si>
    <t>SILVER OVAL JEWELLED MIRROR</t>
  </si>
  <si>
    <t>35824P</t>
  </si>
  <si>
    <t>HANGING FLOWERS+MIRROR,PINK</t>
  </si>
  <si>
    <t>84926E</t>
  </si>
  <si>
    <t>FLOWERS TILE COASTER</t>
  </si>
  <si>
    <t>84661A</t>
  </si>
  <si>
    <t>WHITE SQUARE TABLE CLOCK</t>
  </si>
  <si>
    <t>90036F</t>
  </si>
  <si>
    <t>FLOWER GLASS GARLD NECKL36"TURQUOIS</t>
  </si>
  <si>
    <t>22876</t>
  </si>
  <si>
    <t>NUMBER TILE COTTAGE GARDEN 8</t>
  </si>
  <si>
    <t>22875</t>
  </si>
  <si>
    <t>NUMBER TILE COTTAGE GARDEN 7</t>
  </si>
  <si>
    <t>79192A</t>
  </si>
  <si>
    <t>21402</t>
  </si>
  <si>
    <t>RED  EGG  SPOON</t>
  </si>
  <si>
    <t>90019C</t>
  </si>
  <si>
    <t>SILVER BLACK ORBIT BRACELET</t>
  </si>
  <si>
    <t>84555A</t>
  </si>
  <si>
    <t>YELLOW VW BEETLE CERAMIC MONEY BOX</t>
  </si>
  <si>
    <t>77079</t>
  </si>
  <si>
    <t>DOLPHIN WINDMILL</t>
  </si>
  <si>
    <t>72750D</t>
  </si>
  <si>
    <t>F.FAIRY S/3 CANDLE/GLASS</t>
  </si>
  <si>
    <t>46137D</t>
  </si>
  <si>
    <t>GREEN CHENILLE SHAGGY RUG</t>
  </si>
  <si>
    <t>90042A</t>
  </si>
  <si>
    <t>FRESHWATER PEARL BRACELET GOLD</t>
  </si>
  <si>
    <t>85024C</t>
  </si>
  <si>
    <t>PINK SMALL JEWELLED PHOTOFRAME</t>
  </si>
  <si>
    <t>90123D</t>
  </si>
  <si>
    <t>WHITE HEART OF GLASS BRACELET</t>
  </si>
  <si>
    <t>90210A</t>
  </si>
  <si>
    <t>GREY ACRYLIC FACETED BANGLE</t>
  </si>
  <si>
    <t>85179A</t>
  </si>
  <si>
    <t>GREEN BITTY LIGHT CHAIN</t>
  </si>
  <si>
    <t>35610B</t>
  </si>
  <si>
    <t xml:space="preserve">BLACK CHRISTMAS FLOCK DROPLET </t>
  </si>
  <si>
    <t>84926D</t>
  </si>
  <si>
    <t>LA PALMIERA TILE COASTER</t>
  </si>
  <si>
    <t>72140E</t>
  </si>
  <si>
    <t>BEST DAD CANDLE LETTERS</t>
  </si>
  <si>
    <t>90129D</t>
  </si>
  <si>
    <t>AMBER GLASS TASSLE BAG CHARM</t>
  </si>
  <si>
    <t>17012E</t>
  </si>
  <si>
    <t xml:space="preserve">ORIGAMI OPIUM INCENSE/CANDLE SET </t>
  </si>
  <si>
    <t>84882</t>
  </si>
  <si>
    <t>GREEN WIRE STANDING CANDLE HOLDER</t>
  </si>
  <si>
    <t>90144</t>
  </si>
  <si>
    <t>SILVER DROP EARRINGS WITH FLOWER</t>
  </si>
  <si>
    <t>90029</t>
  </si>
  <si>
    <t>NEW BAROQUE SMALL NECKLACE BLACK</t>
  </si>
  <si>
    <t>90028</t>
  </si>
  <si>
    <t>NEW BAROQUE LARGE NECKLACE BLK/WHIT</t>
  </si>
  <si>
    <t>84508C</t>
  </si>
  <si>
    <t>BLUE CIRCLES DESIGN TEDDY</t>
  </si>
  <si>
    <t>90170</t>
  </si>
  <si>
    <t>DAISY HAIR BAND</t>
  </si>
  <si>
    <t>90186A</t>
  </si>
  <si>
    <t>AMETHYST HOOP EARRING FLORAL LEAF</t>
  </si>
  <si>
    <t>90090</t>
  </si>
  <si>
    <t>PINK CRYSTAL HEART PHONE CHARM</t>
  </si>
  <si>
    <t>21372</t>
  </si>
  <si>
    <t>MIRRORED WALL ART TABLE LAMP</t>
  </si>
  <si>
    <t>85094</t>
  </si>
  <si>
    <t>CANDY SPOT EGG WARMER RABBIT</t>
  </si>
  <si>
    <t>90133</t>
  </si>
  <si>
    <t>TEAL/FUSCHIA COL BEAD NECKLACE</t>
  </si>
  <si>
    <t>21370</t>
  </si>
  <si>
    <t>MIRRORED WALL ART FOXY</t>
  </si>
  <si>
    <t>35991</t>
  </si>
  <si>
    <t xml:space="preserve">SET/6 BLACK SNOWFLAKE T-LIGHTS </t>
  </si>
  <si>
    <t>47504F</t>
  </si>
  <si>
    <t>ENGLISH ROSE TORCH</t>
  </si>
  <si>
    <t>84877A</t>
  </si>
  <si>
    <t>PINK ROUND COMPACT MIRROR</t>
  </si>
  <si>
    <t>21252</t>
  </si>
  <si>
    <t>SET OF MEADOW  FLOWER STICKERS</t>
  </si>
  <si>
    <t>90018A</t>
  </si>
  <si>
    <t>SILVER M.O.P ORBIT DROP EARRINGS</t>
  </si>
  <si>
    <t>45013</t>
  </si>
  <si>
    <t>FOLDING SHOE TIDY</t>
  </si>
  <si>
    <t>47503H</t>
  </si>
  <si>
    <t xml:space="preserve">ASS FLORAL PRINT SPIRIT LEVEL </t>
  </si>
  <si>
    <t>90000D</t>
  </si>
  <si>
    <t>COPPER/OLIVE GREEN FLOWER NECKLACE</t>
  </si>
  <si>
    <t>79308B</t>
  </si>
  <si>
    <t>MOSAIC CANDLE DISH BLUE PURPLE</t>
  </si>
  <si>
    <t>84925E</t>
  </si>
  <si>
    <t>FLOWERS WALL THERMOMETER</t>
  </si>
  <si>
    <t>37379A</t>
  </si>
  <si>
    <t>PINK CHERRY BLOSSOM CUP &amp; SAUCER</t>
  </si>
  <si>
    <t>90114</t>
  </si>
  <si>
    <t>SUMMER DAISIES BAG CHARM</t>
  </si>
  <si>
    <t>79532</t>
  </si>
  <si>
    <t>MOSAIC GLASS BALL CANDLEHOLDER</t>
  </si>
  <si>
    <t>90073</t>
  </si>
  <si>
    <t>VINTAGE ENAMEL &amp; CRYSTAL EARRINGS</t>
  </si>
  <si>
    <t>35980C</t>
  </si>
  <si>
    <t xml:space="preserve">REDWHITE STRIPE SCANDINAVIAN HEART </t>
  </si>
  <si>
    <t>90129F</t>
  </si>
  <si>
    <t>RED GLASS TASSLE BAG CHARM</t>
  </si>
  <si>
    <t>90210C</t>
  </si>
  <si>
    <t>RED   ACRYLIC FACETED BANGLE</t>
  </si>
  <si>
    <t>84886</t>
  </si>
  <si>
    <t>BLUE METAL WALL SHELF</t>
  </si>
  <si>
    <t>84867A</t>
  </si>
  <si>
    <t>PINK BABY GIRLS PHOTO ALBUM</t>
  </si>
  <si>
    <t>84690</t>
  </si>
  <si>
    <t>S/2 BEACH HUT STOOLS</t>
  </si>
  <si>
    <t>90016C</t>
  </si>
  <si>
    <t>SILVER/BLACK PENDANT ORBIT NECKLACE</t>
  </si>
  <si>
    <t>16216</t>
  </si>
  <si>
    <t>LETTER SHAPE PENCIL SHARPENER</t>
  </si>
  <si>
    <t>84656</t>
  </si>
  <si>
    <t>WHITE ROSE C/COVER</t>
  </si>
  <si>
    <t>90016B</t>
  </si>
  <si>
    <t>GOLD/M.O.P PENDANT ORBIT NECKLACE</t>
  </si>
  <si>
    <t>21196</t>
  </si>
  <si>
    <t>ROUND WHITE CONFETTI IN TUBE</t>
  </si>
  <si>
    <t>90160A</t>
  </si>
  <si>
    <t>PURPLE BOUDICCA LARGE BRACELET</t>
  </si>
  <si>
    <t>17084P</t>
  </si>
  <si>
    <t>DRAGONS BLOOD INCENSE</t>
  </si>
  <si>
    <t>75178</t>
  </si>
  <si>
    <t>ASSTD COL BUTTERFLY/CRYSTAL W/CHIME</t>
  </si>
  <si>
    <t>90156</t>
  </si>
  <si>
    <t>RESIN BRACELET W PASTEL BEADS</t>
  </si>
  <si>
    <t>84858A</t>
  </si>
  <si>
    <t>NATURAL RIVIERA HANDBAG</t>
  </si>
  <si>
    <t>90197B</t>
  </si>
  <si>
    <t>BLACK GLASS BRACELET W HEART CHARMS</t>
  </si>
  <si>
    <t>16202E</t>
  </si>
  <si>
    <t xml:space="preserve">BLACK PHOTO ALBUM </t>
  </si>
  <si>
    <t>85169C</t>
  </si>
  <si>
    <t>EAU DE NIL LOVE BIRD CANDLE</t>
  </si>
  <si>
    <t>90040A</t>
  </si>
  <si>
    <t>MURANO STYLE GLASS BRACELET RED</t>
  </si>
  <si>
    <t>84706C</t>
  </si>
  <si>
    <t xml:space="preserve">PINK FLOCK TABLE CLOCK </t>
  </si>
  <si>
    <t>79403</t>
  </si>
  <si>
    <t xml:space="preserve">FROSTED WHITE BASE </t>
  </si>
  <si>
    <t>90212B</t>
  </si>
  <si>
    <t>JET BLACK LAS VEGAS BRACELET ROUND</t>
  </si>
  <si>
    <t>90030B</t>
  </si>
  <si>
    <t>RED KUKUI COCONUT SEED NECKLACE</t>
  </si>
  <si>
    <t>84614A</t>
  </si>
  <si>
    <t>PINK BAROQUE FLOCK CANDLE HOLDER</t>
  </si>
  <si>
    <t>90086</t>
  </si>
  <si>
    <t>CRYSTAL FROG PHONE CHARM</t>
  </si>
  <si>
    <t>84247K</t>
  </si>
  <si>
    <t>FOLK ART GREETING CARD,pack/12</t>
  </si>
  <si>
    <t>20899</t>
  </si>
  <si>
    <t>VINTAGE NOTEBOOK RED ROSE</t>
  </si>
  <si>
    <t>84255B</t>
  </si>
  <si>
    <t>ORANGE COCKTAIL GLASS LAMP</t>
  </si>
  <si>
    <t>22257</t>
  </si>
  <si>
    <t>FELT FARM ANIMAL SHEEP</t>
  </si>
  <si>
    <t>84452</t>
  </si>
  <si>
    <t xml:space="preserve">METAL RABBIT LADDER EASTER </t>
  </si>
  <si>
    <t>90036B</t>
  </si>
  <si>
    <t>FLOWER GLASS GARLAND NECKL.36"GREEN</t>
  </si>
  <si>
    <t>82607E</t>
  </si>
  <si>
    <t>GLASS BONBON JAR. D'AMANDES</t>
  </si>
  <si>
    <t>84493</t>
  </si>
  <si>
    <t>BLUE/PINK NEST STRIPE BOX</t>
  </si>
  <si>
    <t>90040D</t>
  </si>
  <si>
    <t>MURANO STYLE GLASS BRACELET PINK</t>
  </si>
  <si>
    <t>21341</t>
  </si>
  <si>
    <t xml:space="preserve">KASBAH LANTERN WITH GLASS </t>
  </si>
  <si>
    <t>35607A</t>
  </si>
  <si>
    <t>PINK FLUFFY CHRISTMAS DECORATION</t>
  </si>
  <si>
    <t>90151</t>
  </si>
  <si>
    <t>SILVER/NATURAL SHELL NECKLACE</t>
  </si>
  <si>
    <t>90024E</t>
  </si>
  <si>
    <t>NEW BAROQUE B'FLY NECKLACE MONTANA</t>
  </si>
  <si>
    <t>21031</t>
  </si>
  <si>
    <t>SPACE CADET BLACK</t>
  </si>
  <si>
    <t>35609A</t>
  </si>
  <si>
    <t>PINK FEATHER CHRISTMAS DECORATION</t>
  </si>
  <si>
    <t>16206B</t>
  </si>
  <si>
    <t>RED PURSE WITH PINK HEART</t>
  </si>
  <si>
    <t>20847</t>
  </si>
  <si>
    <t>ZINC HEART LATTICE CHARGER LARGE</t>
  </si>
  <si>
    <t>47471</t>
  </si>
  <si>
    <t>RAINBOW PEGS PHOTO CLIP STRING</t>
  </si>
  <si>
    <t>90000A</t>
  </si>
  <si>
    <t>RASPBERRY ANT COPPER FLOWER NECKLAC</t>
  </si>
  <si>
    <t>44234</t>
  </si>
  <si>
    <t>ASSORTED CIRCULAR MOBILE</t>
  </si>
  <si>
    <t>90002A</t>
  </si>
  <si>
    <t>FLOWER BURST SILVER RING OPAL</t>
  </si>
  <si>
    <t>17108D</t>
  </si>
  <si>
    <t>FLOWER FAIRY SUMMER BOUQUET SACHET</t>
  </si>
  <si>
    <t>20816</t>
  </si>
  <si>
    <t xml:space="preserve">GOLD FLOWER CUSHION COVER </t>
  </si>
  <si>
    <t>35816P</t>
  </si>
  <si>
    <t>ACRYLIC JEWEL ANGEL,PINK</t>
  </si>
  <si>
    <t>20736</t>
  </si>
  <si>
    <t xml:space="preserve">PINK MINI TAPE MEASURE </t>
  </si>
  <si>
    <t>35915C</t>
  </si>
  <si>
    <t xml:space="preserve">PEACH KNITTED HEN </t>
  </si>
  <si>
    <t>90123A</t>
  </si>
  <si>
    <t>PINK HEART OF GLASS BRACELET</t>
  </si>
  <si>
    <t>84367</t>
  </si>
  <si>
    <t xml:space="preserve">LA STREGA CANVAS PICTURE </t>
  </si>
  <si>
    <t>20693</t>
  </si>
  <si>
    <t>FLORAL DINOSAUR GREEN</t>
  </si>
  <si>
    <t>44235</t>
  </si>
  <si>
    <t xml:space="preserve">ASS COL CIRCLE MOBILE </t>
  </si>
  <si>
    <t>84458</t>
  </si>
  <si>
    <t>S/3 RABBIT FLOWER/EGG/CARROT ROPE</t>
  </si>
  <si>
    <t>21729</t>
  </si>
  <si>
    <t xml:space="preserve">SMALL MARAKESH METAL  LANTERN </t>
  </si>
  <si>
    <t>84510E</t>
  </si>
  <si>
    <t>SET OF 4 GREEN CAROUSEL COASTERS</t>
  </si>
  <si>
    <t>20838</t>
  </si>
  <si>
    <t xml:space="preserve">FRENCH LATTICE CUSHION COVER </t>
  </si>
  <si>
    <t>84926C</t>
  </si>
  <si>
    <t>FAIRY CAKES TILE COASTER</t>
  </si>
  <si>
    <t>84855</t>
  </si>
  <si>
    <t>BLOKEY SILVER TOOL SET</t>
  </si>
  <si>
    <t>35015</t>
  </si>
  <si>
    <t>JACOBS LADDER SMALL</t>
  </si>
  <si>
    <t>79191D</t>
  </si>
  <si>
    <t>84723</t>
  </si>
  <si>
    <t>CHERRY BLOSSOM CANVAS ART PICTURE</t>
  </si>
  <si>
    <t>17090A</t>
  </si>
  <si>
    <t>LAVENDER INCENSE 40 CONES IN TIN</t>
  </si>
  <si>
    <t>90087</t>
  </si>
  <si>
    <t>CRYSTAL SEA HORSE PHONE CHARM</t>
  </si>
  <si>
    <t>35610A</t>
  </si>
  <si>
    <t xml:space="preserve">PINK CHRISTMAS FLOCK DROPLET </t>
  </si>
  <si>
    <t>17014A</t>
  </si>
  <si>
    <t>ORIGAMI VANILLA INCENSE CONES</t>
  </si>
  <si>
    <t>90185C</t>
  </si>
  <si>
    <t>BLACK DIAMANTE EXPANDABLE RING</t>
  </si>
  <si>
    <t>90185B</t>
  </si>
  <si>
    <t>AMETHYST DIAMANTE EXPANDABLE RING</t>
  </si>
  <si>
    <t>84782B</t>
  </si>
  <si>
    <t>BLACK 3 TIER GLASS PLATE STAND</t>
  </si>
  <si>
    <t>90196A</t>
  </si>
  <si>
    <t>PURPLE GEMSTONE NECKLACE 45CM</t>
  </si>
  <si>
    <t>90199D</t>
  </si>
  <si>
    <t>5 STRAND GLASS NECKLACE AMBER</t>
  </si>
  <si>
    <t>90123B</t>
  </si>
  <si>
    <t>TURQUOISE HEART OF GLASS BRACELET</t>
  </si>
  <si>
    <t>17191A</t>
  </si>
  <si>
    <t>ROSE FLOWER CANDLE+INCENSE 16X16CM</t>
  </si>
  <si>
    <t>72051S</t>
  </si>
  <si>
    <t>BAG OF SILVER STONES</t>
  </si>
  <si>
    <t>90211A</t>
  </si>
  <si>
    <t>DIAMOND LAS VEGAS NECKLACE 45CM</t>
  </si>
  <si>
    <t>85050</t>
  </si>
  <si>
    <t>FRENCH ENAMEL SOAP DISH WITH LID</t>
  </si>
  <si>
    <t>72038P</t>
  </si>
  <si>
    <t>PRICE'S CANDLE PEACH</t>
  </si>
  <si>
    <t>20896</t>
  </si>
  <si>
    <t>VINTAGE NOTEBOOK PINK FLOWER</t>
  </si>
  <si>
    <t>90124C</t>
  </si>
  <si>
    <t>GREEN MURANO TWIST NECKLACE</t>
  </si>
  <si>
    <t>78027</t>
  </si>
  <si>
    <t xml:space="preserve">SEAGRASS S/2 CORNER LAUNDRY </t>
  </si>
  <si>
    <t>84531A</t>
  </si>
  <si>
    <t>PINK KNITTED EGG COSY</t>
  </si>
  <si>
    <t>84462</t>
  </si>
  <si>
    <t>3 PINK HEN+CHICKS IN BASKET</t>
  </si>
  <si>
    <t>90180B</t>
  </si>
  <si>
    <t>PURPLE AMETHYST NECKLACE W TASSEL</t>
  </si>
  <si>
    <t>21228</t>
  </si>
  <si>
    <t>POCKET MIRROR "GLAMOROUS"</t>
  </si>
  <si>
    <t>90003B</t>
  </si>
  <si>
    <t>ROSE COLOUR PAIR HEART HAIR SLIDES</t>
  </si>
  <si>
    <t>21306</t>
  </si>
  <si>
    <t>SET/4 DAISY MIRROR MAGNETS</t>
  </si>
  <si>
    <t>90186B</t>
  </si>
  <si>
    <t>CRYSTAL HOOP EARRING FLORAL LEAF</t>
  </si>
  <si>
    <t>90214M</t>
  </si>
  <si>
    <t>LETTER "M" BLING KEY RING</t>
  </si>
  <si>
    <t>90000B</t>
  </si>
  <si>
    <t>MIDNIGHT BLUE COPPER FLOWER NECKLAC</t>
  </si>
  <si>
    <t>85195</t>
  </si>
  <si>
    <t>HANGING HEART BASKET</t>
  </si>
  <si>
    <t>22916</t>
  </si>
  <si>
    <t>HERB MARKER THYME</t>
  </si>
  <si>
    <t>47592B</t>
  </si>
  <si>
    <t>SCOTTIES DESIGN CHILD'S OVERALL</t>
  </si>
  <si>
    <t>22918</t>
  </si>
  <si>
    <t>HERB MARKER PARSLEY</t>
  </si>
  <si>
    <t>22920</t>
  </si>
  <si>
    <t>HERB MARKER BASIL</t>
  </si>
  <si>
    <t>85190</t>
  </si>
  <si>
    <t xml:space="preserve">PINK FLOWER HANGING HEART </t>
  </si>
  <si>
    <t>17038</t>
  </si>
  <si>
    <t>PORCELAIN BUDAH INCENSE HOLDER</t>
  </si>
  <si>
    <t>22928</t>
  </si>
  <si>
    <t>YELLOW GIANT GARDEN THERMOMETER</t>
  </si>
  <si>
    <t>90214J</t>
  </si>
  <si>
    <t>LETTER "J" BLING KEY RING</t>
  </si>
  <si>
    <t>84926A</t>
  </si>
  <si>
    <t>WAKE UP COCKEREL TILE COASTER</t>
  </si>
  <si>
    <t>84967A</t>
  </si>
  <si>
    <t>PINK KASHMIRI OCCASIONAL TABLE</t>
  </si>
  <si>
    <t>72606A</t>
  </si>
  <si>
    <t>BROWN ANTIQUE CUBE CANDLE</t>
  </si>
  <si>
    <t>44217M</t>
  </si>
  <si>
    <t>MULTICOLOUR FEATHERS CURTAIN</t>
  </si>
  <si>
    <t>35914</t>
  </si>
  <si>
    <t>PINK CHICK EGG WARMER + EGG CUP</t>
  </si>
  <si>
    <t>84559D</t>
  </si>
  <si>
    <t>3D SHEET OF SEA WORLD STICKERS</t>
  </si>
  <si>
    <t>35096B</t>
  </si>
  <si>
    <t>RED VICTORIAN FABRIC HEART BOX</t>
  </si>
  <si>
    <t>21367</t>
  </si>
  <si>
    <t>MIRRORED WALL ART GENTS</t>
  </si>
  <si>
    <t>35915B</t>
  </si>
  <si>
    <t xml:space="preserve">BLUE KNITTED HEN </t>
  </si>
  <si>
    <t>90002C</t>
  </si>
  <si>
    <t>FLOWER BURST SILVER RING MIDN'T BLU</t>
  </si>
  <si>
    <t>90185A</t>
  </si>
  <si>
    <t>AMBER DIAMANTE EXPANDABLE RING</t>
  </si>
  <si>
    <t>84231</t>
  </si>
  <si>
    <t>EASTER BUNNY WITH BASKET ON BACK</t>
  </si>
  <si>
    <t>47481</t>
  </si>
  <si>
    <t>50CM METAL STRING WITH  7 CLIPS</t>
  </si>
  <si>
    <t>21087</t>
  </si>
  <si>
    <t>SET/6 POSIES PAPER CUPS</t>
  </si>
  <si>
    <t>90024D</t>
  </si>
  <si>
    <t>NEW BAROQUE B'FLY NECKLACE PINK</t>
  </si>
  <si>
    <t>90016A</t>
  </si>
  <si>
    <t>SILVER/M.O.P PENDANT ORBIT NECKLACE</t>
  </si>
  <si>
    <t>90024B</t>
  </si>
  <si>
    <t>NEW BAROQUE B'FLY NECKLACE RED</t>
  </si>
  <si>
    <t>90181B</t>
  </si>
  <si>
    <t>AMETHYST GLASS/SHELL/PEARL NECKLACE</t>
  </si>
  <si>
    <t>20714</t>
  </si>
  <si>
    <t>POSY SHOPPER BAG</t>
  </si>
  <si>
    <t>22917</t>
  </si>
  <si>
    <t>HERB MARKER ROSEMARY</t>
  </si>
  <si>
    <t>84927F</t>
  </si>
  <si>
    <t>PSYCHEDELIC TILE HOOK</t>
  </si>
  <si>
    <t>90214K</t>
  </si>
  <si>
    <t>LETTER "K" BLING KEY RING</t>
  </si>
  <si>
    <t>90093</t>
  </si>
  <si>
    <t>CLEAR CRYSTAL STAR PHONE CHARM</t>
  </si>
  <si>
    <t>90065B</t>
  </si>
  <si>
    <t>BLACK VINT ART DEC CRYSTAL BRACELET</t>
  </si>
  <si>
    <t>90104</t>
  </si>
  <si>
    <t>PURPLE FRANGIPANI HAIRCLIP</t>
  </si>
  <si>
    <t>22933</t>
  </si>
  <si>
    <t>BAKING MOULD EASTER EGG MILK CHOC</t>
  </si>
  <si>
    <t>90162B</t>
  </si>
  <si>
    <t>ANT SILVER LIME GREEN BOUDICCA RING</t>
  </si>
  <si>
    <t>84247H</t>
  </si>
  <si>
    <t>PACK/12 DECOUPAGE CARD</t>
  </si>
  <si>
    <t>84927A</t>
  </si>
  <si>
    <t>WAKE UP COCKEREL TILE HOOK</t>
  </si>
  <si>
    <t>79144C</t>
  </si>
  <si>
    <t>PAINTED LIGHTBULB RAINBOW DESIGN</t>
  </si>
  <si>
    <t>84437A</t>
  </si>
  <si>
    <t>S/6 PINK EASTER DECS IN BOX</t>
  </si>
  <si>
    <t>90137</t>
  </si>
  <si>
    <t>PINK COMBO MINI CRYSTALS NECKLACE</t>
  </si>
  <si>
    <t>84030C</t>
  </si>
  <si>
    <t>KNITTED RAINBOW HOT WATER BOTTLE</t>
  </si>
  <si>
    <t>16219</t>
  </si>
  <si>
    <t>HOUSE SHAPE PENCIL SHARPENER</t>
  </si>
  <si>
    <t>90085</t>
  </si>
  <si>
    <t>CRYSTAL STILETTO PHONE CHARM</t>
  </si>
  <si>
    <t>90072</t>
  </si>
  <si>
    <t>RUBY DROP CHANDELIER EARRINGS</t>
  </si>
  <si>
    <t>90196B</t>
  </si>
  <si>
    <t>BLACK GEMSTONE NECKLACE 45CM</t>
  </si>
  <si>
    <t>90214S</t>
  </si>
  <si>
    <t>LETTER "S" BLING KEY RING</t>
  </si>
  <si>
    <t>20664</t>
  </si>
  <si>
    <t xml:space="preserve">TROPICAL HOLIDAY PURSE </t>
  </si>
  <si>
    <t>22934</t>
  </si>
  <si>
    <t>BAKING MOULD EASTER EGG WHITE CHOC</t>
  </si>
  <si>
    <t>90162C</t>
  </si>
  <si>
    <t>ANT SILVER FUSCHIA BOUDICCA RING</t>
  </si>
  <si>
    <t>35838A</t>
  </si>
  <si>
    <t>S/6 MULTICOLOUR ORNAMENETAL CANDLE</t>
  </si>
  <si>
    <t>90112</t>
  </si>
  <si>
    <t>PINK DOLLY HAIR CLIPS</t>
  </si>
  <si>
    <t>82069</t>
  </si>
  <si>
    <t>BEECH WOOD P/FRAME</t>
  </si>
  <si>
    <t>71028B</t>
  </si>
  <si>
    <t>SILVER BLUE EGG T-LIGHT HOLDER</t>
  </si>
  <si>
    <t>84629</t>
  </si>
  <si>
    <t xml:space="preserve">WHITE 3 FRAME BIRDS AND TREE </t>
  </si>
  <si>
    <t>90116</t>
  </si>
  <si>
    <t>FRUIT SALAD BAG CHARM</t>
  </si>
  <si>
    <t>84891B</t>
  </si>
  <si>
    <t>GREEN WIRE GOBLET CANDLEHOLDER</t>
  </si>
  <si>
    <t>35594</t>
  </si>
  <si>
    <t>WOODEN CHRISTMAS TREE 3 HANGING</t>
  </si>
  <si>
    <t>35822B</t>
  </si>
  <si>
    <t>ACRYLIC BEAD CHAIN, BLUE</t>
  </si>
  <si>
    <t>84751B</t>
  </si>
  <si>
    <t>BLACK MEDIUM GLASS CAKE STAND</t>
  </si>
  <si>
    <t>84424A</t>
  </si>
  <si>
    <t>FOUR PICTURE WHITE GLASS FRAME</t>
  </si>
  <si>
    <t>84926F</t>
  </si>
  <si>
    <t>PSYCHEDELIC TILE COASTER</t>
  </si>
  <si>
    <t>90214A</t>
  </si>
  <si>
    <t>LETTER "A" BLING KEY RING</t>
  </si>
  <si>
    <t>90214C</t>
  </si>
  <si>
    <t>LETTER "C" BLING KEY RING</t>
  </si>
  <si>
    <t>16248B</t>
  </si>
  <si>
    <t>BLUE HOLE PUNCH</t>
  </si>
  <si>
    <t>21400</t>
  </si>
  <si>
    <t>RED PUDDING SPOON</t>
  </si>
  <si>
    <t>17027A</t>
  </si>
  <si>
    <t>INCENSE BAZAAR CANNABIS</t>
  </si>
  <si>
    <t>90214L</t>
  </si>
  <si>
    <t>LETTER "L" BLING KEY RING</t>
  </si>
  <si>
    <t>90059A</t>
  </si>
  <si>
    <t>DIAMANTE HAIR GRIP PACK/2 CRYSTAL</t>
  </si>
  <si>
    <t>84705D</t>
  </si>
  <si>
    <t xml:space="preserve">CHERRY BLOSSOM PHOTO FRAME </t>
  </si>
  <si>
    <t>90164A</t>
  </si>
  <si>
    <t>PINK ROSEBUD PEARL BRACELET</t>
  </si>
  <si>
    <t>84199</t>
  </si>
  <si>
    <t>GLOW IN DARK DOLPHINS</t>
  </si>
  <si>
    <t>81950B</t>
  </si>
  <si>
    <t>FLOWER BLUE CLOCK W/SUCKER</t>
  </si>
  <si>
    <t>84450B</t>
  </si>
  <si>
    <t>PINK/YELLOW RABBIT SAT EASTER</t>
  </si>
  <si>
    <t>79144B</t>
  </si>
  <si>
    <t>PAINTED LIGHTBULB STAR+ MOON</t>
  </si>
  <si>
    <t>35819B</t>
  </si>
  <si>
    <t>ACRYLIC HANGING JEWEL,BLUE</t>
  </si>
  <si>
    <t>22921</t>
  </si>
  <si>
    <t xml:space="preserve">HERB MARKER CHIVES </t>
  </si>
  <si>
    <t>90179C</t>
  </si>
  <si>
    <t>BLACK FINE BEAD NECKLACE W TASSEL</t>
  </si>
  <si>
    <t>90060F</t>
  </si>
  <si>
    <t>FIRE POLISHED GLASS NECKL GREEN</t>
  </si>
  <si>
    <t>90003D</t>
  </si>
  <si>
    <t>CRYSTAL PAIR HEART HAIR SLIDES</t>
  </si>
  <si>
    <t>90214E</t>
  </si>
  <si>
    <t>LETTER "E" BLING KEY RING</t>
  </si>
  <si>
    <t>90199A</t>
  </si>
  <si>
    <t>5 STRAND GLASS NECKLACE BLACK</t>
  </si>
  <si>
    <t>90150</t>
  </si>
  <si>
    <t>BLUE SHELL+SILVER NECKLACE</t>
  </si>
  <si>
    <t>72821</t>
  </si>
  <si>
    <t>CUPID SCENTED CANDLE IN GLASS</t>
  </si>
  <si>
    <t>46138B</t>
  </si>
  <si>
    <t xml:space="preserve">BLUE CHENILLE SHAGGY CUSHION COVER </t>
  </si>
  <si>
    <t>84531B</t>
  </si>
  <si>
    <t>BLUE KNITTED EGG COSY</t>
  </si>
  <si>
    <t>90125D</t>
  </si>
  <si>
    <t>PURPLE BERTIE GLASS BEAD BAG CHARM</t>
  </si>
  <si>
    <t>84753A</t>
  </si>
  <si>
    <t>PINK EAU DE COLOGNE BOTTLE</t>
  </si>
  <si>
    <t>71496A</t>
  </si>
  <si>
    <t>A4 WALL TIDY BLUE OFFICE</t>
  </si>
  <si>
    <t>90166</t>
  </si>
  <si>
    <t>PINK &amp; WHITE ROSEBUD RING</t>
  </si>
  <si>
    <t>90194</t>
  </si>
  <si>
    <t>SILVER LARIAT BLACK STONE EARRINGS</t>
  </si>
  <si>
    <t>84596I</t>
  </si>
  <si>
    <t>WRAP SWEETS LIGHT PINK SMALL BOWL</t>
  </si>
  <si>
    <t>81952V</t>
  </si>
  <si>
    <t>ROUND PURPLE CLOCK W/SUCKER</t>
  </si>
  <si>
    <t>84613A</t>
  </si>
  <si>
    <t>PINK NEW BAROQUE FLOCK CANDLESTICK</t>
  </si>
  <si>
    <t>90165B</t>
  </si>
  <si>
    <t>WHITE ROSEBUD  PEARL EARRINGS</t>
  </si>
  <si>
    <t>84455</t>
  </si>
  <si>
    <t>SET OF 3 RABBIT CARROTS EASTER</t>
  </si>
  <si>
    <t>90019B</t>
  </si>
  <si>
    <t>GOLD M.O.P ORBIT BRACELET</t>
  </si>
  <si>
    <t>90130B</t>
  </si>
  <si>
    <t>TURQ STONE/CRYSTAL EARRINGS</t>
  </si>
  <si>
    <t>47598</t>
  </si>
  <si>
    <t>NEW ENGLAND EGG WARMER</t>
  </si>
  <si>
    <t>35966</t>
  </si>
  <si>
    <t>FOLKART CHRISTMAS TREE T-LIGHT HOLD</t>
  </si>
  <si>
    <t>47578A</t>
  </si>
  <si>
    <t>ENGLISH ROSE SMALL SCENTED FLOWER</t>
  </si>
  <si>
    <t>90063A</t>
  </si>
  <si>
    <t>WHITE VINT ART DECO CRYSTAL NECKLAC</t>
  </si>
  <si>
    <t>84765</t>
  </si>
  <si>
    <t>SILVER ROCOCO CANDELABRA</t>
  </si>
  <si>
    <t>90026A</t>
  </si>
  <si>
    <t>GLASS BEAD HOOP NECKLACE BLACK</t>
  </si>
  <si>
    <t>35610C</t>
  </si>
  <si>
    <t xml:space="preserve">WHITE CHRISTMAS FLOCK DROPLET </t>
  </si>
  <si>
    <t>84744</t>
  </si>
  <si>
    <t>S/6 SEW ON CROCHET FLOWERS</t>
  </si>
  <si>
    <t>90099</t>
  </si>
  <si>
    <t>NECKLACE+BRACELET SET BLUE HIBISCUS</t>
  </si>
  <si>
    <t>84251F</t>
  </si>
  <si>
    <t>GREETING CARD, RITA</t>
  </si>
  <si>
    <t>72134</t>
  </si>
  <si>
    <t xml:space="preserve">COLUMBIAN  CUBE CANDLE </t>
  </si>
  <si>
    <t>84454</t>
  </si>
  <si>
    <t>WOBBLING METAL CHICKEN EASTER</t>
  </si>
  <si>
    <t>84757</t>
  </si>
  <si>
    <t>ENCHANTED GARDEN WROUGHT IRON TABLE</t>
  </si>
  <si>
    <t>84661C</t>
  </si>
  <si>
    <t>PINK SQUARE TABLE CLOCK</t>
  </si>
  <si>
    <t>90204</t>
  </si>
  <si>
    <t>PAIR OF ENAMEL BUTTERFLY HAIRCLIP</t>
  </si>
  <si>
    <t>90048</t>
  </si>
  <si>
    <t>GREEN WITH METAL BAG CHARM</t>
  </si>
  <si>
    <t>84874B</t>
  </si>
  <si>
    <t>BLUE TRAVEL FIRST AID KIT</t>
  </si>
  <si>
    <t>90202D</t>
  </si>
  <si>
    <t>PINK ENAMEL FLOWER HAIR TIE</t>
  </si>
  <si>
    <t>90138</t>
  </si>
  <si>
    <t>WHITE/PINK MINI CRYSTALS NECKLACE</t>
  </si>
  <si>
    <t>79051A</t>
  </si>
  <si>
    <t>SMOKEY GREY COLOUR D.O.F. GLASS</t>
  </si>
  <si>
    <t>20836</t>
  </si>
  <si>
    <t>FRENCH PAISLEY CUSHION COVER</t>
  </si>
  <si>
    <t>10120</t>
  </si>
  <si>
    <t>DOGGY RUBBER</t>
  </si>
  <si>
    <t>20827</t>
  </si>
  <si>
    <t>GOLD APERITIF GLASS</t>
  </si>
  <si>
    <t>20826</t>
  </si>
  <si>
    <t>SILVER APERITIF GLASS</t>
  </si>
  <si>
    <t>84447</t>
  </si>
  <si>
    <t>6 RABBIT CHAIN EASTER</t>
  </si>
  <si>
    <t>84288B</t>
  </si>
  <si>
    <t>SET/2 BLUE  NOODLE BASKETS</t>
  </si>
  <si>
    <t>22919</t>
  </si>
  <si>
    <t>HERB MARKER MINT</t>
  </si>
  <si>
    <t>20796</t>
  </si>
  <si>
    <t>SMALL BLUE PROVENCAL CERAMIC BALL</t>
  </si>
  <si>
    <t>21369</t>
  </si>
  <si>
    <t>MIRRORED WALL ART SPLODGES</t>
  </si>
  <si>
    <t>90002B</t>
  </si>
  <si>
    <t>FLOWER BURST SILVER RING ROSE</t>
  </si>
  <si>
    <t>17090D</t>
  </si>
  <si>
    <t>VANILLA INCENSE 40 CONES IN TIN</t>
  </si>
  <si>
    <t>37509</t>
  </si>
  <si>
    <t>NEW ENGLAND MUG W GIFT BOX</t>
  </si>
  <si>
    <t>90100</t>
  </si>
  <si>
    <t>NECKLACE+BRACELET SET PINK DAISY</t>
  </si>
  <si>
    <t>90123C</t>
  </si>
  <si>
    <t>GREEN HEART OF GLASS BRACELET</t>
  </si>
  <si>
    <t>90040C</t>
  </si>
  <si>
    <t>MURANO STYLE GLASS BRACELET GOLD</t>
  </si>
  <si>
    <t>20698</t>
  </si>
  <si>
    <t>LITTLE PINK MONSTER SOFT TOY</t>
  </si>
  <si>
    <t>47369A</t>
  </si>
  <si>
    <t>PINK GREEN EMBROIDERY COSMETIC BAG</t>
  </si>
  <si>
    <t>90162A</t>
  </si>
  <si>
    <t>ANT SILVER TURQUOISE BOUDICCA RING</t>
  </si>
  <si>
    <t>90205C</t>
  </si>
  <si>
    <t>LARGE CRYSTAL DIAMANTE HAIRSLIDE</t>
  </si>
  <si>
    <t>20958</t>
  </si>
  <si>
    <t>PORCELAIN HANGING BELL LARGE</t>
  </si>
  <si>
    <t>22954</t>
  </si>
  <si>
    <t>HEN PARTY CORDON BARRIER TAPE</t>
  </si>
  <si>
    <t>44242B</t>
  </si>
  <si>
    <t>PINK FEATHERS CURTAIN</t>
  </si>
  <si>
    <t>20861</t>
  </si>
  <si>
    <t>GOLD COSMETIC BAG PINK STAR</t>
  </si>
  <si>
    <t>72779</t>
  </si>
  <si>
    <t>SET/6 BLACK ROSE T-LIGHT CANDLES</t>
  </si>
  <si>
    <t>72140F</t>
  </si>
  <si>
    <t>HAPPY ANNIVERSARY CANDLE LETTERS</t>
  </si>
  <si>
    <t>90058A</t>
  </si>
  <si>
    <t>CRYSTAL STUD EARRINGS CLEAR DISPLAY</t>
  </si>
  <si>
    <t>90022</t>
  </si>
  <si>
    <t>EDWARDIAN DROP EARRINGS JET BLACK</t>
  </si>
  <si>
    <t>90023</t>
  </si>
  <si>
    <t>FILIGREE DIAMANTE EARRINGS</t>
  </si>
  <si>
    <t>84857A</t>
  </si>
  <si>
    <t>SILVER MONTE CARLO HANDBAG</t>
  </si>
  <si>
    <t>90063B</t>
  </si>
  <si>
    <t>BLACK VINT ART DEC CRYSTAL NECKLACE</t>
  </si>
  <si>
    <t>90038A</t>
  </si>
  <si>
    <t>GLASS AND PAINTED BEADS BRACELET TO</t>
  </si>
  <si>
    <t>90190C</t>
  </si>
  <si>
    <t>SILVER/AMETHYST DROP EARRINGS LEAF</t>
  </si>
  <si>
    <t>90003C</t>
  </si>
  <si>
    <t>MIDNIGHT BLUE PAIR HEART HAIR SLIDE</t>
  </si>
  <si>
    <t>90018B</t>
  </si>
  <si>
    <t>GOLD M.O.P ORBIT DROP EARRINGS</t>
  </si>
  <si>
    <t>84864A</t>
  </si>
  <si>
    <t>PINK PAISLEY PHOTO ALBUM</t>
  </si>
  <si>
    <t>90089</t>
  </si>
  <si>
    <t>PINK CRYSTAL SKULL PHONE CHARM</t>
  </si>
  <si>
    <t>90078</t>
  </si>
  <si>
    <t>PINK/WHITE GLASS DEMI CHOKER</t>
  </si>
  <si>
    <t>90189A</t>
  </si>
  <si>
    <t>SILVER 2 STRAND NECKLACE-LEAF CHARM</t>
  </si>
  <si>
    <t>37462B</t>
  </si>
  <si>
    <t>PET MUG, BUDGIE</t>
  </si>
  <si>
    <t>90149</t>
  </si>
  <si>
    <t>SILVER FLOWR PINK SHELL NECKLACE</t>
  </si>
  <si>
    <t>16051</t>
  </si>
  <si>
    <t>TEATIME PENCIL W STAMP ASST</t>
  </si>
  <si>
    <t>71510</t>
  </si>
  <si>
    <t>SQUARE METAL CANDLEHOLDER BASE</t>
  </si>
  <si>
    <t>84465</t>
  </si>
  <si>
    <t>15 PINK FLUFFY CHICKS IN BOX</t>
  </si>
  <si>
    <t>72045D</t>
  </si>
  <si>
    <t xml:space="preserve">ROSES ON BLUE TEACUP CANDLE </t>
  </si>
  <si>
    <t>84562B</t>
  </si>
  <si>
    <t>BLUE/WHITE RIBBED MELAMINE JUG</t>
  </si>
  <si>
    <t>16008</t>
  </si>
  <si>
    <t>SMALL FOLDING SCISSOR(POINTED EDGE)</t>
  </si>
  <si>
    <t>47343A</t>
  </si>
  <si>
    <t>FUSCHIA FLOWER PURSE WITH BEADS</t>
  </si>
  <si>
    <t>84575A</t>
  </si>
  <si>
    <t>PINK DOG CANNISTER</t>
  </si>
  <si>
    <t>90030C</t>
  </si>
  <si>
    <t>BROWN KUKUI COCONUT SEED NECKLACE</t>
  </si>
  <si>
    <t>72133</t>
  </si>
  <si>
    <t>90059D</t>
  </si>
  <si>
    <t>DIAMANTE HAIR GRIP PACK/2 PERIDOT</t>
  </si>
  <si>
    <t>90162D</t>
  </si>
  <si>
    <t>ANT SILVER PURPLE BOUDICCA RING</t>
  </si>
  <si>
    <t>21089</t>
  </si>
  <si>
    <t>SET/6 GREEN SPRING PAPER CUPS</t>
  </si>
  <si>
    <t>90181A</t>
  </si>
  <si>
    <t>AMBER GLASS/SHELL/PEARL NECKLACE</t>
  </si>
  <si>
    <t>90039D</t>
  </si>
  <si>
    <t>FIRE POLISHED GLASS BRACELET GREEN</t>
  </si>
  <si>
    <t>84617</t>
  </si>
  <si>
    <t xml:space="preserve"> NEW BAROQUE BLACK BOXES</t>
  </si>
  <si>
    <t>20791</t>
  </si>
  <si>
    <t>BLUE TILED SET OF 3 DRAWERS</t>
  </si>
  <si>
    <t>84564</t>
  </si>
  <si>
    <t xml:space="preserve">6 SEGMENT COLOURED SNACK BOWL </t>
  </si>
  <si>
    <t>84795E</t>
  </si>
  <si>
    <t>RIO PINK STRIPE HAMMOCK</t>
  </si>
  <si>
    <t>21368</t>
  </si>
  <si>
    <t>MIRRORED WALL ART LADIES</t>
  </si>
  <si>
    <t>22987</t>
  </si>
  <si>
    <t>WRAP , SUMMER ROSE DESIGN</t>
  </si>
  <si>
    <t>35910A</t>
  </si>
  <si>
    <t xml:space="preserve">MULTICOLOUR EASTER RABBIT </t>
  </si>
  <si>
    <t>84529B</t>
  </si>
  <si>
    <t>BLUE KNITTED KID'S RUCKSACK</t>
  </si>
  <si>
    <t>21699</t>
  </si>
  <si>
    <t>SET 5 MINI CHOCOLATE FRIDGE MAGNETS</t>
  </si>
  <si>
    <t>90214R</t>
  </si>
  <si>
    <t>LETTER "R" BLING KEY RING</t>
  </si>
  <si>
    <t>16045</t>
  </si>
  <si>
    <t>POPART WOODEN PENCILS ASST</t>
  </si>
  <si>
    <t>35824C</t>
  </si>
  <si>
    <t>HANGING FLOWERS+MIRROR,CLEAR</t>
  </si>
  <si>
    <t>62043B</t>
  </si>
  <si>
    <t>BLUE CHECK BAG W HANDLE 34X20CM</t>
  </si>
  <si>
    <t>35937</t>
  </si>
  <si>
    <t>CERISE+GOLD CHRISTMAS STOCKING DEC</t>
  </si>
  <si>
    <t>90065A</t>
  </si>
  <si>
    <t>WHITE VINTAGE CRYSTAL BRACELET</t>
  </si>
  <si>
    <t>84705A</t>
  </si>
  <si>
    <t xml:space="preserve">ENGLISH ROSE PHOTO FRAME </t>
  </si>
  <si>
    <t>90069</t>
  </si>
  <si>
    <t>RUBY GLASS CLUSTER NECKLACE</t>
  </si>
  <si>
    <t>22882</t>
  </si>
  <si>
    <t>NUMBER TILE VINTAGE FONT 3</t>
  </si>
  <si>
    <t>90024C</t>
  </si>
  <si>
    <t>NEW BAROQUE B'FLY NECKLACE GREEN</t>
  </si>
  <si>
    <t>84549</t>
  </si>
  <si>
    <t xml:space="preserve">CROCHET WHITE RABBIT KEYRING </t>
  </si>
  <si>
    <t>90108</t>
  </si>
  <si>
    <t>BLUE BLOSSOM HAIR CLIP</t>
  </si>
  <si>
    <t>85018A</t>
  </si>
  <si>
    <t>S/6 PAPER BOXES ROMANTIC IMAGES</t>
  </si>
  <si>
    <t>85018B</t>
  </si>
  <si>
    <t xml:space="preserve">S/6 PAPER BOXES BLOSSOM IMAGES </t>
  </si>
  <si>
    <t>44241C</t>
  </si>
  <si>
    <t>BLUE BUTTERFLY ON SPRING</t>
  </si>
  <si>
    <t>90026D</t>
  </si>
  <si>
    <t>GLASS BEAD HOOP NECKLACE AMETHYST</t>
  </si>
  <si>
    <t>35654</t>
  </si>
  <si>
    <t>VINTAGE BEAD FILLED PINK CUSHION</t>
  </si>
  <si>
    <t>85147</t>
  </si>
  <si>
    <t>JARDIN ETCHED GLASS CANDLEHLDR LONG</t>
  </si>
  <si>
    <t>84539</t>
  </si>
  <si>
    <t xml:space="preserve">KNITTED RABBIT DOLL </t>
  </si>
  <si>
    <t>90130A</t>
  </si>
  <si>
    <t>WHITE STONE/CRYSTAL EARRINGS</t>
  </si>
  <si>
    <t>35911B</t>
  </si>
  <si>
    <t xml:space="preserve">PINK/FLOWER RABBIT EGG WARMER </t>
  </si>
  <si>
    <t>90037A</t>
  </si>
  <si>
    <t>TINY CRYSTAL BRACELET RED</t>
  </si>
  <si>
    <t>85023C</t>
  </si>
  <si>
    <t>PINK LARGE JEWELED PHOTOFRAME</t>
  </si>
  <si>
    <t>20814</t>
  </si>
  <si>
    <t>SILVER FINCH DECORATION</t>
  </si>
  <si>
    <t>90051</t>
  </si>
  <si>
    <t>CRACKED GLAZE NECKLACE RED</t>
  </si>
  <si>
    <t>35838B</t>
  </si>
  <si>
    <t>S/6 SILVER ORNAMENETAL CANDLE</t>
  </si>
  <si>
    <t>37479P</t>
  </si>
  <si>
    <t>CUBIC MUG FLOCK PINK ON BROWN</t>
  </si>
  <si>
    <t>35913B</t>
  </si>
  <si>
    <t>WHITE/PINK CHICK EASTER DECORATION</t>
  </si>
  <si>
    <t>90039C</t>
  </si>
  <si>
    <t>FIRE POLISHED GLASS BRACELET BLACK</t>
  </si>
  <si>
    <t>17129C</t>
  </si>
  <si>
    <t>SKY BLUE COLOUR GLASS GEMS IN BAG</t>
  </si>
  <si>
    <t>84671B</t>
  </si>
  <si>
    <t>CROCHET BEAR WITH BLUE STRIPES</t>
  </si>
  <si>
    <t>79331</t>
  </si>
  <si>
    <t>PINK FLOCK GLASS CANDLEHOLDER</t>
  </si>
  <si>
    <t>81985A</t>
  </si>
  <si>
    <t>ICON ALARM CLOCK,FUSCHIA  PIN UP</t>
  </si>
  <si>
    <t>84593</t>
  </si>
  <si>
    <t>CROCHET ROSE DES CLOTHES HANGER</t>
  </si>
  <si>
    <t>90165A</t>
  </si>
  <si>
    <t>PINK ROSEBUD PEARL EARRINGS</t>
  </si>
  <si>
    <t>90214G</t>
  </si>
  <si>
    <t>LETTER "G" BLING KEY RING</t>
  </si>
  <si>
    <t>35001B</t>
  </si>
  <si>
    <t>HAND OPEN SHAPE BLACK</t>
  </si>
  <si>
    <t>44236</t>
  </si>
  <si>
    <t>PINK/PURPLE CIRCLE CURTAIN</t>
  </si>
  <si>
    <t>71495B</t>
  </si>
  <si>
    <t>CD WALL TIDY RED FLOWERS</t>
  </si>
  <si>
    <t>90018C</t>
  </si>
  <si>
    <t>SILVER BLACK ORBIT DROP EARRINGS</t>
  </si>
  <si>
    <t>84251G</t>
  </si>
  <si>
    <t>GREETING CARD, OVERCROWDED POOL.</t>
  </si>
  <si>
    <t>16256C</t>
  </si>
  <si>
    <t>HEARTS PENCIL/RUBBER+5 MINI PENCILS</t>
  </si>
  <si>
    <t>90075</t>
  </si>
  <si>
    <t>MONTANA DIAMOND CLUSTER NECKLACE</t>
  </si>
  <si>
    <t>20953</t>
  </si>
  <si>
    <t>PORCELAIN CHERUB BELL LARGE</t>
  </si>
  <si>
    <t>16020C</t>
  </si>
  <si>
    <t xml:space="preserve">CLEAR STATIONERY BOX SET </t>
  </si>
  <si>
    <t>35912B</t>
  </si>
  <si>
    <t>WHITE/PINK CHICK DECORATION</t>
  </si>
  <si>
    <t>72369A</t>
  </si>
  <si>
    <t>PINK CLEAR GLASS CANDLE PLATE</t>
  </si>
  <si>
    <t>71215</t>
  </si>
  <si>
    <t>METAL BASE FOR CANDLES</t>
  </si>
  <si>
    <t>35817B</t>
  </si>
  <si>
    <t>ACRYLIC JEWEL SNOWFLAKE,BLUE</t>
  </si>
  <si>
    <t>37491D</t>
  </si>
  <si>
    <t>PURPLE/BLUE CERAMIC CANDLE HOLDER</t>
  </si>
  <si>
    <t>79534</t>
  </si>
  <si>
    <t>MULTICOLOUR GLASS PLATE</t>
  </si>
  <si>
    <t>17084J</t>
  </si>
  <si>
    <t>LOVE POTION MASALA INCENSE</t>
  </si>
  <si>
    <t>90190A</t>
  </si>
  <si>
    <t>SILVER/CRYSTAL DROP EARRINGS W LEAF</t>
  </si>
  <si>
    <t>46115B</t>
  </si>
  <si>
    <t xml:space="preserve">GREEN POP ART MAO CUSHION COVER </t>
  </si>
  <si>
    <t>90190B</t>
  </si>
  <si>
    <t>GOLD/AMBER DROP EARRINGS W LEAF</t>
  </si>
  <si>
    <t>35816B</t>
  </si>
  <si>
    <t>ACRYLIC JEWEL ANGEL,BLUE</t>
  </si>
  <si>
    <t>35916A</t>
  </si>
  <si>
    <t>YELLOW FELT HANGING HEART W FLOWER</t>
  </si>
  <si>
    <t>90071</t>
  </si>
  <si>
    <t>RUBY GLASS CLUSTER EARRINGS</t>
  </si>
  <si>
    <t>72783</t>
  </si>
  <si>
    <t xml:space="preserve">BLACK SIL'T SQU CANDLE PLATE </t>
  </si>
  <si>
    <t>47016</t>
  </si>
  <si>
    <t>LIGHT DECORATION BATTERY OPERATED</t>
  </si>
  <si>
    <t>84921</t>
  </si>
  <si>
    <t xml:space="preserve">CREAM AND PINK FLOWERS PONY </t>
  </si>
  <si>
    <t>72754A</t>
  </si>
  <si>
    <t>FLOWER FAIRY POTPOURRI CUSHION LILY</t>
  </si>
  <si>
    <t>84535A</t>
  </si>
  <si>
    <t>ENGLISH ROSE NOTEBOOK A6 SIZE</t>
  </si>
  <si>
    <t>47518F</t>
  </si>
  <si>
    <t>ICON PLACEMAT POP ART ELVIS</t>
  </si>
  <si>
    <t>22880</t>
  </si>
  <si>
    <t>NUMBER TILE VINTAGE FONT 1</t>
  </si>
  <si>
    <t>90059E</t>
  </si>
  <si>
    <t>DIAMANTE HAIR GRIP PACK/2 RUBY</t>
  </si>
  <si>
    <t>84292B</t>
  </si>
  <si>
    <t>BLUE COL METAL FOLDING CHAIR</t>
  </si>
  <si>
    <t>22885</t>
  </si>
  <si>
    <t xml:space="preserve">NUMBER TILE VINTAGE FONT 6 </t>
  </si>
  <si>
    <t>84527</t>
  </si>
  <si>
    <t>FLAMES SUNGLASSES PINK LENSES</t>
  </si>
  <si>
    <t>84612B</t>
  </si>
  <si>
    <t>SET/4 BLACK  BAROQUE FLOCK COASTER</t>
  </si>
  <si>
    <t>84427B</t>
  </si>
  <si>
    <t>BLACK GLASS TV DOUBLE P/FRAME 15X10</t>
  </si>
  <si>
    <t>90037C</t>
  </si>
  <si>
    <t>TINY CRYSTAL BRACELET BLUE</t>
  </si>
  <si>
    <t>82093</t>
  </si>
  <si>
    <t xml:space="preserve">HEART SHAPE BUTTON FRAME </t>
  </si>
  <si>
    <t>90169</t>
  </si>
  <si>
    <t>DAISY HAIR COMB</t>
  </si>
  <si>
    <t>17084A</t>
  </si>
  <si>
    <t>TRANQUILITY MASALA INCENSE</t>
  </si>
  <si>
    <t>20697</t>
  </si>
  <si>
    <t>LITTLE GREEN MONSTER SOFT TOY</t>
  </si>
  <si>
    <t>85033G</t>
  </si>
  <si>
    <t>SET/6 GOLD REINDEER T-LIGHT CANDLES</t>
  </si>
  <si>
    <t>72083A</t>
  </si>
  <si>
    <t>STRAWBERY SWIRL FLARE CANDLE</t>
  </si>
  <si>
    <t>75011</t>
  </si>
  <si>
    <t>BLUE DAISY MOBILE</t>
  </si>
  <si>
    <t>90177B</t>
  </si>
  <si>
    <t>DROP DIAMANTE EARRINGS BLACK DIAMON</t>
  </si>
  <si>
    <t>20848</t>
  </si>
  <si>
    <t>ZINC HEART LATTICE CHARGER SMALL</t>
  </si>
  <si>
    <t>20667</t>
  </si>
  <si>
    <t>CHERRY BLOSSOM PURSE</t>
  </si>
  <si>
    <t>22657</t>
  </si>
  <si>
    <t>HEN &amp; 2 CHICKS IN BASKET</t>
  </si>
  <si>
    <t>90079</t>
  </si>
  <si>
    <t>VINTAGE ENAMEL &amp; CRYSTAL NECKLACE</t>
  </si>
  <si>
    <t>22887</t>
  </si>
  <si>
    <t>NUMBER TILE VINTAGE FONT 8</t>
  </si>
  <si>
    <t>90135A</t>
  </si>
  <si>
    <t>ORANGE/FUSCHIA STONES NECKLACE</t>
  </si>
  <si>
    <t>22861</t>
  </si>
  <si>
    <t>EASTER TIN CHICKS IN GARDEN</t>
  </si>
  <si>
    <t>90002E</t>
  </si>
  <si>
    <t>FLOWER BURST SILVER RING GREEN</t>
  </si>
  <si>
    <t>84875A</t>
  </si>
  <si>
    <t>PINK SQUARE COMPACT MIRROR</t>
  </si>
  <si>
    <t>62086A</t>
  </si>
  <si>
    <t>PINK RETRO BIG FLOWER BAG</t>
  </si>
  <si>
    <t>85023A</t>
  </si>
  <si>
    <t>CRYSTAL LARGE JEWELLED PHOTO FRAME</t>
  </si>
  <si>
    <t>71495A</t>
  </si>
  <si>
    <t>CD WALL TIDY BLUE OFFICE</t>
  </si>
  <si>
    <t>84705C</t>
  </si>
  <si>
    <t xml:space="preserve">PINK FLOCK PHOTO FRAME </t>
  </si>
  <si>
    <t>22884</t>
  </si>
  <si>
    <t>NUMBER TILE VINTAGE FONT 5</t>
  </si>
  <si>
    <t>90021</t>
  </si>
  <si>
    <t>LASER CUT MULTI STRAND NECKLACE</t>
  </si>
  <si>
    <t>84679</t>
  </si>
  <si>
    <t>CLASSICAL ROSE TABLE LAMP</t>
  </si>
  <si>
    <t>84622</t>
  </si>
  <si>
    <t>PINK GINGHAM ROSE CUSHION COVER</t>
  </si>
  <si>
    <t>90168</t>
  </si>
  <si>
    <t>2 DAISIES HAIR COMB</t>
  </si>
  <si>
    <t>90183A</t>
  </si>
  <si>
    <t>AMBER DROP EARRINGS W LONG BEADS</t>
  </si>
  <si>
    <t>47369B</t>
  </si>
  <si>
    <t>BLUE GREEN EMBROIDERY COSMETIC BAG</t>
  </si>
  <si>
    <t>72754B</t>
  </si>
  <si>
    <t>F FAIRY POTPOURRI CUSHIONS LAVENDER</t>
  </si>
  <si>
    <t>84425A</t>
  </si>
  <si>
    <t>WHITE GLASS TV TRIPLE FRAME</t>
  </si>
  <si>
    <t>84227</t>
  </si>
  <si>
    <t>HEN HOUSE W CHICK IN NEST</t>
  </si>
  <si>
    <t>81952B</t>
  </si>
  <si>
    <t>ROUND BLUE CLOCK W/SUCKER</t>
  </si>
  <si>
    <t>16050</t>
  </si>
  <si>
    <t>TEATIME PENCIL WITH RUBBER</t>
  </si>
  <si>
    <t>22879</t>
  </si>
  <si>
    <t>NUMBER TILE VINTAGE FONT 0</t>
  </si>
  <si>
    <t>72267</t>
  </si>
  <si>
    <t>PREMIUM CHURCH CANDLE</t>
  </si>
  <si>
    <t>90037B</t>
  </si>
  <si>
    <t>TINY CRYSTAL BRACELET GREEN</t>
  </si>
  <si>
    <t>16168S</t>
  </si>
  <si>
    <t>FUNKY MONKEY GIFT BAG SMALL</t>
  </si>
  <si>
    <t>90140</t>
  </si>
  <si>
    <t>PINK SWEETIE NECKLACE</t>
  </si>
  <si>
    <t>35271S</t>
  </si>
  <si>
    <t>GOLD PRINT PAPER BAG</t>
  </si>
  <si>
    <t>84415B</t>
  </si>
  <si>
    <t xml:space="preserve">BLUE FLOCK CUSHION COVER </t>
  </si>
  <si>
    <t>90049</t>
  </si>
  <si>
    <t>IVORY GOLD METAL BAG CHARM</t>
  </si>
  <si>
    <t>90214P</t>
  </si>
  <si>
    <t>LETTER "P" BLING KEY RING</t>
  </si>
  <si>
    <t>90197D</t>
  </si>
  <si>
    <t>AMBER GLASS BRACELET HEART CHARMS</t>
  </si>
  <si>
    <t>85033S</t>
  </si>
  <si>
    <t>SET/6 SILVER REINDEER T-LIGHTS</t>
  </si>
  <si>
    <t>17007B</t>
  </si>
  <si>
    <t>S/3 POT POURI CUSHIONS BLUE COLOURS</t>
  </si>
  <si>
    <t>72801F</t>
  </si>
  <si>
    <t>S/4 FESTIVE RED DINNER CANDLES</t>
  </si>
  <si>
    <t>90059F</t>
  </si>
  <si>
    <t>DIAMANTE HAIR GRIP PACK/2 LT ROSE</t>
  </si>
  <si>
    <t>84925C</t>
  </si>
  <si>
    <t>FAIRY CAKES  WALL THERMOMETER</t>
  </si>
  <si>
    <t>35822P</t>
  </si>
  <si>
    <t>ACRYLIC BEAD CHAIN, PINK</t>
  </si>
  <si>
    <t>90214D</t>
  </si>
  <si>
    <t>LETTER "D" BLING KEY RING</t>
  </si>
  <si>
    <t>90024A</t>
  </si>
  <si>
    <t>NEW BAROQUE B'FLY NECKLACE BLACK</t>
  </si>
  <si>
    <t>21595</t>
  </si>
  <si>
    <t>Dad's Cab Electronic Meter</t>
  </si>
  <si>
    <t>84803B</t>
  </si>
  <si>
    <t>WHITE ALLIUM  ARTIFICIAL FLOWER</t>
  </si>
  <si>
    <t>20860</t>
  </si>
  <si>
    <t>GOLD COSMETICS BAG WITH BUTTERFLY</t>
  </si>
  <si>
    <t>85179C</t>
  </si>
  <si>
    <t>PINK BITTY LIGHT CHAIN</t>
  </si>
  <si>
    <t>90214N</t>
  </si>
  <si>
    <t>LETTER "N" BLING KEY RING</t>
  </si>
  <si>
    <t>90060D</t>
  </si>
  <si>
    <t>FIRE POLISHED GLASS NECKL BRONZE</t>
  </si>
  <si>
    <t>90179A</t>
  </si>
  <si>
    <t>AMBER FINE BEAD NECKLACE W TASSEL</t>
  </si>
  <si>
    <t>90177E</t>
  </si>
  <si>
    <t>DROP DIAMANTE EARRINGS GREEN</t>
  </si>
  <si>
    <t>90039B</t>
  </si>
  <si>
    <t>FIRE POLISHED GLASS BRACELET MONTAN</t>
  </si>
  <si>
    <t>90177D</t>
  </si>
  <si>
    <t>DROP DIAMANTE EARRINGS PURPLE</t>
  </si>
  <si>
    <t>90067A</t>
  </si>
  <si>
    <t>PINK VINTAGE VICTORIAN EARRINGS</t>
  </si>
  <si>
    <t>72129</t>
  </si>
  <si>
    <t>21740</t>
  </si>
  <si>
    <t>COSY SLIPPER SHOES LARGE RED</t>
  </si>
  <si>
    <t>90128A</t>
  </si>
  <si>
    <t>PINK LEAVES AND BEADS PHONE CHARM</t>
  </si>
  <si>
    <t>85024B</t>
  </si>
  <si>
    <t>84228</t>
  </si>
  <si>
    <t>HEN HOUSE W CHICK STANDING</t>
  </si>
  <si>
    <t>20952</t>
  </si>
  <si>
    <t>PORCELAIN CHERUB BELL SMALL</t>
  </si>
  <si>
    <t>35916C</t>
  </si>
  <si>
    <t>PINK FELT HANGING HEART W FLOWER</t>
  </si>
  <si>
    <t>35644</t>
  </si>
  <si>
    <t>PAIR PINK/BLACK COATHANGERS</t>
  </si>
  <si>
    <t>72709</t>
  </si>
  <si>
    <t xml:space="preserve">IVORY SCULPTED RND CANDLE </t>
  </si>
  <si>
    <t>84798C</t>
  </si>
  <si>
    <t>WHITE FOXGLOVE ARTIIFCIAL FLOWER</t>
  </si>
  <si>
    <t>90012B</t>
  </si>
  <si>
    <t>BLACK DROP CRYSTAL NECKLACE</t>
  </si>
  <si>
    <t>90214T</t>
  </si>
  <si>
    <t>LETTER "T" BLING KEY RING</t>
  </si>
  <si>
    <t>90064A</t>
  </si>
  <si>
    <t>WHITE VINTAGE CRYSTAL EARRINGS</t>
  </si>
  <si>
    <t>47420</t>
  </si>
  <si>
    <t>ASSORTED COLOUR SUCTION CUP HOOK</t>
  </si>
  <si>
    <t>90092</t>
  </si>
  <si>
    <t>BLUE CRYSTAL BOOT PHONE CHARM</t>
  </si>
  <si>
    <t>90046</t>
  </si>
  <si>
    <t>WHITE WITH METAL BAG CHARM</t>
  </si>
  <si>
    <t>20820</t>
  </si>
  <si>
    <t>SILVER LOOKING MIRROR</t>
  </si>
  <si>
    <t>72796B</t>
  </si>
  <si>
    <t>S/3 FRENCH VANILLA SQU CANDLE</t>
  </si>
  <si>
    <t>90171</t>
  </si>
  <si>
    <t>DAISY RING</t>
  </si>
  <si>
    <t>90214H</t>
  </si>
  <si>
    <t>LETTER "H" BLING KEY RING</t>
  </si>
  <si>
    <t>22936</t>
  </si>
  <si>
    <t>BAKING MOULD ROSE WHITE CHOCOLATE</t>
  </si>
  <si>
    <t>82545A</t>
  </si>
  <si>
    <t>COGNAC AUX OEUFS METAL 1 HOOK</t>
  </si>
  <si>
    <t>85184B</t>
  </si>
  <si>
    <t>SET 4 EASTER DECOUPAGE OVAL BOXES</t>
  </si>
  <si>
    <t>90059C</t>
  </si>
  <si>
    <t>DIAMANTE HAIR GRIP PACK/2 MONTANA</t>
  </si>
  <si>
    <t>20964</t>
  </si>
  <si>
    <t>POLYESTER FILLER PAD 60x40cm</t>
  </si>
  <si>
    <t>90103</t>
  </si>
  <si>
    <t>PURPLE FRANGIPANI NECKLACE</t>
  </si>
  <si>
    <t>90119</t>
  </si>
  <si>
    <t>METALIC LEAVES BAG CHARMS</t>
  </si>
  <si>
    <t>90163B</t>
  </si>
  <si>
    <t>WHITE ROSEBUD &amp; PEARL NECKLACE</t>
  </si>
  <si>
    <t>22886</t>
  </si>
  <si>
    <t>NUMBER TILE VINTAGE FONT 7</t>
  </si>
  <si>
    <t>84249A</t>
  </si>
  <si>
    <t>GREETING CARD,SQUARE, DOUGHNUTS</t>
  </si>
  <si>
    <t>90176A</t>
  </si>
  <si>
    <t>CLASSIC DIAMANTE NECKLACE JET</t>
  </si>
  <si>
    <t>35963</t>
  </si>
  <si>
    <t>FOLKART ZINC CLIP ON ANGEL WINGS</t>
  </si>
  <si>
    <t>90176C</t>
  </si>
  <si>
    <t>DIAMANTE NECKLACE</t>
  </si>
  <si>
    <t>37462E</t>
  </si>
  <si>
    <t>PET MUG, GOLDFISH</t>
  </si>
  <si>
    <t>37485</t>
  </si>
  <si>
    <t>ENGLISH ROSE TEA SET IN GIFT BOX</t>
  </si>
  <si>
    <t>72715</t>
  </si>
  <si>
    <t xml:space="preserve">SPHERICAL IVORY CANDLE </t>
  </si>
  <si>
    <t>90027D</t>
  </si>
  <si>
    <t>GLASS BEAD HOOP EARRINGS AMETHYST</t>
  </si>
  <si>
    <t>90074</t>
  </si>
  <si>
    <t>BLACK DIAMOND CLUSTER NECKLACE</t>
  </si>
  <si>
    <t>17014E</t>
  </si>
  <si>
    <t>ORIGAMI OPIUM INCENSE CONES</t>
  </si>
  <si>
    <t>90088</t>
  </si>
  <si>
    <t>CRYSTAL KEY+LOCK PHONE CHARM</t>
  </si>
  <si>
    <t>84537B</t>
  </si>
  <si>
    <t>FAIRY CAKES GIFT BAG</t>
  </si>
  <si>
    <t>47013A</t>
  </si>
  <si>
    <t>WINE BOTTLE DRESSING LT.BLUE</t>
  </si>
  <si>
    <t>10138</t>
  </si>
  <si>
    <t>ASSORTED COLOUR JUMBO PEN</t>
  </si>
  <si>
    <t>22860</t>
  </si>
  <si>
    <t>EASTER TIN CHICKS PINK DAISY</t>
  </si>
  <si>
    <t>84548</t>
  </si>
  <si>
    <t>CROCHET BEAR RED/BLUE  KEYRING</t>
  </si>
  <si>
    <t>22883</t>
  </si>
  <si>
    <t>NUMBER TILE VINTAGE FONT 4</t>
  </si>
  <si>
    <t>35910B</t>
  </si>
  <si>
    <t>PINK FLOWERS RABBIT EASTER</t>
  </si>
  <si>
    <t>90152C</t>
  </si>
  <si>
    <t>BLUE/NAT SHELL NECKLACE W PENDANT</t>
  </si>
  <si>
    <t>85081</t>
  </si>
  <si>
    <t xml:space="preserve">PADDED HOLLY CHRISTMAS DECORATION </t>
  </si>
  <si>
    <t>90030A</t>
  </si>
  <si>
    <t>SPOTTED WHITE NATURAL SEED NECKLACE</t>
  </si>
  <si>
    <t>90101</t>
  </si>
  <si>
    <t>WHITE FRANGIPANI NECKLACE</t>
  </si>
  <si>
    <t>90139</t>
  </si>
  <si>
    <t>FLOWER BROOCH 4 ASSORTED COLOURS</t>
  </si>
  <si>
    <t>90130C</t>
  </si>
  <si>
    <t>GREEN STONE/CRYSTAL EARRINGS</t>
  </si>
  <si>
    <t>90202C</t>
  </si>
  <si>
    <t>GREEN ENAMEL FLOWER HAIR TIE</t>
  </si>
  <si>
    <t>35085E</t>
  </si>
  <si>
    <t xml:space="preserve">IVORY ROSE LAMPSHADE </t>
  </si>
  <si>
    <t>90126A</t>
  </si>
  <si>
    <t>PINK BERTIE MOBILE PHONE CHARM</t>
  </si>
  <si>
    <t>84586L</t>
  </si>
  <si>
    <t>PINK ROSES/GINGHAM PATCH RABBIT 8"</t>
  </si>
  <si>
    <t>35909A</t>
  </si>
  <si>
    <t>RABBIT EASTER DECORATION</t>
  </si>
  <si>
    <t>85185F</t>
  </si>
  <si>
    <t>LION SOCK PUPPET</t>
  </si>
  <si>
    <t>84845C</t>
  </si>
  <si>
    <t>CARNATION SQUARE HANDY TIN</t>
  </si>
  <si>
    <t>72798C</t>
  </si>
  <si>
    <t>SET/4 GARDEN ROSE DINNER CANDLE</t>
  </si>
  <si>
    <t>84868B</t>
  </si>
  <si>
    <t>BLUE BABY BOY'S MEMORY BOX</t>
  </si>
  <si>
    <t>84546</t>
  </si>
  <si>
    <t>CROCHET POODLE KEYRING</t>
  </si>
  <si>
    <t>85080</t>
  </si>
  <si>
    <t>PADDED RED HEART DECORATION</t>
  </si>
  <si>
    <t>90003E</t>
  </si>
  <si>
    <t>GREEN PAIR HEART HAIR SLIDES</t>
  </si>
  <si>
    <t>71406C</t>
  </si>
  <si>
    <t>BLACK ORANGE SQUEEZER</t>
  </si>
  <si>
    <t>84582</t>
  </si>
  <si>
    <t>PINK CROCHET CAT WITH SCARF</t>
  </si>
  <si>
    <t>90024F</t>
  </si>
  <si>
    <t>NEW BAROQUE B'FLY NECKLACE CRYSTAL</t>
  </si>
  <si>
    <t>90001B</t>
  </si>
  <si>
    <t>ANTIQUE MID BLUE FLOWER EARRINGS</t>
  </si>
  <si>
    <t>90038C</t>
  </si>
  <si>
    <t>GLASS AND BEADS BRACELET IVORY</t>
  </si>
  <si>
    <t>35931</t>
  </si>
  <si>
    <t>PINK STAR CHRISTMAS DECORATION</t>
  </si>
  <si>
    <t>90066A</t>
  </si>
  <si>
    <t>PINK VINTAGE VICTORIAN CHOKER</t>
  </si>
  <si>
    <t>84415A</t>
  </si>
  <si>
    <t xml:space="preserve">PINK FLOCK SUEDE CUSHION COVER </t>
  </si>
  <si>
    <t>90212C</t>
  </si>
  <si>
    <t>PURPLE LAS VEGAS BRACELET ROUND</t>
  </si>
  <si>
    <t>35233</t>
  </si>
  <si>
    <t>PASTA ENAMEL/BRASS CONTAINER</t>
  </si>
  <si>
    <t>37112</t>
  </si>
  <si>
    <t>YELLOW BIRDS FELT DES FOODCOVER</t>
  </si>
  <si>
    <t>18097A</t>
  </si>
  <si>
    <t xml:space="preserve">PINK TALL PORCELAIN T-LIGHT HOLDER </t>
  </si>
  <si>
    <t>90118</t>
  </si>
  <si>
    <t>PINK DAISY BAG CHARM</t>
  </si>
  <si>
    <t>35916B</t>
  </si>
  <si>
    <t>BLUE FELT HANGING HEART W FLOWER</t>
  </si>
  <si>
    <t>72753C</t>
  </si>
  <si>
    <t>S/3 FLWR FAIRY ROSE CANDLES</t>
  </si>
  <si>
    <t>90202A</t>
  </si>
  <si>
    <t>PURPLE ENAMEL FLOWER HAIR TIE</t>
  </si>
  <si>
    <t>90141A</t>
  </si>
  <si>
    <t>GREEN PENDANT TRIPLE SHELL NECKLACE</t>
  </si>
  <si>
    <t>20835</t>
  </si>
  <si>
    <t>37489A</t>
  </si>
  <si>
    <t>YELLOW/PINK FLOWER DESIGN BIG MUG</t>
  </si>
  <si>
    <t>90126C</t>
  </si>
  <si>
    <t>AMBER BERTIE MOBILE PHONE CHARM</t>
  </si>
  <si>
    <t>84551</t>
  </si>
  <si>
    <t>CROCHET DOG KEYRING</t>
  </si>
  <si>
    <t>22881</t>
  </si>
  <si>
    <t>NUMBER TILE VINTAGE FONT 2</t>
  </si>
  <si>
    <t>84899E</t>
  </si>
  <si>
    <t>YELLOW BROWN BEAR FELT PURSE KIT</t>
  </si>
  <si>
    <t>35973</t>
  </si>
  <si>
    <t>GERANIUM FOLKART HEART DECORATION</t>
  </si>
  <si>
    <t>90125A</t>
  </si>
  <si>
    <t>PINK BERTIE GLASS BEAD BAG CHARM</t>
  </si>
  <si>
    <t>44228</t>
  </si>
  <si>
    <t>CANNABIS LEAF BEAD CURTAIN</t>
  </si>
  <si>
    <t>84251J</t>
  </si>
  <si>
    <t>GREETING CARD, THE BLACK CAT</t>
  </si>
  <si>
    <t>17136A</t>
  </si>
  <si>
    <t>BLUE STONES ON WIRE FOR CANDLE</t>
  </si>
  <si>
    <t>84746</t>
  </si>
  <si>
    <t>PINK EASTER HENS+FLOWER</t>
  </si>
  <si>
    <t>90064B</t>
  </si>
  <si>
    <t>BLACK VINTAGE  CRYSTAL EARRINGS</t>
  </si>
  <si>
    <t>47563B</t>
  </si>
  <si>
    <t>WAVELINE SURF IRONING BOARD COVER</t>
  </si>
  <si>
    <t>37477B</t>
  </si>
  <si>
    <t>FLOWER FAIRY MUG+COASTER,LAVENDER</t>
  </si>
  <si>
    <t>72799B</t>
  </si>
  <si>
    <t>PURPLE PILLAR CANDLE BLACK FLOCK</t>
  </si>
  <si>
    <t>90179B</t>
  </si>
  <si>
    <t>PURPLE FINE BEAD NECKLACE W TASSEL</t>
  </si>
  <si>
    <t>84611B</t>
  </si>
  <si>
    <t>BLACK NEW BAROQUE FLOCK BOX</t>
  </si>
  <si>
    <t>90081B</t>
  </si>
  <si>
    <t>LILY BROOCH WHITE/SILVER COLOUR</t>
  </si>
  <si>
    <t>79329</t>
  </si>
  <si>
    <t>35821B</t>
  </si>
  <si>
    <t>JEWELLED DECORATION,BLUE</t>
  </si>
  <si>
    <t>90177C</t>
  </si>
  <si>
    <t>DROP DIAMANTE EARRINGS CRYSTAL</t>
  </si>
  <si>
    <t>90130D</t>
  </si>
  <si>
    <t>RED STONE/CRYSTAL EARRINGS</t>
  </si>
  <si>
    <t>47351B</t>
  </si>
  <si>
    <t>BLUE  VOILE LAMPSHADE</t>
  </si>
  <si>
    <t>90152B</t>
  </si>
  <si>
    <t>BLUE/GREEN SHELL NECKLACE W PENDANT</t>
  </si>
  <si>
    <t>15030</t>
  </si>
  <si>
    <t xml:space="preserve">FAN BLACK FRAME </t>
  </si>
  <si>
    <t>21490</t>
  </si>
  <si>
    <t xml:space="preserve">SET OF THREE 50'S GIFT WRAPS </t>
  </si>
  <si>
    <t>90214I</t>
  </si>
  <si>
    <t>LETTER "I" BLING KEY RING</t>
  </si>
  <si>
    <t>84926B</t>
  </si>
  <si>
    <t>SCOTTS ROSES TILE COASTER</t>
  </si>
  <si>
    <t>44091C</t>
  </si>
  <si>
    <t>MULTICOLOUR CRUSOE CHECK LAMPSHADE</t>
  </si>
  <si>
    <t>90188</t>
  </si>
  <si>
    <t>DROP EARRINGS W FLOWER &amp; LEAF</t>
  </si>
  <si>
    <t>90037D</t>
  </si>
  <si>
    <t>TINY CRYSTALS BRACELET BLACK</t>
  </si>
  <si>
    <t>90214B</t>
  </si>
  <si>
    <t>LETTER "B" BLING KEY RING</t>
  </si>
  <si>
    <t>37348</t>
  </si>
  <si>
    <t>SET OF 4 PASTEL STACKING MUGS</t>
  </si>
  <si>
    <t>90042B</t>
  </si>
  <si>
    <t>FRESHWATER PEARL BRACELET PINK</t>
  </si>
  <si>
    <t>20837</t>
  </si>
  <si>
    <t>35265</t>
  </si>
  <si>
    <t>COLOURFUL FLOWER FRUIT BOWL</t>
  </si>
  <si>
    <t>21343</t>
  </si>
  <si>
    <t>GOLD JEWELERY BOX</t>
  </si>
  <si>
    <t>79026B</t>
  </si>
  <si>
    <t>S/4 ICON COASTER,ELVIS LIVES</t>
  </si>
  <si>
    <t>20660</t>
  </si>
  <si>
    <t xml:space="preserve">VIP LUGGAGE TAG </t>
  </si>
  <si>
    <t>16161G</t>
  </si>
  <si>
    <t>WRAP BAD HAIR DAY</t>
  </si>
  <si>
    <t>20988</t>
  </si>
  <si>
    <t>TRELLIS FLOWER CHOPSTICKS SET/5</t>
  </si>
  <si>
    <t>84030B</t>
  </si>
  <si>
    <t>KNITTED POM POM HOT WATER BOTTLE</t>
  </si>
  <si>
    <t>21097</t>
  </si>
  <si>
    <t>SET/6 GREEN SPRING  PAPER PLATE</t>
  </si>
  <si>
    <t>21119</t>
  </si>
  <si>
    <t xml:space="preserve">Glow In The Dark Shot Glasses </t>
  </si>
  <si>
    <t>84867B</t>
  </si>
  <si>
    <t>BLUE BABY BOY'S PHOTO ALBUM</t>
  </si>
  <si>
    <t>90187B</t>
  </si>
  <si>
    <t>GREEN DROP EARRINGS W BEAD CLUSTER</t>
  </si>
  <si>
    <t>90141C</t>
  </si>
  <si>
    <t>TURQ PENDANT TRIPLE SHELL NECKLACE</t>
  </si>
  <si>
    <t>90154</t>
  </si>
  <si>
    <t>LAZER CUT NECKLACE W PASTEL BEADS</t>
  </si>
  <si>
    <t>90011C</t>
  </si>
  <si>
    <t>GREEN CRYSTAL DROP EARRINGS</t>
  </si>
  <si>
    <t>35979</t>
  </si>
  <si>
    <t>SIX STRING SCANDINAVIAN HEART DECS</t>
  </si>
  <si>
    <t>21337</t>
  </si>
  <si>
    <t>SILVER WASHBAG</t>
  </si>
  <si>
    <t>79406</t>
  </si>
  <si>
    <t>84251C</t>
  </si>
  <si>
    <t>GREETING CARD, TWO SISTERS.</t>
  </si>
  <si>
    <t>47013C</t>
  </si>
  <si>
    <t>WINE BOTTLE DRESSING DARK BLUE</t>
  </si>
  <si>
    <t>72024U</t>
  </si>
  <si>
    <t>LILAC VOTIVE CANDLE</t>
  </si>
  <si>
    <t>35933</t>
  </si>
  <si>
    <t>PINK STOCKING CHRISTMAS DECORATION</t>
  </si>
  <si>
    <t>90026B</t>
  </si>
  <si>
    <t>GLASS BEAD HOOP NECKLACE MONTANA</t>
  </si>
  <si>
    <t>90020</t>
  </si>
  <si>
    <t>FILIGREE DIAMANTE CHAIN</t>
  </si>
  <si>
    <t>90026C</t>
  </si>
  <si>
    <t>GLASS BEAD HOOP NECKLACE GREEN</t>
  </si>
  <si>
    <t>90001D</t>
  </si>
  <si>
    <t>ANTIQUE OLIVE GREEN FLOWER EARRINGS</t>
  </si>
  <si>
    <t>90174</t>
  </si>
  <si>
    <t>BUTTERFLY HAIR BAND</t>
  </si>
  <si>
    <t>90142A</t>
  </si>
  <si>
    <t>GREEN PENDANT SHELL NECKLACE</t>
  </si>
  <si>
    <t>20905</t>
  </si>
  <si>
    <t>VINTAGE KEEPSAKE BOX BEAUTY GIRL</t>
  </si>
  <si>
    <t>21919</t>
  </si>
  <si>
    <t>Electronic Talking Breath-A-Loser</t>
  </si>
  <si>
    <t>20620</t>
  </si>
  <si>
    <t>RED SPOTTY PASSPORT COVER</t>
  </si>
  <si>
    <t>16162M</t>
  </si>
  <si>
    <t>THE KING GIFT BAG 25x24x12cm</t>
  </si>
  <si>
    <t>82553</t>
  </si>
  <si>
    <t>POP'S GREASY SPOON METAL SIGN</t>
  </si>
  <si>
    <t>17013F</t>
  </si>
  <si>
    <t>ORIGAMI SANDLEWOOD INCENSE IN TUBE</t>
  </si>
  <si>
    <t>90206A</t>
  </si>
  <si>
    <t>GOLD DIAMANTE STAR BROOCH</t>
  </si>
  <si>
    <t>90059B</t>
  </si>
  <si>
    <t>DIAMANTE HAIR GRIP PACK/2 BLACK DIA</t>
  </si>
  <si>
    <t>84845D</t>
  </si>
  <si>
    <t>GERANIUM SQUARE HANDY TIN</t>
  </si>
  <si>
    <t>21118</t>
  </si>
  <si>
    <t>SHOPPING BAG DOORSTOP</t>
  </si>
  <si>
    <t>37491A</t>
  </si>
  <si>
    <t>YELLOW/PINK CERAMIC CANDLE HOLDER</t>
  </si>
  <si>
    <t>35596</t>
  </si>
  <si>
    <t>WOOD XMAS TREE 9 FIG SHELVES</t>
  </si>
  <si>
    <t>90060B</t>
  </si>
  <si>
    <t>FIRE POLISHED GLASS NECKL GOLD</t>
  </si>
  <si>
    <t>90128B</t>
  </si>
  <si>
    <t>BLUE LEAVES AND BEADS PHONE CHARM</t>
  </si>
  <si>
    <t>90183B</t>
  </si>
  <si>
    <t>AMETHYST DROP EARRINGS W LONG BEADS</t>
  </si>
  <si>
    <t>17014F</t>
  </si>
  <si>
    <t>ORIGAMI SANDLEWOOD INCENSE CONES</t>
  </si>
  <si>
    <t>90011A</t>
  </si>
  <si>
    <t>MIDNIGHT BLUE CRYSTAL DROP EARRINGS</t>
  </si>
  <si>
    <t>90027C</t>
  </si>
  <si>
    <t>GLASS BEAD HOOP EARRINGS GREEN</t>
  </si>
  <si>
    <t>90067B</t>
  </si>
  <si>
    <t>BROWN VINTAGE VICTORIAN EARRINGS</t>
  </si>
  <si>
    <t>90027A</t>
  </si>
  <si>
    <t>GLASS BEAD HOOP EARRINGS BLACK</t>
  </si>
  <si>
    <t>84086B</t>
  </si>
  <si>
    <t>YELLOW/BLUE RETRO RADIO</t>
  </si>
  <si>
    <t>37491B</t>
  </si>
  <si>
    <t>BLUE/YELLOW CERAMIC CANDLE HOLDER</t>
  </si>
  <si>
    <t>90125B</t>
  </si>
  <si>
    <t>AQUA BERTIE GLASS BEAD BAG CHARM</t>
  </si>
  <si>
    <t>35603C</t>
  </si>
  <si>
    <t>SET/16 WHITE SHINY &amp; MATT BAUBLES</t>
  </si>
  <si>
    <t>90033</t>
  </si>
  <si>
    <t>IVORY SHELL HEART EARRINGS</t>
  </si>
  <si>
    <t>84456</t>
  </si>
  <si>
    <t>SET OF 3 RABBIT EGG EASTER</t>
  </si>
  <si>
    <t>90054</t>
  </si>
  <si>
    <t>CRACKED GLAZE EARRINGS RED</t>
  </si>
  <si>
    <t>90095</t>
  </si>
  <si>
    <t>NECKLACE+BRACELET SET PINK BLOSSOM</t>
  </si>
  <si>
    <t>90038B</t>
  </si>
  <si>
    <t>GLASS AND PAINTED BEADS BRACELET OL</t>
  </si>
  <si>
    <t>90025C</t>
  </si>
  <si>
    <t>BAROQUE BUTTERFLY EARRINGS GREEN</t>
  </si>
  <si>
    <t>51012C</t>
  </si>
  <si>
    <t>FEATHER DUSTER, COAL BLACK</t>
  </si>
  <si>
    <t>37477C</t>
  </si>
  <si>
    <t>FLOWER FAIRY MUG+COASTER,ROSE</t>
  </si>
  <si>
    <t>90189B</t>
  </si>
  <si>
    <t>GOLD 2 STRAND NECKLACE-LEAF CHARMS</t>
  </si>
  <si>
    <t>90176D</t>
  </si>
  <si>
    <t>DIAMANTE NECKLACE PURPLE</t>
  </si>
  <si>
    <t>84226</t>
  </si>
  <si>
    <t>HEN HOUSE W FAMILY IN BARN &amp; NEST</t>
  </si>
  <si>
    <t>90214O</t>
  </si>
  <si>
    <t>LETTER "O" BLING KEY RING</t>
  </si>
  <si>
    <t>90035B</t>
  </si>
  <si>
    <t>PEARL &amp; SHELL 42"NECKL. PINK</t>
  </si>
  <si>
    <t>90035C</t>
  </si>
  <si>
    <t>PEARL &amp; SHELL 42"NECKL. IVORY</t>
  </si>
  <si>
    <t>90050</t>
  </si>
  <si>
    <t>CRACKED GLAZE NECKLACE IVORY</t>
  </si>
  <si>
    <t>90001A</t>
  </si>
  <si>
    <t>ANTIQUE RASPBERRY FLOWER EARRINGS</t>
  </si>
  <si>
    <t>85018C</t>
  </si>
  <si>
    <t xml:space="preserve">S/6 PAPER BOXES CURIOUS IMAGES </t>
  </si>
  <si>
    <t>21387</t>
  </si>
  <si>
    <t>IVORY HANGING DECORATION  RABBIT</t>
  </si>
  <si>
    <t>44265</t>
  </si>
  <si>
    <t>M/COLOUR POM-POM CURTAIN</t>
  </si>
  <si>
    <t>90121B</t>
  </si>
  <si>
    <t>VINTAGE ROSE BEAD BRACELET BLUE</t>
  </si>
  <si>
    <t>90001C</t>
  </si>
  <si>
    <t>ANTIQUE OPAL WHITE FLOWER EARRINGS</t>
  </si>
  <si>
    <t>90131</t>
  </si>
  <si>
    <t>PINK/AMETHYST/GOLD NECKLACE</t>
  </si>
  <si>
    <t>90027B</t>
  </si>
  <si>
    <t>GLASS BEAD HOOP EARRINGS MONTANA</t>
  </si>
  <si>
    <t>35909B</t>
  </si>
  <si>
    <t>90136</t>
  </si>
  <si>
    <t>PALE PINK/AMETHYST STONE NECKLACE</t>
  </si>
  <si>
    <t>90012A</t>
  </si>
  <si>
    <t>MIDNIGHT BLUE DROP CRYSTAL NECKLACE</t>
  </si>
  <si>
    <t>79172D</t>
  </si>
  <si>
    <t>PURPLE TINT ACRYLIC FLOWER VASE</t>
  </si>
  <si>
    <t>90084</t>
  </si>
  <si>
    <t>PINK CRYSTAL GUITAR PHONE CHARM</t>
  </si>
  <si>
    <t>90132</t>
  </si>
  <si>
    <t>LIGHT TOPAZ TEAL/AQUA COL NECKLACE</t>
  </si>
  <si>
    <t>90187A</t>
  </si>
  <si>
    <t>BLUE DROP EARRINGS W BEAD CLUSTER</t>
  </si>
  <si>
    <t>90141B</t>
  </si>
  <si>
    <t>IVORY PENDANT TRIPLE SHELL NECKLACE</t>
  </si>
  <si>
    <t>90034</t>
  </si>
  <si>
    <t>WHITE SILVER NECKLACE SHELL GLASS</t>
  </si>
  <si>
    <t>90128C</t>
  </si>
  <si>
    <t>GREEN LEAVES AND BEADS PHONE CHARM</t>
  </si>
  <si>
    <t>90082C</t>
  </si>
  <si>
    <t>DIAMANTE BOW BROOCH WHITE COLOUR</t>
  </si>
  <si>
    <t>84550</t>
  </si>
  <si>
    <t>CROCHET LILAC/RED BEAR KEYRING</t>
  </si>
  <si>
    <t>35607B</t>
  </si>
  <si>
    <t>BLACK FEATHER CHRISTMAS DECORATION</t>
  </si>
  <si>
    <t>16054</t>
  </si>
  <si>
    <t>POPART RECT PENCIL SHARPENER ASST</t>
  </si>
  <si>
    <t>84745B</t>
  </si>
  <si>
    <t>BLUE HANGING GINGHAM EASTER HEN</t>
  </si>
  <si>
    <t>10124A</t>
  </si>
  <si>
    <t>SPOTS ON RED BOOKCOVER TAPE</t>
  </si>
  <si>
    <t>84450A</t>
  </si>
  <si>
    <t>PINK RABBIT SITTING EASTER</t>
  </si>
  <si>
    <t>90125E</t>
  </si>
  <si>
    <t>AMBER BERTIE GLASS BEAD BAG CHARM</t>
  </si>
  <si>
    <t>90025E</t>
  </si>
  <si>
    <t>BAROQUE BUTTERFLY EARRINGS MONTANA</t>
  </si>
  <si>
    <t>90128D</t>
  </si>
  <si>
    <t>PURPLE LEAVES AND BEADS PHONE CHAR</t>
  </si>
  <si>
    <t>84251B</t>
  </si>
  <si>
    <t>GREETING CARD, STICKY GORDON</t>
  </si>
  <si>
    <t>84029C</t>
  </si>
  <si>
    <t>BROWN FURRY HOT WATER BOTTLE</t>
  </si>
  <si>
    <t>79413</t>
  </si>
  <si>
    <t>GLASS WINE GLASS DECORATIONS</t>
  </si>
  <si>
    <t>35591T</t>
  </si>
  <si>
    <t xml:space="preserve">TURQUOISE CHRISTMAS TREE </t>
  </si>
  <si>
    <t>40005B</t>
  </si>
  <si>
    <t>BLUE ORGANDY ROUND LAMPSHADE W BEA</t>
  </si>
  <si>
    <t>90181C</t>
  </si>
  <si>
    <t>BLACK GLASS/SHELL/PEARL NECKLACE</t>
  </si>
  <si>
    <t>84705F</t>
  </si>
  <si>
    <t xml:space="preserve">RED PEONY PHOTO FRAME </t>
  </si>
  <si>
    <t>44089C</t>
  </si>
  <si>
    <t>LILAC GAUZE BUTTERFLY LAMPSHADE</t>
  </si>
  <si>
    <t>84311</t>
  </si>
  <si>
    <t>CAMOFLAGE CUSHION COVER</t>
  </si>
  <si>
    <t>84614C</t>
  </si>
  <si>
    <t>BLUE BAROQUE FLOCK CANDLE HOLDER</t>
  </si>
  <si>
    <t>84575B</t>
  </si>
  <si>
    <t>BROWN DOG CANNISTER W BONE</t>
  </si>
  <si>
    <t>90053</t>
  </si>
  <si>
    <t>CRACKED GLAZE EARRINGS IVORY</t>
  </si>
  <si>
    <t>85095</t>
  </si>
  <si>
    <t>THREE CANVAS LUGGAGE TAGS</t>
  </si>
  <si>
    <t>90214F</t>
  </si>
  <si>
    <t>LETTER "F" BLING KEY RING</t>
  </si>
  <si>
    <t>21120</t>
  </si>
  <si>
    <t>*Boombox Ipod Classic</t>
  </si>
  <si>
    <t>20954</t>
  </si>
  <si>
    <t>*USB Office Mirror Ball</t>
  </si>
  <si>
    <t>21596</t>
  </si>
  <si>
    <t>Hypochondriac Pill Stress Ball</t>
  </si>
  <si>
    <t>21511</t>
  </si>
  <si>
    <t xml:space="preserve">VINTAGE COLLAGE  GREETING  CARD </t>
  </si>
  <si>
    <t>72740A</t>
  </si>
  <si>
    <t>LARGE STRAWBERRY CHOCOLATE CANDLE</t>
  </si>
  <si>
    <t>90083</t>
  </si>
  <si>
    <t>CRYSTAL CZECH CROSS PHONE CHARM</t>
  </si>
  <si>
    <t>90141D</t>
  </si>
  <si>
    <t>ROSE PENDANT TRIPLE SHELL NECKLACE</t>
  </si>
  <si>
    <t>22888</t>
  </si>
  <si>
    <t xml:space="preserve">NUMBER TILE VINTAGE FONT 9 </t>
  </si>
  <si>
    <t>84608</t>
  </si>
  <si>
    <t>ORNATE EDWARDIAN CANDLE HOLDER</t>
  </si>
  <si>
    <t>84630</t>
  </si>
  <si>
    <t>FLOWERS AND BIRDS WALL PLAQUE</t>
  </si>
  <si>
    <t>37489B</t>
  </si>
  <si>
    <t>BLUE/YELLOW FLOWER DESIGN BIG MUG</t>
  </si>
  <si>
    <t>47348A</t>
  </si>
  <si>
    <t>FUSCHIA VOILE POINTY SHOE DEC</t>
  </si>
  <si>
    <t>78034B</t>
  </si>
  <si>
    <t>BLUE NETTING STORAGE HANGER</t>
  </si>
  <si>
    <t>35633B</t>
  </si>
  <si>
    <t xml:space="preserve">BLUE TINSEL GARLAND </t>
  </si>
  <si>
    <t>90141E</t>
  </si>
  <si>
    <t>ORANGE PENDANT TRIPLE SHELL NECKLAC</t>
  </si>
  <si>
    <t>37481</t>
  </si>
  <si>
    <t>CUBIC MUG TEATIME CAKES</t>
  </si>
  <si>
    <t>90055</t>
  </si>
  <si>
    <t>CRACKED GLAZE EARRINGS BROWN</t>
  </si>
  <si>
    <t>90025F</t>
  </si>
  <si>
    <t>BAROQUE BUTTERFLY EARRINGS CRYSTAL</t>
  </si>
  <si>
    <t>20968</t>
  </si>
  <si>
    <t>GREEN FLORAL FELTCRAFT SHOULDER BAG</t>
  </si>
  <si>
    <t>90176B</t>
  </si>
  <si>
    <t xml:space="preserve">DIAMANTE NECKLACE BLACK </t>
  </si>
  <si>
    <t>90214V</t>
  </si>
  <si>
    <t>LETTER "V" BLING KEY RING</t>
  </si>
  <si>
    <t>85225</t>
  </si>
  <si>
    <t>BLING KEY RING STAND</t>
  </si>
  <si>
    <t>16161E</t>
  </si>
  <si>
    <t xml:space="preserve">WRAP BOUDOIR </t>
  </si>
  <si>
    <t>90127A</t>
  </si>
  <si>
    <t>PINK BEADS+HAND PHONE CHARM</t>
  </si>
  <si>
    <t>75172</t>
  </si>
  <si>
    <t>PAINTED SEA SHELL METAL WINDCHIME</t>
  </si>
  <si>
    <t>90043</t>
  </si>
  <si>
    <t>COPPER AND BRASS BAG CHARM</t>
  </si>
  <si>
    <t>84567</t>
  </si>
  <si>
    <t>FROSTED GLASS WITH SILVER SURROUND</t>
  </si>
  <si>
    <t>84388</t>
  </si>
  <si>
    <t>WISE MAN STAR SHAPE EGG PAN</t>
  </si>
  <si>
    <t>90011B</t>
  </si>
  <si>
    <t>BLACK CRYSTAL DROP EARRINGS</t>
  </si>
  <si>
    <t>90202B</t>
  </si>
  <si>
    <t>WHITE ENAMEL FLOWER HAIR TIE</t>
  </si>
  <si>
    <t>90052</t>
  </si>
  <si>
    <t>CRACKED GLAZE NECKLACE BROWN</t>
  </si>
  <si>
    <t>84745A</t>
  </si>
  <si>
    <t>PINK HANGING GINGHAM EASTER HEN</t>
  </si>
  <si>
    <t>84868A</t>
  </si>
  <si>
    <t>PINK BABY GIRL'S MEMORY BOX</t>
  </si>
  <si>
    <t>16245A</t>
  </si>
  <si>
    <t>PINK MINI STATIONERY SET W CASE</t>
  </si>
  <si>
    <t>47552A</t>
  </si>
  <si>
    <t>DOTS IRONING BOARD COVER</t>
  </si>
  <si>
    <t>37489D</t>
  </si>
  <si>
    <t>PINK/GREEN FLOWER DESIGN BIG MUG</t>
  </si>
  <si>
    <t>90205A</t>
  </si>
  <si>
    <t>LARGE MINT DIAMANTE HAIRSLIDE</t>
  </si>
  <si>
    <t>72805</t>
  </si>
  <si>
    <t>VANILLA CANDLE IN EMBOSSED ZINC POT</t>
  </si>
  <si>
    <t>84250M</t>
  </si>
  <si>
    <t>GREETING CARD, BLACKPOOL ROCK</t>
  </si>
  <si>
    <t>20680</t>
  </si>
  <si>
    <t>PINK FLOWERS CHILDS UMBRELLA</t>
  </si>
  <si>
    <t>21772</t>
  </si>
  <si>
    <t xml:space="preserve">VINTAGE METAL CAKE STAND CREAM </t>
  </si>
  <si>
    <t>85115B</t>
  </si>
  <si>
    <t>S/4 BLACK DISCO PARTITION PANEL</t>
  </si>
  <si>
    <t>85157</t>
  </si>
  <si>
    <t>SET OF 2 CHESTS CHOCOLAT AU LAIT</t>
  </si>
  <si>
    <t>21594</t>
  </si>
  <si>
    <t>Dr. Jam's Arouzer Stress Ball</t>
  </si>
  <si>
    <t>35815P</t>
  </si>
  <si>
    <t>ACRYLIC JEWEL SNOWFLAKE, PINK</t>
  </si>
  <si>
    <t>35597A</t>
  </si>
  <si>
    <t>DUSTY PINK CHRISTMAS TREE 30CM</t>
  </si>
  <si>
    <t>35932</t>
  </si>
  <si>
    <t>PINK CHRISTMAS TREE DECORATION</t>
  </si>
  <si>
    <t>90060C</t>
  </si>
  <si>
    <t>FIRE POLISHED GLASS NECKL SILVER</t>
  </si>
  <si>
    <t>21347</t>
  </si>
  <si>
    <t>GOTHIC CARRIAGE LANTERN</t>
  </si>
  <si>
    <t>90031</t>
  </si>
  <si>
    <t>BILI NUT AND WOOD NECKLACE</t>
  </si>
  <si>
    <t>90177A</t>
  </si>
  <si>
    <t>CLASSIC DIAMANTE EARRINGS JET</t>
  </si>
  <si>
    <t>90076</t>
  </si>
  <si>
    <t>MONTANA DIAMOND CLUSTER EARRINGS</t>
  </si>
  <si>
    <t>90152A</t>
  </si>
  <si>
    <t>SILVER/NAT SHELL NECKLACE W PENDANT</t>
  </si>
  <si>
    <t>17174</t>
  </si>
  <si>
    <t>ASSTD RASTA KEY-CHAINS</t>
  </si>
  <si>
    <t>16151A</t>
  </si>
  <si>
    <t>FLOWER DES BLUE HANDBAG/ORANG HANDL</t>
  </si>
  <si>
    <t>47344B</t>
  </si>
  <si>
    <t>BLUE FLOWER DES PURSE</t>
  </si>
  <si>
    <t>84366</t>
  </si>
  <si>
    <t>VENDETTA CANVAS PICTURE</t>
  </si>
  <si>
    <t>17011B</t>
  </si>
  <si>
    <t xml:space="preserve">ORIGAMI JASMINE INCENSE+FLOWER </t>
  </si>
  <si>
    <t>90214Z</t>
  </si>
  <si>
    <t>LETTER "Z" BLING KEY RING</t>
  </si>
  <si>
    <t>16169A</t>
  </si>
  <si>
    <t>WRAP CHRISTMAS DECOUPAGE</t>
  </si>
  <si>
    <t>72785A</t>
  </si>
  <si>
    <t>S/4 CONTEMPORY PINK ROSEBUD CANDLES</t>
  </si>
  <si>
    <t>44089A</t>
  </si>
  <si>
    <t>PINK GAUZE BUTTERFLY LAMPSHADE</t>
  </si>
  <si>
    <t>84206A</t>
  </si>
  <si>
    <t>3 BLACK CATS W HEARTS BLANK CARD</t>
  </si>
  <si>
    <t>21857</t>
  </si>
  <si>
    <t>STAR WARS TOP TRUMPS GAME</t>
  </si>
  <si>
    <t>81950V</t>
  </si>
  <si>
    <t>FLOWER PURPLE CLOCK W/SUCKER</t>
  </si>
  <si>
    <t>90142D</t>
  </si>
  <si>
    <t>MOP PENDANT SHELL NECKLACE</t>
  </si>
  <si>
    <t>85112</t>
  </si>
  <si>
    <t>S/3 TEAR DROP CUT GLASS DECORATION</t>
  </si>
  <si>
    <t>84743C</t>
  </si>
  <si>
    <t>ORANGE FELT VASE + FLOWERS</t>
  </si>
  <si>
    <t>35650</t>
  </si>
  <si>
    <t>VINTAGE BEAD PINK JEWEL STAND</t>
  </si>
  <si>
    <t>72796A</t>
  </si>
  <si>
    <t>S/3 ENGLISH LAVENDER SQU CANDLE</t>
  </si>
  <si>
    <t>10124G</t>
  </si>
  <si>
    <t>ARMY CAMO BOOKCOVER TAPE</t>
  </si>
  <si>
    <t>90183C</t>
  </si>
  <si>
    <t>BLACK DROP EARRINGS W LONG BEADS</t>
  </si>
  <si>
    <t>90182C</t>
  </si>
  <si>
    <t>BLACK 3 BEAD DROP EARRINGS</t>
  </si>
  <si>
    <t>90011E</t>
  </si>
  <si>
    <t>AMBER CRYSTAL DROP EARRINGS</t>
  </si>
  <si>
    <t>20895</t>
  </si>
  <si>
    <t xml:space="preserve">VINTAGE NOTEBOOK FRENCH LETTER </t>
  </si>
  <si>
    <t>37488A</t>
  </si>
  <si>
    <t>YELLOW PINK FLOWER DESIGN BIG BOWL</t>
  </si>
  <si>
    <t>35936</t>
  </si>
  <si>
    <t>CERISE+GOLD CHRISTMAS TREE DEC</t>
  </si>
  <si>
    <t>22206</t>
  </si>
  <si>
    <t xml:space="preserve">MUG , DOTCOMGIFTSHOP.COM </t>
  </si>
  <si>
    <t>90077</t>
  </si>
  <si>
    <t>BLACK DIAMOND CLUSTER EARRINGS</t>
  </si>
  <si>
    <t>62074B</t>
  </si>
  <si>
    <t>ELEPHANT CLIP W SUCTION CUP</t>
  </si>
  <si>
    <t>84732B</t>
  </si>
  <si>
    <t>CUTE BIRD CEATURE SCREEN</t>
  </si>
  <si>
    <t>37489C</t>
  </si>
  <si>
    <t>GREEN/BLUE FLOWER DESIGN BIG MUG</t>
  </si>
  <si>
    <t>35652</t>
  </si>
  <si>
    <t>VINTAGE BEAD CHAISE LONG JEWEL BOX</t>
  </si>
  <si>
    <t>18097B</t>
  </si>
  <si>
    <t>BLUE TALL PORCELAIN T-LIGHT HOLDER</t>
  </si>
  <si>
    <t>90102</t>
  </si>
  <si>
    <t>WHITE FRANGIPANI HAIR CLIP</t>
  </si>
  <si>
    <t>90025B</t>
  </si>
  <si>
    <t>BAROQUE BUTTERFLY EARRINGS RED</t>
  </si>
  <si>
    <t>47341B</t>
  </si>
  <si>
    <t>BLUE TABLE RUN FLOWER</t>
  </si>
  <si>
    <t>47341A</t>
  </si>
  <si>
    <t xml:space="preserve">FUSCHIA TABLE RUN FLOWER </t>
  </si>
  <si>
    <t>17091F</t>
  </si>
  <si>
    <t>SANDALWOOD INCENSE IN TIN</t>
  </si>
  <si>
    <t>90068</t>
  </si>
  <si>
    <t>RUBY GLASS NECKLACE 42"</t>
  </si>
  <si>
    <t>84876C</t>
  </si>
  <si>
    <t>SILVER HEART COMPACT MIRROR</t>
  </si>
  <si>
    <t>90025D</t>
  </si>
  <si>
    <t>BAROQUE BUTTERFLY EARRINGS PINK</t>
  </si>
  <si>
    <t>82011E</t>
  </si>
  <si>
    <t>BATHROOM SCALES, FAG BREAK</t>
  </si>
  <si>
    <t>46037A</t>
  </si>
  <si>
    <t xml:space="preserve">PINK CANVAS DES CUSHION COVER </t>
  </si>
  <si>
    <t>35597D</t>
  </si>
  <si>
    <t>PINK/WHITE CHRISTMAS TREE 30CM</t>
  </si>
  <si>
    <t>35443</t>
  </si>
  <si>
    <t>RASTA IN BATH W SPLIFF ASHTRAY</t>
  </si>
  <si>
    <t>10080</t>
  </si>
  <si>
    <t>GROOVY CACTUS INFLATABLE</t>
  </si>
  <si>
    <t>48173A</t>
  </si>
  <si>
    <t>DOOR MAT BLUE FLOCK</t>
  </si>
  <si>
    <t>22351</t>
  </si>
  <si>
    <t>DOTCOMGIFTSHOP TEA TOWEL</t>
  </si>
  <si>
    <t>17011D</t>
  </si>
  <si>
    <t>ORIGAMI ROSE INCENSE+FLOWER</t>
  </si>
  <si>
    <t>90000C</t>
  </si>
  <si>
    <t>OPAL WHITE/SILVER FLOWER NECKLACE</t>
  </si>
  <si>
    <t>79140</t>
  </si>
  <si>
    <t>ASS WINDPROOF MARIJUANA LIGHTERS</t>
  </si>
  <si>
    <t>71050</t>
  </si>
  <si>
    <t>SMALL SINGLE FLAME CANDLE HOLDER</t>
  </si>
  <si>
    <t>35918B</t>
  </si>
  <si>
    <t>BLUE FLORIBUNDA EGG WARMER</t>
  </si>
  <si>
    <t>82072</t>
  </si>
  <si>
    <t>WHITE WOOD SINGLE P/FRAME</t>
  </si>
  <si>
    <t>72751C</t>
  </si>
  <si>
    <t>F.FAIRY S/3 SML CANDLE, ROSE</t>
  </si>
  <si>
    <t>35638A</t>
  </si>
  <si>
    <t>PINK AND BLACK STRING CURTAIN</t>
  </si>
  <si>
    <t>37409</t>
  </si>
  <si>
    <t>ASSORTED DESIGN FLOWER MUGS</t>
  </si>
  <si>
    <t>20994</t>
  </si>
  <si>
    <t>JAZZ HEARTS SPIRAL NOTEPAD</t>
  </si>
  <si>
    <t>90011D</t>
  </si>
  <si>
    <t>PURPLE CRYSTAL DROP EARRINGS</t>
  </si>
  <si>
    <t>35823P</t>
  </si>
  <si>
    <t>ACRYLIC BEAD GARLAND,PINK</t>
  </si>
  <si>
    <t>62097A</t>
  </si>
  <si>
    <t>PINK STRIPES SHOULDER BAG</t>
  </si>
  <si>
    <t>62097B</t>
  </si>
  <si>
    <t>BLUE STRIPES SHOULDER BAG</t>
  </si>
  <si>
    <t>79303A</t>
  </si>
  <si>
    <t>WHITE ROHMBIC BLOCK TABLE LAMP</t>
  </si>
  <si>
    <t>85186B</t>
  </si>
  <si>
    <t>BUNNY BUNCH OF FLOWERS</t>
  </si>
  <si>
    <t>20812</t>
  </si>
  <si>
    <t>EMBOSSED FLOWER TRELLIS PHOTO FRAME</t>
  </si>
  <si>
    <t>71434B</t>
  </si>
  <si>
    <t>BLACK RND BULLET"KEEP CLEAN" BIN</t>
  </si>
  <si>
    <t>90142C</t>
  </si>
  <si>
    <t>ROSE PINK PENDANT SHELL NECKLACE</t>
  </si>
  <si>
    <t>90142B</t>
  </si>
  <si>
    <t>IVORY PENDANT SHELL NECKLACE</t>
  </si>
  <si>
    <t>90135</t>
  </si>
  <si>
    <t>ORANGE/WHT/FUSCHIA STONES NECKLACE</t>
  </si>
  <si>
    <t>10002R</t>
  </si>
  <si>
    <t>ROBOT PENCIL SHARPNER</t>
  </si>
  <si>
    <t>21858</t>
  </si>
  <si>
    <t xml:space="preserve">HIGH SCHOOL MUSICAL 3 TOP TRUMPS </t>
  </si>
  <si>
    <t>72740B</t>
  </si>
  <si>
    <t>LARGE WHITE CHOCOLATE CANDLE</t>
  </si>
  <si>
    <t>21853</t>
  </si>
  <si>
    <t>GUMBALL CUSTOM CARS TOP TRUMPS GAME</t>
  </si>
  <si>
    <t>90126B</t>
  </si>
  <si>
    <t>BLUE BERTIE MOBILE PHONE CHARM</t>
  </si>
  <si>
    <t>37451</t>
  </si>
  <si>
    <t>CERAMIC CAKE TEAPOT WITH CHERRY</t>
  </si>
  <si>
    <t>85232C</t>
  </si>
  <si>
    <t>RUSSIAN FOLKART STACKING TINS</t>
  </si>
  <si>
    <t>85043</t>
  </si>
  <si>
    <t>RED HEART CANDY POP LIGHTS</t>
  </si>
  <si>
    <t>84570B</t>
  </si>
  <si>
    <t>WHITE SATIN DRESS JEWEL STAND</t>
  </si>
  <si>
    <t>84732D</t>
  </si>
  <si>
    <t xml:space="preserve">CUTE RABBIT CEATURE SCREEN </t>
  </si>
  <si>
    <t>20753</t>
  </si>
  <si>
    <t>RETRO PINK SPOT WASHING UP GLOVES</t>
  </si>
  <si>
    <t>45014</t>
  </si>
  <si>
    <t>FOLDING SHIRT TIDY</t>
  </si>
  <si>
    <t>79149B</t>
  </si>
  <si>
    <t>SILICON STAR BULB  BLUE</t>
  </si>
  <si>
    <t>72708</t>
  </si>
  <si>
    <t xml:space="preserve">SCULPTED ROUND IVORY CANDLE </t>
  </si>
  <si>
    <t>37326</t>
  </si>
  <si>
    <t>FAIRY DESIGN MUGS</t>
  </si>
  <si>
    <t>84201B</t>
  </si>
  <si>
    <t>HAPPY BIRTHDAY CARD STRIPEY TEDDY</t>
  </si>
  <si>
    <t>21409</t>
  </si>
  <si>
    <t>SPOTTY COCKEREL DOORSTOP</t>
  </si>
  <si>
    <t>81953P</t>
  </si>
  <si>
    <t>ROUND ARTICULATED PINK CLOCK W/SUCK</t>
  </si>
  <si>
    <t>90013E</t>
  </si>
  <si>
    <t xml:space="preserve">AMBER VINTAGE EARRINGS </t>
  </si>
  <si>
    <t>90125C</t>
  </si>
  <si>
    <t>TURQUOISE BERTIE GLASS BEAD CHARM</t>
  </si>
  <si>
    <t>90111</t>
  </si>
  <si>
    <t>BLUE HIBISCUS  HAIR CLIP</t>
  </si>
  <si>
    <t>35611B</t>
  </si>
  <si>
    <t>BLACK ASSORTED DROPLET DECORATION</t>
  </si>
  <si>
    <t>21489</t>
  </si>
  <si>
    <t>BLUE WHITE SCARF HOT WATER BOTTLE</t>
  </si>
  <si>
    <t>72084B</t>
  </si>
  <si>
    <t>CHOCOLATE ICE CREAM CANDLE</t>
  </si>
  <si>
    <t>44091A</t>
  </si>
  <si>
    <t>BLUE CRUSOE CHECK LAMPSHADE</t>
  </si>
  <si>
    <t>18010</t>
  </si>
  <si>
    <t>ASSORTED FRAGRANCE BATH CONFETTI</t>
  </si>
  <si>
    <t>90039A</t>
  </si>
  <si>
    <t>FIRE POLISHED GLASS BRACELET RED</t>
  </si>
  <si>
    <t>85166A</t>
  </si>
  <si>
    <t>WHITE METAL BAROQUE PHOTO FRAME</t>
  </si>
  <si>
    <t>90041</t>
  </si>
  <si>
    <t>PEARL AND CHERRY QUARTZ BRACLET</t>
  </si>
  <si>
    <t>35537</t>
  </si>
  <si>
    <t>CANDLE RING W/CLEAR BEADS</t>
  </si>
  <si>
    <t>90214Y</t>
  </si>
  <si>
    <t>LETTER "Y" BLING KEY RING</t>
  </si>
  <si>
    <t>90214W</t>
  </si>
  <si>
    <t>LETTER "W" BLING KEY RING</t>
  </si>
  <si>
    <t>90182A</t>
  </si>
  <si>
    <t>AMBER 3 BEAD DROP EARRINGS</t>
  </si>
  <si>
    <t>79301</t>
  </si>
  <si>
    <t>FEATHER HEART LIGHTS</t>
  </si>
  <si>
    <t>18098B</t>
  </si>
  <si>
    <t>BLUE PORCELAIN B'FLY OIL BURNER</t>
  </si>
  <si>
    <t>84402B</t>
  </si>
  <si>
    <t>PURPLE DRESS JEWELLERY STAND</t>
  </si>
  <si>
    <t>81953B</t>
  </si>
  <si>
    <t>ROUND ARTICULATED BLUE CLOCK W/SUCK</t>
  </si>
  <si>
    <t>21493</t>
  </si>
  <si>
    <t>VINTAGE DESIGN GIFT TAGS</t>
  </si>
  <si>
    <t>90091</t>
  </si>
  <si>
    <t>CRYSTAL DRAGONFLY PHONE CHARM</t>
  </si>
  <si>
    <t>21008</t>
  </si>
  <si>
    <t>ETCHED GLASS HEART TREE DECORATION</t>
  </si>
  <si>
    <t>44242A</t>
  </si>
  <si>
    <t>LILAC FEATHERS CURTAIN</t>
  </si>
  <si>
    <t>72785B</t>
  </si>
  <si>
    <t>S/4 CONTEMPORY RED ROSEBUD CANDLES</t>
  </si>
  <si>
    <t>90127B</t>
  </si>
  <si>
    <t>BLUE BEADS+HAND PHONE CHARM</t>
  </si>
  <si>
    <t>84255A</t>
  </si>
  <si>
    <t>PINK GLASS COCKTAIL LAMP</t>
  </si>
  <si>
    <t>85192S</t>
  </si>
  <si>
    <t>HANGING SPRING FLOWER HEART SMALL</t>
  </si>
  <si>
    <t>84814A</t>
  </si>
  <si>
    <t>HEXAGONAL CRYSTAL PERFUME BOTTLE</t>
  </si>
  <si>
    <t>46138D</t>
  </si>
  <si>
    <t>GREEN CHENILLE SHAGGY C/COVER</t>
  </si>
  <si>
    <t>44092C</t>
  </si>
  <si>
    <t>PURPLE/COPPER HANGING LAMPSHADE</t>
  </si>
  <si>
    <t>21081</t>
  </si>
  <si>
    <t>SET/20 POSIES PAPER NAPKINS</t>
  </si>
  <si>
    <t>84942</t>
  </si>
  <si>
    <t>KASHMIR FOLKART HEART DISHES</t>
  </si>
  <si>
    <t>16010</t>
  </si>
  <si>
    <t>FOLDING CAMPING SCISSOR W/KNIF &amp; S</t>
  </si>
  <si>
    <t>72796C</t>
  </si>
  <si>
    <t>S/3 ROSE GARDEN SCENT SQU CANDLE</t>
  </si>
  <si>
    <t>84731</t>
  </si>
  <si>
    <t>3 BIRDS CANVAS SCREEN</t>
  </si>
  <si>
    <t>21582</t>
  </si>
  <si>
    <t>KINGS CHOICE SMALL TUBE MATCHES</t>
  </si>
  <si>
    <t>21585</t>
  </si>
  <si>
    <t>SWALLOW SMALL TUBE MATCHES</t>
  </si>
  <si>
    <t>71496B</t>
  </si>
  <si>
    <t>A4 WALL TIDY RED FLOWERS</t>
  </si>
  <si>
    <t>90214U</t>
  </si>
  <si>
    <t>LETTER "U" BLING KEY RING</t>
  </si>
  <si>
    <t>35950</t>
  </si>
  <si>
    <t>FOLKART HEART CHRISTMAS DECORATIONS</t>
  </si>
  <si>
    <t>84201C</t>
  </si>
  <si>
    <t>HAPPY BIRTHDAY CARD TEDDY/CAKE</t>
  </si>
  <si>
    <t>79157B</t>
  </si>
  <si>
    <t>UBO-LIGHT TRIOBASE BLUE</t>
  </si>
  <si>
    <t>44092B</t>
  </si>
  <si>
    <t>BLUE WHITE PLASTIC RINGS LAMPSHADE</t>
  </si>
  <si>
    <t>21639</t>
  </si>
  <si>
    <t>ASSORTED TUTTI FRUTTI KEYRING</t>
  </si>
  <si>
    <t>84206B</t>
  </si>
  <si>
    <t>CAT W SUNGLASSES BLANK CARD</t>
  </si>
  <si>
    <t>35980B</t>
  </si>
  <si>
    <t xml:space="preserve">RED TOP SCANDINAVIAN HEART </t>
  </si>
  <si>
    <t>35955</t>
  </si>
  <si>
    <t>SMALL FOLKART CHRISTMAS TREE DEC</t>
  </si>
  <si>
    <t>79151B</t>
  </si>
  <si>
    <t>SILICON CUBE 25W, BLUE</t>
  </si>
  <si>
    <t>84205C</t>
  </si>
  <si>
    <t>HAPPY BIRTHDAY GINGER CAT CARD</t>
  </si>
  <si>
    <t>84206C</t>
  </si>
  <si>
    <t>CHAMPAGNE TRAY BLANK CARD</t>
  </si>
  <si>
    <t>ABC-XYZ matrix</t>
  </si>
  <si>
    <t>Counts and revenue shares are COUNTIFS / SUMIFS over the SKU Policy sheet.</t>
  </si>
  <si>
    <t>SKU count</t>
  </si>
  <si>
    <t>Share of 2010 revenue</t>
  </si>
  <si>
    <t>X</t>
  </si>
  <si>
    <t>Y</t>
  </si>
  <si>
    <t>Z</t>
  </si>
  <si>
    <t>Total</t>
  </si>
  <si>
    <t>2011 backtest by SKU</t>
  </si>
  <si>
    <t>Each policy replayed week by week against actual Jan-Nov 2011 demand. Unmet demand is a lost sale.</t>
  </si>
  <si>
    <t>Demand units</t>
  </si>
  <si>
    <t>ABC policy: reorder point</t>
  </si>
  <si>
    <t>ABC policy: order qty</t>
  </si>
  <si>
    <t>ABC policy: sold value</t>
  </si>
  <si>
    <t>ABC policy: fill rate</t>
  </si>
  <si>
    <t>ABC policy: stockout weeks</t>
  </si>
  <si>
    <t>ABC policy: avg inventory value</t>
  </si>
  <si>
    <t>ABC policy: orders</t>
  </si>
  <si>
    <t>Weeks of cover: reorder point</t>
  </si>
  <si>
    <t>Weeks of cover: order qty</t>
  </si>
  <si>
    <t>Weeks of cover: sold value</t>
  </si>
  <si>
    <t>Weeks of cover: fill rate</t>
  </si>
  <si>
    <t>Weeks of cover: stockout weeks</t>
  </si>
  <si>
    <t>Weeks of cover: avg inventory value</t>
  </si>
  <si>
    <t>Weeks of cover: orders</t>
  </si>
  <si>
    <t>Service level vs inventory</t>
  </si>
  <si>
    <t>Each row applies one setting to every SKU and replays 2011 demand. Both methods use the same EOQ order quantities.</t>
  </si>
  <si>
    <t>Safety stock method</t>
  </si>
  <si>
    <t>Setting</t>
  </si>
  <si>
    <t>Demand variability (service target)</t>
  </si>
  <si>
    <t>50%</t>
  </si>
  <si>
    <t>70%</t>
  </si>
  <si>
    <t>80%</t>
  </si>
  <si>
    <t>90%</t>
  </si>
  <si>
    <t>95%</t>
  </si>
  <si>
    <t>98%</t>
  </si>
  <si>
    <t>99%</t>
  </si>
  <si>
    <t>99.5%</t>
  </si>
  <si>
    <t>Weeks of average demand</t>
  </si>
  <si>
    <t>0 wk</t>
  </si>
  <si>
    <t>1 wk</t>
  </si>
  <si>
    <t>2 wk</t>
  </si>
  <si>
    <t>3 wk</t>
  </si>
  <si>
    <t>4 wk</t>
  </si>
  <si>
    <t>6 wk</t>
  </si>
  <si>
    <t>8 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</si>
</sst>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0.0%"/>
    <numFmt numFmtId="166" formatCode="&quot;£&quot;#,##0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4"/>
      <color rgb="FF1F3B5C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F3B5C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B5C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5" fillId="0" borderId="1" xfId="0" applyFont="1" applyBorder="1"/>
    <xf numFmtId="3" fontId="5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1" fontId="0" fillId="3" borderId="0" xfId="0" applyNumberFormat="1" applyFill="1"/>
    <xf numFmtId="164" fontId="0" fillId="3" borderId="0" xfId="0" applyNumberFormat="1" applyFill="1"/>
    <xf numFmtId="9" fontId="0" fillId="3" borderId="0" xfId="0" applyNumberFormat="1" applyFill="1"/>
    <xf numFmtId="2" fontId="0" fillId="3" borderId="0" xfId="0" applyNumberFormat="1" applyFill="1"/>
    <xf numFmtId="0" fontId="4" fillId="0" borderId="0" xfId="0" applyFont="1"/>
    <xf numFmtId="0" fontId="3" fillId="2" borderId="0" xfId="0" applyFont="1" applyFill="1"/>
    <xf numFmtId="165" fontId="0" fillId="3" borderId="0" xfId="0" applyNumberFormat="1" applyFill="1"/>
    <xf numFmtId="0" fontId="0" fillId="4" borderId="0" xfId="0" applyFill="1"/>
    <xf numFmtId="166" fontId="0" fillId="4" borderId="0" xfId="0" applyNumberFormat="1" applyFill="1"/>
    <xf numFmtId="10" fontId="0" fillId="0" borderId="0" xfId="0" applyNumberFormat="1"/>
    <xf numFmtId="164" fontId="0" fillId="4" borderId="0" xfId="0" applyNumberFormat="1" applyFill="1"/>
    <xf numFmtId="164" fontId="0" fillId="0" borderId="0" xfId="0" applyNumberFormat="1"/>
    <xf numFmtId="167" fontId="0" fillId="4" borderId="0" xfId="0" applyNumberFormat="1" applyFill="1"/>
    <xf numFmtId="2" fontId="0" fillId="0" borderId="0" xfId="0" applyNumberFormat="1"/>
    <xf numFmtId="167" fontId="0" fillId="0" borderId="0" xfId="0" applyNumberFormat="1"/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Fill rate vs average inventory value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Demand variability (service target)</c:v>
          </c:tx>
          <c:spPr>
            <a:ln w="28575">
              <a:solidFill>
                <a:srgbClr val="2A78D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'Trade-off'!$D$5:$D$12</c:f>
              <c:numCache>
                <c:formatCode>"£"#,##0</c:formatCode>
                <c:ptCount val="8"/>
                <c:pt idx="0">
                  <c:v>846958.51755833183</c:v>
                </c:pt>
                <c:pt idx="1">
                  <c:v>937127.81801814889</c:v>
                </c:pt>
                <c:pt idx="2">
                  <c:v>994618.70276893617</c:v>
                </c:pt>
                <c:pt idx="3">
                  <c:v>1075787.490541026</c:v>
                </c:pt>
                <c:pt idx="4">
                  <c:v>1144833.316276157</c:v>
                </c:pt>
                <c:pt idx="5">
                  <c:v>1223088.3285680499</c:v>
                </c:pt>
                <c:pt idx="6">
                  <c:v>1274568.526544133</c:v>
                </c:pt>
                <c:pt idx="7">
                  <c:v>1323191.766786902</c:v>
                </c:pt>
              </c:numCache>
            </c:numRef>
          </c:xVal>
          <c:yVal>
            <c:numRef>
              <c:f>'Trade-off'!$C$5:$C$12</c:f>
              <c:numCache>
                <c:formatCode>0.0%</c:formatCode>
                <c:ptCount val="8"/>
                <c:pt idx="0">
                  <c:v>0.87696248498933893</c:v>
                </c:pt>
                <c:pt idx="1">
                  <c:v>0.90231422723712718</c:v>
                </c:pt>
                <c:pt idx="2">
                  <c:v>0.91449780243346934</c:v>
                </c:pt>
                <c:pt idx="3">
                  <c:v>0.92939093797854921</c:v>
                </c:pt>
                <c:pt idx="4">
                  <c:v>0.93866233094118268</c:v>
                </c:pt>
                <c:pt idx="5">
                  <c:v>0.94570955463506345</c:v>
                </c:pt>
                <c:pt idx="6">
                  <c:v>0.95017968932922969</c:v>
                </c:pt>
                <c:pt idx="7">
                  <c:v>0.95414911574757633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6-4AC3-B066-846B8FF4BDBE}"/>
            </c:ext>
          </c:extLst>
        </c:ser>
        <c:ser>
          <c:idx val="1"/>
          <c:order val="1"/>
          <c:tx>
            <c:v>Weeks of average demand</c:v>
          </c:tx>
          <c:spPr>
            <a:ln w="28575">
              <a:solidFill>
                <a:srgbClr val="89878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898781"/>
              </a:solidFill>
              <a:ln>
                <a:solidFill>
                  <a:srgbClr val="898781"/>
                </a:solidFill>
                <a:prstDash val="solid"/>
              </a:ln>
            </c:spPr>
          </c:marker>
          <c:xVal>
            <c:numRef>
              <c:f>'Trade-off'!$D$13:$D$19</c:f>
              <c:numCache>
                <c:formatCode>"£"#,##0</c:formatCode>
                <c:ptCount val="7"/>
                <c:pt idx="0">
                  <c:v>846958.51755833183</c:v>
                </c:pt>
                <c:pt idx="1">
                  <c:v>934759.91471031972</c:v>
                </c:pt>
                <c:pt idx="2">
                  <c:v>1025571.123919538</c:v>
                </c:pt>
                <c:pt idx="3">
                  <c:v>1120387.0791291951</c:v>
                </c:pt>
                <c:pt idx="4">
                  <c:v>1214986.472091442</c:v>
                </c:pt>
                <c:pt idx="5">
                  <c:v>1410626.43929724</c:v>
                </c:pt>
                <c:pt idx="6">
                  <c:v>1604799.4149598901</c:v>
                </c:pt>
              </c:numCache>
            </c:numRef>
          </c:xVal>
          <c:yVal>
            <c:numRef>
              <c:f>'Trade-off'!$C$13:$C$19</c:f>
              <c:numCache>
                <c:formatCode>0.0%</c:formatCode>
                <c:ptCount val="7"/>
                <c:pt idx="0">
                  <c:v>0.87696248498933893</c:v>
                </c:pt>
                <c:pt idx="1">
                  <c:v>0.90086681550553016</c:v>
                </c:pt>
                <c:pt idx="2">
                  <c:v>0.9174772262110702</c:v>
                </c:pt>
                <c:pt idx="3">
                  <c:v>0.93095550587815212</c:v>
                </c:pt>
                <c:pt idx="4">
                  <c:v>0.93927569295983659</c:v>
                </c:pt>
                <c:pt idx="5">
                  <c:v>0.95136391887069949</c:v>
                </c:pt>
                <c:pt idx="6">
                  <c:v>0.9587753456894943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6-4AC3-B066-846B8FF4B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800000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&quot;£&quot;#,##0,&quot;K&quot;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96"/>
          <c:min val="0.86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midCat"/>
        <c:majorUnit val="0.0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/>
  </sheetViews>
  <sheetFormatPr defaultRowHeight="14.5" x14ac:dyDescent="0.35"/>
  <cols>
    <col min="1" max="1" width="20" customWidth="1"/>
    <col min="2" max="3" width="8" customWidth="1"/>
    <col min="4" max="5" width="14" customWidth="1"/>
    <col min="6" max="6" width="9" customWidth="1"/>
    <col min="7" max="7" width="12" customWidth="1"/>
    <col min="8" max="8" width="14" customWidth="1"/>
    <col min="9" max="9" width="10" customWidth="1"/>
    <col min="10" max="12" width="12" customWidth="1"/>
  </cols>
  <sheetData>
    <row r="1" spans="1:12" ht="18.5" x14ac:dyDescent="0.45">
      <c r="A1" s="1" t="s">
        <v>0</v>
      </c>
    </row>
    <row r="2" spans="1:12" x14ac:dyDescent="0.35">
      <c r="A2" s="2" t="s">
        <v>1</v>
      </c>
    </row>
    <row r="4" spans="1:12" x14ac:dyDescent="0.35">
      <c r="A4" t="s">
        <v>2</v>
      </c>
    </row>
    <row r="6" spans="1:12" ht="32" customHeight="1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x14ac:dyDescent="0.35">
      <c r="A7" s="4" t="s">
        <v>15</v>
      </c>
      <c r="B7" s="4" t="s">
        <v>16</v>
      </c>
      <c r="C7" s="5">
        <f>COUNTA(Backtest!$A$5:$A$3072)</f>
        <v>3068</v>
      </c>
      <c r="D7" s="6">
        <f>SUM(Backtest!$F$5:$F$3072)</f>
        <v>7033017.4999999981</v>
      </c>
      <c r="E7" s="6">
        <f>SUM(Backtest!$I$5:$I$3072)</f>
        <v>6636292.860000005</v>
      </c>
      <c r="F7" s="7">
        <f t="shared" ref="F7:F14" si="0">E7/D7</f>
        <v>0.94359112002778422</v>
      </c>
      <c r="G7" s="5">
        <f>SUM(Backtest!$K$5:$K$3072)</f>
        <v>1813</v>
      </c>
      <c r="H7" s="6">
        <f>SUM(Backtest!$L$5:$L$3072)</f>
        <v>1197979.9799999965</v>
      </c>
      <c r="I7" s="5">
        <f>SUM(Backtest!$M$5:$M$3072)</f>
        <v>4613</v>
      </c>
      <c r="J7" s="6">
        <f t="shared" ref="J7:J14" si="1">H7*HoldingRate*0.923077</f>
        <v>276456.94149961421</v>
      </c>
      <c r="K7" s="6">
        <f t="shared" ref="K7:K14" si="2">I7*OrderCost</f>
        <v>115325</v>
      </c>
      <c r="L7" s="6">
        <f t="shared" ref="L7:L14" si="3">J7+K7</f>
        <v>391781.94149961421</v>
      </c>
    </row>
    <row r="8" spans="1:12" x14ac:dyDescent="0.35">
      <c r="A8" t="s">
        <v>15</v>
      </c>
      <c r="B8" t="s">
        <v>17</v>
      </c>
      <c r="C8" s="8">
        <f>COUNTIFS(Backtest!$C$5:$C$3072,"A")</f>
        <v>822</v>
      </c>
      <c r="D8" s="9">
        <f>SUMIFS(Backtest!$F$5:$F$3072,Backtest!$C$5:$C$3072,"A")</f>
        <v>5479822.7300000032</v>
      </c>
      <c r="E8" s="9">
        <f>SUMIFS(Backtest!$I$5:$I$3072,Backtest!$C$5:$C$3072,"A")</f>
        <v>5288764.3300000057</v>
      </c>
      <c r="F8" s="10">
        <f t="shared" si="0"/>
        <v>0.96513420060944244</v>
      </c>
      <c r="G8" s="8">
        <f>SUMIFS(Backtest!$K$5:$K$3072,Backtest!$C$5:$C$3072,"A")</f>
        <v>373</v>
      </c>
      <c r="H8" s="9">
        <f>SUMIFS(Backtest!$L$5:$L$3072,Backtest!$C$5:$C$3072,"A")</f>
        <v>742399.17999999993</v>
      </c>
      <c r="I8" s="8">
        <f>SUMIFS(Backtest!$M$5:$M$3072,Backtest!$C$5:$C$3072,"A")</f>
        <v>2601</v>
      </c>
      <c r="J8" s="9">
        <f t="shared" si="1"/>
        <v>171322.90196921499</v>
      </c>
      <c r="K8" s="9">
        <f t="shared" si="2"/>
        <v>65025</v>
      </c>
      <c r="L8" s="9">
        <f t="shared" si="3"/>
        <v>236347.90196921499</v>
      </c>
    </row>
    <row r="9" spans="1:12" x14ac:dyDescent="0.35">
      <c r="A9" t="s">
        <v>15</v>
      </c>
      <c r="B9" t="s">
        <v>18</v>
      </c>
      <c r="C9" s="8">
        <f>COUNTIFS(Backtest!$C$5:$C$3072,"B")</f>
        <v>863</v>
      </c>
      <c r="D9" s="9">
        <f>SUMIFS(Backtest!$F$5:$F$3072,Backtest!$C$5:$C$3072,"B")</f>
        <v>1024008.8600000016</v>
      </c>
      <c r="E9" s="9">
        <f>SUMIFS(Backtest!$I$5:$I$3072,Backtest!$C$5:$C$3072,"B")</f>
        <v>912570.18000000098</v>
      </c>
      <c r="F9" s="10">
        <f t="shared" si="0"/>
        <v>0.89117410566154631</v>
      </c>
      <c r="G9" s="8">
        <f>SUMIFS(Backtest!$K$5:$K$3072,Backtest!$C$5:$C$3072,"B")</f>
        <v>469</v>
      </c>
      <c r="H9" s="9">
        <f>SUMIFS(Backtest!$L$5:$L$3072,Backtest!$C$5:$C$3072,"B")</f>
        <v>282843.0400000001</v>
      </c>
      <c r="I9" s="8">
        <f>SUMIFS(Backtest!$M$5:$M$3072,Backtest!$C$5:$C$3072,"B")</f>
        <v>1043</v>
      </c>
      <c r="J9" s="9">
        <f t="shared" si="1"/>
        <v>65271.476208520027</v>
      </c>
      <c r="K9" s="9">
        <f t="shared" si="2"/>
        <v>26075</v>
      </c>
      <c r="L9" s="9">
        <f t="shared" si="3"/>
        <v>91346.476208520035</v>
      </c>
    </row>
    <row r="10" spans="1:12" x14ac:dyDescent="0.35">
      <c r="A10" t="s">
        <v>15</v>
      </c>
      <c r="B10" t="s">
        <v>19</v>
      </c>
      <c r="C10" s="8">
        <f>COUNTIFS(Backtest!$C$5:$C$3072,"C")</f>
        <v>1383</v>
      </c>
      <c r="D10" s="9">
        <f>SUMIFS(Backtest!$F$5:$F$3072,Backtest!$C$5:$C$3072,"C")</f>
        <v>529185.90999999945</v>
      </c>
      <c r="E10" s="9">
        <f>SUMIFS(Backtest!$I$5:$I$3072,Backtest!$C$5:$C$3072,"C")</f>
        <v>434958.34999999986</v>
      </c>
      <c r="F10" s="10">
        <f t="shared" si="0"/>
        <v>0.82193864534299543</v>
      </c>
      <c r="G10" s="8">
        <f>SUMIFS(Backtest!$K$5:$K$3072,Backtest!$C$5:$C$3072,"C")</f>
        <v>971</v>
      </c>
      <c r="H10" s="9">
        <f>SUMIFS(Backtest!$L$5:$L$3072,Backtest!$C$5:$C$3072,"C")</f>
        <v>172737.76000000039</v>
      </c>
      <c r="I10" s="8">
        <f>SUMIFS(Backtest!$M$5:$M$3072,Backtest!$C$5:$C$3072,"C")</f>
        <v>969</v>
      </c>
      <c r="J10" s="9">
        <f t="shared" si="1"/>
        <v>39862.563321880094</v>
      </c>
      <c r="K10" s="9">
        <f t="shared" si="2"/>
        <v>24225</v>
      </c>
      <c r="L10" s="9">
        <f t="shared" si="3"/>
        <v>64087.563321880094</v>
      </c>
    </row>
    <row r="11" spans="1:12" x14ac:dyDescent="0.35">
      <c r="A11" s="4" t="s">
        <v>20</v>
      </c>
      <c r="B11" s="4" t="s">
        <v>16</v>
      </c>
      <c r="C11" s="5">
        <f>COUNTA(Backtest!$A$5:$A$3072)</f>
        <v>3068</v>
      </c>
      <c r="D11" s="6">
        <f>SUM(Backtest!$F$5:$F$3072)</f>
        <v>7033017.4999999981</v>
      </c>
      <c r="E11" s="6">
        <f>SUM(Backtest!$P$5:$P$3072)</f>
        <v>6605942.3100000247</v>
      </c>
      <c r="F11" s="7">
        <f t="shared" si="0"/>
        <v>0.93927568216630009</v>
      </c>
      <c r="G11" s="5">
        <f>SUM(Backtest!$R$5:$R$3072)</f>
        <v>1943</v>
      </c>
      <c r="H11" s="6">
        <f>SUM(Backtest!$S$5:$S$3072)</f>
        <v>1214986.2299999997</v>
      </c>
      <c r="I11" s="5">
        <f>SUM(Backtest!$T$5:$T$3072)</f>
        <v>4569</v>
      </c>
      <c r="J11" s="6">
        <f t="shared" si="1"/>
        <v>280381.46105742746</v>
      </c>
      <c r="K11" s="6">
        <f t="shared" si="2"/>
        <v>114225</v>
      </c>
      <c r="L11" s="6">
        <f t="shared" si="3"/>
        <v>394606.46105742746</v>
      </c>
    </row>
    <row r="12" spans="1:12" x14ac:dyDescent="0.35">
      <c r="A12" t="s">
        <v>20</v>
      </c>
      <c r="B12" t="s">
        <v>17</v>
      </c>
      <c r="C12" s="8">
        <f>COUNTIFS(Backtest!$C$5:$C$3072,"A")</f>
        <v>822</v>
      </c>
      <c r="D12" s="9">
        <f>SUMIFS(Backtest!$F$5:$F$3072,Backtest!$C$5:$C$3072,"A")</f>
        <v>5479822.7300000032</v>
      </c>
      <c r="E12" s="9">
        <f>SUMIFS(Backtest!$P$5:$P$3072,Backtest!$C$5:$C$3072,"A")</f>
        <v>5269881.3400000092</v>
      </c>
      <c r="F12" s="10">
        <f t="shared" si="0"/>
        <v>0.96168828804431161</v>
      </c>
      <c r="G12" s="8">
        <f>SUMIFS(Backtest!$R$5:$R$3072,Backtest!$C$5:$C$3072,"A")</f>
        <v>419</v>
      </c>
      <c r="H12" s="9">
        <f>SUMIFS(Backtest!$S$5:$S$3072,Backtest!$C$5:$C$3072,"A")</f>
        <v>770895.01999999862</v>
      </c>
      <c r="I12" s="8">
        <f>SUMIFS(Backtest!$T$5:$T$3072,Backtest!$C$5:$C$3072,"A")</f>
        <v>2585</v>
      </c>
      <c r="J12" s="9">
        <f t="shared" si="1"/>
        <v>177898.8655941347</v>
      </c>
      <c r="K12" s="9">
        <f t="shared" si="2"/>
        <v>64625</v>
      </c>
      <c r="L12" s="9">
        <f t="shared" si="3"/>
        <v>242523.8655941347</v>
      </c>
    </row>
    <row r="13" spans="1:12" x14ac:dyDescent="0.35">
      <c r="A13" t="s">
        <v>20</v>
      </c>
      <c r="B13" t="s">
        <v>18</v>
      </c>
      <c r="C13" s="8">
        <f>COUNTIFS(Backtest!$C$5:$C$3072,"B")</f>
        <v>863</v>
      </c>
      <c r="D13" s="9">
        <f>SUMIFS(Backtest!$F$5:$F$3072,Backtest!$C$5:$C$3072,"B")</f>
        <v>1024008.8600000016</v>
      </c>
      <c r="E13" s="9">
        <f>SUMIFS(Backtest!$P$5:$P$3072,Backtest!$C$5:$C$3072,"B")</f>
        <v>903911.70000000088</v>
      </c>
      <c r="F13" s="10">
        <f t="shared" si="0"/>
        <v>0.88271863194621136</v>
      </c>
      <c r="G13" s="8">
        <f>SUMIFS(Backtest!$R$5:$R$3072,Backtest!$C$5:$C$3072,"B")</f>
        <v>515</v>
      </c>
      <c r="H13" s="9">
        <f>SUMIFS(Backtest!$S$5:$S$3072,Backtest!$C$5:$C$3072,"B")</f>
        <v>274066.64000000019</v>
      </c>
      <c r="I13" s="8">
        <f>SUMIFS(Backtest!$T$5:$T$3072,Backtest!$C$5:$C$3072,"B")</f>
        <v>1031</v>
      </c>
      <c r="J13" s="9">
        <f t="shared" si="1"/>
        <v>63246.152962820044</v>
      </c>
      <c r="K13" s="9">
        <f t="shared" si="2"/>
        <v>25775</v>
      </c>
      <c r="L13" s="9">
        <f t="shared" si="3"/>
        <v>89021.152962820051</v>
      </c>
    </row>
    <row r="14" spans="1:12" x14ac:dyDescent="0.35">
      <c r="A14" t="s">
        <v>20</v>
      </c>
      <c r="B14" t="s">
        <v>19</v>
      </c>
      <c r="C14" s="8">
        <f>COUNTIFS(Backtest!$C$5:$C$3072,"C")</f>
        <v>1383</v>
      </c>
      <c r="D14" s="9">
        <f>SUMIFS(Backtest!$F$5:$F$3072,Backtest!$C$5:$C$3072,"C")</f>
        <v>529185.90999999945</v>
      </c>
      <c r="E14" s="9">
        <f>SUMIFS(Backtest!$P$5:$P$3072,Backtest!$C$5:$C$3072,"C")</f>
        <v>432149.26999999979</v>
      </c>
      <c r="F14" s="10">
        <f t="shared" si="0"/>
        <v>0.81663034074357765</v>
      </c>
      <c r="G14" s="8">
        <f>SUMIFS(Backtest!$R$5:$R$3072,Backtest!$C$5:$C$3072,"C")</f>
        <v>1009</v>
      </c>
      <c r="H14" s="9">
        <f>SUMIFS(Backtest!$S$5:$S$3072,Backtest!$C$5:$C$3072,"C")</f>
        <v>170024.57000000062</v>
      </c>
      <c r="I14" s="8">
        <f>SUMIFS(Backtest!$T$5:$T$3072,Backtest!$C$5:$C$3072,"C")</f>
        <v>953</v>
      </c>
      <c r="J14" s="9">
        <f t="shared" si="1"/>
        <v>39236.442500472644</v>
      </c>
      <c r="K14" s="9">
        <f t="shared" si="2"/>
        <v>23825</v>
      </c>
      <c r="L14" s="9">
        <f t="shared" si="3"/>
        <v>63061.442500472644</v>
      </c>
    </row>
    <row r="16" spans="1:12" x14ac:dyDescent="0.35">
      <c r="A16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5" x14ac:dyDescent="0.35"/>
  <cols>
    <col min="1" max="1" width="48" customWidth="1"/>
    <col min="2" max="2" width="14" customWidth="1"/>
  </cols>
  <sheetData>
    <row r="1" spans="1:2" ht="18.5" x14ac:dyDescent="0.45">
      <c r="A1" s="1" t="s">
        <v>22</v>
      </c>
    </row>
    <row r="2" spans="1:2" x14ac:dyDescent="0.35">
      <c r="A2" s="2" t="s">
        <v>23</v>
      </c>
    </row>
    <row r="4" spans="1:2" ht="32" customHeight="1" x14ac:dyDescent="0.35">
      <c r="A4" s="3" t="s">
        <v>24</v>
      </c>
      <c r="B4" s="3" t="s">
        <v>25</v>
      </c>
    </row>
    <row r="5" spans="1:2" x14ac:dyDescent="0.35">
      <c r="A5" t="s">
        <v>26</v>
      </c>
      <c r="B5" s="11">
        <v>2</v>
      </c>
    </row>
    <row r="6" spans="1:2" x14ac:dyDescent="0.35">
      <c r="A6" t="s">
        <v>27</v>
      </c>
      <c r="B6" s="12">
        <v>25</v>
      </c>
    </row>
    <row r="7" spans="1:2" x14ac:dyDescent="0.35">
      <c r="A7" t="s">
        <v>28</v>
      </c>
      <c r="B7" s="13">
        <v>0.25</v>
      </c>
    </row>
    <row r="8" spans="1:2" x14ac:dyDescent="0.35">
      <c r="A8" t="s">
        <v>29</v>
      </c>
      <c r="B8" s="13">
        <v>0.6</v>
      </c>
    </row>
    <row r="9" spans="1:2" x14ac:dyDescent="0.35">
      <c r="A9" t="s">
        <v>30</v>
      </c>
      <c r="B9" s="11">
        <v>52</v>
      </c>
    </row>
    <row r="10" spans="1:2" x14ac:dyDescent="0.35">
      <c r="A10" t="s">
        <v>31</v>
      </c>
      <c r="B10" s="13">
        <v>0.8</v>
      </c>
    </row>
    <row r="11" spans="1:2" x14ac:dyDescent="0.35">
      <c r="A11" t="s">
        <v>32</v>
      </c>
      <c r="B11" s="13">
        <v>0.95</v>
      </c>
    </row>
    <row r="12" spans="1:2" x14ac:dyDescent="0.35">
      <c r="A12" t="s">
        <v>33</v>
      </c>
      <c r="B12" s="14">
        <v>1</v>
      </c>
    </row>
    <row r="13" spans="1:2" x14ac:dyDescent="0.35">
      <c r="A13" t="s">
        <v>34</v>
      </c>
      <c r="B13" s="14">
        <v>2</v>
      </c>
    </row>
    <row r="15" spans="1:2" x14ac:dyDescent="0.35">
      <c r="A15" s="15" t="s">
        <v>35</v>
      </c>
    </row>
    <row r="16" spans="1:2" x14ac:dyDescent="0.35">
      <c r="A16" s="16" t="s">
        <v>4</v>
      </c>
      <c r="B16" s="16" t="s">
        <v>36</v>
      </c>
    </row>
    <row r="17" spans="1:2" x14ac:dyDescent="0.35">
      <c r="A17" t="s">
        <v>17</v>
      </c>
      <c r="B17" s="17">
        <v>0.98</v>
      </c>
    </row>
    <row r="18" spans="1:2" x14ac:dyDescent="0.35">
      <c r="A18" t="s">
        <v>18</v>
      </c>
      <c r="B18" s="17">
        <v>0.95</v>
      </c>
    </row>
    <row r="19" spans="1:2" x14ac:dyDescent="0.35">
      <c r="A19" t="s">
        <v>19</v>
      </c>
      <c r="B19" s="17">
        <v>0.9</v>
      </c>
    </row>
    <row r="21" spans="1:2" x14ac:dyDescent="0.35">
      <c r="A21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4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34" customWidth="1"/>
    <col min="3" max="3" width="12" customWidth="1"/>
    <col min="4" max="4" width="10" customWidth="1"/>
    <col min="5" max="5" width="11" customWidth="1"/>
    <col min="6" max="6" width="6" customWidth="1"/>
    <col min="7" max="8" width="9" customWidth="1"/>
    <col min="9" max="10" width="11" customWidth="1"/>
    <col min="11" max="11" width="8" customWidth="1"/>
    <col min="12" max="12" width="6" customWidth="1"/>
    <col min="13" max="13" width="10" customWidth="1"/>
    <col min="14" max="14" width="7" customWidth="1"/>
    <col min="15" max="16" width="10" customWidth="1"/>
    <col min="17" max="17" width="11" customWidth="1"/>
    <col min="18" max="19" width="9" customWidth="1"/>
    <col min="20" max="20" width="10" customWidth="1"/>
  </cols>
  <sheetData>
    <row r="1" spans="1:20" ht="18.5" x14ac:dyDescent="0.45">
      <c r="A1" s="1" t="s">
        <v>38</v>
      </c>
    </row>
    <row r="2" spans="1:20" x14ac:dyDescent="0.35">
      <c r="A2" s="2" t="s">
        <v>39</v>
      </c>
    </row>
    <row r="4" spans="1:20" ht="32" customHeight="1" x14ac:dyDescent="0.3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</row>
    <row r="5" spans="1:20" x14ac:dyDescent="0.35">
      <c r="A5" s="18" t="s">
        <v>60</v>
      </c>
      <c r="B5" s="18" t="s">
        <v>61</v>
      </c>
      <c r="C5" s="19">
        <v>179958.84</v>
      </c>
      <c r="D5" s="20">
        <f t="shared" ref="D5:D68" si="0">C5/SUM($C$5:$C$3941)</f>
        <v>1.952305786501549E-2</v>
      </c>
      <c r="E5" s="10">
        <f>SUM($C$5:C5)/SUM($C$5:$C$3941)</f>
        <v>1.952305786501549E-2</v>
      </c>
      <c r="F5" t="str">
        <f t="shared" ref="F5:F68" si="1">IF(E5-D5&lt;CutA,"A",IF(E5-D5&lt;CutB,"B","C"))</f>
        <v>A</v>
      </c>
      <c r="G5" s="21">
        <v>12.551181475798581</v>
      </c>
      <c r="H5" s="22">
        <f t="shared" ref="H5:H68" si="2">G5*CostRatio</f>
        <v>7.5307088854791484</v>
      </c>
      <c r="I5" s="23">
        <v>275.73076923076923</v>
      </c>
      <c r="J5" s="23">
        <v>227.04962879655099</v>
      </c>
      <c r="K5" s="24">
        <f t="shared" ref="K5:K68" si="3">IF(I5&gt;0,J5/I5,0)</f>
        <v>0.82344683340916802</v>
      </c>
      <c r="L5" t="str">
        <f t="shared" ref="L5:L68" si="4">IF(K5&lt;=CutX,"X",IF(K5&lt;=CutY,"Y","Z"))</f>
        <v>X</v>
      </c>
      <c r="M5" s="10">
        <f t="shared" ref="M5:M68" si="5">_xlfn.XLOOKUP(F5,TargetClass,TargetLevel)</f>
        <v>0.98</v>
      </c>
      <c r="N5" s="24">
        <f t="shared" ref="N5:N68" si="6">_xlfn.NORM.S.INV(M5)</f>
        <v>2.0537489106318221</v>
      </c>
      <c r="O5" s="25">
        <f t="shared" ref="O5:O68" si="7">N5*J5*SQRT(LeadTime)</f>
        <v>659.45192466943274</v>
      </c>
      <c r="P5" s="8">
        <f t="shared" ref="P5:P68" si="8">ROUNDUP(ROUND(I5*LeadTime+O5,6),0)</f>
        <v>1211</v>
      </c>
      <c r="Q5" s="8">
        <f t="shared" ref="Q5:Q68" si="9">I5*WeeksPerYear</f>
        <v>14338</v>
      </c>
      <c r="R5" s="8">
        <f t="shared" ref="R5:R68" si="10">SQRT(2*Q5*OrderCost/(HoldingRate*H5))</f>
        <v>617.07983702756212</v>
      </c>
      <c r="S5" s="8">
        <f t="shared" ref="S5:S68" si="11">MAX(ROUNDUP(ROUND(R5,6),0),ROUNDUP(ROUND(I5,6),0))</f>
        <v>618</v>
      </c>
      <c r="T5" t="s">
        <v>62</v>
      </c>
    </row>
    <row r="6" spans="1:20" x14ac:dyDescent="0.35">
      <c r="A6" s="18" t="s">
        <v>63</v>
      </c>
      <c r="B6" s="18" t="s">
        <v>64</v>
      </c>
      <c r="C6" s="19">
        <v>143996.82</v>
      </c>
      <c r="D6" s="20">
        <f t="shared" si="0"/>
        <v>1.5621673540673078E-2</v>
      </c>
      <c r="E6" s="10">
        <f>SUM($C$5:C6)/SUM($C$5:$C$3941)</f>
        <v>3.5144731405688572E-2</v>
      </c>
      <c r="F6" t="str">
        <f t="shared" si="1"/>
        <v>A</v>
      </c>
      <c r="G6" s="21">
        <v>2.7477687243583628</v>
      </c>
      <c r="H6" s="22">
        <f t="shared" si="2"/>
        <v>1.6486612346150176</v>
      </c>
      <c r="I6" s="23">
        <v>1007.788461538462</v>
      </c>
      <c r="J6" s="23">
        <v>355.15405862026898</v>
      </c>
      <c r="K6" s="24">
        <f t="shared" si="3"/>
        <v>0.3524093320914794</v>
      </c>
      <c r="L6" t="str">
        <f t="shared" si="4"/>
        <v>X</v>
      </c>
      <c r="M6" s="10">
        <f t="shared" si="5"/>
        <v>0.98</v>
      </c>
      <c r="N6" s="24">
        <f t="shared" si="6"/>
        <v>2.0537489106318221</v>
      </c>
      <c r="O6" s="25">
        <f t="shared" si="7"/>
        <v>1031.5234988609445</v>
      </c>
      <c r="P6" s="8">
        <f t="shared" si="8"/>
        <v>3048</v>
      </c>
      <c r="Q6" s="8">
        <f t="shared" si="9"/>
        <v>52405.000000000022</v>
      </c>
      <c r="R6" s="8">
        <f t="shared" si="10"/>
        <v>2521.3645782944495</v>
      </c>
      <c r="S6" s="8">
        <f t="shared" si="11"/>
        <v>2522</v>
      </c>
      <c r="T6" t="s">
        <v>62</v>
      </c>
    </row>
    <row r="7" spans="1:20" x14ac:dyDescent="0.35">
      <c r="A7" s="18" t="s">
        <v>65</v>
      </c>
      <c r="B7" s="18" t="s">
        <v>66</v>
      </c>
      <c r="C7" s="19">
        <v>85731.57</v>
      </c>
      <c r="D7" s="20">
        <f t="shared" si="0"/>
        <v>9.3006956588997033E-3</v>
      </c>
      <c r="E7" s="10">
        <f>SUM($C$5:C7)/SUM($C$5:$C$3941)</f>
        <v>4.4445427064588275E-2</v>
      </c>
      <c r="F7" t="str">
        <f t="shared" si="1"/>
        <v>A</v>
      </c>
      <c r="G7" s="21">
        <v>1.8190445576066201</v>
      </c>
      <c r="H7" s="22">
        <f t="shared" si="2"/>
        <v>1.0914267345639721</v>
      </c>
      <c r="I7" s="23">
        <v>906.34615384615381</v>
      </c>
      <c r="J7" s="23">
        <v>464.38392182294831</v>
      </c>
      <c r="K7" s="24">
        <f t="shared" si="3"/>
        <v>0.51236927508579067</v>
      </c>
      <c r="L7" t="str">
        <f t="shared" si="4"/>
        <v>X</v>
      </c>
      <c r="M7" s="10">
        <f t="shared" si="5"/>
        <v>0.98</v>
      </c>
      <c r="N7" s="24">
        <f t="shared" si="6"/>
        <v>2.0537489106318221</v>
      </c>
      <c r="O7" s="25">
        <f t="shared" si="7"/>
        <v>1348.7750350214826</v>
      </c>
      <c r="P7" s="8">
        <f t="shared" si="8"/>
        <v>3162</v>
      </c>
      <c r="Q7" s="8">
        <f t="shared" si="9"/>
        <v>47130</v>
      </c>
      <c r="R7" s="8">
        <f t="shared" si="10"/>
        <v>2938.7755901978703</v>
      </c>
      <c r="S7" s="8">
        <f t="shared" si="11"/>
        <v>2939</v>
      </c>
      <c r="T7" t="s">
        <v>62</v>
      </c>
    </row>
    <row r="8" spans="1:20" x14ac:dyDescent="0.35">
      <c r="A8" s="18" t="s">
        <v>67</v>
      </c>
      <c r="B8" s="18" t="s">
        <v>68</v>
      </c>
      <c r="C8" s="19">
        <v>66096.28</v>
      </c>
      <c r="D8" s="20">
        <f t="shared" si="0"/>
        <v>7.170536880001372E-3</v>
      </c>
      <c r="E8" s="10">
        <f>SUM($C$5:C8)/SUM($C$5:$C$3941)</f>
        <v>5.1615963944589643E-2</v>
      </c>
      <c r="F8" t="str">
        <f t="shared" si="1"/>
        <v>A</v>
      </c>
      <c r="G8" s="21">
        <v>1.61194712710955</v>
      </c>
      <c r="H8" s="22">
        <f t="shared" si="2"/>
        <v>0.96716827626572999</v>
      </c>
      <c r="I8" s="23">
        <v>788.53846153846155</v>
      </c>
      <c r="J8" s="23">
        <v>801.98453511906052</v>
      </c>
      <c r="K8" s="24">
        <f t="shared" si="3"/>
        <v>1.0170518931370389</v>
      </c>
      <c r="L8" t="str">
        <f t="shared" si="4"/>
        <v>Y</v>
      </c>
      <c r="M8" s="10">
        <f t="shared" si="5"/>
        <v>0.98</v>
      </c>
      <c r="N8" s="24">
        <f t="shared" si="6"/>
        <v>2.0537489106318221</v>
      </c>
      <c r="O8" s="25">
        <f t="shared" si="7"/>
        <v>2329.3156128138035</v>
      </c>
      <c r="P8" s="8">
        <f t="shared" si="8"/>
        <v>3907</v>
      </c>
      <c r="Q8" s="8">
        <f t="shared" si="9"/>
        <v>41004</v>
      </c>
      <c r="R8" s="8">
        <f t="shared" si="10"/>
        <v>2911.9042398684846</v>
      </c>
      <c r="S8" s="8">
        <f t="shared" si="11"/>
        <v>2912</v>
      </c>
      <c r="T8" t="s">
        <v>62</v>
      </c>
    </row>
    <row r="9" spans="1:20" x14ac:dyDescent="0.35">
      <c r="A9" s="18" t="s">
        <v>69</v>
      </c>
      <c r="B9" s="18" t="s">
        <v>70</v>
      </c>
      <c r="C9" s="19">
        <v>51917.54</v>
      </c>
      <c r="D9" s="20">
        <f t="shared" si="0"/>
        <v>5.6323386927213817E-3</v>
      </c>
      <c r="E9" s="10">
        <f>SUM($C$5:C9)/SUM($C$5:$C$3941)</f>
        <v>5.7248302637311031E-2</v>
      </c>
      <c r="F9" t="str">
        <f t="shared" si="1"/>
        <v>A</v>
      </c>
      <c r="G9" s="21">
        <v>3.4973081845739311</v>
      </c>
      <c r="H9" s="22">
        <f t="shared" si="2"/>
        <v>2.0983849107443584</v>
      </c>
      <c r="I9" s="23">
        <v>285.48076923076923</v>
      </c>
      <c r="J9" s="23">
        <v>518.16684762329908</v>
      </c>
      <c r="K9" s="24">
        <f t="shared" si="3"/>
        <v>1.8150674352584406</v>
      </c>
      <c r="L9" t="str">
        <f t="shared" si="4"/>
        <v>Y</v>
      </c>
      <c r="M9" s="10">
        <f t="shared" si="5"/>
        <v>0.98</v>
      </c>
      <c r="N9" s="24">
        <f t="shared" si="6"/>
        <v>2.0537489106318221</v>
      </c>
      <c r="O9" s="25">
        <f t="shared" si="7"/>
        <v>1504.9842925366102</v>
      </c>
      <c r="P9" s="8">
        <f t="shared" si="8"/>
        <v>2076</v>
      </c>
      <c r="Q9" s="8">
        <f t="shared" si="9"/>
        <v>14845</v>
      </c>
      <c r="R9" s="8">
        <f t="shared" si="10"/>
        <v>1189.494727882284</v>
      </c>
      <c r="S9" s="8">
        <f t="shared" si="11"/>
        <v>1190</v>
      </c>
      <c r="T9" t="s">
        <v>62</v>
      </c>
    </row>
    <row r="10" spans="1:20" x14ac:dyDescent="0.35">
      <c r="A10" s="18" t="s">
        <v>71</v>
      </c>
      <c r="B10" s="18" t="s">
        <v>72</v>
      </c>
      <c r="C10" s="19">
        <v>49432.29</v>
      </c>
      <c r="D10" s="20">
        <f t="shared" si="0"/>
        <v>5.3627232653323765E-3</v>
      </c>
      <c r="E10" s="10">
        <f>SUM($C$5:C10)/SUM($C$5:$C$3941)</f>
        <v>6.2611025902643405E-2</v>
      </c>
      <c r="F10" t="str">
        <f t="shared" si="1"/>
        <v>A</v>
      </c>
      <c r="G10" s="21">
        <v>4.9313936552274544</v>
      </c>
      <c r="H10" s="22">
        <f t="shared" si="2"/>
        <v>2.9588361931364724</v>
      </c>
      <c r="I10" s="23">
        <v>192.7692307692308</v>
      </c>
      <c r="J10" s="23">
        <v>204.65960408564931</v>
      </c>
      <c r="K10" s="24">
        <f t="shared" si="3"/>
        <v>1.0616819046741581</v>
      </c>
      <c r="L10" t="str">
        <f t="shared" si="4"/>
        <v>Y</v>
      </c>
      <c r="M10" s="10">
        <f t="shared" si="5"/>
        <v>0.98</v>
      </c>
      <c r="N10" s="24">
        <f t="shared" si="6"/>
        <v>2.0537489106318221</v>
      </c>
      <c r="O10" s="25">
        <f t="shared" si="7"/>
        <v>594.42145107975489</v>
      </c>
      <c r="P10" s="8">
        <f t="shared" si="8"/>
        <v>980</v>
      </c>
      <c r="Q10" s="8">
        <f t="shared" si="9"/>
        <v>10024.000000000002</v>
      </c>
      <c r="R10" s="8">
        <f t="shared" si="10"/>
        <v>823.14257600620806</v>
      </c>
      <c r="S10" s="8">
        <f t="shared" si="11"/>
        <v>824</v>
      </c>
      <c r="T10" t="s">
        <v>62</v>
      </c>
    </row>
    <row r="11" spans="1:20" x14ac:dyDescent="0.35">
      <c r="A11" s="18" t="s">
        <v>73</v>
      </c>
      <c r="B11" s="18" t="s">
        <v>74</v>
      </c>
      <c r="C11" s="19">
        <v>43023.1</v>
      </c>
      <c r="D11" s="20">
        <f t="shared" si="0"/>
        <v>4.6674143422593076E-3</v>
      </c>
      <c r="E11" s="10">
        <f>SUM($C$5:C11)/SUM($C$5:$C$3941)</f>
        <v>6.7278440244902718E-2</v>
      </c>
      <c r="F11" t="str">
        <f t="shared" si="1"/>
        <v>A</v>
      </c>
      <c r="G11" s="21">
        <v>6.5885298621745783</v>
      </c>
      <c r="H11" s="22">
        <f t="shared" si="2"/>
        <v>3.9531179173047466</v>
      </c>
      <c r="I11" s="23">
        <v>125.57692307692309</v>
      </c>
      <c r="J11" s="23">
        <v>85.169345989207059</v>
      </c>
      <c r="K11" s="24">
        <f t="shared" si="3"/>
        <v>0.6782245009860286</v>
      </c>
      <c r="L11" t="str">
        <f t="shared" si="4"/>
        <v>X</v>
      </c>
      <c r="M11" s="10">
        <f t="shared" si="5"/>
        <v>0.98</v>
      </c>
      <c r="N11" s="24">
        <f t="shared" si="6"/>
        <v>2.0537489106318221</v>
      </c>
      <c r="O11" s="25">
        <f t="shared" si="7"/>
        <v>247.36921805649132</v>
      </c>
      <c r="P11" s="8">
        <f t="shared" si="8"/>
        <v>499</v>
      </c>
      <c r="Q11" s="8">
        <f t="shared" si="9"/>
        <v>6530.0000000000009</v>
      </c>
      <c r="R11" s="8">
        <f t="shared" si="10"/>
        <v>574.78007395855207</v>
      </c>
      <c r="S11" s="8">
        <f t="shared" si="11"/>
        <v>575</v>
      </c>
      <c r="T11" t="s">
        <v>62</v>
      </c>
    </row>
    <row r="12" spans="1:20" x14ac:dyDescent="0.35">
      <c r="A12" s="18" t="s">
        <v>75</v>
      </c>
      <c r="B12" s="18" t="s">
        <v>76</v>
      </c>
      <c r="C12" s="19">
        <v>40482.25</v>
      </c>
      <c r="D12" s="20">
        <f t="shared" si="0"/>
        <v>4.3917670799390757E-3</v>
      </c>
      <c r="E12" s="10">
        <f>SUM($C$5:C12)/SUM($C$5:$C$3941)</f>
        <v>7.1670207324841792E-2</v>
      </c>
      <c r="F12" t="str">
        <f t="shared" si="1"/>
        <v>A</v>
      </c>
      <c r="G12" s="21">
        <v>10.498508817427391</v>
      </c>
      <c r="H12" s="22">
        <f t="shared" si="2"/>
        <v>6.299105290456434</v>
      </c>
      <c r="I12" s="23">
        <v>74.15384615384616</v>
      </c>
      <c r="J12" s="23">
        <v>55.712280694754917</v>
      </c>
      <c r="K12" s="24">
        <f t="shared" si="3"/>
        <v>0.75130668986702687</v>
      </c>
      <c r="L12" t="str">
        <f t="shared" si="4"/>
        <v>X</v>
      </c>
      <c r="M12" s="10">
        <f t="shared" si="5"/>
        <v>0.98</v>
      </c>
      <c r="N12" s="24">
        <f t="shared" si="6"/>
        <v>2.0537489106318221</v>
      </c>
      <c r="O12" s="25">
        <f t="shared" si="7"/>
        <v>161.81295220174309</v>
      </c>
      <c r="P12" s="8">
        <f t="shared" si="8"/>
        <v>311</v>
      </c>
      <c r="Q12" s="8">
        <f t="shared" si="9"/>
        <v>3856.0000000000005</v>
      </c>
      <c r="R12" s="8">
        <f t="shared" si="10"/>
        <v>349.90010805036013</v>
      </c>
      <c r="S12" s="8">
        <f t="shared" si="11"/>
        <v>350</v>
      </c>
      <c r="T12" t="s">
        <v>62</v>
      </c>
    </row>
    <row r="13" spans="1:20" x14ac:dyDescent="0.35">
      <c r="A13" s="18" t="s">
        <v>77</v>
      </c>
      <c r="B13" s="18" t="s">
        <v>78</v>
      </c>
      <c r="C13" s="19">
        <v>37618.03</v>
      </c>
      <c r="D13" s="20">
        <f t="shared" si="0"/>
        <v>4.0810386222643394E-3</v>
      </c>
      <c r="E13" s="10">
        <f>SUM($C$5:C13)/SUM($C$5:$C$3941)</f>
        <v>7.5751245947106138E-2</v>
      </c>
      <c r="F13" t="str">
        <f t="shared" si="1"/>
        <v>A</v>
      </c>
      <c r="G13" s="21">
        <v>6.8471113942482704</v>
      </c>
      <c r="H13" s="22">
        <f t="shared" si="2"/>
        <v>4.1082668365489621</v>
      </c>
      <c r="I13" s="23">
        <v>105.6538461538462</v>
      </c>
      <c r="J13" s="23">
        <v>77.225131694994218</v>
      </c>
      <c r="K13" s="24">
        <f t="shared" si="3"/>
        <v>0.73092589154344689</v>
      </c>
      <c r="L13" t="str">
        <f t="shared" si="4"/>
        <v>X</v>
      </c>
      <c r="M13" s="10">
        <f t="shared" si="5"/>
        <v>0.98</v>
      </c>
      <c r="N13" s="24">
        <f t="shared" si="6"/>
        <v>2.0537489106318221</v>
      </c>
      <c r="O13" s="25">
        <f t="shared" si="7"/>
        <v>224.29572776244041</v>
      </c>
      <c r="P13" s="8">
        <f t="shared" si="8"/>
        <v>436</v>
      </c>
      <c r="Q13" s="8">
        <f t="shared" si="9"/>
        <v>5494.0000000000027</v>
      </c>
      <c r="R13" s="8">
        <f t="shared" si="10"/>
        <v>517.16604541096763</v>
      </c>
      <c r="S13" s="8">
        <f t="shared" si="11"/>
        <v>518</v>
      </c>
      <c r="T13" t="s">
        <v>62</v>
      </c>
    </row>
    <row r="14" spans="1:20" x14ac:dyDescent="0.35">
      <c r="A14" s="18" t="s">
        <v>79</v>
      </c>
      <c r="B14" s="18" t="s">
        <v>80</v>
      </c>
      <c r="C14" s="19">
        <v>35522.74</v>
      </c>
      <c r="D14" s="20">
        <f t="shared" si="0"/>
        <v>3.8537284889361388E-3</v>
      </c>
      <c r="E14" s="10">
        <f>SUM($C$5:C14)/SUM($C$5:$C$3941)</f>
        <v>7.9604974436042267E-2</v>
      </c>
      <c r="F14" t="str">
        <f t="shared" si="1"/>
        <v>A</v>
      </c>
      <c r="G14" s="21">
        <v>1.8400797720797719</v>
      </c>
      <c r="H14" s="22">
        <f t="shared" si="2"/>
        <v>1.1040478632478632</v>
      </c>
      <c r="I14" s="23">
        <v>371.25</v>
      </c>
      <c r="J14" s="23">
        <v>256.67763218236428</v>
      </c>
      <c r="K14" s="24">
        <f t="shared" si="3"/>
        <v>0.69138756143397784</v>
      </c>
      <c r="L14" t="str">
        <f t="shared" si="4"/>
        <v>X</v>
      </c>
      <c r="M14" s="10">
        <f t="shared" si="5"/>
        <v>0.98</v>
      </c>
      <c r="N14" s="24">
        <f t="shared" si="6"/>
        <v>2.0537489106318221</v>
      </c>
      <c r="O14" s="25">
        <f t="shared" si="7"/>
        <v>745.50466987957532</v>
      </c>
      <c r="P14" s="8">
        <f t="shared" si="8"/>
        <v>1489</v>
      </c>
      <c r="Q14" s="8">
        <f t="shared" si="9"/>
        <v>19305</v>
      </c>
      <c r="R14" s="8">
        <f t="shared" si="10"/>
        <v>1870.0617617369178</v>
      </c>
      <c r="S14" s="8">
        <f t="shared" si="11"/>
        <v>1871</v>
      </c>
      <c r="T14" t="s">
        <v>62</v>
      </c>
    </row>
    <row r="15" spans="1:20" x14ac:dyDescent="0.35">
      <c r="A15" s="18" t="s">
        <v>81</v>
      </c>
      <c r="B15" s="18" t="s">
        <v>82</v>
      </c>
      <c r="C15" s="19">
        <v>35159.839999999997</v>
      </c>
      <c r="D15" s="20">
        <f t="shared" si="0"/>
        <v>3.8143588325235157E-3</v>
      </c>
      <c r="E15" s="10">
        <f>SUM($C$5:C15)/SUM($C$5:$C$3941)</f>
        <v>8.3419333268565779E-2</v>
      </c>
      <c r="F15" t="str">
        <f t="shared" si="1"/>
        <v>A</v>
      </c>
      <c r="G15" s="21">
        <v>8.6964729161513716</v>
      </c>
      <c r="H15" s="22">
        <f t="shared" si="2"/>
        <v>5.2178837496908228</v>
      </c>
      <c r="I15" s="23">
        <v>77.75</v>
      </c>
      <c r="J15" s="23">
        <v>75.188619028231585</v>
      </c>
      <c r="K15" s="24">
        <f t="shared" si="3"/>
        <v>0.96705619328915227</v>
      </c>
      <c r="L15" t="str">
        <f t="shared" si="4"/>
        <v>X</v>
      </c>
      <c r="M15" s="10">
        <f t="shared" si="5"/>
        <v>0.98</v>
      </c>
      <c r="N15" s="24">
        <f t="shared" si="6"/>
        <v>2.0537489106318221</v>
      </c>
      <c r="O15" s="25">
        <f t="shared" si="7"/>
        <v>218.38079980229085</v>
      </c>
      <c r="P15" s="8">
        <f t="shared" si="8"/>
        <v>374</v>
      </c>
      <c r="Q15" s="8">
        <f t="shared" si="9"/>
        <v>4043</v>
      </c>
      <c r="R15" s="8">
        <f t="shared" si="10"/>
        <v>393.65853229316065</v>
      </c>
      <c r="S15" s="8">
        <f t="shared" si="11"/>
        <v>394</v>
      </c>
      <c r="T15" t="s">
        <v>62</v>
      </c>
    </row>
    <row r="16" spans="1:20" x14ac:dyDescent="0.35">
      <c r="A16" s="18" t="s">
        <v>83</v>
      </c>
      <c r="B16" s="18" t="s">
        <v>84</v>
      </c>
      <c r="C16" s="19">
        <v>34886.870000000003</v>
      </c>
      <c r="D16" s="20">
        <f t="shared" si="0"/>
        <v>3.7847453436534325E-3</v>
      </c>
      <c r="E16" s="10">
        <f>SUM($C$5:C16)/SUM($C$5:$C$3941)</f>
        <v>8.720407861221921E-2</v>
      </c>
      <c r="F16" t="str">
        <f t="shared" si="1"/>
        <v>A</v>
      </c>
      <c r="G16" s="21">
        <v>1.889658216877911</v>
      </c>
      <c r="H16" s="22">
        <f t="shared" si="2"/>
        <v>1.1337949301267465</v>
      </c>
      <c r="I16" s="23">
        <v>355.03846153846149</v>
      </c>
      <c r="J16" s="23">
        <v>218.99583320760379</v>
      </c>
      <c r="K16" s="24">
        <f t="shared" si="3"/>
        <v>0.61682284296367673</v>
      </c>
      <c r="L16" t="str">
        <f t="shared" si="4"/>
        <v>X</v>
      </c>
      <c r="M16" s="10">
        <f t="shared" si="5"/>
        <v>0.98</v>
      </c>
      <c r="N16" s="24">
        <f t="shared" si="6"/>
        <v>2.0537489106318221</v>
      </c>
      <c r="O16" s="25">
        <f t="shared" si="7"/>
        <v>636.06016212757697</v>
      </c>
      <c r="P16" s="8">
        <f t="shared" si="8"/>
        <v>1347</v>
      </c>
      <c r="Q16" s="8">
        <f t="shared" si="9"/>
        <v>18461.999999999996</v>
      </c>
      <c r="R16" s="8">
        <f t="shared" si="10"/>
        <v>1804.6256080472435</v>
      </c>
      <c r="S16" s="8">
        <f t="shared" si="11"/>
        <v>1805</v>
      </c>
      <c r="T16" t="s">
        <v>62</v>
      </c>
    </row>
    <row r="17" spans="1:20" x14ac:dyDescent="0.35">
      <c r="A17" s="18" t="s">
        <v>85</v>
      </c>
      <c r="B17" s="18" t="s">
        <v>86</v>
      </c>
      <c r="C17" s="19">
        <v>34740.120000000003</v>
      </c>
      <c r="D17" s="20">
        <f t="shared" si="0"/>
        <v>3.7688249879671487E-3</v>
      </c>
      <c r="E17" s="10">
        <f>SUM($C$5:C17)/SUM($C$5:$C$3941)</f>
        <v>9.0972903600186367E-2</v>
      </c>
      <c r="F17" t="str">
        <f t="shared" si="1"/>
        <v>A</v>
      </c>
      <c r="G17" s="21">
        <v>1.7016124608150469</v>
      </c>
      <c r="H17" s="22">
        <f t="shared" si="2"/>
        <v>1.0209674764890282</v>
      </c>
      <c r="I17" s="23">
        <v>392.61538461538458</v>
      </c>
      <c r="J17" s="23">
        <v>178.01103224747041</v>
      </c>
      <c r="K17" s="24">
        <f t="shared" si="3"/>
        <v>0.45339800533250696</v>
      </c>
      <c r="L17" t="str">
        <f t="shared" si="4"/>
        <v>X</v>
      </c>
      <c r="M17" s="10">
        <f t="shared" si="5"/>
        <v>0.98</v>
      </c>
      <c r="N17" s="24">
        <f t="shared" si="6"/>
        <v>2.0537489106318221</v>
      </c>
      <c r="O17" s="25">
        <f t="shared" si="7"/>
        <v>517.02228473218292</v>
      </c>
      <c r="P17" s="8">
        <f t="shared" si="8"/>
        <v>1303</v>
      </c>
      <c r="Q17" s="8">
        <f t="shared" si="9"/>
        <v>20416</v>
      </c>
      <c r="R17" s="8">
        <f t="shared" si="10"/>
        <v>1999.8359562262897</v>
      </c>
      <c r="S17" s="8">
        <f t="shared" si="11"/>
        <v>2000</v>
      </c>
      <c r="T17" t="s">
        <v>62</v>
      </c>
    </row>
    <row r="18" spans="1:20" x14ac:dyDescent="0.35">
      <c r="A18" s="18" t="s">
        <v>87</v>
      </c>
      <c r="B18" s="18" t="s">
        <v>88</v>
      </c>
      <c r="C18" s="19">
        <v>32741.84</v>
      </c>
      <c r="D18" s="20">
        <f t="shared" si="0"/>
        <v>3.5520391047590594E-3</v>
      </c>
      <c r="E18" s="10">
        <f>SUM($C$5:C18)/SUM($C$5:$C$3941)</f>
        <v>9.4524942704945422E-2</v>
      </c>
      <c r="F18" t="str">
        <f t="shared" si="1"/>
        <v>A</v>
      </c>
      <c r="G18" s="21">
        <v>2.7768501399372401</v>
      </c>
      <c r="H18" s="22">
        <f t="shared" si="2"/>
        <v>1.6661100839623439</v>
      </c>
      <c r="I18" s="23">
        <v>226.75</v>
      </c>
      <c r="J18" s="23">
        <v>146.35330271533431</v>
      </c>
      <c r="K18" s="24">
        <f t="shared" si="3"/>
        <v>0.64543904174348099</v>
      </c>
      <c r="L18" t="str">
        <f t="shared" si="4"/>
        <v>X</v>
      </c>
      <c r="M18" s="10">
        <f t="shared" si="5"/>
        <v>0.98</v>
      </c>
      <c r="N18" s="24">
        <f t="shared" si="6"/>
        <v>2.0537489106318221</v>
      </c>
      <c r="O18" s="25">
        <f t="shared" si="7"/>
        <v>425.07432260035222</v>
      </c>
      <c r="P18" s="8">
        <f t="shared" si="8"/>
        <v>879</v>
      </c>
      <c r="Q18" s="8">
        <f t="shared" si="9"/>
        <v>11791</v>
      </c>
      <c r="R18" s="8">
        <f t="shared" si="10"/>
        <v>1189.7027653359125</v>
      </c>
      <c r="S18" s="8">
        <f t="shared" si="11"/>
        <v>1190</v>
      </c>
      <c r="T18" t="s">
        <v>62</v>
      </c>
    </row>
    <row r="19" spans="1:20" x14ac:dyDescent="0.35">
      <c r="A19" s="18" t="s">
        <v>89</v>
      </c>
      <c r="B19" s="18" t="s">
        <v>90</v>
      </c>
      <c r="C19" s="19">
        <v>31462.720000000001</v>
      </c>
      <c r="D19" s="20">
        <f t="shared" si="0"/>
        <v>3.4132721857441412E-3</v>
      </c>
      <c r="E19" s="10">
        <f>SUM($C$5:C19)/SUM($C$5:$C$3941)</f>
        <v>9.7938214890689559E-2</v>
      </c>
      <c r="F19" t="str">
        <f t="shared" si="1"/>
        <v>A</v>
      </c>
      <c r="G19" s="21">
        <v>4.7721401486424986</v>
      </c>
      <c r="H19" s="22">
        <f t="shared" si="2"/>
        <v>2.8632840891854991</v>
      </c>
      <c r="I19" s="23">
        <v>126.7884615384615</v>
      </c>
      <c r="J19" s="23">
        <v>180.50716530652869</v>
      </c>
      <c r="K19" s="24">
        <f t="shared" si="3"/>
        <v>1.4236876377884868</v>
      </c>
      <c r="L19" t="str">
        <f t="shared" si="4"/>
        <v>Y</v>
      </c>
      <c r="M19" s="10">
        <f t="shared" si="5"/>
        <v>0.98</v>
      </c>
      <c r="N19" s="24">
        <f t="shared" si="6"/>
        <v>2.0537489106318221</v>
      </c>
      <c r="O19" s="25">
        <f t="shared" si="7"/>
        <v>524.27215234373466</v>
      </c>
      <c r="P19" s="8">
        <f t="shared" si="8"/>
        <v>778</v>
      </c>
      <c r="Q19" s="8">
        <f t="shared" si="9"/>
        <v>6592.9999999999982</v>
      </c>
      <c r="R19" s="8">
        <f t="shared" si="10"/>
        <v>678.6163449462324</v>
      </c>
      <c r="S19" s="8">
        <f t="shared" si="11"/>
        <v>679</v>
      </c>
      <c r="T19" t="s">
        <v>62</v>
      </c>
    </row>
    <row r="20" spans="1:20" x14ac:dyDescent="0.35">
      <c r="A20" s="18" t="s">
        <v>91</v>
      </c>
      <c r="B20" s="18" t="s">
        <v>92</v>
      </c>
      <c r="C20" s="19">
        <v>31433.7</v>
      </c>
      <c r="D20" s="20">
        <f t="shared" si="0"/>
        <v>3.4101239150660088E-3</v>
      </c>
      <c r="E20" s="10">
        <f>SUM($C$5:C20)/SUM($C$5:$C$3941)</f>
        <v>0.10134833880575556</v>
      </c>
      <c r="F20" t="str">
        <f t="shared" si="1"/>
        <v>A</v>
      </c>
      <c r="G20" s="21">
        <v>2.4138918752879741</v>
      </c>
      <c r="H20" s="22">
        <f t="shared" si="2"/>
        <v>1.4483351251727845</v>
      </c>
      <c r="I20" s="23">
        <v>250.42307692307691</v>
      </c>
      <c r="J20" s="23">
        <v>586.33254788721695</v>
      </c>
      <c r="K20" s="24">
        <f t="shared" si="3"/>
        <v>2.3413678766806392</v>
      </c>
      <c r="L20" t="str">
        <f t="shared" si="4"/>
        <v>Z</v>
      </c>
      <c r="M20" s="10">
        <f t="shared" si="5"/>
        <v>0.98</v>
      </c>
      <c r="N20" s="24">
        <f t="shared" si="6"/>
        <v>2.0537489106318221</v>
      </c>
      <c r="O20" s="25">
        <f t="shared" si="7"/>
        <v>1702.9674492312188</v>
      </c>
      <c r="P20" s="8">
        <f t="shared" si="8"/>
        <v>2204</v>
      </c>
      <c r="Q20" s="8">
        <f t="shared" si="9"/>
        <v>13022</v>
      </c>
      <c r="R20" s="8">
        <f t="shared" si="10"/>
        <v>1340.9707709167772</v>
      </c>
      <c r="S20" s="8">
        <f t="shared" si="11"/>
        <v>1341</v>
      </c>
      <c r="T20" t="s">
        <v>62</v>
      </c>
    </row>
    <row r="21" spans="1:20" x14ac:dyDescent="0.35">
      <c r="A21" s="18" t="s">
        <v>93</v>
      </c>
      <c r="B21" s="18" t="s">
        <v>94</v>
      </c>
      <c r="C21" s="19">
        <v>31337.52</v>
      </c>
      <c r="D21" s="20">
        <f t="shared" si="0"/>
        <v>3.3996897085249063E-3</v>
      </c>
      <c r="E21" s="10">
        <f>SUM($C$5:C21)/SUM($C$5:$C$3941)</f>
        <v>0.10474802851428047</v>
      </c>
      <c r="F21" t="str">
        <f t="shared" si="1"/>
        <v>A</v>
      </c>
      <c r="G21" s="21">
        <v>5.325887151597553</v>
      </c>
      <c r="H21" s="22">
        <f t="shared" si="2"/>
        <v>3.1955322909585315</v>
      </c>
      <c r="I21" s="23">
        <v>113.1538461538462</v>
      </c>
      <c r="J21" s="23">
        <v>104.9194620379308</v>
      </c>
      <c r="K21" s="24">
        <f t="shared" si="3"/>
        <v>0.92722842045757969</v>
      </c>
      <c r="L21" t="str">
        <f t="shared" si="4"/>
        <v>X</v>
      </c>
      <c r="M21" s="10">
        <f t="shared" si="5"/>
        <v>0.98</v>
      </c>
      <c r="N21" s="24">
        <f t="shared" si="6"/>
        <v>2.0537489106318221</v>
      </c>
      <c r="O21" s="25">
        <f t="shared" si="7"/>
        <v>304.73223648470452</v>
      </c>
      <c r="P21" s="8">
        <f t="shared" si="8"/>
        <v>532</v>
      </c>
      <c r="Q21" s="8">
        <f t="shared" si="9"/>
        <v>5884.0000000000027</v>
      </c>
      <c r="R21" s="8">
        <f t="shared" si="10"/>
        <v>606.8477200605173</v>
      </c>
      <c r="S21" s="8">
        <f t="shared" si="11"/>
        <v>607</v>
      </c>
      <c r="T21" t="s">
        <v>62</v>
      </c>
    </row>
    <row r="22" spans="1:20" x14ac:dyDescent="0.35">
      <c r="A22" s="18" t="s">
        <v>95</v>
      </c>
      <c r="B22" s="18" t="s">
        <v>96</v>
      </c>
      <c r="C22" s="19">
        <v>30877.25</v>
      </c>
      <c r="D22" s="20">
        <f t="shared" si="0"/>
        <v>3.3497567469458547E-3</v>
      </c>
      <c r="E22" s="10">
        <f>SUM($C$5:C22)/SUM($C$5:$C$3941)</f>
        <v>0.10809778526122632</v>
      </c>
      <c r="F22" t="str">
        <f t="shared" si="1"/>
        <v>A</v>
      </c>
      <c r="G22" s="21">
        <v>1.2697804005428299</v>
      </c>
      <c r="H22" s="22">
        <f t="shared" si="2"/>
        <v>0.76186824032569789</v>
      </c>
      <c r="I22" s="23">
        <v>467.63461538461542</v>
      </c>
      <c r="J22" s="23">
        <v>209.73980415015939</v>
      </c>
      <c r="K22" s="24">
        <f t="shared" si="3"/>
        <v>0.4485121444178265</v>
      </c>
      <c r="L22" t="str">
        <f t="shared" si="4"/>
        <v>X</v>
      </c>
      <c r="M22" s="10">
        <f t="shared" si="5"/>
        <v>0.98</v>
      </c>
      <c r="N22" s="24">
        <f t="shared" si="6"/>
        <v>2.0537489106318221</v>
      </c>
      <c r="O22" s="25">
        <f t="shared" si="7"/>
        <v>609.17658513570564</v>
      </c>
      <c r="P22" s="8">
        <f t="shared" si="8"/>
        <v>1545</v>
      </c>
      <c r="Q22" s="8">
        <f t="shared" si="9"/>
        <v>24317</v>
      </c>
      <c r="R22" s="8">
        <f t="shared" si="10"/>
        <v>2526.5625840715011</v>
      </c>
      <c r="S22" s="8">
        <f t="shared" si="11"/>
        <v>2527</v>
      </c>
      <c r="T22" t="s">
        <v>62</v>
      </c>
    </row>
    <row r="23" spans="1:20" x14ac:dyDescent="0.35">
      <c r="A23" s="18" t="s">
        <v>97</v>
      </c>
      <c r="B23" s="18" t="s">
        <v>98</v>
      </c>
      <c r="C23" s="19">
        <v>30574.080000000002</v>
      </c>
      <c r="D23" s="20">
        <f t="shared" si="0"/>
        <v>3.3168669736347092E-3</v>
      </c>
      <c r="E23" s="10">
        <f>SUM($C$5:C23)/SUM($C$5:$C$3941)</f>
        <v>0.11141465223486102</v>
      </c>
      <c r="F23" t="str">
        <f t="shared" si="1"/>
        <v>A</v>
      </c>
      <c r="G23" s="21">
        <v>3.2271564281190628</v>
      </c>
      <c r="H23" s="22">
        <f t="shared" si="2"/>
        <v>1.9362938568714376</v>
      </c>
      <c r="I23" s="23">
        <v>182.19230769230771</v>
      </c>
      <c r="J23" s="23">
        <v>327.96407254582732</v>
      </c>
      <c r="K23" s="24">
        <f t="shared" si="3"/>
        <v>1.8000983504731918</v>
      </c>
      <c r="L23" t="str">
        <f t="shared" si="4"/>
        <v>Y</v>
      </c>
      <c r="M23" s="10">
        <f t="shared" si="5"/>
        <v>0.98</v>
      </c>
      <c r="N23" s="24">
        <f t="shared" si="6"/>
        <v>2.0537489106318221</v>
      </c>
      <c r="O23" s="25">
        <f t="shared" si="7"/>
        <v>952.55182758553212</v>
      </c>
      <c r="P23" s="8">
        <f t="shared" si="8"/>
        <v>1317</v>
      </c>
      <c r="Q23" s="8">
        <f t="shared" si="9"/>
        <v>9474</v>
      </c>
      <c r="R23" s="8">
        <f t="shared" si="10"/>
        <v>989.22721120229482</v>
      </c>
      <c r="S23" s="8">
        <f t="shared" si="11"/>
        <v>990</v>
      </c>
      <c r="T23" t="s">
        <v>62</v>
      </c>
    </row>
    <row r="24" spans="1:20" x14ac:dyDescent="0.35">
      <c r="A24" s="18" t="s">
        <v>99</v>
      </c>
      <c r="B24" s="18" t="s">
        <v>100</v>
      </c>
      <c r="C24" s="19">
        <v>30507.69</v>
      </c>
      <c r="D24" s="20">
        <f t="shared" si="0"/>
        <v>3.3096645721763622E-3</v>
      </c>
      <c r="E24" s="10">
        <f>SUM($C$5:C24)/SUM($C$5:$C$3941)</f>
        <v>0.11472431680703739</v>
      </c>
      <c r="F24" t="str">
        <f t="shared" si="1"/>
        <v>A</v>
      </c>
      <c r="G24" s="21">
        <v>1.8730163310412571</v>
      </c>
      <c r="H24" s="22">
        <f t="shared" si="2"/>
        <v>1.1238097986247542</v>
      </c>
      <c r="I24" s="23">
        <v>313.23076923076923</v>
      </c>
      <c r="J24" s="23">
        <v>160.6612091723762</v>
      </c>
      <c r="K24" s="24">
        <f t="shared" si="3"/>
        <v>0.51291643399825404</v>
      </c>
      <c r="L24" t="str">
        <f t="shared" si="4"/>
        <v>X</v>
      </c>
      <c r="M24" s="10">
        <f t="shared" si="5"/>
        <v>0.98</v>
      </c>
      <c r="N24" s="24">
        <f t="shared" si="6"/>
        <v>2.0537489106318221</v>
      </c>
      <c r="O24" s="25">
        <f t="shared" si="7"/>
        <v>466.63077217966907</v>
      </c>
      <c r="P24" s="8">
        <f t="shared" si="8"/>
        <v>1094</v>
      </c>
      <c r="Q24" s="8">
        <f t="shared" si="9"/>
        <v>16288</v>
      </c>
      <c r="R24" s="8">
        <f t="shared" si="10"/>
        <v>1702.5601767805217</v>
      </c>
      <c r="S24" s="8">
        <f t="shared" si="11"/>
        <v>1703</v>
      </c>
      <c r="T24" t="s">
        <v>62</v>
      </c>
    </row>
    <row r="25" spans="1:20" x14ac:dyDescent="0.35">
      <c r="A25" s="18" t="s">
        <v>101</v>
      </c>
      <c r="B25" s="18" t="s">
        <v>102</v>
      </c>
      <c r="C25" s="19">
        <v>30497.43</v>
      </c>
      <c r="D25" s="20">
        <f t="shared" si="0"/>
        <v>3.3085515033563196E-3</v>
      </c>
      <c r="E25" s="10">
        <f>SUM($C$5:C25)/SUM($C$5:$C$3941)</f>
        <v>0.1180328683103937</v>
      </c>
      <c r="F25" t="str">
        <f t="shared" si="1"/>
        <v>A</v>
      </c>
      <c r="G25" s="21">
        <v>0.53311593189525575</v>
      </c>
      <c r="H25" s="22">
        <f t="shared" si="2"/>
        <v>0.31986955913715343</v>
      </c>
      <c r="I25" s="23">
        <v>1100.115384615385</v>
      </c>
      <c r="J25" s="23">
        <v>479.02649048064359</v>
      </c>
      <c r="K25" s="24">
        <f t="shared" si="3"/>
        <v>0.43543295292440404</v>
      </c>
      <c r="L25" t="str">
        <f t="shared" si="4"/>
        <v>X</v>
      </c>
      <c r="M25" s="10">
        <f t="shared" si="5"/>
        <v>0.98</v>
      </c>
      <c r="N25" s="24">
        <f t="shared" si="6"/>
        <v>2.0537489106318221</v>
      </c>
      <c r="O25" s="25">
        <f t="shared" si="7"/>
        <v>1391.3034907366593</v>
      </c>
      <c r="P25" s="8">
        <f t="shared" si="8"/>
        <v>3592</v>
      </c>
      <c r="Q25" s="8">
        <f t="shared" si="9"/>
        <v>57206.000000000022</v>
      </c>
      <c r="R25" s="8">
        <f t="shared" si="10"/>
        <v>5980.6630202702336</v>
      </c>
      <c r="S25" s="8">
        <f t="shared" si="11"/>
        <v>5981</v>
      </c>
      <c r="T25" t="s">
        <v>62</v>
      </c>
    </row>
    <row r="26" spans="1:20" x14ac:dyDescent="0.35">
      <c r="A26" s="18" t="s">
        <v>103</v>
      </c>
      <c r="B26" s="18" t="s">
        <v>104</v>
      </c>
      <c r="C26" s="19">
        <v>30414.22</v>
      </c>
      <c r="D26" s="20">
        <f t="shared" si="0"/>
        <v>3.2995243633450375E-3</v>
      </c>
      <c r="E26" s="10">
        <f>SUM($C$5:C26)/SUM($C$5:$C$3941)</f>
        <v>0.12133239267373873</v>
      </c>
      <c r="F26" t="str">
        <f t="shared" si="1"/>
        <v>A</v>
      </c>
      <c r="G26" s="21">
        <v>2.012853739245533</v>
      </c>
      <c r="H26" s="22">
        <f t="shared" si="2"/>
        <v>1.2077122435473198</v>
      </c>
      <c r="I26" s="23">
        <v>290.57692307692309</v>
      </c>
      <c r="J26" s="23">
        <v>145.20119188105949</v>
      </c>
      <c r="K26" s="24">
        <f t="shared" si="3"/>
        <v>0.49969966762508888</v>
      </c>
      <c r="L26" t="str">
        <f t="shared" si="4"/>
        <v>X</v>
      </c>
      <c r="M26" s="10">
        <f t="shared" si="5"/>
        <v>0.98</v>
      </c>
      <c r="N26" s="24">
        <f t="shared" si="6"/>
        <v>2.0537489106318221</v>
      </c>
      <c r="O26" s="25">
        <f t="shared" si="7"/>
        <v>421.72808631217998</v>
      </c>
      <c r="P26" s="8">
        <f t="shared" si="8"/>
        <v>1003</v>
      </c>
      <c r="Q26" s="8">
        <f t="shared" si="9"/>
        <v>15110</v>
      </c>
      <c r="R26" s="8">
        <f t="shared" si="10"/>
        <v>1581.8507160827137</v>
      </c>
      <c r="S26" s="8">
        <f t="shared" si="11"/>
        <v>1582</v>
      </c>
      <c r="T26" t="s">
        <v>62</v>
      </c>
    </row>
    <row r="27" spans="1:20" x14ac:dyDescent="0.35">
      <c r="A27" s="18" t="s">
        <v>105</v>
      </c>
      <c r="B27" s="18" t="s">
        <v>106</v>
      </c>
      <c r="C27" s="19">
        <v>30349.93</v>
      </c>
      <c r="D27" s="20">
        <f t="shared" si="0"/>
        <v>3.2925497829902083E-3</v>
      </c>
      <c r="E27" s="10">
        <f>SUM($C$5:C27)/SUM($C$5:$C$3941)</f>
        <v>0.12462494245672893</v>
      </c>
      <c r="F27" t="str">
        <f t="shared" si="1"/>
        <v>A</v>
      </c>
      <c r="G27" s="21">
        <v>1.9691124375527149</v>
      </c>
      <c r="H27" s="22">
        <f t="shared" si="2"/>
        <v>1.1814674625316288</v>
      </c>
      <c r="I27" s="23">
        <v>296.40384615384608</v>
      </c>
      <c r="J27" s="23">
        <v>170.66884108779311</v>
      </c>
      <c r="K27" s="24">
        <f t="shared" si="3"/>
        <v>0.57579833494876043</v>
      </c>
      <c r="L27" t="str">
        <f t="shared" si="4"/>
        <v>X</v>
      </c>
      <c r="M27" s="10">
        <f t="shared" si="5"/>
        <v>0.98</v>
      </c>
      <c r="N27" s="24">
        <f t="shared" si="6"/>
        <v>2.0537489106318221</v>
      </c>
      <c r="O27" s="25">
        <f t="shared" si="7"/>
        <v>495.69733424799324</v>
      </c>
      <c r="P27" s="8">
        <f t="shared" si="8"/>
        <v>1089</v>
      </c>
      <c r="Q27" s="8">
        <f t="shared" si="9"/>
        <v>15412.999999999996</v>
      </c>
      <c r="R27" s="8">
        <f t="shared" si="10"/>
        <v>1615.2795849242059</v>
      </c>
      <c r="S27" s="8">
        <f t="shared" si="11"/>
        <v>1616</v>
      </c>
      <c r="T27" t="s">
        <v>62</v>
      </c>
    </row>
    <row r="28" spans="1:20" x14ac:dyDescent="0.35">
      <c r="A28" s="18" t="s">
        <v>107</v>
      </c>
      <c r="B28" s="18" t="s">
        <v>108</v>
      </c>
      <c r="C28" s="19">
        <v>29610.77</v>
      </c>
      <c r="D28" s="20">
        <f t="shared" si="0"/>
        <v>3.2123610940016324E-3</v>
      </c>
      <c r="E28" s="10">
        <f>SUM($C$5:C28)/SUM($C$5:$C$3941)</f>
        <v>0.12783730355073056</v>
      </c>
      <c r="F28" t="str">
        <f t="shared" si="1"/>
        <v>A</v>
      </c>
      <c r="G28" s="21">
        <v>0.90139330289193309</v>
      </c>
      <c r="H28" s="22">
        <f t="shared" si="2"/>
        <v>0.54083598173515979</v>
      </c>
      <c r="I28" s="23">
        <v>631.73076923076928</v>
      </c>
      <c r="J28" s="23">
        <v>750.11583720834028</v>
      </c>
      <c r="K28" s="24">
        <f t="shared" si="3"/>
        <v>1.187397976707266</v>
      </c>
      <c r="L28" t="str">
        <f t="shared" si="4"/>
        <v>Y</v>
      </c>
      <c r="M28" s="10">
        <f t="shared" si="5"/>
        <v>0.98</v>
      </c>
      <c r="N28" s="24">
        <f t="shared" si="6"/>
        <v>2.0537489106318221</v>
      </c>
      <c r="O28" s="25">
        <f t="shared" si="7"/>
        <v>2178.6661145141547</v>
      </c>
      <c r="P28" s="8">
        <f t="shared" si="8"/>
        <v>3443</v>
      </c>
      <c r="Q28" s="8">
        <f t="shared" si="9"/>
        <v>32850</v>
      </c>
      <c r="R28" s="8">
        <f t="shared" si="10"/>
        <v>3485.3780842236442</v>
      </c>
      <c r="S28" s="8">
        <f t="shared" si="11"/>
        <v>3486</v>
      </c>
      <c r="T28" t="s">
        <v>62</v>
      </c>
    </row>
    <row r="29" spans="1:20" x14ac:dyDescent="0.35">
      <c r="A29" s="18" t="s">
        <v>109</v>
      </c>
      <c r="B29" s="18" t="s">
        <v>110</v>
      </c>
      <c r="C29" s="19">
        <v>29051.72</v>
      </c>
      <c r="D29" s="20">
        <f t="shared" si="0"/>
        <v>3.1517118616580762E-3</v>
      </c>
      <c r="E29" s="10">
        <f>SUM($C$5:C29)/SUM($C$5:$C$3941)</f>
        <v>0.13098901541238864</v>
      </c>
      <c r="F29" t="str">
        <f t="shared" si="1"/>
        <v>A</v>
      </c>
      <c r="G29" s="21">
        <v>7.4206181353767553</v>
      </c>
      <c r="H29" s="22">
        <f t="shared" si="2"/>
        <v>4.4523708812260532</v>
      </c>
      <c r="I29" s="23">
        <v>75.288461538461533</v>
      </c>
      <c r="J29" s="23">
        <v>169.70451096162409</v>
      </c>
      <c r="K29" s="24">
        <f t="shared" si="3"/>
        <v>2.2540573614315336</v>
      </c>
      <c r="L29" t="str">
        <f t="shared" si="4"/>
        <v>Z</v>
      </c>
      <c r="M29" s="10">
        <f t="shared" si="5"/>
        <v>0.98</v>
      </c>
      <c r="N29" s="24">
        <f t="shared" si="6"/>
        <v>2.0537489106318221</v>
      </c>
      <c r="O29" s="25">
        <f t="shared" si="7"/>
        <v>492.89649567763513</v>
      </c>
      <c r="P29" s="8">
        <f t="shared" si="8"/>
        <v>644</v>
      </c>
      <c r="Q29" s="8">
        <f t="shared" si="9"/>
        <v>3914.9999999999995</v>
      </c>
      <c r="R29" s="8">
        <f t="shared" si="10"/>
        <v>419.3582720777963</v>
      </c>
      <c r="S29" s="8">
        <f t="shared" si="11"/>
        <v>420</v>
      </c>
      <c r="T29" t="s">
        <v>62</v>
      </c>
    </row>
    <row r="30" spans="1:20" x14ac:dyDescent="0.35">
      <c r="A30" s="18" t="s">
        <v>111</v>
      </c>
      <c r="B30" s="18" t="s">
        <v>112</v>
      </c>
      <c r="C30" s="19">
        <v>28956.07</v>
      </c>
      <c r="D30" s="20">
        <f t="shared" si="0"/>
        <v>3.1413351528240519E-3</v>
      </c>
      <c r="E30" s="10">
        <f>SUM($C$5:C30)/SUM($C$5:$C$3941)</f>
        <v>0.13413035056521269</v>
      </c>
      <c r="F30" t="str">
        <f t="shared" si="1"/>
        <v>A</v>
      </c>
      <c r="G30" s="21">
        <v>6.1256759043790989</v>
      </c>
      <c r="H30" s="22">
        <f t="shared" si="2"/>
        <v>3.675405542627459</v>
      </c>
      <c r="I30" s="23">
        <v>90.90384615384616</v>
      </c>
      <c r="J30" s="23">
        <v>35.26163254892041</v>
      </c>
      <c r="K30" s="24">
        <f t="shared" si="3"/>
        <v>0.38790033690371506</v>
      </c>
      <c r="L30" t="str">
        <f t="shared" si="4"/>
        <v>X</v>
      </c>
      <c r="M30" s="10">
        <f t="shared" si="5"/>
        <v>0.98</v>
      </c>
      <c r="N30" s="24">
        <f t="shared" si="6"/>
        <v>2.0537489106318221</v>
      </c>
      <c r="O30" s="25">
        <f t="shared" si="7"/>
        <v>102.41528063544278</v>
      </c>
      <c r="P30" s="8">
        <f t="shared" si="8"/>
        <v>285</v>
      </c>
      <c r="Q30" s="8">
        <f t="shared" si="9"/>
        <v>4727</v>
      </c>
      <c r="R30" s="8">
        <f t="shared" si="10"/>
        <v>507.17187978141624</v>
      </c>
      <c r="S30" s="8">
        <f t="shared" si="11"/>
        <v>508</v>
      </c>
      <c r="T30" t="s">
        <v>62</v>
      </c>
    </row>
    <row r="31" spans="1:20" x14ac:dyDescent="0.35">
      <c r="A31" s="18" t="s">
        <v>113</v>
      </c>
      <c r="B31" s="18" t="s">
        <v>114</v>
      </c>
      <c r="C31" s="19">
        <v>28469.040000000001</v>
      </c>
      <c r="D31" s="20">
        <f t="shared" si="0"/>
        <v>3.0884990994687485E-3</v>
      </c>
      <c r="E31" s="10">
        <f>SUM($C$5:C31)/SUM($C$5:$C$3941)</f>
        <v>0.13721884966468145</v>
      </c>
      <c r="F31" t="str">
        <f t="shared" si="1"/>
        <v>A</v>
      </c>
      <c r="G31" s="21">
        <v>3.445363669369478</v>
      </c>
      <c r="H31" s="22">
        <f t="shared" si="2"/>
        <v>2.0672182016216869</v>
      </c>
      <c r="I31" s="23">
        <v>158.90384615384619</v>
      </c>
      <c r="J31" s="23">
        <v>199.48888215277589</v>
      </c>
      <c r="K31" s="24">
        <f t="shared" si="3"/>
        <v>1.2554062534121195</v>
      </c>
      <c r="L31" t="str">
        <f t="shared" si="4"/>
        <v>Y</v>
      </c>
      <c r="M31" s="10">
        <f t="shared" si="5"/>
        <v>0.98</v>
      </c>
      <c r="N31" s="24">
        <f t="shared" si="6"/>
        <v>2.0537489106318221</v>
      </c>
      <c r="O31" s="25">
        <f t="shared" si="7"/>
        <v>579.40340172800177</v>
      </c>
      <c r="P31" s="8">
        <f t="shared" si="8"/>
        <v>898</v>
      </c>
      <c r="Q31" s="8">
        <f t="shared" si="9"/>
        <v>8263.0000000000018</v>
      </c>
      <c r="R31" s="8">
        <f t="shared" si="10"/>
        <v>894.10950980333894</v>
      </c>
      <c r="S31" s="8">
        <f t="shared" si="11"/>
        <v>895</v>
      </c>
      <c r="T31" t="s">
        <v>62</v>
      </c>
    </row>
    <row r="32" spans="1:20" x14ac:dyDescent="0.35">
      <c r="A32" s="18" t="s">
        <v>115</v>
      </c>
      <c r="B32" s="18" t="s">
        <v>116</v>
      </c>
      <c r="C32" s="19">
        <v>28440.62</v>
      </c>
      <c r="D32" s="20">
        <f t="shared" si="0"/>
        <v>3.0854159205344783E-3</v>
      </c>
      <c r="E32" s="10">
        <f>SUM($C$5:C32)/SUM($C$5:$C$3941)</f>
        <v>0.14030426558521594</v>
      </c>
      <c r="F32" t="str">
        <f t="shared" si="1"/>
        <v>A</v>
      </c>
      <c r="G32" s="21">
        <v>3.0346372172428508</v>
      </c>
      <c r="H32" s="22">
        <f t="shared" si="2"/>
        <v>1.8207823303457105</v>
      </c>
      <c r="I32" s="23">
        <v>180.2307692307692</v>
      </c>
      <c r="J32" s="23">
        <v>320.14773644731252</v>
      </c>
      <c r="K32" s="24">
        <f t="shared" si="3"/>
        <v>1.7763212009453964</v>
      </c>
      <c r="L32" t="str">
        <f t="shared" si="4"/>
        <v>Y</v>
      </c>
      <c r="M32" s="10">
        <f t="shared" si="5"/>
        <v>0.98</v>
      </c>
      <c r="N32" s="24">
        <f t="shared" si="6"/>
        <v>2.0537489106318221</v>
      </c>
      <c r="O32" s="25">
        <f t="shared" si="7"/>
        <v>929.84975178232753</v>
      </c>
      <c r="P32" s="8">
        <f t="shared" si="8"/>
        <v>1291</v>
      </c>
      <c r="Q32" s="8">
        <f t="shared" si="9"/>
        <v>9371.9999999999982</v>
      </c>
      <c r="R32" s="8">
        <f t="shared" si="10"/>
        <v>1014.6169720376436</v>
      </c>
      <c r="S32" s="8">
        <f t="shared" si="11"/>
        <v>1015</v>
      </c>
      <c r="T32" t="s">
        <v>62</v>
      </c>
    </row>
    <row r="33" spans="1:20" x14ac:dyDescent="0.35">
      <c r="A33" s="18" t="s">
        <v>117</v>
      </c>
      <c r="B33" s="18" t="s">
        <v>118</v>
      </c>
      <c r="C33" s="19">
        <v>27575.279999999999</v>
      </c>
      <c r="D33" s="20">
        <f t="shared" si="0"/>
        <v>2.9915384378116925E-3</v>
      </c>
      <c r="E33" s="10">
        <f>SUM($C$5:C33)/SUM($C$5:$C$3941)</f>
        <v>0.14329580402302763</v>
      </c>
      <c r="F33" t="str">
        <f t="shared" si="1"/>
        <v>A</v>
      </c>
      <c r="G33" s="21">
        <v>5.3461186506397826</v>
      </c>
      <c r="H33" s="22">
        <f t="shared" si="2"/>
        <v>3.2076711903838695</v>
      </c>
      <c r="I33" s="23">
        <v>99.192307692307693</v>
      </c>
      <c r="J33" s="23">
        <v>189.69956003355171</v>
      </c>
      <c r="K33" s="24">
        <f t="shared" si="3"/>
        <v>1.9124422492719442</v>
      </c>
      <c r="L33" t="str">
        <f t="shared" si="4"/>
        <v>Y</v>
      </c>
      <c r="M33" s="10">
        <f t="shared" si="5"/>
        <v>0.98</v>
      </c>
      <c r="N33" s="24">
        <f t="shared" si="6"/>
        <v>2.0537489106318221</v>
      </c>
      <c r="O33" s="25">
        <f t="shared" si="7"/>
        <v>550.97090726875729</v>
      </c>
      <c r="P33" s="8">
        <f t="shared" si="8"/>
        <v>750</v>
      </c>
      <c r="Q33" s="8">
        <f t="shared" si="9"/>
        <v>5158</v>
      </c>
      <c r="R33" s="8">
        <f t="shared" si="10"/>
        <v>567.1014333361104</v>
      </c>
      <c r="S33" s="8">
        <f t="shared" si="11"/>
        <v>568</v>
      </c>
      <c r="T33" t="s">
        <v>62</v>
      </c>
    </row>
    <row r="34" spans="1:20" x14ac:dyDescent="0.35">
      <c r="A34" s="18" t="s">
        <v>119</v>
      </c>
      <c r="B34" s="18" t="s">
        <v>120</v>
      </c>
      <c r="C34" s="19">
        <v>27542.61</v>
      </c>
      <c r="D34" s="20">
        <f t="shared" si="0"/>
        <v>2.9879941923583991E-3</v>
      </c>
      <c r="E34" s="10">
        <f>SUM($C$5:C34)/SUM($C$5:$C$3941)</f>
        <v>0.14628379821538606</v>
      </c>
      <c r="F34" t="str">
        <f t="shared" si="1"/>
        <v>A</v>
      </c>
      <c r="G34" s="21">
        <v>5.0306136986301384</v>
      </c>
      <c r="H34" s="22">
        <f t="shared" si="2"/>
        <v>3.018368219178083</v>
      </c>
      <c r="I34" s="23">
        <v>105.2884615384615</v>
      </c>
      <c r="J34" s="23">
        <v>133.10092537184559</v>
      </c>
      <c r="K34" s="24">
        <f t="shared" si="3"/>
        <v>1.2641549076412737</v>
      </c>
      <c r="L34" t="str">
        <f t="shared" si="4"/>
        <v>Y</v>
      </c>
      <c r="M34" s="10">
        <f t="shared" si="5"/>
        <v>0.98</v>
      </c>
      <c r="N34" s="24">
        <f t="shared" si="6"/>
        <v>2.0537489106318221</v>
      </c>
      <c r="O34" s="25">
        <f t="shared" si="7"/>
        <v>386.5835935384689</v>
      </c>
      <c r="P34" s="8">
        <f t="shared" si="8"/>
        <v>598</v>
      </c>
      <c r="Q34" s="8">
        <f t="shared" si="9"/>
        <v>5474.9999999999982</v>
      </c>
      <c r="R34" s="8">
        <f t="shared" si="10"/>
        <v>602.31121509608045</v>
      </c>
      <c r="S34" s="8">
        <f t="shared" si="11"/>
        <v>603</v>
      </c>
      <c r="T34" t="s">
        <v>62</v>
      </c>
    </row>
    <row r="35" spans="1:20" x14ac:dyDescent="0.35">
      <c r="A35" s="18" t="s">
        <v>121</v>
      </c>
      <c r="B35" s="18" t="s">
        <v>122</v>
      </c>
      <c r="C35" s="19">
        <v>27102.39</v>
      </c>
      <c r="D35" s="20">
        <f t="shared" si="0"/>
        <v>2.9402363798867407E-3</v>
      </c>
      <c r="E35" s="10">
        <f>SUM($C$5:C35)/SUM($C$5:$C$3941)</f>
        <v>0.14922403459527278</v>
      </c>
      <c r="F35" t="str">
        <f t="shared" si="1"/>
        <v>A</v>
      </c>
      <c r="G35" s="21">
        <v>5.2109959623149393</v>
      </c>
      <c r="H35" s="22">
        <f t="shared" si="2"/>
        <v>3.1265975773889636</v>
      </c>
      <c r="I35" s="23">
        <v>100.0192307692308</v>
      </c>
      <c r="J35" s="23">
        <v>130.55364615699889</v>
      </c>
      <c r="K35" s="24">
        <f t="shared" si="3"/>
        <v>1.3052854451382312</v>
      </c>
      <c r="L35" t="str">
        <f t="shared" si="4"/>
        <v>Y</v>
      </c>
      <c r="M35" s="10">
        <f t="shared" si="5"/>
        <v>0.98</v>
      </c>
      <c r="N35" s="24">
        <f t="shared" si="6"/>
        <v>2.0537489106318221</v>
      </c>
      <c r="O35" s="25">
        <f t="shared" si="7"/>
        <v>379.18517500854347</v>
      </c>
      <c r="P35" s="8">
        <f t="shared" si="8"/>
        <v>580</v>
      </c>
      <c r="Q35" s="8">
        <f t="shared" si="9"/>
        <v>5201.0000000000018</v>
      </c>
      <c r="R35" s="8">
        <f t="shared" si="10"/>
        <v>576.79625400119278</v>
      </c>
      <c r="S35" s="8">
        <f t="shared" si="11"/>
        <v>577</v>
      </c>
      <c r="T35" t="s">
        <v>62</v>
      </c>
    </row>
    <row r="36" spans="1:20" x14ac:dyDescent="0.35">
      <c r="A36" s="18" t="s">
        <v>123</v>
      </c>
      <c r="B36" s="18" t="s">
        <v>124</v>
      </c>
      <c r="C36" s="19">
        <v>26442.28</v>
      </c>
      <c r="D36" s="20">
        <f t="shared" si="0"/>
        <v>2.8686235281520029E-3</v>
      </c>
      <c r="E36" s="10">
        <f>SUM($C$5:C36)/SUM($C$5:$C$3941)</f>
        <v>0.15209265812342479</v>
      </c>
      <c r="F36" t="str">
        <f t="shared" si="1"/>
        <v>A</v>
      </c>
      <c r="G36" s="21">
        <v>3.053028518646808</v>
      </c>
      <c r="H36" s="22">
        <f t="shared" si="2"/>
        <v>1.8318171111880848</v>
      </c>
      <c r="I36" s="23">
        <v>166.55769230769229</v>
      </c>
      <c r="J36" s="23">
        <v>118.33641202206699</v>
      </c>
      <c r="K36" s="24">
        <f t="shared" si="3"/>
        <v>0.71048301872156616</v>
      </c>
      <c r="L36" t="str">
        <f t="shared" si="4"/>
        <v>X</v>
      </c>
      <c r="M36" s="10">
        <f t="shared" si="5"/>
        <v>0.98</v>
      </c>
      <c r="N36" s="24">
        <f t="shared" si="6"/>
        <v>2.0537489106318221</v>
      </c>
      <c r="O36" s="25">
        <f t="shared" si="7"/>
        <v>343.7009568350922</v>
      </c>
      <c r="P36" s="8">
        <f t="shared" si="8"/>
        <v>677</v>
      </c>
      <c r="Q36" s="8">
        <f t="shared" si="9"/>
        <v>8661</v>
      </c>
      <c r="R36" s="8">
        <f t="shared" si="10"/>
        <v>972.4291329881147</v>
      </c>
      <c r="S36" s="8">
        <f t="shared" si="11"/>
        <v>973</v>
      </c>
      <c r="T36" t="s">
        <v>62</v>
      </c>
    </row>
    <row r="37" spans="1:20" x14ac:dyDescent="0.35">
      <c r="A37" s="18" t="s">
        <v>125</v>
      </c>
      <c r="B37" s="18" t="s">
        <v>126</v>
      </c>
      <c r="C37" s="19">
        <v>26352.47</v>
      </c>
      <c r="D37" s="20">
        <f t="shared" si="0"/>
        <v>2.8588803789582375E-3</v>
      </c>
      <c r="E37" s="10">
        <f>SUM($C$5:C37)/SUM($C$5:$C$3941)</f>
        <v>0.15495153850238302</v>
      </c>
      <c r="F37" t="str">
        <f t="shared" si="1"/>
        <v>A</v>
      </c>
      <c r="G37" s="21">
        <v>4.0122518270401946</v>
      </c>
      <c r="H37" s="22">
        <f t="shared" si="2"/>
        <v>2.4073510962241165</v>
      </c>
      <c r="I37" s="23">
        <v>126.30769230769231</v>
      </c>
      <c r="J37" s="23">
        <v>198.7496739138071</v>
      </c>
      <c r="K37" s="24">
        <f t="shared" si="3"/>
        <v>1.5735357861629065</v>
      </c>
      <c r="L37" t="str">
        <f t="shared" si="4"/>
        <v>Y</v>
      </c>
      <c r="M37" s="10">
        <f t="shared" si="5"/>
        <v>0.98</v>
      </c>
      <c r="N37" s="24">
        <f t="shared" si="6"/>
        <v>2.0537489106318221</v>
      </c>
      <c r="O37" s="25">
        <f t="shared" si="7"/>
        <v>577.25641607335319</v>
      </c>
      <c r="P37" s="8">
        <f t="shared" si="8"/>
        <v>830</v>
      </c>
      <c r="Q37" s="8">
        <f t="shared" si="9"/>
        <v>6568</v>
      </c>
      <c r="R37" s="8">
        <f t="shared" si="10"/>
        <v>738.6893760163174</v>
      </c>
      <c r="S37" s="8">
        <f t="shared" si="11"/>
        <v>739</v>
      </c>
      <c r="T37" t="s">
        <v>62</v>
      </c>
    </row>
    <row r="38" spans="1:20" x14ac:dyDescent="0.35">
      <c r="A38" s="18" t="s">
        <v>127</v>
      </c>
      <c r="B38" s="18" t="s">
        <v>128</v>
      </c>
      <c r="C38" s="19">
        <v>26199.32</v>
      </c>
      <c r="D38" s="20">
        <f t="shared" si="0"/>
        <v>2.8422657113374239E-3</v>
      </c>
      <c r="E38" s="10">
        <f>SUM($C$5:C38)/SUM($C$5:$C$3941)</f>
        <v>0.15779380421372044</v>
      </c>
      <c r="F38" t="str">
        <f t="shared" si="1"/>
        <v>A</v>
      </c>
      <c r="G38" s="21">
        <v>1.818891974451541</v>
      </c>
      <c r="H38" s="22">
        <f t="shared" si="2"/>
        <v>1.0913351846709245</v>
      </c>
      <c r="I38" s="23">
        <v>277</v>
      </c>
      <c r="J38" s="23">
        <v>230.00707576498769</v>
      </c>
      <c r="K38" s="24">
        <f t="shared" si="3"/>
        <v>0.83035045402522634</v>
      </c>
      <c r="L38" t="str">
        <f t="shared" si="4"/>
        <v>X</v>
      </c>
      <c r="M38" s="10">
        <f t="shared" si="5"/>
        <v>0.98</v>
      </c>
      <c r="N38" s="24">
        <f t="shared" si="6"/>
        <v>2.0537489106318221</v>
      </c>
      <c r="O38" s="25">
        <f t="shared" si="7"/>
        <v>668.04165065040286</v>
      </c>
      <c r="P38" s="8">
        <f t="shared" si="8"/>
        <v>1223</v>
      </c>
      <c r="Q38" s="8">
        <f t="shared" si="9"/>
        <v>14404</v>
      </c>
      <c r="R38" s="8">
        <f t="shared" si="10"/>
        <v>1624.7160683350417</v>
      </c>
      <c r="S38" s="8">
        <f t="shared" si="11"/>
        <v>1625</v>
      </c>
      <c r="T38" t="s">
        <v>62</v>
      </c>
    </row>
    <row r="39" spans="1:20" x14ac:dyDescent="0.35">
      <c r="A39" s="18" t="s">
        <v>129</v>
      </c>
      <c r="B39" s="18" t="s">
        <v>130</v>
      </c>
      <c r="C39" s="19">
        <v>25885.09</v>
      </c>
      <c r="D39" s="20">
        <f t="shared" si="0"/>
        <v>2.8081760802144192E-3</v>
      </c>
      <c r="E39" s="10">
        <f>SUM($C$5:C39)/SUM($C$5:$C$3941)</f>
        <v>0.16060198029393488</v>
      </c>
      <c r="F39" t="str">
        <f t="shared" si="1"/>
        <v>A</v>
      </c>
      <c r="G39" s="21">
        <v>2.9935341737018621</v>
      </c>
      <c r="H39" s="22">
        <f t="shared" si="2"/>
        <v>1.7961205042211172</v>
      </c>
      <c r="I39" s="23">
        <v>166.28846153846149</v>
      </c>
      <c r="J39" s="23">
        <v>166.27703513496081</v>
      </c>
      <c r="K39" s="24">
        <f t="shared" si="3"/>
        <v>0.99993128565027922</v>
      </c>
      <c r="L39" t="str">
        <f t="shared" si="4"/>
        <v>X</v>
      </c>
      <c r="M39" s="10">
        <f t="shared" si="5"/>
        <v>0.98</v>
      </c>
      <c r="N39" s="24">
        <f t="shared" si="6"/>
        <v>2.0537489106318221</v>
      </c>
      <c r="O39" s="25">
        <f t="shared" si="7"/>
        <v>482.94159928502148</v>
      </c>
      <c r="P39" s="8">
        <f t="shared" si="8"/>
        <v>816</v>
      </c>
      <c r="Q39" s="8">
        <f t="shared" si="9"/>
        <v>8646.9999999999982</v>
      </c>
      <c r="R39" s="8">
        <f t="shared" si="10"/>
        <v>981.25072798697624</v>
      </c>
      <c r="S39" s="8">
        <f t="shared" si="11"/>
        <v>982</v>
      </c>
      <c r="T39" t="s">
        <v>62</v>
      </c>
    </row>
    <row r="40" spans="1:20" x14ac:dyDescent="0.35">
      <c r="A40" s="18" t="s">
        <v>131</v>
      </c>
      <c r="B40" s="18" t="s">
        <v>132</v>
      </c>
      <c r="C40" s="19">
        <v>25770.46</v>
      </c>
      <c r="D40" s="20">
        <f t="shared" si="0"/>
        <v>2.7957403025495558E-3</v>
      </c>
      <c r="E40" s="10">
        <f>SUM($C$5:C40)/SUM($C$5:$C$3941)</f>
        <v>0.16339772059648444</v>
      </c>
      <c r="F40" t="str">
        <f t="shared" si="1"/>
        <v>A</v>
      </c>
      <c r="G40" s="21">
        <v>2.9944759470137119</v>
      </c>
      <c r="H40" s="22">
        <f t="shared" si="2"/>
        <v>1.796685568208227</v>
      </c>
      <c r="I40" s="23">
        <v>165.5</v>
      </c>
      <c r="J40" s="23">
        <v>92.752358460580396</v>
      </c>
      <c r="K40" s="24">
        <f t="shared" si="3"/>
        <v>0.5604372112421776</v>
      </c>
      <c r="L40" t="str">
        <f t="shared" si="4"/>
        <v>X</v>
      </c>
      <c r="M40" s="10">
        <f t="shared" si="5"/>
        <v>0.98</v>
      </c>
      <c r="N40" s="24">
        <f t="shared" si="6"/>
        <v>2.0537489106318221</v>
      </c>
      <c r="O40" s="25">
        <f t="shared" si="7"/>
        <v>269.39361948601447</v>
      </c>
      <c r="P40" s="8">
        <f t="shared" si="8"/>
        <v>601</v>
      </c>
      <c r="Q40" s="8">
        <f t="shared" si="9"/>
        <v>8606</v>
      </c>
      <c r="R40" s="8">
        <f t="shared" si="10"/>
        <v>978.76770026682652</v>
      </c>
      <c r="S40" s="8">
        <f t="shared" si="11"/>
        <v>979</v>
      </c>
      <c r="T40" t="s">
        <v>62</v>
      </c>
    </row>
    <row r="41" spans="1:20" x14ac:dyDescent="0.35">
      <c r="A41" s="18" t="s">
        <v>133</v>
      </c>
      <c r="B41" s="18" t="s">
        <v>134</v>
      </c>
      <c r="C41" s="19">
        <v>25530.49</v>
      </c>
      <c r="D41" s="20">
        <f t="shared" si="0"/>
        <v>2.7697068595918897E-3</v>
      </c>
      <c r="E41" s="10">
        <f>SUM($C$5:C41)/SUM($C$5:$C$3941)</f>
        <v>0.16616742745607632</v>
      </c>
      <c r="F41" t="str">
        <f t="shared" si="1"/>
        <v>A</v>
      </c>
      <c r="G41" s="21">
        <v>2.817312955197528</v>
      </c>
      <c r="H41" s="22">
        <f t="shared" si="2"/>
        <v>1.6903877731185168</v>
      </c>
      <c r="I41" s="23">
        <v>174.2692307692308</v>
      </c>
      <c r="J41" s="23">
        <v>144.36420654971931</v>
      </c>
      <c r="K41" s="24">
        <f t="shared" si="3"/>
        <v>0.82839756572339474</v>
      </c>
      <c r="L41" t="str">
        <f t="shared" si="4"/>
        <v>X</v>
      </c>
      <c r="M41" s="10">
        <f t="shared" si="5"/>
        <v>0.98</v>
      </c>
      <c r="N41" s="24">
        <f t="shared" si="6"/>
        <v>2.0537489106318221</v>
      </c>
      <c r="O41" s="25">
        <f t="shared" si="7"/>
        <v>419.29711300208078</v>
      </c>
      <c r="P41" s="8">
        <f t="shared" si="8"/>
        <v>768</v>
      </c>
      <c r="Q41" s="8">
        <f t="shared" si="9"/>
        <v>9062.0000000000018</v>
      </c>
      <c r="R41" s="8">
        <f t="shared" si="10"/>
        <v>1035.4612605673012</v>
      </c>
      <c r="S41" s="8">
        <f t="shared" si="11"/>
        <v>1036</v>
      </c>
      <c r="T41" t="s">
        <v>62</v>
      </c>
    </row>
    <row r="42" spans="1:20" x14ac:dyDescent="0.35">
      <c r="A42" s="18" t="s">
        <v>135</v>
      </c>
      <c r="B42" s="18" t="s">
        <v>136</v>
      </c>
      <c r="C42" s="19">
        <v>25392.2</v>
      </c>
      <c r="D42" s="20">
        <f t="shared" si="0"/>
        <v>2.7547042974940626E-3</v>
      </c>
      <c r="E42" s="10">
        <f>SUM($C$5:C42)/SUM($C$5:$C$3941)</f>
        <v>0.16892213175357038</v>
      </c>
      <c r="F42" t="str">
        <f t="shared" si="1"/>
        <v>A</v>
      </c>
      <c r="G42" s="21">
        <v>6.3164676616915427</v>
      </c>
      <c r="H42" s="22">
        <f t="shared" si="2"/>
        <v>3.7898805970149256</v>
      </c>
      <c r="I42" s="23">
        <v>77.307692307692307</v>
      </c>
      <c r="J42" s="23">
        <v>78.955817493955209</v>
      </c>
      <c r="K42" s="24">
        <f t="shared" si="3"/>
        <v>1.0213190322601171</v>
      </c>
      <c r="L42" t="str">
        <f t="shared" si="4"/>
        <v>Y</v>
      </c>
      <c r="M42" s="10">
        <f t="shared" si="5"/>
        <v>0.98</v>
      </c>
      <c r="N42" s="24">
        <f t="shared" si="6"/>
        <v>2.0537489106318221</v>
      </c>
      <c r="O42" s="25">
        <f t="shared" si="7"/>
        <v>229.32240006828044</v>
      </c>
      <c r="P42" s="8">
        <f t="shared" si="8"/>
        <v>384</v>
      </c>
      <c r="Q42" s="8">
        <f t="shared" si="9"/>
        <v>4020</v>
      </c>
      <c r="R42" s="8">
        <f t="shared" si="10"/>
        <v>460.59080180282172</v>
      </c>
      <c r="S42" s="8">
        <f t="shared" si="11"/>
        <v>461</v>
      </c>
      <c r="T42" t="s">
        <v>62</v>
      </c>
    </row>
    <row r="43" spans="1:20" x14ac:dyDescent="0.35">
      <c r="A43" s="18" t="s">
        <v>137</v>
      </c>
      <c r="B43" s="18" t="s">
        <v>138</v>
      </c>
      <c r="C43" s="19">
        <v>25274.55</v>
      </c>
      <c r="D43" s="20">
        <f t="shared" si="0"/>
        <v>2.7419408913850925E-3</v>
      </c>
      <c r="E43" s="10">
        <f>SUM($C$5:C43)/SUM($C$5:$C$3941)</f>
        <v>0.17166407264495548</v>
      </c>
      <c r="F43" t="str">
        <f t="shared" si="1"/>
        <v>A</v>
      </c>
      <c r="G43" s="21">
        <v>1.8158308786550761</v>
      </c>
      <c r="H43" s="22">
        <f t="shared" si="2"/>
        <v>1.0894985271930455</v>
      </c>
      <c r="I43" s="23">
        <v>267.67307692307691</v>
      </c>
      <c r="J43" s="23">
        <v>189.01319812345571</v>
      </c>
      <c r="K43" s="24">
        <f t="shared" si="3"/>
        <v>0.70613451414754635</v>
      </c>
      <c r="L43" t="str">
        <f t="shared" si="4"/>
        <v>X</v>
      </c>
      <c r="M43" s="10">
        <f t="shared" si="5"/>
        <v>0.98</v>
      </c>
      <c r="N43" s="24">
        <f t="shared" si="6"/>
        <v>2.0537489106318221</v>
      </c>
      <c r="O43" s="25">
        <f t="shared" si="7"/>
        <v>548.97741058245288</v>
      </c>
      <c r="P43" s="8">
        <f t="shared" si="8"/>
        <v>1085</v>
      </c>
      <c r="Q43" s="8">
        <f t="shared" si="9"/>
        <v>13919</v>
      </c>
      <c r="R43" s="8">
        <f t="shared" si="10"/>
        <v>1598.4744227605152</v>
      </c>
      <c r="S43" s="8">
        <f t="shared" si="11"/>
        <v>1599</v>
      </c>
      <c r="T43" t="s">
        <v>62</v>
      </c>
    </row>
    <row r="44" spans="1:20" x14ac:dyDescent="0.35">
      <c r="A44" s="18" t="s">
        <v>139</v>
      </c>
      <c r="B44" s="18" t="s">
        <v>140</v>
      </c>
      <c r="C44" s="19">
        <v>24851.34</v>
      </c>
      <c r="D44" s="20">
        <f t="shared" si="0"/>
        <v>2.6960284298519267E-3</v>
      </c>
      <c r="E44" s="10">
        <f>SUM($C$5:C44)/SUM($C$5:$C$3941)</f>
        <v>0.1743601010748074</v>
      </c>
      <c r="F44" t="str">
        <f t="shared" si="1"/>
        <v>A</v>
      </c>
      <c r="G44" s="21">
        <v>4.9406242544731613</v>
      </c>
      <c r="H44" s="22">
        <f t="shared" si="2"/>
        <v>2.9643745526838967</v>
      </c>
      <c r="I44" s="23">
        <v>96.730769230769226</v>
      </c>
      <c r="J44" s="23">
        <v>80.606309144548277</v>
      </c>
      <c r="K44" s="24">
        <f t="shared" si="3"/>
        <v>0.83330578042077741</v>
      </c>
      <c r="L44" t="str">
        <f t="shared" si="4"/>
        <v>X</v>
      </c>
      <c r="M44" s="10">
        <f t="shared" si="5"/>
        <v>0.98</v>
      </c>
      <c r="N44" s="24">
        <f t="shared" si="6"/>
        <v>2.0537489106318221</v>
      </c>
      <c r="O44" s="25">
        <f t="shared" si="7"/>
        <v>234.11615331686957</v>
      </c>
      <c r="P44" s="8">
        <f t="shared" si="8"/>
        <v>428</v>
      </c>
      <c r="Q44" s="8">
        <f t="shared" si="9"/>
        <v>5030</v>
      </c>
      <c r="R44" s="8">
        <f t="shared" si="10"/>
        <v>582.54898798263878</v>
      </c>
      <c r="S44" s="8">
        <f t="shared" si="11"/>
        <v>583</v>
      </c>
      <c r="T44" t="s">
        <v>62</v>
      </c>
    </row>
    <row r="45" spans="1:20" x14ac:dyDescent="0.35">
      <c r="A45" s="18" t="s">
        <v>141</v>
      </c>
      <c r="B45" s="18" t="s">
        <v>142</v>
      </c>
      <c r="C45" s="19">
        <v>24650.7</v>
      </c>
      <c r="D45" s="20">
        <f t="shared" si="0"/>
        <v>2.6742617507044242E-3</v>
      </c>
      <c r="E45" s="10">
        <f>SUM($C$5:C45)/SUM($C$5:$C$3941)</f>
        <v>0.17703436282551183</v>
      </c>
      <c r="F45" t="str">
        <f t="shared" si="1"/>
        <v>A</v>
      </c>
      <c r="G45" s="21">
        <v>1.991010419190695</v>
      </c>
      <c r="H45" s="22">
        <f t="shared" si="2"/>
        <v>1.1946062515144169</v>
      </c>
      <c r="I45" s="23">
        <v>238.09615384615381</v>
      </c>
      <c r="J45" s="23">
        <v>237.30308737779771</v>
      </c>
      <c r="K45" s="24">
        <f t="shared" si="3"/>
        <v>0.99666913364392884</v>
      </c>
      <c r="L45" t="str">
        <f t="shared" si="4"/>
        <v>X</v>
      </c>
      <c r="M45" s="10">
        <f t="shared" si="5"/>
        <v>0.98</v>
      </c>
      <c r="N45" s="24">
        <f t="shared" si="6"/>
        <v>2.0537489106318221</v>
      </c>
      <c r="O45" s="25">
        <f t="shared" si="7"/>
        <v>689.23247543166406</v>
      </c>
      <c r="P45" s="8">
        <f t="shared" si="8"/>
        <v>1166</v>
      </c>
      <c r="Q45" s="8">
        <f t="shared" si="9"/>
        <v>12380.999999999998</v>
      </c>
      <c r="R45" s="8">
        <f t="shared" si="10"/>
        <v>1439.7280567562714</v>
      </c>
      <c r="S45" s="8">
        <f t="shared" si="11"/>
        <v>1440</v>
      </c>
      <c r="T45" t="s">
        <v>62</v>
      </c>
    </row>
    <row r="46" spans="1:20" x14ac:dyDescent="0.35">
      <c r="A46" s="18" t="s">
        <v>143</v>
      </c>
      <c r="B46" s="18" t="s">
        <v>144</v>
      </c>
      <c r="C46" s="19">
        <v>24398.98</v>
      </c>
      <c r="D46" s="20">
        <f t="shared" si="0"/>
        <v>2.6469535944294575E-3</v>
      </c>
      <c r="E46" s="10">
        <f>SUM($C$5:C46)/SUM($C$5:$C$3941)</f>
        <v>0.17968131641994128</v>
      </c>
      <c r="F46" t="str">
        <f t="shared" si="1"/>
        <v>A</v>
      </c>
      <c r="G46" s="21">
        <v>5.1934823329076201</v>
      </c>
      <c r="H46" s="22">
        <f t="shared" si="2"/>
        <v>3.1160893997445718</v>
      </c>
      <c r="I46" s="23">
        <v>90.34615384615384</v>
      </c>
      <c r="J46" s="23">
        <v>139.6044671198562</v>
      </c>
      <c r="K46" s="24">
        <f t="shared" si="3"/>
        <v>1.5452176011563479</v>
      </c>
      <c r="L46" t="str">
        <f t="shared" si="4"/>
        <v>Y</v>
      </c>
      <c r="M46" s="10">
        <f t="shared" si="5"/>
        <v>0.98</v>
      </c>
      <c r="N46" s="24">
        <f t="shared" si="6"/>
        <v>2.0537489106318221</v>
      </c>
      <c r="O46" s="25">
        <f t="shared" si="7"/>
        <v>405.47273749182267</v>
      </c>
      <c r="P46" s="8">
        <f t="shared" si="8"/>
        <v>587</v>
      </c>
      <c r="Q46" s="8">
        <f t="shared" si="9"/>
        <v>4698</v>
      </c>
      <c r="R46" s="8">
        <f t="shared" si="10"/>
        <v>549.11909941753538</v>
      </c>
      <c r="S46" s="8">
        <f t="shared" si="11"/>
        <v>550</v>
      </c>
      <c r="T46" t="s">
        <v>62</v>
      </c>
    </row>
    <row r="47" spans="1:20" x14ac:dyDescent="0.35">
      <c r="A47" s="18" t="s">
        <v>145</v>
      </c>
      <c r="B47" s="18" t="s">
        <v>146</v>
      </c>
      <c r="C47" s="19">
        <v>23934.3</v>
      </c>
      <c r="D47" s="20">
        <f t="shared" si="0"/>
        <v>2.5965422085330193E-3</v>
      </c>
      <c r="E47" s="10">
        <f>SUM($C$5:C47)/SUM($C$5:$C$3941)</f>
        <v>0.18227785862847432</v>
      </c>
      <c r="F47" t="str">
        <f t="shared" si="1"/>
        <v>A</v>
      </c>
      <c r="G47" s="21">
        <v>6.805317031560989</v>
      </c>
      <c r="H47" s="22">
        <f t="shared" si="2"/>
        <v>4.0831902189365934</v>
      </c>
      <c r="I47" s="23">
        <v>67.634615384615387</v>
      </c>
      <c r="J47" s="23">
        <v>71.098669038631499</v>
      </c>
      <c r="K47" s="24">
        <f t="shared" si="3"/>
        <v>1.0512171708867892</v>
      </c>
      <c r="L47" t="str">
        <f t="shared" si="4"/>
        <v>Y</v>
      </c>
      <c r="M47" s="10">
        <f t="shared" si="5"/>
        <v>0.98</v>
      </c>
      <c r="N47" s="24">
        <f t="shared" si="6"/>
        <v>2.0537489106318221</v>
      </c>
      <c r="O47" s="25">
        <f t="shared" si="7"/>
        <v>206.50178724129574</v>
      </c>
      <c r="P47" s="8">
        <f t="shared" si="8"/>
        <v>342</v>
      </c>
      <c r="Q47" s="8">
        <f t="shared" si="9"/>
        <v>3517</v>
      </c>
      <c r="R47" s="8">
        <f t="shared" si="10"/>
        <v>415.05091517281249</v>
      </c>
      <c r="S47" s="8">
        <f t="shared" si="11"/>
        <v>416</v>
      </c>
      <c r="T47" t="s">
        <v>62</v>
      </c>
    </row>
    <row r="48" spans="1:20" x14ac:dyDescent="0.35">
      <c r="A48" s="18" t="s">
        <v>147</v>
      </c>
      <c r="B48" s="18" t="s">
        <v>148</v>
      </c>
      <c r="C48" s="19">
        <v>23769.94</v>
      </c>
      <c r="D48" s="20">
        <f t="shared" si="0"/>
        <v>2.5787114101643816E-3</v>
      </c>
      <c r="E48" s="10">
        <f>SUM($C$5:C48)/SUM($C$5:$C$3941)</f>
        <v>0.18485657003863867</v>
      </c>
      <c r="F48" t="str">
        <f t="shared" si="1"/>
        <v>A</v>
      </c>
      <c r="G48" s="21">
        <v>2.9690157381963531</v>
      </c>
      <c r="H48" s="22">
        <f t="shared" si="2"/>
        <v>1.7814094429178118</v>
      </c>
      <c r="I48" s="23">
        <v>153.96153846153851</v>
      </c>
      <c r="J48" s="23">
        <v>119.21967884975081</v>
      </c>
      <c r="K48" s="24">
        <f t="shared" si="3"/>
        <v>0.77434715215926053</v>
      </c>
      <c r="L48" t="str">
        <f t="shared" si="4"/>
        <v>X</v>
      </c>
      <c r="M48" s="10">
        <f t="shared" si="5"/>
        <v>0.98</v>
      </c>
      <c r="N48" s="24">
        <f t="shared" si="6"/>
        <v>2.0537489106318221</v>
      </c>
      <c r="O48" s="25">
        <f t="shared" si="7"/>
        <v>346.26635195421255</v>
      </c>
      <c r="P48" s="8">
        <f t="shared" si="8"/>
        <v>655</v>
      </c>
      <c r="Q48" s="8">
        <f t="shared" si="9"/>
        <v>8006.0000000000027</v>
      </c>
      <c r="R48" s="8">
        <f t="shared" si="10"/>
        <v>948.07111629394944</v>
      </c>
      <c r="S48" s="8">
        <f t="shared" si="11"/>
        <v>949</v>
      </c>
      <c r="T48" t="s">
        <v>62</v>
      </c>
    </row>
    <row r="49" spans="1:20" x14ac:dyDescent="0.35">
      <c r="A49" s="18" t="s">
        <v>149</v>
      </c>
      <c r="B49" s="18" t="s">
        <v>150</v>
      </c>
      <c r="C49" s="19">
        <v>23520.12</v>
      </c>
      <c r="D49" s="20">
        <f t="shared" si="0"/>
        <v>2.5516093777449783E-3</v>
      </c>
      <c r="E49" s="10">
        <f>SUM($C$5:C49)/SUM($C$5:$C$3941)</f>
        <v>0.18740817941638369</v>
      </c>
      <c r="F49" t="str">
        <f t="shared" si="1"/>
        <v>A</v>
      </c>
      <c r="G49" s="21">
        <v>1.632774730996182</v>
      </c>
      <c r="H49" s="22">
        <f t="shared" si="2"/>
        <v>0.97966483859770914</v>
      </c>
      <c r="I49" s="23">
        <v>277.01923076923077</v>
      </c>
      <c r="J49" s="23">
        <v>245.18688273654311</v>
      </c>
      <c r="K49" s="24">
        <f t="shared" si="3"/>
        <v>0.885089753717476</v>
      </c>
      <c r="L49" t="str">
        <f t="shared" si="4"/>
        <v>X</v>
      </c>
      <c r="M49" s="10">
        <f t="shared" si="5"/>
        <v>0.98</v>
      </c>
      <c r="N49" s="24">
        <f t="shared" si="6"/>
        <v>2.0537489106318221</v>
      </c>
      <c r="O49" s="25">
        <f t="shared" si="7"/>
        <v>712.13048257918149</v>
      </c>
      <c r="P49" s="8">
        <f t="shared" si="8"/>
        <v>1267</v>
      </c>
      <c r="Q49" s="8">
        <f t="shared" si="9"/>
        <v>14405</v>
      </c>
      <c r="R49" s="8">
        <f t="shared" si="10"/>
        <v>1714.876577701385</v>
      </c>
      <c r="S49" s="8">
        <f t="shared" si="11"/>
        <v>1715</v>
      </c>
      <c r="T49" t="s">
        <v>62</v>
      </c>
    </row>
    <row r="50" spans="1:20" x14ac:dyDescent="0.35">
      <c r="A50" s="18" t="s">
        <v>151</v>
      </c>
      <c r="B50" s="18" t="s">
        <v>152</v>
      </c>
      <c r="C50" s="19">
        <v>23392.639999999999</v>
      </c>
      <c r="D50" s="20">
        <f t="shared" si="0"/>
        <v>2.5377795518990672E-3</v>
      </c>
      <c r="E50" s="10">
        <f>SUM($C$5:C50)/SUM($C$5:$C$3941)</f>
        <v>0.18994595896828273</v>
      </c>
      <c r="F50" t="str">
        <f t="shared" si="1"/>
        <v>A</v>
      </c>
      <c r="G50" s="21">
        <v>1.3717609804726441</v>
      </c>
      <c r="H50" s="22">
        <f t="shared" si="2"/>
        <v>0.82305658828358641</v>
      </c>
      <c r="I50" s="23">
        <v>327.94230769230768</v>
      </c>
      <c r="J50" s="23">
        <v>259.3046821308136</v>
      </c>
      <c r="K50" s="24">
        <f t="shared" si="3"/>
        <v>0.79070213280961166</v>
      </c>
      <c r="L50" t="str">
        <f t="shared" si="4"/>
        <v>X</v>
      </c>
      <c r="M50" s="10">
        <f t="shared" si="5"/>
        <v>0.98</v>
      </c>
      <c r="N50" s="24">
        <f t="shared" si="6"/>
        <v>2.0537489106318221</v>
      </c>
      <c r="O50" s="25">
        <f t="shared" si="7"/>
        <v>753.13477768415578</v>
      </c>
      <c r="P50" s="8">
        <f t="shared" si="8"/>
        <v>1410</v>
      </c>
      <c r="Q50" s="8">
        <f t="shared" si="9"/>
        <v>17053</v>
      </c>
      <c r="R50" s="8">
        <f t="shared" si="10"/>
        <v>2035.637984196597</v>
      </c>
      <c r="S50" s="8">
        <f t="shared" si="11"/>
        <v>2036</v>
      </c>
      <c r="T50" t="s">
        <v>62</v>
      </c>
    </row>
    <row r="51" spans="1:20" x14ac:dyDescent="0.35">
      <c r="A51" s="18" t="s">
        <v>153</v>
      </c>
      <c r="B51" s="18" t="s">
        <v>154</v>
      </c>
      <c r="C51" s="19">
        <v>22250.99</v>
      </c>
      <c r="D51" s="20">
        <f t="shared" si="0"/>
        <v>2.4139262362653652E-3</v>
      </c>
      <c r="E51" s="10">
        <f>SUM($C$5:C51)/SUM($C$5:$C$3941)</f>
        <v>0.19235988520454811</v>
      </c>
      <c r="F51" t="str">
        <f t="shared" si="1"/>
        <v>A</v>
      </c>
      <c r="G51" s="21">
        <v>5.0002224719101127</v>
      </c>
      <c r="H51" s="22">
        <f t="shared" si="2"/>
        <v>3.0001334831460675</v>
      </c>
      <c r="I51" s="23">
        <v>85.57692307692308</v>
      </c>
      <c r="J51" s="23">
        <v>117.04789469739301</v>
      </c>
      <c r="K51" s="24">
        <f t="shared" si="3"/>
        <v>1.3677506796099856</v>
      </c>
      <c r="L51" t="str">
        <f t="shared" si="4"/>
        <v>Y</v>
      </c>
      <c r="M51" s="10">
        <f t="shared" si="5"/>
        <v>0.98</v>
      </c>
      <c r="N51" s="24">
        <f t="shared" si="6"/>
        <v>2.0537489106318221</v>
      </c>
      <c r="O51" s="25">
        <f t="shared" si="7"/>
        <v>339.95853613953773</v>
      </c>
      <c r="P51" s="8">
        <f t="shared" si="8"/>
        <v>512</v>
      </c>
      <c r="Q51" s="8">
        <f t="shared" si="9"/>
        <v>4450</v>
      </c>
      <c r="R51" s="8">
        <f t="shared" si="10"/>
        <v>544.65903761341042</v>
      </c>
      <c r="S51" s="8">
        <f t="shared" si="11"/>
        <v>545</v>
      </c>
      <c r="T51" t="s">
        <v>62</v>
      </c>
    </row>
    <row r="52" spans="1:20" x14ac:dyDescent="0.35">
      <c r="A52" s="18" t="s">
        <v>155</v>
      </c>
      <c r="B52" s="18" t="s">
        <v>156</v>
      </c>
      <c r="C52" s="19">
        <v>22101.95</v>
      </c>
      <c r="D52" s="20">
        <f t="shared" si="0"/>
        <v>2.3977574470900077E-3</v>
      </c>
      <c r="E52" s="10">
        <f>SUM($C$5:C52)/SUM($C$5:$C$3941)</f>
        <v>0.19475764265163809</v>
      </c>
      <c r="F52" t="str">
        <f t="shared" si="1"/>
        <v>A</v>
      </c>
      <c r="G52" s="21">
        <v>6.5681872213967312</v>
      </c>
      <c r="H52" s="22">
        <f t="shared" si="2"/>
        <v>3.9409123328380384</v>
      </c>
      <c r="I52" s="23">
        <v>64.711538461538467</v>
      </c>
      <c r="J52" s="23">
        <v>66.107261782135751</v>
      </c>
      <c r="K52" s="24">
        <f t="shared" si="3"/>
        <v>1.0215683841518748</v>
      </c>
      <c r="L52" t="str">
        <f t="shared" si="4"/>
        <v>Y</v>
      </c>
      <c r="M52" s="10">
        <f t="shared" si="5"/>
        <v>0.98</v>
      </c>
      <c r="N52" s="24">
        <f t="shared" si="6"/>
        <v>2.0537489106318221</v>
      </c>
      <c r="O52" s="25">
        <f t="shared" si="7"/>
        <v>192.00454652986281</v>
      </c>
      <c r="P52" s="8">
        <f t="shared" si="8"/>
        <v>322</v>
      </c>
      <c r="Q52" s="8">
        <f t="shared" si="9"/>
        <v>3365.0000000000005</v>
      </c>
      <c r="R52" s="8">
        <f t="shared" si="10"/>
        <v>413.2464630418512</v>
      </c>
      <c r="S52" s="8">
        <f t="shared" si="11"/>
        <v>414</v>
      </c>
      <c r="T52" t="s">
        <v>62</v>
      </c>
    </row>
    <row r="53" spans="1:20" x14ac:dyDescent="0.35">
      <c r="A53" s="18" t="s">
        <v>157</v>
      </c>
      <c r="B53" s="18" t="s">
        <v>158</v>
      </c>
      <c r="C53" s="19">
        <v>21807.09</v>
      </c>
      <c r="D53" s="20">
        <f t="shared" si="0"/>
        <v>2.3657691944313527E-3</v>
      </c>
      <c r="E53" s="10">
        <f>SUM($C$5:C53)/SUM($C$5:$C$3941)</f>
        <v>0.19712341184606946</v>
      </c>
      <c r="F53" t="str">
        <f t="shared" si="1"/>
        <v>A</v>
      </c>
      <c r="G53" s="21">
        <v>2.7426851968305872</v>
      </c>
      <c r="H53" s="22">
        <f t="shared" si="2"/>
        <v>1.6456111180983524</v>
      </c>
      <c r="I53" s="23">
        <v>152.90384615384619</v>
      </c>
      <c r="J53" s="23">
        <v>215.3666513059089</v>
      </c>
      <c r="K53" s="24">
        <f t="shared" si="3"/>
        <v>1.4085103594399775</v>
      </c>
      <c r="L53" t="str">
        <f t="shared" si="4"/>
        <v>Y</v>
      </c>
      <c r="M53" s="10">
        <f t="shared" si="5"/>
        <v>0.98</v>
      </c>
      <c r="N53" s="24">
        <f t="shared" si="6"/>
        <v>2.0537489106318221</v>
      </c>
      <c r="O53" s="25">
        <f t="shared" si="7"/>
        <v>625.51942263051899</v>
      </c>
      <c r="P53" s="8">
        <f t="shared" si="8"/>
        <v>932</v>
      </c>
      <c r="Q53" s="8">
        <f t="shared" si="9"/>
        <v>7951.0000000000018</v>
      </c>
      <c r="R53" s="8">
        <f t="shared" si="10"/>
        <v>983.01980596038266</v>
      </c>
      <c r="S53" s="8">
        <f t="shared" si="11"/>
        <v>984</v>
      </c>
      <c r="T53" t="s">
        <v>62</v>
      </c>
    </row>
    <row r="54" spans="1:20" x14ac:dyDescent="0.35">
      <c r="A54" s="18" t="s">
        <v>159</v>
      </c>
      <c r="B54" s="18" t="s">
        <v>160</v>
      </c>
      <c r="C54" s="19">
        <v>21747.19</v>
      </c>
      <c r="D54" s="20">
        <f t="shared" si="0"/>
        <v>2.3592708686691146E-3</v>
      </c>
      <c r="E54" s="10">
        <f>SUM($C$5:C54)/SUM($C$5:$C$3941)</f>
        <v>0.19948268271473857</v>
      </c>
      <c r="F54" t="str">
        <f t="shared" si="1"/>
        <v>A</v>
      </c>
      <c r="G54" s="21">
        <v>1.6593308408362579</v>
      </c>
      <c r="H54" s="22">
        <f t="shared" si="2"/>
        <v>0.99559850450175469</v>
      </c>
      <c r="I54" s="23">
        <v>252.03846153846149</v>
      </c>
      <c r="J54" s="23">
        <v>171.9701252598847</v>
      </c>
      <c r="K54" s="24">
        <f t="shared" si="3"/>
        <v>0.68231699324843631</v>
      </c>
      <c r="L54" t="str">
        <f t="shared" si="4"/>
        <v>X</v>
      </c>
      <c r="M54" s="10">
        <f t="shared" si="5"/>
        <v>0.98</v>
      </c>
      <c r="N54" s="24">
        <f t="shared" si="6"/>
        <v>2.0537489106318221</v>
      </c>
      <c r="O54" s="25">
        <f t="shared" si="7"/>
        <v>499.4768354802838</v>
      </c>
      <c r="P54" s="8">
        <f t="shared" si="8"/>
        <v>1004</v>
      </c>
      <c r="Q54" s="8">
        <f t="shared" si="9"/>
        <v>13105.999999999998</v>
      </c>
      <c r="R54" s="8">
        <f t="shared" si="10"/>
        <v>1622.5868868674031</v>
      </c>
      <c r="S54" s="8">
        <f t="shared" si="11"/>
        <v>1623</v>
      </c>
      <c r="T54" t="s">
        <v>62</v>
      </c>
    </row>
    <row r="55" spans="1:20" x14ac:dyDescent="0.35">
      <c r="A55" s="18" t="s">
        <v>161</v>
      </c>
      <c r="B55" s="18" t="s">
        <v>162</v>
      </c>
      <c r="C55" s="19">
        <v>21721.66</v>
      </c>
      <c r="D55" s="20">
        <f t="shared" si="0"/>
        <v>2.3565012149677806E-3</v>
      </c>
      <c r="E55" s="10">
        <f>SUM($C$5:C55)/SUM($C$5:$C$3941)</f>
        <v>0.20183918392970635</v>
      </c>
      <c r="F55" t="str">
        <f t="shared" si="1"/>
        <v>A</v>
      </c>
      <c r="G55" s="21">
        <v>1.6323483880664309</v>
      </c>
      <c r="H55" s="22">
        <f t="shared" si="2"/>
        <v>0.97940903283985847</v>
      </c>
      <c r="I55" s="23">
        <v>255.90384615384619</v>
      </c>
      <c r="J55" s="23">
        <v>245.18998313155919</v>
      </c>
      <c r="K55" s="24">
        <f t="shared" si="3"/>
        <v>0.95813324737664962</v>
      </c>
      <c r="L55" t="str">
        <f t="shared" si="4"/>
        <v>X</v>
      </c>
      <c r="M55" s="10">
        <f t="shared" si="5"/>
        <v>0.98</v>
      </c>
      <c r="N55" s="24">
        <f t="shared" si="6"/>
        <v>2.0537489106318221</v>
      </c>
      <c r="O55" s="25">
        <f t="shared" si="7"/>
        <v>712.13948748912742</v>
      </c>
      <c r="P55" s="8">
        <f t="shared" si="8"/>
        <v>1224</v>
      </c>
      <c r="Q55" s="8">
        <f t="shared" si="9"/>
        <v>13307.000000000002</v>
      </c>
      <c r="R55" s="8">
        <f t="shared" si="10"/>
        <v>1648.4395423666138</v>
      </c>
      <c r="S55" s="8">
        <f t="shared" si="11"/>
        <v>1649</v>
      </c>
      <c r="T55" t="s">
        <v>62</v>
      </c>
    </row>
    <row r="56" spans="1:20" x14ac:dyDescent="0.35">
      <c r="A56" s="18" t="s">
        <v>163</v>
      </c>
      <c r="B56" s="18" t="s">
        <v>164</v>
      </c>
      <c r="C56" s="19">
        <v>21498.29</v>
      </c>
      <c r="D56" s="20">
        <f t="shared" si="0"/>
        <v>2.3322686435903006E-3</v>
      </c>
      <c r="E56" s="10">
        <f>SUM($C$5:C56)/SUM($C$5:$C$3941)</f>
        <v>0.20417145257329664</v>
      </c>
      <c r="F56" t="str">
        <f t="shared" si="1"/>
        <v>A</v>
      </c>
      <c r="G56" s="21">
        <v>2.8969532408031262</v>
      </c>
      <c r="H56" s="22">
        <f t="shared" si="2"/>
        <v>1.7381719444818757</v>
      </c>
      <c r="I56" s="23">
        <v>142.71153846153851</v>
      </c>
      <c r="J56" s="23">
        <v>118.8684124235557</v>
      </c>
      <c r="K56" s="24">
        <f t="shared" si="3"/>
        <v>0.83292783264046544</v>
      </c>
      <c r="L56" t="str">
        <f t="shared" si="4"/>
        <v>X</v>
      </c>
      <c r="M56" s="10">
        <f t="shared" si="5"/>
        <v>0.98</v>
      </c>
      <c r="N56" s="24">
        <f t="shared" si="6"/>
        <v>2.0537489106318221</v>
      </c>
      <c r="O56" s="25">
        <f t="shared" si="7"/>
        <v>345.24611984877413</v>
      </c>
      <c r="P56" s="8">
        <f t="shared" si="8"/>
        <v>631</v>
      </c>
      <c r="Q56" s="8">
        <f t="shared" si="9"/>
        <v>7421.0000000000027</v>
      </c>
      <c r="R56" s="8">
        <f t="shared" si="10"/>
        <v>924.05930741196221</v>
      </c>
      <c r="S56" s="8">
        <f t="shared" si="11"/>
        <v>925</v>
      </c>
      <c r="T56" t="s">
        <v>62</v>
      </c>
    </row>
    <row r="57" spans="1:20" x14ac:dyDescent="0.35">
      <c r="A57" s="18" t="s">
        <v>165</v>
      </c>
      <c r="B57" s="18" t="s">
        <v>166</v>
      </c>
      <c r="C57" s="19">
        <v>21364.38</v>
      </c>
      <c r="D57" s="20">
        <f t="shared" si="0"/>
        <v>2.3177412512226667E-3</v>
      </c>
      <c r="E57" s="10">
        <f>SUM($C$5:C57)/SUM($C$5:$C$3941)</f>
        <v>0.2064891938245193</v>
      </c>
      <c r="F57" t="str">
        <f t="shared" si="1"/>
        <v>A</v>
      </c>
      <c r="G57" s="21">
        <v>3.1280204978038069</v>
      </c>
      <c r="H57" s="22">
        <f t="shared" si="2"/>
        <v>1.8768122986822839</v>
      </c>
      <c r="I57" s="23">
        <v>131.34615384615381</v>
      </c>
      <c r="J57" s="23">
        <v>130.89733810193371</v>
      </c>
      <c r="K57" s="24">
        <f t="shared" si="3"/>
        <v>0.99658295480242387</v>
      </c>
      <c r="L57" t="str">
        <f t="shared" si="4"/>
        <v>X</v>
      </c>
      <c r="M57" s="10">
        <f t="shared" si="5"/>
        <v>0.98</v>
      </c>
      <c r="N57" s="24">
        <f t="shared" si="6"/>
        <v>2.0537489106318221</v>
      </c>
      <c r="O57" s="25">
        <f t="shared" si="7"/>
        <v>380.18340749093937</v>
      </c>
      <c r="P57" s="8">
        <f t="shared" si="8"/>
        <v>643</v>
      </c>
      <c r="Q57" s="8">
        <f t="shared" si="9"/>
        <v>6829.9999999999982</v>
      </c>
      <c r="R57" s="8">
        <f t="shared" si="10"/>
        <v>853.12944072523032</v>
      </c>
      <c r="S57" s="8">
        <f t="shared" si="11"/>
        <v>854</v>
      </c>
      <c r="T57" t="s">
        <v>62</v>
      </c>
    </row>
    <row r="58" spans="1:20" x14ac:dyDescent="0.35">
      <c r="A58" s="18" t="s">
        <v>167</v>
      </c>
      <c r="B58" s="18" t="s">
        <v>168</v>
      </c>
      <c r="C58" s="19">
        <v>20957.73</v>
      </c>
      <c r="D58" s="20">
        <f t="shared" si="0"/>
        <v>2.2736253218200958E-3</v>
      </c>
      <c r="E58" s="10">
        <f>SUM($C$5:C58)/SUM($C$5:$C$3941)</f>
        <v>0.2087628191463394</v>
      </c>
      <c r="F58" t="str">
        <f t="shared" si="1"/>
        <v>A</v>
      </c>
      <c r="G58" s="21">
        <v>6.1731163475699553</v>
      </c>
      <c r="H58" s="22">
        <f t="shared" si="2"/>
        <v>3.703869808541973</v>
      </c>
      <c r="I58" s="23">
        <v>65.288461538461533</v>
      </c>
      <c r="J58" s="23">
        <v>25.092250610975132</v>
      </c>
      <c r="K58" s="24">
        <f t="shared" si="3"/>
        <v>0.38432902261287394</v>
      </c>
      <c r="L58" t="str">
        <f t="shared" si="4"/>
        <v>X</v>
      </c>
      <c r="M58" s="10">
        <f t="shared" si="5"/>
        <v>0.98</v>
      </c>
      <c r="N58" s="24">
        <f t="shared" si="6"/>
        <v>2.0537489106318221</v>
      </c>
      <c r="O58" s="25">
        <f t="shared" si="7"/>
        <v>72.878925402350887</v>
      </c>
      <c r="P58" s="8">
        <f t="shared" si="8"/>
        <v>204</v>
      </c>
      <c r="Q58" s="8">
        <f t="shared" si="9"/>
        <v>3394.9999999999995</v>
      </c>
      <c r="R58" s="8">
        <f t="shared" si="10"/>
        <v>428.16092573789126</v>
      </c>
      <c r="S58" s="8">
        <f t="shared" si="11"/>
        <v>429</v>
      </c>
      <c r="T58" t="s">
        <v>62</v>
      </c>
    </row>
    <row r="59" spans="1:20" x14ac:dyDescent="0.35">
      <c r="A59" s="18" t="s">
        <v>169</v>
      </c>
      <c r="B59" s="18" t="s">
        <v>170</v>
      </c>
      <c r="C59" s="19">
        <v>20826.16</v>
      </c>
      <c r="D59" s="20">
        <f t="shared" si="0"/>
        <v>2.2593517872535242E-3</v>
      </c>
      <c r="E59" s="10">
        <f>SUM($C$5:C59)/SUM($C$5:$C$3941)</f>
        <v>0.21102217093359291</v>
      </c>
      <c r="F59" t="str">
        <f t="shared" si="1"/>
        <v>A</v>
      </c>
      <c r="G59" s="21">
        <v>6.4980218408736352</v>
      </c>
      <c r="H59" s="22">
        <f t="shared" si="2"/>
        <v>3.898813104524181</v>
      </c>
      <c r="I59" s="23">
        <v>61.634615384615387</v>
      </c>
      <c r="J59" s="23">
        <v>68.942155021908448</v>
      </c>
      <c r="K59" s="24">
        <f t="shared" si="3"/>
        <v>1.1185622655660652</v>
      </c>
      <c r="L59" t="str">
        <f t="shared" si="4"/>
        <v>Y</v>
      </c>
      <c r="M59" s="10">
        <f t="shared" si="5"/>
        <v>0.98</v>
      </c>
      <c r="N59" s="24">
        <f t="shared" si="6"/>
        <v>2.0537489106318221</v>
      </c>
      <c r="O59" s="25">
        <f t="shared" si="7"/>
        <v>200.2383226126928</v>
      </c>
      <c r="P59" s="8">
        <f t="shared" si="8"/>
        <v>324</v>
      </c>
      <c r="Q59" s="8">
        <f t="shared" si="9"/>
        <v>3205</v>
      </c>
      <c r="R59" s="8">
        <f t="shared" si="10"/>
        <v>405.47380841440997</v>
      </c>
      <c r="S59" s="8">
        <f t="shared" si="11"/>
        <v>406</v>
      </c>
      <c r="T59" t="s">
        <v>62</v>
      </c>
    </row>
    <row r="60" spans="1:20" x14ac:dyDescent="0.35">
      <c r="A60" s="18" t="s">
        <v>171</v>
      </c>
      <c r="B60" s="18" t="s">
        <v>172</v>
      </c>
      <c r="C60" s="19">
        <v>20782.849999999999</v>
      </c>
      <c r="D60" s="20">
        <f t="shared" si="0"/>
        <v>2.2546532482090749E-3</v>
      </c>
      <c r="E60" s="10">
        <f>SUM($C$5:C60)/SUM($C$5:$C$3941)</f>
        <v>0.21327682418180199</v>
      </c>
      <c r="F60" t="str">
        <f t="shared" si="1"/>
        <v>A</v>
      </c>
      <c r="G60" s="21">
        <v>39.586380952380964</v>
      </c>
      <c r="H60" s="22">
        <f t="shared" si="2"/>
        <v>23.751828571428579</v>
      </c>
      <c r="I60" s="23">
        <v>10.09615384615385</v>
      </c>
      <c r="J60" s="23">
        <v>10.25987733631642</v>
      </c>
      <c r="K60" s="24">
        <f t="shared" si="3"/>
        <v>1.0162164218827687</v>
      </c>
      <c r="L60" t="str">
        <f t="shared" si="4"/>
        <v>Y</v>
      </c>
      <c r="M60" s="10">
        <f t="shared" si="5"/>
        <v>0.98</v>
      </c>
      <c r="N60" s="24">
        <f t="shared" si="6"/>
        <v>2.0537489106318221</v>
      </c>
      <c r="O60" s="25">
        <f t="shared" si="7"/>
        <v>29.799193648401744</v>
      </c>
      <c r="P60" s="8">
        <f t="shared" si="8"/>
        <v>50</v>
      </c>
      <c r="Q60" s="8">
        <f t="shared" si="9"/>
        <v>525.00000000000023</v>
      </c>
      <c r="R60" s="8">
        <f t="shared" si="10"/>
        <v>66.48843711482921</v>
      </c>
      <c r="S60" s="8">
        <f t="shared" si="11"/>
        <v>67</v>
      </c>
      <c r="T60" t="s">
        <v>62</v>
      </c>
    </row>
    <row r="61" spans="1:20" x14ac:dyDescent="0.35">
      <c r="A61" s="18" t="s">
        <v>173</v>
      </c>
      <c r="B61" s="18" t="s">
        <v>174</v>
      </c>
      <c r="C61" s="19">
        <v>20738.13</v>
      </c>
      <c r="D61" s="20">
        <f t="shared" si="0"/>
        <v>2.2498017435665495E-3</v>
      </c>
      <c r="E61" s="10">
        <f>SUM($C$5:C61)/SUM($C$5:$C$3941)</f>
        <v>0.21552662592536853</v>
      </c>
      <c r="F61" t="str">
        <f t="shared" si="1"/>
        <v>A</v>
      </c>
      <c r="G61" s="21">
        <v>10.2309472126295</v>
      </c>
      <c r="H61" s="22">
        <f t="shared" si="2"/>
        <v>6.1385683275777003</v>
      </c>
      <c r="I61" s="23">
        <v>38.980769230769234</v>
      </c>
      <c r="J61" s="23">
        <v>48.625213497032348</v>
      </c>
      <c r="K61" s="24">
        <f t="shared" si="3"/>
        <v>1.247415442449769</v>
      </c>
      <c r="L61" t="str">
        <f t="shared" si="4"/>
        <v>Y</v>
      </c>
      <c r="M61" s="10">
        <f t="shared" si="5"/>
        <v>0.98</v>
      </c>
      <c r="N61" s="24">
        <f t="shared" si="6"/>
        <v>2.0537489106318221</v>
      </c>
      <c r="O61" s="25">
        <f t="shared" si="7"/>
        <v>141.22899384615579</v>
      </c>
      <c r="P61" s="8">
        <f t="shared" si="8"/>
        <v>220</v>
      </c>
      <c r="Q61" s="8">
        <f t="shared" si="9"/>
        <v>2027.0000000000002</v>
      </c>
      <c r="R61" s="8">
        <f t="shared" si="10"/>
        <v>256.98532567314811</v>
      </c>
      <c r="S61" s="8">
        <f t="shared" si="11"/>
        <v>257</v>
      </c>
      <c r="T61" t="s">
        <v>175</v>
      </c>
    </row>
    <row r="62" spans="1:20" x14ac:dyDescent="0.35">
      <c r="A62" s="18" t="s">
        <v>176</v>
      </c>
      <c r="B62" s="18" t="s">
        <v>177</v>
      </c>
      <c r="C62" s="19">
        <v>20628.650000000001</v>
      </c>
      <c r="D62" s="20">
        <f t="shared" si="0"/>
        <v>2.2379246700365029E-3</v>
      </c>
      <c r="E62" s="10">
        <f>SUM($C$5:C62)/SUM($C$5:$C$3941)</f>
        <v>0.21776455059540503</v>
      </c>
      <c r="F62" t="str">
        <f t="shared" si="1"/>
        <v>A</v>
      </c>
      <c r="G62" s="21">
        <v>2.713938955400605</v>
      </c>
      <c r="H62" s="22">
        <f t="shared" si="2"/>
        <v>1.6283633732403631</v>
      </c>
      <c r="I62" s="23">
        <v>146.17307692307691</v>
      </c>
      <c r="J62" s="23">
        <v>330.93934763027909</v>
      </c>
      <c r="K62" s="24">
        <f t="shared" si="3"/>
        <v>2.2640239543184468</v>
      </c>
      <c r="L62" t="str">
        <f t="shared" si="4"/>
        <v>Z</v>
      </c>
      <c r="M62" s="10">
        <f t="shared" si="5"/>
        <v>0.98</v>
      </c>
      <c r="N62" s="24">
        <f t="shared" si="6"/>
        <v>2.0537489106318221</v>
      </c>
      <c r="O62" s="25">
        <f t="shared" si="7"/>
        <v>961.19333425199238</v>
      </c>
      <c r="P62" s="8">
        <f t="shared" si="8"/>
        <v>1254</v>
      </c>
      <c r="Q62" s="8">
        <f t="shared" si="9"/>
        <v>7600.9999999999991</v>
      </c>
      <c r="R62" s="8">
        <f t="shared" si="10"/>
        <v>966.21706032610973</v>
      </c>
      <c r="S62" s="8">
        <f t="shared" si="11"/>
        <v>967</v>
      </c>
      <c r="T62" t="s">
        <v>62</v>
      </c>
    </row>
    <row r="63" spans="1:20" x14ac:dyDescent="0.35">
      <c r="A63" s="18" t="s">
        <v>178</v>
      </c>
      <c r="B63" s="18" t="s">
        <v>179</v>
      </c>
      <c r="C63" s="19">
        <v>20331.14</v>
      </c>
      <c r="D63" s="20">
        <f t="shared" si="0"/>
        <v>2.2056489288424567E-3</v>
      </c>
      <c r="E63" s="10">
        <f>SUM($C$5:C63)/SUM($C$5:$C$3941)</f>
        <v>0.21997019952424746</v>
      </c>
      <c r="F63" t="str">
        <f t="shared" si="1"/>
        <v>A</v>
      </c>
      <c r="G63" s="21">
        <v>2.181686876274278</v>
      </c>
      <c r="H63" s="22">
        <f t="shared" si="2"/>
        <v>1.3090121257645668</v>
      </c>
      <c r="I63" s="23">
        <v>179.21153846153851</v>
      </c>
      <c r="J63" s="23">
        <v>160.3457461101664</v>
      </c>
      <c r="K63" s="24">
        <f t="shared" si="3"/>
        <v>0.89472891916822095</v>
      </c>
      <c r="L63" t="str">
        <f t="shared" si="4"/>
        <v>X</v>
      </c>
      <c r="M63" s="10">
        <f t="shared" si="5"/>
        <v>0.98</v>
      </c>
      <c r="N63" s="24">
        <f t="shared" si="6"/>
        <v>2.0537489106318221</v>
      </c>
      <c r="O63" s="25">
        <f t="shared" si="7"/>
        <v>465.71452878108249</v>
      </c>
      <c r="P63" s="8">
        <f t="shared" si="8"/>
        <v>825</v>
      </c>
      <c r="Q63" s="8">
        <f t="shared" si="9"/>
        <v>9319.0000000000018</v>
      </c>
      <c r="R63" s="8">
        <f t="shared" si="10"/>
        <v>1193.2400425473215</v>
      </c>
      <c r="S63" s="8">
        <f t="shared" si="11"/>
        <v>1194</v>
      </c>
      <c r="T63" t="s">
        <v>62</v>
      </c>
    </row>
    <row r="64" spans="1:20" x14ac:dyDescent="0.35">
      <c r="A64" s="18" t="s">
        <v>180</v>
      </c>
      <c r="B64" s="18" t="s">
        <v>181</v>
      </c>
      <c r="C64" s="19">
        <v>20059.96</v>
      </c>
      <c r="D64" s="20">
        <f t="shared" si="0"/>
        <v>2.1762296303415611E-3</v>
      </c>
      <c r="E64" s="10">
        <f>SUM($C$5:C64)/SUM($C$5:$C$3941)</f>
        <v>0.22214642915458901</v>
      </c>
      <c r="F64" t="str">
        <f t="shared" si="1"/>
        <v>A</v>
      </c>
      <c r="G64" s="21">
        <v>1.7257364074328969</v>
      </c>
      <c r="H64" s="22">
        <f t="shared" si="2"/>
        <v>1.0354418444597382</v>
      </c>
      <c r="I64" s="23">
        <v>223.53846153846149</v>
      </c>
      <c r="J64" s="23">
        <v>260.32313717110571</v>
      </c>
      <c r="K64" s="24">
        <f t="shared" si="3"/>
        <v>1.1645563603662681</v>
      </c>
      <c r="L64" t="str">
        <f t="shared" si="4"/>
        <v>Y</v>
      </c>
      <c r="M64" s="10">
        <f t="shared" si="5"/>
        <v>0.98</v>
      </c>
      <c r="N64" s="24">
        <f t="shared" si="6"/>
        <v>2.0537489106318221</v>
      </c>
      <c r="O64" s="25">
        <f t="shared" si="7"/>
        <v>756.09281879644368</v>
      </c>
      <c r="P64" s="8">
        <f t="shared" si="8"/>
        <v>1204</v>
      </c>
      <c r="Q64" s="8">
        <f t="shared" si="9"/>
        <v>11623.999999999998</v>
      </c>
      <c r="R64" s="8">
        <f t="shared" si="10"/>
        <v>1498.4075152878863</v>
      </c>
      <c r="S64" s="8">
        <f t="shared" si="11"/>
        <v>1499</v>
      </c>
      <c r="T64" t="s">
        <v>62</v>
      </c>
    </row>
    <row r="65" spans="1:20" x14ac:dyDescent="0.35">
      <c r="A65" s="18" t="s">
        <v>182</v>
      </c>
      <c r="B65" s="18" t="s">
        <v>183</v>
      </c>
      <c r="C65" s="19">
        <v>19735.060000000001</v>
      </c>
      <c r="D65" s="20">
        <f t="shared" si="0"/>
        <v>2.1409824510402083E-3</v>
      </c>
      <c r="E65" s="10">
        <f>SUM($C$5:C65)/SUM($C$5:$C$3941)</f>
        <v>0.22428741160562923</v>
      </c>
      <c r="F65" t="str">
        <f t="shared" si="1"/>
        <v>A</v>
      </c>
      <c r="G65" s="21">
        <v>6.9932884479092836</v>
      </c>
      <c r="H65" s="22">
        <f t="shared" si="2"/>
        <v>4.1959730687455696</v>
      </c>
      <c r="I65" s="23">
        <v>54.269230769230766</v>
      </c>
      <c r="J65" s="23">
        <v>61.586895532714301</v>
      </c>
      <c r="K65" s="24">
        <f t="shared" si="3"/>
        <v>1.1348400310776554</v>
      </c>
      <c r="L65" t="str">
        <f t="shared" si="4"/>
        <v>Y</v>
      </c>
      <c r="M65" s="10">
        <f t="shared" si="5"/>
        <v>0.98</v>
      </c>
      <c r="N65" s="24">
        <f t="shared" si="6"/>
        <v>2.0537489106318221</v>
      </c>
      <c r="O65" s="25">
        <f t="shared" si="7"/>
        <v>178.87541595523049</v>
      </c>
      <c r="P65" s="8">
        <f t="shared" si="8"/>
        <v>288</v>
      </c>
      <c r="Q65" s="8">
        <f t="shared" si="9"/>
        <v>2822</v>
      </c>
      <c r="R65" s="8">
        <f t="shared" si="10"/>
        <v>366.75594006263447</v>
      </c>
      <c r="S65" s="8">
        <f t="shared" si="11"/>
        <v>367</v>
      </c>
      <c r="T65" t="s">
        <v>62</v>
      </c>
    </row>
    <row r="66" spans="1:20" x14ac:dyDescent="0.35">
      <c r="A66" s="18" t="s">
        <v>184</v>
      </c>
      <c r="B66" s="18" t="s">
        <v>185</v>
      </c>
      <c r="C66" s="19">
        <v>19659.03</v>
      </c>
      <c r="D66" s="20">
        <f t="shared" si="0"/>
        <v>2.132734242230476E-3</v>
      </c>
      <c r="E66" s="10">
        <f>SUM($C$5:C66)/SUM($C$5:$C$3941)</f>
        <v>0.22642014584785972</v>
      </c>
      <c r="F66" t="str">
        <f t="shared" si="1"/>
        <v>A</v>
      </c>
      <c r="G66" s="21">
        <v>7.3217988826815654</v>
      </c>
      <c r="H66" s="22">
        <f t="shared" si="2"/>
        <v>4.3930793296089394</v>
      </c>
      <c r="I66" s="23">
        <v>51.634615384615387</v>
      </c>
      <c r="J66" s="23">
        <v>47.434176826648091</v>
      </c>
      <c r="K66" s="24">
        <f t="shared" si="3"/>
        <v>0.91865072438946016</v>
      </c>
      <c r="L66" t="str">
        <f t="shared" si="4"/>
        <v>X</v>
      </c>
      <c r="M66" s="10">
        <f t="shared" si="5"/>
        <v>0.98</v>
      </c>
      <c r="N66" s="24">
        <f t="shared" si="6"/>
        <v>2.0537489106318221</v>
      </c>
      <c r="O66" s="25">
        <f t="shared" si="7"/>
        <v>137.76969981955972</v>
      </c>
      <c r="P66" s="8">
        <f t="shared" si="8"/>
        <v>242</v>
      </c>
      <c r="Q66" s="8">
        <f t="shared" si="9"/>
        <v>2685</v>
      </c>
      <c r="R66" s="8">
        <f t="shared" si="10"/>
        <v>349.62511317898884</v>
      </c>
      <c r="S66" s="8">
        <f t="shared" si="11"/>
        <v>350</v>
      </c>
      <c r="T66" t="s">
        <v>62</v>
      </c>
    </row>
    <row r="67" spans="1:20" x14ac:dyDescent="0.35">
      <c r="A67" s="18" t="s">
        <v>186</v>
      </c>
      <c r="B67" s="18" t="s">
        <v>187</v>
      </c>
      <c r="C67" s="19">
        <v>19559.009999999998</v>
      </c>
      <c r="D67" s="20">
        <f t="shared" si="0"/>
        <v>2.1218834485286558E-3</v>
      </c>
      <c r="E67" s="10">
        <f>SUM($C$5:C67)/SUM($C$5:$C$3941)</f>
        <v>0.22854202929638834</v>
      </c>
      <c r="F67" t="str">
        <f t="shared" si="1"/>
        <v>A</v>
      </c>
      <c r="G67" s="21">
        <v>2.8954863064396741</v>
      </c>
      <c r="H67" s="22">
        <f t="shared" si="2"/>
        <v>1.7372917838638045</v>
      </c>
      <c r="I67" s="23">
        <v>129.90384615384619</v>
      </c>
      <c r="J67" s="23">
        <v>150.65819769908521</v>
      </c>
      <c r="K67" s="24">
        <f t="shared" si="3"/>
        <v>1.1597670289196786</v>
      </c>
      <c r="L67" t="str">
        <f t="shared" si="4"/>
        <v>Y</v>
      </c>
      <c r="M67" s="10">
        <f t="shared" si="5"/>
        <v>0.98</v>
      </c>
      <c r="N67" s="24">
        <f t="shared" si="6"/>
        <v>2.0537489106318221</v>
      </c>
      <c r="O67" s="25">
        <f t="shared" si="7"/>
        <v>437.57762990625451</v>
      </c>
      <c r="P67" s="8">
        <f t="shared" si="8"/>
        <v>698</v>
      </c>
      <c r="Q67" s="8">
        <f t="shared" si="9"/>
        <v>6755.0000000000018</v>
      </c>
      <c r="R67" s="8">
        <f t="shared" si="10"/>
        <v>881.84304014049962</v>
      </c>
      <c r="S67" s="8">
        <f t="shared" si="11"/>
        <v>882</v>
      </c>
      <c r="T67" t="s">
        <v>62</v>
      </c>
    </row>
    <row r="68" spans="1:20" x14ac:dyDescent="0.35">
      <c r="A68" s="18" t="s">
        <v>188</v>
      </c>
      <c r="B68" s="18" t="s">
        <v>189</v>
      </c>
      <c r="C68" s="19">
        <v>19478.43</v>
      </c>
      <c r="D68" s="20">
        <f t="shared" si="0"/>
        <v>2.1131416273279693E-3</v>
      </c>
      <c r="E68" s="10">
        <f>SUM($C$5:C68)/SUM($C$5:$C$3941)</f>
        <v>0.23065517092371635</v>
      </c>
      <c r="F68" t="str">
        <f t="shared" si="1"/>
        <v>A</v>
      </c>
      <c r="G68" s="21">
        <v>1.6225264473136189</v>
      </c>
      <c r="H68" s="22">
        <f t="shared" si="2"/>
        <v>0.97351586838817128</v>
      </c>
      <c r="I68" s="23">
        <v>230.86538461538461</v>
      </c>
      <c r="J68" s="23">
        <v>246.0937195019014</v>
      </c>
      <c r="K68" s="24">
        <f t="shared" si="3"/>
        <v>1.0659619670219802</v>
      </c>
      <c r="L68" t="str">
        <f t="shared" si="4"/>
        <v>Y</v>
      </c>
      <c r="M68" s="10">
        <f t="shared" si="5"/>
        <v>0.98</v>
      </c>
      <c r="N68" s="24">
        <f t="shared" si="6"/>
        <v>2.0537489106318221</v>
      </c>
      <c r="O68" s="25">
        <f t="shared" si="7"/>
        <v>714.76433515778388</v>
      </c>
      <c r="P68" s="8">
        <f t="shared" si="8"/>
        <v>1177</v>
      </c>
      <c r="Q68" s="8">
        <f t="shared" si="9"/>
        <v>12005</v>
      </c>
      <c r="R68" s="8">
        <f t="shared" si="10"/>
        <v>1570.4516224359793</v>
      </c>
      <c r="S68" s="8">
        <f t="shared" si="11"/>
        <v>1571</v>
      </c>
      <c r="T68" t="s">
        <v>62</v>
      </c>
    </row>
    <row r="69" spans="1:20" x14ac:dyDescent="0.35">
      <c r="A69" s="18" t="s">
        <v>190</v>
      </c>
      <c r="B69" s="18" t="s">
        <v>191</v>
      </c>
      <c r="C69" s="19">
        <v>19280.419999999998</v>
      </c>
      <c r="D69" s="20">
        <f t="shared" ref="D69:D132" si="12">C69/SUM($C$5:$C$3941)</f>
        <v>2.0916602669910629E-3</v>
      </c>
      <c r="E69" s="10">
        <f>SUM($C$5:C69)/SUM($C$5:$C$3941)</f>
        <v>0.23274683119070738</v>
      </c>
      <c r="F69" t="str">
        <f t="shared" ref="F69:F132" si="13">IF(E69-D69&lt;CutA,"A",IF(E69-D69&lt;CutB,"B","C"))</f>
        <v>A</v>
      </c>
      <c r="G69" s="21">
        <v>3.709199692189304</v>
      </c>
      <c r="H69" s="22">
        <f t="shared" ref="H69:H132" si="14">G69*CostRatio</f>
        <v>2.2255198153135822</v>
      </c>
      <c r="I69" s="23">
        <v>99.961538461538467</v>
      </c>
      <c r="J69" s="23">
        <v>86.004323087526188</v>
      </c>
      <c r="K69" s="24">
        <f t="shared" ref="K69:K132" si="15">IF(I69&gt;0,J69/I69,0)</f>
        <v>0.86037414400757239</v>
      </c>
      <c r="L69" t="str">
        <f t="shared" ref="L69:L132" si="16">IF(K69&lt;=CutX,"X",IF(K69&lt;=CutY,"Y","Z"))</f>
        <v>X</v>
      </c>
      <c r="M69" s="10">
        <f t="shared" ref="M69:M132" si="17">_xlfn.XLOOKUP(F69,TargetClass,TargetLevel)</f>
        <v>0.98</v>
      </c>
      <c r="N69" s="24">
        <f t="shared" ref="N69:N132" si="18">_xlfn.NORM.S.INV(M69)</f>
        <v>2.0537489106318221</v>
      </c>
      <c r="O69" s="25">
        <f t="shared" ref="O69:O132" si="19">N69*J69*SQRT(LeadTime)</f>
        <v>249.7943585751523</v>
      </c>
      <c r="P69" s="8">
        <f t="shared" ref="P69:P132" si="20">ROUNDUP(ROUND(I69*LeadTime+O69,6),0)</f>
        <v>450</v>
      </c>
      <c r="Q69" s="8">
        <f t="shared" ref="Q69:Q132" si="21">I69*WeeksPerYear</f>
        <v>5198</v>
      </c>
      <c r="R69" s="8">
        <f t="shared" ref="R69:R132" si="22">SQRT(2*Q69*OrderCost/(HoldingRate*H69))</f>
        <v>683.46676774926391</v>
      </c>
      <c r="S69" s="8">
        <f t="shared" ref="S69:S132" si="23">MAX(ROUNDUP(ROUND(R69,6),0),ROUNDUP(ROUND(I69,6),0))</f>
        <v>684</v>
      </c>
      <c r="T69" t="s">
        <v>62</v>
      </c>
    </row>
    <row r="70" spans="1:20" x14ac:dyDescent="0.35">
      <c r="A70" s="18" t="s">
        <v>192</v>
      </c>
      <c r="B70" s="18" t="s">
        <v>193</v>
      </c>
      <c r="C70" s="19">
        <v>19273.73</v>
      </c>
      <c r="D70" s="20">
        <f t="shared" si="12"/>
        <v>2.0909344940469999E-3</v>
      </c>
      <c r="E70" s="10">
        <f>SUM($C$5:C70)/SUM($C$5:$C$3941)</f>
        <v>0.2348377656847544</v>
      </c>
      <c r="F70" t="str">
        <f t="shared" si="13"/>
        <v>A</v>
      </c>
      <c r="G70" s="21">
        <v>1.224895455989832</v>
      </c>
      <c r="H70" s="22">
        <f t="shared" si="14"/>
        <v>0.73493727359389915</v>
      </c>
      <c r="I70" s="23">
        <v>302.59615384615392</v>
      </c>
      <c r="J70" s="23">
        <v>279.1664946758886</v>
      </c>
      <c r="K70" s="24">
        <f t="shared" si="15"/>
        <v>0.92257119308205937</v>
      </c>
      <c r="L70" t="str">
        <f t="shared" si="16"/>
        <v>X</v>
      </c>
      <c r="M70" s="10">
        <f t="shared" si="17"/>
        <v>0.98</v>
      </c>
      <c r="N70" s="24">
        <f t="shared" si="18"/>
        <v>2.0537489106318221</v>
      </c>
      <c r="O70" s="25">
        <f t="shared" si="19"/>
        <v>810.8222118354339</v>
      </c>
      <c r="P70" s="8">
        <f t="shared" si="20"/>
        <v>1417</v>
      </c>
      <c r="Q70" s="8">
        <f t="shared" si="21"/>
        <v>15735.000000000004</v>
      </c>
      <c r="R70" s="8">
        <f t="shared" si="22"/>
        <v>2069.2989362468466</v>
      </c>
      <c r="S70" s="8">
        <f t="shared" si="23"/>
        <v>2070</v>
      </c>
      <c r="T70" t="s">
        <v>62</v>
      </c>
    </row>
    <row r="71" spans="1:20" x14ac:dyDescent="0.35">
      <c r="A71" s="18" t="s">
        <v>194</v>
      </c>
      <c r="B71" s="18" t="s">
        <v>195</v>
      </c>
      <c r="C71" s="19">
        <v>19169.53</v>
      </c>
      <c r="D71" s="20">
        <f t="shared" si="12"/>
        <v>2.0796302278629402E-3</v>
      </c>
      <c r="E71" s="10">
        <f>SUM($C$5:C71)/SUM($C$5:$C$3941)</f>
        <v>0.23691739591261732</v>
      </c>
      <c r="F71" t="str">
        <f t="shared" si="13"/>
        <v>A</v>
      </c>
      <c r="G71" s="21">
        <v>7.594900950871633</v>
      </c>
      <c r="H71" s="22">
        <f t="shared" si="14"/>
        <v>4.55694057052298</v>
      </c>
      <c r="I71" s="23">
        <v>48.53846153846154</v>
      </c>
      <c r="J71" s="23">
        <v>29.318709504316381</v>
      </c>
      <c r="K71" s="24">
        <f t="shared" si="15"/>
        <v>0.60403046522363379</v>
      </c>
      <c r="L71" t="str">
        <f t="shared" si="16"/>
        <v>X</v>
      </c>
      <c r="M71" s="10">
        <f t="shared" si="17"/>
        <v>0.98</v>
      </c>
      <c r="N71" s="24">
        <f t="shared" si="18"/>
        <v>2.0537489106318221</v>
      </c>
      <c r="O71" s="25">
        <f t="shared" si="19"/>
        <v>85.154419824090581</v>
      </c>
      <c r="P71" s="8">
        <f t="shared" si="20"/>
        <v>183</v>
      </c>
      <c r="Q71" s="8">
        <f t="shared" si="21"/>
        <v>2524</v>
      </c>
      <c r="R71" s="8">
        <f t="shared" si="22"/>
        <v>332.83040291461862</v>
      </c>
      <c r="S71" s="8">
        <f t="shared" si="23"/>
        <v>333</v>
      </c>
      <c r="T71" t="s">
        <v>62</v>
      </c>
    </row>
    <row r="72" spans="1:20" x14ac:dyDescent="0.35">
      <c r="A72" s="18" t="s">
        <v>196</v>
      </c>
      <c r="B72" s="18" t="s">
        <v>197</v>
      </c>
      <c r="C72" s="19">
        <v>19162.349999999999</v>
      </c>
      <c r="D72" s="20">
        <f t="shared" si="12"/>
        <v>2.0788512966613895E-3</v>
      </c>
      <c r="E72" s="10">
        <f>SUM($C$5:C72)/SUM($C$5:$C$3941)</f>
        <v>0.2389962472092787</v>
      </c>
      <c r="F72" t="str">
        <f t="shared" si="13"/>
        <v>A</v>
      </c>
      <c r="G72" s="21">
        <v>3.8735294117647059</v>
      </c>
      <c r="H72" s="22">
        <f t="shared" si="14"/>
        <v>2.3241176470588236</v>
      </c>
      <c r="I72" s="23">
        <v>95.134615384615387</v>
      </c>
      <c r="J72" s="23">
        <v>54.926342423340309</v>
      </c>
      <c r="K72" s="24">
        <f t="shared" si="15"/>
        <v>0.57735391267711667</v>
      </c>
      <c r="L72" t="str">
        <f t="shared" si="16"/>
        <v>X</v>
      </c>
      <c r="M72" s="10">
        <f t="shared" si="17"/>
        <v>0.98</v>
      </c>
      <c r="N72" s="24">
        <f t="shared" si="18"/>
        <v>2.0537489106318221</v>
      </c>
      <c r="O72" s="25">
        <f t="shared" si="19"/>
        <v>159.5302419920728</v>
      </c>
      <c r="P72" s="8">
        <f t="shared" si="20"/>
        <v>350</v>
      </c>
      <c r="Q72" s="8">
        <f t="shared" si="21"/>
        <v>4947</v>
      </c>
      <c r="R72" s="8">
        <f t="shared" si="22"/>
        <v>652.46451769341377</v>
      </c>
      <c r="S72" s="8">
        <f t="shared" si="23"/>
        <v>653</v>
      </c>
      <c r="T72" t="s">
        <v>62</v>
      </c>
    </row>
    <row r="73" spans="1:20" x14ac:dyDescent="0.35">
      <c r="A73" s="18" t="s">
        <v>198</v>
      </c>
      <c r="B73" s="18" t="s">
        <v>199</v>
      </c>
      <c r="C73" s="19">
        <v>19067.240000000002</v>
      </c>
      <c r="D73" s="20">
        <f t="shared" si="12"/>
        <v>2.068533170396842E-3</v>
      </c>
      <c r="E73" s="10">
        <f>SUM($C$5:C73)/SUM($C$5:$C$3941)</f>
        <v>0.24106478037967558</v>
      </c>
      <c r="F73" t="str">
        <f t="shared" si="13"/>
        <v>A</v>
      </c>
      <c r="G73" s="21">
        <v>1.6917079229881999</v>
      </c>
      <c r="H73" s="22">
        <f t="shared" si="14"/>
        <v>1.01502475379292</v>
      </c>
      <c r="I73" s="23">
        <v>216.75</v>
      </c>
      <c r="J73" s="23">
        <v>232.80446015200539</v>
      </c>
      <c r="K73" s="24">
        <f t="shared" si="15"/>
        <v>1.0740690203091368</v>
      </c>
      <c r="L73" t="str">
        <f t="shared" si="16"/>
        <v>Y</v>
      </c>
      <c r="M73" s="10">
        <f t="shared" si="17"/>
        <v>0.98</v>
      </c>
      <c r="N73" s="24">
        <f t="shared" si="18"/>
        <v>2.0537489106318221</v>
      </c>
      <c r="O73" s="25">
        <f t="shared" si="19"/>
        <v>676.16648453732387</v>
      </c>
      <c r="P73" s="8">
        <f t="shared" si="20"/>
        <v>1110</v>
      </c>
      <c r="Q73" s="8">
        <f t="shared" si="21"/>
        <v>11271</v>
      </c>
      <c r="R73" s="8">
        <f t="shared" si="22"/>
        <v>1490.2457978141413</v>
      </c>
      <c r="S73" s="8">
        <f t="shared" si="23"/>
        <v>1491</v>
      </c>
      <c r="T73" t="s">
        <v>62</v>
      </c>
    </row>
    <row r="74" spans="1:20" x14ac:dyDescent="0.35">
      <c r="A74" s="18" t="s">
        <v>200</v>
      </c>
      <c r="B74" s="18" t="s">
        <v>201</v>
      </c>
      <c r="C74" s="19">
        <v>18806.47</v>
      </c>
      <c r="D74" s="20">
        <f t="shared" si="12"/>
        <v>2.0402432136519544E-3</v>
      </c>
      <c r="E74" s="10">
        <f>SUM($C$5:C74)/SUM($C$5:$C$3941)</f>
        <v>0.24310502359332756</v>
      </c>
      <c r="F74" t="str">
        <f t="shared" si="13"/>
        <v>A</v>
      </c>
      <c r="G74" s="21">
        <v>1.261925115748507</v>
      </c>
      <c r="H74" s="22">
        <f t="shared" si="14"/>
        <v>0.75715506944910416</v>
      </c>
      <c r="I74" s="23">
        <v>286.59615384615392</v>
      </c>
      <c r="J74" s="23">
        <v>182.48537514491349</v>
      </c>
      <c r="K74" s="24">
        <f t="shared" si="15"/>
        <v>0.63673351053717364</v>
      </c>
      <c r="L74" t="str">
        <f t="shared" si="16"/>
        <v>X</v>
      </c>
      <c r="M74" s="10">
        <f t="shared" si="17"/>
        <v>0.98</v>
      </c>
      <c r="N74" s="24">
        <f t="shared" si="18"/>
        <v>2.0537489106318221</v>
      </c>
      <c r="O74" s="25">
        <f t="shared" si="19"/>
        <v>530.01774326250165</v>
      </c>
      <c r="P74" s="8">
        <f t="shared" si="20"/>
        <v>1104</v>
      </c>
      <c r="Q74" s="8">
        <f t="shared" si="21"/>
        <v>14903.000000000004</v>
      </c>
      <c r="R74" s="8">
        <f t="shared" si="22"/>
        <v>1984.0811512012522</v>
      </c>
      <c r="S74" s="8">
        <f t="shared" si="23"/>
        <v>1985</v>
      </c>
      <c r="T74" t="s">
        <v>62</v>
      </c>
    </row>
    <row r="75" spans="1:20" x14ac:dyDescent="0.35">
      <c r="A75" s="18" t="s">
        <v>202</v>
      </c>
      <c r="B75" s="18" t="s">
        <v>203</v>
      </c>
      <c r="C75" s="19">
        <v>18644.02</v>
      </c>
      <c r="D75" s="20">
        <f t="shared" si="12"/>
        <v>2.022619624001278E-3</v>
      </c>
      <c r="E75" s="10">
        <f>SUM($C$5:C75)/SUM($C$5:$C$3941)</f>
        <v>0.24512764321732883</v>
      </c>
      <c r="F75" t="str">
        <f t="shared" si="13"/>
        <v>A</v>
      </c>
      <c r="G75" s="21">
        <v>3.1047493755204001</v>
      </c>
      <c r="H75" s="22">
        <f t="shared" si="14"/>
        <v>1.86284962531224</v>
      </c>
      <c r="I75" s="23">
        <v>115.4807692307692</v>
      </c>
      <c r="J75" s="23">
        <v>191.04875575074149</v>
      </c>
      <c r="K75" s="24">
        <f t="shared" si="15"/>
        <v>1.6543772354768627</v>
      </c>
      <c r="L75" t="str">
        <f t="shared" si="16"/>
        <v>Y</v>
      </c>
      <c r="M75" s="10">
        <f t="shared" si="17"/>
        <v>0.98</v>
      </c>
      <c r="N75" s="24">
        <f t="shared" si="18"/>
        <v>2.0537489106318221</v>
      </c>
      <c r="O75" s="25">
        <f t="shared" si="19"/>
        <v>554.8895646881615</v>
      </c>
      <c r="P75" s="8">
        <f t="shared" si="20"/>
        <v>786</v>
      </c>
      <c r="Q75" s="8">
        <f t="shared" si="21"/>
        <v>6004.9999999999982</v>
      </c>
      <c r="R75" s="8">
        <f t="shared" si="22"/>
        <v>802.9390952518379</v>
      </c>
      <c r="S75" s="8">
        <f t="shared" si="23"/>
        <v>803</v>
      </c>
      <c r="T75" t="s">
        <v>62</v>
      </c>
    </row>
    <row r="76" spans="1:20" x14ac:dyDescent="0.35">
      <c r="A76" s="18" t="s">
        <v>204</v>
      </c>
      <c r="B76" s="18" t="s">
        <v>205</v>
      </c>
      <c r="C76" s="19">
        <v>18356.34</v>
      </c>
      <c r="D76" s="20">
        <f t="shared" si="12"/>
        <v>1.9914103025441732E-3</v>
      </c>
      <c r="E76" s="10">
        <f>SUM($C$5:C76)/SUM($C$5:$C$3941)</f>
        <v>0.24711905351987298</v>
      </c>
      <c r="F76" t="str">
        <f t="shared" si="13"/>
        <v>A</v>
      </c>
      <c r="G76" s="21">
        <v>9.656149395055234</v>
      </c>
      <c r="H76" s="22">
        <f t="shared" si="14"/>
        <v>5.7936896370331405</v>
      </c>
      <c r="I76" s="23">
        <v>36.557692307692307</v>
      </c>
      <c r="J76" s="23">
        <v>53.35725448647861</v>
      </c>
      <c r="K76" s="24">
        <f t="shared" si="15"/>
        <v>1.4595356303508089</v>
      </c>
      <c r="L76" t="str">
        <f t="shared" si="16"/>
        <v>Y</v>
      </c>
      <c r="M76" s="10">
        <f t="shared" si="17"/>
        <v>0.98</v>
      </c>
      <c r="N76" s="24">
        <f t="shared" si="18"/>
        <v>2.0537489106318221</v>
      </c>
      <c r="O76" s="25">
        <f t="shared" si="19"/>
        <v>154.9729209102303</v>
      </c>
      <c r="P76" s="8">
        <f t="shared" si="20"/>
        <v>229</v>
      </c>
      <c r="Q76" s="8">
        <f t="shared" si="21"/>
        <v>1901</v>
      </c>
      <c r="R76" s="8">
        <f t="shared" si="22"/>
        <v>256.17010300834983</v>
      </c>
      <c r="S76" s="8">
        <f t="shared" si="23"/>
        <v>257</v>
      </c>
      <c r="T76" t="s">
        <v>62</v>
      </c>
    </row>
    <row r="77" spans="1:20" x14ac:dyDescent="0.35">
      <c r="A77" s="18" t="s">
        <v>206</v>
      </c>
      <c r="B77" s="18" t="s">
        <v>207</v>
      </c>
      <c r="C77" s="19">
        <v>18259.63</v>
      </c>
      <c r="D77" s="20">
        <f t="shared" si="12"/>
        <v>1.980918598295993E-3</v>
      </c>
      <c r="E77" s="10">
        <f>SUM($C$5:C77)/SUM($C$5:$C$3941)</f>
        <v>0.24909997211816898</v>
      </c>
      <c r="F77" t="str">
        <f t="shared" si="13"/>
        <v>A</v>
      </c>
      <c r="G77" s="21">
        <v>4.8783409030189686</v>
      </c>
      <c r="H77" s="22">
        <f t="shared" si="14"/>
        <v>2.9270045418113813</v>
      </c>
      <c r="I77" s="23">
        <v>71.980769230769226</v>
      </c>
      <c r="J77" s="23">
        <v>85.680091353234701</v>
      </c>
      <c r="K77" s="24">
        <f t="shared" si="15"/>
        <v>1.1903191959305917</v>
      </c>
      <c r="L77" t="str">
        <f t="shared" si="16"/>
        <v>Y</v>
      </c>
      <c r="M77" s="10">
        <f t="shared" si="17"/>
        <v>0.98</v>
      </c>
      <c r="N77" s="24">
        <f t="shared" si="18"/>
        <v>2.0537489106318221</v>
      </c>
      <c r="O77" s="25">
        <f t="shared" si="19"/>
        <v>248.85264709845561</v>
      </c>
      <c r="P77" s="8">
        <f t="shared" si="20"/>
        <v>393</v>
      </c>
      <c r="Q77" s="8">
        <f t="shared" si="21"/>
        <v>3743</v>
      </c>
      <c r="R77" s="8">
        <f t="shared" si="22"/>
        <v>505.72359117130424</v>
      </c>
      <c r="S77" s="8">
        <f t="shared" si="23"/>
        <v>506</v>
      </c>
      <c r="T77" t="s">
        <v>62</v>
      </c>
    </row>
    <row r="78" spans="1:20" x14ac:dyDescent="0.35">
      <c r="A78" s="18" t="s">
        <v>208</v>
      </c>
      <c r="B78" s="18" t="s">
        <v>209</v>
      </c>
      <c r="C78" s="19">
        <v>18020.88</v>
      </c>
      <c r="D78" s="20">
        <f t="shared" si="12"/>
        <v>1.9550175085508463E-3</v>
      </c>
      <c r="E78" s="10">
        <f>SUM($C$5:C78)/SUM($C$5:$C$3941)</f>
        <v>0.25105498962671979</v>
      </c>
      <c r="F78" t="str">
        <f t="shared" si="13"/>
        <v>A</v>
      </c>
      <c r="G78" s="21">
        <v>1.1418628817640351</v>
      </c>
      <c r="H78" s="22">
        <f t="shared" si="14"/>
        <v>0.68511772905842105</v>
      </c>
      <c r="I78" s="23">
        <v>303.5</v>
      </c>
      <c r="J78" s="23">
        <v>437.62216221615768</v>
      </c>
      <c r="K78" s="24">
        <f t="shared" si="15"/>
        <v>1.4419181621619692</v>
      </c>
      <c r="L78" t="str">
        <f t="shared" si="16"/>
        <v>Y</v>
      </c>
      <c r="M78" s="10">
        <f t="shared" si="17"/>
        <v>0.98</v>
      </c>
      <c r="N78" s="24">
        <f t="shared" si="18"/>
        <v>2.0537489106318221</v>
      </c>
      <c r="O78" s="25">
        <f t="shared" si="19"/>
        <v>1271.0471216406929</v>
      </c>
      <c r="P78" s="8">
        <f t="shared" si="20"/>
        <v>1879</v>
      </c>
      <c r="Q78" s="8">
        <f t="shared" si="21"/>
        <v>15782</v>
      </c>
      <c r="R78" s="8">
        <f t="shared" si="22"/>
        <v>2146.4136142881343</v>
      </c>
      <c r="S78" s="8">
        <f t="shared" si="23"/>
        <v>2147</v>
      </c>
      <c r="T78" t="s">
        <v>62</v>
      </c>
    </row>
    <row r="79" spans="1:20" x14ac:dyDescent="0.35">
      <c r="A79" s="18" t="s">
        <v>210</v>
      </c>
      <c r="B79" s="18" t="s">
        <v>211</v>
      </c>
      <c r="C79" s="19">
        <v>17934.650000000001</v>
      </c>
      <c r="D79" s="20">
        <f t="shared" si="12"/>
        <v>1.9456627400954579E-3</v>
      </c>
      <c r="E79" s="10">
        <f>SUM($C$5:C79)/SUM($C$5:$C$3941)</f>
        <v>0.25300065236681524</v>
      </c>
      <c r="F79" t="str">
        <f t="shared" si="13"/>
        <v>A</v>
      </c>
      <c r="G79" s="21">
        <v>1.375462075312524</v>
      </c>
      <c r="H79" s="22">
        <f t="shared" si="14"/>
        <v>0.82527724518751433</v>
      </c>
      <c r="I79" s="23">
        <v>250.75</v>
      </c>
      <c r="J79" s="23">
        <v>240.52270489213171</v>
      </c>
      <c r="K79" s="24">
        <f t="shared" si="15"/>
        <v>0.95921318002844158</v>
      </c>
      <c r="L79" t="str">
        <f t="shared" si="16"/>
        <v>X</v>
      </c>
      <c r="M79" s="10">
        <f t="shared" si="17"/>
        <v>0.98</v>
      </c>
      <c r="N79" s="24">
        <f t="shared" si="18"/>
        <v>2.0537489106318221</v>
      </c>
      <c r="O79" s="25">
        <f t="shared" si="19"/>
        <v>698.58365991842425</v>
      </c>
      <c r="P79" s="8">
        <f t="shared" si="20"/>
        <v>1201</v>
      </c>
      <c r="Q79" s="8">
        <f t="shared" si="21"/>
        <v>13039</v>
      </c>
      <c r="R79" s="8">
        <f t="shared" si="22"/>
        <v>1777.612948555955</v>
      </c>
      <c r="S79" s="8">
        <f t="shared" si="23"/>
        <v>1778</v>
      </c>
      <c r="T79" t="s">
        <v>62</v>
      </c>
    </row>
    <row r="80" spans="1:20" x14ac:dyDescent="0.35">
      <c r="A80" s="18" t="s">
        <v>212</v>
      </c>
      <c r="B80" s="18" t="s">
        <v>213</v>
      </c>
      <c r="C80" s="19">
        <v>17622.849999999999</v>
      </c>
      <c r="D80" s="20">
        <f t="shared" si="12"/>
        <v>1.9118367305350947E-3</v>
      </c>
      <c r="E80" s="10">
        <f>SUM($C$5:C80)/SUM($C$5:$C$3941)</f>
        <v>0.25491248909735037</v>
      </c>
      <c r="F80" t="str">
        <f t="shared" si="13"/>
        <v>A</v>
      </c>
      <c r="G80" s="21">
        <v>0.49633442235115199</v>
      </c>
      <c r="H80" s="22">
        <f t="shared" si="14"/>
        <v>0.29780065341069117</v>
      </c>
      <c r="I80" s="23">
        <v>682.80769230769226</v>
      </c>
      <c r="J80" s="23">
        <v>341.27971613553382</v>
      </c>
      <c r="K80" s="24">
        <f t="shared" si="15"/>
        <v>0.49981820647349068</v>
      </c>
      <c r="L80" t="str">
        <f t="shared" si="16"/>
        <v>X</v>
      </c>
      <c r="M80" s="10">
        <f t="shared" si="17"/>
        <v>0.98</v>
      </c>
      <c r="N80" s="24">
        <f t="shared" si="18"/>
        <v>2.0537489106318221</v>
      </c>
      <c r="O80" s="25">
        <f t="shared" si="19"/>
        <v>991.22630963594065</v>
      </c>
      <c r="P80" s="8">
        <f t="shared" si="20"/>
        <v>2357</v>
      </c>
      <c r="Q80" s="8">
        <f t="shared" si="21"/>
        <v>35506</v>
      </c>
      <c r="R80" s="8">
        <f t="shared" si="22"/>
        <v>4883.1835512696871</v>
      </c>
      <c r="S80" s="8">
        <f t="shared" si="23"/>
        <v>4884</v>
      </c>
      <c r="T80" t="s">
        <v>62</v>
      </c>
    </row>
    <row r="81" spans="1:20" x14ac:dyDescent="0.35">
      <c r="A81" s="18" t="s">
        <v>214</v>
      </c>
      <c r="B81" s="18" t="s">
        <v>215</v>
      </c>
      <c r="C81" s="19">
        <v>17597.45</v>
      </c>
      <c r="D81" s="20">
        <f t="shared" si="12"/>
        <v>1.9090811800449305E-3</v>
      </c>
      <c r="E81" s="10">
        <f>SUM($C$5:C81)/SUM($C$5:$C$3941)</f>
        <v>0.25682157027739533</v>
      </c>
      <c r="F81" t="str">
        <f t="shared" si="13"/>
        <v>A</v>
      </c>
      <c r="G81" s="21">
        <v>1.8842970339436771</v>
      </c>
      <c r="H81" s="22">
        <f t="shared" si="14"/>
        <v>1.1305782203662063</v>
      </c>
      <c r="I81" s="23">
        <v>179.59615384615381</v>
      </c>
      <c r="J81" s="23">
        <v>143.23178248674</v>
      </c>
      <c r="K81" s="24">
        <f t="shared" si="15"/>
        <v>0.79752143584007729</v>
      </c>
      <c r="L81" t="str">
        <f t="shared" si="16"/>
        <v>X</v>
      </c>
      <c r="M81" s="10">
        <f t="shared" si="17"/>
        <v>0.98</v>
      </c>
      <c r="N81" s="24">
        <f t="shared" si="18"/>
        <v>2.0537489106318221</v>
      </c>
      <c r="O81" s="25">
        <f t="shared" si="19"/>
        <v>416.00805575132944</v>
      </c>
      <c r="P81" s="8">
        <f t="shared" si="20"/>
        <v>776</v>
      </c>
      <c r="Q81" s="8">
        <f t="shared" si="21"/>
        <v>9338.9999999999982</v>
      </c>
      <c r="R81" s="8">
        <f t="shared" si="22"/>
        <v>1285.3306921323731</v>
      </c>
      <c r="S81" s="8">
        <f t="shared" si="23"/>
        <v>1286</v>
      </c>
      <c r="T81" t="s">
        <v>62</v>
      </c>
    </row>
    <row r="82" spans="1:20" x14ac:dyDescent="0.35">
      <c r="A82" s="18" t="s">
        <v>216</v>
      </c>
      <c r="B82" s="18" t="s">
        <v>217</v>
      </c>
      <c r="C82" s="19">
        <v>17569.169999999998</v>
      </c>
      <c r="D82" s="20">
        <f t="shared" si="12"/>
        <v>1.9060131891842278E-3</v>
      </c>
      <c r="E82" s="10">
        <f>SUM($C$5:C82)/SUM($C$5:$C$3941)</f>
        <v>0.25872758346657954</v>
      </c>
      <c r="F82" t="str">
        <f t="shared" si="13"/>
        <v>A</v>
      </c>
      <c r="G82" s="21">
        <v>2.376460165020966</v>
      </c>
      <c r="H82" s="22">
        <f t="shared" si="14"/>
        <v>1.4258760990125796</v>
      </c>
      <c r="I82" s="23">
        <v>142.17307692307691</v>
      </c>
      <c r="J82" s="23">
        <v>116.92476568102499</v>
      </c>
      <c r="K82" s="24">
        <f t="shared" si="15"/>
        <v>0.82241144534198574</v>
      </c>
      <c r="L82" t="str">
        <f t="shared" si="16"/>
        <v>X</v>
      </c>
      <c r="M82" s="10">
        <f t="shared" si="17"/>
        <v>0.98</v>
      </c>
      <c r="N82" s="24">
        <f t="shared" si="18"/>
        <v>2.0537489106318221</v>
      </c>
      <c r="O82" s="25">
        <f t="shared" si="19"/>
        <v>339.6009153530299</v>
      </c>
      <c r="P82" s="8">
        <f t="shared" si="20"/>
        <v>624</v>
      </c>
      <c r="Q82" s="8">
        <f t="shared" si="21"/>
        <v>7392.9999999999991</v>
      </c>
      <c r="R82" s="8">
        <f t="shared" si="22"/>
        <v>1018.3204286372145</v>
      </c>
      <c r="S82" s="8">
        <f t="shared" si="23"/>
        <v>1019</v>
      </c>
      <c r="T82" t="s">
        <v>62</v>
      </c>
    </row>
    <row r="83" spans="1:20" x14ac:dyDescent="0.35">
      <c r="A83" s="18" t="s">
        <v>218</v>
      </c>
      <c r="B83" s="18" t="s">
        <v>219</v>
      </c>
      <c r="C83" s="19">
        <v>17491</v>
      </c>
      <c r="D83" s="20">
        <f t="shared" si="12"/>
        <v>1.8975328198213878E-3</v>
      </c>
      <c r="E83" s="10">
        <f>SUM($C$5:C83)/SUM($C$5:$C$3941)</f>
        <v>0.26062511628640089</v>
      </c>
      <c r="F83" t="str">
        <f t="shared" si="13"/>
        <v>A</v>
      </c>
      <c r="G83" s="21">
        <v>6.0732638888888886</v>
      </c>
      <c r="H83" s="22">
        <f t="shared" si="14"/>
        <v>3.643958333333333</v>
      </c>
      <c r="I83" s="23">
        <v>55.384615384615387</v>
      </c>
      <c r="J83" s="23">
        <v>72.029447639837912</v>
      </c>
      <c r="K83" s="24">
        <f t="shared" si="15"/>
        <v>1.3005316934970734</v>
      </c>
      <c r="L83" t="str">
        <f t="shared" si="16"/>
        <v>Y</v>
      </c>
      <c r="M83" s="10">
        <f t="shared" si="17"/>
        <v>0.98</v>
      </c>
      <c r="N83" s="24">
        <f t="shared" si="18"/>
        <v>2.0537489106318221</v>
      </c>
      <c r="O83" s="25">
        <f t="shared" si="19"/>
        <v>209.20517743514935</v>
      </c>
      <c r="P83" s="8">
        <f t="shared" si="20"/>
        <v>320</v>
      </c>
      <c r="Q83" s="8">
        <f t="shared" si="21"/>
        <v>2880</v>
      </c>
      <c r="R83" s="8">
        <f t="shared" si="22"/>
        <v>397.58001018882197</v>
      </c>
      <c r="S83" s="8">
        <f t="shared" si="23"/>
        <v>398</v>
      </c>
      <c r="T83" t="s">
        <v>62</v>
      </c>
    </row>
    <row r="84" spans="1:20" x14ac:dyDescent="0.35">
      <c r="A84" s="18" t="s">
        <v>220</v>
      </c>
      <c r="B84" s="18" t="s">
        <v>221</v>
      </c>
      <c r="C84" s="19">
        <v>17461.13</v>
      </c>
      <c r="D84" s="20">
        <f t="shared" si="12"/>
        <v>1.8942923358394505E-3</v>
      </c>
      <c r="E84" s="10">
        <f>SUM($C$5:C84)/SUM($C$5:$C$3941)</f>
        <v>0.26251940862224032</v>
      </c>
      <c r="F84" t="str">
        <f t="shared" si="13"/>
        <v>A</v>
      </c>
      <c r="G84" s="21">
        <v>5.0759098837209304</v>
      </c>
      <c r="H84" s="22">
        <f t="shared" si="14"/>
        <v>3.0455459302325583</v>
      </c>
      <c r="I84" s="23">
        <v>66.15384615384616</v>
      </c>
      <c r="J84" s="23">
        <v>70.757632336989985</v>
      </c>
      <c r="K84" s="24">
        <f t="shared" si="15"/>
        <v>1.0695921167219415</v>
      </c>
      <c r="L84" t="str">
        <f t="shared" si="16"/>
        <v>Y</v>
      </c>
      <c r="M84" s="10">
        <f t="shared" si="17"/>
        <v>0.98</v>
      </c>
      <c r="N84" s="24">
        <f t="shared" si="18"/>
        <v>2.0537489106318221</v>
      </c>
      <c r="O84" s="25">
        <f t="shared" si="19"/>
        <v>205.51126675257063</v>
      </c>
      <c r="P84" s="8">
        <f t="shared" si="20"/>
        <v>338</v>
      </c>
      <c r="Q84" s="8">
        <f t="shared" si="21"/>
        <v>3440.0000000000005</v>
      </c>
      <c r="R84" s="8">
        <f t="shared" si="22"/>
        <v>475.29324535794808</v>
      </c>
      <c r="S84" s="8">
        <f t="shared" si="23"/>
        <v>476</v>
      </c>
      <c r="T84" t="s">
        <v>62</v>
      </c>
    </row>
    <row r="85" spans="1:20" x14ac:dyDescent="0.35">
      <c r="A85" s="18" t="s">
        <v>222</v>
      </c>
      <c r="B85" s="18" t="s">
        <v>223</v>
      </c>
      <c r="C85" s="19">
        <v>17405.259999999998</v>
      </c>
      <c r="D85" s="20">
        <f t="shared" si="12"/>
        <v>1.8882312096234867E-3</v>
      </c>
      <c r="E85" s="10">
        <f>SUM($C$5:C85)/SUM($C$5:$C$3941)</f>
        <v>0.26440763983186383</v>
      </c>
      <c r="F85" t="str">
        <f t="shared" si="13"/>
        <v>A</v>
      </c>
      <c r="G85" s="21">
        <v>1.802159867467384</v>
      </c>
      <c r="H85" s="22">
        <f t="shared" si="14"/>
        <v>1.0812959204804304</v>
      </c>
      <c r="I85" s="23">
        <v>185.7307692307692</v>
      </c>
      <c r="J85" s="23">
        <v>201.36018994208939</v>
      </c>
      <c r="K85" s="24">
        <f t="shared" si="15"/>
        <v>1.0841509501955529</v>
      </c>
      <c r="L85" t="str">
        <f t="shared" si="16"/>
        <v>Y</v>
      </c>
      <c r="M85" s="10">
        <f t="shared" si="17"/>
        <v>0.98</v>
      </c>
      <c r="N85" s="24">
        <f t="shared" si="18"/>
        <v>2.0537489106318221</v>
      </c>
      <c r="O85" s="25">
        <f t="shared" si="19"/>
        <v>584.83850210606693</v>
      </c>
      <c r="P85" s="8">
        <f t="shared" si="20"/>
        <v>957</v>
      </c>
      <c r="Q85" s="8">
        <f t="shared" si="21"/>
        <v>9657.9999999999982</v>
      </c>
      <c r="R85" s="8">
        <f t="shared" si="22"/>
        <v>1336.5534033654915</v>
      </c>
      <c r="S85" s="8">
        <f t="shared" si="23"/>
        <v>1337</v>
      </c>
      <c r="T85" t="s">
        <v>62</v>
      </c>
    </row>
    <row r="86" spans="1:20" x14ac:dyDescent="0.35">
      <c r="A86" s="18" t="s">
        <v>224</v>
      </c>
      <c r="B86" s="18" t="s">
        <v>225</v>
      </c>
      <c r="C86" s="19">
        <v>17317.86</v>
      </c>
      <c r="D86" s="20">
        <f t="shared" si="12"/>
        <v>1.8787495122675672E-3</v>
      </c>
      <c r="E86" s="10">
        <f>SUM($C$5:C86)/SUM($C$5:$C$3941)</f>
        <v>0.26628638934413135</v>
      </c>
      <c r="F86" t="str">
        <f t="shared" si="13"/>
        <v>A</v>
      </c>
      <c r="G86" s="21">
        <v>21.32741379310345</v>
      </c>
      <c r="H86" s="22">
        <f t="shared" si="14"/>
        <v>12.796448275862069</v>
      </c>
      <c r="I86" s="23">
        <v>15.61538461538461</v>
      </c>
      <c r="J86" s="23">
        <v>44.279041138702361</v>
      </c>
      <c r="K86" s="24">
        <f t="shared" si="15"/>
        <v>2.8356036197198566</v>
      </c>
      <c r="L86" t="str">
        <f t="shared" si="16"/>
        <v>Z</v>
      </c>
      <c r="M86" s="10">
        <f t="shared" si="17"/>
        <v>0.98</v>
      </c>
      <c r="N86" s="24">
        <f t="shared" si="18"/>
        <v>2.0537489106318221</v>
      </c>
      <c r="O86" s="25">
        <f t="shared" si="19"/>
        <v>128.60579890046412</v>
      </c>
      <c r="P86" s="8">
        <f t="shared" si="20"/>
        <v>160</v>
      </c>
      <c r="Q86" s="8">
        <f t="shared" si="21"/>
        <v>811.99999999999966</v>
      </c>
      <c r="R86" s="8">
        <f t="shared" si="22"/>
        <v>112.65443393381672</v>
      </c>
      <c r="S86" s="8">
        <f t="shared" si="23"/>
        <v>113</v>
      </c>
      <c r="T86" t="s">
        <v>175</v>
      </c>
    </row>
    <row r="87" spans="1:20" x14ac:dyDescent="0.35">
      <c r="A87" s="18" t="s">
        <v>226</v>
      </c>
      <c r="B87" s="18" t="s">
        <v>227</v>
      </c>
      <c r="C87" s="19">
        <v>17239.64</v>
      </c>
      <c r="D87" s="20">
        <f t="shared" si="12"/>
        <v>1.8702637185927385E-3</v>
      </c>
      <c r="E87" s="10">
        <f>SUM($C$5:C87)/SUM($C$5:$C$3941)</f>
        <v>0.26815665306272413</v>
      </c>
      <c r="F87" t="str">
        <f t="shared" si="13"/>
        <v>A</v>
      </c>
      <c r="G87" s="21">
        <v>1.624695127697672</v>
      </c>
      <c r="H87" s="22">
        <f t="shared" si="14"/>
        <v>0.97481707661860317</v>
      </c>
      <c r="I87" s="23">
        <v>204.05769230769229</v>
      </c>
      <c r="J87" s="23">
        <v>127.0990679624484</v>
      </c>
      <c r="K87" s="24">
        <f t="shared" si="15"/>
        <v>0.62285849910916191</v>
      </c>
      <c r="L87" t="str">
        <f t="shared" si="16"/>
        <v>X</v>
      </c>
      <c r="M87" s="10">
        <f t="shared" si="17"/>
        <v>0.98</v>
      </c>
      <c r="N87" s="24">
        <f t="shared" si="18"/>
        <v>2.0537489106318221</v>
      </c>
      <c r="O87" s="25">
        <f t="shared" si="19"/>
        <v>369.15156142638381</v>
      </c>
      <c r="P87" s="8">
        <f t="shared" si="20"/>
        <v>778</v>
      </c>
      <c r="Q87" s="8">
        <f t="shared" si="21"/>
        <v>10611</v>
      </c>
      <c r="R87" s="8">
        <f t="shared" si="22"/>
        <v>1475.474101488529</v>
      </c>
      <c r="S87" s="8">
        <f t="shared" si="23"/>
        <v>1476</v>
      </c>
      <c r="T87" t="s">
        <v>62</v>
      </c>
    </row>
    <row r="88" spans="1:20" x14ac:dyDescent="0.35">
      <c r="A88" s="18" t="s">
        <v>228</v>
      </c>
      <c r="B88" s="18" t="s">
        <v>229</v>
      </c>
      <c r="C88" s="19">
        <v>17238.990000000002</v>
      </c>
      <c r="D88" s="20">
        <f t="shared" si="12"/>
        <v>1.8701932025368881E-3</v>
      </c>
      <c r="E88" s="10">
        <f>SUM($C$5:C88)/SUM($C$5:$C$3941)</f>
        <v>0.27002684626526102</v>
      </c>
      <c r="F88" t="str">
        <f t="shared" si="13"/>
        <v>A</v>
      </c>
      <c r="G88" s="21">
        <v>3.7249330164217809</v>
      </c>
      <c r="H88" s="22">
        <f t="shared" si="14"/>
        <v>2.2349598098530685</v>
      </c>
      <c r="I88" s="23">
        <v>89</v>
      </c>
      <c r="J88" s="23">
        <v>75.163612389579711</v>
      </c>
      <c r="K88" s="24">
        <f t="shared" si="15"/>
        <v>0.84453497066943495</v>
      </c>
      <c r="L88" t="str">
        <f t="shared" si="16"/>
        <v>X</v>
      </c>
      <c r="M88" s="10">
        <f t="shared" si="17"/>
        <v>0.98</v>
      </c>
      <c r="N88" s="24">
        <f t="shared" si="18"/>
        <v>2.0537489106318221</v>
      </c>
      <c r="O88" s="25">
        <f t="shared" si="19"/>
        <v>218.30816953164958</v>
      </c>
      <c r="P88" s="8">
        <f t="shared" si="20"/>
        <v>397</v>
      </c>
      <c r="Q88" s="8">
        <f t="shared" si="21"/>
        <v>4628</v>
      </c>
      <c r="R88" s="8">
        <f t="shared" si="22"/>
        <v>643.54187875130526</v>
      </c>
      <c r="S88" s="8">
        <f t="shared" si="23"/>
        <v>644</v>
      </c>
      <c r="T88" t="s">
        <v>62</v>
      </c>
    </row>
    <row r="89" spans="1:20" x14ac:dyDescent="0.35">
      <c r="A89" s="18" t="s">
        <v>230</v>
      </c>
      <c r="B89" s="18" t="s">
        <v>231</v>
      </c>
      <c r="C89" s="19">
        <v>17058.98</v>
      </c>
      <c r="D89" s="20">
        <f t="shared" si="12"/>
        <v>1.8506645945158458E-3</v>
      </c>
      <c r="E89" s="10">
        <f>SUM($C$5:C89)/SUM($C$5:$C$3941)</f>
        <v>0.27187751085977685</v>
      </c>
      <c r="F89" t="str">
        <f t="shared" si="13"/>
        <v>A</v>
      </c>
      <c r="G89" s="21">
        <v>6.3416282527881043</v>
      </c>
      <c r="H89" s="22">
        <f t="shared" si="14"/>
        <v>3.8049769516728622</v>
      </c>
      <c r="I89" s="23">
        <v>51.730769230769234</v>
      </c>
      <c r="J89" s="23">
        <v>69.709513623269245</v>
      </c>
      <c r="K89" s="24">
        <f t="shared" si="15"/>
        <v>1.3475445012676581</v>
      </c>
      <c r="L89" t="str">
        <f t="shared" si="16"/>
        <v>Y</v>
      </c>
      <c r="M89" s="10">
        <f t="shared" si="17"/>
        <v>0.98</v>
      </c>
      <c r="N89" s="24">
        <f t="shared" si="18"/>
        <v>2.0537489106318221</v>
      </c>
      <c r="O89" s="25">
        <f t="shared" si="19"/>
        <v>202.46706929358899</v>
      </c>
      <c r="P89" s="8">
        <f t="shared" si="20"/>
        <v>306</v>
      </c>
      <c r="Q89" s="8">
        <f t="shared" si="21"/>
        <v>2690</v>
      </c>
      <c r="R89" s="8">
        <f t="shared" si="22"/>
        <v>376.02361700986927</v>
      </c>
      <c r="S89" s="8">
        <f t="shared" si="23"/>
        <v>377</v>
      </c>
      <c r="T89" t="s">
        <v>62</v>
      </c>
    </row>
    <row r="90" spans="1:20" x14ac:dyDescent="0.35">
      <c r="A90" s="18" t="s">
        <v>232</v>
      </c>
      <c r="B90" s="18" t="s">
        <v>233</v>
      </c>
      <c r="C90" s="19">
        <v>16883.12</v>
      </c>
      <c r="D90" s="20">
        <f t="shared" si="12"/>
        <v>1.8315862043898499E-3</v>
      </c>
      <c r="E90" s="10">
        <f>SUM($C$5:C90)/SUM($C$5:$C$3941)</f>
        <v>0.27370909706416674</v>
      </c>
      <c r="F90" t="str">
        <f t="shared" si="13"/>
        <v>A</v>
      </c>
      <c r="G90" s="21">
        <v>4.812748004561004</v>
      </c>
      <c r="H90" s="22">
        <f t="shared" si="14"/>
        <v>2.8876488027366025</v>
      </c>
      <c r="I90" s="23">
        <v>67.461538461538467</v>
      </c>
      <c r="J90" s="23">
        <v>62.266178002804423</v>
      </c>
      <c r="K90" s="24">
        <f t="shared" si="15"/>
        <v>0.9229878153209321</v>
      </c>
      <c r="L90" t="str">
        <f t="shared" si="16"/>
        <v>X</v>
      </c>
      <c r="M90" s="10">
        <f t="shared" si="17"/>
        <v>0.98</v>
      </c>
      <c r="N90" s="24">
        <f t="shared" si="18"/>
        <v>2.0537489106318221</v>
      </c>
      <c r="O90" s="25">
        <f t="shared" si="19"/>
        <v>180.84835083589715</v>
      </c>
      <c r="P90" s="8">
        <f t="shared" si="20"/>
        <v>316</v>
      </c>
      <c r="Q90" s="8">
        <f t="shared" si="21"/>
        <v>3508.0000000000005</v>
      </c>
      <c r="R90" s="8">
        <f t="shared" si="22"/>
        <v>492.91564604821389</v>
      </c>
      <c r="S90" s="8">
        <f t="shared" si="23"/>
        <v>493</v>
      </c>
      <c r="T90" t="s">
        <v>62</v>
      </c>
    </row>
    <row r="91" spans="1:20" x14ac:dyDescent="0.35">
      <c r="A91" s="18" t="s">
        <v>234</v>
      </c>
      <c r="B91" s="18" t="s">
        <v>235</v>
      </c>
      <c r="C91" s="19">
        <v>16862.8</v>
      </c>
      <c r="D91" s="20">
        <f t="shared" si="12"/>
        <v>1.8293817639977185E-3</v>
      </c>
      <c r="E91" s="10">
        <f>SUM($C$5:C91)/SUM($C$5:$C$3941)</f>
        <v>0.27553847882816446</v>
      </c>
      <c r="F91" t="str">
        <f t="shared" si="13"/>
        <v>A</v>
      </c>
      <c r="G91" s="21">
        <v>8.2378114313629709</v>
      </c>
      <c r="H91" s="22">
        <f t="shared" si="14"/>
        <v>4.9426868588177824</v>
      </c>
      <c r="I91" s="23">
        <v>39.365384615384613</v>
      </c>
      <c r="J91" s="23">
        <v>67.341106767215251</v>
      </c>
      <c r="K91" s="24">
        <f t="shared" si="15"/>
        <v>1.7106680761578863</v>
      </c>
      <c r="L91" t="str">
        <f t="shared" si="16"/>
        <v>Y</v>
      </c>
      <c r="M91" s="10">
        <f t="shared" si="17"/>
        <v>0.98</v>
      </c>
      <c r="N91" s="24">
        <f t="shared" si="18"/>
        <v>2.0537489106318221</v>
      </c>
      <c r="O91" s="25">
        <f t="shared" si="19"/>
        <v>195.58817471929046</v>
      </c>
      <c r="P91" s="8">
        <f t="shared" si="20"/>
        <v>275</v>
      </c>
      <c r="Q91" s="8">
        <f t="shared" si="21"/>
        <v>2047</v>
      </c>
      <c r="R91" s="8">
        <f t="shared" si="22"/>
        <v>287.80104779767748</v>
      </c>
      <c r="S91" s="8">
        <f t="shared" si="23"/>
        <v>288</v>
      </c>
      <c r="T91" t="s">
        <v>62</v>
      </c>
    </row>
    <row r="92" spans="1:20" x14ac:dyDescent="0.35">
      <c r="A92" s="18" t="s">
        <v>236</v>
      </c>
      <c r="B92" s="18" t="s">
        <v>237</v>
      </c>
      <c r="C92" s="19">
        <v>16834.21</v>
      </c>
      <c r="D92" s="20">
        <f t="shared" si="12"/>
        <v>1.8262801424026873E-3</v>
      </c>
      <c r="E92" s="10">
        <f>SUM($C$5:C92)/SUM($C$5:$C$3941)</f>
        <v>0.27736475897056712</v>
      </c>
      <c r="F92" t="str">
        <f t="shared" si="13"/>
        <v>A</v>
      </c>
      <c r="G92" s="21">
        <v>2.5398627036813521</v>
      </c>
      <c r="H92" s="22">
        <f t="shared" si="14"/>
        <v>1.5239176222088113</v>
      </c>
      <c r="I92" s="23">
        <v>127.4615384615385</v>
      </c>
      <c r="J92" s="23">
        <v>316.73861689551029</v>
      </c>
      <c r="K92" s="24">
        <f t="shared" si="15"/>
        <v>2.4849740613407558</v>
      </c>
      <c r="L92" t="str">
        <f t="shared" si="16"/>
        <v>Z</v>
      </c>
      <c r="M92" s="10">
        <f t="shared" si="17"/>
        <v>0.98</v>
      </c>
      <c r="N92" s="24">
        <f t="shared" si="18"/>
        <v>2.0537489106318221</v>
      </c>
      <c r="O92" s="25">
        <f t="shared" si="19"/>
        <v>919.94817008065195</v>
      </c>
      <c r="P92" s="8">
        <f t="shared" si="20"/>
        <v>1175</v>
      </c>
      <c r="Q92" s="8">
        <f t="shared" si="21"/>
        <v>6628.0000000000018</v>
      </c>
      <c r="R92" s="8">
        <f t="shared" si="22"/>
        <v>932.66461939335159</v>
      </c>
      <c r="S92" s="8">
        <f t="shared" si="23"/>
        <v>933</v>
      </c>
      <c r="T92" t="s">
        <v>62</v>
      </c>
    </row>
    <row r="93" spans="1:20" x14ac:dyDescent="0.35">
      <c r="A93" s="18" t="s">
        <v>238</v>
      </c>
      <c r="B93" s="18" t="s">
        <v>239</v>
      </c>
      <c r="C93" s="19">
        <v>16792.009999999998</v>
      </c>
      <c r="D93" s="20">
        <f t="shared" si="12"/>
        <v>1.8217020230843828E-3</v>
      </c>
      <c r="E93" s="10">
        <f>SUM($C$5:C93)/SUM($C$5:$C$3941)</f>
        <v>0.27918646099365146</v>
      </c>
      <c r="F93" t="str">
        <f t="shared" si="13"/>
        <v>A</v>
      </c>
      <c r="G93" s="21">
        <v>5.4063135866065677</v>
      </c>
      <c r="H93" s="22">
        <f t="shared" si="14"/>
        <v>3.2437881519639404</v>
      </c>
      <c r="I93" s="23">
        <v>59.730769230769234</v>
      </c>
      <c r="J93" s="23">
        <v>96.252958270731966</v>
      </c>
      <c r="K93" s="24">
        <f t="shared" si="15"/>
        <v>1.6114468223045917</v>
      </c>
      <c r="L93" t="str">
        <f t="shared" si="16"/>
        <v>Y</v>
      </c>
      <c r="M93" s="10">
        <f t="shared" si="17"/>
        <v>0.98</v>
      </c>
      <c r="N93" s="24">
        <f t="shared" si="18"/>
        <v>2.0537489106318221</v>
      </c>
      <c r="O93" s="25">
        <f t="shared" si="19"/>
        <v>279.56090006928474</v>
      </c>
      <c r="P93" s="8">
        <f t="shared" si="20"/>
        <v>400</v>
      </c>
      <c r="Q93" s="8">
        <f t="shared" si="21"/>
        <v>3106</v>
      </c>
      <c r="R93" s="8">
        <f t="shared" si="22"/>
        <v>437.61226139421592</v>
      </c>
      <c r="S93" s="8">
        <f t="shared" si="23"/>
        <v>438</v>
      </c>
      <c r="T93" t="s">
        <v>62</v>
      </c>
    </row>
    <row r="94" spans="1:20" x14ac:dyDescent="0.35">
      <c r="A94" s="18" t="s">
        <v>240</v>
      </c>
      <c r="B94" s="18" t="s">
        <v>241</v>
      </c>
      <c r="C94" s="19">
        <v>16743.439999999999</v>
      </c>
      <c r="D94" s="20">
        <f t="shared" si="12"/>
        <v>1.8164328464187419E-3</v>
      </c>
      <c r="E94" s="10">
        <f>SUM($C$5:C94)/SUM($C$5:$C$3941)</f>
        <v>0.28100289384007021</v>
      </c>
      <c r="F94" t="str">
        <f t="shared" si="13"/>
        <v>A</v>
      </c>
      <c r="G94" s="21">
        <v>1.633346990537508</v>
      </c>
      <c r="H94" s="22">
        <f t="shared" si="14"/>
        <v>0.98000819432250474</v>
      </c>
      <c r="I94" s="23">
        <v>197.13461538461539</v>
      </c>
      <c r="J94" s="23">
        <v>108.1395302096639</v>
      </c>
      <c r="K94" s="24">
        <f t="shared" si="15"/>
        <v>0.54855678186543</v>
      </c>
      <c r="L94" t="str">
        <f t="shared" si="16"/>
        <v>X</v>
      </c>
      <c r="M94" s="10">
        <f t="shared" si="17"/>
        <v>0.98</v>
      </c>
      <c r="N94" s="24">
        <f t="shared" si="18"/>
        <v>2.0537489106318221</v>
      </c>
      <c r="O94" s="25">
        <f t="shared" si="19"/>
        <v>314.08472987864411</v>
      </c>
      <c r="P94" s="8">
        <f t="shared" si="20"/>
        <v>709</v>
      </c>
      <c r="Q94" s="8">
        <f t="shared" si="21"/>
        <v>10251</v>
      </c>
      <c r="R94" s="8">
        <f t="shared" si="22"/>
        <v>1446.3828413533624</v>
      </c>
      <c r="S94" s="8">
        <f t="shared" si="23"/>
        <v>1447</v>
      </c>
      <c r="T94" t="s">
        <v>62</v>
      </c>
    </row>
    <row r="95" spans="1:20" x14ac:dyDescent="0.35">
      <c r="A95" s="18" t="s">
        <v>242</v>
      </c>
      <c r="B95" s="18" t="s">
        <v>243</v>
      </c>
      <c r="C95" s="19">
        <v>16289.78</v>
      </c>
      <c r="D95" s="20">
        <f t="shared" si="12"/>
        <v>1.767216978884572E-3</v>
      </c>
      <c r="E95" s="10">
        <f>SUM($C$5:C95)/SUM($C$5:$C$3941)</f>
        <v>0.28277011081895476</v>
      </c>
      <c r="F95" t="str">
        <f t="shared" si="13"/>
        <v>A</v>
      </c>
      <c r="G95" s="21">
        <v>4.3300850611376926</v>
      </c>
      <c r="H95" s="22">
        <f t="shared" si="14"/>
        <v>2.5980510366826155</v>
      </c>
      <c r="I95" s="23">
        <v>72.34615384615384</v>
      </c>
      <c r="J95" s="23">
        <v>116.94407656542749</v>
      </c>
      <c r="K95" s="24">
        <f t="shared" si="15"/>
        <v>1.6164518823504068</v>
      </c>
      <c r="L95" t="str">
        <f t="shared" si="16"/>
        <v>Y</v>
      </c>
      <c r="M95" s="10">
        <f t="shared" si="17"/>
        <v>0.98</v>
      </c>
      <c r="N95" s="24">
        <f t="shared" si="18"/>
        <v>2.0537489106318221</v>
      </c>
      <c r="O95" s="25">
        <f t="shared" si="19"/>
        <v>339.65700264968746</v>
      </c>
      <c r="P95" s="8">
        <f t="shared" si="20"/>
        <v>485</v>
      </c>
      <c r="Q95" s="8">
        <f t="shared" si="21"/>
        <v>3761.9999999999995</v>
      </c>
      <c r="R95" s="8">
        <f t="shared" si="22"/>
        <v>538.14654248571981</v>
      </c>
      <c r="S95" s="8">
        <f t="shared" si="23"/>
        <v>539</v>
      </c>
      <c r="T95" t="s">
        <v>62</v>
      </c>
    </row>
    <row r="96" spans="1:20" x14ac:dyDescent="0.35">
      <c r="A96" s="18" t="s">
        <v>244</v>
      </c>
      <c r="B96" s="18" t="s">
        <v>245</v>
      </c>
      <c r="C96" s="19">
        <v>16186.24</v>
      </c>
      <c r="D96" s="20">
        <f t="shared" si="12"/>
        <v>1.7559843136187604E-3</v>
      </c>
      <c r="E96" s="10">
        <f>SUM($C$5:C96)/SUM($C$5:$C$3941)</f>
        <v>0.28452609513257354</v>
      </c>
      <c r="F96" t="str">
        <f t="shared" si="13"/>
        <v>A</v>
      </c>
      <c r="G96" s="21">
        <v>1.2232648125755741</v>
      </c>
      <c r="H96" s="22">
        <f t="shared" si="14"/>
        <v>0.73395888754534444</v>
      </c>
      <c r="I96" s="23">
        <v>254.46153846153851</v>
      </c>
      <c r="J96" s="23">
        <v>176.83186448043219</v>
      </c>
      <c r="K96" s="24">
        <f t="shared" si="15"/>
        <v>0.69492570684571286</v>
      </c>
      <c r="L96" t="str">
        <f t="shared" si="16"/>
        <v>X</v>
      </c>
      <c r="M96" s="10">
        <f t="shared" si="17"/>
        <v>0.98</v>
      </c>
      <c r="N96" s="24">
        <f t="shared" si="18"/>
        <v>2.0537489106318221</v>
      </c>
      <c r="O96" s="25">
        <f t="shared" si="19"/>
        <v>513.59746321803595</v>
      </c>
      <c r="P96" s="8">
        <f t="shared" si="20"/>
        <v>1023</v>
      </c>
      <c r="Q96" s="8">
        <f t="shared" si="21"/>
        <v>13232.000000000002</v>
      </c>
      <c r="R96" s="8">
        <f t="shared" si="22"/>
        <v>1898.8553260581725</v>
      </c>
      <c r="S96" s="8">
        <f t="shared" si="23"/>
        <v>1899</v>
      </c>
      <c r="T96" t="s">
        <v>62</v>
      </c>
    </row>
    <row r="97" spans="1:20" x14ac:dyDescent="0.35">
      <c r="A97" s="18" t="s">
        <v>246</v>
      </c>
      <c r="B97" s="18" t="s">
        <v>247</v>
      </c>
      <c r="C97" s="19">
        <v>16071.95</v>
      </c>
      <c r="D97" s="20">
        <f t="shared" si="12"/>
        <v>1.743585421275419E-3</v>
      </c>
      <c r="E97" s="10">
        <f>SUM($C$5:C97)/SUM($C$5:$C$3941)</f>
        <v>0.28626968055384899</v>
      </c>
      <c r="F97" t="str">
        <f t="shared" si="13"/>
        <v>A</v>
      </c>
      <c r="G97" s="21">
        <v>0.50626693126693134</v>
      </c>
      <c r="H97" s="22">
        <f t="shared" si="14"/>
        <v>0.30376015876015877</v>
      </c>
      <c r="I97" s="23">
        <v>610.5</v>
      </c>
      <c r="J97" s="23">
        <v>295.10772376786582</v>
      </c>
      <c r="K97" s="24">
        <f t="shared" si="15"/>
        <v>0.48338693491869911</v>
      </c>
      <c r="L97" t="str">
        <f t="shared" si="16"/>
        <v>X</v>
      </c>
      <c r="M97" s="10">
        <f t="shared" si="17"/>
        <v>0.98</v>
      </c>
      <c r="N97" s="24">
        <f t="shared" si="18"/>
        <v>2.0537489106318221</v>
      </c>
      <c r="O97" s="25">
        <f t="shared" si="19"/>
        <v>857.12254829500353</v>
      </c>
      <c r="P97" s="8">
        <f t="shared" si="20"/>
        <v>2079</v>
      </c>
      <c r="Q97" s="8">
        <f t="shared" si="21"/>
        <v>31746</v>
      </c>
      <c r="R97" s="8">
        <f t="shared" si="22"/>
        <v>4571.8723727087554</v>
      </c>
      <c r="S97" s="8">
        <f t="shared" si="23"/>
        <v>4572</v>
      </c>
      <c r="T97" t="s">
        <v>62</v>
      </c>
    </row>
    <row r="98" spans="1:20" x14ac:dyDescent="0.35">
      <c r="A98" s="18" t="s">
        <v>248</v>
      </c>
      <c r="B98" s="18" t="s">
        <v>249</v>
      </c>
      <c r="C98" s="19">
        <v>16044.8</v>
      </c>
      <c r="D98" s="20">
        <f t="shared" si="12"/>
        <v>1.7406400198656568E-3</v>
      </c>
      <c r="E98" s="10">
        <f>SUM($C$5:C98)/SUM($C$5:$C$3941)</f>
        <v>0.28801032057371462</v>
      </c>
      <c r="F98" t="str">
        <f t="shared" si="13"/>
        <v>A</v>
      </c>
      <c r="G98" s="21">
        <v>10.187174603174601</v>
      </c>
      <c r="H98" s="22">
        <f t="shared" si="14"/>
        <v>6.1123047619047606</v>
      </c>
      <c r="I98" s="23">
        <v>30.28846153846154</v>
      </c>
      <c r="J98" s="23">
        <v>18.49889931909733</v>
      </c>
      <c r="K98" s="24">
        <f t="shared" si="15"/>
        <v>0.61075731085273721</v>
      </c>
      <c r="L98" t="str">
        <f t="shared" si="16"/>
        <v>X</v>
      </c>
      <c r="M98" s="10">
        <f t="shared" si="17"/>
        <v>0.98</v>
      </c>
      <c r="N98" s="24">
        <f t="shared" si="18"/>
        <v>2.0537489106318221</v>
      </c>
      <c r="O98" s="25">
        <f t="shared" si="19"/>
        <v>53.728935056643017</v>
      </c>
      <c r="P98" s="8">
        <f t="shared" si="20"/>
        <v>115</v>
      </c>
      <c r="Q98" s="8">
        <f t="shared" si="21"/>
        <v>1575</v>
      </c>
      <c r="R98" s="8">
        <f t="shared" si="22"/>
        <v>227.01407095694569</v>
      </c>
      <c r="S98" s="8">
        <f t="shared" si="23"/>
        <v>228</v>
      </c>
      <c r="T98" t="s">
        <v>62</v>
      </c>
    </row>
    <row r="99" spans="1:20" x14ac:dyDescent="0.35">
      <c r="A99" s="18" t="s">
        <v>250</v>
      </c>
      <c r="B99" s="18" t="s">
        <v>251</v>
      </c>
      <c r="C99" s="19">
        <v>15968.5</v>
      </c>
      <c r="D99" s="20">
        <f t="shared" si="12"/>
        <v>1.7323625197711869E-3</v>
      </c>
      <c r="E99" s="10">
        <f>SUM($C$5:C99)/SUM($C$5:$C$3941)</f>
        <v>0.28974268309348583</v>
      </c>
      <c r="F99" t="str">
        <f t="shared" si="13"/>
        <v>A</v>
      </c>
      <c r="G99" s="21">
        <v>5.8578503301540721</v>
      </c>
      <c r="H99" s="22">
        <f t="shared" si="14"/>
        <v>3.5147101980924433</v>
      </c>
      <c r="I99" s="23">
        <v>52.42307692307692</v>
      </c>
      <c r="J99" s="23">
        <v>83.590820903772183</v>
      </c>
      <c r="K99" s="24">
        <f t="shared" si="15"/>
        <v>1.594542438369829</v>
      </c>
      <c r="L99" t="str">
        <f t="shared" si="16"/>
        <v>Y</v>
      </c>
      <c r="M99" s="10">
        <f t="shared" si="17"/>
        <v>0.98</v>
      </c>
      <c r="N99" s="24">
        <f t="shared" si="18"/>
        <v>2.0537489106318221</v>
      </c>
      <c r="O99" s="25">
        <f t="shared" si="19"/>
        <v>242.78448734696977</v>
      </c>
      <c r="P99" s="8">
        <f t="shared" si="20"/>
        <v>348</v>
      </c>
      <c r="Q99" s="8">
        <f t="shared" si="21"/>
        <v>2726</v>
      </c>
      <c r="R99" s="8">
        <f t="shared" si="22"/>
        <v>393.85209761958168</v>
      </c>
      <c r="S99" s="8">
        <f t="shared" si="23"/>
        <v>394</v>
      </c>
      <c r="T99" t="s">
        <v>62</v>
      </c>
    </row>
    <row r="100" spans="1:20" x14ac:dyDescent="0.35">
      <c r="A100" s="18" t="s">
        <v>252</v>
      </c>
      <c r="B100" s="18" t="s">
        <v>253</v>
      </c>
      <c r="C100" s="19">
        <v>15963.42</v>
      </c>
      <c r="D100" s="20">
        <f t="shared" si="12"/>
        <v>1.7318114096731541E-3</v>
      </c>
      <c r="E100" s="10">
        <f>SUM($C$5:C100)/SUM($C$5:$C$3941)</f>
        <v>0.29147449450315893</v>
      </c>
      <c r="F100" t="str">
        <f t="shared" si="13"/>
        <v>A</v>
      </c>
      <c r="G100" s="21">
        <v>2.243628952916374</v>
      </c>
      <c r="H100" s="22">
        <f t="shared" si="14"/>
        <v>1.3461773717498244</v>
      </c>
      <c r="I100" s="23">
        <v>136.82692307692309</v>
      </c>
      <c r="J100" s="23">
        <v>298.1520023676465</v>
      </c>
      <c r="K100" s="24">
        <f t="shared" si="15"/>
        <v>2.17904485215989</v>
      </c>
      <c r="L100" t="str">
        <f t="shared" si="16"/>
        <v>Z</v>
      </c>
      <c r="M100" s="10">
        <f t="shared" si="17"/>
        <v>0.98</v>
      </c>
      <c r="N100" s="24">
        <f t="shared" si="18"/>
        <v>2.0537489106318221</v>
      </c>
      <c r="O100" s="25">
        <f t="shared" si="19"/>
        <v>865.96447150137988</v>
      </c>
      <c r="P100" s="8">
        <f t="shared" si="20"/>
        <v>1140</v>
      </c>
      <c r="Q100" s="8">
        <f t="shared" si="21"/>
        <v>7115.0000000000009</v>
      </c>
      <c r="R100" s="8">
        <f t="shared" si="22"/>
        <v>1028.1377538115412</v>
      </c>
      <c r="S100" s="8">
        <f t="shared" si="23"/>
        <v>1029</v>
      </c>
      <c r="T100" t="s">
        <v>62</v>
      </c>
    </row>
    <row r="101" spans="1:20" x14ac:dyDescent="0.35">
      <c r="A101" s="18" t="s">
        <v>254</v>
      </c>
      <c r="B101" s="18" t="s">
        <v>255</v>
      </c>
      <c r="C101" s="19">
        <v>15961.39</v>
      </c>
      <c r="D101" s="20">
        <f t="shared" si="12"/>
        <v>1.7315911826064204E-3</v>
      </c>
      <c r="E101" s="10">
        <f>SUM($C$5:C101)/SUM($C$5:$C$3941)</f>
        <v>0.29320608568576539</v>
      </c>
      <c r="F101" t="str">
        <f t="shared" si="13"/>
        <v>A</v>
      </c>
      <c r="G101" s="21">
        <v>0.81506357555022213</v>
      </c>
      <c r="H101" s="22">
        <f t="shared" si="14"/>
        <v>0.48903814533013323</v>
      </c>
      <c r="I101" s="23">
        <v>376.59615384615392</v>
      </c>
      <c r="J101" s="23">
        <v>355.82333464110133</v>
      </c>
      <c r="K101" s="24">
        <f t="shared" si="15"/>
        <v>0.94484059650397101</v>
      </c>
      <c r="L101" t="str">
        <f t="shared" si="16"/>
        <v>X</v>
      </c>
      <c r="M101" s="10">
        <f t="shared" si="17"/>
        <v>0.98</v>
      </c>
      <c r="N101" s="24">
        <f t="shared" si="18"/>
        <v>2.0537489106318221</v>
      </c>
      <c r="O101" s="25">
        <f t="shared" si="19"/>
        <v>1033.4673706145004</v>
      </c>
      <c r="P101" s="8">
        <f t="shared" si="20"/>
        <v>1787</v>
      </c>
      <c r="Q101" s="8">
        <f t="shared" si="21"/>
        <v>19583.000000000004</v>
      </c>
      <c r="R101" s="8">
        <f t="shared" si="22"/>
        <v>2829.9791895722619</v>
      </c>
      <c r="S101" s="8">
        <f t="shared" si="23"/>
        <v>2830</v>
      </c>
      <c r="T101" t="s">
        <v>62</v>
      </c>
    </row>
    <row r="102" spans="1:20" x14ac:dyDescent="0.35">
      <c r="A102" s="18" t="s">
        <v>256</v>
      </c>
      <c r="B102" s="18" t="s">
        <v>257</v>
      </c>
      <c r="C102" s="19">
        <v>15960.31</v>
      </c>
      <c r="D102" s="20">
        <f t="shared" si="12"/>
        <v>1.7314740174674687E-3</v>
      </c>
      <c r="E102" s="10">
        <f>SUM($C$5:C102)/SUM($C$5:$C$3941)</f>
        <v>0.29493755970323288</v>
      </c>
      <c r="F102" t="str">
        <f t="shared" si="13"/>
        <v>A</v>
      </c>
      <c r="G102" s="21">
        <v>4.6328911465892606</v>
      </c>
      <c r="H102" s="22">
        <f t="shared" si="14"/>
        <v>2.7797346879535563</v>
      </c>
      <c r="I102" s="23">
        <v>66.25</v>
      </c>
      <c r="J102" s="23">
        <v>150.91354166814699</v>
      </c>
      <c r="K102" s="24">
        <f t="shared" si="15"/>
        <v>2.2779402515946714</v>
      </c>
      <c r="L102" t="str">
        <f t="shared" si="16"/>
        <v>Z</v>
      </c>
      <c r="M102" s="10">
        <f t="shared" si="17"/>
        <v>0.98</v>
      </c>
      <c r="N102" s="24">
        <f t="shared" si="18"/>
        <v>2.0537489106318221</v>
      </c>
      <c r="O102" s="25">
        <f t="shared" si="19"/>
        <v>438.3192610322028</v>
      </c>
      <c r="P102" s="8">
        <f t="shared" si="20"/>
        <v>571</v>
      </c>
      <c r="Q102" s="8">
        <f t="shared" si="21"/>
        <v>3445</v>
      </c>
      <c r="R102" s="8">
        <f t="shared" si="22"/>
        <v>497.8608057442359</v>
      </c>
      <c r="S102" s="8">
        <f t="shared" si="23"/>
        <v>498</v>
      </c>
      <c r="T102" t="s">
        <v>62</v>
      </c>
    </row>
    <row r="103" spans="1:20" x14ac:dyDescent="0.35">
      <c r="A103" s="18" t="s">
        <v>258</v>
      </c>
      <c r="B103" s="18" t="s">
        <v>259</v>
      </c>
      <c r="C103" s="19">
        <v>15852.87</v>
      </c>
      <c r="D103" s="20">
        <f t="shared" si="12"/>
        <v>1.7198182558665533E-3</v>
      </c>
      <c r="E103" s="10">
        <f>SUM($C$5:C103)/SUM($C$5:$C$3941)</f>
        <v>0.29665737795909941</v>
      </c>
      <c r="F103" t="str">
        <f t="shared" si="13"/>
        <v>A</v>
      </c>
      <c r="G103" s="21">
        <v>1.215617667356798</v>
      </c>
      <c r="H103" s="22">
        <f t="shared" si="14"/>
        <v>0.72937060041407875</v>
      </c>
      <c r="I103" s="23">
        <v>250.78846153846149</v>
      </c>
      <c r="J103" s="23">
        <v>172.17960715240159</v>
      </c>
      <c r="K103" s="24">
        <f t="shared" si="15"/>
        <v>0.68655314561190739</v>
      </c>
      <c r="L103" t="str">
        <f t="shared" si="16"/>
        <v>X</v>
      </c>
      <c r="M103" s="10">
        <f t="shared" si="17"/>
        <v>0.98</v>
      </c>
      <c r="N103" s="24">
        <f t="shared" si="18"/>
        <v>2.0537489106318221</v>
      </c>
      <c r="O103" s="25">
        <f t="shared" si="19"/>
        <v>500.08526297666799</v>
      </c>
      <c r="P103" s="8">
        <f t="shared" si="20"/>
        <v>1002</v>
      </c>
      <c r="Q103" s="8">
        <f t="shared" si="21"/>
        <v>13040.999999999998</v>
      </c>
      <c r="R103" s="8">
        <f t="shared" si="22"/>
        <v>1891.0208548590524</v>
      </c>
      <c r="S103" s="8">
        <f t="shared" si="23"/>
        <v>1892</v>
      </c>
      <c r="T103" t="s">
        <v>62</v>
      </c>
    </row>
    <row r="104" spans="1:20" x14ac:dyDescent="0.35">
      <c r="A104" s="18" t="s">
        <v>260</v>
      </c>
      <c r="B104" s="18" t="s">
        <v>261</v>
      </c>
      <c r="C104" s="19">
        <v>15794.65</v>
      </c>
      <c r="D104" s="20">
        <f t="shared" si="12"/>
        <v>1.7135021869871296E-3</v>
      </c>
      <c r="E104" s="10">
        <f>SUM($C$5:C104)/SUM($C$5:$C$3941)</f>
        <v>0.29837088014608654</v>
      </c>
      <c r="F104" t="str">
        <f t="shared" si="13"/>
        <v>A</v>
      </c>
      <c r="G104" s="21">
        <v>1.962312088458193</v>
      </c>
      <c r="H104" s="22">
        <f t="shared" si="14"/>
        <v>1.1773872530749159</v>
      </c>
      <c r="I104" s="23">
        <v>154.78846153846149</v>
      </c>
      <c r="J104" s="23">
        <v>141.7263777098787</v>
      </c>
      <c r="K104" s="24">
        <f t="shared" si="15"/>
        <v>0.91561332350772706</v>
      </c>
      <c r="L104" t="str">
        <f t="shared" si="16"/>
        <v>X</v>
      </c>
      <c r="M104" s="10">
        <f t="shared" si="17"/>
        <v>0.98</v>
      </c>
      <c r="N104" s="24">
        <f t="shared" si="18"/>
        <v>2.0537489106318221</v>
      </c>
      <c r="O104" s="25">
        <f t="shared" si="19"/>
        <v>411.63569855889693</v>
      </c>
      <c r="P104" s="8">
        <f t="shared" si="20"/>
        <v>722</v>
      </c>
      <c r="Q104" s="8">
        <f t="shared" si="21"/>
        <v>8048.9999999999973</v>
      </c>
      <c r="R104" s="8">
        <f t="shared" si="22"/>
        <v>1169.3009343466824</v>
      </c>
      <c r="S104" s="8">
        <f t="shared" si="23"/>
        <v>1170</v>
      </c>
      <c r="T104" t="s">
        <v>62</v>
      </c>
    </row>
    <row r="105" spans="1:20" x14ac:dyDescent="0.35">
      <c r="A105" s="18" t="s">
        <v>262</v>
      </c>
      <c r="B105" s="18" t="s">
        <v>263</v>
      </c>
      <c r="C105" s="19">
        <v>15786.18</v>
      </c>
      <c r="D105" s="20">
        <f t="shared" si="12"/>
        <v>1.7125833085362757E-3</v>
      </c>
      <c r="E105" s="10">
        <f>SUM($C$5:C105)/SUM($C$5:$C$3941)</f>
        <v>0.30008346345462283</v>
      </c>
      <c r="F105" t="str">
        <f t="shared" si="13"/>
        <v>A</v>
      </c>
      <c r="G105" s="21">
        <v>1.8341094457999301</v>
      </c>
      <c r="H105" s="22">
        <f t="shared" si="14"/>
        <v>1.100465667479958</v>
      </c>
      <c r="I105" s="23">
        <v>165.5192307692308</v>
      </c>
      <c r="J105" s="23">
        <v>153.54675986833249</v>
      </c>
      <c r="K105" s="24">
        <f t="shared" si="15"/>
        <v>0.92766719102512929</v>
      </c>
      <c r="L105" t="str">
        <f t="shared" si="16"/>
        <v>X</v>
      </c>
      <c r="M105" s="10">
        <f t="shared" si="17"/>
        <v>0.98</v>
      </c>
      <c r="N105" s="24">
        <f t="shared" si="18"/>
        <v>2.0537489106318221</v>
      </c>
      <c r="O105" s="25">
        <f t="shared" si="19"/>
        <v>445.96728415116098</v>
      </c>
      <c r="P105" s="8">
        <f t="shared" si="20"/>
        <v>778</v>
      </c>
      <c r="Q105" s="8">
        <f t="shared" si="21"/>
        <v>8607.0000000000018</v>
      </c>
      <c r="R105" s="8">
        <f t="shared" si="22"/>
        <v>1250.6985615653564</v>
      </c>
      <c r="S105" s="8">
        <f t="shared" si="23"/>
        <v>1251</v>
      </c>
      <c r="T105" t="s">
        <v>62</v>
      </c>
    </row>
    <row r="106" spans="1:20" x14ac:dyDescent="0.35">
      <c r="A106" s="18" t="s">
        <v>264</v>
      </c>
      <c r="B106" s="18" t="s">
        <v>265</v>
      </c>
      <c r="C106" s="19">
        <v>15728.53</v>
      </c>
      <c r="D106" s="20">
        <f t="shared" si="12"/>
        <v>1.706329076813521E-3</v>
      </c>
      <c r="E106" s="10">
        <f>SUM($C$5:C106)/SUM($C$5:$C$3941)</f>
        <v>0.30178979253143634</v>
      </c>
      <c r="F106" t="str">
        <f t="shared" si="13"/>
        <v>A</v>
      </c>
      <c r="G106" s="21">
        <v>2.0059341920673379</v>
      </c>
      <c r="H106" s="22">
        <f t="shared" si="14"/>
        <v>1.2035605152404028</v>
      </c>
      <c r="I106" s="23">
        <v>150.78846153846149</v>
      </c>
      <c r="J106" s="23">
        <v>127.6787231093796</v>
      </c>
      <c r="K106" s="24">
        <f t="shared" si="15"/>
        <v>0.84674067104804762</v>
      </c>
      <c r="L106" t="str">
        <f t="shared" si="16"/>
        <v>X</v>
      </c>
      <c r="M106" s="10">
        <f t="shared" si="17"/>
        <v>0.98</v>
      </c>
      <c r="N106" s="24">
        <f t="shared" si="18"/>
        <v>2.0537489106318221</v>
      </c>
      <c r="O106" s="25">
        <f t="shared" si="19"/>
        <v>370.83513476809958</v>
      </c>
      <c r="P106" s="8">
        <f t="shared" si="20"/>
        <v>673</v>
      </c>
      <c r="Q106" s="8">
        <f t="shared" si="21"/>
        <v>7840.9999999999973</v>
      </c>
      <c r="R106" s="8">
        <f t="shared" si="22"/>
        <v>1141.4759323844733</v>
      </c>
      <c r="S106" s="8">
        <f t="shared" si="23"/>
        <v>1142</v>
      </c>
      <c r="T106" t="s">
        <v>62</v>
      </c>
    </row>
    <row r="107" spans="1:20" x14ac:dyDescent="0.35">
      <c r="A107" s="18" t="s">
        <v>266</v>
      </c>
      <c r="B107" s="18" t="s">
        <v>267</v>
      </c>
      <c r="C107" s="19">
        <v>15718.32</v>
      </c>
      <c r="D107" s="20">
        <f t="shared" si="12"/>
        <v>1.7052214323054666E-3</v>
      </c>
      <c r="E107" s="10">
        <f>SUM($C$5:C107)/SUM($C$5:$C$3941)</f>
        <v>0.30349501396374179</v>
      </c>
      <c r="F107" t="str">
        <f t="shared" si="13"/>
        <v>A</v>
      </c>
      <c r="G107" s="21">
        <v>1.908953121204761</v>
      </c>
      <c r="H107" s="22">
        <f t="shared" si="14"/>
        <v>1.1453718727228566</v>
      </c>
      <c r="I107" s="23">
        <v>158.34615384615381</v>
      </c>
      <c r="J107" s="23">
        <v>94.344567601412194</v>
      </c>
      <c r="K107" s="24">
        <f t="shared" si="15"/>
        <v>0.59581218305482575</v>
      </c>
      <c r="L107" t="str">
        <f t="shared" si="16"/>
        <v>X</v>
      </c>
      <c r="M107" s="10">
        <f t="shared" si="17"/>
        <v>0.98</v>
      </c>
      <c r="N107" s="24">
        <f t="shared" si="18"/>
        <v>2.0537489106318221</v>
      </c>
      <c r="O107" s="25">
        <f t="shared" si="19"/>
        <v>274.01809470741478</v>
      </c>
      <c r="P107" s="8">
        <f t="shared" si="20"/>
        <v>591</v>
      </c>
      <c r="Q107" s="8">
        <f t="shared" si="21"/>
        <v>8233.9999999999982</v>
      </c>
      <c r="R107" s="8">
        <f t="shared" si="22"/>
        <v>1199.0772749679454</v>
      </c>
      <c r="S107" s="8">
        <f t="shared" si="23"/>
        <v>1200</v>
      </c>
      <c r="T107" t="s">
        <v>62</v>
      </c>
    </row>
    <row r="108" spans="1:20" x14ac:dyDescent="0.35">
      <c r="A108" s="18" t="s">
        <v>268</v>
      </c>
      <c r="B108" s="18" t="s">
        <v>269</v>
      </c>
      <c r="C108" s="19">
        <v>15623.53</v>
      </c>
      <c r="D108" s="20">
        <f t="shared" si="12"/>
        <v>1.694938021637645E-3</v>
      </c>
      <c r="E108" s="10">
        <f>SUM($C$5:C108)/SUM($C$5:$C$3941)</f>
        <v>0.3051899519853794</v>
      </c>
      <c r="F108" t="str">
        <f t="shared" si="13"/>
        <v>A</v>
      </c>
      <c r="G108" s="21">
        <v>1.7884077380952379</v>
      </c>
      <c r="H108" s="22">
        <f t="shared" si="14"/>
        <v>1.0730446428571427</v>
      </c>
      <c r="I108" s="23">
        <v>168</v>
      </c>
      <c r="J108" s="23">
        <v>133.60491948204569</v>
      </c>
      <c r="K108" s="24">
        <f t="shared" si="15"/>
        <v>0.79526737786931956</v>
      </c>
      <c r="L108" t="str">
        <f t="shared" si="16"/>
        <v>X</v>
      </c>
      <c r="M108" s="10">
        <f t="shared" si="17"/>
        <v>0.98</v>
      </c>
      <c r="N108" s="24">
        <f t="shared" si="18"/>
        <v>2.0537489106318221</v>
      </c>
      <c r="O108" s="25">
        <f t="shared" si="19"/>
        <v>388.0474139717158</v>
      </c>
      <c r="P108" s="8">
        <f t="shared" si="20"/>
        <v>725</v>
      </c>
      <c r="Q108" s="8">
        <f t="shared" si="21"/>
        <v>8736</v>
      </c>
      <c r="R108" s="8">
        <f t="shared" si="22"/>
        <v>1276.0344960385753</v>
      </c>
      <c r="S108" s="8">
        <f t="shared" si="23"/>
        <v>1277</v>
      </c>
      <c r="T108" t="s">
        <v>62</v>
      </c>
    </row>
    <row r="109" spans="1:20" x14ac:dyDescent="0.35">
      <c r="A109" s="18" t="s">
        <v>270</v>
      </c>
      <c r="B109" s="18" t="s">
        <v>271</v>
      </c>
      <c r="C109" s="19">
        <v>15616.09</v>
      </c>
      <c r="D109" s="20">
        <f t="shared" si="12"/>
        <v>1.6941308840137542E-3</v>
      </c>
      <c r="E109" s="10">
        <f>SUM($C$5:C109)/SUM($C$5:$C$3941)</f>
        <v>0.30688408286939317</v>
      </c>
      <c r="F109" t="str">
        <f t="shared" si="13"/>
        <v>A</v>
      </c>
      <c r="G109" s="21">
        <v>2.218509731495951</v>
      </c>
      <c r="H109" s="22">
        <f t="shared" si="14"/>
        <v>1.3311058388975705</v>
      </c>
      <c r="I109" s="23">
        <v>135.36538461538461</v>
      </c>
      <c r="J109" s="23">
        <v>287.55125911986158</v>
      </c>
      <c r="K109" s="24">
        <f t="shared" si="15"/>
        <v>2.124259905417361</v>
      </c>
      <c r="L109" t="str">
        <f t="shared" si="16"/>
        <v>Z</v>
      </c>
      <c r="M109" s="10">
        <f t="shared" si="17"/>
        <v>0.98</v>
      </c>
      <c r="N109" s="24">
        <f t="shared" si="18"/>
        <v>2.0537489106318221</v>
      </c>
      <c r="O109" s="25">
        <f t="shared" si="19"/>
        <v>835.17525341398846</v>
      </c>
      <c r="P109" s="8">
        <f t="shared" si="20"/>
        <v>1106</v>
      </c>
      <c r="Q109" s="8">
        <f t="shared" si="21"/>
        <v>7039</v>
      </c>
      <c r="R109" s="8">
        <f t="shared" si="22"/>
        <v>1028.4050159257047</v>
      </c>
      <c r="S109" s="8">
        <f t="shared" si="23"/>
        <v>1029</v>
      </c>
      <c r="T109" t="s">
        <v>62</v>
      </c>
    </row>
    <row r="110" spans="1:20" x14ac:dyDescent="0.35">
      <c r="A110" s="18" t="s">
        <v>272</v>
      </c>
      <c r="B110" s="18" t="s">
        <v>273</v>
      </c>
      <c r="C110" s="19">
        <v>15561.12</v>
      </c>
      <c r="D110" s="20">
        <f t="shared" si="12"/>
        <v>1.6881673954135838E-3</v>
      </c>
      <c r="E110" s="10">
        <f>SUM($C$5:C110)/SUM($C$5:$C$3941)</f>
        <v>0.30857225026480672</v>
      </c>
      <c r="F110" t="str">
        <f t="shared" si="13"/>
        <v>A</v>
      </c>
      <c r="G110" s="21">
        <v>1.2685350941550499</v>
      </c>
      <c r="H110" s="22">
        <f t="shared" si="14"/>
        <v>0.76112105649302997</v>
      </c>
      <c r="I110" s="23">
        <v>235.90384615384619</v>
      </c>
      <c r="J110" s="23">
        <v>209.05813616944579</v>
      </c>
      <c r="K110" s="24">
        <f t="shared" si="15"/>
        <v>0.88620062613607076</v>
      </c>
      <c r="L110" t="str">
        <f t="shared" si="16"/>
        <v>X</v>
      </c>
      <c r="M110" s="10">
        <f t="shared" si="17"/>
        <v>0.98</v>
      </c>
      <c r="N110" s="24">
        <f t="shared" si="18"/>
        <v>2.0537489106318221</v>
      </c>
      <c r="O110" s="25">
        <f t="shared" si="19"/>
        <v>607.1967216836058</v>
      </c>
      <c r="P110" s="8">
        <f t="shared" si="20"/>
        <v>1080</v>
      </c>
      <c r="Q110" s="8">
        <f t="shared" si="21"/>
        <v>12267.000000000002</v>
      </c>
      <c r="R110" s="8">
        <f t="shared" si="22"/>
        <v>1795.3838407167857</v>
      </c>
      <c r="S110" s="8">
        <f t="shared" si="23"/>
        <v>1796</v>
      </c>
      <c r="T110" t="s">
        <v>62</v>
      </c>
    </row>
    <row r="111" spans="1:20" x14ac:dyDescent="0.35">
      <c r="A111" s="18" t="s">
        <v>274</v>
      </c>
      <c r="B111" s="18" t="s">
        <v>275</v>
      </c>
      <c r="C111" s="19">
        <v>15486.98</v>
      </c>
      <c r="D111" s="20">
        <f t="shared" si="12"/>
        <v>1.6801242255970177E-3</v>
      </c>
      <c r="E111" s="10">
        <f>SUM($C$5:C111)/SUM($C$5:$C$3941)</f>
        <v>0.31025237449040377</v>
      </c>
      <c r="F111" t="str">
        <f t="shared" si="13"/>
        <v>A</v>
      </c>
      <c r="G111" s="21">
        <v>2.2206739317464872</v>
      </c>
      <c r="H111" s="22">
        <f t="shared" si="14"/>
        <v>1.3324043590478922</v>
      </c>
      <c r="I111" s="23">
        <v>134.11538461538461</v>
      </c>
      <c r="J111" s="23">
        <v>305.9569144245034</v>
      </c>
      <c r="K111" s="24">
        <f t="shared" si="15"/>
        <v>2.2812961786742441</v>
      </c>
      <c r="L111" t="str">
        <f t="shared" si="16"/>
        <v>Z</v>
      </c>
      <c r="M111" s="10">
        <f t="shared" si="17"/>
        <v>0.98</v>
      </c>
      <c r="N111" s="24">
        <f t="shared" si="18"/>
        <v>2.0537489106318221</v>
      </c>
      <c r="O111" s="25">
        <f t="shared" si="19"/>
        <v>888.63336686602236</v>
      </c>
      <c r="P111" s="8">
        <f t="shared" si="20"/>
        <v>1157</v>
      </c>
      <c r="Q111" s="8">
        <f t="shared" si="21"/>
        <v>6974</v>
      </c>
      <c r="R111" s="8">
        <f t="shared" si="22"/>
        <v>1023.1467920910645</v>
      </c>
      <c r="S111" s="8">
        <f t="shared" si="23"/>
        <v>1024</v>
      </c>
      <c r="T111" t="s">
        <v>62</v>
      </c>
    </row>
    <row r="112" spans="1:20" x14ac:dyDescent="0.35">
      <c r="A112" s="18" t="s">
        <v>276</v>
      </c>
      <c r="B112" s="18" t="s">
        <v>277</v>
      </c>
      <c r="C112" s="19">
        <v>15416.75</v>
      </c>
      <c r="D112" s="20">
        <f t="shared" si="12"/>
        <v>1.6725052369779532E-3</v>
      </c>
      <c r="E112" s="10">
        <f>SUM($C$5:C112)/SUM($C$5:$C$3941)</f>
        <v>0.3119248797273817</v>
      </c>
      <c r="F112" t="str">
        <f t="shared" si="13"/>
        <v>A</v>
      </c>
      <c r="G112" s="21">
        <v>5.3382098337950126</v>
      </c>
      <c r="H112" s="22">
        <f t="shared" si="14"/>
        <v>3.2029259002770076</v>
      </c>
      <c r="I112" s="23">
        <v>55.53846153846154</v>
      </c>
      <c r="J112" s="23">
        <v>122.7587242278825</v>
      </c>
      <c r="K112" s="24">
        <f t="shared" si="15"/>
        <v>2.2103371398372196</v>
      </c>
      <c r="L112" t="str">
        <f t="shared" si="16"/>
        <v>Z</v>
      </c>
      <c r="M112" s="10">
        <f t="shared" si="17"/>
        <v>0.98</v>
      </c>
      <c r="N112" s="24">
        <f t="shared" si="18"/>
        <v>2.0537489106318221</v>
      </c>
      <c r="O112" s="25">
        <f t="shared" si="19"/>
        <v>356.54529536615109</v>
      </c>
      <c r="P112" s="8">
        <f t="shared" si="20"/>
        <v>468</v>
      </c>
      <c r="Q112" s="8">
        <f t="shared" si="21"/>
        <v>2888</v>
      </c>
      <c r="R112" s="8">
        <f t="shared" si="22"/>
        <v>424.65881799639925</v>
      </c>
      <c r="S112" s="8">
        <f t="shared" si="23"/>
        <v>425</v>
      </c>
      <c r="T112" t="s">
        <v>62</v>
      </c>
    </row>
    <row r="113" spans="1:20" x14ac:dyDescent="0.35">
      <c r="A113" s="18" t="s">
        <v>278</v>
      </c>
      <c r="B113" s="18" t="s">
        <v>279</v>
      </c>
      <c r="C113" s="19">
        <v>15153.67</v>
      </c>
      <c r="D113" s="20">
        <f t="shared" si="12"/>
        <v>1.6439646770191967E-3</v>
      </c>
      <c r="E113" s="10">
        <f>SUM($C$5:C113)/SUM($C$5:$C$3941)</f>
        <v>0.31356884440440091</v>
      </c>
      <c r="F113" t="str">
        <f t="shared" si="13"/>
        <v>A</v>
      </c>
      <c r="G113" s="21">
        <v>14.556839577329489</v>
      </c>
      <c r="H113" s="22">
        <f t="shared" si="14"/>
        <v>8.7341037463976932</v>
      </c>
      <c r="I113" s="23">
        <v>20.01923076923077</v>
      </c>
      <c r="J113" s="23">
        <v>26.670458346573081</v>
      </c>
      <c r="K113" s="24">
        <f t="shared" si="15"/>
        <v>1.3322419154868397</v>
      </c>
      <c r="L113" t="str">
        <f t="shared" si="16"/>
        <v>Y</v>
      </c>
      <c r="M113" s="10">
        <f t="shared" si="17"/>
        <v>0.98</v>
      </c>
      <c r="N113" s="24">
        <f t="shared" si="18"/>
        <v>2.0537489106318221</v>
      </c>
      <c r="O113" s="25">
        <f t="shared" si="19"/>
        <v>77.462734388450698</v>
      </c>
      <c r="P113" s="8">
        <f t="shared" si="20"/>
        <v>118</v>
      </c>
      <c r="Q113" s="8">
        <f t="shared" si="21"/>
        <v>1041</v>
      </c>
      <c r="R113" s="8">
        <f t="shared" si="22"/>
        <v>154.39427391484341</v>
      </c>
      <c r="S113" s="8">
        <f t="shared" si="23"/>
        <v>155</v>
      </c>
      <c r="T113" t="s">
        <v>62</v>
      </c>
    </row>
    <row r="114" spans="1:20" x14ac:dyDescent="0.35">
      <c r="A114" s="18" t="s">
        <v>280</v>
      </c>
      <c r="B114" s="18" t="s">
        <v>281</v>
      </c>
      <c r="C114" s="19">
        <v>14696.22</v>
      </c>
      <c r="D114" s="20">
        <f t="shared" si="12"/>
        <v>1.5943376466362972E-3</v>
      </c>
      <c r="E114" s="10">
        <f>SUM($C$5:C114)/SUM($C$5:$C$3941)</f>
        <v>0.31516318205103722</v>
      </c>
      <c r="F114" t="str">
        <f t="shared" si="13"/>
        <v>A</v>
      </c>
      <c r="G114" s="21">
        <v>12.779321739130429</v>
      </c>
      <c r="H114" s="22">
        <f t="shared" si="14"/>
        <v>7.6675930434782575</v>
      </c>
      <c r="I114" s="23">
        <v>22.11538461538462</v>
      </c>
      <c r="J114" s="23">
        <v>18.480147107208651</v>
      </c>
      <c r="K114" s="24">
        <f t="shared" si="15"/>
        <v>0.83562404310856497</v>
      </c>
      <c r="L114" t="str">
        <f t="shared" si="16"/>
        <v>X</v>
      </c>
      <c r="M114" s="10">
        <f t="shared" si="17"/>
        <v>0.98</v>
      </c>
      <c r="N114" s="24">
        <f t="shared" si="18"/>
        <v>2.0537489106318221</v>
      </c>
      <c r="O114" s="25">
        <f t="shared" si="19"/>
        <v>53.674470390537451</v>
      </c>
      <c r="P114" s="8">
        <f t="shared" si="20"/>
        <v>98</v>
      </c>
      <c r="Q114" s="8">
        <f t="shared" si="21"/>
        <v>1150.0000000000002</v>
      </c>
      <c r="R114" s="8">
        <f t="shared" si="22"/>
        <v>173.19461736790637</v>
      </c>
      <c r="S114" s="8">
        <f t="shared" si="23"/>
        <v>174</v>
      </c>
      <c r="T114" t="s">
        <v>62</v>
      </c>
    </row>
    <row r="115" spans="1:20" x14ac:dyDescent="0.35">
      <c r="A115" s="18" t="s">
        <v>282</v>
      </c>
      <c r="B115" s="18" t="s">
        <v>283</v>
      </c>
      <c r="C115" s="19">
        <v>14631.1</v>
      </c>
      <c r="D115" s="20">
        <f t="shared" si="12"/>
        <v>1.5872730227024588E-3</v>
      </c>
      <c r="E115" s="10">
        <f>SUM($C$5:C115)/SUM($C$5:$C$3941)</f>
        <v>0.31675045507373972</v>
      </c>
      <c r="F115" t="str">
        <f t="shared" si="13"/>
        <v>A</v>
      </c>
      <c r="G115" s="21">
        <v>5.0486887508626639</v>
      </c>
      <c r="H115" s="22">
        <f t="shared" si="14"/>
        <v>3.0292132505175982</v>
      </c>
      <c r="I115" s="23">
        <v>55.730769230769234</v>
      </c>
      <c r="J115" s="23">
        <v>127.2564363924994</v>
      </c>
      <c r="K115" s="24">
        <f t="shared" si="15"/>
        <v>2.2834143176017836</v>
      </c>
      <c r="L115" t="str">
        <f t="shared" si="16"/>
        <v>Z</v>
      </c>
      <c r="M115" s="10">
        <f t="shared" si="17"/>
        <v>0.98</v>
      </c>
      <c r="N115" s="24">
        <f t="shared" si="18"/>
        <v>2.0537489106318221</v>
      </c>
      <c r="O115" s="25">
        <f t="shared" si="19"/>
        <v>369.60862852061069</v>
      </c>
      <c r="P115" s="8">
        <f t="shared" si="20"/>
        <v>482</v>
      </c>
      <c r="Q115" s="8">
        <f t="shared" si="21"/>
        <v>2898</v>
      </c>
      <c r="R115" s="8">
        <f t="shared" si="22"/>
        <v>437.42063273917142</v>
      </c>
      <c r="S115" s="8">
        <f t="shared" si="23"/>
        <v>438</v>
      </c>
      <c r="T115" t="s">
        <v>62</v>
      </c>
    </row>
    <row r="116" spans="1:20" x14ac:dyDescent="0.35">
      <c r="A116" s="18" t="s">
        <v>284</v>
      </c>
      <c r="B116" s="18" t="s">
        <v>285</v>
      </c>
      <c r="C116" s="19">
        <v>14630.65</v>
      </c>
      <c r="D116" s="20">
        <f t="shared" si="12"/>
        <v>1.5872242038945622E-3</v>
      </c>
      <c r="E116" s="10">
        <f>SUM($C$5:C116)/SUM($C$5:$C$3941)</f>
        <v>0.31833767927763423</v>
      </c>
      <c r="F116" t="str">
        <f t="shared" si="13"/>
        <v>A</v>
      </c>
      <c r="G116" s="21">
        <v>3.0160070088641522</v>
      </c>
      <c r="H116" s="22">
        <f t="shared" si="14"/>
        <v>1.8096042053184913</v>
      </c>
      <c r="I116" s="23">
        <v>93.288461538461533</v>
      </c>
      <c r="J116" s="23">
        <v>71.959502918876709</v>
      </c>
      <c r="K116" s="24">
        <f t="shared" si="15"/>
        <v>0.77136552293992766</v>
      </c>
      <c r="L116" t="str">
        <f t="shared" si="16"/>
        <v>X</v>
      </c>
      <c r="M116" s="10">
        <f t="shared" si="17"/>
        <v>0.98</v>
      </c>
      <c r="N116" s="24">
        <f t="shared" si="18"/>
        <v>2.0537489106318221</v>
      </c>
      <c r="O116" s="25">
        <f t="shared" si="19"/>
        <v>209.00202722035792</v>
      </c>
      <c r="P116" s="8">
        <f t="shared" si="20"/>
        <v>396</v>
      </c>
      <c r="Q116" s="8">
        <f t="shared" si="21"/>
        <v>4851</v>
      </c>
      <c r="R116" s="8">
        <f t="shared" si="22"/>
        <v>732.21536287038782</v>
      </c>
      <c r="S116" s="8">
        <f t="shared" si="23"/>
        <v>733</v>
      </c>
      <c r="T116" t="s">
        <v>62</v>
      </c>
    </row>
    <row r="117" spans="1:20" x14ac:dyDescent="0.35">
      <c r="A117" s="18" t="s">
        <v>286</v>
      </c>
      <c r="B117" s="18" t="s">
        <v>287</v>
      </c>
      <c r="C117" s="19">
        <v>14584.69</v>
      </c>
      <c r="D117" s="20">
        <f t="shared" si="12"/>
        <v>1.5822381763147216E-3</v>
      </c>
      <c r="E117" s="10">
        <f>SUM($C$5:C117)/SUM($C$5:$C$3941)</f>
        <v>0.31991991745394899</v>
      </c>
      <c r="F117" t="str">
        <f t="shared" si="13"/>
        <v>A</v>
      </c>
      <c r="G117" s="21">
        <v>1.960571313348568</v>
      </c>
      <c r="H117" s="22">
        <f t="shared" si="14"/>
        <v>1.1763427880091408</v>
      </c>
      <c r="I117" s="23">
        <v>143.05769230769229</v>
      </c>
      <c r="J117" s="23">
        <v>140.51019270285579</v>
      </c>
      <c r="K117" s="24">
        <f t="shared" si="15"/>
        <v>0.98219250175406669</v>
      </c>
      <c r="L117" t="str">
        <f t="shared" si="16"/>
        <v>X</v>
      </c>
      <c r="M117" s="10">
        <f t="shared" si="17"/>
        <v>0.98</v>
      </c>
      <c r="N117" s="24">
        <f t="shared" si="18"/>
        <v>2.0537489106318221</v>
      </c>
      <c r="O117" s="25">
        <f t="shared" si="19"/>
        <v>408.10336270842072</v>
      </c>
      <c r="P117" s="8">
        <f t="shared" si="20"/>
        <v>695</v>
      </c>
      <c r="Q117" s="8">
        <f t="shared" si="21"/>
        <v>7438.9999999999991</v>
      </c>
      <c r="R117" s="8">
        <f t="shared" si="22"/>
        <v>1124.6187762637219</v>
      </c>
      <c r="S117" s="8">
        <f t="shared" si="23"/>
        <v>1125</v>
      </c>
      <c r="T117" t="s">
        <v>62</v>
      </c>
    </row>
    <row r="118" spans="1:20" x14ac:dyDescent="0.35">
      <c r="A118" s="18" t="s">
        <v>288</v>
      </c>
      <c r="B118" s="18" t="s">
        <v>289</v>
      </c>
      <c r="C118" s="19">
        <v>14574.02</v>
      </c>
      <c r="D118" s="20">
        <f t="shared" si="12"/>
        <v>1.5810806281363731E-3</v>
      </c>
      <c r="E118" s="10">
        <f>SUM($C$5:C118)/SUM($C$5:$C$3941)</f>
        <v>0.32150099808208532</v>
      </c>
      <c r="F118" t="str">
        <f t="shared" si="13"/>
        <v>A</v>
      </c>
      <c r="G118" s="21">
        <v>5.3189854014598543</v>
      </c>
      <c r="H118" s="22">
        <f t="shared" si="14"/>
        <v>3.1913912408759124</v>
      </c>
      <c r="I118" s="23">
        <v>52.692307692307693</v>
      </c>
      <c r="J118" s="23">
        <v>90.37623721639261</v>
      </c>
      <c r="K118" s="24">
        <f t="shared" si="15"/>
        <v>1.7151694654205896</v>
      </c>
      <c r="L118" t="str">
        <f t="shared" si="16"/>
        <v>Y</v>
      </c>
      <c r="M118" s="10">
        <f t="shared" si="17"/>
        <v>0.98</v>
      </c>
      <c r="N118" s="24">
        <f t="shared" si="18"/>
        <v>2.0537489106318221</v>
      </c>
      <c r="O118" s="25">
        <f t="shared" si="19"/>
        <v>262.49231893761487</v>
      </c>
      <c r="P118" s="8">
        <f t="shared" si="20"/>
        <v>368</v>
      </c>
      <c r="Q118" s="8">
        <f t="shared" si="21"/>
        <v>2740</v>
      </c>
      <c r="R118" s="8">
        <f t="shared" si="22"/>
        <v>414.38140145157729</v>
      </c>
      <c r="S118" s="8">
        <f t="shared" si="23"/>
        <v>415</v>
      </c>
      <c r="T118" t="s">
        <v>62</v>
      </c>
    </row>
    <row r="119" spans="1:20" x14ac:dyDescent="0.35">
      <c r="A119" s="18" t="s">
        <v>290</v>
      </c>
      <c r="B119" s="18" t="s">
        <v>291</v>
      </c>
      <c r="C119" s="19">
        <v>14572.87</v>
      </c>
      <c r="D119" s="20">
        <f t="shared" si="12"/>
        <v>1.5809558689606374E-3</v>
      </c>
      <c r="E119" s="10">
        <f>SUM($C$5:C119)/SUM($C$5:$C$3941)</f>
        <v>0.323081953951046</v>
      </c>
      <c r="F119" t="str">
        <f t="shared" si="13"/>
        <v>A</v>
      </c>
      <c r="G119" s="21">
        <v>6.0695002082465654</v>
      </c>
      <c r="H119" s="22">
        <f t="shared" si="14"/>
        <v>3.6417001249479393</v>
      </c>
      <c r="I119" s="23">
        <v>46.17307692307692</v>
      </c>
      <c r="J119" s="23">
        <v>82.884924042217506</v>
      </c>
      <c r="K119" s="24">
        <f t="shared" si="15"/>
        <v>1.7950920658872598</v>
      </c>
      <c r="L119" t="str">
        <f t="shared" si="16"/>
        <v>Y</v>
      </c>
      <c r="M119" s="10">
        <f t="shared" si="17"/>
        <v>0.98</v>
      </c>
      <c r="N119" s="24">
        <f t="shared" si="18"/>
        <v>2.0537489106318221</v>
      </c>
      <c r="O119" s="25">
        <f t="shared" si="19"/>
        <v>240.73425257478496</v>
      </c>
      <c r="P119" s="8">
        <f t="shared" si="20"/>
        <v>334</v>
      </c>
      <c r="Q119" s="8">
        <f t="shared" si="21"/>
        <v>2401</v>
      </c>
      <c r="R119" s="8">
        <f t="shared" si="22"/>
        <v>363.12737260420255</v>
      </c>
      <c r="S119" s="8">
        <f t="shared" si="23"/>
        <v>364</v>
      </c>
      <c r="T119" t="s">
        <v>62</v>
      </c>
    </row>
    <row r="120" spans="1:20" x14ac:dyDescent="0.35">
      <c r="A120" s="18" t="s">
        <v>292</v>
      </c>
      <c r="B120" s="18" t="s">
        <v>293</v>
      </c>
      <c r="C120" s="19">
        <v>14414.74</v>
      </c>
      <c r="D120" s="20">
        <f t="shared" si="12"/>
        <v>1.5638009398657681E-3</v>
      </c>
      <c r="E120" s="10">
        <f>SUM($C$5:C120)/SUM($C$5:$C$3941)</f>
        <v>0.3246457548909118</v>
      </c>
      <c r="F120" t="str">
        <f t="shared" si="13"/>
        <v>A</v>
      </c>
      <c r="G120" s="21">
        <v>7.3208430675469778</v>
      </c>
      <c r="H120" s="22">
        <f t="shared" si="14"/>
        <v>4.3925058405281865</v>
      </c>
      <c r="I120" s="23">
        <v>37.865384615384613</v>
      </c>
      <c r="J120" s="23">
        <v>22.813849290661441</v>
      </c>
      <c r="K120" s="24">
        <f t="shared" si="15"/>
        <v>0.60249881316119602</v>
      </c>
      <c r="L120" t="str">
        <f t="shared" si="16"/>
        <v>X</v>
      </c>
      <c r="M120" s="10">
        <f t="shared" si="17"/>
        <v>0.98</v>
      </c>
      <c r="N120" s="24">
        <f t="shared" si="18"/>
        <v>2.0537489106318221</v>
      </c>
      <c r="O120" s="25">
        <f t="shared" si="19"/>
        <v>66.261446466956727</v>
      </c>
      <c r="P120" s="8">
        <f t="shared" si="20"/>
        <v>142</v>
      </c>
      <c r="Q120" s="8">
        <f t="shared" si="21"/>
        <v>1969</v>
      </c>
      <c r="R120" s="8">
        <f t="shared" si="22"/>
        <v>299.42060399157867</v>
      </c>
      <c r="S120" s="8">
        <f t="shared" si="23"/>
        <v>300</v>
      </c>
      <c r="T120" t="s">
        <v>62</v>
      </c>
    </row>
    <row r="121" spans="1:20" x14ac:dyDescent="0.35">
      <c r="A121" s="18" t="s">
        <v>294</v>
      </c>
      <c r="B121" s="18" t="s">
        <v>295</v>
      </c>
      <c r="C121" s="19">
        <v>14289.47</v>
      </c>
      <c r="D121" s="20">
        <f t="shared" si="12"/>
        <v>1.5502108686097492E-3</v>
      </c>
      <c r="E121" s="10">
        <f>SUM($C$5:C121)/SUM($C$5:$C$3941)</f>
        <v>0.32619596575952153</v>
      </c>
      <c r="F121" t="str">
        <f t="shared" si="13"/>
        <v>A</v>
      </c>
      <c r="G121" s="21">
        <v>2.1160180660447212</v>
      </c>
      <c r="H121" s="22">
        <f t="shared" si="14"/>
        <v>1.2696108396268326</v>
      </c>
      <c r="I121" s="23">
        <v>129.86538461538461</v>
      </c>
      <c r="J121" s="23">
        <v>140.2479637189081</v>
      </c>
      <c r="K121" s="24">
        <f t="shared" si="15"/>
        <v>1.0799487803025649</v>
      </c>
      <c r="L121" t="str">
        <f t="shared" si="16"/>
        <v>Y</v>
      </c>
      <c r="M121" s="10">
        <f t="shared" si="17"/>
        <v>0.98</v>
      </c>
      <c r="N121" s="24">
        <f t="shared" si="18"/>
        <v>2.0537489106318221</v>
      </c>
      <c r="O121" s="25">
        <f t="shared" si="19"/>
        <v>407.34173447284513</v>
      </c>
      <c r="P121" s="8">
        <f t="shared" si="20"/>
        <v>668</v>
      </c>
      <c r="Q121" s="8">
        <f t="shared" si="21"/>
        <v>6753</v>
      </c>
      <c r="R121" s="8">
        <f t="shared" si="22"/>
        <v>1031.4022200224188</v>
      </c>
      <c r="S121" s="8">
        <f t="shared" si="23"/>
        <v>1032</v>
      </c>
      <c r="T121" t="s">
        <v>62</v>
      </c>
    </row>
    <row r="122" spans="1:20" x14ac:dyDescent="0.35">
      <c r="A122" s="18" t="s">
        <v>296</v>
      </c>
      <c r="B122" s="18" t="s">
        <v>297</v>
      </c>
      <c r="C122" s="19">
        <v>14279.04</v>
      </c>
      <c r="D122" s="20">
        <f t="shared" si="12"/>
        <v>1.5490793571289459E-3</v>
      </c>
      <c r="E122" s="10">
        <f>SUM($C$5:C122)/SUM($C$5:$C$3941)</f>
        <v>0.32774504511665048</v>
      </c>
      <c r="F122" t="str">
        <f t="shared" si="13"/>
        <v>A</v>
      </c>
      <c r="G122" s="21">
        <v>0.6129921868292264</v>
      </c>
      <c r="H122" s="22">
        <f t="shared" si="14"/>
        <v>0.36779531209753585</v>
      </c>
      <c r="I122" s="23">
        <v>447.96153846153851</v>
      </c>
      <c r="J122" s="23">
        <v>417.64258861499951</v>
      </c>
      <c r="K122" s="24">
        <f t="shared" si="15"/>
        <v>0.93231796204945361</v>
      </c>
      <c r="L122" t="str">
        <f t="shared" si="16"/>
        <v>X</v>
      </c>
      <c r="M122" s="10">
        <f t="shared" si="17"/>
        <v>0.98</v>
      </c>
      <c r="N122" s="24">
        <f t="shared" si="18"/>
        <v>2.0537489106318221</v>
      </c>
      <c r="O122" s="25">
        <f t="shared" si="19"/>
        <v>1213.0176576191313</v>
      </c>
      <c r="P122" s="8">
        <f t="shared" si="20"/>
        <v>2109</v>
      </c>
      <c r="Q122" s="8">
        <f t="shared" si="21"/>
        <v>23294.000000000004</v>
      </c>
      <c r="R122" s="8">
        <f t="shared" si="22"/>
        <v>3559.0487655311586</v>
      </c>
      <c r="S122" s="8">
        <f t="shared" si="23"/>
        <v>3560</v>
      </c>
      <c r="T122" t="s">
        <v>62</v>
      </c>
    </row>
    <row r="123" spans="1:20" x14ac:dyDescent="0.35">
      <c r="A123" s="18" t="s">
        <v>298</v>
      </c>
      <c r="B123" s="18" t="s">
        <v>299</v>
      </c>
      <c r="C123" s="19">
        <v>14194.83</v>
      </c>
      <c r="D123" s="20">
        <f t="shared" si="12"/>
        <v>1.5399437308778931E-3</v>
      </c>
      <c r="E123" s="10">
        <f>SUM($C$5:C123)/SUM($C$5:$C$3941)</f>
        <v>0.32928498884752838</v>
      </c>
      <c r="F123" t="str">
        <f t="shared" si="13"/>
        <v>A</v>
      </c>
      <c r="G123" s="21">
        <v>0.81913728432108024</v>
      </c>
      <c r="H123" s="22">
        <f t="shared" si="14"/>
        <v>0.4914823705926481</v>
      </c>
      <c r="I123" s="23">
        <v>333.25</v>
      </c>
      <c r="J123" s="23">
        <v>167.2143012694178</v>
      </c>
      <c r="K123" s="24">
        <f t="shared" si="15"/>
        <v>0.50176834589472707</v>
      </c>
      <c r="L123" t="str">
        <f t="shared" si="16"/>
        <v>X</v>
      </c>
      <c r="M123" s="10">
        <f t="shared" si="17"/>
        <v>0.98</v>
      </c>
      <c r="N123" s="24">
        <f t="shared" si="18"/>
        <v>2.0537489106318221</v>
      </c>
      <c r="O123" s="25">
        <f t="shared" si="19"/>
        <v>485.66383212711509</v>
      </c>
      <c r="P123" s="8">
        <f t="shared" si="20"/>
        <v>1153</v>
      </c>
      <c r="Q123" s="8">
        <f t="shared" si="21"/>
        <v>17329</v>
      </c>
      <c r="R123" s="8">
        <f t="shared" si="22"/>
        <v>2655.5089929750611</v>
      </c>
      <c r="S123" s="8">
        <f t="shared" si="23"/>
        <v>2656</v>
      </c>
      <c r="T123" t="s">
        <v>62</v>
      </c>
    </row>
    <row r="124" spans="1:20" x14ac:dyDescent="0.35">
      <c r="A124" s="18" t="s">
        <v>300</v>
      </c>
      <c r="B124" s="18" t="s">
        <v>301</v>
      </c>
      <c r="C124" s="19">
        <v>14076.32</v>
      </c>
      <c r="D124" s="20">
        <f t="shared" si="12"/>
        <v>1.5270870266027212E-3</v>
      </c>
      <c r="E124" s="10">
        <f>SUM($C$5:C124)/SUM($C$5:$C$3941)</f>
        <v>0.33081207587413108</v>
      </c>
      <c r="F124" t="str">
        <f t="shared" si="13"/>
        <v>A</v>
      </c>
      <c r="G124" s="21">
        <v>9.4219009370816593</v>
      </c>
      <c r="H124" s="22">
        <f t="shared" si="14"/>
        <v>5.6531405622489954</v>
      </c>
      <c r="I124" s="23">
        <v>28.73076923076923</v>
      </c>
      <c r="J124" s="23">
        <v>39.254881242432333</v>
      </c>
      <c r="K124" s="24">
        <f t="shared" si="15"/>
        <v>1.3663010874206702</v>
      </c>
      <c r="L124" t="str">
        <f t="shared" si="16"/>
        <v>Y</v>
      </c>
      <c r="M124" s="10">
        <f t="shared" si="17"/>
        <v>0.98</v>
      </c>
      <c r="N124" s="24">
        <f t="shared" si="18"/>
        <v>2.0537489106318221</v>
      </c>
      <c r="O124" s="25">
        <f t="shared" si="19"/>
        <v>114.013430126274</v>
      </c>
      <c r="P124" s="8">
        <f t="shared" si="20"/>
        <v>172</v>
      </c>
      <c r="Q124" s="8">
        <f t="shared" si="21"/>
        <v>1494</v>
      </c>
      <c r="R124" s="8">
        <f t="shared" si="22"/>
        <v>229.90340556232056</v>
      </c>
      <c r="S124" s="8">
        <f t="shared" si="23"/>
        <v>230</v>
      </c>
      <c r="T124" t="s">
        <v>62</v>
      </c>
    </row>
    <row r="125" spans="1:20" x14ac:dyDescent="0.35">
      <c r="A125" s="18" t="s">
        <v>302</v>
      </c>
      <c r="B125" s="18" t="s">
        <v>303</v>
      </c>
      <c r="C125" s="19">
        <v>14043.42</v>
      </c>
      <c r="D125" s="20">
        <f t="shared" si="12"/>
        <v>1.5235178293142801E-3</v>
      </c>
      <c r="E125" s="10">
        <f>SUM($C$5:C125)/SUM($C$5:$C$3941)</f>
        <v>0.3323355937034454</v>
      </c>
      <c r="F125" t="str">
        <f t="shared" si="13"/>
        <v>A</v>
      </c>
      <c r="G125" s="21">
        <v>6.0662721382289417</v>
      </c>
      <c r="H125" s="22">
        <f t="shared" si="14"/>
        <v>3.639763282937365</v>
      </c>
      <c r="I125" s="23">
        <v>44.519230769230766</v>
      </c>
      <c r="J125" s="23">
        <v>74.724196250471891</v>
      </c>
      <c r="K125" s="24">
        <f t="shared" si="15"/>
        <v>1.6784700669652435</v>
      </c>
      <c r="L125" t="str">
        <f t="shared" si="16"/>
        <v>Y</v>
      </c>
      <c r="M125" s="10">
        <f t="shared" si="17"/>
        <v>0.98</v>
      </c>
      <c r="N125" s="24">
        <f t="shared" si="18"/>
        <v>2.0537489106318221</v>
      </c>
      <c r="O125" s="25">
        <f t="shared" si="19"/>
        <v>217.03191191254942</v>
      </c>
      <c r="P125" s="8">
        <f t="shared" si="20"/>
        <v>307</v>
      </c>
      <c r="Q125" s="8">
        <f t="shared" si="21"/>
        <v>2315</v>
      </c>
      <c r="R125" s="8">
        <f t="shared" si="22"/>
        <v>356.6596061844013</v>
      </c>
      <c r="S125" s="8">
        <f t="shared" si="23"/>
        <v>357</v>
      </c>
      <c r="T125" t="s">
        <v>62</v>
      </c>
    </row>
    <row r="126" spans="1:20" x14ac:dyDescent="0.35">
      <c r="A126" s="18" t="s">
        <v>304</v>
      </c>
      <c r="B126" s="18" t="s">
        <v>305</v>
      </c>
      <c r="C126" s="19">
        <v>14017.06</v>
      </c>
      <c r="D126" s="20">
        <f t="shared" si="12"/>
        <v>1.5206581320339363E-3</v>
      </c>
      <c r="E126" s="10">
        <f>SUM($C$5:C126)/SUM($C$5:$C$3941)</f>
        <v>0.33385625183547935</v>
      </c>
      <c r="F126" t="str">
        <f t="shared" si="13"/>
        <v>A</v>
      </c>
      <c r="G126" s="21">
        <v>0.70632703451751067</v>
      </c>
      <c r="H126" s="22">
        <f t="shared" si="14"/>
        <v>0.42379622071050638</v>
      </c>
      <c r="I126" s="23">
        <v>381.63461538461542</v>
      </c>
      <c r="J126" s="23">
        <v>501.40942641311358</v>
      </c>
      <c r="K126" s="24">
        <f t="shared" si="15"/>
        <v>1.3138468215410382</v>
      </c>
      <c r="L126" t="str">
        <f t="shared" si="16"/>
        <v>Y</v>
      </c>
      <c r="M126" s="10">
        <f t="shared" si="17"/>
        <v>0.98</v>
      </c>
      <c r="N126" s="24">
        <f t="shared" si="18"/>
        <v>2.0537489106318221</v>
      </c>
      <c r="O126" s="25">
        <f t="shared" si="19"/>
        <v>1456.3133753978061</v>
      </c>
      <c r="P126" s="8">
        <f t="shared" si="20"/>
        <v>2220</v>
      </c>
      <c r="Q126" s="8">
        <f t="shared" si="21"/>
        <v>19845</v>
      </c>
      <c r="R126" s="8">
        <f t="shared" si="22"/>
        <v>3060.2859591689053</v>
      </c>
      <c r="S126" s="8">
        <f t="shared" si="23"/>
        <v>3061</v>
      </c>
      <c r="T126" t="s">
        <v>62</v>
      </c>
    </row>
    <row r="127" spans="1:20" x14ac:dyDescent="0.35">
      <c r="A127" s="18" t="s">
        <v>306</v>
      </c>
      <c r="B127" s="18" t="s">
        <v>307</v>
      </c>
      <c r="C127" s="19">
        <v>13956.89</v>
      </c>
      <c r="D127" s="20">
        <f t="shared" si="12"/>
        <v>1.5141305149869607E-3</v>
      </c>
      <c r="E127" s="10">
        <f>SUM($C$5:C127)/SUM($C$5:$C$3941)</f>
        <v>0.33537038235046629</v>
      </c>
      <c r="F127" t="str">
        <f t="shared" si="13"/>
        <v>A</v>
      </c>
      <c r="G127" s="21">
        <v>1.2010059375268911</v>
      </c>
      <c r="H127" s="22">
        <f t="shared" si="14"/>
        <v>0.72060356251613467</v>
      </c>
      <c r="I127" s="23">
        <v>223.4807692307692</v>
      </c>
      <c r="J127" s="23">
        <v>182.54620584932721</v>
      </c>
      <c r="K127" s="24">
        <f t="shared" si="15"/>
        <v>0.81683183066560672</v>
      </c>
      <c r="L127" t="str">
        <f t="shared" si="16"/>
        <v>X</v>
      </c>
      <c r="M127" s="10">
        <f t="shared" si="17"/>
        <v>0.98</v>
      </c>
      <c r="N127" s="24">
        <f t="shared" si="18"/>
        <v>2.0537489106318221</v>
      </c>
      <c r="O127" s="25">
        <f t="shared" si="19"/>
        <v>530.19442236705368</v>
      </c>
      <c r="P127" s="8">
        <f t="shared" si="20"/>
        <v>978</v>
      </c>
      <c r="Q127" s="8">
        <f t="shared" si="21"/>
        <v>11620.999999999998</v>
      </c>
      <c r="R127" s="8">
        <f t="shared" si="22"/>
        <v>1795.9264471413394</v>
      </c>
      <c r="S127" s="8">
        <f t="shared" si="23"/>
        <v>1796</v>
      </c>
      <c r="T127" t="s">
        <v>62</v>
      </c>
    </row>
    <row r="128" spans="1:20" x14ac:dyDescent="0.35">
      <c r="A128" s="18" t="s">
        <v>308</v>
      </c>
      <c r="B128" s="18" t="s">
        <v>309</v>
      </c>
      <c r="C128" s="19">
        <v>13945.69</v>
      </c>
      <c r="D128" s="20">
        <f t="shared" si="12"/>
        <v>1.512915469101534E-3</v>
      </c>
      <c r="E128" s="10">
        <f>SUM($C$5:C128)/SUM($C$5:$C$3941)</f>
        <v>0.33688329781956783</v>
      </c>
      <c r="F128" t="str">
        <f t="shared" si="13"/>
        <v>A</v>
      </c>
      <c r="G128" s="21">
        <v>5.0074290843806102</v>
      </c>
      <c r="H128" s="22">
        <f t="shared" si="14"/>
        <v>3.0044574506283661</v>
      </c>
      <c r="I128" s="23">
        <v>53.557692307692307</v>
      </c>
      <c r="J128" s="23">
        <v>64.740330025611073</v>
      </c>
      <c r="K128" s="24">
        <f t="shared" si="15"/>
        <v>1.2087961081981242</v>
      </c>
      <c r="L128" t="str">
        <f t="shared" si="16"/>
        <v>Y</v>
      </c>
      <c r="M128" s="10">
        <f t="shared" si="17"/>
        <v>0.98</v>
      </c>
      <c r="N128" s="24">
        <f t="shared" si="18"/>
        <v>2.0537489106318221</v>
      </c>
      <c r="O128" s="25">
        <f t="shared" si="19"/>
        <v>188.03437585612127</v>
      </c>
      <c r="P128" s="8">
        <f t="shared" si="20"/>
        <v>296</v>
      </c>
      <c r="Q128" s="8">
        <f t="shared" si="21"/>
        <v>2785</v>
      </c>
      <c r="R128" s="8">
        <f t="shared" si="22"/>
        <v>430.5707947355869</v>
      </c>
      <c r="S128" s="8">
        <f t="shared" si="23"/>
        <v>431</v>
      </c>
      <c r="T128" t="s">
        <v>62</v>
      </c>
    </row>
    <row r="129" spans="1:20" x14ac:dyDescent="0.35">
      <c r="A129" s="18" t="s">
        <v>310</v>
      </c>
      <c r="B129" s="18" t="s">
        <v>311</v>
      </c>
      <c r="C129" s="19">
        <v>13939.82</v>
      </c>
      <c r="D129" s="20">
        <f t="shared" si="12"/>
        <v>1.5122786548740826E-3</v>
      </c>
      <c r="E129" s="10">
        <f>SUM($C$5:C129)/SUM($C$5:$C$3941)</f>
        <v>0.33839557647444191</v>
      </c>
      <c r="F129" t="str">
        <f t="shared" si="13"/>
        <v>A</v>
      </c>
      <c r="G129" s="21">
        <v>0.97250034882098502</v>
      </c>
      <c r="H129" s="22">
        <f t="shared" si="14"/>
        <v>0.58350020929259094</v>
      </c>
      <c r="I129" s="23">
        <v>275.65384615384608</v>
      </c>
      <c r="J129" s="23">
        <v>142.76841038732931</v>
      </c>
      <c r="K129" s="24">
        <f t="shared" si="15"/>
        <v>0.51792642250182264</v>
      </c>
      <c r="L129" t="str">
        <f t="shared" si="16"/>
        <v>X</v>
      </c>
      <c r="M129" s="10">
        <f t="shared" si="17"/>
        <v>0.98</v>
      </c>
      <c r="N129" s="24">
        <f t="shared" si="18"/>
        <v>2.0537489106318221</v>
      </c>
      <c r="O129" s="25">
        <f t="shared" si="19"/>
        <v>414.66221949335301</v>
      </c>
      <c r="P129" s="8">
        <f t="shared" si="20"/>
        <v>966</v>
      </c>
      <c r="Q129" s="8">
        <f t="shared" si="21"/>
        <v>14333.999999999996</v>
      </c>
      <c r="R129" s="8">
        <f t="shared" si="22"/>
        <v>2216.5533554571234</v>
      </c>
      <c r="S129" s="8">
        <f t="shared" si="23"/>
        <v>2217</v>
      </c>
      <c r="T129" t="s">
        <v>62</v>
      </c>
    </row>
    <row r="130" spans="1:20" x14ac:dyDescent="0.35">
      <c r="A130" s="18" t="s">
        <v>312</v>
      </c>
      <c r="B130" s="18" t="s">
        <v>313</v>
      </c>
      <c r="C130" s="19">
        <v>13884.83</v>
      </c>
      <c r="D130" s="20">
        <f t="shared" si="12"/>
        <v>1.5063129965491168E-3</v>
      </c>
      <c r="E130" s="10">
        <f>SUM($C$5:C130)/SUM($C$5:$C$3941)</f>
        <v>0.33990188947099104</v>
      </c>
      <c r="F130" t="str">
        <f t="shared" si="13"/>
        <v>A</v>
      </c>
      <c r="G130" s="21">
        <v>1.8664914639064389</v>
      </c>
      <c r="H130" s="22">
        <f t="shared" si="14"/>
        <v>1.1198948783438634</v>
      </c>
      <c r="I130" s="23">
        <v>143.05769230769229</v>
      </c>
      <c r="J130" s="23">
        <v>193.17506166550609</v>
      </c>
      <c r="K130" s="24">
        <f t="shared" si="15"/>
        <v>1.350329776395526</v>
      </c>
      <c r="L130" t="str">
        <f t="shared" si="16"/>
        <v>Y</v>
      </c>
      <c r="M130" s="10">
        <f t="shared" si="17"/>
        <v>0.98</v>
      </c>
      <c r="N130" s="24">
        <f t="shared" si="18"/>
        <v>2.0537489106318221</v>
      </c>
      <c r="O130" s="25">
        <f t="shared" si="19"/>
        <v>561.06529171030945</v>
      </c>
      <c r="P130" s="8">
        <f t="shared" si="20"/>
        <v>848</v>
      </c>
      <c r="Q130" s="8">
        <f t="shared" si="21"/>
        <v>7438.9999999999991</v>
      </c>
      <c r="R130" s="8">
        <f t="shared" si="22"/>
        <v>1152.6133566677088</v>
      </c>
      <c r="S130" s="8">
        <f t="shared" si="23"/>
        <v>1153</v>
      </c>
      <c r="T130" t="s">
        <v>62</v>
      </c>
    </row>
    <row r="131" spans="1:20" x14ac:dyDescent="0.35">
      <c r="A131" s="18" t="s">
        <v>314</v>
      </c>
      <c r="B131" s="18" t="s">
        <v>315</v>
      </c>
      <c r="C131" s="19">
        <v>13867.66</v>
      </c>
      <c r="D131" s="20">
        <f t="shared" si="12"/>
        <v>1.5044502878122615E-3</v>
      </c>
      <c r="E131" s="10">
        <f>SUM($C$5:C131)/SUM($C$5:$C$3941)</f>
        <v>0.3414063397588033</v>
      </c>
      <c r="F131" t="str">
        <f t="shared" si="13"/>
        <v>A</v>
      </c>
      <c r="G131" s="21">
        <v>5.5648715890850724</v>
      </c>
      <c r="H131" s="22">
        <f t="shared" si="14"/>
        <v>3.3389229534510432</v>
      </c>
      <c r="I131" s="23">
        <v>47.92307692307692</v>
      </c>
      <c r="J131" s="23">
        <v>37.369824333799933</v>
      </c>
      <c r="K131" s="24">
        <f t="shared" si="15"/>
        <v>0.7797876666764032</v>
      </c>
      <c r="L131" t="str">
        <f t="shared" si="16"/>
        <v>X</v>
      </c>
      <c r="M131" s="10">
        <f t="shared" si="17"/>
        <v>0.98</v>
      </c>
      <c r="N131" s="24">
        <f t="shared" si="18"/>
        <v>2.0537489106318221</v>
      </c>
      <c r="O131" s="25">
        <f t="shared" si="19"/>
        <v>108.53839626210092</v>
      </c>
      <c r="P131" s="8">
        <f t="shared" si="20"/>
        <v>205</v>
      </c>
      <c r="Q131" s="8">
        <f t="shared" si="21"/>
        <v>2492</v>
      </c>
      <c r="R131" s="8">
        <f t="shared" si="22"/>
        <v>386.35436032019669</v>
      </c>
      <c r="S131" s="8">
        <f t="shared" si="23"/>
        <v>387</v>
      </c>
      <c r="T131" t="s">
        <v>62</v>
      </c>
    </row>
    <row r="132" spans="1:20" x14ac:dyDescent="0.35">
      <c r="A132" s="18" t="s">
        <v>316</v>
      </c>
      <c r="B132" s="18" t="s">
        <v>317</v>
      </c>
      <c r="C132" s="19">
        <v>13854.05</v>
      </c>
      <c r="D132" s="20">
        <f t="shared" si="12"/>
        <v>1.5029737900889885E-3</v>
      </c>
      <c r="E132" s="10">
        <f>SUM($C$5:C132)/SUM($C$5:$C$3941)</f>
        <v>0.34290931354889226</v>
      </c>
      <c r="F132" t="str">
        <f t="shared" si="13"/>
        <v>A</v>
      </c>
      <c r="G132" s="21">
        <v>5.2279433962264159</v>
      </c>
      <c r="H132" s="22">
        <f t="shared" si="14"/>
        <v>3.1367660377358493</v>
      </c>
      <c r="I132" s="23">
        <v>50.96153846153846</v>
      </c>
      <c r="J132" s="23">
        <v>51.173661093804789</v>
      </c>
      <c r="K132" s="24">
        <f t="shared" si="15"/>
        <v>1.0041624063689996</v>
      </c>
      <c r="L132" t="str">
        <f t="shared" si="16"/>
        <v>Y</v>
      </c>
      <c r="M132" s="10">
        <f t="shared" si="17"/>
        <v>0.98</v>
      </c>
      <c r="N132" s="24">
        <f t="shared" si="18"/>
        <v>2.0537489106318221</v>
      </c>
      <c r="O132" s="25">
        <f t="shared" si="19"/>
        <v>148.63080587077124</v>
      </c>
      <c r="P132" s="8">
        <f t="shared" si="20"/>
        <v>251</v>
      </c>
      <c r="Q132" s="8">
        <f t="shared" si="21"/>
        <v>2650</v>
      </c>
      <c r="R132" s="8">
        <f t="shared" si="22"/>
        <v>411.05209994395273</v>
      </c>
      <c r="S132" s="8">
        <f t="shared" si="23"/>
        <v>412</v>
      </c>
      <c r="T132" t="s">
        <v>62</v>
      </c>
    </row>
    <row r="133" spans="1:20" x14ac:dyDescent="0.35">
      <c r="A133" s="18" t="s">
        <v>318</v>
      </c>
      <c r="B133" s="18" t="s">
        <v>319</v>
      </c>
      <c r="C133" s="19">
        <v>13804.08</v>
      </c>
      <c r="D133" s="20">
        <f t="shared" ref="D133:D196" si="24">C133/SUM($C$5:$C$3941)</f>
        <v>1.4975527326876693E-3</v>
      </c>
      <c r="E133" s="10">
        <f>SUM($C$5:C133)/SUM($C$5:$C$3941)</f>
        <v>0.34440686628157996</v>
      </c>
      <c r="F133" t="str">
        <f t="shared" ref="F133:F196" si="25">IF(E133-D133&lt;CutA,"A",IF(E133-D133&lt;CutB,"B","C"))</f>
        <v>A</v>
      </c>
      <c r="G133" s="21">
        <v>0.79626672819566224</v>
      </c>
      <c r="H133" s="22">
        <f t="shared" ref="H133:H196" si="26">G133*CostRatio</f>
        <v>0.47776003691739732</v>
      </c>
      <c r="I133" s="23">
        <v>333.38461538461542</v>
      </c>
      <c r="J133" s="23">
        <v>239.95515543829811</v>
      </c>
      <c r="K133" s="24">
        <f t="shared" ref="K133:K196" si="27">IF(I133&gt;0,J133/I133,0)</f>
        <v>0.71975473481723007</v>
      </c>
      <c r="L133" t="str">
        <f t="shared" ref="L133:L196" si="28">IF(K133&lt;=CutX,"X",IF(K133&lt;=CutY,"Y","Z"))</f>
        <v>X</v>
      </c>
      <c r="M133" s="10">
        <f t="shared" ref="M133:M196" si="29">_xlfn.XLOOKUP(F133,TargetClass,TargetLevel)</f>
        <v>0.98</v>
      </c>
      <c r="N133" s="24">
        <f t="shared" ref="N133:N196" si="30">_xlfn.NORM.S.INV(M133)</f>
        <v>2.0537489106318221</v>
      </c>
      <c r="O133" s="25">
        <f t="shared" ref="O133:O196" si="31">N133*J133*SQRT(LeadTime)</f>
        <v>696.93524683068017</v>
      </c>
      <c r="P133" s="8">
        <f t="shared" ref="P133:P196" si="32">ROUNDUP(ROUND(I133*LeadTime+O133,6),0)</f>
        <v>1364</v>
      </c>
      <c r="Q133" s="8">
        <f t="shared" ref="Q133:Q196" si="33">I133*WeeksPerYear</f>
        <v>17336</v>
      </c>
      <c r="R133" s="8">
        <f t="shared" ref="R133:R196" si="34">SQRT(2*Q133*OrderCost/(HoldingRate*H133))</f>
        <v>2693.9190238646233</v>
      </c>
      <c r="S133" s="8">
        <f t="shared" ref="S133:S196" si="35">MAX(ROUNDUP(ROUND(R133,6),0),ROUNDUP(ROUND(I133,6),0))</f>
        <v>2694</v>
      </c>
      <c r="T133" t="s">
        <v>62</v>
      </c>
    </row>
    <row r="134" spans="1:20" x14ac:dyDescent="0.35">
      <c r="A134" s="18" t="s">
        <v>320</v>
      </c>
      <c r="B134" s="18" t="s">
        <v>321</v>
      </c>
      <c r="C134" s="19">
        <v>13779.36</v>
      </c>
      <c r="D134" s="20">
        <f t="shared" si="24"/>
        <v>1.4948709528405488E-3</v>
      </c>
      <c r="E134" s="10">
        <f>SUM($C$5:C134)/SUM($C$5:$C$3941)</f>
        <v>0.34590173723442047</v>
      </c>
      <c r="F134" t="str">
        <f t="shared" si="25"/>
        <v>A</v>
      </c>
      <c r="G134" s="21">
        <v>9.3356097560975613</v>
      </c>
      <c r="H134" s="22">
        <f t="shared" si="26"/>
        <v>5.6013658536585362</v>
      </c>
      <c r="I134" s="23">
        <v>28.38461538461538</v>
      </c>
      <c r="J134" s="23">
        <v>30.216963062358129</v>
      </c>
      <c r="K134" s="24">
        <f t="shared" si="27"/>
        <v>1.0645542542294193</v>
      </c>
      <c r="L134" t="str">
        <f t="shared" si="28"/>
        <v>Y</v>
      </c>
      <c r="M134" s="10">
        <f t="shared" si="29"/>
        <v>0.98</v>
      </c>
      <c r="N134" s="24">
        <f t="shared" si="30"/>
        <v>2.0537489106318221</v>
      </c>
      <c r="O134" s="25">
        <f t="shared" si="31"/>
        <v>87.76334299578437</v>
      </c>
      <c r="P134" s="8">
        <f t="shared" si="32"/>
        <v>145</v>
      </c>
      <c r="Q134" s="8">
        <f t="shared" si="33"/>
        <v>1475.9999999999998</v>
      </c>
      <c r="R134" s="8">
        <f t="shared" si="34"/>
        <v>229.56792394965024</v>
      </c>
      <c r="S134" s="8">
        <f t="shared" si="35"/>
        <v>230</v>
      </c>
      <c r="T134" t="s">
        <v>62</v>
      </c>
    </row>
    <row r="135" spans="1:20" x14ac:dyDescent="0.35">
      <c r="A135" s="18" t="s">
        <v>322</v>
      </c>
      <c r="B135" s="18" t="s">
        <v>323</v>
      </c>
      <c r="C135" s="19">
        <v>13765.65</v>
      </c>
      <c r="D135" s="20">
        <f t="shared" si="24"/>
        <v>1.4933836064932985E-3</v>
      </c>
      <c r="E135" s="10">
        <f>SUM($C$5:C135)/SUM($C$5:$C$3941)</f>
        <v>0.34739512084091378</v>
      </c>
      <c r="F135" t="str">
        <f t="shared" si="25"/>
        <v>A</v>
      </c>
      <c r="G135" s="21">
        <v>4.3031103469834324</v>
      </c>
      <c r="H135" s="22">
        <f t="shared" si="26"/>
        <v>2.5818662081900592</v>
      </c>
      <c r="I135" s="23">
        <v>61.519230769230766</v>
      </c>
      <c r="J135" s="23">
        <v>89.206631773304039</v>
      </c>
      <c r="K135" s="24">
        <f t="shared" si="27"/>
        <v>1.4500609103506752</v>
      </c>
      <c r="L135" t="str">
        <f t="shared" si="28"/>
        <v>Y</v>
      </c>
      <c r="M135" s="10">
        <f t="shared" si="29"/>
        <v>0.98</v>
      </c>
      <c r="N135" s="24">
        <f t="shared" si="30"/>
        <v>2.0537489106318221</v>
      </c>
      <c r="O135" s="25">
        <f t="shared" si="31"/>
        <v>259.09527061546265</v>
      </c>
      <c r="P135" s="8">
        <f t="shared" si="32"/>
        <v>383</v>
      </c>
      <c r="Q135" s="8">
        <f t="shared" si="33"/>
        <v>3199</v>
      </c>
      <c r="R135" s="8">
        <f t="shared" si="34"/>
        <v>497.80041134999107</v>
      </c>
      <c r="S135" s="8">
        <f t="shared" si="35"/>
        <v>498</v>
      </c>
      <c r="T135" t="s">
        <v>62</v>
      </c>
    </row>
    <row r="136" spans="1:20" x14ac:dyDescent="0.35">
      <c r="A136" s="18" t="s">
        <v>324</v>
      </c>
      <c r="B136" s="18" t="s">
        <v>325</v>
      </c>
      <c r="C136" s="19">
        <v>13642.21</v>
      </c>
      <c r="D136" s="20">
        <f t="shared" si="24"/>
        <v>1.4799920650560594E-3</v>
      </c>
      <c r="E136" s="10">
        <f>SUM($C$5:C136)/SUM($C$5:$C$3941)</f>
        <v>0.34887511290596979</v>
      </c>
      <c r="F136" t="str">
        <f t="shared" si="25"/>
        <v>A</v>
      </c>
      <c r="G136" s="21">
        <v>1.943334757834758</v>
      </c>
      <c r="H136" s="22">
        <f t="shared" si="26"/>
        <v>1.1660008547008547</v>
      </c>
      <c r="I136" s="23">
        <v>135</v>
      </c>
      <c r="J136" s="23">
        <v>97.30324541672519</v>
      </c>
      <c r="K136" s="24">
        <f t="shared" si="27"/>
        <v>0.72076478086463103</v>
      </c>
      <c r="L136" t="str">
        <f t="shared" si="28"/>
        <v>X</v>
      </c>
      <c r="M136" s="10">
        <f t="shared" si="29"/>
        <v>0.98</v>
      </c>
      <c r="N136" s="24">
        <f t="shared" si="30"/>
        <v>2.0537489106318221</v>
      </c>
      <c r="O136" s="25">
        <f t="shared" si="31"/>
        <v>282.61139560874858</v>
      </c>
      <c r="P136" s="8">
        <f t="shared" si="32"/>
        <v>553</v>
      </c>
      <c r="Q136" s="8">
        <f t="shared" si="33"/>
        <v>7020</v>
      </c>
      <c r="R136" s="8">
        <f t="shared" si="34"/>
        <v>1097.3220837285887</v>
      </c>
      <c r="S136" s="8">
        <f t="shared" si="35"/>
        <v>1098</v>
      </c>
      <c r="T136" t="s">
        <v>62</v>
      </c>
    </row>
    <row r="137" spans="1:20" x14ac:dyDescent="0.35">
      <c r="A137" s="18" t="s">
        <v>326</v>
      </c>
      <c r="B137" s="18" t="s">
        <v>327</v>
      </c>
      <c r="C137" s="19">
        <v>13622.94</v>
      </c>
      <c r="D137" s="20">
        <f t="shared" si="24"/>
        <v>1.4779015352156869E-3</v>
      </c>
      <c r="E137" s="10">
        <f>SUM($C$5:C137)/SUM($C$5:$C$3941)</f>
        <v>0.3503530144411855</v>
      </c>
      <c r="F137" t="str">
        <f t="shared" si="25"/>
        <v>A</v>
      </c>
      <c r="G137" s="21">
        <v>1.436412905946858</v>
      </c>
      <c r="H137" s="22">
        <f t="shared" si="26"/>
        <v>0.86184774356811478</v>
      </c>
      <c r="I137" s="23">
        <v>182.38461538461539</v>
      </c>
      <c r="J137" s="23">
        <v>125.5216806280585</v>
      </c>
      <c r="K137" s="24">
        <f t="shared" si="27"/>
        <v>0.68822515738707746</v>
      </c>
      <c r="L137" t="str">
        <f t="shared" si="28"/>
        <v>X</v>
      </c>
      <c r="M137" s="10">
        <f t="shared" si="29"/>
        <v>0.98</v>
      </c>
      <c r="N137" s="24">
        <f t="shared" si="30"/>
        <v>2.0537489106318221</v>
      </c>
      <c r="O137" s="25">
        <f t="shared" si="31"/>
        <v>364.5701352460103</v>
      </c>
      <c r="P137" s="8">
        <f t="shared" si="32"/>
        <v>730</v>
      </c>
      <c r="Q137" s="8">
        <f t="shared" si="33"/>
        <v>9484</v>
      </c>
      <c r="R137" s="8">
        <f t="shared" si="34"/>
        <v>1483.5271407196108</v>
      </c>
      <c r="S137" s="8">
        <f t="shared" si="35"/>
        <v>1484</v>
      </c>
      <c r="T137" t="s">
        <v>62</v>
      </c>
    </row>
    <row r="138" spans="1:20" x14ac:dyDescent="0.35">
      <c r="A138" s="18" t="s">
        <v>328</v>
      </c>
      <c r="B138" s="18" t="s">
        <v>329</v>
      </c>
      <c r="C138" s="19">
        <v>13551.08</v>
      </c>
      <c r="D138" s="20">
        <f t="shared" si="24"/>
        <v>1.4701057140257968E-3</v>
      </c>
      <c r="E138" s="10">
        <f>SUM($C$5:C138)/SUM($C$5:$C$3941)</f>
        <v>0.35182312015521128</v>
      </c>
      <c r="F138" t="str">
        <f t="shared" si="25"/>
        <v>A</v>
      </c>
      <c r="G138" s="21">
        <v>4.9728733944954131</v>
      </c>
      <c r="H138" s="22">
        <f t="shared" si="26"/>
        <v>2.9837240366972479</v>
      </c>
      <c r="I138" s="23">
        <v>52.403846153846153</v>
      </c>
      <c r="J138" s="23">
        <v>73.577292856782449</v>
      </c>
      <c r="K138" s="24">
        <f t="shared" si="27"/>
        <v>1.4040437535973165</v>
      </c>
      <c r="L138" t="str">
        <f t="shared" si="28"/>
        <v>Y</v>
      </c>
      <c r="M138" s="10">
        <f t="shared" si="29"/>
        <v>0.98</v>
      </c>
      <c r="N138" s="24">
        <f t="shared" si="30"/>
        <v>2.0537489106318221</v>
      </c>
      <c r="O138" s="25">
        <f t="shared" si="31"/>
        <v>213.70080032083607</v>
      </c>
      <c r="P138" s="8">
        <f t="shared" si="32"/>
        <v>319</v>
      </c>
      <c r="Q138" s="8">
        <f t="shared" si="33"/>
        <v>2725</v>
      </c>
      <c r="R138" s="8">
        <f t="shared" si="34"/>
        <v>427.38465465157975</v>
      </c>
      <c r="S138" s="8">
        <f t="shared" si="35"/>
        <v>428</v>
      </c>
      <c r="T138" t="s">
        <v>62</v>
      </c>
    </row>
    <row r="139" spans="1:20" x14ac:dyDescent="0.35">
      <c r="A139" s="18" t="s">
        <v>330</v>
      </c>
      <c r="B139" s="18" t="s">
        <v>331</v>
      </c>
      <c r="C139" s="19">
        <v>13436.34</v>
      </c>
      <c r="D139" s="20">
        <f t="shared" si="24"/>
        <v>1.4576580028745586E-3</v>
      </c>
      <c r="E139" s="10">
        <f>SUM($C$5:C139)/SUM($C$5:$C$3941)</f>
        <v>0.35328077815808584</v>
      </c>
      <c r="F139" t="str">
        <f t="shared" si="25"/>
        <v>A</v>
      </c>
      <c r="G139" s="21">
        <v>3.0767895580490041</v>
      </c>
      <c r="H139" s="22">
        <f t="shared" si="26"/>
        <v>1.8460737348294023</v>
      </c>
      <c r="I139" s="23">
        <v>83.980769230769226</v>
      </c>
      <c r="J139" s="23">
        <v>68.93318458225751</v>
      </c>
      <c r="K139" s="24">
        <f t="shared" si="27"/>
        <v>0.82082106669965438</v>
      </c>
      <c r="L139" t="str">
        <f t="shared" si="28"/>
        <v>X</v>
      </c>
      <c r="M139" s="10">
        <f t="shared" si="29"/>
        <v>0.98</v>
      </c>
      <c r="N139" s="24">
        <f t="shared" si="30"/>
        <v>2.0537489106318221</v>
      </c>
      <c r="O139" s="25">
        <f t="shared" si="31"/>
        <v>200.21226851287201</v>
      </c>
      <c r="P139" s="8">
        <f t="shared" si="32"/>
        <v>369</v>
      </c>
      <c r="Q139" s="8">
        <f t="shared" si="33"/>
        <v>4367</v>
      </c>
      <c r="R139" s="8">
        <f t="shared" si="34"/>
        <v>687.83151768744005</v>
      </c>
      <c r="S139" s="8">
        <f t="shared" si="35"/>
        <v>688</v>
      </c>
      <c r="T139" t="s">
        <v>62</v>
      </c>
    </row>
    <row r="140" spans="1:20" x14ac:dyDescent="0.35">
      <c r="A140" s="18" t="s">
        <v>332</v>
      </c>
      <c r="B140" s="18" t="s">
        <v>333</v>
      </c>
      <c r="C140" s="19">
        <v>13404.73</v>
      </c>
      <c r="D140" s="20">
        <f t="shared" si="24"/>
        <v>1.4542287528354211E-3</v>
      </c>
      <c r="E140" s="10">
        <f>SUM($C$5:C140)/SUM($C$5:$C$3941)</f>
        <v>0.35473500691092125</v>
      </c>
      <c r="F140" t="str">
        <f t="shared" si="25"/>
        <v>A</v>
      </c>
      <c r="G140" s="21">
        <v>3.083673798021624</v>
      </c>
      <c r="H140" s="22">
        <f t="shared" si="26"/>
        <v>1.8502042788129742</v>
      </c>
      <c r="I140" s="23">
        <v>83.59615384615384</v>
      </c>
      <c r="J140" s="23">
        <v>116.3460456477066</v>
      </c>
      <c r="K140" s="24">
        <f t="shared" si="27"/>
        <v>1.3917631409433504</v>
      </c>
      <c r="L140" t="str">
        <f t="shared" si="28"/>
        <v>Y</v>
      </c>
      <c r="M140" s="10">
        <f t="shared" si="29"/>
        <v>0.98</v>
      </c>
      <c r="N140" s="24">
        <f t="shared" si="30"/>
        <v>2.0537489106318221</v>
      </c>
      <c r="O140" s="25">
        <f t="shared" si="31"/>
        <v>337.92005799228724</v>
      </c>
      <c r="P140" s="8">
        <f t="shared" si="32"/>
        <v>506</v>
      </c>
      <c r="Q140" s="8">
        <f t="shared" si="33"/>
        <v>4347</v>
      </c>
      <c r="R140" s="8">
        <f t="shared" si="34"/>
        <v>685.48819084166212</v>
      </c>
      <c r="S140" s="8">
        <f t="shared" si="35"/>
        <v>686</v>
      </c>
      <c r="T140" t="s">
        <v>62</v>
      </c>
    </row>
    <row r="141" spans="1:20" x14ac:dyDescent="0.35">
      <c r="A141" s="18" t="s">
        <v>334</v>
      </c>
      <c r="B141" s="18" t="s">
        <v>335</v>
      </c>
      <c r="C141" s="19">
        <v>13349.55</v>
      </c>
      <c r="D141" s="20">
        <f t="shared" si="24"/>
        <v>1.4482424821248988E-3</v>
      </c>
      <c r="E141" s="10">
        <f>SUM($C$5:C141)/SUM($C$5:$C$3941)</f>
        <v>0.35618324939304613</v>
      </c>
      <c r="F141" t="str">
        <f t="shared" si="25"/>
        <v>A</v>
      </c>
      <c r="G141" s="21">
        <v>1.9936603942652329</v>
      </c>
      <c r="H141" s="22">
        <f t="shared" si="26"/>
        <v>1.1961962365591396</v>
      </c>
      <c r="I141" s="23">
        <v>128.7692307692308</v>
      </c>
      <c r="J141" s="23">
        <v>330.76095363034551</v>
      </c>
      <c r="K141" s="24">
        <f t="shared" si="27"/>
        <v>2.5686334511317148</v>
      </c>
      <c r="L141" t="str">
        <f t="shared" si="28"/>
        <v>Z</v>
      </c>
      <c r="M141" s="10">
        <f t="shared" si="29"/>
        <v>0.98</v>
      </c>
      <c r="N141" s="24">
        <f t="shared" si="30"/>
        <v>2.0537489106318221</v>
      </c>
      <c r="O141" s="25">
        <f t="shared" si="31"/>
        <v>960.67519966076134</v>
      </c>
      <c r="P141" s="8">
        <f t="shared" si="32"/>
        <v>1219</v>
      </c>
      <c r="Q141" s="8">
        <f t="shared" si="33"/>
        <v>6696.0000000000018</v>
      </c>
      <c r="R141" s="8">
        <f t="shared" si="34"/>
        <v>1058.0873068108467</v>
      </c>
      <c r="S141" s="8">
        <f t="shared" si="35"/>
        <v>1059</v>
      </c>
      <c r="T141" t="s">
        <v>62</v>
      </c>
    </row>
    <row r="142" spans="1:20" x14ac:dyDescent="0.35">
      <c r="A142" s="18" t="s">
        <v>336</v>
      </c>
      <c r="B142" s="18" t="s">
        <v>337</v>
      </c>
      <c r="C142" s="19">
        <v>13220.91</v>
      </c>
      <c r="D142" s="20">
        <f t="shared" si="24"/>
        <v>1.4342868122408543E-3</v>
      </c>
      <c r="E142" s="10">
        <f>SUM($C$5:C142)/SUM($C$5:$C$3941)</f>
        <v>0.35761753620528702</v>
      </c>
      <c r="F142" t="str">
        <f t="shared" si="25"/>
        <v>A</v>
      </c>
      <c r="G142" s="21">
        <v>1.3710370216737531</v>
      </c>
      <c r="H142" s="22">
        <f t="shared" si="26"/>
        <v>0.82262221300425187</v>
      </c>
      <c r="I142" s="23">
        <v>185.44230769230771</v>
      </c>
      <c r="J142" s="23">
        <v>170.63496336912289</v>
      </c>
      <c r="K142" s="24">
        <f t="shared" si="27"/>
        <v>0.92015120763189773</v>
      </c>
      <c r="L142" t="str">
        <f t="shared" si="28"/>
        <v>X</v>
      </c>
      <c r="M142" s="10">
        <f t="shared" si="29"/>
        <v>0.98</v>
      </c>
      <c r="N142" s="24">
        <f t="shared" si="30"/>
        <v>2.0537489106318221</v>
      </c>
      <c r="O142" s="25">
        <f t="shared" si="31"/>
        <v>495.59893846157905</v>
      </c>
      <c r="P142" s="8">
        <f t="shared" si="32"/>
        <v>867</v>
      </c>
      <c r="Q142" s="8">
        <f t="shared" si="33"/>
        <v>9643</v>
      </c>
      <c r="R142" s="8">
        <f t="shared" si="34"/>
        <v>1531.161022117655</v>
      </c>
      <c r="S142" s="8">
        <f t="shared" si="35"/>
        <v>1532</v>
      </c>
      <c r="T142" t="s">
        <v>62</v>
      </c>
    </row>
    <row r="143" spans="1:20" x14ac:dyDescent="0.35">
      <c r="A143" s="18" t="s">
        <v>338</v>
      </c>
      <c r="B143" s="18" t="s">
        <v>339</v>
      </c>
      <c r="C143" s="19">
        <v>13215.24</v>
      </c>
      <c r="D143" s="20">
        <f t="shared" si="24"/>
        <v>1.433671695261357E-3</v>
      </c>
      <c r="E143" s="10">
        <f>SUM($C$5:C143)/SUM($C$5:$C$3941)</f>
        <v>0.3590512079005484</v>
      </c>
      <c r="F143" t="str">
        <f t="shared" si="25"/>
        <v>A</v>
      </c>
      <c r="G143" s="21">
        <v>2.1208858931150698</v>
      </c>
      <c r="H143" s="22">
        <f t="shared" si="26"/>
        <v>1.2725315358690419</v>
      </c>
      <c r="I143" s="23">
        <v>119.82692307692309</v>
      </c>
      <c r="J143" s="23">
        <v>87.036778602856117</v>
      </c>
      <c r="K143" s="24">
        <f t="shared" si="27"/>
        <v>0.7263541144837935</v>
      </c>
      <c r="L143" t="str">
        <f t="shared" si="28"/>
        <v>X</v>
      </c>
      <c r="M143" s="10">
        <f t="shared" si="29"/>
        <v>0.98</v>
      </c>
      <c r="N143" s="24">
        <f t="shared" si="30"/>
        <v>2.0537489106318221</v>
      </c>
      <c r="O143" s="25">
        <f t="shared" si="31"/>
        <v>252.79306322104259</v>
      </c>
      <c r="P143" s="8">
        <f t="shared" si="32"/>
        <v>493</v>
      </c>
      <c r="Q143" s="8">
        <f t="shared" si="33"/>
        <v>6231.0000000000009</v>
      </c>
      <c r="R143" s="8">
        <f t="shared" si="34"/>
        <v>989.59979475300372</v>
      </c>
      <c r="S143" s="8">
        <f t="shared" si="35"/>
        <v>990</v>
      </c>
      <c r="T143" t="s">
        <v>62</v>
      </c>
    </row>
    <row r="144" spans="1:20" x14ac:dyDescent="0.35">
      <c r="A144" s="18" t="s">
        <v>340</v>
      </c>
      <c r="B144" s="18" t="s">
        <v>341</v>
      </c>
      <c r="C144" s="19">
        <v>13134.79</v>
      </c>
      <c r="D144" s="20">
        <f t="shared" si="24"/>
        <v>1.4249439772718408E-3</v>
      </c>
      <c r="E144" s="10">
        <f>SUM($C$5:C144)/SUM($C$5:$C$3941)</f>
        <v>0.36047615187782023</v>
      </c>
      <c r="F144" t="str">
        <f t="shared" si="25"/>
        <v>A</v>
      </c>
      <c r="G144" s="21">
        <v>0.52490868401071022</v>
      </c>
      <c r="H144" s="22">
        <f t="shared" si="26"/>
        <v>0.31494521040642615</v>
      </c>
      <c r="I144" s="23">
        <v>481.21153846153851</v>
      </c>
      <c r="J144" s="23">
        <v>345.73628942452319</v>
      </c>
      <c r="K144" s="24">
        <f t="shared" si="27"/>
        <v>0.71847048915298739</v>
      </c>
      <c r="L144" t="str">
        <f t="shared" si="28"/>
        <v>X</v>
      </c>
      <c r="M144" s="10">
        <f t="shared" si="29"/>
        <v>0.98</v>
      </c>
      <c r="N144" s="24">
        <f t="shared" si="30"/>
        <v>2.0537489106318221</v>
      </c>
      <c r="O144" s="25">
        <f t="shared" si="31"/>
        <v>1004.1701574124453</v>
      </c>
      <c r="P144" s="8">
        <f t="shared" si="32"/>
        <v>1967</v>
      </c>
      <c r="Q144" s="8">
        <f t="shared" si="33"/>
        <v>25023.000000000004</v>
      </c>
      <c r="R144" s="8">
        <f t="shared" si="34"/>
        <v>3986.2743188139743</v>
      </c>
      <c r="S144" s="8">
        <f t="shared" si="35"/>
        <v>3987</v>
      </c>
      <c r="T144" t="s">
        <v>62</v>
      </c>
    </row>
    <row r="145" spans="1:20" x14ac:dyDescent="0.35">
      <c r="A145" s="18" t="s">
        <v>342</v>
      </c>
      <c r="B145" s="18" t="s">
        <v>343</v>
      </c>
      <c r="C145" s="19">
        <v>12959.27</v>
      </c>
      <c r="D145" s="20">
        <f t="shared" si="24"/>
        <v>1.405902472467367E-3</v>
      </c>
      <c r="E145" s="10">
        <f>SUM($C$5:C145)/SUM($C$5:$C$3941)</f>
        <v>0.36188205435028759</v>
      </c>
      <c r="F145" t="str">
        <f t="shared" si="25"/>
        <v>A</v>
      </c>
      <c r="G145" s="21">
        <v>1.645203757775803</v>
      </c>
      <c r="H145" s="22">
        <f t="shared" si="26"/>
        <v>0.98712225466548176</v>
      </c>
      <c r="I145" s="23">
        <v>151.4807692307692</v>
      </c>
      <c r="J145" s="23">
        <v>172.28481780602581</v>
      </c>
      <c r="K145" s="24">
        <f t="shared" si="27"/>
        <v>1.1373378857323022</v>
      </c>
      <c r="L145" t="str">
        <f t="shared" si="28"/>
        <v>Y</v>
      </c>
      <c r="M145" s="10">
        <f t="shared" si="29"/>
        <v>0.98</v>
      </c>
      <c r="N145" s="24">
        <f t="shared" si="30"/>
        <v>2.0537489106318221</v>
      </c>
      <c r="O145" s="25">
        <f t="shared" si="31"/>
        <v>500.39084096151646</v>
      </c>
      <c r="P145" s="8">
        <f t="shared" si="32"/>
        <v>804</v>
      </c>
      <c r="Q145" s="8">
        <f t="shared" si="33"/>
        <v>7876.9999999999982</v>
      </c>
      <c r="R145" s="8">
        <f t="shared" si="34"/>
        <v>1263.3100438366871</v>
      </c>
      <c r="S145" s="8">
        <f t="shared" si="35"/>
        <v>1264</v>
      </c>
      <c r="T145" t="s">
        <v>62</v>
      </c>
    </row>
    <row r="146" spans="1:20" x14ac:dyDescent="0.35">
      <c r="A146" s="18" t="s">
        <v>344</v>
      </c>
      <c r="B146" s="18" t="s">
        <v>345</v>
      </c>
      <c r="C146" s="19">
        <v>12827.73</v>
      </c>
      <c r="D146" s="20">
        <f t="shared" si="24"/>
        <v>1.3916321924879887E-3</v>
      </c>
      <c r="E146" s="10">
        <f>SUM($C$5:C146)/SUM($C$5:$C$3941)</f>
        <v>0.36327368654277559</v>
      </c>
      <c r="F146" t="str">
        <f t="shared" si="25"/>
        <v>A</v>
      </c>
      <c r="G146" s="21">
        <v>8.976717984604619</v>
      </c>
      <c r="H146" s="22">
        <f t="shared" si="26"/>
        <v>5.3860307907627716</v>
      </c>
      <c r="I146" s="23">
        <v>27.48076923076923</v>
      </c>
      <c r="J146" s="23">
        <v>128.59748577797421</v>
      </c>
      <c r="K146" s="24">
        <f t="shared" si="27"/>
        <v>4.6795446189325816</v>
      </c>
      <c r="L146" t="str">
        <f t="shared" si="28"/>
        <v>Z</v>
      </c>
      <c r="M146" s="10">
        <f t="shared" si="29"/>
        <v>0.98</v>
      </c>
      <c r="N146" s="24">
        <f t="shared" si="30"/>
        <v>2.0537489106318221</v>
      </c>
      <c r="O146" s="25">
        <f t="shared" si="31"/>
        <v>373.50362541188753</v>
      </c>
      <c r="P146" s="8">
        <f t="shared" si="32"/>
        <v>429</v>
      </c>
      <c r="Q146" s="8">
        <f t="shared" si="33"/>
        <v>1429</v>
      </c>
      <c r="R146" s="8">
        <f t="shared" si="34"/>
        <v>230.35449768829983</v>
      </c>
      <c r="S146" s="8">
        <f t="shared" si="35"/>
        <v>231</v>
      </c>
      <c r="T146" t="s">
        <v>62</v>
      </c>
    </row>
    <row r="147" spans="1:20" x14ac:dyDescent="0.35">
      <c r="A147" s="18" t="s">
        <v>346</v>
      </c>
      <c r="B147" s="18" t="s">
        <v>347</v>
      </c>
      <c r="C147" s="19">
        <v>12795.37</v>
      </c>
      <c r="D147" s="20">
        <f t="shared" si="24"/>
        <v>1.3881215777690236E-3</v>
      </c>
      <c r="E147" s="10">
        <f>SUM($C$5:C147)/SUM($C$5:$C$3941)</f>
        <v>0.36466180812054461</v>
      </c>
      <c r="F147" t="str">
        <f t="shared" si="25"/>
        <v>A</v>
      </c>
      <c r="G147" s="21">
        <v>1.943994226678821</v>
      </c>
      <c r="H147" s="22">
        <f t="shared" si="26"/>
        <v>1.1663965360072925</v>
      </c>
      <c r="I147" s="23">
        <v>126.57692307692309</v>
      </c>
      <c r="J147" s="23">
        <v>81.840913626914528</v>
      </c>
      <c r="K147" s="24">
        <f t="shared" si="27"/>
        <v>0.64657057256146377</v>
      </c>
      <c r="L147" t="str">
        <f t="shared" si="28"/>
        <v>X</v>
      </c>
      <c r="M147" s="10">
        <f t="shared" si="29"/>
        <v>0.98</v>
      </c>
      <c r="N147" s="24">
        <f t="shared" si="30"/>
        <v>2.0537489106318221</v>
      </c>
      <c r="O147" s="25">
        <f t="shared" si="31"/>
        <v>237.70198742026494</v>
      </c>
      <c r="P147" s="8">
        <f t="shared" si="32"/>
        <v>491</v>
      </c>
      <c r="Q147" s="8">
        <f t="shared" si="33"/>
        <v>6582.0000000000009</v>
      </c>
      <c r="R147" s="8">
        <f t="shared" si="34"/>
        <v>1062.3578374499575</v>
      </c>
      <c r="S147" s="8">
        <f t="shared" si="35"/>
        <v>1063</v>
      </c>
      <c r="T147" t="s">
        <v>62</v>
      </c>
    </row>
    <row r="148" spans="1:20" x14ac:dyDescent="0.35">
      <c r="A148" s="18" t="s">
        <v>348</v>
      </c>
      <c r="B148" s="18" t="s">
        <v>349</v>
      </c>
      <c r="C148" s="19">
        <v>12777.6</v>
      </c>
      <c r="D148" s="20">
        <f t="shared" si="24"/>
        <v>1.3861937772883064E-3</v>
      </c>
      <c r="E148" s="10">
        <f>SUM($C$5:C148)/SUM($C$5:$C$3941)</f>
        <v>0.36604800189783293</v>
      </c>
      <c r="F148" t="str">
        <f t="shared" si="25"/>
        <v>A</v>
      </c>
      <c r="G148" s="21">
        <v>6.2451612903225806</v>
      </c>
      <c r="H148" s="22">
        <f t="shared" si="26"/>
        <v>3.7470967741935484</v>
      </c>
      <c r="I148" s="23">
        <v>39.346153846153847</v>
      </c>
      <c r="J148" s="23">
        <v>62.067289422767537</v>
      </c>
      <c r="K148" s="24">
        <f t="shared" si="27"/>
        <v>1.5774677663655483</v>
      </c>
      <c r="L148" t="str">
        <f t="shared" si="28"/>
        <v>Y</v>
      </c>
      <c r="M148" s="10">
        <f t="shared" si="29"/>
        <v>0.98</v>
      </c>
      <c r="N148" s="24">
        <f t="shared" si="30"/>
        <v>2.0537489106318221</v>
      </c>
      <c r="O148" s="25">
        <f t="shared" si="31"/>
        <v>180.27069097538438</v>
      </c>
      <c r="P148" s="8">
        <f t="shared" si="32"/>
        <v>259</v>
      </c>
      <c r="Q148" s="8">
        <f t="shared" si="33"/>
        <v>2046</v>
      </c>
      <c r="R148" s="8">
        <f t="shared" si="34"/>
        <v>330.46111035119617</v>
      </c>
      <c r="S148" s="8">
        <f t="shared" si="35"/>
        <v>331</v>
      </c>
      <c r="T148" t="s">
        <v>62</v>
      </c>
    </row>
    <row r="149" spans="1:20" x14ac:dyDescent="0.35">
      <c r="A149" s="18" t="s">
        <v>350</v>
      </c>
      <c r="B149" s="18" t="s">
        <v>351</v>
      </c>
      <c r="C149" s="19">
        <v>12776.05</v>
      </c>
      <c r="D149" s="20">
        <f t="shared" si="24"/>
        <v>1.3860256236166624E-3</v>
      </c>
      <c r="E149" s="10">
        <f>SUM($C$5:C149)/SUM($C$5:$C$3941)</f>
        <v>0.3674340275214496</v>
      </c>
      <c r="F149" t="str">
        <f t="shared" si="25"/>
        <v>A</v>
      </c>
      <c r="G149" s="21">
        <v>1.889668688063896</v>
      </c>
      <c r="H149" s="22">
        <f t="shared" si="26"/>
        <v>1.1338012128383375</v>
      </c>
      <c r="I149" s="23">
        <v>130.0192307692308</v>
      </c>
      <c r="J149" s="23">
        <v>195.16393213716469</v>
      </c>
      <c r="K149" s="24">
        <f t="shared" si="27"/>
        <v>1.5010389692549271</v>
      </c>
      <c r="L149" t="str">
        <f t="shared" si="28"/>
        <v>Y</v>
      </c>
      <c r="M149" s="10">
        <f t="shared" si="29"/>
        <v>0.98</v>
      </c>
      <c r="N149" s="24">
        <f t="shared" si="30"/>
        <v>2.0537489106318221</v>
      </c>
      <c r="O149" s="25">
        <f t="shared" si="31"/>
        <v>566.84184579412477</v>
      </c>
      <c r="P149" s="8">
        <f t="shared" si="32"/>
        <v>827</v>
      </c>
      <c r="Q149" s="8">
        <f t="shared" si="33"/>
        <v>6761.0000000000018</v>
      </c>
      <c r="R149" s="8">
        <f t="shared" si="34"/>
        <v>1092.0738481290737</v>
      </c>
      <c r="S149" s="8">
        <f t="shared" si="35"/>
        <v>1093</v>
      </c>
      <c r="T149" t="s">
        <v>62</v>
      </c>
    </row>
    <row r="150" spans="1:20" x14ac:dyDescent="0.35">
      <c r="A150" s="18" t="s">
        <v>352</v>
      </c>
      <c r="B150" s="18" t="s">
        <v>353</v>
      </c>
      <c r="C150" s="19">
        <v>12758.15</v>
      </c>
      <c r="D150" s="20">
        <f t="shared" si="24"/>
        <v>1.3840837199247749E-3</v>
      </c>
      <c r="E150" s="10">
        <f>SUM($C$5:C150)/SUM($C$5:$C$3941)</f>
        <v>0.36881811124137437</v>
      </c>
      <c r="F150" t="str">
        <f t="shared" si="25"/>
        <v>A</v>
      </c>
      <c r="G150" s="21">
        <v>1.2339829770770869</v>
      </c>
      <c r="H150" s="22">
        <f t="shared" si="26"/>
        <v>0.74038978624625218</v>
      </c>
      <c r="I150" s="23">
        <v>198.82692307692309</v>
      </c>
      <c r="J150" s="23">
        <v>160.28268179832949</v>
      </c>
      <c r="K150" s="24">
        <f t="shared" si="27"/>
        <v>0.80614174035333519</v>
      </c>
      <c r="L150" t="str">
        <f t="shared" si="28"/>
        <v>X</v>
      </c>
      <c r="M150" s="10">
        <f t="shared" si="29"/>
        <v>0.98</v>
      </c>
      <c r="N150" s="24">
        <f t="shared" si="30"/>
        <v>2.0537489106318221</v>
      </c>
      <c r="O150" s="25">
        <f t="shared" si="31"/>
        <v>465.53136229876213</v>
      </c>
      <c r="P150" s="8">
        <f t="shared" si="32"/>
        <v>864</v>
      </c>
      <c r="Q150" s="8">
        <f t="shared" si="33"/>
        <v>10339</v>
      </c>
      <c r="R150" s="8">
        <f t="shared" si="34"/>
        <v>1671.1831802430938</v>
      </c>
      <c r="S150" s="8">
        <f t="shared" si="35"/>
        <v>1672</v>
      </c>
      <c r="T150" t="s">
        <v>62</v>
      </c>
    </row>
    <row r="151" spans="1:20" x14ac:dyDescent="0.35">
      <c r="A151" s="18" t="s">
        <v>354</v>
      </c>
      <c r="B151" s="18" t="s">
        <v>355</v>
      </c>
      <c r="C151" s="19">
        <v>12738.65</v>
      </c>
      <c r="D151" s="20">
        <f t="shared" si="24"/>
        <v>1.3819682382492551E-3</v>
      </c>
      <c r="E151" s="10">
        <f>SUM($C$5:C151)/SUM($C$5:$C$3941)</f>
        <v>0.37020007947962358</v>
      </c>
      <c r="F151" t="str">
        <f t="shared" si="25"/>
        <v>A</v>
      </c>
      <c r="G151" s="21">
        <v>4.5609201575366987</v>
      </c>
      <c r="H151" s="22">
        <f t="shared" si="26"/>
        <v>2.7365520945220192</v>
      </c>
      <c r="I151" s="23">
        <v>53.71153846153846</v>
      </c>
      <c r="J151" s="23">
        <v>85.395351973999141</v>
      </c>
      <c r="K151" s="24">
        <f t="shared" si="27"/>
        <v>1.5898884005184231</v>
      </c>
      <c r="L151" t="str">
        <f t="shared" si="28"/>
        <v>Y</v>
      </c>
      <c r="M151" s="10">
        <f t="shared" si="29"/>
        <v>0.98</v>
      </c>
      <c r="N151" s="24">
        <f t="shared" si="30"/>
        <v>2.0537489106318221</v>
      </c>
      <c r="O151" s="25">
        <f t="shared" si="31"/>
        <v>248.02563878022434</v>
      </c>
      <c r="P151" s="8">
        <f t="shared" si="32"/>
        <v>356</v>
      </c>
      <c r="Q151" s="8">
        <f t="shared" si="33"/>
        <v>2793</v>
      </c>
      <c r="R151" s="8">
        <f t="shared" si="34"/>
        <v>451.80247498711822</v>
      </c>
      <c r="S151" s="8">
        <f t="shared" si="35"/>
        <v>452</v>
      </c>
      <c r="T151" t="s">
        <v>62</v>
      </c>
    </row>
    <row r="152" spans="1:20" x14ac:dyDescent="0.35">
      <c r="A152" s="18" t="s">
        <v>356</v>
      </c>
      <c r="B152" s="18" t="s">
        <v>357</v>
      </c>
      <c r="C152" s="19">
        <v>12734.06</v>
      </c>
      <c r="D152" s="20">
        <f t="shared" si="24"/>
        <v>1.3814702864087096E-3</v>
      </c>
      <c r="E152" s="10">
        <f>SUM($C$5:C152)/SUM($C$5:$C$3941)</f>
        <v>0.3715815497660323</v>
      </c>
      <c r="F152" t="str">
        <f t="shared" si="25"/>
        <v>A</v>
      </c>
      <c r="G152" s="21">
        <v>1.6803985220374771</v>
      </c>
      <c r="H152" s="22">
        <f t="shared" si="26"/>
        <v>1.0082391132224862</v>
      </c>
      <c r="I152" s="23">
        <v>145.7307692307692</v>
      </c>
      <c r="J152" s="23">
        <v>129.71191539513671</v>
      </c>
      <c r="K152" s="24">
        <f t="shared" si="27"/>
        <v>0.89007912385155852</v>
      </c>
      <c r="L152" t="str">
        <f t="shared" si="28"/>
        <v>X</v>
      </c>
      <c r="M152" s="10">
        <f t="shared" si="29"/>
        <v>0.98</v>
      </c>
      <c r="N152" s="24">
        <f t="shared" si="30"/>
        <v>2.0537489106318221</v>
      </c>
      <c r="O152" s="25">
        <f t="shared" si="31"/>
        <v>376.74041888229203</v>
      </c>
      <c r="P152" s="8">
        <f t="shared" si="32"/>
        <v>669</v>
      </c>
      <c r="Q152" s="8">
        <f t="shared" si="33"/>
        <v>7577.9999999999982</v>
      </c>
      <c r="R152" s="8">
        <f t="shared" si="34"/>
        <v>1226.0566229637047</v>
      </c>
      <c r="S152" s="8">
        <f t="shared" si="35"/>
        <v>1227</v>
      </c>
      <c r="T152" t="s">
        <v>62</v>
      </c>
    </row>
    <row r="153" spans="1:20" x14ac:dyDescent="0.35">
      <c r="A153" s="18" t="s">
        <v>358</v>
      </c>
      <c r="B153" s="18" t="s">
        <v>359</v>
      </c>
      <c r="C153" s="19">
        <v>12697.39</v>
      </c>
      <c r="D153" s="20">
        <f t="shared" si="24"/>
        <v>1.3774920959963347E-3</v>
      </c>
      <c r="E153" s="10">
        <f>SUM($C$5:C153)/SUM($C$5:$C$3941)</f>
        <v>0.37295904186202866</v>
      </c>
      <c r="F153" t="str">
        <f t="shared" si="25"/>
        <v>A</v>
      </c>
      <c r="G153" s="21">
        <v>5.1657404393816124</v>
      </c>
      <c r="H153" s="22">
        <f t="shared" si="26"/>
        <v>3.0994442636289672</v>
      </c>
      <c r="I153" s="23">
        <v>47.269230769230766</v>
      </c>
      <c r="J153" s="23">
        <v>80.642302766445809</v>
      </c>
      <c r="K153" s="24">
        <f t="shared" si="27"/>
        <v>1.7060210512022711</v>
      </c>
      <c r="L153" t="str">
        <f t="shared" si="28"/>
        <v>Y</v>
      </c>
      <c r="M153" s="10">
        <f t="shared" si="29"/>
        <v>0.98</v>
      </c>
      <c r="N153" s="24">
        <f t="shared" si="30"/>
        <v>2.0537489106318221</v>
      </c>
      <c r="O153" s="25">
        <f t="shared" si="31"/>
        <v>234.22069461632893</v>
      </c>
      <c r="P153" s="8">
        <f t="shared" si="32"/>
        <v>329</v>
      </c>
      <c r="Q153" s="8">
        <f t="shared" si="33"/>
        <v>2458</v>
      </c>
      <c r="R153" s="8">
        <f t="shared" si="34"/>
        <v>398.25755357393814</v>
      </c>
      <c r="S153" s="8">
        <f t="shared" si="35"/>
        <v>399</v>
      </c>
      <c r="T153" t="s">
        <v>62</v>
      </c>
    </row>
    <row r="154" spans="1:20" x14ac:dyDescent="0.35">
      <c r="A154" s="18" t="s">
        <v>360</v>
      </c>
      <c r="B154" s="18" t="s">
        <v>361</v>
      </c>
      <c r="C154" s="19">
        <v>12654.48</v>
      </c>
      <c r="D154" s="20">
        <f t="shared" si="24"/>
        <v>1.3728369514477935E-3</v>
      </c>
      <c r="E154" s="10">
        <f>SUM($C$5:C154)/SUM($C$5:$C$3941)</f>
        <v>0.37433187881347646</v>
      </c>
      <c r="F154" t="str">
        <f t="shared" si="25"/>
        <v>A</v>
      </c>
      <c r="G154" s="21">
        <v>2.0885426638059079</v>
      </c>
      <c r="H154" s="22">
        <f t="shared" si="26"/>
        <v>1.2531255982835448</v>
      </c>
      <c r="I154" s="23">
        <v>116.5192307692308</v>
      </c>
      <c r="J154" s="23">
        <v>92.988401213167407</v>
      </c>
      <c r="K154" s="24">
        <f t="shared" si="27"/>
        <v>0.79805196618001384</v>
      </c>
      <c r="L154" t="str">
        <f t="shared" si="28"/>
        <v>X</v>
      </c>
      <c r="M154" s="10">
        <f t="shared" si="29"/>
        <v>0.98</v>
      </c>
      <c r="N154" s="24">
        <f t="shared" si="30"/>
        <v>2.0537489106318221</v>
      </c>
      <c r="O154" s="25">
        <f t="shared" si="31"/>
        <v>270.07919139521698</v>
      </c>
      <c r="P154" s="8">
        <f t="shared" si="32"/>
        <v>504</v>
      </c>
      <c r="Q154" s="8">
        <f t="shared" si="33"/>
        <v>6059.0000000000018</v>
      </c>
      <c r="R154" s="8">
        <f t="shared" si="34"/>
        <v>983.37275852131688</v>
      </c>
      <c r="S154" s="8">
        <f t="shared" si="35"/>
        <v>984</v>
      </c>
      <c r="T154" t="s">
        <v>62</v>
      </c>
    </row>
    <row r="155" spans="1:20" x14ac:dyDescent="0.35">
      <c r="A155" s="18" t="s">
        <v>362</v>
      </c>
      <c r="B155" s="18" t="s">
        <v>363</v>
      </c>
      <c r="C155" s="19">
        <v>12653.9</v>
      </c>
      <c r="D155" s="20">
        <f t="shared" si="24"/>
        <v>1.3727740294287266E-3</v>
      </c>
      <c r="E155" s="10">
        <f>SUM($C$5:C155)/SUM($C$5:$C$3941)</f>
        <v>0.37570465284290516</v>
      </c>
      <c r="F155" t="str">
        <f t="shared" si="25"/>
        <v>A</v>
      </c>
      <c r="G155" s="21">
        <v>4.5681949458483757</v>
      </c>
      <c r="H155" s="22">
        <f t="shared" si="26"/>
        <v>2.7409169675090252</v>
      </c>
      <c r="I155" s="23">
        <v>53.269230769230766</v>
      </c>
      <c r="J155" s="23">
        <v>95.989402067106354</v>
      </c>
      <c r="K155" s="24">
        <f t="shared" si="27"/>
        <v>1.8019671146171592</v>
      </c>
      <c r="L155" t="str">
        <f t="shared" si="28"/>
        <v>Y</v>
      </c>
      <c r="M155" s="10">
        <f t="shared" si="29"/>
        <v>0.98</v>
      </c>
      <c r="N155" s="24">
        <f t="shared" si="30"/>
        <v>2.0537489106318221</v>
      </c>
      <c r="O155" s="25">
        <f t="shared" si="31"/>
        <v>278.79541700436766</v>
      </c>
      <c r="P155" s="8">
        <f t="shared" si="32"/>
        <v>386</v>
      </c>
      <c r="Q155" s="8">
        <f t="shared" si="33"/>
        <v>2770</v>
      </c>
      <c r="R155" s="8">
        <f t="shared" si="34"/>
        <v>449.57995828619931</v>
      </c>
      <c r="S155" s="8">
        <f t="shared" si="35"/>
        <v>450</v>
      </c>
      <c r="T155" t="s">
        <v>62</v>
      </c>
    </row>
    <row r="156" spans="1:20" x14ac:dyDescent="0.35">
      <c r="A156" s="18" t="s">
        <v>364</v>
      </c>
      <c r="B156" s="18" t="s">
        <v>365</v>
      </c>
      <c r="C156" s="19">
        <v>12572.2</v>
      </c>
      <c r="D156" s="20">
        <f t="shared" si="24"/>
        <v>1.3639107036394977E-3</v>
      </c>
      <c r="E156" s="10">
        <f>SUM($C$5:C156)/SUM($C$5:$C$3941)</f>
        <v>0.37706856354654467</v>
      </c>
      <c r="F156" t="str">
        <f t="shared" si="25"/>
        <v>A</v>
      </c>
      <c r="G156" s="21">
        <v>11.74971962616822</v>
      </c>
      <c r="H156" s="22">
        <f t="shared" si="26"/>
        <v>7.0498317757009321</v>
      </c>
      <c r="I156" s="23">
        <v>20.57692307692308</v>
      </c>
      <c r="J156" s="23">
        <v>37.811371955675412</v>
      </c>
      <c r="K156" s="24">
        <f t="shared" si="27"/>
        <v>1.8375620015842253</v>
      </c>
      <c r="L156" t="str">
        <f t="shared" si="28"/>
        <v>Y</v>
      </c>
      <c r="M156" s="10">
        <f t="shared" si="29"/>
        <v>0.98</v>
      </c>
      <c r="N156" s="24">
        <f t="shared" si="30"/>
        <v>2.0537489106318221</v>
      </c>
      <c r="O156" s="25">
        <f t="shared" si="31"/>
        <v>109.82084464407959</v>
      </c>
      <c r="P156" s="8">
        <f t="shared" si="32"/>
        <v>151</v>
      </c>
      <c r="Q156" s="8">
        <f t="shared" si="33"/>
        <v>1070.0000000000002</v>
      </c>
      <c r="R156" s="8">
        <f t="shared" si="34"/>
        <v>174.22782285273499</v>
      </c>
      <c r="S156" s="8">
        <f t="shared" si="35"/>
        <v>175</v>
      </c>
      <c r="T156" t="s">
        <v>62</v>
      </c>
    </row>
    <row r="157" spans="1:20" x14ac:dyDescent="0.35">
      <c r="A157" s="18" t="s">
        <v>366</v>
      </c>
      <c r="B157" s="18" t="s">
        <v>367</v>
      </c>
      <c r="C157" s="19">
        <v>12418.57</v>
      </c>
      <c r="D157" s="20">
        <f t="shared" si="24"/>
        <v>1.3472439626235945E-3</v>
      </c>
      <c r="E157" s="10">
        <f>SUM($C$5:C157)/SUM($C$5:$C$3941)</f>
        <v>0.37841580750916826</v>
      </c>
      <c r="F157" t="str">
        <f t="shared" si="25"/>
        <v>A</v>
      </c>
      <c r="G157" s="21">
        <v>0.63675178177716252</v>
      </c>
      <c r="H157" s="22">
        <f t="shared" si="26"/>
        <v>0.38205106906629749</v>
      </c>
      <c r="I157" s="23">
        <v>375.05769230769232</v>
      </c>
      <c r="J157" s="23">
        <v>400.99857774240661</v>
      </c>
      <c r="K157" s="24">
        <f t="shared" si="27"/>
        <v>1.0691650537150768</v>
      </c>
      <c r="L157" t="str">
        <f t="shared" si="28"/>
        <v>Y</v>
      </c>
      <c r="M157" s="10">
        <f t="shared" si="29"/>
        <v>0.98</v>
      </c>
      <c r="N157" s="24">
        <f t="shared" si="30"/>
        <v>2.0537489106318221</v>
      </c>
      <c r="O157" s="25">
        <f t="shared" si="31"/>
        <v>1164.6761339516981</v>
      </c>
      <c r="P157" s="8">
        <f t="shared" si="32"/>
        <v>1915</v>
      </c>
      <c r="Q157" s="8">
        <f t="shared" si="33"/>
        <v>19503</v>
      </c>
      <c r="R157" s="8">
        <f t="shared" si="34"/>
        <v>3195.2511407888596</v>
      </c>
      <c r="S157" s="8">
        <f t="shared" si="35"/>
        <v>3196</v>
      </c>
      <c r="T157" t="s">
        <v>62</v>
      </c>
    </row>
    <row r="158" spans="1:20" x14ac:dyDescent="0.35">
      <c r="A158" s="18" t="s">
        <v>368</v>
      </c>
      <c r="B158" s="18" t="s">
        <v>369</v>
      </c>
      <c r="C158" s="19">
        <v>12309.01</v>
      </c>
      <c r="D158" s="20">
        <f t="shared" si="24"/>
        <v>1.3353582101943663E-3</v>
      </c>
      <c r="E158" s="10">
        <f>SUM($C$5:C158)/SUM($C$5:$C$3941)</f>
        <v>0.37975116571936263</v>
      </c>
      <c r="F158" t="str">
        <f t="shared" si="25"/>
        <v>A</v>
      </c>
      <c r="G158" s="21">
        <v>1.359660885894179</v>
      </c>
      <c r="H158" s="22">
        <f t="shared" si="26"/>
        <v>0.81579653153650733</v>
      </c>
      <c r="I158" s="23">
        <v>174.09615384615381</v>
      </c>
      <c r="J158" s="23">
        <v>204.49768775867011</v>
      </c>
      <c r="K158" s="24">
        <f t="shared" si="27"/>
        <v>1.1746249600630563</v>
      </c>
      <c r="L158" t="str">
        <f t="shared" si="28"/>
        <v>Y</v>
      </c>
      <c r="M158" s="10">
        <f t="shared" si="29"/>
        <v>0.98</v>
      </c>
      <c r="N158" s="24">
        <f t="shared" si="30"/>
        <v>2.0537489106318221</v>
      </c>
      <c r="O158" s="25">
        <f t="shared" si="31"/>
        <v>593.95117489376071</v>
      </c>
      <c r="P158" s="8">
        <f t="shared" si="32"/>
        <v>943</v>
      </c>
      <c r="Q158" s="8">
        <f t="shared" si="33"/>
        <v>9052.9999999999982</v>
      </c>
      <c r="R158" s="8">
        <f t="shared" si="34"/>
        <v>1489.7737948398449</v>
      </c>
      <c r="S158" s="8">
        <f t="shared" si="35"/>
        <v>1490</v>
      </c>
      <c r="T158" t="s">
        <v>62</v>
      </c>
    </row>
    <row r="159" spans="1:20" x14ac:dyDescent="0.35">
      <c r="A159" s="18" t="s">
        <v>370</v>
      </c>
      <c r="B159" s="18" t="s">
        <v>371</v>
      </c>
      <c r="C159" s="19">
        <v>12173.58</v>
      </c>
      <c r="D159" s="20">
        <f t="shared" si="24"/>
        <v>1.3206659187422816E-3</v>
      </c>
      <c r="E159" s="10">
        <f>SUM($C$5:C159)/SUM($C$5:$C$3941)</f>
        <v>0.38107183163810487</v>
      </c>
      <c r="F159" t="str">
        <f t="shared" si="25"/>
        <v>A</v>
      </c>
      <c r="G159" s="21">
        <v>8.6644697508896797</v>
      </c>
      <c r="H159" s="22">
        <f t="shared" si="26"/>
        <v>5.1986818505338075</v>
      </c>
      <c r="I159" s="23">
        <v>27.01923076923077</v>
      </c>
      <c r="J159" s="23">
        <v>27.029026071560072</v>
      </c>
      <c r="K159" s="24">
        <f t="shared" si="27"/>
        <v>1.0003625307623656</v>
      </c>
      <c r="L159" t="str">
        <f t="shared" si="28"/>
        <v>Y</v>
      </c>
      <c r="M159" s="10">
        <f t="shared" si="29"/>
        <v>0.98</v>
      </c>
      <c r="N159" s="24">
        <f t="shared" si="30"/>
        <v>2.0537489106318221</v>
      </c>
      <c r="O159" s="25">
        <f t="shared" si="31"/>
        <v>78.504172674962447</v>
      </c>
      <c r="P159" s="8">
        <f t="shared" si="32"/>
        <v>133</v>
      </c>
      <c r="Q159" s="8">
        <f t="shared" si="33"/>
        <v>1405</v>
      </c>
      <c r="R159" s="8">
        <f t="shared" si="34"/>
        <v>232.49121109530338</v>
      </c>
      <c r="S159" s="8">
        <f t="shared" si="35"/>
        <v>233</v>
      </c>
      <c r="T159" t="s">
        <v>62</v>
      </c>
    </row>
    <row r="160" spans="1:20" x14ac:dyDescent="0.35">
      <c r="A160" s="18" t="s">
        <v>372</v>
      </c>
      <c r="B160" s="18" t="s">
        <v>373</v>
      </c>
      <c r="C160" s="19">
        <v>12161.95</v>
      </c>
      <c r="D160" s="20">
        <f t="shared" si="24"/>
        <v>1.3194042237737538E-3</v>
      </c>
      <c r="E160" s="10">
        <f>SUM($C$5:C160)/SUM($C$5:$C$3941)</f>
        <v>0.38239123586187868</v>
      </c>
      <c r="F160" t="str">
        <f t="shared" si="25"/>
        <v>A</v>
      </c>
      <c r="G160" s="21">
        <v>9.4059938128383589</v>
      </c>
      <c r="H160" s="22">
        <f t="shared" si="26"/>
        <v>5.6435962877030148</v>
      </c>
      <c r="I160" s="23">
        <v>24.86538461538462</v>
      </c>
      <c r="J160" s="23">
        <v>46.94679042513684</v>
      </c>
      <c r="K160" s="24">
        <f t="shared" si="27"/>
        <v>1.8880379753341958</v>
      </c>
      <c r="L160" t="str">
        <f t="shared" si="28"/>
        <v>Y</v>
      </c>
      <c r="M160" s="10">
        <f t="shared" si="29"/>
        <v>0.98</v>
      </c>
      <c r="N160" s="24">
        <f t="shared" si="30"/>
        <v>2.0537489106318221</v>
      </c>
      <c r="O160" s="25">
        <f t="shared" si="31"/>
        <v>136.35411547248154</v>
      </c>
      <c r="P160" s="8">
        <f t="shared" si="32"/>
        <v>187</v>
      </c>
      <c r="Q160" s="8">
        <f t="shared" si="33"/>
        <v>1293.0000000000002</v>
      </c>
      <c r="R160" s="8">
        <f t="shared" si="34"/>
        <v>214.06037934030118</v>
      </c>
      <c r="S160" s="8">
        <f t="shared" si="35"/>
        <v>215</v>
      </c>
      <c r="T160" t="s">
        <v>62</v>
      </c>
    </row>
    <row r="161" spans="1:20" x14ac:dyDescent="0.35">
      <c r="A161" s="18" t="s">
        <v>374</v>
      </c>
      <c r="B161" s="18" t="s">
        <v>375</v>
      </c>
      <c r="C161" s="19">
        <v>11919.32</v>
      </c>
      <c r="D161" s="20">
        <f t="shared" si="24"/>
        <v>1.2930822074182988E-3</v>
      </c>
      <c r="E161" s="10">
        <f>SUM($C$5:C161)/SUM($C$5:$C$3941)</f>
        <v>0.38368431806929693</v>
      </c>
      <c r="F161" t="str">
        <f t="shared" si="25"/>
        <v>A</v>
      </c>
      <c r="G161" s="21">
        <v>1.0263773357444239</v>
      </c>
      <c r="H161" s="22">
        <f t="shared" si="26"/>
        <v>0.61582640144665435</v>
      </c>
      <c r="I161" s="23">
        <v>223.32692307692309</v>
      </c>
      <c r="J161" s="23">
        <v>125.60453363146679</v>
      </c>
      <c r="K161" s="24">
        <f t="shared" si="27"/>
        <v>0.5624245026122684</v>
      </c>
      <c r="L161" t="str">
        <f t="shared" si="28"/>
        <v>X</v>
      </c>
      <c r="M161" s="10">
        <f t="shared" si="29"/>
        <v>0.98</v>
      </c>
      <c r="N161" s="24">
        <f t="shared" si="30"/>
        <v>2.0537489106318221</v>
      </c>
      <c r="O161" s="25">
        <f t="shared" si="31"/>
        <v>364.81077678703303</v>
      </c>
      <c r="P161" s="8">
        <f t="shared" si="32"/>
        <v>812</v>
      </c>
      <c r="Q161" s="8">
        <f t="shared" si="33"/>
        <v>11613</v>
      </c>
      <c r="R161" s="8">
        <f t="shared" si="34"/>
        <v>1942.0394997988392</v>
      </c>
      <c r="S161" s="8">
        <f t="shared" si="35"/>
        <v>1943</v>
      </c>
      <c r="T161" t="s">
        <v>62</v>
      </c>
    </row>
    <row r="162" spans="1:20" x14ac:dyDescent="0.35">
      <c r="A162" s="18" t="s">
        <v>376</v>
      </c>
      <c r="B162" s="18" t="s">
        <v>377</v>
      </c>
      <c r="C162" s="19">
        <v>11718.17</v>
      </c>
      <c r="D162" s="20">
        <f t="shared" si="24"/>
        <v>1.2712602002885136E-3</v>
      </c>
      <c r="E162" s="10">
        <f>SUM($C$5:C162)/SUM($C$5:$C$3941)</f>
        <v>0.38495557826958543</v>
      </c>
      <c r="F162" t="str">
        <f t="shared" si="25"/>
        <v>A</v>
      </c>
      <c r="G162" s="21">
        <v>2.608675422974176</v>
      </c>
      <c r="H162" s="22">
        <f t="shared" si="26"/>
        <v>1.5652052537845056</v>
      </c>
      <c r="I162" s="23">
        <v>86.384615384615387</v>
      </c>
      <c r="J162" s="23">
        <v>487.39886447549918</v>
      </c>
      <c r="K162" s="24">
        <f t="shared" si="27"/>
        <v>5.6421952254510144</v>
      </c>
      <c r="L162" t="str">
        <f t="shared" si="28"/>
        <v>Z</v>
      </c>
      <c r="M162" s="10">
        <f t="shared" si="29"/>
        <v>0.98</v>
      </c>
      <c r="N162" s="24">
        <f t="shared" si="30"/>
        <v>2.0537489106318221</v>
      </c>
      <c r="O162" s="25">
        <f t="shared" si="31"/>
        <v>1415.6205450045927</v>
      </c>
      <c r="P162" s="8">
        <f t="shared" si="32"/>
        <v>1589</v>
      </c>
      <c r="Q162" s="8">
        <f t="shared" si="33"/>
        <v>4492</v>
      </c>
      <c r="R162" s="8">
        <f t="shared" si="34"/>
        <v>757.61614867835203</v>
      </c>
      <c r="S162" s="8">
        <f t="shared" si="35"/>
        <v>758</v>
      </c>
      <c r="T162" t="s">
        <v>62</v>
      </c>
    </row>
    <row r="163" spans="1:20" x14ac:dyDescent="0.35">
      <c r="A163" s="18" t="s">
        <v>378</v>
      </c>
      <c r="B163" s="18" t="s">
        <v>379</v>
      </c>
      <c r="C163" s="19">
        <v>11699.01</v>
      </c>
      <c r="D163" s="20">
        <f t="shared" si="24"/>
        <v>1.2691816039345158E-3</v>
      </c>
      <c r="E163" s="10">
        <f>SUM($C$5:C163)/SUM($C$5:$C$3941)</f>
        <v>0.38622475987351995</v>
      </c>
      <c r="F163" t="str">
        <f t="shared" si="25"/>
        <v>A</v>
      </c>
      <c r="G163" s="21">
        <v>6.532110552763819</v>
      </c>
      <c r="H163" s="22">
        <f t="shared" si="26"/>
        <v>3.9192663316582914</v>
      </c>
      <c r="I163" s="23">
        <v>34.442307692307693</v>
      </c>
      <c r="J163" s="23">
        <v>57.119212612501038</v>
      </c>
      <c r="K163" s="24">
        <f t="shared" si="27"/>
        <v>1.6584025995812697</v>
      </c>
      <c r="L163" t="str">
        <f t="shared" si="28"/>
        <v>Y</v>
      </c>
      <c r="M163" s="10">
        <f t="shared" si="29"/>
        <v>0.98</v>
      </c>
      <c r="N163" s="24">
        <f t="shared" si="30"/>
        <v>2.0537489106318221</v>
      </c>
      <c r="O163" s="25">
        <f t="shared" si="31"/>
        <v>165.8993009262675</v>
      </c>
      <c r="P163" s="8">
        <f t="shared" si="32"/>
        <v>235</v>
      </c>
      <c r="Q163" s="8">
        <f t="shared" si="33"/>
        <v>1791</v>
      </c>
      <c r="R163" s="8">
        <f t="shared" si="34"/>
        <v>302.31549161584849</v>
      </c>
      <c r="S163" s="8">
        <f t="shared" si="35"/>
        <v>303</v>
      </c>
      <c r="T163" t="s">
        <v>62</v>
      </c>
    </row>
    <row r="164" spans="1:20" x14ac:dyDescent="0.35">
      <c r="A164" s="18" t="s">
        <v>380</v>
      </c>
      <c r="B164" s="18" t="s">
        <v>381</v>
      </c>
      <c r="C164" s="19">
        <v>11681.34</v>
      </c>
      <c r="D164" s="20">
        <f t="shared" si="24"/>
        <v>1.2672646520777754E-3</v>
      </c>
      <c r="E164" s="10">
        <f>SUM($C$5:C164)/SUM($C$5:$C$3941)</f>
        <v>0.38749202452559772</v>
      </c>
      <c r="F164" t="str">
        <f t="shared" si="25"/>
        <v>A</v>
      </c>
      <c r="G164" s="21">
        <v>1.745567842199641</v>
      </c>
      <c r="H164" s="22">
        <f t="shared" si="26"/>
        <v>1.0473407053197845</v>
      </c>
      <c r="I164" s="23">
        <v>128.69230769230771</v>
      </c>
      <c r="J164" s="23">
        <v>106.3806591705021</v>
      </c>
      <c r="K164" s="24">
        <f t="shared" si="27"/>
        <v>0.82662795529977717</v>
      </c>
      <c r="L164" t="str">
        <f t="shared" si="28"/>
        <v>X</v>
      </c>
      <c r="M164" s="10">
        <f t="shared" si="29"/>
        <v>0.98</v>
      </c>
      <c r="N164" s="24">
        <f t="shared" si="30"/>
        <v>2.0537489106318221</v>
      </c>
      <c r="O164" s="25">
        <f t="shared" si="31"/>
        <v>308.97619524606864</v>
      </c>
      <c r="P164" s="8">
        <f t="shared" si="32"/>
        <v>567</v>
      </c>
      <c r="Q164" s="8">
        <f t="shared" si="33"/>
        <v>6692.0000000000009</v>
      </c>
      <c r="R164" s="8">
        <f t="shared" si="34"/>
        <v>1130.4437902594786</v>
      </c>
      <c r="S164" s="8">
        <f t="shared" si="35"/>
        <v>1131</v>
      </c>
      <c r="T164" t="s">
        <v>62</v>
      </c>
    </row>
    <row r="165" spans="1:20" x14ac:dyDescent="0.35">
      <c r="A165" s="18" t="s">
        <v>382</v>
      </c>
      <c r="B165" s="18" t="s">
        <v>383</v>
      </c>
      <c r="C165" s="19">
        <v>11675.5</v>
      </c>
      <c r="D165" s="20">
        <f t="shared" si="24"/>
        <v>1.2666310924375171E-3</v>
      </c>
      <c r="E165" s="10">
        <f>SUM($C$5:C165)/SUM($C$5:$C$3941)</f>
        <v>0.38875865561803524</v>
      </c>
      <c r="F165" t="str">
        <f t="shared" si="25"/>
        <v>A</v>
      </c>
      <c r="G165" s="21">
        <v>1.307154052843708</v>
      </c>
      <c r="H165" s="22">
        <f t="shared" si="26"/>
        <v>0.78429243170622476</v>
      </c>
      <c r="I165" s="23">
        <v>171.7692307692308</v>
      </c>
      <c r="J165" s="23">
        <v>83.302570490814233</v>
      </c>
      <c r="K165" s="24">
        <f t="shared" si="27"/>
        <v>0.48496794284844819</v>
      </c>
      <c r="L165" t="str">
        <f t="shared" si="28"/>
        <v>X</v>
      </c>
      <c r="M165" s="10">
        <f t="shared" si="29"/>
        <v>0.98</v>
      </c>
      <c r="N165" s="24">
        <f t="shared" si="30"/>
        <v>2.0537489106318221</v>
      </c>
      <c r="O165" s="25">
        <f t="shared" si="31"/>
        <v>241.94728144348775</v>
      </c>
      <c r="P165" s="8">
        <f t="shared" si="32"/>
        <v>586</v>
      </c>
      <c r="Q165" s="8">
        <f t="shared" si="33"/>
        <v>8932.0000000000018</v>
      </c>
      <c r="R165" s="8">
        <f t="shared" si="34"/>
        <v>1509.2123240879357</v>
      </c>
      <c r="S165" s="8">
        <f t="shared" si="35"/>
        <v>1510</v>
      </c>
      <c r="T165" t="s">
        <v>62</v>
      </c>
    </row>
    <row r="166" spans="1:20" x14ac:dyDescent="0.35">
      <c r="A166" s="18" t="s">
        <v>384</v>
      </c>
      <c r="B166" s="18" t="s">
        <v>385</v>
      </c>
      <c r="C166" s="19">
        <v>11668.68</v>
      </c>
      <c r="D166" s="20">
        <f t="shared" si="24"/>
        <v>1.2658912162822841E-3</v>
      </c>
      <c r="E166" s="10">
        <f>SUM($C$5:C166)/SUM($C$5:$C$3941)</f>
        <v>0.39002454683431753</v>
      </c>
      <c r="F166" t="str">
        <f t="shared" si="25"/>
        <v>A</v>
      </c>
      <c r="G166" s="21">
        <v>11.176896551724139</v>
      </c>
      <c r="H166" s="22">
        <f t="shared" si="26"/>
        <v>6.7061379310344833</v>
      </c>
      <c r="I166" s="23">
        <v>20.07692307692308</v>
      </c>
      <c r="J166" s="23">
        <v>27.456808258766578</v>
      </c>
      <c r="K166" s="24">
        <f t="shared" si="27"/>
        <v>1.3675804879845419</v>
      </c>
      <c r="L166" t="str">
        <f t="shared" si="28"/>
        <v>Y</v>
      </c>
      <c r="M166" s="10">
        <f t="shared" si="29"/>
        <v>0.98</v>
      </c>
      <c r="N166" s="24">
        <f t="shared" si="30"/>
        <v>2.0537489106318221</v>
      </c>
      <c r="O166" s="25">
        <f t="shared" si="31"/>
        <v>79.746640183884963</v>
      </c>
      <c r="P166" s="8">
        <f t="shared" si="32"/>
        <v>120</v>
      </c>
      <c r="Q166" s="8">
        <f t="shared" si="33"/>
        <v>1044.0000000000002</v>
      </c>
      <c r="R166" s="8">
        <f t="shared" si="34"/>
        <v>176.45298367238962</v>
      </c>
      <c r="S166" s="8">
        <f t="shared" si="35"/>
        <v>177</v>
      </c>
      <c r="T166" t="s">
        <v>62</v>
      </c>
    </row>
    <row r="167" spans="1:20" x14ac:dyDescent="0.35">
      <c r="A167" s="18" t="s">
        <v>386</v>
      </c>
      <c r="B167" s="18" t="s">
        <v>387</v>
      </c>
      <c r="C167" s="19">
        <v>11593.45</v>
      </c>
      <c r="D167" s="20">
        <f t="shared" si="24"/>
        <v>1.2577297964643686E-3</v>
      </c>
      <c r="E167" s="10">
        <f>SUM($C$5:C167)/SUM($C$5:$C$3941)</f>
        <v>0.39128227663078191</v>
      </c>
      <c r="F167" t="str">
        <f t="shared" si="25"/>
        <v>A</v>
      </c>
      <c r="G167" s="21">
        <v>1.5866224168605449</v>
      </c>
      <c r="H167" s="22">
        <f t="shared" si="26"/>
        <v>0.95197345011632695</v>
      </c>
      <c r="I167" s="23">
        <v>140.5192307692308</v>
      </c>
      <c r="J167" s="23">
        <v>130.62901974445299</v>
      </c>
      <c r="K167" s="24">
        <f t="shared" si="27"/>
        <v>0.92961667260319614</v>
      </c>
      <c r="L167" t="str">
        <f t="shared" si="28"/>
        <v>X</v>
      </c>
      <c r="M167" s="10">
        <f t="shared" si="29"/>
        <v>0.98</v>
      </c>
      <c r="N167" s="24">
        <f t="shared" si="30"/>
        <v>2.0537489106318221</v>
      </c>
      <c r="O167" s="25">
        <f t="shared" si="31"/>
        <v>379.40409303795974</v>
      </c>
      <c r="P167" s="8">
        <f t="shared" si="32"/>
        <v>661</v>
      </c>
      <c r="Q167" s="8">
        <f t="shared" si="33"/>
        <v>7307.0000000000018</v>
      </c>
      <c r="R167" s="8">
        <f t="shared" si="34"/>
        <v>1239.0023591783695</v>
      </c>
      <c r="S167" s="8">
        <f t="shared" si="35"/>
        <v>1240</v>
      </c>
      <c r="T167" t="s">
        <v>62</v>
      </c>
    </row>
    <row r="168" spans="1:20" x14ac:dyDescent="0.35">
      <c r="A168" s="18" t="s">
        <v>388</v>
      </c>
      <c r="B168" s="18" t="s">
        <v>389</v>
      </c>
      <c r="C168" s="19">
        <v>11569.88</v>
      </c>
      <c r="D168" s="20">
        <f t="shared" si="24"/>
        <v>1.2551727757929836E-3</v>
      </c>
      <c r="E168" s="10">
        <f>SUM($C$5:C168)/SUM($C$5:$C$3941)</f>
        <v>0.39253744940657487</v>
      </c>
      <c r="F168" t="str">
        <f t="shared" si="25"/>
        <v>A</v>
      </c>
      <c r="G168" s="21">
        <v>1.2849711239449131</v>
      </c>
      <c r="H168" s="22">
        <f t="shared" si="26"/>
        <v>0.77098267436694778</v>
      </c>
      <c r="I168" s="23">
        <v>173.15384615384619</v>
      </c>
      <c r="J168" s="23">
        <v>116.376229736412</v>
      </c>
      <c r="K168" s="24">
        <f t="shared" si="27"/>
        <v>0.67209728412854541</v>
      </c>
      <c r="L168" t="str">
        <f t="shared" si="28"/>
        <v>X</v>
      </c>
      <c r="M168" s="10">
        <f t="shared" si="29"/>
        <v>0.98</v>
      </c>
      <c r="N168" s="24">
        <f t="shared" si="30"/>
        <v>2.0537489106318221</v>
      </c>
      <c r="O168" s="25">
        <f t="shared" si="31"/>
        <v>338.00772585370004</v>
      </c>
      <c r="P168" s="8">
        <f t="shared" si="32"/>
        <v>685</v>
      </c>
      <c r="Q168" s="8">
        <f t="shared" si="33"/>
        <v>9004.0000000000018</v>
      </c>
      <c r="R168" s="8">
        <f t="shared" si="34"/>
        <v>1528.3063996294864</v>
      </c>
      <c r="S168" s="8">
        <f t="shared" si="35"/>
        <v>1529</v>
      </c>
      <c r="T168" t="s">
        <v>62</v>
      </c>
    </row>
    <row r="169" spans="1:20" x14ac:dyDescent="0.35">
      <c r="A169" s="18" t="s">
        <v>390</v>
      </c>
      <c r="B169" s="18" t="s">
        <v>391</v>
      </c>
      <c r="C169" s="19">
        <v>11526.78</v>
      </c>
      <c r="D169" s="20">
        <f t="shared" si="24"/>
        <v>1.2504970188588862E-3</v>
      </c>
      <c r="E169" s="10">
        <f>SUM($C$5:C169)/SUM($C$5:$C$3941)</f>
        <v>0.39378794642543374</v>
      </c>
      <c r="F169" t="str">
        <f t="shared" si="25"/>
        <v>A</v>
      </c>
      <c r="G169" s="21">
        <v>1.9359724554921061</v>
      </c>
      <c r="H169" s="22">
        <f t="shared" si="26"/>
        <v>1.1615834732952637</v>
      </c>
      <c r="I169" s="23">
        <v>114.5</v>
      </c>
      <c r="J169" s="23">
        <v>166.79087528528461</v>
      </c>
      <c r="K169" s="24">
        <f t="shared" si="27"/>
        <v>1.4566888671203897</v>
      </c>
      <c r="L169" t="str">
        <f t="shared" si="28"/>
        <v>Y</v>
      </c>
      <c r="M169" s="10">
        <f t="shared" si="29"/>
        <v>0.98</v>
      </c>
      <c r="N169" s="24">
        <f t="shared" si="30"/>
        <v>2.0537489106318221</v>
      </c>
      <c r="O169" s="25">
        <f t="shared" si="31"/>
        <v>484.43401694674372</v>
      </c>
      <c r="P169" s="8">
        <f t="shared" si="32"/>
        <v>714</v>
      </c>
      <c r="Q169" s="8">
        <f t="shared" si="33"/>
        <v>5954</v>
      </c>
      <c r="R169" s="8">
        <f t="shared" si="34"/>
        <v>1012.4980624364214</v>
      </c>
      <c r="S169" s="8">
        <f t="shared" si="35"/>
        <v>1013</v>
      </c>
      <c r="T169" t="s">
        <v>62</v>
      </c>
    </row>
    <row r="170" spans="1:20" x14ac:dyDescent="0.35">
      <c r="A170" s="18" t="s">
        <v>392</v>
      </c>
      <c r="B170" s="18" t="s">
        <v>393</v>
      </c>
      <c r="C170" s="19">
        <v>11490.88</v>
      </c>
      <c r="D170" s="20">
        <f t="shared" si="24"/>
        <v>1.2466023628511342E-3</v>
      </c>
      <c r="E170" s="10">
        <f>SUM($C$5:C170)/SUM($C$5:$C$3941)</f>
        <v>0.39503454878828487</v>
      </c>
      <c r="F170" t="str">
        <f t="shared" si="25"/>
        <v>A</v>
      </c>
      <c r="G170" s="21">
        <v>1.953898996769257</v>
      </c>
      <c r="H170" s="22">
        <f t="shared" si="26"/>
        <v>1.1723393980615542</v>
      </c>
      <c r="I170" s="23">
        <v>113.0961538461538</v>
      </c>
      <c r="J170" s="23">
        <v>66.879247232659836</v>
      </c>
      <c r="K170" s="24">
        <f t="shared" si="27"/>
        <v>0.59134855570452527</v>
      </c>
      <c r="L170" t="str">
        <f t="shared" si="28"/>
        <v>X</v>
      </c>
      <c r="M170" s="10">
        <f t="shared" si="29"/>
        <v>0.98</v>
      </c>
      <c r="N170" s="24">
        <f t="shared" si="30"/>
        <v>2.0537489106318221</v>
      </c>
      <c r="O170" s="25">
        <f t="shared" si="31"/>
        <v>194.24673161452145</v>
      </c>
      <c r="P170" s="8">
        <f t="shared" si="32"/>
        <v>421</v>
      </c>
      <c r="Q170" s="8">
        <f t="shared" si="33"/>
        <v>5880.9999999999973</v>
      </c>
      <c r="R170" s="8">
        <f t="shared" si="34"/>
        <v>1001.6451843442475</v>
      </c>
      <c r="S170" s="8">
        <f t="shared" si="35"/>
        <v>1002</v>
      </c>
      <c r="T170" t="s">
        <v>62</v>
      </c>
    </row>
    <row r="171" spans="1:20" x14ac:dyDescent="0.35">
      <c r="A171" s="18" t="s">
        <v>394</v>
      </c>
      <c r="B171" s="18" t="s">
        <v>395</v>
      </c>
      <c r="C171" s="19">
        <v>11383.93</v>
      </c>
      <c r="D171" s="20">
        <f t="shared" si="24"/>
        <v>1.2349997595077064E-3</v>
      </c>
      <c r="E171" s="10">
        <f>SUM($C$5:C171)/SUM($C$5:$C$3941)</f>
        <v>0.39626954854779262</v>
      </c>
      <c r="F171" t="str">
        <f t="shared" si="25"/>
        <v>A</v>
      </c>
      <c r="G171" s="21">
        <v>4.7751384228187916</v>
      </c>
      <c r="H171" s="22">
        <f t="shared" si="26"/>
        <v>2.8650830536912748</v>
      </c>
      <c r="I171" s="23">
        <v>45.846153846153847</v>
      </c>
      <c r="J171" s="23">
        <v>45.977140362330452</v>
      </c>
      <c r="K171" s="24">
        <f t="shared" si="27"/>
        <v>1.0028570884400938</v>
      </c>
      <c r="L171" t="str">
        <f t="shared" si="28"/>
        <v>Y</v>
      </c>
      <c r="M171" s="10">
        <f t="shared" si="29"/>
        <v>0.98</v>
      </c>
      <c r="N171" s="24">
        <f t="shared" si="30"/>
        <v>2.0537489106318221</v>
      </c>
      <c r="O171" s="25">
        <f t="shared" si="31"/>
        <v>133.53782546768053</v>
      </c>
      <c r="P171" s="8">
        <f t="shared" si="32"/>
        <v>226</v>
      </c>
      <c r="Q171" s="8">
        <f t="shared" si="33"/>
        <v>2384</v>
      </c>
      <c r="R171" s="8">
        <f t="shared" si="34"/>
        <v>407.9430282277566</v>
      </c>
      <c r="S171" s="8">
        <f t="shared" si="35"/>
        <v>408</v>
      </c>
      <c r="T171" t="s">
        <v>62</v>
      </c>
    </row>
    <row r="172" spans="1:20" x14ac:dyDescent="0.35">
      <c r="A172" s="18" t="s">
        <v>396</v>
      </c>
      <c r="B172" s="18" t="s">
        <v>397</v>
      </c>
      <c r="C172" s="19">
        <v>11378.7</v>
      </c>
      <c r="D172" s="20">
        <f t="shared" si="24"/>
        <v>1.234432376473708E-3</v>
      </c>
      <c r="E172" s="10">
        <f>SUM($C$5:C172)/SUM($C$5:$C$3941)</f>
        <v>0.39750398092426631</v>
      </c>
      <c r="F172" t="str">
        <f t="shared" si="25"/>
        <v>A</v>
      </c>
      <c r="G172" s="21">
        <v>6.0460680127523911</v>
      </c>
      <c r="H172" s="22">
        <f t="shared" si="26"/>
        <v>3.6276408076514346</v>
      </c>
      <c r="I172" s="23">
        <v>36.192307692307693</v>
      </c>
      <c r="J172" s="23">
        <v>57.491700496181913</v>
      </c>
      <c r="K172" s="24">
        <f t="shared" si="27"/>
        <v>1.5885060710953556</v>
      </c>
      <c r="L172" t="str">
        <f t="shared" si="28"/>
        <v>Y</v>
      </c>
      <c r="M172" s="10">
        <f t="shared" si="29"/>
        <v>0.98</v>
      </c>
      <c r="N172" s="24">
        <f t="shared" si="30"/>
        <v>2.0537489106318221</v>
      </c>
      <c r="O172" s="25">
        <f t="shared" si="31"/>
        <v>166.98116947241476</v>
      </c>
      <c r="P172" s="8">
        <f t="shared" si="32"/>
        <v>240</v>
      </c>
      <c r="Q172" s="8">
        <f t="shared" si="33"/>
        <v>1882</v>
      </c>
      <c r="R172" s="8">
        <f t="shared" si="34"/>
        <v>322.116274880248</v>
      </c>
      <c r="S172" s="8">
        <f t="shared" si="35"/>
        <v>323</v>
      </c>
      <c r="T172" t="s">
        <v>175</v>
      </c>
    </row>
    <row r="173" spans="1:20" x14ac:dyDescent="0.35">
      <c r="A173" s="18" t="s">
        <v>398</v>
      </c>
      <c r="B173" s="18" t="s">
        <v>399</v>
      </c>
      <c r="C173" s="19">
        <v>11350.22</v>
      </c>
      <c r="D173" s="20">
        <f t="shared" si="24"/>
        <v>1.2313426883650512E-3</v>
      </c>
      <c r="E173" s="10">
        <f>SUM($C$5:C173)/SUM($C$5:$C$3941)</f>
        <v>0.39873532361263142</v>
      </c>
      <c r="F173" t="str">
        <f t="shared" si="25"/>
        <v>A</v>
      </c>
      <c r="G173" s="21">
        <v>1.2813524497629261</v>
      </c>
      <c r="H173" s="22">
        <f t="shared" si="26"/>
        <v>0.76881146985775561</v>
      </c>
      <c r="I173" s="23">
        <v>170.34615384615381</v>
      </c>
      <c r="J173" s="23">
        <v>162.04222212010961</v>
      </c>
      <c r="K173" s="24">
        <f t="shared" si="27"/>
        <v>0.95125260219526997</v>
      </c>
      <c r="L173" t="str">
        <f t="shared" si="28"/>
        <v>X</v>
      </c>
      <c r="M173" s="10">
        <f t="shared" si="29"/>
        <v>0.98</v>
      </c>
      <c r="N173" s="24">
        <f t="shared" si="30"/>
        <v>2.0537489106318221</v>
      </c>
      <c r="O173" s="25">
        <f t="shared" si="31"/>
        <v>470.64184082225313</v>
      </c>
      <c r="P173" s="8">
        <f t="shared" si="32"/>
        <v>812</v>
      </c>
      <c r="Q173" s="8">
        <f t="shared" si="33"/>
        <v>8857.9999999999982</v>
      </c>
      <c r="R173" s="8">
        <f t="shared" si="34"/>
        <v>1518.0039751823599</v>
      </c>
      <c r="S173" s="8">
        <f t="shared" si="35"/>
        <v>1519</v>
      </c>
      <c r="T173" t="s">
        <v>62</v>
      </c>
    </row>
    <row r="174" spans="1:20" x14ac:dyDescent="0.35">
      <c r="A174" s="18" t="s">
        <v>400</v>
      </c>
      <c r="B174" s="18" t="s">
        <v>401</v>
      </c>
      <c r="C174" s="19">
        <v>11308.87</v>
      </c>
      <c r="D174" s="20">
        <f t="shared" si="24"/>
        <v>1.2268567823505517E-3</v>
      </c>
      <c r="E174" s="10">
        <f>SUM($C$5:C174)/SUM($C$5:$C$3941)</f>
        <v>0.39996218039498194</v>
      </c>
      <c r="F174" t="str">
        <f t="shared" si="25"/>
        <v>A</v>
      </c>
      <c r="G174" s="21">
        <v>9.4793545683151716</v>
      </c>
      <c r="H174" s="22">
        <f t="shared" si="26"/>
        <v>5.6876127409891026</v>
      </c>
      <c r="I174" s="23">
        <v>22.94230769230769</v>
      </c>
      <c r="J174" s="23">
        <v>24.785680133257891</v>
      </c>
      <c r="K174" s="24">
        <f t="shared" si="27"/>
        <v>1.0803481701000925</v>
      </c>
      <c r="L174" t="str">
        <f t="shared" si="28"/>
        <v>Y</v>
      </c>
      <c r="M174" s="10">
        <f t="shared" si="29"/>
        <v>0.98</v>
      </c>
      <c r="N174" s="24">
        <f t="shared" si="30"/>
        <v>2.0537489106318221</v>
      </c>
      <c r="O174" s="25">
        <f t="shared" si="31"/>
        <v>71.988509977982972</v>
      </c>
      <c r="P174" s="8">
        <f t="shared" si="32"/>
        <v>118</v>
      </c>
      <c r="Q174" s="8">
        <f t="shared" si="33"/>
        <v>1192.9999999999998</v>
      </c>
      <c r="R174" s="8">
        <f t="shared" si="34"/>
        <v>204.81898539379756</v>
      </c>
      <c r="S174" s="8">
        <f t="shared" si="35"/>
        <v>205</v>
      </c>
      <c r="T174" t="s">
        <v>62</v>
      </c>
    </row>
    <row r="175" spans="1:20" x14ac:dyDescent="0.35">
      <c r="A175" s="18" t="s">
        <v>402</v>
      </c>
      <c r="B175" s="18" t="s">
        <v>403</v>
      </c>
      <c r="C175" s="19">
        <v>11293</v>
      </c>
      <c r="D175" s="20">
        <f t="shared" si="24"/>
        <v>1.2251351057253979E-3</v>
      </c>
      <c r="E175" s="10">
        <f>SUM($C$5:C175)/SUM($C$5:$C$3941)</f>
        <v>0.40118731550070735</v>
      </c>
      <c r="F175" t="str">
        <f t="shared" si="25"/>
        <v>A</v>
      </c>
      <c r="G175" s="21">
        <v>2.4614210985178731</v>
      </c>
      <c r="H175" s="22">
        <f t="shared" si="26"/>
        <v>1.4768526591107238</v>
      </c>
      <c r="I175" s="23">
        <v>88.230769230769226</v>
      </c>
      <c r="J175" s="23">
        <v>69.124104187966424</v>
      </c>
      <c r="K175" s="24">
        <f t="shared" si="27"/>
        <v>0.78344669088366481</v>
      </c>
      <c r="L175" t="str">
        <f t="shared" si="28"/>
        <v>X</v>
      </c>
      <c r="M175" s="10">
        <f t="shared" si="29"/>
        <v>0.98</v>
      </c>
      <c r="N175" s="24">
        <f t="shared" si="30"/>
        <v>2.0537489106318221</v>
      </c>
      <c r="O175" s="25">
        <f t="shared" si="31"/>
        <v>200.76678296906911</v>
      </c>
      <c r="P175" s="8">
        <f t="shared" si="32"/>
        <v>378</v>
      </c>
      <c r="Q175" s="8">
        <f t="shared" si="33"/>
        <v>4588</v>
      </c>
      <c r="R175" s="8">
        <f t="shared" si="34"/>
        <v>788.23936115556</v>
      </c>
      <c r="S175" s="8">
        <f t="shared" si="35"/>
        <v>789</v>
      </c>
      <c r="T175" t="s">
        <v>62</v>
      </c>
    </row>
    <row r="176" spans="1:20" x14ac:dyDescent="0.35">
      <c r="A176" s="18" t="s">
        <v>404</v>
      </c>
      <c r="B176" s="18" t="s">
        <v>405</v>
      </c>
      <c r="C176" s="19">
        <v>11194.9</v>
      </c>
      <c r="D176" s="20">
        <f t="shared" si="24"/>
        <v>1.2144926056039365E-3</v>
      </c>
      <c r="E176" s="10">
        <f>SUM($C$5:C176)/SUM($C$5:$C$3941)</f>
        <v>0.40240180810631127</v>
      </c>
      <c r="F176" t="str">
        <f t="shared" si="25"/>
        <v>A</v>
      </c>
      <c r="G176" s="21">
        <v>0.20967373389271801</v>
      </c>
      <c r="H176" s="22">
        <f t="shared" si="26"/>
        <v>0.12580424033563081</v>
      </c>
      <c r="I176" s="23">
        <v>1026.7692307692309</v>
      </c>
      <c r="J176" s="23">
        <v>1035.1738437952481</v>
      </c>
      <c r="K176" s="24">
        <f t="shared" si="27"/>
        <v>1.0081854936573436</v>
      </c>
      <c r="L176" t="str">
        <f t="shared" si="28"/>
        <v>Y</v>
      </c>
      <c r="M176" s="10">
        <f t="shared" si="29"/>
        <v>0.98</v>
      </c>
      <c r="N176" s="24">
        <f t="shared" si="30"/>
        <v>2.0537489106318221</v>
      </c>
      <c r="O176" s="25">
        <f t="shared" si="31"/>
        <v>3006.5998666305718</v>
      </c>
      <c r="P176" s="8">
        <f t="shared" si="32"/>
        <v>5061</v>
      </c>
      <c r="Q176" s="8">
        <f t="shared" si="33"/>
        <v>53392.000000000007</v>
      </c>
      <c r="R176" s="8">
        <f t="shared" si="34"/>
        <v>9213.0929487891462</v>
      </c>
      <c r="S176" s="8">
        <f t="shared" si="35"/>
        <v>9214</v>
      </c>
      <c r="T176" t="s">
        <v>62</v>
      </c>
    </row>
    <row r="177" spans="1:20" x14ac:dyDescent="0.35">
      <c r="A177" s="18" t="s">
        <v>406</v>
      </c>
      <c r="B177" s="18" t="s">
        <v>407</v>
      </c>
      <c r="C177" s="19">
        <v>11110.33</v>
      </c>
      <c r="D177" s="20">
        <f t="shared" si="24"/>
        <v>1.2053179243065669E-3</v>
      </c>
      <c r="E177" s="10">
        <f>SUM($C$5:C177)/SUM($C$5:$C$3941)</f>
        <v>0.40360712603061788</v>
      </c>
      <c r="F177" t="str">
        <f t="shared" si="25"/>
        <v>A</v>
      </c>
      <c r="G177" s="21">
        <v>1.9730651749245249</v>
      </c>
      <c r="H177" s="22">
        <f t="shared" si="26"/>
        <v>1.183839104954715</v>
      </c>
      <c r="I177" s="23">
        <v>108.2884615384615</v>
      </c>
      <c r="J177" s="23">
        <v>94.070131647483947</v>
      </c>
      <c r="K177" s="24">
        <f t="shared" si="27"/>
        <v>0.86869949310409644</v>
      </c>
      <c r="L177" t="str">
        <f t="shared" si="28"/>
        <v>X</v>
      </c>
      <c r="M177" s="10">
        <f t="shared" si="29"/>
        <v>0.98</v>
      </c>
      <c r="N177" s="24">
        <f t="shared" si="30"/>
        <v>2.0537489106318221</v>
      </c>
      <c r="O177" s="25">
        <f t="shared" si="31"/>
        <v>273.2210120652818</v>
      </c>
      <c r="P177" s="8">
        <f t="shared" si="32"/>
        <v>490</v>
      </c>
      <c r="Q177" s="8">
        <f t="shared" si="33"/>
        <v>5630.9999999999982</v>
      </c>
      <c r="R177" s="8">
        <f t="shared" si="34"/>
        <v>975.35209397069355</v>
      </c>
      <c r="S177" s="8">
        <f t="shared" si="35"/>
        <v>976</v>
      </c>
      <c r="T177" t="s">
        <v>62</v>
      </c>
    </row>
    <row r="178" spans="1:20" x14ac:dyDescent="0.35">
      <c r="A178" s="18" t="s">
        <v>408</v>
      </c>
      <c r="B178" s="18" t="s">
        <v>409</v>
      </c>
      <c r="C178" s="19">
        <v>11081.15</v>
      </c>
      <c r="D178" s="20">
        <f t="shared" si="24"/>
        <v>1.2021522958300709E-3</v>
      </c>
      <c r="E178" s="10">
        <f>SUM($C$5:C178)/SUM($C$5:$C$3941)</f>
        <v>0.40480927832644792</v>
      </c>
      <c r="F178" t="str">
        <f t="shared" si="25"/>
        <v>A</v>
      </c>
      <c r="G178" s="21">
        <v>6.1255666113875069</v>
      </c>
      <c r="H178" s="22">
        <f t="shared" si="26"/>
        <v>3.675339966832504</v>
      </c>
      <c r="I178" s="23">
        <v>34.78846153846154</v>
      </c>
      <c r="J178" s="23">
        <v>62.476767929527703</v>
      </c>
      <c r="K178" s="24">
        <f t="shared" si="27"/>
        <v>1.7959048824408184</v>
      </c>
      <c r="L178" t="str">
        <f t="shared" si="28"/>
        <v>Y</v>
      </c>
      <c r="M178" s="10">
        <f t="shared" si="29"/>
        <v>0.98</v>
      </c>
      <c r="N178" s="24">
        <f t="shared" si="30"/>
        <v>2.0537489106318221</v>
      </c>
      <c r="O178" s="25">
        <f t="shared" si="31"/>
        <v>181.45999655066774</v>
      </c>
      <c r="P178" s="8">
        <f t="shared" si="32"/>
        <v>252</v>
      </c>
      <c r="Q178" s="8">
        <f t="shared" si="33"/>
        <v>1809</v>
      </c>
      <c r="R178" s="8">
        <f t="shared" si="34"/>
        <v>313.75129181863514</v>
      </c>
      <c r="S178" s="8">
        <f t="shared" si="35"/>
        <v>314</v>
      </c>
      <c r="T178" t="s">
        <v>62</v>
      </c>
    </row>
    <row r="179" spans="1:20" x14ac:dyDescent="0.35">
      <c r="A179" s="18" t="s">
        <v>410</v>
      </c>
      <c r="B179" s="18" t="s">
        <v>411</v>
      </c>
      <c r="C179" s="19">
        <v>10941.5</v>
      </c>
      <c r="D179" s="20">
        <f t="shared" si="24"/>
        <v>1.187002192446156E-3</v>
      </c>
      <c r="E179" s="10">
        <f>SUM($C$5:C179)/SUM($C$5:$C$3941)</f>
        <v>0.40599628051889408</v>
      </c>
      <c r="F179" t="str">
        <f t="shared" si="25"/>
        <v>A</v>
      </c>
      <c r="G179" s="21">
        <v>1.825408742075409</v>
      </c>
      <c r="H179" s="22">
        <f t="shared" si="26"/>
        <v>1.0952452452452455</v>
      </c>
      <c r="I179" s="23">
        <v>115.2692307692308</v>
      </c>
      <c r="J179" s="23">
        <v>136.24820421692851</v>
      </c>
      <c r="K179" s="24">
        <f t="shared" si="27"/>
        <v>1.1819997696496964</v>
      </c>
      <c r="L179" t="str">
        <f t="shared" si="28"/>
        <v>Y</v>
      </c>
      <c r="M179" s="10">
        <f t="shared" si="29"/>
        <v>0.98</v>
      </c>
      <c r="N179" s="24">
        <f t="shared" si="30"/>
        <v>2.0537489106318221</v>
      </c>
      <c r="O179" s="25">
        <f t="shared" si="31"/>
        <v>395.72467473231251</v>
      </c>
      <c r="P179" s="8">
        <f t="shared" si="32"/>
        <v>627</v>
      </c>
      <c r="Q179" s="8">
        <f t="shared" si="33"/>
        <v>5994.0000000000018</v>
      </c>
      <c r="R179" s="8">
        <f t="shared" si="34"/>
        <v>1046.2071382991624</v>
      </c>
      <c r="S179" s="8">
        <f t="shared" si="35"/>
        <v>1047</v>
      </c>
      <c r="T179" t="s">
        <v>62</v>
      </c>
    </row>
    <row r="180" spans="1:20" x14ac:dyDescent="0.35">
      <c r="A180" s="18" t="s">
        <v>412</v>
      </c>
      <c r="B180" s="18" t="s">
        <v>413</v>
      </c>
      <c r="C180" s="19">
        <v>10900.29</v>
      </c>
      <c r="D180" s="20">
        <f t="shared" si="24"/>
        <v>1.1825314745052243E-3</v>
      </c>
      <c r="E180" s="10">
        <f>SUM($C$5:C180)/SUM($C$5:$C$3941)</f>
        <v>0.40717881199339928</v>
      </c>
      <c r="F180" t="str">
        <f t="shared" si="25"/>
        <v>A</v>
      </c>
      <c r="G180" s="21">
        <v>1.292882220377179</v>
      </c>
      <c r="H180" s="22">
        <f t="shared" si="26"/>
        <v>0.77572933222630736</v>
      </c>
      <c r="I180" s="23">
        <v>162.13461538461539</v>
      </c>
      <c r="J180" s="23">
        <v>112.44624490825299</v>
      </c>
      <c r="K180" s="24">
        <f t="shared" si="27"/>
        <v>0.69353632252747666</v>
      </c>
      <c r="L180" t="str">
        <f t="shared" si="28"/>
        <v>X</v>
      </c>
      <c r="M180" s="10">
        <f t="shared" si="29"/>
        <v>0.98</v>
      </c>
      <c r="N180" s="24">
        <f t="shared" si="30"/>
        <v>2.0537489106318221</v>
      </c>
      <c r="O180" s="25">
        <f t="shared" si="31"/>
        <v>326.59332243631604</v>
      </c>
      <c r="P180" s="8">
        <f t="shared" si="32"/>
        <v>651</v>
      </c>
      <c r="Q180" s="8">
        <f t="shared" si="33"/>
        <v>8431</v>
      </c>
      <c r="R180" s="8">
        <f t="shared" si="34"/>
        <v>1474.3460674935907</v>
      </c>
      <c r="S180" s="8">
        <f t="shared" si="35"/>
        <v>1475</v>
      </c>
      <c r="T180" t="s">
        <v>62</v>
      </c>
    </row>
    <row r="181" spans="1:20" x14ac:dyDescent="0.35">
      <c r="A181" s="18" t="s">
        <v>414</v>
      </c>
      <c r="B181" s="18" t="s">
        <v>415</v>
      </c>
      <c r="C181" s="19">
        <v>10887.57</v>
      </c>
      <c r="D181" s="20">
        <f t="shared" si="24"/>
        <v>1.1811515295353466E-3</v>
      </c>
      <c r="E181" s="10">
        <f>SUM($C$5:C181)/SUM($C$5:$C$3941)</f>
        <v>0.40835996352293463</v>
      </c>
      <c r="F181" t="str">
        <f t="shared" si="25"/>
        <v>A</v>
      </c>
      <c r="G181" s="21">
        <v>0.86040540540540533</v>
      </c>
      <c r="H181" s="22">
        <f t="shared" si="26"/>
        <v>0.51624324324324322</v>
      </c>
      <c r="I181" s="23">
        <v>243.34615384615381</v>
      </c>
      <c r="J181" s="23">
        <v>192.79694536423489</v>
      </c>
      <c r="K181" s="24">
        <f t="shared" si="27"/>
        <v>0.79227447122966776</v>
      </c>
      <c r="L181" t="str">
        <f t="shared" si="28"/>
        <v>X</v>
      </c>
      <c r="M181" s="10">
        <f t="shared" si="29"/>
        <v>0.98</v>
      </c>
      <c r="N181" s="24">
        <f t="shared" si="30"/>
        <v>2.0537489106318221</v>
      </c>
      <c r="O181" s="25">
        <f t="shared" si="31"/>
        <v>559.96707576543497</v>
      </c>
      <c r="P181" s="8">
        <f t="shared" si="32"/>
        <v>1047</v>
      </c>
      <c r="Q181" s="8">
        <f t="shared" si="33"/>
        <v>12653.999999999998</v>
      </c>
      <c r="R181" s="8">
        <f t="shared" si="34"/>
        <v>2214.1228944241111</v>
      </c>
      <c r="S181" s="8">
        <f t="shared" si="35"/>
        <v>2215</v>
      </c>
      <c r="T181" t="s">
        <v>62</v>
      </c>
    </row>
    <row r="182" spans="1:20" x14ac:dyDescent="0.35">
      <c r="A182" s="18" t="s">
        <v>416</v>
      </c>
      <c r="B182" s="18" t="s">
        <v>417</v>
      </c>
      <c r="C182" s="19">
        <v>10867.43</v>
      </c>
      <c r="D182" s="20">
        <f t="shared" si="24"/>
        <v>1.1789666166663738E-3</v>
      </c>
      <c r="E182" s="10">
        <f>SUM($C$5:C182)/SUM($C$5:$C$3941)</f>
        <v>0.40953893013960102</v>
      </c>
      <c r="F182" t="str">
        <f t="shared" si="25"/>
        <v>A</v>
      </c>
      <c r="G182" s="21">
        <v>3.700180456247872</v>
      </c>
      <c r="H182" s="22">
        <f t="shared" si="26"/>
        <v>2.220108273748723</v>
      </c>
      <c r="I182" s="23">
        <v>56.480769230769234</v>
      </c>
      <c r="J182" s="23">
        <v>51.174246887421027</v>
      </c>
      <c r="K182" s="24">
        <f t="shared" si="27"/>
        <v>0.90604727209598002</v>
      </c>
      <c r="L182" t="str">
        <f t="shared" si="28"/>
        <v>X</v>
      </c>
      <c r="M182" s="10">
        <f t="shared" si="29"/>
        <v>0.98</v>
      </c>
      <c r="N182" s="24">
        <f t="shared" si="30"/>
        <v>2.0537489106318221</v>
      </c>
      <c r="O182" s="25">
        <f t="shared" si="31"/>
        <v>148.63250727292606</v>
      </c>
      <c r="P182" s="8">
        <f t="shared" si="32"/>
        <v>262</v>
      </c>
      <c r="Q182" s="8">
        <f t="shared" si="33"/>
        <v>2937</v>
      </c>
      <c r="R182" s="8">
        <f t="shared" si="34"/>
        <v>514.37504841046439</v>
      </c>
      <c r="S182" s="8">
        <f t="shared" si="35"/>
        <v>515</v>
      </c>
      <c r="T182" t="s">
        <v>62</v>
      </c>
    </row>
    <row r="183" spans="1:20" x14ac:dyDescent="0.35">
      <c r="A183" s="18" t="s">
        <v>418</v>
      </c>
      <c r="B183" s="18" t="s">
        <v>419</v>
      </c>
      <c r="C183" s="19">
        <v>10829.63</v>
      </c>
      <c r="D183" s="20">
        <f t="shared" si="24"/>
        <v>1.1748658368030585E-3</v>
      </c>
      <c r="E183" s="10">
        <f>SUM($C$5:C183)/SUM($C$5:$C$3941)</f>
        <v>0.41071379597640406</v>
      </c>
      <c r="F183" t="str">
        <f t="shared" si="25"/>
        <v>A</v>
      </c>
      <c r="G183" s="21">
        <v>2.9072832214765101</v>
      </c>
      <c r="H183" s="22">
        <f t="shared" si="26"/>
        <v>1.7443699328859059</v>
      </c>
      <c r="I183" s="23">
        <v>71.634615384615387</v>
      </c>
      <c r="J183" s="23">
        <v>72.963334559525507</v>
      </c>
      <c r="K183" s="24">
        <f t="shared" si="27"/>
        <v>1.0185485629786111</v>
      </c>
      <c r="L183" t="str">
        <f t="shared" si="28"/>
        <v>Y</v>
      </c>
      <c r="M183" s="10">
        <f t="shared" si="29"/>
        <v>0.98</v>
      </c>
      <c r="N183" s="24">
        <f t="shared" si="30"/>
        <v>2.0537489106318221</v>
      </c>
      <c r="O183" s="25">
        <f t="shared" si="31"/>
        <v>211.91759555217445</v>
      </c>
      <c r="P183" s="8">
        <f t="shared" si="32"/>
        <v>356</v>
      </c>
      <c r="Q183" s="8">
        <f t="shared" si="33"/>
        <v>3725</v>
      </c>
      <c r="R183" s="8">
        <f t="shared" si="34"/>
        <v>653.51993556978084</v>
      </c>
      <c r="S183" s="8">
        <f t="shared" si="35"/>
        <v>654</v>
      </c>
      <c r="T183" t="s">
        <v>62</v>
      </c>
    </row>
    <row r="184" spans="1:20" x14ac:dyDescent="0.35">
      <c r="A184" s="18" t="s">
        <v>420</v>
      </c>
      <c r="B184" s="18" t="s">
        <v>421</v>
      </c>
      <c r="C184" s="19">
        <v>10791.97</v>
      </c>
      <c r="D184" s="20">
        <f t="shared" si="24"/>
        <v>1.1707802450133108E-3</v>
      </c>
      <c r="E184" s="10">
        <f>SUM($C$5:C184)/SUM($C$5:$C$3941)</f>
        <v>0.41188457622141739</v>
      </c>
      <c r="F184" t="str">
        <f t="shared" si="25"/>
        <v>A</v>
      </c>
      <c r="G184" s="21">
        <v>8.993308333333335</v>
      </c>
      <c r="H184" s="22">
        <f t="shared" si="26"/>
        <v>5.3959850000000005</v>
      </c>
      <c r="I184" s="23">
        <v>23.07692307692308</v>
      </c>
      <c r="J184" s="23">
        <v>24.47475382226823</v>
      </c>
      <c r="K184" s="24">
        <f t="shared" si="27"/>
        <v>1.0605726656316232</v>
      </c>
      <c r="L184" t="str">
        <f t="shared" si="28"/>
        <v>Y</v>
      </c>
      <c r="M184" s="10">
        <f t="shared" si="29"/>
        <v>0.98</v>
      </c>
      <c r="N184" s="24">
        <f t="shared" si="30"/>
        <v>2.0537489106318221</v>
      </c>
      <c r="O184" s="25">
        <f t="shared" si="31"/>
        <v>71.085443299128244</v>
      </c>
      <c r="P184" s="8">
        <f t="shared" si="32"/>
        <v>118</v>
      </c>
      <c r="Q184" s="8">
        <f t="shared" si="33"/>
        <v>1200.0000000000002</v>
      </c>
      <c r="R184" s="8">
        <f t="shared" si="34"/>
        <v>210.89692814259806</v>
      </c>
      <c r="S184" s="8">
        <f t="shared" si="35"/>
        <v>211</v>
      </c>
      <c r="T184" t="s">
        <v>62</v>
      </c>
    </row>
    <row r="185" spans="1:20" x14ac:dyDescent="0.35">
      <c r="A185" s="18" t="s">
        <v>422</v>
      </c>
      <c r="B185" s="18" t="s">
        <v>423</v>
      </c>
      <c r="C185" s="19">
        <v>10762.56</v>
      </c>
      <c r="D185" s="20">
        <f t="shared" si="24"/>
        <v>1.167589664701668E-3</v>
      </c>
      <c r="E185" s="10">
        <f>SUM($C$5:C185)/SUM($C$5:$C$3941)</f>
        <v>0.41305216588611909</v>
      </c>
      <c r="F185" t="str">
        <f t="shared" si="25"/>
        <v>A</v>
      </c>
      <c r="G185" s="21">
        <v>8.6515755627009643</v>
      </c>
      <c r="H185" s="22">
        <f t="shared" si="26"/>
        <v>5.1909453376205787</v>
      </c>
      <c r="I185" s="23">
        <v>23.92307692307692</v>
      </c>
      <c r="J185" s="23">
        <v>38.504314071433782</v>
      </c>
      <c r="K185" s="24">
        <f t="shared" si="27"/>
        <v>1.6095050898026986</v>
      </c>
      <c r="L185" t="str">
        <f t="shared" si="28"/>
        <v>Y</v>
      </c>
      <c r="M185" s="10">
        <f t="shared" si="29"/>
        <v>0.98</v>
      </c>
      <c r="N185" s="24">
        <f t="shared" si="30"/>
        <v>2.0537489106318221</v>
      </c>
      <c r="O185" s="25">
        <f t="shared" si="31"/>
        <v>111.83345314004339</v>
      </c>
      <c r="P185" s="8">
        <f t="shared" si="32"/>
        <v>160</v>
      </c>
      <c r="Q185" s="8">
        <f t="shared" si="33"/>
        <v>1243.9999999999998</v>
      </c>
      <c r="R185" s="8">
        <f t="shared" si="34"/>
        <v>218.92832795483073</v>
      </c>
      <c r="S185" s="8">
        <f t="shared" si="35"/>
        <v>219</v>
      </c>
      <c r="T185" t="s">
        <v>62</v>
      </c>
    </row>
    <row r="186" spans="1:20" x14ac:dyDescent="0.35">
      <c r="A186" s="18" t="s">
        <v>424</v>
      </c>
      <c r="B186" s="18" t="s">
        <v>425</v>
      </c>
      <c r="C186" s="19">
        <v>10680.09</v>
      </c>
      <c r="D186" s="20">
        <f t="shared" si="24"/>
        <v>1.1586428045078157E-3</v>
      </c>
      <c r="E186" s="10">
        <f>SUM($C$5:C186)/SUM($C$5:$C$3941)</f>
        <v>0.41421080869062687</v>
      </c>
      <c r="F186" t="str">
        <f t="shared" si="25"/>
        <v>A</v>
      </c>
      <c r="G186" s="21">
        <v>2.9220492476060191</v>
      </c>
      <c r="H186" s="22">
        <f t="shared" si="26"/>
        <v>1.7532295485636114</v>
      </c>
      <c r="I186" s="23">
        <v>70.288461538461533</v>
      </c>
      <c r="J186" s="23">
        <v>106.9147244098115</v>
      </c>
      <c r="K186" s="24">
        <f t="shared" si="27"/>
        <v>1.5210849984432828</v>
      </c>
      <c r="L186" t="str">
        <f t="shared" si="28"/>
        <v>Y</v>
      </c>
      <c r="M186" s="10">
        <f t="shared" si="29"/>
        <v>0.98</v>
      </c>
      <c r="N186" s="24">
        <f t="shared" si="30"/>
        <v>2.0537489106318221</v>
      </c>
      <c r="O186" s="25">
        <f t="shared" si="31"/>
        <v>310.52735545640843</v>
      </c>
      <c r="P186" s="8">
        <f t="shared" si="32"/>
        <v>452</v>
      </c>
      <c r="Q186" s="8">
        <f t="shared" si="33"/>
        <v>3654.9999999999995</v>
      </c>
      <c r="R186" s="8">
        <f t="shared" si="34"/>
        <v>645.71265454355228</v>
      </c>
      <c r="S186" s="8">
        <f t="shared" si="35"/>
        <v>646</v>
      </c>
      <c r="T186" t="s">
        <v>62</v>
      </c>
    </row>
    <row r="187" spans="1:20" x14ac:dyDescent="0.35">
      <c r="A187" s="18" t="s">
        <v>426</v>
      </c>
      <c r="B187" s="18" t="s">
        <v>427</v>
      </c>
      <c r="C187" s="19">
        <v>10616.84</v>
      </c>
      <c r="D187" s="20">
        <f t="shared" si="24"/>
        <v>1.1517810498423476E-3</v>
      </c>
      <c r="E187" s="10">
        <f>SUM($C$5:C187)/SUM($C$5:$C$3941)</f>
        <v>0.41536258974046919</v>
      </c>
      <c r="F187" t="str">
        <f t="shared" si="25"/>
        <v>A</v>
      </c>
      <c r="G187" s="21">
        <v>2.7299665723836459</v>
      </c>
      <c r="H187" s="22">
        <f t="shared" si="26"/>
        <v>1.6379799434301876</v>
      </c>
      <c r="I187" s="23">
        <v>74.788461538461533</v>
      </c>
      <c r="J187" s="23">
        <v>88.759939855077207</v>
      </c>
      <c r="K187" s="24">
        <f t="shared" si="27"/>
        <v>1.1868132868254089</v>
      </c>
      <c r="L187" t="str">
        <f t="shared" si="28"/>
        <v>Y</v>
      </c>
      <c r="M187" s="10">
        <f t="shared" si="29"/>
        <v>0.98</v>
      </c>
      <c r="N187" s="24">
        <f t="shared" si="30"/>
        <v>2.0537489106318221</v>
      </c>
      <c r="O187" s="25">
        <f t="shared" si="31"/>
        <v>257.79788093563667</v>
      </c>
      <c r="P187" s="8">
        <f t="shared" si="32"/>
        <v>408</v>
      </c>
      <c r="Q187" s="8">
        <f t="shared" si="33"/>
        <v>3888.9999999999995</v>
      </c>
      <c r="R187" s="8">
        <f t="shared" si="34"/>
        <v>689.09592163217576</v>
      </c>
      <c r="S187" s="8">
        <f t="shared" si="35"/>
        <v>690</v>
      </c>
      <c r="T187" t="s">
        <v>62</v>
      </c>
    </row>
    <row r="188" spans="1:20" x14ac:dyDescent="0.35">
      <c r="A188" s="18" t="s">
        <v>428</v>
      </c>
      <c r="B188" s="18" t="s">
        <v>429</v>
      </c>
      <c r="C188" s="19">
        <v>10613.31</v>
      </c>
      <c r="D188" s="20">
        <f t="shared" si="24"/>
        <v>1.1513980934159587E-3</v>
      </c>
      <c r="E188" s="10">
        <f>SUM($C$5:C188)/SUM($C$5:$C$3941)</f>
        <v>0.41651398783388516</v>
      </c>
      <c r="F188" t="str">
        <f t="shared" si="25"/>
        <v>A</v>
      </c>
      <c r="G188" s="21">
        <v>3.6660829015544039</v>
      </c>
      <c r="H188" s="22">
        <f t="shared" si="26"/>
        <v>2.1996497409326423</v>
      </c>
      <c r="I188" s="23">
        <v>55.67307692307692</v>
      </c>
      <c r="J188" s="23">
        <v>80.136579773520964</v>
      </c>
      <c r="K188" s="24">
        <f t="shared" si="27"/>
        <v>1.4394135227022764</v>
      </c>
      <c r="L188" t="str">
        <f t="shared" si="28"/>
        <v>Y</v>
      </c>
      <c r="M188" s="10">
        <f t="shared" si="29"/>
        <v>0.98</v>
      </c>
      <c r="N188" s="24">
        <f t="shared" si="30"/>
        <v>2.0537489106318221</v>
      </c>
      <c r="O188" s="25">
        <f t="shared" si="31"/>
        <v>232.75185274769629</v>
      </c>
      <c r="P188" s="8">
        <f t="shared" si="32"/>
        <v>345</v>
      </c>
      <c r="Q188" s="8">
        <f t="shared" si="33"/>
        <v>2895</v>
      </c>
      <c r="R188" s="8">
        <f t="shared" si="34"/>
        <v>513.05333609703916</v>
      </c>
      <c r="S188" s="8">
        <f t="shared" si="35"/>
        <v>514</v>
      </c>
      <c r="T188" t="s">
        <v>62</v>
      </c>
    </row>
    <row r="189" spans="1:20" x14ac:dyDescent="0.35">
      <c r="A189" s="18" t="s">
        <v>430</v>
      </c>
      <c r="B189" s="18" t="s">
        <v>431</v>
      </c>
      <c r="C189" s="19">
        <v>10600.97</v>
      </c>
      <c r="D189" s="20">
        <f t="shared" si="24"/>
        <v>1.1500593732171938E-3</v>
      </c>
      <c r="E189" s="10">
        <f>SUM($C$5:C189)/SUM($C$5:$C$3941)</f>
        <v>0.41766404720710237</v>
      </c>
      <c r="F189" t="str">
        <f t="shared" si="25"/>
        <v>A</v>
      </c>
      <c r="G189" s="21">
        <v>2.354724566859173</v>
      </c>
      <c r="H189" s="22">
        <f t="shared" si="26"/>
        <v>1.4128347401155037</v>
      </c>
      <c r="I189" s="23">
        <v>86.57692307692308</v>
      </c>
      <c r="J189" s="23">
        <v>115.9652324763249</v>
      </c>
      <c r="K189" s="24">
        <f t="shared" si="27"/>
        <v>1.3394473764479997</v>
      </c>
      <c r="L189" t="str">
        <f t="shared" si="28"/>
        <v>Y</v>
      </c>
      <c r="M189" s="10">
        <f t="shared" si="29"/>
        <v>0.98</v>
      </c>
      <c r="N189" s="24">
        <f t="shared" si="30"/>
        <v>2.0537489106318221</v>
      </c>
      <c r="O189" s="25">
        <f t="shared" si="31"/>
        <v>336.81400915116734</v>
      </c>
      <c r="P189" s="8">
        <f t="shared" si="32"/>
        <v>510</v>
      </c>
      <c r="Q189" s="8">
        <f t="shared" si="33"/>
        <v>4502</v>
      </c>
      <c r="R189" s="8">
        <f t="shared" si="34"/>
        <v>798.3109026956389</v>
      </c>
      <c r="S189" s="8">
        <f t="shared" si="35"/>
        <v>799</v>
      </c>
      <c r="T189" t="s">
        <v>62</v>
      </c>
    </row>
    <row r="190" spans="1:20" x14ac:dyDescent="0.35">
      <c r="A190" s="18" t="s">
        <v>432</v>
      </c>
      <c r="B190" s="18" t="s">
        <v>433</v>
      </c>
      <c r="C190" s="19">
        <v>10558.39</v>
      </c>
      <c r="D190" s="20">
        <f t="shared" si="24"/>
        <v>1.1454400291277768E-3</v>
      </c>
      <c r="E190" s="10">
        <f>SUM($C$5:C190)/SUM($C$5:$C$3941)</f>
        <v>0.41880948723623018</v>
      </c>
      <c r="F190" t="str">
        <f t="shared" si="25"/>
        <v>A</v>
      </c>
      <c r="G190" s="21">
        <v>5.2924260651629078</v>
      </c>
      <c r="H190" s="22">
        <f t="shared" si="26"/>
        <v>3.1754556390977444</v>
      </c>
      <c r="I190" s="23">
        <v>38.365384615384613</v>
      </c>
      <c r="J190" s="23">
        <v>40.117488654296423</v>
      </c>
      <c r="K190" s="24">
        <f t="shared" si="27"/>
        <v>1.0456688772047189</v>
      </c>
      <c r="L190" t="str">
        <f t="shared" si="28"/>
        <v>Y</v>
      </c>
      <c r="M190" s="10">
        <f t="shared" si="29"/>
        <v>0.98</v>
      </c>
      <c r="N190" s="24">
        <f t="shared" si="30"/>
        <v>2.0537489106318221</v>
      </c>
      <c r="O190" s="25">
        <f t="shared" si="31"/>
        <v>116.51882122073648</v>
      </c>
      <c r="P190" s="8">
        <f t="shared" si="32"/>
        <v>194</v>
      </c>
      <c r="Q190" s="8">
        <f t="shared" si="33"/>
        <v>1995</v>
      </c>
      <c r="R190" s="8">
        <f t="shared" si="34"/>
        <v>354.47321384028123</v>
      </c>
      <c r="S190" s="8">
        <f t="shared" si="35"/>
        <v>355</v>
      </c>
      <c r="T190" t="s">
        <v>62</v>
      </c>
    </row>
    <row r="191" spans="1:20" x14ac:dyDescent="0.35">
      <c r="A191" s="18" t="s">
        <v>434</v>
      </c>
      <c r="B191" s="18" t="s">
        <v>435</v>
      </c>
      <c r="C191" s="19">
        <v>10524.74</v>
      </c>
      <c r="D191" s="20">
        <f t="shared" si="24"/>
        <v>1.141789467159508E-3</v>
      </c>
      <c r="E191" s="10">
        <f>SUM($C$5:C191)/SUM($C$5:$C$3941)</f>
        <v>0.41995127670338972</v>
      </c>
      <c r="F191" t="str">
        <f t="shared" si="25"/>
        <v>A</v>
      </c>
      <c r="G191" s="21">
        <v>2.4881182033096931</v>
      </c>
      <c r="H191" s="22">
        <f t="shared" si="26"/>
        <v>1.4928709219858158</v>
      </c>
      <c r="I191" s="23">
        <v>81.34615384615384</v>
      </c>
      <c r="J191" s="23">
        <v>48.044866537470142</v>
      </c>
      <c r="K191" s="24">
        <f t="shared" si="27"/>
        <v>0.5906224728010514</v>
      </c>
      <c r="L191" t="str">
        <f t="shared" si="28"/>
        <v>X</v>
      </c>
      <c r="M191" s="10">
        <f t="shared" si="29"/>
        <v>0.98</v>
      </c>
      <c r="N191" s="24">
        <f t="shared" si="30"/>
        <v>2.0537489106318221</v>
      </c>
      <c r="O191" s="25">
        <f t="shared" si="31"/>
        <v>139.54341117646433</v>
      </c>
      <c r="P191" s="8">
        <f t="shared" si="32"/>
        <v>303</v>
      </c>
      <c r="Q191" s="8">
        <f t="shared" si="33"/>
        <v>4230</v>
      </c>
      <c r="R191" s="8">
        <f t="shared" si="34"/>
        <v>752.79036523596562</v>
      </c>
      <c r="S191" s="8">
        <f t="shared" si="35"/>
        <v>753</v>
      </c>
      <c r="T191" t="s">
        <v>62</v>
      </c>
    </row>
    <row r="192" spans="1:20" x14ac:dyDescent="0.35">
      <c r="A192" s="18" t="s">
        <v>436</v>
      </c>
      <c r="B192" s="18" t="s">
        <v>437</v>
      </c>
      <c r="C192" s="19">
        <v>10523.22</v>
      </c>
      <c r="D192" s="20">
        <f t="shared" si="24"/>
        <v>1.141624568075057E-3</v>
      </c>
      <c r="E192" s="10">
        <f>SUM($C$5:C192)/SUM($C$5:$C$3941)</f>
        <v>0.42109290127146481</v>
      </c>
      <c r="F192" t="str">
        <f t="shared" si="25"/>
        <v>A</v>
      </c>
      <c r="G192" s="21">
        <v>0.58264880128453578</v>
      </c>
      <c r="H192" s="22">
        <f t="shared" si="26"/>
        <v>0.34958928077072143</v>
      </c>
      <c r="I192" s="23">
        <v>347.32692307692309</v>
      </c>
      <c r="J192" s="23">
        <v>721.81613869770501</v>
      </c>
      <c r="K192" s="24">
        <f t="shared" si="27"/>
        <v>2.0782038210664227</v>
      </c>
      <c r="L192" t="str">
        <f t="shared" si="28"/>
        <v>Z</v>
      </c>
      <c r="M192" s="10">
        <f t="shared" si="29"/>
        <v>0.98</v>
      </c>
      <c r="N192" s="24">
        <f t="shared" si="30"/>
        <v>2.0537489106318221</v>
      </c>
      <c r="O192" s="25">
        <f t="shared" si="31"/>
        <v>2096.4713505353707</v>
      </c>
      <c r="P192" s="8">
        <f t="shared" si="32"/>
        <v>2792</v>
      </c>
      <c r="Q192" s="8">
        <f t="shared" si="33"/>
        <v>18061</v>
      </c>
      <c r="R192" s="8">
        <f t="shared" si="34"/>
        <v>3214.451224977538</v>
      </c>
      <c r="S192" s="8">
        <f t="shared" si="35"/>
        <v>3215</v>
      </c>
      <c r="T192" t="s">
        <v>62</v>
      </c>
    </row>
    <row r="193" spans="1:20" x14ac:dyDescent="0.35">
      <c r="A193" s="18" t="s">
        <v>438</v>
      </c>
      <c r="B193" s="18" t="s">
        <v>439</v>
      </c>
      <c r="C193" s="19">
        <v>10502.31</v>
      </c>
      <c r="D193" s="20">
        <f t="shared" si="24"/>
        <v>1.1393561208014613E-3</v>
      </c>
      <c r="E193" s="10">
        <f>SUM($C$5:C193)/SUM($C$5:$C$3941)</f>
        <v>0.42223225739226627</v>
      </c>
      <c r="F193" t="str">
        <f t="shared" si="25"/>
        <v>A</v>
      </c>
      <c r="G193" s="21">
        <v>1.207578475336323</v>
      </c>
      <c r="H193" s="22">
        <f t="shared" si="26"/>
        <v>0.72454708520179378</v>
      </c>
      <c r="I193" s="23">
        <v>167.25</v>
      </c>
      <c r="J193" s="23">
        <v>179.9450760430995</v>
      </c>
      <c r="K193" s="24">
        <f t="shared" si="27"/>
        <v>1.0759047894953633</v>
      </c>
      <c r="L193" t="str">
        <f t="shared" si="28"/>
        <v>Y</v>
      </c>
      <c r="M193" s="10">
        <f t="shared" si="29"/>
        <v>0.98</v>
      </c>
      <c r="N193" s="24">
        <f t="shared" si="30"/>
        <v>2.0537489106318221</v>
      </c>
      <c r="O193" s="25">
        <f t="shared" si="31"/>
        <v>522.63959804902356</v>
      </c>
      <c r="P193" s="8">
        <f t="shared" si="32"/>
        <v>858</v>
      </c>
      <c r="Q193" s="8">
        <f t="shared" si="33"/>
        <v>8697</v>
      </c>
      <c r="R193" s="8">
        <f t="shared" si="34"/>
        <v>1549.4102548531039</v>
      </c>
      <c r="S193" s="8">
        <f t="shared" si="35"/>
        <v>1550</v>
      </c>
      <c r="T193" t="s">
        <v>62</v>
      </c>
    </row>
    <row r="194" spans="1:20" x14ac:dyDescent="0.35">
      <c r="A194" s="18" t="s">
        <v>440</v>
      </c>
      <c r="B194" s="18" t="s">
        <v>441</v>
      </c>
      <c r="C194" s="19">
        <v>10460.780000000001</v>
      </c>
      <c r="D194" s="20">
        <f t="shared" si="24"/>
        <v>1.1348506872638029E-3</v>
      </c>
      <c r="E194" s="10">
        <f>SUM($C$5:C194)/SUM($C$5:$C$3941)</f>
        <v>0.42336710807953004</v>
      </c>
      <c r="F194" t="str">
        <f t="shared" si="25"/>
        <v>A</v>
      </c>
      <c r="G194" s="21">
        <v>0.50080333205668326</v>
      </c>
      <c r="H194" s="22">
        <f t="shared" si="26"/>
        <v>0.30048199923400992</v>
      </c>
      <c r="I194" s="23">
        <v>401.69230769230768</v>
      </c>
      <c r="J194" s="23">
        <v>334.05350859755208</v>
      </c>
      <c r="K194" s="24">
        <f t="shared" si="27"/>
        <v>0.83161539865342349</v>
      </c>
      <c r="L194" t="str">
        <f t="shared" si="28"/>
        <v>X</v>
      </c>
      <c r="M194" s="10">
        <f t="shared" si="29"/>
        <v>0.98</v>
      </c>
      <c r="N194" s="24">
        <f t="shared" si="30"/>
        <v>2.0537489106318221</v>
      </c>
      <c r="O194" s="25">
        <f t="shared" si="31"/>
        <v>970.23822657127812</v>
      </c>
      <c r="P194" s="8">
        <f t="shared" si="32"/>
        <v>1774</v>
      </c>
      <c r="Q194" s="8">
        <f t="shared" si="33"/>
        <v>20888</v>
      </c>
      <c r="R194" s="8">
        <f t="shared" si="34"/>
        <v>3728.672134791495</v>
      </c>
      <c r="S194" s="8">
        <f t="shared" si="35"/>
        <v>3729</v>
      </c>
      <c r="T194" t="s">
        <v>62</v>
      </c>
    </row>
    <row r="195" spans="1:20" x14ac:dyDescent="0.35">
      <c r="A195" s="18" t="s">
        <v>442</v>
      </c>
      <c r="B195" s="18" t="s">
        <v>443</v>
      </c>
      <c r="C195" s="19">
        <v>10458.42</v>
      </c>
      <c r="D195" s="20">
        <f t="shared" si="24"/>
        <v>1.1345946597379451E-3</v>
      </c>
      <c r="E195" s="10">
        <f>SUM($C$5:C195)/SUM($C$5:$C$3941)</f>
        <v>0.42450170273926796</v>
      </c>
      <c r="F195" t="str">
        <f t="shared" si="25"/>
        <v>A</v>
      </c>
      <c r="G195" s="21">
        <v>0.95615469007131104</v>
      </c>
      <c r="H195" s="22">
        <f t="shared" si="26"/>
        <v>0.5736928140427866</v>
      </c>
      <c r="I195" s="23">
        <v>210.34615384615381</v>
      </c>
      <c r="J195" s="23">
        <v>148.3181377476034</v>
      </c>
      <c r="K195" s="24">
        <f t="shared" si="27"/>
        <v>0.70511456965399322</v>
      </c>
      <c r="L195" t="str">
        <f t="shared" si="28"/>
        <v>X</v>
      </c>
      <c r="M195" s="10">
        <f t="shared" si="29"/>
        <v>0.98</v>
      </c>
      <c r="N195" s="24">
        <f t="shared" si="30"/>
        <v>2.0537489106318221</v>
      </c>
      <c r="O195" s="25">
        <f t="shared" si="31"/>
        <v>430.7810672030875</v>
      </c>
      <c r="P195" s="8">
        <f t="shared" si="32"/>
        <v>852</v>
      </c>
      <c r="Q195" s="8">
        <f t="shared" si="33"/>
        <v>10937.999999999998</v>
      </c>
      <c r="R195" s="8">
        <f t="shared" si="34"/>
        <v>1952.7392350680555</v>
      </c>
      <c r="S195" s="8">
        <f t="shared" si="35"/>
        <v>1953</v>
      </c>
      <c r="T195" t="s">
        <v>62</v>
      </c>
    </row>
    <row r="196" spans="1:20" x14ac:dyDescent="0.35">
      <c r="A196" s="18" t="s">
        <v>444</v>
      </c>
      <c r="B196" s="18" t="s">
        <v>445</v>
      </c>
      <c r="C196" s="19">
        <v>10455.68</v>
      </c>
      <c r="D196" s="20">
        <f t="shared" si="24"/>
        <v>1.1342974074409747E-3</v>
      </c>
      <c r="E196" s="10">
        <f>SUM($C$5:C196)/SUM($C$5:$C$3941)</f>
        <v>0.42563600014670899</v>
      </c>
      <c r="F196" t="str">
        <f t="shared" si="25"/>
        <v>A</v>
      </c>
      <c r="G196" s="21">
        <v>5.0681919534658268</v>
      </c>
      <c r="H196" s="22">
        <f t="shared" si="26"/>
        <v>3.040915172079496</v>
      </c>
      <c r="I196" s="23">
        <v>39.67307692307692</v>
      </c>
      <c r="J196" s="23">
        <v>83.86467183804973</v>
      </c>
      <c r="K196" s="24">
        <f t="shared" si="27"/>
        <v>2.1138938126895717</v>
      </c>
      <c r="L196" t="str">
        <f t="shared" si="28"/>
        <v>Z</v>
      </c>
      <c r="M196" s="10">
        <f t="shared" si="29"/>
        <v>0.98</v>
      </c>
      <c r="N196" s="24">
        <f t="shared" si="30"/>
        <v>2.0537489106318221</v>
      </c>
      <c r="O196" s="25">
        <f t="shared" si="31"/>
        <v>243.57987083488408</v>
      </c>
      <c r="P196" s="8">
        <f t="shared" si="32"/>
        <v>323</v>
      </c>
      <c r="Q196" s="8">
        <f t="shared" si="33"/>
        <v>2063</v>
      </c>
      <c r="R196" s="8">
        <f t="shared" si="34"/>
        <v>368.35151388492267</v>
      </c>
      <c r="S196" s="8">
        <f t="shared" si="35"/>
        <v>369</v>
      </c>
      <c r="T196" t="s">
        <v>62</v>
      </c>
    </row>
    <row r="197" spans="1:20" x14ac:dyDescent="0.35">
      <c r="A197" s="18" t="s">
        <v>446</v>
      </c>
      <c r="B197" s="18" t="s">
        <v>447</v>
      </c>
      <c r="C197" s="19">
        <v>10382.74</v>
      </c>
      <c r="D197" s="20">
        <f t="shared" ref="D197:D260" si="36">C197/SUM($C$5:$C$3941)</f>
        <v>1.1263844211121328E-3</v>
      </c>
      <c r="E197" s="10">
        <f>SUM($C$5:C197)/SUM($C$5:$C$3941)</f>
        <v>0.42676238456782112</v>
      </c>
      <c r="F197" t="str">
        <f t="shared" ref="F197:F260" si="37">IF(E197-D197&lt;CutA,"A",IF(E197-D197&lt;CutB,"B","C"))</f>
        <v>A</v>
      </c>
      <c r="G197" s="21">
        <v>2.4779809069212408</v>
      </c>
      <c r="H197" s="22">
        <f t="shared" ref="H197:H260" si="38">G197*CostRatio</f>
        <v>1.4867885441527444</v>
      </c>
      <c r="I197" s="23">
        <v>80.57692307692308</v>
      </c>
      <c r="J197" s="23">
        <v>61.024053809035692</v>
      </c>
      <c r="K197" s="24">
        <f t="shared" ref="K197:K260" si="39">IF(I197&gt;0,J197/I197,0)</f>
        <v>0.75733909261810406</v>
      </c>
      <c r="L197" t="str">
        <f t="shared" ref="L197:L260" si="40">IF(K197&lt;=CutX,"X",IF(K197&lt;=CutY,"Y","Z"))</f>
        <v>X</v>
      </c>
      <c r="M197" s="10">
        <f t="shared" ref="M197:M260" si="41">_xlfn.XLOOKUP(F197,TargetClass,TargetLevel)</f>
        <v>0.98</v>
      </c>
      <c r="N197" s="24">
        <f t="shared" ref="N197:N260" si="42">_xlfn.NORM.S.INV(M197)</f>
        <v>2.0537489106318221</v>
      </c>
      <c r="O197" s="25">
        <f t="shared" ref="O197:O260" si="43">N197*J197*SQRT(LeadTime)</f>
        <v>177.24067618520115</v>
      </c>
      <c r="P197" s="8">
        <f t="shared" ref="P197:P260" si="44">ROUNDUP(ROUND(I197*LeadTime+O197,6),0)</f>
        <v>339</v>
      </c>
      <c r="Q197" s="8">
        <f t="shared" ref="Q197:Q260" si="45">I197*WeeksPerYear</f>
        <v>4190</v>
      </c>
      <c r="R197" s="8">
        <f t="shared" ref="R197:R260" si="46">SQRT(2*Q197*OrderCost/(HoldingRate*H197))</f>
        <v>750.75357033595674</v>
      </c>
      <c r="S197" s="8">
        <f t="shared" ref="S197:S260" si="47">MAX(ROUNDUP(ROUND(R197,6),0),ROUNDUP(ROUND(I197,6),0))</f>
        <v>751</v>
      </c>
      <c r="T197" t="s">
        <v>62</v>
      </c>
    </row>
    <row r="198" spans="1:20" x14ac:dyDescent="0.35">
      <c r="A198" s="18" t="s">
        <v>448</v>
      </c>
      <c r="B198" s="18" t="s">
        <v>449</v>
      </c>
      <c r="C198" s="19">
        <v>10275.09</v>
      </c>
      <c r="D198" s="20">
        <f t="shared" si="36"/>
        <v>1.1147058774008658E-3</v>
      </c>
      <c r="E198" s="10">
        <f>SUM($C$5:C198)/SUM($C$5:$C$3941)</f>
        <v>0.42787709044522199</v>
      </c>
      <c r="F198" t="str">
        <f t="shared" si="37"/>
        <v>A</v>
      </c>
      <c r="G198" s="21">
        <v>3.87154860587792</v>
      </c>
      <c r="H198" s="22">
        <f t="shared" si="38"/>
        <v>2.3229291635267519</v>
      </c>
      <c r="I198" s="23">
        <v>51.03846153846154</v>
      </c>
      <c r="J198" s="23">
        <v>29.724197272072459</v>
      </c>
      <c r="K198" s="24">
        <f t="shared" si="39"/>
        <v>0.58238819071129155</v>
      </c>
      <c r="L198" t="str">
        <f t="shared" si="40"/>
        <v>X</v>
      </c>
      <c r="M198" s="10">
        <f t="shared" si="41"/>
        <v>0.98</v>
      </c>
      <c r="N198" s="24">
        <f t="shared" si="42"/>
        <v>2.0537489106318221</v>
      </c>
      <c r="O198" s="25">
        <f t="shared" si="43"/>
        <v>86.332134539124368</v>
      </c>
      <c r="P198" s="8">
        <f t="shared" si="44"/>
        <v>189</v>
      </c>
      <c r="Q198" s="8">
        <f t="shared" si="45"/>
        <v>2654</v>
      </c>
      <c r="R198" s="8">
        <f t="shared" si="46"/>
        <v>478.0215479286656</v>
      </c>
      <c r="S198" s="8">
        <f t="shared" si="47"/>
        <v>479</v>
      </c>
      <c r="T198" t="s">
        <v>62</v>
      </c>
    </row>
    <row r="199" spans="1:20" x14ac:dyDescent="0.35">
      <c r="A199" s="18" t="s">
        <v>450</v>
      </c>
      <c r="B199" s="18" t="s">
        <v>451</v>
      </c>
      <c r="C199" s="19">
        <v>10266.379999999999</v>
      </c>
      <c r="D199" s="20">
        <f t="shared" si="36"/>
        <v>1.1137609622524668E-3</v>
      </c>
      <c r="E199" s="10">
        <f>SUM($C$5:C199)/SUM($C$5:$C$3941)</f>
        <v>0.42899085140747445</v>
      </c>
      <c r="F199" t="str">
        <f t="shared" si="37"/>
        <v>A</v>
      </c>
      <c r="G199" s="21">
        <v>1.6588107933430281</v>
      </c>
      <c r="H199" s="22">
        <f t="shared" si="38"/>
        <v>0.99528647600581677</v>
      </c>
      <c r="I199" s="23">
        <v>119.0192307692308</v>
      </c>
      <c r="J199" s="23">
        <v>105.03117938276201</v>
      </c>
      <c r="K199" s="24">
        <f t="shared" si="39"/>
        <v>0.8824723425276495</v>
      </c>
      <c r="L199" t="str">
        <f t="shared" si="40"/>
        <v>X</v>
      </c>
      <c r="M199" s="10">
        <f t="shared" si="41"/>
        <v>0.98</v>
      </c>
      <c r="N199" s="24">
        <f t="shared" si="42"/>
        <v>2.0537489106318221</v>
      </c>
      <c r="O199" s="25">
        <f t="shared" si="43"/>
        <v>305.05671276091948</v>
      </c>
      <c r="P199" s="8">
        <f t="shared" si="44"/>
        <v>544</v>
      </c>
      <c r="Q199" s="8">
        <f t="shared" si="45"/>
        <v>6189.0000000000018</v>
      </c>
      <c r="R199" s="8">
        <f t="shared" si="46"/>
        <v>1115.1959607275032</v>
      </c>
      <c r="S199" s="8">
        <f t="shared" si="47"/>
        <v>1116</v>
      </c>
      <c r="T199" t="s">
        <v>62</v>
      </c>
    </row>
    <row r="200" spans="1:20" x14ac:dyDescent="0.35">
      <c r="A200" s="18" t="s">
        <v>452</v>
      </c>
      <c r="B200" s="18" t="s">
        <v>453</v>
      </c>
      <c r="C200" s="19">
        <v>10225.67</v>
      </c>
      <c r="D200" s="20">
        <f t="shared" si="36"/>
        <v>1.1093444874314203E-3</v>
      </c>
      <c r="E200" s="10">
        <f>SUM($C$5:C200)/SUM($C$5:$C$3941)</f>
        <v>0.43010019589490583</v>
      </c>
      <c r="F200" t="str">
        <f t="shared" si="37"/>
        <v>A</v>
      </c>
      <c r="G200" s="21">
        <v>0.81883968609865476</v>
      </c>
      <c r="H200" s="22">
        <f t="shared" si="38"/>
        <v>0.49130381165919285</v>
      </c>
      <c r="I200" s="23">
        <v>240.15384615384619</v>
      </c>
      <c r="J200" s="23">
        <v>246.5694337731089</v>
      </c>
      <c r="K200" s="24">
        <f t="shared" si="39"/>
        <v>1.0267144904069234</v>
      </c>
      <c r="L200" t="str">
        <f t="shared" si="40"/>
        <v>Y</v>
      </c>
      <c r="M200" s="10">
        <f t="shared" si="41"/>
        <v>0.98</v>
      </c>
      <c r="N200" s="24">
        <f t="shared" si="42"/>
        <v>2.0537489106318221</v>
      </c>
      <c r="O200" s="25">
        <f t="shared" si="43"/>
        <v>716.14601850782185</v>
      </c>
      <c r="P200" s="8">
        <f t="shared" si="44"/>
        <v>1197</v>
      </c>
      <c r="Q200" s="8">
        <f t="shared" si="45"/>
        <v>12488.000000000002</v>
      </c>
      <c r="R200" s="8">
        <f t="shared" si="46"/>
        <v>2254.687598601231</v>
      </c>
      <c r="S200" s="8">
        <f t="shared" si="47"/>
        <v>2255</v>
      </c>
      <c r="T200" t="s">
        <v>62</v>
      </c>
    </row>
    <row r="201" spans="1:20" x14ac:dyDescent="0.35">
      <c r="A201" s="18" t="s">
        <v>454</v>
      </c>
      <c r="B201" s="18" t="s">
        <v>455</v>
      </c>
      <c r="C201" s="19">
        <v>10222.59</v>
      </c>
      <c r="D201" s="20">
        <f t="shared" si="36"/>
        <v>1.1090103498129279E-3</v>
      </c>
      <c r="E201" s="10">
        <f>SUM($C$5:C201)/SUM($C$5:$C$3941)</f>
        <v>0.43120920624471876</v>
      </c>
      <c r="F201" t="str">
        <f t="shared" si="37"/>
        <v>A</v>
      </c>
      <c r="G201" s="21">
        <v>1.9561021814006889</v>
      </c>
      <c r="H201" s="22">
        <f t="shared" si="38"/>
        <v>1.1736613088404133</v>
      </c>
      <c r="I201" s="23">
        <v>100.5</v>
      </c>
      <c r="J201" s="23">
        <v>127.1060233681732</v>
      </c>
      <c r="K201" s="24">
        <f t="shared" si="39"/>
        <v>1.2647365509270965</v>
      </c>
      <c r="L201" t="str">
        <f t="shared" si="40"/>
        <v>Y</v>
      </c>
      <c r="M201" s="10">
        <f t="shared" si="41"/>
        <v>0.98</v>
      </c>
      <c r="N201" s="24">
        <f t="shared" si="42"/>
        <v>2.0537489106318221</v>
      </c>
      <c r="O201" s="25">
        <f t="shared" si="43"/>
        <v>369.17176298194852</v>
      </c>
      <c r="P201" s="8">
        <f t="shared" si="44"/>
        <v>571</v>
      </c>
      <c r="Q201" s="8">
        <f t="shared" si="45"/>
        <v>5226</v>
      </c>
      <c r="R201" s="8">
        <f t="shared" si="46"/>
        <v>943.68772637043548</v>
      </c>
      <c r="S201" s="8">
        <f t="shared" si="47"/>
        <v>944</v>
      </c>
      <c r="T201" t="s">
        <v>62</v>
      </c>
    </row>
    <row r="202" spans="1:20" x14ac:dyDescent="0.35">
      <c r="A202" s="18" t="s">
        <v>456</v>
      </c>
      <c r="B202" s="18" t="s">
        <v>457</v>
      </c>
      <c r="C202" s="19">
        <v>10222.1</v>
      </c>
      <c r="D202" s="20">
        <f t="shared" si="36"/>
        <v>1.1089571915554404E-3</v>
      </c>
      <c r="E202" s="10">
        <f>SUM($C$5:C202)/SUM($C$5:$C$3941)</f>
        <v>0.43231816343627422</v>
      </c>
      <c r="F202" t="str">
        <f t="shared" si="37"/>
        <v>A</v>
      </c>
      <c r="G202" s="21">
        <v>1.6389450056116719</v>
      </c>
      <c r="H202" s="22">
        <f t="shared" si="38"/>
        <v>0.98336700336700311</v>
      </c>
      <c r="I202" s="23">
        <v>119.94230769230769</v>
      </c>
      <c r="J202" s="23">
        <v>100.14233271905179</v>
      </c>
      <c r="K202" s="24">
        <f t="shared" si="39"/>
        <v>0.83492084357715135</v>
      </c>
      <c r="L202" t="str">
        <f t="shared" si="40"/>
        <v>X</v>
      </c>
      <c r="M202" s="10">
        <f t="shared" si="41"/>
        <v>0.98</v>
      </c>
      <c r="N202" s="24">
        <f t="shared" si="42"/>
        <v>2.0537489106318221</v>
      </c>
      <c r="O202" s="25">
        <f t="shared" si="43"/>
        <v>290.85735309279033</v>
      </c>
      <c r="P202" s="8">
        <f t="shared" si="44"/>
        <v>531</v>
      </c>
      <c r="Q202" s="8">
        <f t="shared" si="45"/>
        <v>6237</v>
      </c>
      <c r="R202" s="8">
        <f t="shared" si="46"/>
        <v>1126.2765817392574</v>
      </c>
      <c r="S202" s="8">
        <f t="shared" si="47"/>
        <v>1127</v>
      </c>
      <c r="T202" t="s">
        <v>62</v>
      </c>
    </row>
    <row r="203" spans="1:20" x14ac:dyDescent="0.35">
      <c r="A203" s="18" t="s">
        <v>458</v>
      </c>
      <c r="B203" s="18" t="s">
        <v>459</v>
      </c>
      <c r="C203" s="19">
        <v>10210.69</v>
      </c>
      <c r="D203" s="20">
        <f t="shared" si="36"/>
        <v>1.107719363559662E-3</v>
      </c>
      <c r="E203" s="10">
        <f>SUM($C$5:C203)/SUM($C$5:$C$3941)</f>
        <v>0.43342588279983385</v>
      </c>
      <c r="F203" t="str">
        <f t="shared" si="37"/>
        <v>A</v>
      </c>
      <c r="G203" s="21">
        <v>4.773581112669472</v>
      </c>
      <c r="H203" s="22">
        <f t="shared" si="38"/>
        <v>2.864148667601683</v>
      </c>
      <c r="I203" s="23">
        <v>41.134615384615387</v>
      </c>
      <c r="J203" s="23">
        <v>52.281301289802009</v>
      </c>
      <c r="K203" s="24">
        <f t="shared" si="39"/>
        <v>1.2709806765169258</v>
      </c>
      <c r="L203" t="str">
        <f t="shared" si="40"/>
        <v>Y</v>
      </c>
      <c r="M203" s="10">
        <f t="shared" si="41"/>
        <v>0.98</v>
      </c>
      <c r="N203" s="24">
        <f t="shared" si="42"/>
        <v>2.0537489106318221</v>
      </c>
      <c r="O203" s="25">
        <f t="shared" si="43"/>
        <v>151.84787987773251</v>
      </c>
      <c r="P203" s="8">
        <f t="shared" si="44"/>
        <v>235</v>
      </c>
      <c r="Q203" s="8">
        <f t="shared" si="45"/>
        <v>2139</v>
      </c>
      <c r="R203" s="8">
        <f t="shared" si="46"/>
        <v>386.47607305622142</v>
      </c>
      <c r="S203" s="8">
        <f t="shared" si="47"/>
        <v>387</v>
      </c>
      <c r="T203" t="s">
        <v>62</v>
      </c>
    </row>
    <row r="204" spans="1:20" x14ac:dyDescent="0.35">
      <c r="A204" s="18" t="s">
        <v>460</v>
      </c>
      <c r="B204" s="18" t="s">
        <v>461</v>
      </c>
      <c r="C204" s="19">
        <v>10208.969999999999</v>
      </c>
      <c r="D204" s="20">
        <f t="shared" si="36"/>
        <v>1.107532767227257E-3</v>
      </c>
      <c r="E204" s="10">
        <f>SUM($C$5:C204)/SUM($C$5:$C$3941)</f>
        <v>0.43453341556706115</v>
      </c>
      <c r="F204" t="str">
        <f t="shared" si="37"/>
        <v>A</v>
      </c>
      <c r="G204" s="21">
        <v>7.5510133136094666</v>
      </c>
      <c r="H204" s="22">
        <f t="shared" si="38"/>
        <v>4.5306079881656798</v>
      </c>
      <c r="I204" s="23">
        <v>26</v>
      </c>
      <c r="J204" s="23">
        <v>44.70337970291223</v>
      </c>
      <c r="K204" s="24">
        <f t="shared" si="39"/>
        <v>1.7193607578043166</v>
      </c>
      <c r="L204" t="str">
        <f t="shared" si="40"/>
        <v>Y</v>
      </c>
      <c r="M204" s="10">
        <f t="shared" si="41"/>
        <v>0.98</v>
      </c>
      <c r="N204" s="24">
        <f t="shared" si="42"/>
        <v>2.0537489106318221</v>
      </c>
      <c r="O204" s="25">
        <f t="shared" si="43"/>
        <v>129.83826461451471</v>
      </c>
      <c r="P204" s="8">
        <f t="shared" si="44"/>
        <v>182</v>
      </c>
      <c r="Q204" s="8">
        <f t="shared" si="45"/>
        <v>1352</v>
      </c>
      <c r="R204" s="8">
        <f t="shared" si="46"/>
        <v>244.30091886427584</v>
      </c>
      <c r="S204" s="8">
        <f t="shared" si="47"/>
        <v>245</v>
      </c>
      <c r="T204" t="s">
        <v>62</v>
      </c>
    </row>
    <row r="205" spans="1:20" x14ac:dyDescent="0.35">
      <c r="A205" s="18" t="s">
        <v>462</v>
      </c>
      <c r="B205" s="18" t="s">
        <v>463</v>
      </c>
      <c r="C205" s="19">
        <v>10188.280000000001</v>
      </c>
      <c r="D205" s="20">
        <f t="shared" si="36"/>
        <v>1.1052881869264108E-3</v>
      </c>
      <c r="E205" s="10">
        <f>SUM($C$5:C205)/SUM($C$5:$C$3941)</f>
        <v>0.43563870375398756</v>
      </c>
      <c r="F205" t="str">
        <f t="shared" si="37"/>
        <v>A</v>
      </c>
      <c r="G205" s="21">
        <v>13.602510013351139</v>
      </c>
      <c r="H205" s="22">
        <f t="shared" si="38"/>
        <v>8.1615060080106829</v>
      </c>
      <c r="I205" s="23">
        <v>14.40384615384615</v>
      </c>
      <c r="J205" s="23">
        <v>33.192994545202268</v>
      </c>
      <c r="K205" s="24">
        <f t="shared" si="39"/>
        <v>2.3044535598805318</v>
      </c>
      <c r="L205" t="str">
        <f t="shared" si="40"/>
        <v>Z</v>
      </c>
      <c r="M205" s="10">
        <f t="shared" si="41"/>
        <v>0.98</v>
      </c>
      <c r="N205" s="24">
        <f t="shared" si="42"/>
        <v>2.0537489106318221</v>
      </c>
      <c r="O205" s="25">
        <f t="shared" si="43"/>
        <v>96.407046575660942</v>
      </c>
      <c r="P205" s="8">
        <f t="shared" si="44"/>
        <v>126</v>
      </c>
      <c r="Q205" s="8">
        <f t="shared" si="45"/>
        <v>748.99999999999977</v>
      </c>
      <c r="R205" s="8">
        <f t="shared" si="46"/>
        <v>135.47861691977963</v>
      </c>
      <c r="S205" s="8">
        <f t="shared" si="47"/>
        <v>136</v>
      </c>
      <c r="T205" t="s">
        <v>62</v>
      </c>
    </row>
    <row r="206" spans="1:20" x14ac:dyDescent="0.35">
      <c r="A206" s="18" t="s">
        <v>464</v>
      </c>
      <c r="B206" s="18" t="s">
        <v>465</v>
      </c>
      <c r="C206" s="19">
        <v>10154.07</v>
      </c>
      <c r="D206" s="20">
        <f t="shared" si="36"/>
        <v>1.1015768726638706E-3</v>
      </c>
      <c r="E206" s="10">
        <f>SUM($C$5:C206)/SUM($C$5:$C$3941)</f>
        <v>0.43674028062665138</v>
      </c>
      <c r="F206" t="str">
        <f t="shared" si="37"/>
        <v>A</v>
      </c>
      <c r="G206" s="21">
        <v>1.710303183425973</v>
      </c>
      <c r="H206" s="22">
        <f t="shared" si="38"/>
        <v>1.0261819100555838</v>
      </c>
      <c r="I206" s="23">
        <v>114.17307692307691</v>
      </c>
      <c r="J206" s="23">
        <v>128.42633062651149</v>
      </c>
      <c r="K206" s="24">
        <f t="shared" si="39"/>
        <v>1.1248390083507829</v>
      </c>
      <c r="L206" t="str">
        <f t="shared" si="40"/>
        <v>Y</v>
      </c>
      <c r="M206" s="10">
        <f t="shared" si="41"/>
        <v>0.98</v>
      </c>
      <c r="N206" s="24">
        <f t="shared" si="42"/>
        <v>2.0537489106318221</v>
      </c>
      <c r="O206" s="25">
        <f t="shared" si="43"/>
        <v>373.00651561854664</v>
      </c>
      <c r="P206" s="8">
        <f t="shared" si="44"/>
        <v>602</v>
      </c>
      <c r="Q206" s="8">
        <f t="shared" si="45"/>
        <v>5936.9999999999991</v>
      </c>
      <c r="R206" s="8">
        <f t="shared" si="46"/>
        <v>1075.688052621934</v>
      </c>
      <c r="S206" s="8">
        <f t="shared" si="47"/>
        <v>1076</v>
      </c>
      <c r="T206" t="s">
        <v>62</v>
      </c>
    </row>
    <row r="207" spans="1:20" x14ac:dyDescent="0.35">
      <c r="A207" s="18" t="s">
        <v>466</v>
      </c>
      <c r="B207" s="18" t="s">
        <v>467</v>
      </c>
      <c r="C207" s="19">
        <v>10086.09</v>
      </c>
      <c r="D207" s="20">
        <f t="shared" si="36"/>
        <v>1.0942019780842891E-3</v>
      </c>
      <c r="E207" s="10">
        <f>SUM($C$5:C207)/SUM($C$5:$C$3941)</f>
        <v>0.43783448260473568</v>
      </c>
      <c r="F207" t="str">
        <f t="shared" si="37"/>
        <v>A</v>
      </c>
      <c r="G207" s="21">
        <v>2.8596796144031762</v>
      </c>
      <c r="H207" s="22">
        <f t="shared" si="38"/>
        <v>1.7158077686419058</v>
      </c>
      <c r="I207" s="23">
        <v>67.82692307692308</v>
      </c>
      <c r="J207" s="23">
        <v>47.248081672375413</v>
      </c>
      <c r="K207" s="24">
        <f t="shared" si="39"/>
        <v>0.69659774509881522</v>
      </c>
      <c r="L207" t="str">
        <f t="shared" si="40"/>
        <v>X</v>
      </c>
      <c r="M207" s="10">
        <f t="shared" si="41"/>
        <v>0.98</v>
      </c>
      <c r="N207" s="24">
        <f t="shared" si="42"/>
        <v>2.0537489106318221</v>
      </c>
      <c r="O207" s="25">
        <f t="shared" si="43"/>
        <v>137.22919769098439</v>
      </c>
      <c r="P207" s="8">
        <f t="shared" si="44"/>
        <v>273</v>
      </c>
      <c r="Q207" s="8">
        <f t="shared" si="45"/>
        <v>3527</v>
      </c>
      <c r="R207" s="8">
        <f t="shared" si="46"/>
        <v>641.18508697022537</v>
      </c>
      <c r="S207" s="8">
        <f t="shared" si="47"/>
        <v>642</v>
      </c>
      <c r="T207" t="s">
        <v>62</v>
      </c>
    </row>
    <row r="208" spans="1:20" x14ac:dyDescent="0.35">
      <c r="A208" s="18" t="s">
        <v>468</v>
      </c>
      <c r="B208" s="18" t="s">
        <v>469</v>
      </c>
      <c r="C208" s="19">
        <v>10080.280000000001</v>
      </c>
      <c r="D208" s="20">
        <f t="shared" si="36"/>
        <v>1.0935716730312241E-3</v>
      </c>
      <c r="E208" s="10">
        <f>SUM($C$5:C208)/SUM($C$5:$C$3941)</f>
        <v>0.43892805427776688</v>
      </c>
      <c r="F208" t="str">
        <f t="shared" si="37"/>
        <v>A</v>
      </c>
      <c r="G208" s="21">
        <v>3.8533180428134561</v>
      </c>
      <c r="H208" s="22">
        <f t="shared" si="38"/>
        <v>2.3119908256880737</v>
      </c>
      <c r="I208" s="23">
        <v>50.307692307692307</v>
      </c>
      <c r="J208" s="23">
        <v>65.765936251533162</v>
      </c>
      <c r="K208" s="24">
        <f t="shared" si="39"/>
        <v>1.3072739621864391</v>
      </c>
      <c r="L208" t="str">
        <f t="shared" si="40"/>
        <v>Y</v>
      </c>
      <c r="M208" s="10">
        <f t="shared" si="41"/>
        <v>0.98</v>
      </c>
      <c r="N208" s="24">
        <f t="shared" si="42"/>
        <v>2.0537489106318221</v>
      </c>
      <c r="O208" s="25">
        <f t="shared" si="43"/>
        <v>191.01318715487619</v>
      </c>
      <c r="P208" s="8">
        <f t="shared" si="44"/>
        <v>292</v>
      </c>
      <c r="Q208" s="8">
        <f t="shared" si="45"/>
        <v>2616</v>
      </c>
      <c r="R208" s="8">
        <f t="shared" si="46"/>
        <v>475.7083936993215</v>
      </c>
      <c r="S208" s="8">
        <f t="shared" si="47"/>
        <v>476</v>
      </c>
      <c r="T208" t="s">
        <v>62</v>
      </c>
    </row>
    <row r="209" spans="1:20" x14ac:dyDescent="0.35">
      <c r="A209" s="18" t="s">
        <v>470</v>
      </c>
      <c r="B209" s="18" t="s">
        <v>471</v>
      </c>
      <c r="C209" s="19">
        <v>10041.299999999999</v>
      </c>
      <c r="D209" s="20">
        <f t="shared" si="36"/>
        <v>1.0893428794049797E-3</v>
      </c>
      <c r="E209" s="10">
        <f>SUM($C$5:C209)/SUM($C$5:$C$3941)</f>
        <v>0.44001739715717181</v>
      </c>
      <c r="F209" t="str">
        <f t="shared" si="37"/>
        <v>A</v>
      </c>
      <c r="G209" s="21">
        <v>4.5190369036903686</v>
      </c>
      <c r="H209" s="22">
        <f t="shared" si="38"/>
        <v>2.7114221422142211</v>
      </c>
      <c r="I209" s="23">
        <v>42.730769230769234</v>
      </c>
      <c r="J209" s="23">
        <v>46.703115479324417</v>
      </c>
      <c r="K209" s="24">
        <f t="shared" si="39"/>
        <v>1.0929621984360349</v>
      </c>
      <c r="L209" t="str">
        <f t="shared" si="40"/>
        <v>Y</v>
      </c>
      <c r="M209" s="10">
        <f t="shared" si="41"/>
        <v>0.98</v>
      </c>
      <c r="N209" s="24">
        <f t="shared" si="42"/>
        <v>2.0537489106318221</v>
      </c>
      <c r="O209" s="25">
        <f t="shared" si="43"/>
        <v>135.64637631932175</v>
      </c>
      <c r="P209" s="8">
        <f t="shared" si="44"/>
        <v>222</v>
      </c>
      <c r="Q209" s="8">
        <f t="shared" si="45"/>
        <v>2222</v>
      </c>
      <c r="R209" s="8">
        <f t="shared" si="46"/>
        <v>404.84469802065411</v>
      </c>
      <c r="S209" s="8">
        <f t="shared" si="47"/>
        <v>405</v>
      </c>
      <c r="T209" t="s">
        <v>175</v>
      </c>
    </row>
    <row r="210" spans="1:20" x14ac:dyDescent="0.35">
      <c r="A210" s="18" t="s">
        <v>472</v>
      </c>
      <c r="B210" s="18" t="s">
        <v>473</v>
      </c>
      <c r="C210" s="19">
        <v>10027.02</v>
      </c>
      <c r="D210" s="20">
        <f t="shared" si="36"/>
        <v>1.0877936959010606E-3</v>
      </c>
      <c r="E210" s="10">
        <f>SUM($C$5:C210)/SUM($C$5:$C$3941)</f>
        <v>0.44110519085307287</v>
      </c>
      <c r="F210" t="str">
        <f t="shared" si="37"/>
        <v>A</v>
      </c>
      <c r="G210" s="21">
        <v>1.6980558848433529</v>
      </c>
      <c r="H210" s="22">
        <f t="shared" si="38"/>
        <v>1.0188335309060117</v>
      </c>
      <c r="I210" s="23">
        <v>113.55769230769231</v>
      </c>
      <c r="J210" s="23">
        <v>92.327935029041981</v>
      </c>
      <c r="K210" s="24">
        <f t="shared" si="39"/>
        <v>0.81304870813042895</v>
      </c>
      <c r="L210" t="str">
        <f t="shared" si="40"/>
        <v>X</v>
      </c>
      <c r="M210" s="10">
        <f t="shared" si="41"/>
        <v>0.98</v>
      </c>
      <c r="N210" s="24">
        <f t="shared" si="42"/>
        <v>2.0537489106318221</v>
      </c>
      <c r="O210" s="25">
        <f t="shared" si="43"/>
        <v>268.16090727993725</v>
      </c>
      <c r="P210" s="8">
        <f t="shared" si="44"/>
        <v>496</v>
      </c>
      <c r="Q210" s="8">
        <f t="shared" si="45"/>
        <v>5905</v>
      </c>
      <c r="R210" s="8">
        <f t="shared" si="46"/>
        <v>1076.646998484453</v>
      </c>
      <c r="S210" s="8">
        <f t="shared" si="47"/>
        <v>1077</v>
      </c>
      <c r="T210" t="s">
        <v>62</v>
      </c>
    </row>
    <row r="211" spans="1:20" x14ac:dyDescent="0.35">
      <c r="A211" s="18" t="s">
        <v>474</v>
      </c>
      <c r="B211" s="18" t="s">
        <v>475</v>
      </c>
      <c r="C211" s="19">
        <v>9904.82</v>
      </c>
      <c r="D211" s="20">
        <f t="shared" si="36"/>
        <v>1.0745366774011366E-3</v>
      </c>
      <c r="E211" s="10">
        <f>SUM($C$5:C211)/SUM($C$5:$C$3941)</f>
        <v>0.44217972753047402</v>
      </c>
      <c r="F211" t="str">
        <f t="shared" si="37"/>
        <v>A</v>
      </c>
      <c r="G211" s="21">
        <v>3.7532474422129591</v>
      </c>
      <c r="H211" s="22">
        <f t="shared" si="38"/>
        <v>2.2519484653277755</v>
      </c>
      <c r="I211" s="23">
        <v>50.75</v>
      </c>
      <c r="J211" s="23">
        <v>57.312653019018683</v>
      </c>
      <c r="K211" s="24">
        <f t="shared" si="39"/>
        <v>1.1293133599806637</v>
      </c>
      <c r="L211" t="str">
        <f t="shared" si="40"/>
        <v>Y</v>
      </c>
      <c r="M211" s="10">
        <f t="shared" si="41"/>
        <v>0.98</v>
      </c>
      <c r="N211" s="24">
        <f t="shared" si="42"/>
        <v>2.0537489106318221</v>
      </c>
      <c r="O211" s="25">
        <f t="shared" si="43"/>
        <v>166.46113689606426</v>
      </c>
      <c r="P211" s="8">
        <f t="shared" si="44"/>
        <v>268</v>
      </c>
      <c r="Q211" s="8">
        <f t="shared" si="45"/>
        <v>2639</v>
      </c>
      <c r="R211" s="8">
        <f t="shared" si="46"/>
        <v>484.1227249381904</v>
      </c>
      <c r="S211" s="8">
        <f t="shared" si="47"/>
        <v>485</v>
      </c>
      <c r="T211" t="s">
        <v>62</v>
      </c>
    </row>
    <row r="212" spans="1:20" x14ac:dyDescent="0.35">
      <c r="A212" s="18" t="s">
        <v>476</v>
      </c>
      <c r="B212" s="18" t="s">
        <v>477</v>
      </c>
      <c r="C212" s="19">
        <v>9894.7999999999993</v>
      </c>
      <c r="D212" s="20">
        <f t="shared" si="36"/>
        <v>1.0734496452786384E-3</v>
      </c>
      <c r="E212" s="10">
        <f>SUM($C$5:C212)/SUM($C$5:$C$3941)</f>
        <v>0.44325317717575263</v>
      </c>
      <c r="F212" t="str">
        <f t="shared" si="37"/>
        <v>A</v>
      </c>
      <c r="G212" s="21">
        <v>6.2625316455696209</v>
      </c>
      <c r="H212" s="22">
        <f t="shared" si="38"/>
        <v>3.7575189873417725</v>
      </c>
      <c r="I212" s="23">
        <v>30.38461538461538</v>
      </c>
      <c r="J212" s="23">
        <v>59.657898527453312</v>
      </c>
      <c r="K212" s="24">
        <f t="shared" si="39"/>
        <v>1.9634245084984638</v>
      </c>
      <c r="L212" t="str">
        <f t="shared" si="40"/>
        <v>Y</v>
      </c>
      <c r="M212" s="10">
        <f t="shared" si="41"/>
        <v>0.98</v>
      </c>
      <c r="N212" s="24">
        <f t="shared" si="42"/>
        <v>2.0537489106318221</v>
      </c>
      <c r="O212" s="25">
        <f t="shared" si="43"/>
        <v>173.2727607360018</v>
      </c>
      <c r="P212" s="8">
        <f t="shared" si="44"/>
        <v>235</v>
      </c>
      <c r="Q212" s="8">
        <f t="shared" si="45"/>
        <v>1579.9999999999998</v>
      </c>
      <c r="R212" s="8">
        <f t="shared" si="46"/>
        <v>289.99662888429111</v>
      </c>
      <c r="S212" s="8">
        <f t="shared" si="47"/>
        <v>290</v>
      </c>
      <c r="T212" t="s">
        <v>62</v>
      </c>
    </row>
    <row r="213" spans="1:20" x14ac:dyDescent="0.35">
      <c r="A213" s="18" t="s">
        <v>478</v>
      </c>
      <c r="B213" s="18" t="s">
        <v>479</v>
      </c>
      <c r="C213" s="19">
        <v>9889.83</v>
      </c>
      <c r="D213" s="20">
        <f t="shared" si="36"/>
        <v>1.0729104686669805E-3</v>
      </c>
      <c r="E213" s="10">
        <f>SUM($C$5:C213)/SUM($C$5:$C$3941)</f>
        <v>0.44432608764441961</v>
      </c>
      <c r="F213" t="str">
        <f t="shared" si="37"/>
        <v>A</v>
      </c>
      <c r="G213" s="21">
        <v>6.8727102154273796</v>
      </c>
      <c r="H213" s="22">
        <f t="shared" si="38"/>
        <v>4.1236261292564276</v>
      </c>
      <c r="I213" s="23">
        <v>27.67307692307692</v>
      </c>
      <c r="J213" s="23">
        <v>41.393246182953497</v>
      </c>
      <c r="K213" s="24">
        <f t="shared" si="39"/>
        <v>1.4957948585917875</v>
      </c>
      <c r="L213" t="str">
        <f t="shared" si="40"/>
        <v>Y</v>
      </c>
      <c r="M213" s="10">
        <f t="shared" si="41"/>
        <v>0.98</v>
      </c>
      <c r="N213" s="24">
        <f t="shared" si="42"/>
        <v>2.0537489106318221</v>
      </c>
      <c r="O213" s="25">
        <f t="shared" si="43"/>
        <v>120.22418185992203</v>
      </c>
      <c r="P213" s="8">
        <f t="shared" si="44"/>
        <v>176</v>
      </c>
      <c r="Q213" s="8">
        <f t="shared" si="45"/>
        <v>1438.9999999999998</v>
      </c>
      <c r="R213" s="8">
        <f t="shared" si="46"/>
        <v>264.18353880834559</v>
      </c>
      <c r="S213" s="8">
        <f t="shared" si="47"/>
        <v>265</v>
      </c>
      <c r="T213" t="s">
        <v>62</v>
      </c>
    </row>
    <row r="214" spans="1:20" x14ac:dyDescent="0.35">
      <c r="A214" s="18" t="s">
        <v>480</v>
      </c>
      <c r="B214" s="18" t="s">
        <v>481</v>
      </c>
      <c r="C214" s="19">
        <v>9884.4699999999993</v>
      </c>
      <c r="D214" s="20">
        <f t="shared" si="36"/>
        <v>1.0723289824218119E-3</v>
      </c>
      <c r="E214" s="10">
        <f>SUM($C$5:C214)/SUM($C$5:$C$3941)</f>
        <v>0.44539841662684143</v>
      </c>
      <c r="F214" t="str">
        <f t="shared" si="37"/>
        <v>A</v>
      </c>
      <c r="G214" s="21">
        <v>1.602540531776913</v>
      </c>
      <c r="H214" s="22">
        <f t="shared" si="38"/>
        <v>0.96152431906614777</v>
      </c>
      <c r="I214" s="23">
        <v>118.6153846153846</v>
      </c>
      <c r="J214" s="23">
        <v>152.31084750757779</v>
      </c>
      <c r="K214" s="24">
        <f t="shared" si="39"/>
        <v>1.2840732928654419</v>
      </c>
      <c r="L214" t="str">
        <f t="shared" si="40"/>
        <v>Y</v>
      </c>
      <c r="M214" s="10">
        <f t="shared" si="41"/>
        <v>0.98</v>
      </c>
      <c r="N214" s="24">
        <f t="shared" si="42"/>
        <v>2.0537489106318221</v>
      </c>
      <c r="O214" s="25">
        <f t="shared" si="43"/>
        <v>442.37765139403041</v>
      </c>
      <c r="P214" s="8">
        <f t="shared" si="44"/>
        <v>680</v>
      </c>
      <c r="Q214" s="8">
        <f t="shared" si="45"/>
        <v>6167.9999999999991</v>
      </c>
      <c r="R214" s="8">
        <f t="shared" si="46"/>
        <v>1132.6795089686859</v>
      </c>
      <c r="S214" s="8">
        <f t="shared" si="47"/>
        <v>1133</v>
      </c>
      <c r="T214" t="s">
        <v>62</v>
      </c>
    </row>
    <row r="215" spans="1:20" x14ac:dyDescent="0.35">
      <c r="A215" s="18" t="s">
        <v>482</v>
      </c>
      <c r="B215" s="18" t="s">
        <v>483</v>
      </c>
      <c r="C215" s="19">
        <v>9875.4</v>
      </c>
      <c r="D215" s="20">
        <f t="shared" si="36"/>
        <v>1.0713450122270959E-3</v>
      </c>
      <c r="E215" s="10">
        <f>SUM($C$5:C215)/SUM($C$5:$C$3941)</f>
        <v>0.44646976163906854</v>
      </c>
      <c r="F215" t="str">
        <f t="shared" si="37"/>
        <v>A</v>
      </c>
      <c r="G215" s="21">
        <v>2.992545454545454</v>
      </c>
      <c r="H215" s="22">
        <f t="shared" si="38"/>
        <v>1.7955272727272724</v>
      </c>
      <c r="I215" s="23">
        <v>63.46153846153846</v>
      </c>
      <c r="J215" s="23">
        <v>79.521722655242556</v>
      </c>
      <c r="K215" s="24">
        <f t="shared" si="39"/>
        <v>1.253069569112913</v>
      </c>
      <c r="L215" t="str">
        <f t="shared" si="40"/>
        <v>Y</v>
      </c>
      <c r="M215" s="10">
        <f t="shared" si="41"/>
        <v>0.98</v>
      </c>
      <c r="N215" s="24">
        <f t="shared" si="42"/>
        <v>2.0537489106318221</v>
      </c>
      <c r="O215" s="25">
        <f t="shared" si="43"/>
        <v>230.96603740769976</v>
      </c>
      <c r="P215" s="8">
        <f t="shared" si="44"/>
        <v>358</v>
      </c>
      <c r="Q215" s="8">
        <f t="shared" si="45"/>
        <v>3300</v>
      </c>
      <c r="R215" s="8">
        <f t="shared" si="46"/>
        <v>606.28380102925848</v>
      </c>
      <c r="S215" s="8">
        <f t="shared" si="47"/>
        <v>607</v>
      </c>
      <c r="T215" t="s">
        <v>62</v>
      </c>
    </row>
    <row r="216" spans="1:20" x14ac:dyDescent="0.35">
      <c r="A216" s="18" t="s">
        <v>484</v>
      </c>
      <c r="B216" s="18" t="s">
        <v>485</v>
      </c>
      <c r="C216" s="19">
        <v>9865.76</v>
      </c>
      <c r="D216" s="20">
        <f t="shared" si="36"/>
        <v>1.0702992048757106E-3</v>
      </c>
      <c r="E216" s="10">
        <f>SUM($C$5:C216)/SUM($C$5:$C$3941)</f>
        <v>0.44754006084394421</v>
      </c>
      <c r="F216" t="str">
        <f t="shared" si="37"/>
        <v>A</v>
      </c>
      <c r="G216" s="21">
        <v>9.5784077669902921</v>
      </c>
      <c r="H216" s="22">
        <f t="shared" si="38"/>
        <v>5.7470446601941747</v>
      </c>
      <c r="I216" s="23">
        <v>19.80769230769231</v>
      </c>
      <c r="J216" s="23">
        <v>23.444585027659489</v>
      </c>
      <c r="K216" s="24">
        <f t="shared" si="39"/>
        <v>1.1836101179012557</v>
      </c>
      <c r="L216" t="str">
        <f t="shared" si="40"/>
        <v>Y</v>
      </c>
      <c r="M216" s="10">
        <f t="shared" si="41"/>
        <v>0.98</v>
      </c>
      <c r="N216" s="24">
        <f t="shared" si="42"/>
        <v>2.0537489106318221</v>
      </c>
      <c r="O216" s="25">
        <f t="shared" si="43"/>
        <v>68.093380295370338</v>
      </c>
      <c r="P216" s="8">
        <f t="shared" si="44"/>
        <v>108</v>
      </c>
      <c r="Q216" s="8">
        <f t="shared" si="45"/>
        <v>1030.0000000000002</v>
      </c>
      <c r="R216" s="8">
        <f t="shared" si="46"/>
        <v>189.32646417249063</v>
      </c>
      <c r="S216" s="8">
        <f t="shared" si="47"/>
        <v>190</v>
      </c>
      <c r="T216" t="s">
        <v>62</v>
      </c>
    </row>
    <row r="217" spans="1:20" x14ac:dyDescent="0.35">
      <c r="A217" s="18" t="s">
        <v>486</v>
      </c>
      <c r="B217" s="18" t="s">
        <v>487</v>
      </c>
      <c r="C217" s="19">
        <v>9804.11</v>
      </c>
      <c r="D217" s="20">
        <f t="shared" si="36"/>
        <v>1.0636110281938751E-3</v>
      </c>
      <c r="E217" s="10">
        <f>SUM($C$5:C217)/SUM($C$5:$C$3941)</f>
        <v>0.44860367187213807</v>
      </c>
      <c r="F217" t="str">
        <f t="shared" si="37"/>
        <v>A</v>
      </c>
      <c r="G217" s="21">
        <v>1.848088595664467</v>
      </c>
      <c r="H217" s="22">
        <f t="shared" si="38"/>
        <v>1.1088531573986802</v>
      </c>
      <c r="I217" s="23">
        <v>102.0192307692308</v>
      </c>
      <c r="J217" s="23">
        <v>86.222577995902142</v>
      </c>
      <c r="K217" s="24">
        <f t="shared" si="39"/>
        <v>0.84516004821619417</v>
      </c>
      <c r="L217" t="str">
        <f t="shared" si="40"/>
        <v>X</v>
      </c>
      <c r="M217" s="10">
        <f t="shared" si="41"/>
        <v>0.98</v>
      </c>
      <c r="N217" s="24">
        <f t="shared" si="42"/>
        <v>2.0537489106318221</v>
      </c>
      <c r="O217" s="25">
        <f t="shared" si="43"/>
        <v>250.4282667658855</v>
      </c>
      <c r="P217" s="8">
        <f t="shared" si="44"/>
        <v>455</v>
      </c>
      <c r="Q217" s="8">
        <f t="shared" si="45"/>
        <v>5305.0000000000018</v>
      </c>
      <c r="R217" s="8">
        <f t="shared" si="46"/>
        <v>978.18426661314174</v>
      </c>
      <c r="S217" s="8">
        <f t="shared" si="47"/>
        <v>979</v>
      </c>
      <c r="T217" t="s">
        <v>62</v>
      </c>
    </row>
    <row r="218" spans="1:20" x14ac:dyDescent="0.35">
      <c r="A218" s="18" t="s">
        <v>488</v>
      </c>
      <c r="B218" s="18" t="s">
        <v>489</v>
      </c>
      <c r="C218" s="19">
        <v>9719.84</v>
      </c>
      <c r="D218" s="20">
        <f t="shared" si="36"/>
        <v>1.0544688927684362E-3</v>
      </c>
      <c r="E218" s="10">
        <f>SUM($C$5:C218)/SUM($C$5:$C$3941)</f>
        <v>0.44965814076490651</v>
      </c>
      <c r="F218" t="str">
        <f t="shared" si="37"/>
        <v>A</v>
      </c>
      <c r="G218" s="21">
        <v>7.3468178382464098</v>
      </c>
      <c r="H218" s="22">
        <f t="shared" si="38"/>
        <v>4.4080907029478453</v>
      </c>
      <c r="I218" s="23">
        <v>25.44230769230769</v>
      </c>
      <c r="J218" s="23">
        <v>16.651459880105509</v>
      </c>
      <c r="K218" s="24">
        <f t="shared" si="39"/>
        <v>0.65447914872674717</v>
      </c>
      <c r="L218" t="str">
        <f t="shared" si="40"/>
        <v>X</v>
      </c>
      <c r="M218" s="10">
        <f t="shared" si="41"/>
        <v>0.98</v>
      </c>
      <c r="N218" s="24">
        <f t="shared" si="42"/>
        <v>2.0537489106318221</v>
      </c>
      <c r="O218" s="25">
        <f t="shared" si="43"/>
        <v>48.363158859558659</v>
      </c>
      <c r="P218" s="8">
        <f t="shared" si="44"/>
        <v>100</v>
      </c>
      <c r="Q218" s="8">
        <f t="shared" si="45"/>
        <v>1322.9999999999998</v>
      </c>
      <c r="R218" s="8">
        <f t="shared" si="46"/>
        <v>245.00201648580025</v>
      </c>
      <c r="S218" s="8">
        <f t="shared" si="47"/>
        <v>246</v>
      </c>
      <c r="T218" t="s">
        <v>62</v>
      </c>
    </row>
    <row r="219" spans="1:20" x14ac:dyDescent="0.35">
      <c r="A219" s="18" t="s">
        <v>490</v>
      </c>
      <c r="B219" s="18" t="s">
        <v>491</v>
      </c>
      <c r="C219" s="19">
        <v>9703.4500000000007</v>
      </c>
      <c r="D219" s="20">
        <f t="shared" si="36"/>
        <v>1.0526908032986019E-3</v>
      </c>
      <c r="E219" s="10">
        <f>SUM($C$5:C219)/SUM($C$5:$C$3941)</f>
        <v>0.45071083156820513</v>
      </c>
      <c r="F219" t="str">
        <f t="shared" si="37"/>
        <v>A</v>
      </c>
      <c r="G219" s="21">
        <v>3.7800740163615121</v>
      </c>
      <c r="H219" s="22">
        <f t="shared" si="38"/>
        <v>2.2680444098169072</v>
      </c>
      <c r="I219" s="23">
        <v>49.365384615384613</v>
      </c>
      <c r="J219" s="23">
        <v>71.182182405473029</v>
      </c>
      <c r="K219" s="24">
        <f t="shared" si="39"/>
        <v>1.4419452610380201</v>
      </c>
      <c r="L219" t="str">
        <f t="shared" si="40"/>
        <v>Y</v>
      </c>
      <c r="M219" s="10">
        <f t="shared" si="41"/>
        <v>0.98</v>
      </c>
      <c r="N219" s="24">
        <f t="shared" si="42"/>
        <v>2.0537489106318221</v>
      </c>
      <c r="O219" s="25">
        <f t="shared" si="43"/>
        <v>206.74434676800001</v>
      </c>
      <c r="P219" s="8">
        <f t="shared" si="44"/>
        <v>306</v>
      </c>
      <c r="Q219" s="8">
        <f t="shared" si="45"/>
        <v>2567</v>
      </c>
      <c r="R219" s="8">
        <f t="shared" si="46"/>
        <v>475.7755885081512</v>
      </c>
      <c r="S219" s="8">
        <f t="shared" si="47"/>
        <v>476</v>
      </c>
      <c r="T219" t="s">
        <v>62</v>
      </c>
    </row>
    <row r="220" spans="1:20" x14ac:dyDescent="0.35">
      <c r="A220" s="18" t="s">
        <v>492</v>
      </c>
      <c r="B220" s="18" t="s">
        <v>493</v>
      </c>
      <c r="C220" s="19">
        <v>9689.56</v>
      </c>
      <c r="D220" s="20">
        <f t="shared" si="36"/>
        <v>1.0511839294281931E-3</v>
      </c>
      <c r="E220" s="10">
        <f>SUM($C$5:C220)/SUM($C$5:$C$3941)</f>
        <v>0.45176201549763334</v>
      </c>
      <c r="F220" t="str">
        <f t="shared" si="37"/>
        <v>A</v>
      </c>
      <c r="G220" s="21">
        <v>12.633063885267269</v>
      </c>
      <c r="H220" s="22">
        <f t="shared" si="38"/>
        <v>7.579838331160361</v>
      </c>
      <c r="I220" s="23">
        <v>14.75</v>
      </c>
      <c r="J220" s="23">
        <v>12.09419727981718</v>
      </c>
      <c r="K220" s="24">
        <f t="shared" si="39"/>
        <v>0.81994557829269021</v>
      </c>
      <c r="L220" t="str">
        <f t="shared" si="40"/>
        <v>X</v>
      </c>
      <c r="M220" s="10">
        <f t="shared" si="41"/>
        <v>0.98</v>
      </c>
      <c r="N220" s="24">
        <f t="shared" si="42"/>
        <v>2.0537489106318221</v>
      </c>
      <c r="O220" s="25">
        <f t="shared" si="43"/>
        <v>35.126865063733639</v>
      </c>
      <c r="P220" s="8">
        <f t="shared" si="44"/>
        <v>65</v>
      </c>
      <c r="Q220" s="8">
        <f t="shared" si="45"/>
        <v>767</v>
      </c>
      <c r="R220" s="8">
        <f t="shared" si="46"/>
        <v>142.25996857624094</v>
      </c>
      <c r="S220" s="8">
        <f t="shared" si="47"/>
        <v>143</v>
      </c>
      <c r="T220" t="s">
        <v>62</v>
      </c>
    </row>
    <row r="221" spans="1:20" x14ac:dyDescent="0.35">
      <c r="A221" s="18" t="s">
        <v>494</v>
      </c>
      <c r="B221" s="18" t="s">
        <v>495</v>
      </c>
      <c r="C221" s="19">
        <v>9640.3700000000008</v>
      </c>
      <c r="D221" s="20">
        <f t="shared" si="36"/>
        <v>1.0458474912938948E-3</v>
      </c>
      <c r="E221" s="10">
        <f>SUM($C$5:C221)/SUM($C$5:$C$3941)</f>
        <v>0.45280786298892722</v>
      </c>
      <c r="F221" t="str">
        <f t="shared" si="37"/>
        <v>A</v>
      </c>
      <c r="G221" s="21">
        <v>8.554010647737357</v>
      </c>
      <c r="H221" s="22">
        <f t="shared" si="38"/>
        <v>5.1324063886424138</v>
      </c>
      <c r="I221" s="23">
        <v>21.67307692307692</v>
      </c>
      <c r="J221" s="23">
        <v>14.496410852407919</v>
      </c>
      <c r="K221" s="24">
        <f t="shared" si="39"/>
        <v>0.66886722655298303</v>
      </c>
      <c r="L221" t="str">
        <f t="shared" si="40"/>
        <v>X</v>
      </c>
      <c r="M221" s="10">
        <f t="shared" si="41"/>
        <v>0.98</v>
      </c>
      <c r="N221" s="24">
        <f t="shared" si="42"/>
        <v>2.0537489106318221</v>
      </c>
      <c r="O221" s="25">
        <f t="shared" si="43"/>
        <v>42.103949203040813</v>
      </c>
      <c r="P221" s="8">
        <f t="shared" si="44"/>
        <v>86</v>
      </c>
      <c r="Q221" s="8">
        <f t="shared" si="45"/>
        <v>1126.9999999999998</v>
      </c>
      <c r="R221" s="8">
        <f t="shared" si="46"/>
        <v>209.56388325641538</v>
      </c>
      <c r="S221" s="8">
        <f t="shared" si="47"/>
        <v>210</v>
      </c>
      <c r="T221" t="s">
        <v>62</v>
      </c>
    </row>
    <row r="222" spans="1:20" x14ac:dyDescent="0.35">
      <c r="A222" s="18" t="s">
        <v>496</v>
      </c>
      <c r="B222" s="18" t="s">
        <v>497</v>
      </c>
      <c r="C222" s="19">
        <v>9610.7099999999991</v>
      </c>
      <c r="D222" s="20">
        <f t="shared" si="36"/>
        <v>1.042629789422309E-3</v>
      </c>
      <c r="E222" s="10">
        <f>SUM($C$5:C222)/SUM($C$5:$C$3941)</f>
        <v>0.45385049277834955</v>
      </c>
      <c r="F222" t="str">
        <f t="shared" si="37"/>
        <v>A</v>
      </c>
      <c r="G222" s="21">
        <v>7.7693694421988688</v>
      </c>
      <c r="H222" s="22">
        <f t="shared" si="38"/>
        <v>4.6616216653193208</v>
      </c>
      <c r="I222" s="23">
        <v>23.78846153846154</v>
      </c>
      <c r="J222" s="23">
        <v>45.066981321471538</v>
      </c>
      <c r="K222" s="24">
        <f t="shared" si="39"/>
        <v>1.894489109714244</v>
      </c>
      <c r="L222" t="str">
        <f t="shared" si="40"/>
        <v>Y</v>
      </c>
      <c r="M222" s="10">
        <f t="shared" si="41"/>
        <v>0.98</v>
      </c>
      <c r="N222" s="24">
        <f t="shared" si="42"/>
        <v>2.0537489106318221</v>
      </c>
      <c r="O222" s="25">
        <f t="shared" si="43"/>
        <v>130.89432354067446</v>
      </c>
      <c r="P222" s="8">
        <f t="shared" si="44"/>
        <v>179</v>
      </c>
      <c r="Q222" s="8">
        <f t="shared" si="45"/>
        <v>1237</v>
      </c>
      <c r="R222" s="8">
        <f t="shared" si="46"/>
        <v>230.37287163397716</v>
      </c>
      <c r="S222" s="8">
        <f t="shared" si="47"/>
        <v>231</v>
      </c>
      <c r="T222" t="s">
        <v>62</v>
      </c>
    </row>
    <row r="223" spans="1:20" x14ac:dyDescent="0.35">
      <c r="A223" s="18" t="s">
        <v>498</v>
      </c>
      <c r="B223" s="18" t="s">
        <v>499</v>
      </c>
      <c r="C223" s="19">
        <v>9573.65</v>
      </c>
      <c r="D223" s="20">
        <f t="shared" si="36"/>
        <v>1.0386092893764239E-3</v>
      </c>
      <c r="E223" s="10">
        <f>SUM($C$5:C223)/SUM($C$5:$C$3941)</f>
        <v>0.45488910206772593</v>
      </c>
      <c r="F223" t="str">
        <f t="shared" si="37"/>
        <v>A</v>
      </c>
      <c r="G223" s="21">
        <v>1.4656537048377221</v>
      </c>
      <c r="H223" s="22">
        <f t="shared" si="38"/>
        <v>0.87939222290263319</v>
      </c>
      <c r="I223" s="23">
        <v>125.6153846153846</v>
      </c>
      <c r="J223" s="23">
        <v>187.31918380512391</v>
      </c>
      <c r="K223" s="24">
        <f t="shared" si="39"/>
        <v>1.4912121184731237</v>
      </c>
      <c r="L223" t="str">
        <f t="shared" si="40"/>
        <v>Y</v>
      </c>
      <c r="M223" s="10">
        <f t="shared" si="41"/>
        <v>0.98</v>
      </c>
      <c r="N223" s="24">
        <f t="shared" si="42"/>
        <v>2.0537489106318221</v>
      </c>
      <c r="O223" s="25">
        <f t="shared" si="43"/>
        <v>544.05724837579066</v>
      </c>
      <c r="P223" s="8">
        <f t="shared" si="44"/>
        <v>796</v>
      </c>
      <c r="Q223" s="8">
        <f t="shared" si="45"/>
        <v>6531.9999999999991</v>
      </c>
      <c r="R223" s="8">
        <f t="shared" si="46"/>
        <v>1218.8402163895232</v>
      </c>
      <c r="S223" s="8">
        <f t="shared" si="47"/>
        <v>1219</v>
      </c>
      <c r="T223" t="s">
        <v>62</v>
      </c>
    </row>
    <row r="224" spans="1:20" x14ac:dyDescent="0.35">
      <c r="A224" s="18" t="s">
        <v>500</v>
      </c>
      <c r="B224" s="18" t="s">
        <v>501</v>
      </c>
      <c r="C224" s="19">
        <v>9526.1299999999992</v>
      </c>
      <c r="D224" s="20">
        <f t="shared" si="36"/>
        <v>1.0334540232625417E-3</v>
      </c>
      <c r="E224" s="10">
        <f>SUM($C$5:C224)/SUM($C$5:$C$3941)</f>
        <v>0.45592255609098853</v>
      </c>
      <c r="F224" t="str">
        <f t="shared" si="37"/>
        <v>A</v>
      </c>
      <c r="G224" s="21">
        <v>4.96669968717414</v>
      </c>
      <c r="H224" s="22">
        <f t="shared" si="38"/>
        <v>2.9800198123044841</v>
      </c>
      <c r="I224" s="23">
        <v>36.884615384615387</v>
      </c>
      <c r="J224" s="23">
        <v>15.88889592056857</v>
      </c>
      <c r="K224" s="24">
        <f t="shared" si="39"/>
        <v>0.43077298637620731</v>
      </c>
      <c r="L224" t="str">
        <f t="shared" si="40"/>
        <v>X</v>
      </c>
      <c r="M224" s="10">
        <f t="shared" si="41"/>
        <v>0.98</v>
      </c>
      <c r="N224" s="24">
        <f t="shared" si="42"/>
        <v>2.0537489106318221</v>
      </c>
      <c r="O224" s="25">
        <f t="shared" si="43"/>
        <v>46.148337926066709</v>
      </c>
      <c r="P224" s="8">
        <f t="shared" si="44"/>
        <v>120</v>
      </c>
      <c r="Q224" s="8">
        <f t="shared" si="45"/>
        <v>1918</v>
      </c>
      <c r="R224" s="8">
        <f t="shared" si="46"/>
        <v>358.78123752943014</v>
      </c>
      <c r="S224" s="8">
        <f t="shared" si="47"/>
        <v>359</v>
      </c>
      <c r="T224" t="s">
        <v>62</v>
      </c>
    </row>
    <row r="225" spans="1:20" x14ac:dyDescent="0.35">
      <c r="A225" s="18" t="s">
        <v>502</v>
      </c>
      <c r="B225" s="18" t="s">
        <v>503</v>
      </c>
      <c r="C225" s="19">
        <v>9515</v>
      </c>
      <c r="D225" s="20">
        <f t="shared" si="36"/>
        <v>1.032246571413899E-3</v>
      </c>
      <c r="E225" s="10">
        <f>SUM($C$5:C225)/SUM($C$5:$C$3941)</f>
        <v>0.4569548026624024</v>
      </c>
      <c r="F225" t="str">
        <f t="shared" si="37"/>
        <v>A</v>
      </c>
      <c r="G225" s="21">
        <v>2.508568415502241</v>
      </c>
      <c r="H225" s="22">
        <f t="shared" si="38"/>
        <v>1.5051410493013446</v>
      </c>
      <c r="I225" s="23">
        <v>72.942307692307693</v>
      </c>
      <c r="J225" s="23">
        <v>47.527665199081873</v>
      </c>
      <c r="K225" s="24">
        <f t="shared" si="39"/>
        <v>0.6515788532434108</v>
      </c>
      <c r="L225" t="str">
        <f t="shared" si="40"/>
        <v>X</v>
      </c>
      <c r="M225" s="10">
        <f t="shared" si="41"/>
        <v>0.98</v>
      </c>
      <c r="N225" s="24">
        <f t="shared" si="42"/>
        <v>2.0537489106318221</v>
      </c>
      <c r="O225" s="25">
        <f t="shared" si="43"/>
        <v>138.04123114714849</v>
      </c>
      <c r="P225" s="8">
        <f t="shared" si="44"/>
        <v>284</v>
      </c>
      <c r="Q225" s="8">
        <f t="shared" si="45"/>
        <v>3793</v>
      </c>
      <c r="R225" s="8">
        <f t="shared" si="46"/>
        <v>709.93374372291998</v>
      </c>
      <c r="S225" s="8">
        <f t="shared" si="47"/>
        <v>710</v>
      </c>
      <c r="T225" t="s">
        <v>62</v>
      </c>
    </row>
    <row r="226" spans="1:20" x14ac:dyDescent="0.35">
      <c r="A226" s="18" t="s">
        <v>504</v>
      </c>
      <c r="B226" s="18" t="s">
        <v>505</v>
      </c>
      <c r="C226" s="19">
        <v>9476.41</v>
      </c>
      <c r="D226" s="20">
        <f t="shared" si="36"/>
        <v>1.0280600874211651E-3</v>
      </c>
      <c r="E226" s="10">
        <f>SUM($C$5:C226)/SUM($C$5:$C$3941)</f>
        <v>0.45798286274982358</v>
      </c>
      <c r="F226" t="str">
        <f t="shared" si="37"/>
        <v>A</v>
      </c>
      <c r="G226" s="21">
        <v>2.043651067500539</v>
      </c>
      <c r="H226" s="22">
        <f t="shared" si="38"/>
        <v>1.2261906405003233</v>
      </c>
      <c r="I226" s="23">
        <v>89.17307692307692</v>
      </c>
      <c r="J226" s="23">
        <v>201.217053925225</v>
      </c>
      <c r="K226" s="24">
        <f t="shared" si="39"/>
        <v>2.2564776372895623</v>
      </c>
      <c r="L226" t="str">
        <f t="shared" si="40"/>
        <v>Z</v>
      </c>
      <c r="M226" s="10">
        <f t="shared" si="41"/>
        <v>0.98</v>
      </c>
      <c r="N226" s="24">
        <f t="shared" si="42"/>
        <v>2.0537489106318221</v>
      </c>
      <c r="O226" s="25">
        <f t="shared" si="43"/>
        <v>584.42277219577795</v>
      </c>
      <c r="P226" s="8">
        <f t="shared" si="44"/>
        <v>763</v>
      </c>
      <c r="Q226" s="8">
        <f t="shared" si="45"/>
        <v>4637</v>
      </c>
      <c r="R226" s="8">
        <f t="shared" si="46"/>
        <v>869.67011690889694</v>
      </c>
      <c r="S226" s="8">
        <f t="shared" si="47"/>
        <v>870</v>
      </c>
      <c r="T226" t="s">
        <v>62</v>
      </c>
    </row>
    <row r="227" spans="1:20" x14ac:dyDescent="0.35">
      <c r="A227" s="18" t="s">
        <v>506</v>
      </c>
      <c r="B227" s="18" t="s">
        <v>507</v>
      </c>
      <c r="C227" s="19">
        <v>9442.0499999999993</v>
      </c>
      <c r="D227" s="20">
        <f t="shared" si="36"/>
        <v>1.0243325002226593E-3</v>
      </c>
      <c r="E227" s="10">
        <f>SUM($C$5:C227)/SUM($C$5:$C$3941)</f>
        <v>0.45900719525004624</v>
      </c>
      <c r="F227" t="str">
        <f t="shared" si="37"/>
        <v>A</v>
      </c>
      <c r="G227" s="21">
        <v>9.460971943887774</v>
      </c>
      <c r="H227" s="22">
        <f t="shared" si="38"/>
        <v>5.676583166332664</v>
      </c>
      <c r="I227" s="23">
        <v>19.19230769230769</v>
      </c>
      <c r="J227" s="23">
        <v>24.1100731218859</v>
      </c>
      <c r="K227" s="24">
        <f t="shared" si="39"/>
        <v>1.2562362748878426</v>
      </c>
      <c r="L227" t="str">
        <f t="shared" si="40"/>
        <v>Y</v>
      </c>
      <c r="M227" s="10">
        <f t="shared" si="41"/>
        <v>0.98</v>
      </c>
      <c r="N227" s="24">
        <f t="shared" si="42"/>
        <v>2.0537489106318221</v>
      </c>
      <c r="O227" s="25">
        <f t="shared" si="43"/>
        <v>70.026250245029857</v>
      </c>
      <c r="P227" s="8">
        <f t="shared" si="44"/>
        <v>109</v>
      </c>
      <c r="Q227" s="8">
        <f t="shared" si="45"/>
        <v>997.99999999999989</v>
      </c>
      <c r="R227" s="8">
        <f t="shared" si="46"/>
        <v>187.51532458267306</v>
      </c>
      <c r="S227" s="8">
        <f t="shared" si="47"/>
        <v>188</v>
      </c>
      <c r="T227" t="s">
        <v>62</v>
      </c>
    </row>
    <row r="228" spans="1:20" x14ac:dyDescent="0.35">
      <c r="A228" s="18" t="s">
        <v>508</v>
      </c>
      <c r="B228" s="18" t="s">
        <v>509</v>
      </c>
      <c r="C228" s="19">
        <v>9437.11</v>
      </c>
      <c r="D228" s="20">
        <f t="shared" si="36"/>
        <v>1.0237965781981944E-3</v>
      </c>
      <c r="E228" s="10">
        <f>SUM($C$5:C228)/SUM($C$5:$C$3941)</f>
        <v>0.46003099182824447</v>
      </c>
      <c r="F228" t="str">
        <f t="shared" si="37"/>
        <v>A</v>
      </c>
      <c r="G228" s="21">
        <v>2.8170477611940301</v>
      </c>
      <c r="H228" s="22">
        <f t="shared" si="38"/>
        <v>1.690228656716418</v>
      </c>
      <c r="I228" s="23">
        <v>64.42307692307692</v>
      </c>
      <c r="J228" s="23">
        <v>68.316261708881001</v>
      </c>
      <c r="K228" s="24">
        <f t="shared" si="39"/>
        <v>1.0604315250333767</v>
      </c>
      <c r="L228" t="str">
        <f t="shared" si="40"/>
        <v>Y</v>
      </c>
      <c r="M228" s="10">
        <f t="shared" si="41"/>
        <v>0.98</v>
      </c>
      <c r="N228" s="24">
        <f t="shared" si="42"/>
        <v>2.0537489106318221</v>
      </c>
      <c r="O228" s="25">
        <f t="shared" si="43"/>
        <v>198.42045331204082</v>
      </c>
      <c r="P228" s="8">
        <f t="shared" si="44"/>
        <v>328</v>
      </c>
      <c r="Q228" s="8">
        <f t="shared" si="45"/>
        <v>3350</v>
      </c>
      <c r="R228" s="8">
        <f t="shared" si="46"/>
        <v>629.59992997141433</v>
      </c>
      <c r="S228" s="8">
        <f t="shared" si="47"/>
        <v>630</v>
      </c>
      <c r="T228" t="s">
        <v>62</v>
      </c>
    </row>
    <row r="229" spans="1:20" x14ac:dyDescent="0.35">
      <c r="A229" s="18" t="s">
        <v>510</v>
      </c>
      <c r="B229" s="18" t="s">
        <v>511</v>
      </c>
      <c r="C229" s="19">
        <v>9420.01</v>
      </c>
      <c r="D229" s="20">
        <f t="shared" si="36"/>
        <v>1.0219414634981231E-3</v>
      </c>
      <c r="E229" s="10">
        <f>SUM($C$5:C229)/SUM($C$5:$C$3941)</f>
        <v>0.46105293329174257</v>
      </c>
      <c r="F229" t="str">
        <f t="shared" si="37"/>
        <v>A</v>
      </c>
      <c r="G229" s="21">
        <v>0.97033477544293367</v>
      </c>
      <c r="H229" s="22">
        <f t="shared" si="38"/>
        <v>0.5822008652657602</v>
      </c>
      <c r="I229" s="23">
        <v>186.69230769230771</v>
      </c>
      <c r="J229" s="23">
        <v>114.52297285792569</v>
      </c>
      <c r="K229" s="24">
        <f t="shared" si="39"/>
        <v>0.61343166343347089</v>
      </c>
      <c r="L229" t="str">
        <f t="shared" si="40"/>
        <v>X</v>
      </c>
      <c r="M229" s="10">
        <f t="shared" si="41"/>
        <v>0.98</v>
      </c>
      <c r="N229" s="24">
        <f t="shared" si="42"/>
        <v>2.0537489106318221</v>
      </c>
      <c r="O229" s="25">
        <f t="shared" si="43"/>
        <v>332.6250532551918</v>
      </c>
      <c r="P229" s="8">
        <f t="shared" si="44"/>
        <v>707</v>
      </c>
      <c r="Q229" s="8">
        <f t="shared" si="45"/>
        <v>9708</v>
      </c>
      <c r="R229" s="8">
        <f t="shared" si="46"/>
        <v>1826.1794795638673</v>
      </c>
      <c r="S229" s="8">
        <f t="shared" si="47"/>
        <v>1827</v>
      </c>
      <c r="T229" t="s">
        <v>62</v>
      </c>
    </row>
    <row r="230" spans="1:20" x14ac:dyDescent="0.35">
      <c r="A230" s="18" t="s">
        <v>512</v>
      </c>
      <c r="B230" s="18" t="s">
        <v>513</v>
      </c>
      <c r="C230" s="19">
        <v>9377.91</v>
      </c>
      <c r="D230" s="20">
        <f t="shared" si="36"/>
        <v>1.0173741928037956E-3</v>
      </c>
      <c r="E230" s="10">
        <f>SUM($C$5:C230)/SUM($C$5:$C$3941)</f>
        <v>0.46207030748454636</v>
      </c>
      <c r="F230" t="str">
        <f t="shared" si="37"/>
        <v>A</v>
      </c>
      <c r="G230" s="21">
        <v>3.7302744630071598</v>
      </c>
      <c r="H230" s="22">
        <f t="shared" si="38"/>
        <v>2.2381646778042956</v>
      </c>
      <c r="I230" s="23">
        <v>48.346153846153847</v>
      </c>
      <c r="J230" s="23">
        <v>85.207217915602925</v>
      </c>
      <c r="K230" s="24">
        <f t="shared" si="39"/>
        <v>1.7624404660347461</v>
      </c>
      <c r="L230" t="str">
        <f t="shared" si="40"/>
        <v>Y</v>
      </c>
      <c r="M230" s="10">
        <f t="shared" si="41"/>
        <v>0.98</v>
      </c>
      <c r="N230" s="24">
        <f t="shared" si="42"/>
        <v>2.0537489106318221</v>
      </c>
      <c r="O230" s="25">
        <f t="shared" si="43"/>
        <v>247.4792147778472</v>
      </c>
      <c r="P230" s="8">
        <f t="shared" si="44"/>
        <v>345</v>
      </c>
      <c r="Q230" s="8">
        <f t="shared" si="45"/>
        <v>2514</v>
      </c>
      <c r="R230" s="8">
        <f t="shared" si="46"/>
        <v>473.97083154179762</v>
      </c>
      <c r="S230" s="8">
        <f t="shared" si="47"/>
        <v>474</v>
      </c>
      <c r="T230" t="s">
        <v>62</v>
      </c>
    </row>
    <row r="231" spans="1:20" x14ac:dyDescent="0.35">
      <c r="A231" s="18" t="s">
        <v>514</v>
      </c>
      <c r="B231" s="18" t="s">
        <v>515</v>
      </c>
      <c r="C231" s="19">
        <v>9260.57</v>
      </c>
      <c r="D231" s="20">
        <f t="shared" si="36"/>
        <v>1.0046444174291549E-3</v>
      </c>
      <c r="E231" s="10">
        <f>SUM($C$5:C231)/SUM($C$5:$C$3941)</f>
        <v>0.46307495190197556</v>
      </c>
      <c r="F231" t="str">
        <f t="shared" si="37"/>
        <v>A</v>
      </c>
      <c r="G231" s="21">
        <v>3.1127966386554622</v>
      </c>
      <c r="H231" s="22">
        <f t="shared" si="38"/>
        <v>1.8676779831932773</v>
      </c>
      <c r="I231" s="23">
        <v>57.21153846153846</v>
      </c>
      <c r="J231" s="23">
        <v>81.021501996828107</v>
      </c>
      <c r="K231" s="24">
        <f t="shared" si="39"/>
        <v>1.4161741525496006</v>
      </c>
      <c r="L231" t="str">
        <f t="shared" si="40"/>
        <v>Y</v>
      </c>
      <c r="M231" s="10">
        <f t="shared" si="41"/>
        <v>0.98</v>
      </c>
      <c r="N231" s="24">
        <f t="shared" si="42"/>
        <v>2.0537489106318221</v>
      </c>
      <c r="O231" s="25">
        <f t="shared" si="43"/>
        <v>235.3220558633576</v>
      </c>
      <c r="P231" s="8">
        <f t="shared" si="44"/>
        <v>350</v>
      </c>
      <c r="Q231" s="8">
        <f t="shared" si="45"/>
        <v>2975</v>
      </c>
      <c r="R231" s="8">
        <f t="shared" si="46"/>
        <v>564.4266136380769</v>
      </c>
      <c r="S231" s="8">
        <f t="shared" si="47"/>
        <v>565</v>
      </c>
      <c r="T231" t="s">
        <v>62</v>
      </c>
    </row>
    <row r="232" spans="1:20" x14ac:dyDescent="0.35">
      <c r="A232" s="18" t="s">
        <v>516</v>
      </c>
      <c r="B232" s="18" t="s">
        <v>517</v>
      </c>
      <c r="C232" s="19">
        <v>9238.2099999999991</v>
      </c>
      <c r="D232" s="20">
        <f t="shared" si="36"/>
        <v>1.0022186651078922E-3</v>
      </c>
      <c r="E232" s="10">
        <f>SUM($C$5:C232)/SUM($C$5:$C$3941)</f>
        <v>0.46407717056708347</v>
      </c>
      <c r="F232" t="str">
        <f t="shared" si="37"/>
        <v>A</v>
      </c>
      <c r="G232" s="21">
        <v>6.0578426229508207</v>
      </c>
      <c r="H232" s="22">
        <f t="shared" si="38"/>
        <v>3.6347055737704923</v>
      </c>
      <c r="I232" s="23">
        <v>29.32692307692308</v>
      </c>
      <c r="J232" s="23">
        <v>26.817993048161181</v>
      </c>
      <c r="K232" s="24">
        <f t="shared" si="39"/>
        <v>0.91444959901926637</v>
      </c>
      <c r="L232" t="str">
        <f t="shared" si="40"/>
        <v>X</v>
      </c>
      <c r="M232" s="10">
        <f t="shared" si="41"/>
        <v>0.98</v>
      </c>
      <c r="N232" s="24">
        <f t="shared" si="42"/>
        <v>2.0537489106318221</v>
      </c>
      <c r="O232" s="25">
        <f t="shared" si="43"/>
        <v>77.891240012676946</v>
      </c>
      <c r="P232" s="8">
        <f t="shared" si="44"/>
        <v>137</v>
      </c>
      <c r="Q232" s="8">
        <f t="shared" si="45"/>
        <v>1525.0000000000002</v>
      </c>
      <c r="R232" s="8">
        <f t="shared" si="46"/>
        <v>289.67785848434971</v>
      </c>
      <c r="S232" s="8">
        <f t="shared" si="47"/>
        <v>290</v>
      </c>
      <c r="T232" t="s">
        <v>62</v>
      </c>
    </row>
    <row r="233" spans="1:20" x14ac:dyDescent="0.35">
      <c r="A233" s="18" t="s">
        <v>518</v>
      </c>
      <c r="B233" s="18" t="s">
        <v>519</v>
      </c>
      <c r="C233" s="19">
        <v>9185.82</v>
      </c>
      <c r="D233" s="20">
        <f t="shared" si="36"/>
        <v>9.9653507100632885E-4</v>
      </c>
      <c r="E233" s="10">
        <f>SUM($C$5:C233)/SUM($C$5:$C$3941)</f>
        <v>0.46507370563808981</v>
      </c>
      <c r="F233" t="str">
        <f t="shared" si="37"/>
        <v>A</v>
      </c>
      <c r="G233" s="21">
        <v>8.560876048462255</v>
      </c>
      <c r="H233" s="22">
        <f t="shared" si="38"/>
        <v>5.1365256290773527</v>
      </c>
      <c r="I233" s="23">
        <v>20.63461538461538</v>
      </c>
      <c r="J233" s="23">
        <v>57.361949828126178</v>
      </c>
      <c r="K233" s="24">
        <f t="shared" si="39"/>
        <v>2.7798894604497315</v>
      </c>
      <c r="L233" t="str">
        <f t="shared" si="40"/>
        <v>Z</v>
      </c>
      <c r="M233" s="10">
        <f t="shared" si="41"/>
        <v>0.98</v>
      </c>
      <c r="N233" s="24">
        <f t="shared" si="42"/>
        <v>2.0537489106318221</v>
      </c>
      <c r="O233" s="25">
        <f t="shared" si="43"/>
        <v>166.60431649877185</v>
      </c>
      <c r="P233" s="8">
        <f t="shared" si="44"/>
        <v>208</v>
      </c>
      <c r="Q233" s="8">
        <f t="shared" si="45"/>
        <v>1072.9999999999998</v>
      </c>
      <c r="R233" s="8">
        <f t="shared" si="46"/>
        <v>204.39964120253322</v>
      </c>
      <c r="S233" s="8">
        <f t="shared" si="47"/>
        <v>205</v>
      </c>
      <c r="T233" t="s">
        <v>62</v>
      </c>
    </row>
    <row r="234" spans="1:20" x14ac:dyDescent="0.35">
      <c r="A234" s="18" t="s">
        <v>520</v>
      </c>
      <c r="B234" s="18" t="s">
        <v>521</v>
      </c>
      <c r="C234" s="19">
        <v>9148.9</v>
      </c>
      <c r="D234" s="20">
        <f t="shared" si="36"/>
        <v>9.9252975903401145E-4</v>
      </c>
      <c r="E234" s="10">
        <f>SUM($C$5:C234)/SUM($C$5:$C$3941)</f>
        <v>0.46606623539712388</v>
      </c>
      <c r="F234" t="str">
        <f t="shared" si="37"/>
        <v>A</v>
      </c>
      <c r="G234" s="21">
        <v>1.414486703772418</v>
      </c>
      <c r="H234" s="22">
        <f t="shared" si="38"/>
        <v>0.84869202226345075</v>
      </c>
      <c r="I234" s="23">
        <v>124.3846153846154</v>
      </c>
      <c r="J234" s="23">
        <v>109.77591325614981</v>
      </c>
      <c r="K234" s="24">
        <f t="shared" si="39"/>
        <v>0.88255217831165567</v>
      </c>
      <c r="L234" t="str">
        <f t="shared" si="40"/>
        <v>X</v>
      </c>
      <c r="M234" s="10">
        <f t="shared" si="41"/>
        <v>0.98</v>
      </c>
      <c r="N234" s="24">
        <f t="shared" si="42"/>
        <v>2.0537489106318221</v>
      </c>
      <c r="O234" s="25">
        <f t="shared" si="43"/>
        <v>318.83750553928394</v>
      </c>
      <c r="P234" s="8">
        <f t="shared" si="44"/>
        <v>568</v>
      </c>
      <c r="Q234" s="8">
        <f t="shared" si="45"/>
        <v>6468.0000000000009</v>
      </c>
      <c r="R234" s="8">
        <f t="shared" si="46"/>
        <v>1234.5962217130621</v>
      </c>
      <c r="S234" s="8">
        <f t="shared" si="47"/>
        <v>1235</v>
      </c>
      <c r="T234" t="s">
        <v>62</v>
      </c>
    </row>
    <row r="235" spans="1:20" x14ac:dyDescent="0.35">
      <c r="A235" s="18" t="s">
        <v>522</v>
      </c>
      <c r="B235" s="18" t="s">
        <v>523</v>
      </c>
      <c r="C235" s="19">
        <v>9142.52</v>
      </c>
      <c r="D235" s="20">
        <f t="shared" si="36"/>
        <v>9.9183761682427739E-4</v>
      </c>
      <c r="E235" s="10">
        <f>SUM($C$5:C235)/SUM($C$5:$C$3941)</f>
        <v>0.46705807301394808</v>
      </c>
      <c r="F235" t="str">
        <f t="shared" si="37"/>
        <v>A</v>
      </c>
      <c r="G235" s="21">
        <v>1.7227284718296589</v>
      </c>
      <c r="H235" s="22">
        <f t="shared" si="38"/>
        <v>1.0336370830977952</v>
      </c>
      <c r="I235" s="23">
        <v>102.05769230769231</v>
      </c>
      <c r="J235" s="23">
        <v>170.70573390114049</v>
      </c>
      <c r="K235" s="24">
        <f t="shared" si="39"/>
        <v>1.6726395633803102</v>
      </c>
      <c r="L235" t="str">
        <f t="shared" si="40"/>
        <v>Y</v>
      </c>
      <c r="M235" s="10">
        <f t="shared" si="41"/>
        <v>0.98</v>
      </c>
      <c r="N235" s="24">
        <f t="shared" si="42"/>
        <v>2.0537489106318221</v>
      </c>
      <c r="O235" s="25">
        <f t="shared" si="43"/>
        <v>495.80448719467438</v>
      </c>
      <c r="P235" s="8">
        <f t="shared" si="44"/>
        <v>700</v>
      </c>
      <c r="Q235" s="8">
        <f t="shared" si="45"/>
        <v>5307</v>
      </c>
      <c r="R235" s="8">
        <f t="shared" si="46"/>
        <v>1013.3407341891382</v>
      </c>
      <c r="S235" s="8">
        <f t="shared" si="47"/>
        <v>1014</v>
      </c>
      <c r="T235" t="s">
        <v>62</v>
      </c>
    </row>
    <row r="236" spans="1:20" x14ac:dyDescent="0.35">
      <c r="A236" s="18" t="s">
        <v>524</v>
      </c>
      <c r="B236" s="18" t="s">
        <v>525</v>
      </c>
      <c r="C236" s="19">
        <v>9113.06</v>
      </c>
      <c r="D236" s="20">
        <f t="shared" si="36"/>
        <v>9.8864161220064582E-4</v>
      </c>
      <c r="E236" s="10">
        <f>SUM($C$5:C236)/SUM($C$5:$C$3941)</f>
        <v>0.46804671462614872</v>
      </c>
      <c r="F236" t="str">
        <f t="shared" si="37"/>
        <v>A</v>
      </c>
      <c r="G236" s="21">
        <v>13.16916184971098</v>
      </c>
      <c r="H236" s="22">
        <f t="shared" si="38"/>
        <v>7.9014971098265878</v>
      </c>
      <c r="I236" s="23">
        <v>13.30769230769231</v>
      </c>
      <c r="J236" s="23">
        <v>22.073441109470739</v>
      </c>
      <c r="K236" s="24">
        <f t="shared" si="39"/>
        <v>1.6586978868388413</v>
      </c>
      <c r="L236" t="str">
        <f t="shared" si="40"/>
        <v>Y</v>
      </c>
      <c r="M236" s="10">
        <f t="shared" si="41"/>
        <v>0.98</v>
      </c>
      <c r="N236" s="24">
        <f t="shared" si="42"/>
        <v>2.0537489106318221</v>
      </c>
      <c r="O236" s="25">
        <f t="shared" si="43"/>
        <v>64.110975652645408</v>
      </c>
      <c r="P236" s="8">
        <f t="shared" si="44"/>
        <v>91</v>
      </c>
      <c r="Q236" s="8">
        <f t="shared" si="45"/>
        <v>692.00000000000011</v>
      </c>
      <c r="R236" s="8">
        <f t="shared" si="46"/>
        <v>132.34677174016048</v>
      </c>
      <c r="S236" s="8">
        <f t="shared" si="47"/>
        <v>133</v>
      </c>
      <c r="T236" t="s">
        <v>62</v>
      </c>
    </row>
    <row r="237" spans="1:20" x14ac:dyDescent="0.35">
      <c r="A237" s="18" t="s">
        <v>526</v>
      </c>
      <c r="B237" s="18" t="s">
        <v>527</v>
      </c>
      <c r="C237" s="19">
        <v>9069.1299999999992</v>
      </c>
      <c r="D237" s="20">
        <f t="shared" si="36"/>
        <v>9.8387581168753874E-4</v>
      </c>
      <c r="E237" s="10">
        <f>SUM($C$5:C237)/SUM($C$5:$C$3941)</f>
        <v>0.46903059043783624</v>
      </c>
      <c r="F237" t="str">
        <f t="shared" si="37"/>
        <v>A</v>
      </c>
      <c r="G237" s="21">
        <v>1.665588613406795</v>
      </c>
      <c r="H237" s="22">
        <f t="shared" si="38"/>
        <v>0.99935316804407692</v>
      </c>
      <c r="I237" s="23">
        <v>104.7115384615385</v>
      </c>
      <c r="J237" s="23">
        <v>119.593484073677</v>
      </c>
      <c r="K237" s="24">
        <f t="shared" si="39"/>
        <v>1.1421232638808452</v>
      </c>
      <c r="L237" t="str">
        <f t="shared" si="40"/>
        <v>Y</v>
      </c>
      <c r="M237" s="10">
        <f t="shared" si="41"/>
        <v>0.98</v>
      </c>
      <c r="N237" s="24">
        <f t="shared" si="42"/>
        <v>2.0537489106318221</v>
      </c>
      <c r="O237" s="25">
        <f t="shared" si="43"/>
        <v>347.35204663548643</v>
      </c>
      <c r="P237" s="8">
        <f t="shared" si="44"/>
        <v>557</v>
      </c>
      <c r="Q237" s="8">
        <f t="shared" si="45"/>
        <v>5445.0000000000018</v>
      </c>
      <c r="R237" s="8">
        <f t="shared" si="46"/>
        <v>1043.8892929441015</v>
      </c>
      <c r="S237" s="8">
        <f t="shared" si="47"/>
        <v>1044</v>
      </c>
      <c r="T237" t="s">
        <v>62</v>
      </c>
    </row>
    <row r="238" spans="1:20" x14ac:dyDescent="0.35">
      <c r="A238" s="18" t="s">
        <v>528</v>
      </c>
      <c r="B238" s="18" t="s">
        <v>529</v>
      </c>
      <c r="C238" s="19">
        <v>9042.51</v>
      </c>
      <c r="D238" s="20">
        <f t="shared" si="36"/>
        <v>9.8098790798485484E-4</v>
      </c>
      <c r="E238" s="10">
        <f>SUM($C$5:C238)/SUM($C$5:$C$3941)</f>
        <v>0.47001157834582108</v>
      </c>
      <c r="F238" t="str">
        <f t="shared" si="37"/>
        <v>A</v>
      </c>
      <c r="G238" s="21">
        <v>2.7195518796992482</v>
      </c>
      <c r="H238" s="22">
        <f t="shared" si="38"/>
        <v>1.6317311278195488</v>
      </c>
      <c r="I238" s="23">
        <v>63.942307692307693</v>
      </c>
      <c r="J238" s="23">
        <v>68.749449469892298</v>
      </c>
      <c r="K238" s="24">
        <f t="shared" si="39"/>
        <v>1.0751793601306465</v>
      </c>
      <c r="L238" t="str">
        <f t="shared" si="40"/>
        <v>Y</v>
      </c>
      <c r="M238" s="10">
        <f t="shared" si="41"/>
        <v>0.98</v>
      </c>
      <c r="N238" s="24">
        <f t="shared" si="42"/>
        <v>2.0537489106318221</v>
      </c>
      <c r="O238" s="25">
        <f t="shared" si="43"/>
        <v>199.67862098338335</v>
      </c>
      <c r="P238" s="8">
        <f t="shared" si="44"/>
        <v>328</v>
      </c>
      <c r="Q238" s="8">
        <f t="shared" si="45"/>
        <v>3325</v>
      </c>
      <c r="R238" s="8">
        <f t="shared" si="46"/>
        <v>638.39065852337569</v>
      </c>
      <c r="S238" s="8">
        <f t="shared" si="47"/>
        <v>639</v>
      </c>
      <c r="T238" t="s">
        <v>62</v>
      </c>
    </row>
    <row r="239" spans="1:20" x14ac:dyDescent="0.35">
      <c r="A239" s="18" t="s">
        <v>530</v>
      </c>
      <c r="B239" s="18" t="s">
        <v>531</v>
      </c>
      <c r="C239" s="19">
        <v>9008.86</v>
      </c>
      <c r="D239" s="20">
        <f t="shared" si="36"/>
        <v>9.7733734601658626E-4</v>
      </c>
      <c r="E239" s="10">
        <f>SUM($C$5:C239)/SUM($C$5:$C$3941)</f>
        <v>0.47098891569183771</v>
      </c>
      <c r="F239" t="str">
        <f t="shared" si="37"/>
        <v>A</v>
      </c>
      <c r="G239" s="21">
        <v>1.647259096727006</v>
      </c>
      <c r="H239" s="22">
        <f t="shared" si="38"/>
        <v>0.9883554580362035</v>
      </c>
      <c r="I239" s="23">
        <v>105.17307692307691</v>
      </c>
      <c r="J239" s="23">
        <v>95.070195150915637</v>
      </c>
      <c r="K239" s="24">
        <f t="shared" si="39"/>
        <v>0.90394041833015437</v>
      </c>
      <c r="L239" t="str">
        <f t="shared" si="40"/>
        <v>X</v>
      </c>
      <c r="M239" s="10">
        <f t="shared" si="41"/>
        <v>0.98</v>
      </c>
      <c r="N239" s="24">
        <f t="shared" si="42"/>
        <v>2.0537489106318221</v>
      </c>
      <c r="O239" s="25">
        <f t="shared" si="43"/>
        <v>276.12563607028568</v>
      </c>
      <c r="P239" s="8">
        <f t="shared" si="44"/>
        <v>487</v>
      </c>
      <c r="Q239" s="8">
        <f t="shared" si="45"/>
        <v>5468.9999999999991</v>
      </c>
      <c r="R239" s="8">
        <f t="shared" si="46"/>
        <v>1051.991854341416</v>
      </c>
      <c r="S239" s="8">
        <f t="shared" si="47"/>
        <v>1052</v>
      </c>
      <c r="T239" t="s">
        <v>62</v>
      </c>
    </row>
    <row r="240" spans="1:20" x14ac:dyDescent="0.35">
      <c r="A240" s="18" t="s">
        <v>532</v>
      </c>
      <c r="B240" s="18" t="s">
        <v>533</v>
      </c>
      <c r="C240" s="19">
        <v>8994.8799999999992</v>
      </c>
      <c r="D240" s="20">
        <f t="shared" si="36"/>
        <v>9.7582070838459802E-4</v>
      </c>
      <c r="E240" s="10">
        <f>SUM($C$5:C240)/SUM($C$5:$C$3941)</f>
        <v>0.47196473640022224</v>
      </c>
      <c r="F240" t="str">
        <f t="shared" si="37"/>
        <v>A</v>
      </c>
      <c r="G240" s="21">
        <v>0.47776491209433258</v>
      </c>
      <c r="H240" s="22">
        <f t="shared" si="38"/>
        <v>0.28665894725659952</v>
      </c>
      <c r="I240" s="23">
        <v>362.05769230769232</v>
      </c>
      <c r="J240" s="23">
        <v>258.38005245818732</v>
      </c>
      <c r="K240" s="24">
        <f t="shared" si="39"/>
        <v>0.71364331692918359</v>
      </c>
      <c r="L240" t="str">
        <f t="shared" si="40"/>
        <v>X</v>
      </c>
      <c r="M240" s="10">
        <f t="shared" si="41"/>
        <v>0.98</v>
      </c>
      <c r="N240" s="24">
        <f t="shared" si="42"/>
        <v>2.0537489106318221</v>
      </c>
      <c r="O240" s="25">
        <f t="shared" si="43"/>
        <v>750.44924668174099</v>
      </c>
      <c r="P240" s="8">
        <f t="shared" si="44"/>
        <v>1475</v>
      </c>
      <c r="Q240" s="8">
        <f t="shared" si="45"/>
        <v>18827</v>
      </c>
      <c r="R240" s="8">
        <f t="shared" si="46"/>
        <v>3624.2888948454279</v>
      </c>
      <c r="S240" s="8">
        <f t="shared" si="47"/>
        <v>3625</v>
      </c>
      <c r="T240" t="s">
        <v>62</v>
      </c>
    </row>
    <row r="241" spans="1:20" x14ac:dyDescent="0.35">
      <c r="A241" s="18" t="s">
        <v>534</v>
      </c>
      <c r="B241" s="18" t="s">
        <v>535</v>
      </c>
      <c r="C241" s="19">
        <v>8896.6299999999992</v>
      </c>
      <c r="D241" s="20">
        <f t="shared" si="36"/>
        <v>9.6516193532717126E-4</v>
      </c>
      <c r="E241" s="10">
        <f>SUM($C$5:C241)/SUM($C$5:$C$3941)</f>
        <v>0.47292989833554944</v>
      </c>
      <c r="F241" t="str">
        <f t="shared" si="37"/>
        <v>A</v>
      </c>
      <c r="G241" s="21">
        <v>8.2605663881151337</v>
      </c>
      <c r="H241" s="22">
        <f t="shared" si="38"/>
        <v>4.9563398328690802</v>
      </c>
      <c r="I241" s="23">
        <v>20.71153846153846</v>
      </c>
      <c r="J241" s="23">
        <v>26.008548020521001</v>
      </c>
      <c r="K241" s="24">
        <f t="shared" si="39"/>
        <v>1.255751622160717</v>
      </c>
      <c r="L241" t="str">
        <f t="shared" si="40"/>
        <v>Y</v>
      </c>
      <c r="M241" s="10">
        <f t="shared" si="41"/>
        <v>0.98</v>
      </c>
      <c r="N241" s="24">
        <f t="shared" si="42"/>
        <v>2.0537489106318221</v>
      </c>
      <c r="O241" s="25">
        <f t="shared" si="43"/>
        <v>75.540255850224398</v>
      </c>
      <c r="P241" s="8">
        <f t="shared" si="44"/>
        <v>117</v>
      </c>
      <c r="Q241" s="8">
        <f t="shared" si="45"/>
        <v>1077</v>
      </c>
      <c r="R241" s="8">
        <f t="shared" si="46"/>
        <v>208.46939755487568</v>
      </c>
      <c r="S241" s="8">
        <f t="shared" si="47"/>
        <v>209</v>
      </c>
      <c r="T241" t="s">
        <v>62</v>
      </c>
    </row>
    <row r="242" spans="1:20" x14ac:dyDescent="0.35">
      <c r="A242" s="18" t="s">
        <v>536</v>
      </c>
      <c r="B242" s="18" t="s">
        <v>537</v>
      </c>
      <c r="C242" s="19">
        <v>8839.69</v>
      </c>
      <c r="D242" s="20">
        <f t="shared" si="36"/>
        <v>9.5898472883465351E-4</v>
      </c>
      <c r="E242" s="10">
        <f>SUM($C$5:C242)/SUM($C$5:$C$3941)</f>
        <v>0.47388888306438415</v>
      </c>
      <c r="F242" t="str">
        <f t="shared" si="37"/>
        <v>A</v>
      </c>
      <c r="G242" s="21">
        <v>1.9656860128974869</v>
      </c>
      <c r="H242" s="22">
        <f t="shared" si="38"/>
        <v>1.1794116077384922</v>
      </c>
      <c r="I242" s="23">
        <v>86.480769230769226</v>
      </c>
      <c r="J242" s="23">
        <v>62.71957207256208</v>
      </c>
      <c r="K242" s="24">
        <f t="shared" si="39"/>
        <v>0.72524299483505184</v>
      </c>
      <c r="L242" t="str">
        <f t="shared" si="40"/>
        <v>X</v>
      </c>
      <c r="M242" s="10">
        <f t="shared" si="41"/>
        <v>0.98</v>
      </c>
      <c r="N242" s="24">
        <f t="shared" si="42"/>
        <v>2.0537489106318221</v>
      </c>
      <c r="O242" s="25">
        <f t="shared" si="43"/>
        <v>182.16520650978734</v>
      </c>
      <c r="P242" s="8">
        <f t="shared" si="44"/>
        <v>356</v>
      </c>
      <c r="Q242" s="8">
        <f t="shared" si="45"/>
        <v>4497</v>
      </c>
      <c r="R242" s="8">
        <f t="shared" si="46"/>
        <v>873.26035215109357</v>
      </c>
      <c r="S242" s="8">
        <f t="shared" si="47"/>
        <v>874</v>
      </c>
      <c r="T242" t="s">
        <v>62</v>
      </c>
    </row>
    <row r="243" spans="1:20" x14ac:dyDescent="0.35">
      <c r="A243" s="18" t="s">
        <v>538</v>
      </c>
      <c r="B243" s="18" t="s">
        <v>539</v>
      </c>
      <c r="C243" s="19">
        <v>8838.24</v>
      </c>
      <c r="D243" s="20">
        <f t="shared" si="36"/>
        <v>9.5882742378698661E-4</v>
      </c>
      <c r="E243" s="10">
        <f>SUM($C$5:C243)/SUM($C$5:$C$3941)</f>
        <v>0.47484771048817115</v>
      </c>
      <c r="F243" t="str">
        <f t="shared" si="37"/>
        <v>A</v>
      </c>
      <c r="G243" s="21">
        <v>1.236463346390599</v>
      </c>
      <c r="H243" s="22">
        <f t="shared" si="38"/>
        <v>0.74187800783435931</v>
      </c>
      <c r="I243" s="23">
        <v>137.46153846153851</v>
      </c>
      <c r="J243" s="23">
        <v>136.43478102044409</v>
      </c>
      <c r="K243" s="24">
        <f t="shared" si="39"/>
        <v>0.99253058380849057</v>
      </c>
      <c r="L243" t="str">
        <f t="shared" si="40"/>
        <v>X</v>
      </c>
      <c r="M243" s="10">
        <f t="shared" si="41"/>
        <v>0.98</v>
      </c>
      <c r="N243" s="24">
        <f t="shared" si="42"/>
        <v>2.0537489106318221</v>
      </c>
      <c r="O243" s="25">
        <f t="shared" si="43"/>
        <v>396.26657578200445</v>
      </c>
      <c r="P243" s="8">
        <f t="shared" si="44"/>
        <v>672</v>
      </c>
      <c r="Q243" s="8">
        <f t="shared" si="45"/>
        <v>7148.0000000000027</v>
      </c>
      <c r="R243" s="8">
        <f t="shared" si="46"/>
        <v>1388.1647792270646</v>
      </c>
      <c r="S243" s="8">
        <f t="shared" si="47"/>
        <v>1389</v>
      </c>
      <c r="T243" t="s">
        <v>62</v>
      </c>
    </row>
    <row r="244" spans="1:20" x14ac:dyDescent="0.35">
      <c r="A244" s="18" t="s">
        <v>540</v>
      </c>
      <c r="B244" s="18" t="s">
        <v>541</v>
      </c>
      <c r="C244" s="19">
        <v>8821.5400000000009</v>
      </c>
      <c r="D244" s="20">
        <f t="shared" si="36"/>
        <v>9.5701570358282359E-4</v>
      </c>
      <c r="E244" s="10">
        <f>SUM($C$5:C244)/SUM($C$5:$C$3941)</f>
        <v>0.47580472619175396</v>
      </c>
      <c r="F244" t="str">
        <f t="shared" si="37"/>
        <v>A</v>
      </c>
      <c r="G244" s="21">
        <v>5.3109813365442511</v>
      </c>
      <c r="H244" s="22">
        <f t="shared" si="38"/>
        <v>3.1865888019265505</v>
      </c>
      <c r="I244" s="23">
        <v>31.94230769230769</v>
      </c>
      <c r="J244" s="23">
        <v>38.721941624840909</v>
      </c>
      <c r="K244" s="24">
        <f t="shared" si="39"/>
        <v>1.2122462158288545</v>
      </c>
      <c r="L244" t="str">
        <f t="shared" si="40"/>
        <v>Y</v>
      </c>
      <c r="M244" s="10">
        <f t="shared" si="41"/>
        <v>0.98</v>
      </c>
      <c r="N244" s="24">
        <f t="shared" si="42"/>
        <v>2.0537489106318221</v>
      </c>
      <c r="O244" s="25">
        <f t="shared" si="43"/>
        <v>112.46553921618504</v>
      </c>
      <c r="P244" s="8">
        <f t="shared" si="44"/>
        <v>177</v>
      </c>
      <c r="Q244" s="8">
        <f t="shared" si="45"/>
        <v>1660.9999999999998</v>
      </c>
      <c r="R244" s="8">
        <f t="shared" si="46"/>
        <v>322.87677093783202</v>
      </c>
      <c r="S244" s="8">
        <f t="shared" si="47"/>
        <v>323</v>
      </c>
      <c r="T244" t="s">
        <v>62</v>
      </c>
    </row>
    <row r="245" spans="1:20" x14ac:dyDescent="0.35">
      <c r="A245" s="18" t="s">
        <v>542</v>
      </c>
      <c r="B245" s="18" t="s">
        <v>543</v>
      </c>
      <c r="C245" s="19">
        <v>8815.1200000000008</v>
      </c>
      <c r="D245" s="20">
        <f t="shared" si="36"/>
        <v>9.5631922192349853E-4</v>
      </c>
      <c r="E245" s="10">
        <f>SUM($C$5:C245)/SUM($C$5:$C$3941)</f>
        <v>0.47676104541367748</v>
      </c>
      <c r="F245" t="str">
        <f t="shared" si="37"/>
        <v>A</v>
      </c>
      <c r="G245" s="21">
        <v>7.0861093247588434</v>
      </c>
      <c r="H245" s="22">
        <f t="shared" si="38"/>
        <v>4.2516655948553055</v>
      </c>
      <c r="I245" s="23">
        <v>23.92307692307692</v>
      </c>
      <c r="J245" s="23">
        <v>66.922503074809512</v>
      </c>
      <c r="K245" s="24">
        <f t="shared" si="39"/>
        <v>2.7974036655065073</v>
      </c>
      <c r="L245" t="str">
        <f t="shared" si="40"/>
        <v>Z</v>
      </c>
      <c r="M245" s="10">
        <f t="shared" si="41"/>
        <v>0.98</v>
      </c>
      <c r="N245" s="24">
        <f t="shared" si="42"/>
        <v>2.0537489106318221</v>
      </c>
      <c r="O245" s="25">
        <f t="shared" si="43"/>
        <v>194.37236559379727</v>
      </c>
      <c r="P245" s="8">
        <f t="shared" si="44"/>
        <v>243</v>
      </c>
      <c r="Q245" s="8">
        <f t="shared" si="45"/>
        <v>1243.9999999999998</v>
      </c>
      <c r="R245" s="8">
        <f t="shared" si="46"/>
        <v>241.90544205910064</v>
      </c>
      <c r="S245" s="8">
        <f t="shared" si="47"/>
        <v>242</v>
      </c>
      <c r="T245" t="s">
        <v>62</v>
      </c>
    </row>
    <row r="246" spans="1:20" x14ac:dyDescent="0.35">
      <c r="A246" s="18" t="s">
        <v>544</v>
      </c>
      <c r="B246" s="18" t="s">
        <v>545</v>
      </c>
      <c r="C246" s="19">
        <v>8784.2199999999993</v>
      </c>
      <c r="D246" s="20">
        <f t="shared" si="36"/>
        <v>9.5296699711459778E-4</v>
      </c>
      <c r="E246" s="10">
        <f>SUM($C$5:C246)/SUM($C$5:$C$3941)</f>
        <v>0.47771401241079203</v>
      </c>
      <c r="F246" t="str">
        <f t="shared" si="37"/>
        <v>A</v>
      </c>
      <c r="G246" s="21">
        <v>3.108358103326256</v>
      </c>
      <c r="H246" s="22">
        <f t="shared" si="38"/>
        <v>1.8650148619957534</v>
      </c>
      <c r="I246" s="23">
        <v>54.346153846153847</v>
      </c>
      <c r="J246" s="23">
        <v>70.153860211424586</v>
      </c>
      <c r="K246" s="24">
        <f t="shared" si="39"/>
        <v>1.2908707469901197</v>
      </c>
      <c r="L246" t="str">
        <f t="shared" si="40"/>
        <v>Y</v>
      </c>
      <c r="M246" s="10">
        <f t="shared" si="41"/>
        <v>0.98</v>
      </c>
      <c r="N246" s="24">
        <f t="shared" si="42"/>
        <v>2.0537489106318221</v>
      </c>
      <c r="O246" s="25">
        <f t="shared" si="43"/>
        <v>203.75764710396675</v>
      </c>
      <c r="P246" s="8">
        <f t="shared" si="44"/>
        <v>313</v>
      </c>
      <c r="Q246" s="8">
        <f t="shared" si="45"/>
        <v>2826</v>
      </c>
      <c r="R246" s="8">
        <f t="shared" si="46"/>
        <v>550.50330177251124</v>
      </c>
      <c r="S246" s="8">
        <f t="shared" si="47"/>
        <v>551</v>
      </c>
      <c r="T246" t="s">
        <v>62</v>
      </c>
    </row>
    <row r="247" spans="1:20" x14ac:dyDescent="0.35">
      <c r="A247" s="18" t="s">
        <v>546</v>
      </c>
      <c r="B247" s="18" t="s">
        <v>547</v>
      </c>
      <c r="C247" s="19">
        <v>8777.2800000000007</v>
      </c>
      <c r="D247" s="20">
        <f t="shared" si="36"/>
        <v>9.5221410261059239E-4</v>
      </c>
      <c r="E247" s="10">
        <f>SUM($C$5:C247)/SUM($C$5:$C$3941)</f>
        <v>0.47866622651340268</v>
      </c>
      <c r="F247" t="str">
        <f t="shared" si="37"/>
        <v>A</v>
      </c>
      <c r="G247" s="21">
        <v>3.752578024796922</v>
      </c>
      <c r="H247" s="22">
        <f t="shared" si="38"/>
        <v>2.2515468148781532</v>
      </c>
      <c r="I247" s="23">
        <v>44.980769230769234</v>
      </c>
      <c r="J247" s="23">
        <v>52.071026298593722</v>
      </c>
      <c r="K247" s="24">
        <f t="shared" si="39"/>
        <v>1.1576286308366281</v>
      </c>
      <c r="L247" t="str">
        <f t="shared" si="40"/>
        <v>Y</v>
      </c>
      <c r="M247" s="10">
        <f t="shared" si="41"/>
        <v>0.98</v>
      </c>
      <c r="N247" s="24">
        <f t="shared" si="42"/>
        <v>2.0537489106318221</v>
      </c>
      <c r="O247" s="25">
        <f t="shared" si="43"/>
        <v>151.23714887413152</v>
      </c>
      <c r="P247" s="8">
        <f t="shared" si="44"/>
        <v>242</v>
      </c>
      <c r="Q247" s="8">
        <f t="shared" si="45"/>
        <v>2339</v>
      </c>
      <c r="R247" s="8">
        <f t="shared" si="46"/>
        <v>455.8160549751604</v>
      </c>
      <c r="S247" s="8">
        <f t="shared" si="47"/>
        <v>456</v>
      </c>
      <c r="T247" t="s">
        <v>62</v>
      </c>
    </row>
    <row r="248" spans="1:20" x14ac:dyDescent="0.35">
      <c r="A248" s="18" t="s">
        <v>548</v>
      </c>
      <c r="B248" s="18" t="s">
        <v>549</v>
      </c>
      <c r="C248" s="19">
        <v>8765.2199999999993</v>
      </c>
      <c r="D248" s="20">
        <f t="shared" si="36"/>
        <v>9.5090575855896308E-4</v>
      </c>
      <c r="E248" s="10">
        <f>SUM($C$5:C248)/SUM($C$5:$C$3941)</f>
        <v>0.47961713227196162</v>
      </c>
      <c r="F248" t="str">
        <f t="shared" si="37"/>
        <v>A</v>
      </c>
      <c r="G248" s="21">
        <v>6.0118106995884766</v>
      </c>
      <c r="H248" s="22">
        <f t="shared" si="38"/>
        <v>3.6070864197530859</v>
      </c>
      <c r="I248" s="23">
        <v>28.03846153846154</v>
      </c>
      <c r="J248" s="23">
        <v>90.608176391312909</v>
      </c>
      <c r="K248" s="24">
        <f t="shared" si="39"/>
        <v>3.2315673335722024</v>
      </c>
      <c r="L248" t="str">
        <f t="shared" si="40"/>
        <v>Z</v>
      </c>
      <c r="M248" s="10">
        <f t="shared" si="41"/>
        <v>0.98</v>
      </c>
      <c r="N248" s="24">
        <f t="shared" si="42"/>
        <v>2.0537489106318221</v>
      </c>
      <c r="O248" s="25">
        <f t="shared" si="43"/>
        <v>263.16597225349182</v>
      </c>
      <c r="P248" s="8">
        <f t="shared" si="44"/>
        <v>320</v>
      </c>
      <c r="Q248" s="8">
        <f t="shared" si="45"/>
        <v>1458</v>
      </c>
      <c r="R248" s="8">
        <f t="shared" si="46"/>
        <v>284.3252869467654</v>
      </c>
      <c r="S248" s="8">
        <f t="shared" si="47"/>
        <v>285</v>
      </c>
      <c r="T248" t="s">
        <v>62</v>
      </c>
    </row>
    <row r="249" spans="1:20" x14ac:dyDescent="0.35">
      <c r="A249" s="18" t="s">
        <v>550</v>
      </c>
      <c r="B249" s="18" t="s">
        <v>551</v>
      </c>
      <c r="C249" s="19">
        <v>8738.5400000000009</v>
      </c>
      <c r="D249" s="20">
        <f t="shared" si="36"/>
        <v>9.4801134568189306E-4</v>
      </c>
      <c r="E249" s="10">
        <f>SUM($C$5:C249)/SUM($C$5:$C$3941)</f>
        <v>0.48056514361764352</v>
      </c>
      <c r="F249" t="str">
        <f t="shared" si="37"/>
        <v>A</v>
      </c>
      <c r="G249" s="21">
        <v>0.76459357774083458</v>
      </c>
      <c r="H249" s="22">
        <f t="shared" si="38"/>
        <v>0.45875614664450071</v>
      </c>
      <c r="I249" s="23">
        <v>219.78846153846149</v>
      </c>
      <c r="J249" s="23">
        <v>365.44307442961218</v>
      </c>
      <c r="K249" s="24">
        <f t="shared" si="39"/>
        <v>1.6627036372683381</v>
      </c>
      <c r="L249" t="str">
        <f t="shared" si="40"/>
        <v>Y</v>
      </c>
      <c r="M249" s="10">
        <f t="shared" si="41"/>
        <v>0.98</v>
      </c>
      <c r="N249" s="24">
        <f t="shared" si="42"/>
        <v>2.0537489106318221</v>
      </c>
      <c r="O249" s="25">
        <f t="shared" si="43"/>
        <v>1061.4073234432142</v>
      </c>
      <c r="P249" s="8">
        <f t="shared" si="44"/>
        <v>1501</v>
      </c>
      <c r="Q249" s="8">
        <f t="shared" si="45"/>
        <v>11428.999999999998</v>
      </c>
      <c r="R249" s="8">
        <f t="shared" si="46"/>
        <v>2232.1746211747363</v>
      </c>
      <c r="S249" s="8">
        <f t="shared" si="47"/>
        <v>2233</v>
      </c>
      <c r="T249" t="s">
        <v>62</v>
      </c>
    </row>
    <row r="250" spans="1:20" x14ac:dyDescent="0.35">
      <c r="A250" s="18" t="s">
        <v>552</v>
      </c>
      <c r="B250" s="18" t="s">
        <v>553</v>
      </c>
      <c r="C250" s="19">
        <v>8670.7199999999993</v>
      </c>
      <c r="D250" s="20">
        <f t="shared" si="36"/>
        <v>9.406538089006748E-4</v>
      </c>
      <c r="E250" s="10">
        <f>SUM($C$5:C250)/SUM($C$5:$C$3941)</f>
        <v>0.48150579742654415</v>
      </c>
      <c r="F250" t="str">
        <f t="shared" si="37"/>
        <v>A</v>
      </c>
      <c r="G250" s="21">
        <v>5.0974250440917102</v>
      </c>
      <c r="H250" s="22">
        <f t="shared" si="38"/>
        <v>3.0584550264550261</v>
      </c>
      <c r="I250" s="23">
        <v>32.71153846153846</v>
      </c>
      <c r="J250" s="23">
        <v>31.103455793409989</v>
      </c>
      <c r="K250" s="24">
        <f t="shared" si="39"/>
        <v>0.95084050632411488</v>
      </c>
      <c r="L250" t="str">
        <f t="shared" si="40"/>
        <v>X</v>
      </c>
      <c r="M250" s="10">
        <f t="shared" si="41"/>
        <v>0.98</v>
      </c>
      <c r="N250" s="24">
        <f t="shared" si="42"/>
        <v>2.0537489106318221</v>
      </c>
      <c r="O250" s="25">
        <f t="shared" si="43"/>
        <v>90.33810755627367</v>
      </c>
      <c r="P250" s="8">
        <f t="shared" si="44"/>
        <v>156</v>
      </c>
      <c r="Q250" s="8">
        <f t="shared" si="45"/>
        <v>1701</v>
      </c>
      <c r="R250" s="8">
        <f t="shared" si="46"/>
        <v>333.51556365509714</v>
      </c>
      <c r="S250" s="8">
        <f t="shared" si="47"/>
        <v>334</v>
      </c>
      <c r="T250" t="s">
        <v>62</v>
      </c>
    </row>
    <row r="251" spans="1:20" x14ac:dyDescent="0.35">
      <c r="A251" s="18" t="s">
        <v>554</v>
      </c>
      <c r="B251" s="18" t="s">
        <v>555</v>
      </c>
      <c r="C251" s="19">
        <v>8652.48</v>
      </c>
      <c r="D251" s="20">
        <f t="shared" si="36"/>
        <v>9.3867501988726548E-4</v>
      </c>
      <c r="E251" s="10">
        <f>SUM($C$5:C251)/SUM($C$5:$C$3941)</f>
        <v>0.48244447244643146</v>
      </c>
      <c r="F251" t="str">
        <f t="shared" si="37"/>
        <v>A</v>
      </c>
      <c r="G251" s="21">
        <v>1.03971160778659</v>
      </c>
      <c r="H251" s="22">
        <f t="shared" si="38"/>
        <v>0.62382696467195398</v>
      </c>
      <c r="I251" s="23">
        <v>160.03846153846149</v>
      </c>
      <c r="J251" s="23">
        <v>188.25680848958629</v>
      </c>
      <c r="K251" s="24">
        <f t="shared" si="39"/>
        <v>1.17632228328028</v>
      </c>
      <c r="L251" t="str">
        <f t="shared" si="40"/>
        <v>Y</v>
      </c>
      <c r="M251" s="10">
        <f t="shared" si="41"/>
        <v>0.98</v>
      </c>
      <c r="N251" s="24">
        <f t="shared" si="42"/>
        <v>2.0537489106318221</v>
      </c>
      <c r="O251" s="25">
        <f t="shared" si="43"/>
        <v>546.78052260470531</v>
      </c>
      <c r="P251" s="8">
        <f t="shared" si="44"/>
        <v>867</v>
      </c>
      <c r="Q251" s="8">
        <f t="shared" si="45"/>
        <v>8321.9999999999982</v>
      </c>
      <c r="R251" s="8">
        <f t="shared" si="46"/>
        <v>1633.4159122644478</v>
      </c>
      <c r="S251" s="8">
        <f t="shared" si="47"/>
        <v>1634</v>
      </c>
      <c r="T251" t="s">
        <v>62</v>
      </c>
    </row>
    <row r="252" spans="1:20" x14ac:dyDescent="0.35">
      <c r="A252" s="18" t="s">
        <v>556</v>
      </c>
      <c r="B252" s="18" t="s">
        <v>557</v>
      </c>
      <c r="C252" s="19">
        <v>8628.25</v>
      </c>
      <c r="D252" s="20">
        <f t="shared" si="36"/>
        <v>9.3604639829763245E-4</v>
      </c>
      <c r="E252" s="10">
        <f>SUM($C$5:C252)/SUM($C$5:$C$3941)</f>
        <v>0.4833805188447291</v>
      </c>
      <c r="F252" t="str">
        <f t="shared" si="37"/>
        <v>A</v>
      </c>
      <c r="G252" s="21">
        <v>0.18372442135298001</v>
      </c>
      <c r="H252" s="22">
        <f t="shared" si="38"/>
        <v>0.110234652811788</v>
      </c>
      <c r="I252" s="23">
        <v>903.13461538461536</v>
      </c>
      <c r="J252" s="23">
        <v>1909.0823278383141</v>
      </c>
      <c r="K252" s="24">
        <f t="shared" si="39"/>
        <v>2.1138402795305313</v>
      </c>
      <c r="L252" t="str">
        <f t="shared" si="40"/>
        <v>Z</v>
      </c>
      <c r="M252" s="10">
        <f t="shared" si="41"/>
        <v>0.98</v>
      </c>
      <c r="N252" s="24">
        <f t="shared" si="42"/>
        <v>2.0537489106318221</v>
      </c>
      <c r="O252" s="25">
        <f t="shared" si="43"/>
        <v>5544.8142422354022</v>
      </c>
      <c r="P252" s="8">
        <f t="shared" si="44"/>
        <v>7352</v>
      </c>
      <c r="Q252" s="8">
        <f t="shared" si="45"/>
        <v>46963</v>
      </c>
      <c r="R252" s="8">
        <f t="shared" si="46"/>
        <v>9230.6831654490761</v>
      </c>
      <c r="S252" s="8">
        <f t="shared" si="47"/>
        <v>9231</v>
      </c>
      <c r="T252" t="s">
        <v>62</v>
      </c>
    </row>
    <row r="253" spans="1:20" x14ac:dyDescent="0.35">
      <c r="A253" s="18" t="s">
        <v>558</v>
      </c>
      <c r="B253" s="18" t="s">
        <v>559</v>
      </c>
      <c r="C253" s="19">
        <v>8608.81</v>
      </c>
      <c r="D253" s="20">
        <f t="shared" si="36"/>
        <v>9.3393742579649878E-4</v>
      </c>
      <c r="E253" s="10">
        <f>SUM($C$5:C253)/SUM($C$5:$C$3941)</f>
        <v>0.48431445627052555</v>
      </c>
      <c r="F253" t="str">
        <f t="shared" si="37"/>
        <v>A</v>
      </c>
      <c r="G253" s="21">
        <v>1.689326923076923</v>
      </c>
      <c r="H253" s="22">
        <f t="shared" si="38"/>
        <v>1.0135961538461538</v>
      </c>
      <c r="I253" s="23">
        <v>98</v>
      </c>
      <c r="J253" s="23">
        <v>184.38780530473821</v>
      </c>
      <c r="K253" s="24">
        <f t="shared" si="39"/>
        <v>1.8815082173952877</v>
      </c>
      <c r="L253" t="str">
        <f t="shared" si="40"/>
        <v>Y</v>
      </c>
      <c r="M253" s="10">
        <f t="shared" si="41"/>
        <v>0.98</v>
      </c>
      <c r="N253" s="24">
        <f t="shared" si="42"/>
        <v>2.0537489106318221</v>
      </c>
      <c r="O253" s="25">
        <f t="shared" si="43"/>
        <v>535.54323668477787</v>
      </c>
      <c r="P253" s="8">
        <f t="shared" si="44"/>
        <v>732</v>
      </c>
      <c r="Q253" s="8">
        <f t="shared" si="45"/>
        <v>5096</v>
      </c>
      <c r="R253" s="8">
        <f t="shared" si="46"/>
        <v>1002.7605284439941</v>
      </c>
      <c r="S253" s="8">
        <f t="shared" si="47"/>
        <v>1003</v>
      </c>
      <c r="T253" t="s">
        <v>62</v>
      </c>
    </row>
    <row r="254" spans="1:20" x14ac:dyDescent="0.35">
      <c r="A254" s="18" t="s">
        <v>560</v>
      </c>
      <c r="B254" s="18" t="s">
        <v>561</v>
      </c>
      <c r="C254" s="19">
        <v>8567.52</v>
      </c>
      <c r="D254" s="20">
        <f t="shared" si="36"/>
        <v>9.2945802895638544E-4</v>
      </c>
      <c r="E254" s="10">
        <f>SUM($C$5:C254)/SUM($C$5:$C$3941)</f>
        <v>0.48524391429948188</v>
      </c>
      <c r="F254" t="str">
        <f t="shared" si="37"/>
        <v>A</v>
      </c>
      <c r="G254" s="21">
        <v>1.2070329670329669</v>
      </c>
      <c r="H254" s="22">
        <f t="shared" si="38"/>
        <v>0.72421978021978017</v>
      </c>
      <c r="I254" s="23">
        <v>136.5</v>
      </c>
      <c r="J254" s="23">
        <v>131.1002460325835</v>
      </c>
      <c r="K254" s="24">
        <f t="shared" si="39"/>
        <v>0.96044136287606963</v>
      </c>
      <c r="L254" t="str">
        <f t="shared" si="40"/>
        <v>X</v>
      </c>
      <c r="M254" s="10">
        <f t="shared" si="41"/>
        <v>0.98</v>
      </c>
      <c r="N254" s="24">
        <f t="shared" si="42"/>
        <v>2.0537489106318221</v>
      </c>
      <c r="O254" s="25">
        <f t="shared" si="43"/>
        <v>380.77274131239028</v>
      </c>
      <c r="P254" s="8">
        <f t="shared" si="44"/>
        <v>654</v>
      </c>
      <c r="Q254" s="8">
        <f t="shared" si="45"/>
        <v>7098</v>
      </c>
      <c r="R254" s="8">
        <f t="shared" si="46"/>
        <v>1400.0637276100201</v>
      </c>
      <c r="S254" s="8">
        <f t="shared" si="47"/>
        <v>1401</v>
      </c>
      <c r="T254" t="s">
        <v>62</v>
      </c>
    </row>
    <row r="255" spans="1:20" x14ac:dyDescent="0.35">
      <c r="A255" s="18" t="s">
        <v>562</v>
      </c>
      <c r="B255" s="18" t="s">
        <v>563</v>
      </c>
      <c r="C255" s="19">
        <v>8544.7800000000007</v>
      </c>
      <c r="D255" s="20">
        <f t="shared" si="36"/>
        <v>9.2699105186401E-4</v>
      </c>
      <c r="E255" s="10">
        <f>SUM($C$5:C255)/SUM($C$5:$C$3941)</f>
        <v>0.48617090535134594</v>
      </c>
      <c r="F255" t="str">
        <f t="shared" si="37"/>
        <v>A</v>
      </c>
      <c r="G255" s="21">
        <v>1.622323903550408</v>
      </c>
      <c r="H255" s="22">
        <f t="shared" si="38"/>
        <v>0.97339434213024478</v>
      </c>
      <c r="I255" s="23">
        <v>101.2884615384615</v>
      </c>
      <c r="J255" s="23">
        <v>298.90586993222411</v>
      </c>
      <c r="K255" s="24">
        <f t="shared" si="39"/>
        <v>2.9510357388410213</v>
      </c>
      <c r="L255" t="str">
        <f t="shared" si="40"/>
        <v>Z</v>
      </c>
      <c r="M255" s="10">
        <f t="shared" si="41"/>
        <v>0.98</v>
      </c>
      <c r="N255" s="24">
        <f t="shared" si="42"/>
        <v>2.0537489106318221</v>
      </c>
      <c r="O255" s="25">
        <f t="shared" si="43"/>
        <v>868.15403428129537</v>
      </c>
      <c r="P255" s="8">
        <f t="shared" si="44"/>
        <v>1071</v>
      </c>
      <c r="Q255" s="8">
        <f t="shared" si="45"/>
        <v>5266.9999999999982</v>
      </c>
      <c r="R255" s="8">
        <f t="shared" si="46"/>
        <v>1040.284788823373</v>
      </c>
      <c r="S255" s="8">
        <f t="shared" si="47"/>
        <v>1041</v>
      </c>
      <c r="T255" t="s">
        <v>62</v>
      </c>
    </row>
    <row r="256" spans="1:20" x14ac:dyDescent="0.35">
      <c r="A256" s="18" t="s">
        <v>564</v>
      </c>
      <c r="B256" s="18" t="s">
        <v>565</v>
      </c>
      <c r="C256" s="19">
        <v>8489.1</v>
      </c>
      <c r="D256" s="20">
        <f t="shared" si="36"/>
        <v>9.2095053803360261E-4</v>
      </c>
      <c r="E256" s="10">
        <f>SUM($C$5:C256)/SUM($C$5:$C$3941)</f>
        <v>0.48709185588937948</v>
      </c>
      <c r="F256" t="str">
        <f t="shared" si="37"/>
        <v>A</v>
      </c>
      <c r="G256" s="21">
        <v>15.749721706864561</v>
      </c>
      <c r="H256" s="22">
        <f t="shared" si="38"/>
        <v>9.4498330241187354</v>
      </c>
      <c r="I256" s="23">
        <v>10.36538461538461</v>
      </c>
      <c r="J256" s="23">
        <v>22.43336874351473</v>
      </c>
      <c r="K256" s="24">
        <f t="shared" si="39"/>
        <v>2.1642582090218303</v>
      </c>
      <c r="L256" t="str">
        <f t="shared" si="40"/>
        <v>Z</v>
      </c>
      <c r="M256" s="10">
        <f t="shared" si="41"/>
        <v>0.98</v>
      </c>
      <c r="N256" s="24">
        <f t="shared" si="42"/>
        <v>2.0537489106318221</v>
      </c>
      <c r="O256" s="25">
        <f t="shared" si="43"/>
        <v>65.156363712824572</v>
      </c>
      <c r="P256" s="8">
        <f t="shared" si="44"/>
        <v>86</v>
      </c>
      <c r="Q256" s="8">
        <f t="shared" si="45"/>
        <v>538.99999999999966</v>
      </c>
      <c r="R256" s="8">
        <f t="shared" si="46"/>
        <v>106.80640885768641</v>
      </c>
      <c r="S256" s="8">
        <f t="shared" si="47"/>
        <v>107</v>
      </c>
      <c r="T256" t="s">
        <v>62</v>
      </c>
    </row>
    <row r="257" spans="1:20" x14ac:dyDescent="0.35">
      <c r="A257" s="18" t="s">
        <v>566</v>
      </c>
      <c r="B257" s="18" t="s">
        <v>567</v>
      </c>
      <c r="C257" s="19">
        <v>8436.6</v>
      </c>
      <c r="D257" s="20">
        <f t="shared" si="36"/>
        <v>9.1525501044566464E-4</v>
      </c>
      <c r="E257" s="10">
        <f>SUM($C$5:C257)/SUM($C$5:$C$3941)</f>
        <v>0.48800711089982513</v>
      </c>
      <c r="F257" t="str">
        <f t="shared" si="37"/>
        <v>A</v>
      </c>
      <c r="G257" s="21">
        <v>10.091626794258371</v>
      </c>
      <c r="H257" s="22">
        <f t="shared" si="38"/>
        <v>6.0549760765550227</v>
      </c>
      <c r="I257" s="23">
        <v>16.07692307692308</v>
      </c>
      <c r="J257" s="23">
        <v>13.76105068071127</v>
      </c>
      <c r="K257" s="24">
        <f t="shared" si="39"/>
        <v>0.85595052080979173</v>
      </c>
      <c r="L257" t="str">
        <f t="shared" si="40"/>
        <v>X</v>
      </c>
      <c r="M257" s="10">
        <f t="shared" si="41"/>
        <v>0.98</v>
      </c>
      <c r="N257" s="24">
        <f t="shared" si="42"/>
        <v>2.0537489106318221</v>
      </c>
      <c r="O257" s="25">
        <f t="shared" si="43"/>
        <v>39.968140027219036</v>
      </c>
      <c r="P257" s="8">
        <f t="shared" si="44"/>
        <v>73</v>
      </c>
      <c r="Q257" s="8">
        <f t="shared" si="45"/>
        <v>836.00000000000023</v>
      </c>
      <c r="R257" s="8">
        <f t="shared" si="46"/>
        <v>166.17355875413298</v>
      </c>
      <c r="S257" s="8">
        <f t="shared" si="47"/>
        <v>167</v>
      </c>
      <c r="T257" t="s">
        <v>62</v>
      </c>
    </row>
    <row r="258" spans="1:20" x14ac:dyDescent="0.35">
      <c r="A258" s="18" t="s">
        <v>568</v>
      </c>
      <c r="B258" s="18" t="s">
        <v>569</v>
      </c>
      <c r="C258" s="19">
        <v>8405.2800000000007</v>
      </c>
      <c r="D258" s="20">
        <f t="shared" si="36"/>
        <v>9.1185722141606058E-4</v>
      </c>
      <c r="E258" s="10">
        <f>SUM($C$5:C258)/SUM($C$5:$C$3941)</f>
        <v>0.48891896812124119</v>
      </c>
      <c r="F258" t="str">
        <f t="shared" si="37"/>
        <v>A</v>
      </c>
      <c r="G258" s="21">
        <v>6.5975510204081642</v>
      </c>
      <c r="H258" s="22">
        <f t="shared" si="38"/>
        <v>3.9585306122448984</v>
      </c>
      <c r="I258" s="23">
        <v>24.5</v>
      </c>
      <c r="J258" s="23">
        <v>21.42703075693932</v>
      </c>
      <c r="K258" s="24">
        <f t="shared" si="39"/>
        <v>0.87457268395670695</v>
      </c>
      <c r="L258" t="str">
        <f t="shared" si="40"/>
        <v>X</v>
      </c>
      <c r="M258" s="10">
        <f t="shared" si="41"/>
        <v>0.98</v>
      </c>
      <c r="N258" s="24">
        <f t="shared" si="42"/>
        <v>2.0537489106318221</v>
      </c>
      <c r="O258" s="25">
        <f t="shared" si="43"/>
        <v>62.233515850739899</v>
      </c>
      <c r="P258" s="8">
        <f t="shared" si="44"/>
        <v>112</v>
      </c>
      <c r="Q258" s="8">
        <f t="shared" si="45"/>
        <v>1274</v>
      </c>
      <c r="R258" s="8">
        <f t="shared" si="46"/>
        <v>253.70715070834663</v>
      </c>
      <c r="S258" s="8">
        <f t="shared" si="47"/>
        <v>254</v>
      </c>
      <c r="T258" t="s">
        <v>62</v>
      </c>
    </row>
    <row r="259" spans="1:20" x14ac:dyDescent="0.35">
      <c r="A259" s="18" t="s">
        <v>570</v>
      </c>
      <c r="B259" s="18" t="s">
        <v>571</v>
      </c>
      <c r="C259" s="19">
        <v>8405.2199999999993</v>
      </c>
      <c r="D259" s="20">
        <f t="shared" si="36"/>
        <v>9.1185071224167424E-4</v>
      </c>
      <c r="E259" s="10">
        <f>SUM($C$5:C259)/SUM($C$5:$C$3941)</f>
        <v>0.48983081883348284</v>
      </c>
      <c r="F259" t="str">
        <f t="shared" si="37"/>
        <v>A</v>
      </c>
      <c r="G259" s="21">
        <v>6.0209312320916917</v>
      </c>
      <c r="H259" s="22">
        <f t="shared" si="38"/>
        <v>3.6125587392550149</v>
      </c>
      <c r="I259" s="23">
        <v>26.84615384615385</v>
      </c>
      <c r="J259" s="23">
        <v>47.661956965485473</v>
      </c>
      <c r="K259" s="24">
        <f t="shared" si="39"/>
        <v>1.7753737551613498</v>
      </c>
      <c r="L259" t="str">
        <f t="shared" si="40"/>
        <v>Y</v>
      </c>
      <c r="M259" s="10">
        <f t="shared" si="41"/>
        <v>0.98</v>
      </c>
      <c r="N259" s="24">
        <f t="shared" si="42"/>
        <v>2.0537489106318221</v>
      </c>
      <c r="O259" s="25">
        <f t="shared" si="43"/>
        <v>138.431273466493</v>
      </c>
      <c r="P259" s="8">
        <f t="shared" si="44"/>
        <v>193</v>
      </c>
      <c r="Q259" s="8">
        <f t="shared" si="45"/>
        <v>1396.0000000000002</v>
      </c>
      <c r="R259" s="8">
        <f t="shared" si="46"/>
        <v>278.00349019811443</v>
      </c>
      <c r="S259" s="8">
        <f t="shared" si="47"/>
        <v>279</v>
      </c>
      <c r="T259" t="s">
        <v>62</v>
      </c>
    </row>
    <row r="260" spans="1:20" x14ac:dyDescent="0.35">
      <c r="A260" s="18" t="s">
        <v>572</v>
      </c>
      <c r="B260" s="18" t="s">
        <v>573</v>
      </c>
      <c r="C260" s="19">
        <v>8369</v>
      </c>
      <c r="D260" s="20">
        <f t="shared" si="36"/>
        <v>9.0792134063719598E-4</v>
      </c>
      <c r="E260" s="10">
        <f>SUM($C$5:C260)/SUM($C$5:$C$3941)</f>
        <v>0.49073874017412006</v>
      </c>
      <c r="F260" t="str">
        <f t="shared" si="37"/>
        <v>A</v>
      </c>
      <c r="G260" s="21">
        <v>0.32835059635907088</v>
      </c>
      <c r="H260" s="22">
        <f t="shared" si="38"/>
        <v>0.19701035781544252</v>
      </c>
      <c r="I260" s="23">
        <v>490.15384615384608</v>
      </c>
      <c r="J260" s="23">
        <v>1708.6473194143309</v>
      </c>
      <c r="K260" s="24">
        <f t="shared" si="39"/>
        <v>3.4859408588176874</v>
      </c>
      <c r="L260" t="str">
        <f t="shared" si="40"/>
        <v>Z</v>
      </c>
      <c r="M260" s="10">
        <f t="shared" si="41"/>
        <v>0.98</v>
      </c>
      <c r="N260" s="24">
        <f t="shared" si="42"/>
        <v>2.0537489106318221</v>
      </c>
      <c r="O260" s="25">
        <f t="shared" si="43"/>
        <v>4962.6628739335938</v>
      </c>
      <c r="P260" s="8">
        <f t="shared" si="44"/>
        <v>5943</v>
      </c>
      <c r="Q260" s="8">
        <f t="shared" si="45"/>
        <v>25487.999999999996</v>
      </c>
      <c r="R260" s="8">
        <f t="shared" si="46"/>
        <v>5086.7260290237955</v>
      </c>
      <c r="S260" s="8">
        <f t="shared" si="47"/>
        <v>5087</v>
      </c>
      <c r="T260" t="s">
        <v>62</v>
      </c>
    </row>
    <row r="261" spans="1:20" x14ac:dyDescent="0.35">
      <c r="A261" s="18" t="s">
        <v>574</v>
      </c>
      <c r="B261" s="18" t="s">
        <v>575</v>
      </c>
      <c r="C261" s="19">
        <v>8337.9699999999993</v>
      </c>
      <c r="D261" s="20">
        <f t="shared" ref="D261:D324" si="48">C261/SUM($C$5:$C$3941)</f>
        <v>9.0455501261712515E-4</v>
      </c>
      <c r="E261" s="10">
        <f>SUM($C$5:C261)/SUM($C$5:$C$3941)</f>
        <v>0.49164329518673711</v>
      </c>
      <c r="F261" t="str">
        <f t="shared" ref="F261:F324" si="49">IF(E261-D261&lt;CutA,"A",IF(E261-D261&lt;CutB,"B","C"))</f>
        <v>A</v>
      </c>
      <c r="G261" s="21">
        <v>1.1923309023309021</v>
      </c>
      <c r="H261" s="22">
        <f t="shared" ref="H261:H324" si="50">G261*CostRatio</f>
        <v>0.7153985413985412</v>
      </c>
      <c r="I261" s="23">
        <v>134.4807692307692</v>
      </c>
      <c r="J261" s="23">
        <v>116.435202948555</v>
      </c>
      <c r="K261" s="24">
        <f t="shared" ref="K261:K324" si="51">IF(I261&gt;0,J261/I261,0)</f>
        <v>0.86581303493849016</v>
      </c>
      <c r="L261" t="str">
        <f t="shared" ref="L261:L324" si="52">IF(K261&lt;=CutX,"X",IF(K261&lt;=CutY,"Y","Z"))</f>
        <v>X</v>
      </c>
      <c r="M261" s="10">
        <f t="shared" ref="M261:M324" si="53">_xlfn.XLOOKUP(F261,TargetClass,TargetLevel)</f>
        <v>0.98</v>
      </c>
      <c r="N261" s="24">
        <f t="shared" ref="N261:N324" si="54">_xlfn.NORM.S.INV(M261)</f>
        <v>2.0537489106318221</v>
      </c>
      <c r="O261" s="25">
        <f t="shared" ref="O261:O324" si="55">N261*J261*SQRT(LeadTime)</f>
        <v>338.17900998421271</v>
      </c>
      <c r="P261" s="8">
        <f t="shared" ref="P261:P324" si="56">ROUNDUP(ROUND(I261*LeadTime+O261,6),0)</f>
        <v>608</v>
      </c>
      <c r="Q261" s="8">
        <f t="shared" ref="Q261:Q324" si="57">I261*WeeksPerYear</f>
        <v>6992.9999999999982</v>
      </c>
      <c r="R261" s="8">
        <f t="shared" ref="R261:R324" si="58">SQRT(2*Q261*OrderCost/(HoldingRate*H261))</f>
        <v>1398.2110717722262</v>
      </c>
      <c r="S261" s="8">
        <f t="shared" ref="S261:S324" si="59">MAX(ROUNDUP(ROUND(R261,6),0),ROUNDUP(ROUND(I261,6),0))</f>
        <v>1399</v>
      </c>
      <c r="T261" t="s">
        <v>62</v>
      </c>
    </row>
    <row r="262" spans="1:20" x14ac:dyDescent="0.35">
      <c r="A262" s="18" t="s">
        <v>576</v>
      </c>
      <c r="B262" s="18" t="s">
        <v>577</v>
      </c>
      <c r="C262" s="19">
        <v>8298.94</v>
      </c>
      <c r="D262" s="20">
        <f t="shared" si="48"/>
        <v>9.0032079467889249E-4</v>
      </c>
      <c r="E262" s="10">
        <f>SUM($C$5:C262)/SUM($C$5:$C$3941)</f>
        <v>0.49254361598141605</v>
      </c>
      <c r="F262" t="str">
        <f t="shared" si="49"/>
        <v>A</v>
      </c>
      <c r="G262" s="21">
        <v>4.1453246753246757</v>
      </c>
      <c r="H262" s="22">
        <f t="shared" si="50"/>
        <v>2.4871948051948052</v>
      </c>
      <c r="I262" s="23">
        <v>38.5</v>
      </c>
      <c r="J262" s="23">
        <v>69.999019600977547</v>
      </c>
      <c r="K262" s="24">
        <f t="shared" si="51"/>
        <v>1.8181563532721441</v>
      </c>
      <c r="L262" t="str">
        <f t="shared" si="52"/>
        <v>Y</v>
      </c>
      <c r="M262" s="10">
        <f t="shared" si="53"/>
        <v>0.98</v>
      </c>
      <c r="N262" s="24">
        <f t="shared" si="54"/>
        <v>2.0537489106318221</v>
      </c>
      <c r="O262" s="25">
        <f t="shared" si="55"/>
        <v>203.30792190900601</v>
      </c>
      <c r="P262" s="8">
        <f t="shared" si="56"/>
        <v>281</v>
      </c>
      <c r="Q262" s="8">
        <f t="shared" si="57"/>
        <v>2002</v>
      </c>
      <c r="R262" s="8">
        <f t="shared" si="58"/>
        <v>401.22883189044302</v>
      </c>
      <c r="S262" s="8">
        <f t="shared" si="59"/>
        <v>402</v>
      </c>
      <c r="T262" t="s">
        <v>62</v>
      </c>
    </row>
    <row r="263" spans="1:20" x14ac:dyDescent="0.35">
      <c r="A263" s="18" t="s">
        <v>578</v>
      </c>
      <c r="B263" s="18" t="s">
        <v>579</v>
      </c>
      <c r="C263" s="19">
        <v>8284.76</v>
      </c>
      <c r="D263" s="20">
        <f t="shared" si="48"/>
        <v>8.9878245979895042E-4</v>
      </c>
      <c r="E263" s="10">
        <f>SUM($C$5:C263)/SUM($C$5:$C$3941)</f>
        <v>0.49344239844121501</v>
      </c>
      <c r="F263" t="str">
        <f t="shared" si="49"/>
        <v>A</v>
      </c>
      <c r="G263" s="21">
        <v>4.6648423423423422</v>
      </c>
      <c r="H263" s="22">
        <f t="shared" si="50"/>
        <v>2.7989054054054052</v>
      </c>
      <c r="I263" s="23">
        <v>34.153846153846153</v>
      </c>
      <c r="J263" s="23">
        <v>65.172887607000277</v>
      </c>
      <c r="K263" s="24">
        <f t="shared" si="51"/>
        <v>1.9082151776824405</v>
      </c>
      <c r="L263" t="str">
        <f t="shared" si="52"/>
        <v>Y</v>
      </c>
      <c r="M263" s="10">
        <f t="shared" si="53"/>
        <v>0.98</v>
      </c>
      <c r="N263" s="24">
        <f t="shared" si="54"/>
        <v>2.0537489106318221</v>
      </c>
      <c r="O263" s="25">
        <f t="shared" si="55"/>
        <v>189.29071320883756</v>
      </c>
      <c r="P263" s="8">
        <f t="shared" si="56"/>
        <v>258</v>
      </c>
      <c r="Q263" s="8">
        <f t="shared" si="57"/>
        <v>1776</v>
      </c>
      <c r="R263" s="8">
        <f t="shared" si="58"/>
        <v>356.23974243229725</v>
      </c>
      <c r="S263" s="8">
        <f t="shared" si="59"/>
        <v>357</v>
      </c>
      <c r="T263" t="s">
        <v>62</v>
      </c>
    </row>
    <row r="264" spans="1:20" x14ac:dyDescent="0.35">
      <c r="A264" s="18" t="s">
        <v>580</v>
      </c>
      <c r="B264" s="18" t="s">
        <v>581</v>
      </c>
      <c r="C264" s="19">
        <v>8281.83</v>
      </c>
      <c r="D264" s="20">
        <f t="shared" si="48"/>
        <v>8.9846459511642356E-4</v>
      </c>
      <c r="E264" s="10">
        <f>SUM($C$5:C264)/SUM($C$5:$C$3941)</f>
        <v>0.4943408630363314</v>
      </c>
      <c r="F264" t="str">
        <f t="shared" si="49"/>
        <v>A</v>
      </c>
      <c r="G264" s="21">
        <v>4.9860505719446113</v>
      </c>
      <c r="H264" s="22">
        <f t="shared" si="50"/>
        <v>2.9916303431667668</v>
      </c>
      <c r="I264" s="23">
        <v>31.94230769230769</v>
      </c>
      <c r="J264" s="23">
        <v>30.493595252657251</v>
      </c>
      <c r="K264" s="24">
        <f t="shared" si="51"/>
        <v>0.95464596817470027</v>
      </c>
      <c r="L264" t="str">
        <f t="shared" si="52"/>
        <v>X</v>
      </c>
      <c r="M264" s="10">
        <f t="shared" si="53"/>
        <v>0.98</v>
      </c>
      <c r="N264" s="24">
        <f t="shared" si="54"/>
        <v>2.0537489106318221</v>
      </c>
      <c r="O264" s="25">
        <f t="shared" si="55"/>
        <v>88.566804473722925</v>
      </c>
      <c r="P264" s="8">
        <f t="shared" si="56"/>
        <v>153</v>
      </c>
      <c r="Q264" s="8">
        <f t="shared" si="57"/>
        <v>1660.9999999999998</v>
      </c>
      <c r="R264" s="8">
        <f t="shared" si="58"/>
        <v>333.23134751494513</v>
      </c>
      <c r="S264" s="8">
        <f t="shared" si="59"/>
        <v>334</v>
      </c>
      <c r="T264" t="s">
        <v>62</v>
      </c>
    </row>
    <row r="265" spans="1:20" x14ac:dyDescent="0.35">
      <c r="A265" s="18" t="s">
        <v>582</v>
      </c>
      <c r="B265" s="18" t="s">
        <v>583</v>
      </c>
      <c r="C265" s="19">
        <v>8222.84</v>
      </c>
      <c r="D265" s="20">
        <f t="shared" si="48"/>
        <v>8.9206499183237668E-4</v>
      </c>
      <c r="E265" s="10">
        <f>SUM($C$5:C265)/SUM($C$5:$C$3941)</f>
        <v>0.49523292802816377</v>
      </c>
      <c r="F265" t="str">
        <f t="shared" si="49"/>
        <v>A</v>
      </c>
      <c r="G265" s="21">
        <v>1.244</v>
      </c>
      <c r="H265" s="22">
        <f t="shared" si="50"/>
        <v>0.74639999999999995</v>
      </c>
      <c r="I265" s="23">
        <v>127.1153846153846</v>
      </c>
      <c r="J265" s="23">
        <v>98.370379298743075</v>
      </c>
      <c r="K265" s="24">
        <f t="shared" si="51"/>
        <v>0.77386682655592143</v>
      </c>
      <c r="L265" t="str">
        <f t="shared" si="52"/>
        <v>X</v>
      </c>
      <c r="M265" s="10">
        <f t="shared" si="53"/>
        <v>0.98</v>
      </c>
      <c r="N265" s="24">
        <f t="shared" si="54"/>
        <v>2.0537489106318221</v>
      </c>
      <c r="O265" s="25">
        <f t="shared" si="55"/>
        <v>285.71082147483196</v>
      </c>
      <c r="P265" s="8">
        <f t="shared" si="56"/>
        <v>540</v>
      </c>
      <c r="Q265" s="8">
        <f t="shared" si="57"/>
        <v>6609.9999999999991</v>
      </c>
      <c r="R265" s="8">
        <f t="shared" si="58"/>
        <v>1330.8524615387344</v>
      </c>
      <c r="S265" s="8">
        <f t="shared" si="59"/>
        <v>1331</v>
      </c>
      <c r="T265" t="s">
        <v>62</v>
      </c>
    </row>
    <row r="266" spans="1:20" x14ac:dyDescent="0.35">
      <c r="A266" s="18" t="s">
        <v>584</v>
      </c>
      <c r="B266" s="18" t="s">
        <v>585</v>
      </c>
      <c r="C266" s="19">
        <v>8208.3799999999992</v>
      </c>
      <c r="D266" s="20">
        <f t="shared" si="48"/>
        <v>8.9049628080529878E-4</v>
      </c>
      <c r="E266" s="10">
        <f>SUM($C$5:C266)/SUM($C$5:$C$3941)</f>
        <v>0.49612342430896905</v>
      </c>
      <c r="F266" t="str">
        <f t="shared" si="49"/>
        <v>A</v>
      </c>
      <c r="G266" s="21">
        <v>0.97660678167757276</v>
      </c>
      <c r="H266" s="22">
        <f t="shared" si="50"/>
        <v>0.58596406900654363</v>
      </c>
      <c r="I266" s="23">
        <v>161.63461538461539</v>
      </c>
      <c r="J266" s="23">
        <v>100.53016888830891</v>
      </c>
      <c r="K266" s="24">
        <f t="shared" si="51"/>
        <v>0.62195940299727104</v>
      </c>
      <c r="L266" t="str">
        <f t="shared" si="52"/>
        <v>X</v>
      </c>
      <c r="M266" s="10">
        <f t="shared" si="53"/>
        <v>0.98</v>
      </c>
      <c r="N266" s="24">
        <f t="shared" si="54"/>
        <v>2.0537489106318221</v>
      </c>
      <c r="O266" s="25">
        <f t="shared" si="55"/>
        <v>291.98379980679135</v>
      </c>
      <c r="P266" s="8">
        <f t="shared" si="56"/>
        <v>616</v>
      </c>
      <c r="Q266" s="8">
        <f t="shared" si="57"/>
        <v>8405</v>
      </c>
      <c r="R266" s="8">
        <f t="shared" si="58"/>
        <v>1693.7463161894141</v>
      </c>
      <c r="S266" s="8">
        <f t="shared" si="59"/>
        <v>1694</v>
      </c>
      <c r="T266" t="s">
        <v>62</v>
      </c>
    </row>
    <row r="267" spans="1:20" x14ac:dyDescent="0.35">
      <c r="A267" s="18" t="s">
        <v>586</v>
      </c>
      <c r="B267" s="18" t="s">
        <v>587</v>
      </c>
      <c r="C267" s="19">
        <v>8201.07</v>
      </c>
      <c r="D267" s="20">
        <f t="shared" si="48"/>
        <v>8.8970324639257837E-4</v>
      </c>
      <c r="E267" s="10">
        <f>SUM($C$5:C267)/SUM($C$5:$C$3941)</f>
        <v>0.4970131275553617</v>
      </c>
      <c r="F267" t="str">
        <f t="shared" si="49"/>
        <v>A</v>
      </c>
      <c r="G267" s="21">
        <v>1.2754385692068431</v>
      </c>
      <c r="H267" s="22">
        <f t="shared" si="50"/>
        <v>0.76526314152410579</v>
      </c>
      <c r="I267" s="23">
        <v>123.6538461538462</v>
      </c>
      <c r="J267" s="23">
        <v>123.7850579559275</v>
      </c>
      <c r="K267" s="24">
        <f t="shared" si="51"/>
        <v>1.0010611218830836</v>
      </c>
      <c r="L267" t="str">
        <f t="shared" si="52"/>
        <v>Y</v>
      </c>
      <c r="M267" s="10">
        <f t="shared" si="53"/>
        <v>0.98</v>
      </c>
      <c r="N267" s="24">
        <f t="shared" si="54"/>
        <v>2.0537489106318221</v>
      </c>
      <c r="O267" s="25">
        <f t="shared" si="55"/>
        <v>359.52621965085405</v>
      </c>
      <c r="P267" s="8">
        <f t="shared" si="56"/>
        <v>607</v>
      </c>
      <c r="Q267" s="8">
        <f t="shared" si="57"/>
        <v>6430.0000000000027</v>
      </c>
      <c r="R267" s="8">
        <f t="shared" si="58"/>
        <v>1296.3285506873247</v>
      </c>
      <c r="S267" s="8">
        <f t="shared" si="59"/>
        <v>1297</v>
      </c>
      <c r="T267" t="s">
        <v>62</v>
      </c>
    </row>
    <row r="268" spans="1:20" x14ac:dyDescent="0.35">
      <c r="A268" s="18" t="s">
        <v>588</v>
      </c>
      <c r="B268" s="18" t="s">
        <v>589</v>
      </c>
      <c r="C268" s="19">
        <v>8177.36</v>
      </c>
      <c r="D268" s="20">
        <f t="shared" si="48"/>
        <v>8.8713103764762578E-4</v>
      </c>
      <c r="E268" s="10">
        <f>SUM($C$5:C268)/SUM($C$5:$C$3941)</f>
        <v>0.49790025859300935</v>
      </c>
      <c r="F268" t="str">
        <f t="shared" si="49"/>
        <v>A</v>
      </c>
      <c r="G268" s="21">
        <v>0.77953860819828402</v>
      </c>
      <c r="H268" s="22">
        <f t="shared" si="50"/>
        <v>0.46772316491897037</v>
      </c>
      <c r="I268" s="23">
        <v>201.7307692307692</v>
      </c>
      <c r="J268" s="23">
        <v>206.26616303961001</v>
      </c>
      <c r="K268" s="24">
        <f t="shared" si="51"/>
        <v>1.0224824097292395</v>
      </c>
      <c r="L268" t="str">
        <f t="shared" si="52"/>
        <v>Y</v>
      </c>
      <c r="M268" s="10">
        <f t="shared" si="53"/>
        <v>0.98</v>
      </c>
      <c r="N268" s="24">
        <f t="shared" si="54"/>
        <v>2.0537489106318221</v>
      </c>
      <c r="O268" s="25">
        <f t="shared" si="55"/>
        <v>599.08760446613019</v>
      </c>
      <c r="P268" s="8">
        <f t="shared" si="56"/>
        <v>1003</v>
      </c>
      <c r="Q268" s="8">
        <f t="shared" si="57"/>
        <v>10489.999999999998</v>
      </c>
      <c r="R268" s="8">
        <f t="shared" si="58"/>
        <v>2117.9139068000995</v>
      </c>
      <c r="S268" s="8">
        <f t="shared" si="59"/>
        <v>2118</v>
      </c>
      <c r="T268" t="s">
        <v>62</v>
      </c>
    </row>
    <row r="269" spans="1:20" x14ac:dyDescent="0.35">
      <c r="A269" s="18" t="s">
        <v>590</v>
      </c>
      <c r="B269" s="18" t="s">
        <v>591</v>
      </c>
      <c r="C269" s="19">
        <v>8166.06</v>
      </c>
      <c r="D269" s="20">
        <f t="shared" si="48"/>
        <v>8.8590514313822207E-4</v>
      </c>
      <c r="E269" s="10">
        <f>SUM($C$5:C269)/SUM($C$5:$C$3941)</f>
        <v>0.49878616373614754</v>
      </c>
      <c r="F269" t="str">
        <f t="shared" si="49"/>
        <v>A</v>
      </c>
      <c r="G269" s="21">
        <v>8.0453793103448277</v>
      </c>
      <c r="H269" s="22">
        <f t="shared" si="50"/>
        <v>4.8272275862068961</v>
      </c>
      <c r="I269" s="23">
        <v>19.51923076923077</v>
      </c>
      <c r="J269" s="23">
        <v>18.986569437487251</v>
      </c>
      <c r="K269" s="24">
        <f t="shared" si="51"/>
        <v>0.97271094655107093</v>
      </c>
      <c r="L269" t="str">
        <f t="shared" si="52"/>
        <v>X</v>
      </c>
      <c r="M269" s="10">
        <f t="shared" si="53"/>
        <v>0.98</v>
      </c>
      <c r="N269" s="24">
        <f t="shared" si="54"/>
        <v>2.0537489106318221</v>
      </c>
      <c r="O269" s="25">
        <f t="shared" si="55"/>
        <v>55.145343442248311</v>
      </c>
      <c r="P269" s="8">
        <f t="shared" si="56"/>
        <v>95</v>
      </c>
      <c r="Q269" s="8">
        <f t="shared" si="57"/>
        <v>1015</v>
      </c>
      <c r="R269" s="8">
        <f t="shared" si="58"/>
        <v>205.06858351866165</v>
      </c>
      <c r="S269" s="8">
        <f t="shared" si="59"/>
        <v>206</v>
      </c>
      <c r="T269" t="s">
        <v>175</v>
      </c>
    </row>
    <row r="270" spans="1:20" x14ac:dyDescent="0.35">
      <c r="A270" s="18" t="s">
        <v>592</v>
      </c>
      <c r="B270" s="18" t="s">
        <v>593</v>
      </c>
      <c r="C270" s="19">
        <v>8138.17</v>
      </c>
      <c r="D270" s="20">
        <f t="shared" si="48"/>
        <v>8.8287946191102987E-4</v>
      </c>
      <c r="E270" s="10">
        <f>SUM($C$5:C270)/SUM($C$5:$C$3941)</f>
        <v>0.49966904319805855</v>
      </c>
      <c r="F270" t="str">
        <f t="shared" si="49"/>
        <v>A</v>
      </c>
      <c r="G270" s="21">
        <v>1.579613742236025</v>
      </c>
      <c r="H270" s="22">
        <f t="shared" si="50"/>
        <v>0.94776824534161497</v>
      </c>
      <c r="I270" s="23">
        <v>99.07692307692308</v>
      </c>
      <c r="J270" s="23">
        <v>93.530292073985024</v>
      </c>
      <c r="K270" s="24">
        <f t="shared" si="51"/>
        <v>0.9440169231069917</v>
      </c>
      <c r="L270" t="str">
        <f t="shared" si="52"/>
        <v>X</v>
      </c>
      <c r="M270" s="10">
        <f t="shared" si="53"/>
        <v>0.98</v>
      </c>
      <c r="N270" s="24">
        <f t="shared" si="54"/>
        <v>2.0537489106318221</v>
      </c>
      <c r="O270" s="25">
        <f t="shared" si="55"/>
        <v>271.65308065027125</v>
      </c>
      <c r="P270" s="8">
        <f t="shared" si="56"/>
        <v>470</v>
      </c>
      <c r="Q270" s="8">
        <f t="shared" si="57"/>
        <v>5152</v>
      </c>
      <c r="R270" s="8">
        <f t="shared" si="58"/>
        <v>1042.6819324044141</v>
      </c>
      <c r="S270" s="8">
        <f t="shared" si="59"/>
        <v>1043</v>
      </c>
      <c r="T270" t="s">
        <v>62</v>
      </c>
    </row>
    <row r="271" spans="1:20" x14ac:dyDescent="0.35">
      <c r="A271" s="18" t="s">
        <v>594</v>
      </c>
      <c r="B271" s="18" t="s">
        <v>595</v>
      </c>
      <c r="C271" s="19">
        <v>8123.73</v>
      </c>
      <c r="D271" s="20">
        <f t="shared" si="48"/>
        <v>8.8131292060874742E-4</v>
      </c>
      <c r="E271" s="10">
        <f>SUM($C$5:C271)/SUM($C$5:$C$3941)</f>
        <v>0.50055035611866738</v>
      </c>
      <c r="F271" t="str">
        <f t="shared" si="49"/>
        <v>A</v>
      </c>
      <c r="G271" s="21">
        <v>1.13729945401092</v>
      </c>
      <c r="H271" s="22">
        <f t="shared" si="50"/>
        <v>0.68237967240655195</v>
      </c>
      <c r="I271" s="23">
        <v>137.36538461538461</v>
      </c>
      <c r="J271" s="23">
        <v>273.66582088996529</v>
      </c>
      <c r="K271" s="24">
        <f t="shared" si="51"/>
        <v>1.9922473311323248</v>
      </c>
      <c r="L271" t="str">
        <f t="shared" si="52"/>
        <v>Y</v>
      </c>
      <c r="M271" s="10">
        <f t="shared" si="53"/>
        <v>0.98</v>
      </c>
      <c r="N271" s="24">
        <f t="shared" si="54"/>
        <v>2.0537489106318221</v>
      </c>
      <c r="O271" s="25">
        <f t="shared" si="55"/>
        <v>794.84583726775645</v>
      </c>
      <c r="P271" s="8">
        <f t="shared" si="56"/>
        <v>1070</v>
      </c>
      <c r="Q271" s="8">
        <f t="shared" si="57"/>
        <v>7143</v>
      </c>
      <c r="R271" s="8">
        <f t="shared" si="58"/>
        <v>1446.9125460154787</v>
      </c>
      <c r="S271" s="8">
        <f t="shared" si="59"/>
        <v>1447</v>
      </c>
      <c r="T271" t="s">
        <v>62</v>
      </c>
    </row>
    <row r="272" spans="1:20" x14ac:dyDescent="0.35">
      <c r="A272" s="18" t="s">
        <v>596</v>
      </c>
      <c r="B272" s="18" t="s">
        <v>597</v>
      </c>
      <c r="C272" s="19">
        <v>8088.84</v>
      </c>
      <c r="D272" s="20">
        <f t="shared" si="48"/>
        <v>8.7752783570316359E-4</v>
      </c>
      <c r="E272" s="10">
        <f>SUM($C$5:C272)/SUM($C$5:$C$3941)</f>
        <v>0.50142788395437043</v>
      </c>
      <c r="F272" t="str">
        <f t="shared" si="49"/>
        <v>A</v>
      </c>
      <c r="G272" s="21">
        <v>1.440833630210189</v>
      </c>
      <c r="H272" s="22">
        <f t="shared" si="50"/>
        <v>0.86450017812611335</v>
      </c>
      <c r="I272" s="23">
        <v>107.9615384615385</v>
      </c>
      <c r="J272" s="23">
        <v>150.44456493723979</v>
      </c>
      <c r="K272" s="24">
        <f t="shared" si="51"/>
        <v>1.3935014921155089</v>
      </c>
      <c r="L272" t="str">
        <f t="shared" si="52"/>
        <v>Y</v>
      </c>
      <c r="M272" s="10">
        <f t="shared" si="53"/>
        <v>0.98</v>
      </c>
      <c r="N272" s="24">
        <f t="shared" si="54"/>
        <v>2.0537489106318221</v>
      </c>
      <c r="O272" s="25">
        <f t="shared" si="55"/>
        <v>436.95714646077113</v>
      </c>
      <c r="P272" s="8">
        <f t="shared" si="56"/>
        <v>653</v>
      </c>
      <c r="Q272" s="8">
        <f t="shared" si="57"/>
        <v>5614.0000000000018</v>
      </c>
      <c r="R272" s="8">
        <f t="shared" si="58"/>
        <v>1139.6425568978682</v>
      </c>
      <c r="S272" s="8">
        <f t="shared" si="59"/>
        <v>1140</v>
      </c>
      <c r="T272" t="s">
        <v>62</v>
      </c>
    </row>
    <row r="273" spans="1:20" x14ac:dyDescent="0.35">
      <c r="A273" s="18" t="s">
        <v>598</v>
      </c>
      <c r="B273" s="18" t="s">
        <v>599</v>
      </c>
      <c r="C273" s="19">
        <v>8053.23</v>
      </c>
      <c r="D273" s="20">
        <f t="shared" si="48"/>
        <v>8.7366464070494506E-4</v>
      </c>
      <c r="E273" s="10">
        <f>SUM($C$5:C273)/SUM($C$5:$C$3941)</f>
        <v>0.50230154859507548</v>
      </c>
      <c r="F273" t="str">
        <f t="shared" si="49"/>
        <v>A</v>
      </c>
      <c r="G273" s="21">
        <v>5.5424845147969721</v>
      </c>
      <c r="H273" s="22">
        <f t="shared" si="50"/>
        <v>3.3254907088781831</v>
      </c>
      <c r="I273" s="23">
        <v>27.94230769230769</v>
      </c>
      <c r="J273" s="23">
        <v>32.150024219512403</v>
      </c>
      <c r="K273" s="24">
        <f t="shared" si="51"/>
        <v>1.1505858633273538</v>
      </c>
      <c r="L273" t="str">
        <f t="shared" si="52"/>
        <v>Y</v>
      </c>
      <c r="M273" s="10">
        <f t="shared" si="53"/>
        <v>0.98</v>
      </c>
      <c r="N273" s="24">
        <f t="shared" si="54"/>
        <v>2.0537489106318221</v>
      </c>
      <c r="O273" s="25">
        <f t="shared" si="55"/>
        <v>93.377802298562457</v>
      </c>
      <c r="P273" s="8">
        <f t="shared" si="56"/>
        <v>150</v>
      </c>
      <c r="Q273" s="8">
        <f t="shared" si="57"/>
        <v>1452.9999999999998</v>
      </c>
      <c r="R273" s="8">
        <f t="shared" si="58"/>
        <v>295.6105541628155</v>
      </c>
      <c r="S273" s="8">
        <f t="shared" si="59"/>
        <v>296</v>
      </c>
      <c r="T273" t="s">
        <v>62</v>
      </c>
    </row>
    <row r="274" spans="1:20" x14ac:dyDescent="0.35">
      <c r="A274" s="18" t="s">
        <v>600</v>
      </c>
      <c r="B274" s="18" t="s">
        <v>601</v>
      </c>
      <c r="C274" s="19">
        <v>8024.88</v>
      </c>
      <c r="D274" s="20">
        <f t="shared" si="48"/>
        <v>8.7058905580745865E-4</v>
      </c>
      <c r="E274" s="10">
        <f>SUM($C$5:C274)/SUM($C$5:$C$3941)</f>
        <v>0.50317213765088298</v>
      </c>
      <c r="F274" t="str">
        <f t="shared" si="49"/>
        <v>A</v>
      </c>
      <c r="G274" s="21">
        <v>1.560349990278048</v>
      </c>
      <c r="H274" s="22">
        <f t="shared" si="50"/>
        <v>0.93620999416682871</v>
      </c>
      <c r="I274" s="23">
        <v>98.90384615384616</v>
      </c>
      <c r="J274" s="23">
        <v>133.8540703220481</v>
      </c>
      <c r="K274" s="24">
        <f t="shared" si="51"/>
        <v>1.3533757839289327</v>
      </c>
      <c r="L274" t="str">
        <f t="shared" si="52"/>
        <v>Y</v>
      </c>
      <c r="M274" s="10">
        <f t="shared" si="53"/>
        <v>0.98</v>
      </c>
      <c r="N274" s="24">
        <f t="shared" si="54"/>
        <v>2.0537489106318221</v>
      </c>
      <c r="O274" s="25">
        <f t="shared" si="55"/>
        <v>388.7710575286045</v>
      </c>
      <c r="P274" s="8">
        <f t="shared" si="56"/>
        <v>587</v>
      </c>
      <c r="Q274" s="8">
        <f t="shared" si="57"/>
        <v>5143</v>
      </c>
      <c r="R274" s="8">
        <f t="shared" si="58"/>
        <v>1048.1818214935508</v>
      </c>
      <c r="S274" s="8">
        <f t="shared" si="59"/>
        <v>1049</v>
      </c>
      <c r="T274" t="s">
        <v>62</v>
      </c>
    </row>
    <row r="275" spans="1:20" x14ac:dyDescent="0.35">
      <c r="A275" s="18" t="s">
        <v>602</v>
      </c>
      <c r="B275" s="18" t="s">
        <v>603</v>
      </c>
      <c r="C275" s="19">
        <v>8015.68</v>
      </c>
      <c r="D275" s="20">
        <f t="shared" si="48"/>
        <v>8.6959098240157236E-4</v>
      </c>
      <c r="E275" s="10">
        <f>SUM($C$5:C275)/SUM($C$5:$C$3941)</f>
        <v>0.50404172863328445</v>
      </c>
      <c r="F275" t="str">
        <f t="shared" si="49"/>
        <v>A</v>
      </c>
      <c r="G275" s="21">
        <v>6.5487581699346409</v>
      </c>
      <c r="H275" s="22">
        <f t="shared" si="50"/>
        <v>3.9292549019607845</v>
      </c>
      <c r="I275" s="23">
        <v>23.53846153846154</v>
      </c>
      <c r="J275" s="23">
        <v>37.85911009512202</v>
      </c>
      <c r="K275" s="24">
        <f t="shared" si="51"/>
        <v>1.6083935661326347</v>
      </c>
      <c r="L275" t="str">
        <f t="shared" si="52"/>
        <v>Y</v>
      </c>
      <c r="M275" s="10">
        <f t="shared" si="53"/>
        <v>0.98</v>
      </c>
      <c r="N275" s="24">
        <f t="shared" si="54"/>
        <v>2.0537489106318221</v>
      </c>
      <c r="O275" s="25">
        <f t="shared" si="55"/>
        <v>109.95949718495827</v>
      </c>
      <c r="P275" s="8">
        <f t="shared" si="56"/>
        <v>158</v>
      </c>
      <c r="Q275" s="8">
        <f t="shared" si="57"/>
        <v>1224</v>
      </c>
      <c r="R275" s="8">
        <f t="shared" si="58"/>
        <v>249.60346211327695</v>
      </c>
      <c r="S275" s="8">
        <f t="shared" si="59"/>
        <v>250</v>
      </c>
      <c r="T275" t="s">
        <v>62</v>
      </c>
    </row>
    <row r="276" spans="1:20" x14ac:dyDescent="0.35">
      <c r="A276" s="18" t="s">
        <v>604</v>
      </c>
      <c r="B276" s="18" t="s">
        <v>605</v>
      </c>
      <c r="C276" s="19">
        <v>7959.47</v>
      </c>
      <c r="D276" s="20">
        <f t="shared" si="48"/>
        <v>8.6349297086408682E-4</v>
      </c>
      <c r="E276" s="10">
        <f>SUM($C$5:C276)/SUM($C$5:$C$3941)</f>
        <v>0.50490522160414852</v>
      </c>
      <c r="F276" t="str">
        <f t="shared" si="49"/>
        <v>A</v>
      </c>
      <c r="G276" s="21">
        <v>4.9684581772784018</v>
      </c>
      <c r="H276" s="22">
        <f t="shared" si="50"/>
        <v>2.981074906367041</v>
      </c>
      <c r="I276" s="23">
        <v>30.80769230769231</v>
      </c>
      <c r="J276" s="23">
        <v>32.445452541898177</v>
      </c>
      <c r="K276" s="24">
        <f t="shared" si="51"/>
        <v>1.0531607566658583</v>
      </c>
      <c r="L276" t="str">
        <f t="shared" si="52"/>
        <v>Y</v>
      </c>
      <c r="M276" s="10">
        <f t="shared" si="53"/>
        <v>0.98</v>
      </c>
      <c r="N276" s="24">
        <f t="shared" si="54"/>
        <v>2.0537489106318221</v>
      </c>
      <c r="O276" s="25">
        <f t="shared" si="55"/>
        <v>94.235856006167182</v>
      </c>
      <c r="P276" s="8">
        <f t="shared" si="56"/>
        <v>156</v>
      </c>
      <c r="Q276" s="8">
        <f t="shared" si="57"/>
        <v>1602.0000000000002</v>
      </c>
      <c r="R276" s="8">
        <f t="shared" si="58"/>
        <v>327.838390782023</v>
      </c>
      <c r="S276" s="8">
        <f t="shared" si="59"/>
        <v>328</v>
      </c>
      <c r="T276" t="s">
        <v>62</v>
      </c>
    </row>
    <row r="277" spans="1:20" x14ac:dyDescent="0.35">
      <c r="A277" s="18" t="s">
        <v>606</v>
      </c>
      <c r="B277" s="18" t="s">
        <v>607</v>
      </c>
      <c r="C277" s="19">
        <v>7927.48</v>
      </c>
      <c r="D277" s="20">
        <f t="shared" si="48"/>
        <v>8.6002249605383646E-4</v>
      </c>
      <c r="E277" s="10">
        <f>SUM($C$5:C277)/SUM($C$5:$C$3941)</f>
        <v>0.5057652441002024</v>
      </c>
      <c r="F277" t="str">
        <f t="shared" si="49"/>
        <v>A</v>
      </c>
      <c r="G277" s="21">
        <v>0.89414392059553349</v>
      </c>
      <c r="H277" s="22">
        <f t="shared" si="50"/>
        <v>0.53648635235732012</v>
      </c>
      <c r="I277" s="23">
        <v>170.5</v>
      </c>
      <c r="J277" s="23">
        <v>357.36445394187768</v>
      </c>
      <c r="K277" s="24">
        <f t="shared" si="51"/>
        <v>2.0959792020051475</v>
      </c>
      <c r="L277" t="str">
        <f t="shared" si="52"/>
        <v>Z</v>
      </c>
      <c r="M277" s="10">
        <f t="shared" si="53"/>
        <v>0.98</v>
      </c>
      <c r="N277" s="24">
        <f t="shared" si="54"/>
        <v>2.0537489106318221</v>
      </c>
      <c r="O277" s="25">
        <f t="shared" si="55"/>
        <v>1037.9434584831699</v>
      </c>
      <c r="P277" s="8">
        <f t="shared" si="56"/>
        <v>1379</v>
      </c>
      <c r="Q277" s="8">
        <f t="shared" si="57"/>
        <v>8866</v>
      </c>
      <c r="R277" s="8">
        <f t="shared" si="58"/>
        <v>1818.0236231575846</v>
      </c>
      <c r="S277" s="8">
        <f t="shared" si="59"/>
        <v>1819</v>
      </c>
      <c r="T277" t="s">
        <v>62</v>
      </c>
    </row>
    <row r="278" spans="1:20" x14ac:dyDescent="0.35">
      <c r="A278" s="18" t="s">
        <v>608</v>
      </c>
      <c r="B278" s="18" t="s">
        <v>609</v>
      </c>
      <c r="C278" s="19">
        <v>7886.81</v>
      </c>
      <c r="D278" s="20">
        <f t="shared" si="48"/>
        <v>8.5561036068238069E-4</v>
      </c>
      <c r="E278" s="10">
        <f>SUM($C$5:C278)/SUM($C$5:$C$3941)</f>
        <v>0.50662085446088478</v>
      </c>
      <c r="F278" t="str">
        <f t="shared" si="49"/>
        <v>A</v>
      </c>
      <c r="G278" s="21">
        <v>4.1575171323141804</v>
      </c>
      <c r="H278" s="22">
        <f t="shared" si="50"/>
        <v>2.4945102793885083</v>
      </c>
      <c r="I278" s="23">
        <v>36.480769230769234</v>
      </c>
      <c r="J278" s="23">
        <v>70.307584837421288</v>
      </c>
      <c r="K278" s="24">
        <f t="shared" si="51"/>
        <v>1.927250612306751</v>
      </c>
      <c r="L278" t="str">
        <f t="shared" si="52"/>
        <v>Y</v>
      </c>
      <c r="M278" s="10">
        <f t="shared" si="53"/>
        <v>0.98</v>
      </c>
      <c r="N278" s="24">
        <f t="shared" si="54"/>
        <v>2.0537489106318221</v>
      </c>
      <c r="O278" s="25">
        <f t="shared" si="55"/>
        <v>204.20413098953807</v>
      </c>
      <c r="P278" s="8">
        <f t="shared" si="56"/>
        <v>278</v>
      </c>
      <c r="Q278" s="8">
        <f t="shared" si="57"/>
        <v>1897.0000000000002</v>
      </c>
      <c r="R278" s="8">
        <f t="shared" si="58"/>
        <v>389.99228375161351</v>
      </c>
      <c r="S278" s="8">
        <f t="shared" si="59"/>
        <v>390</v>
      </c>
      <c r="T278" t="s">
        <v>62</v>
      </c>
    </row>
    <row r="279" spans="1:20" x14ac:dyDescent="0.35">
      <c r="A279" s="18" t="s">
        <v>610</v>
      </c>
      <c r="B279" s="18" t="s">
        <v>611</v>
      </c>
      <c r="C279" s="19">
        <v>7803.09</v>
      </c>
      <c r="D279" s="20">
        <f t="shared" si="48"/>
        <v>8.4652789268881558E-4</v>
      </c>
      <c r="E279" s="10">
        <f>SUM($C$5:C279)/SUM($C$5:$C$3941)</f>
        <v>0.50746738235357358</v>
      </c>
      <c r="F279" t="str">
        <f t="shared" si="49"/>
        <v>A</v>
      </c>
      <c r="G279" s="21">
        <v>1.733634747833815</v>
      </c>
      <c r="H279" s="22">
        <f t="shared" si="50"/>
        <v>1.040180848700289</v>
      </c>
      <c r="I279" s="23">
        <v>86.557692307692307</v>
      </c>
      <c r="J279" s="23">
        <v>74.714204088709607</v>
      </c>
      <c r="K279" s="24">
        <f t="shared" si="51"/>
        <v>0.86317232006507438</v>
      </c>
      <c r="L279" t="str">
        <f t="shared" si="52"/>
        <v>X</v>
      </c>
      <c r="M279" s="10">
        <f t="shared" si="53"/>
        <v>0.98</v>
      </c>
      <c r="N279" s="24">
        <f t="shared" si="54"/>
        <v>2.0537489106318221</v>
      </c>
      <c r="O279" s="25">
        <f t="shared" si="55"/>
        <v>217.0028902826059</v>
      </c>
      <c r="P279" s="8">
        <f t="shared" si="56"/>
        <v>391</v>
      </c>
      <c r="Q279" s="8">
        <f t="shared" si="57"/>
        <v>4501</v>
      </c>
      <c r="R279" s="8">
        <f t="shared" si="58"/>
        <v>930.28298463149019</v>
      </c>
      <c r="S279" s="8">
        <f t="shared" si="59"/>
        <v>931</v>
      </c>
      <c r="T279" t="s">
        <v>62</v>
      </c>
    </row>
    <row r="280" spans="1:20" x14ac:dyDescent="0.35">
      <c r="A280" s="18" t="s">
        <v>612</v>
      </c>
      <c r="B280" s="18" t="s">
        <v>613</v>
      </c>
      <c r="C280" s="19">
        <v>7797.83</v>
      </c>
      <c r="D280" s="20">
        <f t="shared" si="48"/>
        <v>8.4595725506762408E-4</v>
      </c>
      <c r="E280" s="10">
        <f>SUM($C$5:C280)/SUM($C$5:$C$3941)</f>
        <v>0.50831333960864122</v>
      </c>
      <c r="F280" t="str">
        <f t="shared" si="49"/>
        <v>A</v>
      </c>
      <c r="G280" s="21">
        <v>10.0877490297542</v>
      </c>
      <c r="H280" s="22">
        <f t="shared" si="50"/>
        <v>6.0526494178525194</v>
      </c>
      <c r="I280" s="23">
        <v>14.86538461538461</v>
      </c>
      <c r="J280" s="23">
        <v>22.510153566216751</v>
      </c>
      <c r="K280" s="24">
        <f t="shared" si="51"/>
        <v>1.5142664753470523</v>
      </c>
      <c r="L280" t="str">
        <f t="shared" si="52"/>
        <v>Y</v>
      </c>
      <c r="M280" s="10">
        <f t="shared" si="53"/>
        <v>0.98</v>
      </c>
      <c r="N280" s="24">
        <f t="shared" si="54"/>
        <v>2.0537489106318221</v>
      </c>
      <c r="O280" s="25">
        <f t="shared" si="55"/>
        <v>65.379380589727816</v>
      </c>
      <c r="P280" s="8">
        <f t="shared" si="56"/>
        <v>96</v>
      </c>
      <c r="Q280" s="8">
        <f t="shared" si="57"/>
        <v>772.99999999999966</v>
      </c>
      <c r="R280" s="8">
        <f t="shared" si="58"/>
        <v>159.82031602462354</v>
      </c>
      <c r="S280" s="8">
        <f t="shared" si="59"/>
        <v>160</v>
      </c>
      <c r="T280" t="s">
        <v>62</v>
      </c>
    </row>
    <row r="281" spans="1:20" x14ac:dyDescent="0.35">
      <c r="A281" s="18" t="s">
        <v>614</v>
      </c>
      <c r="B281" s="18" t="s">
        <v>615</v>
      </c>
      <c r="C281" s="19">
        <v>7781.67</v>
      </c>
      <c r="D281" s="20">
        <f t="shared" si="48"/>
        <v>8.4420411743293684E-4</v>
      </c>
      <c r="E281" s="10">
        <f>SUM($C$5:C281)/SUM($C$5:$C$3941)</f>
        <v>0.50915754372607414</v>
      </c>
      <c r="F281" t="str">
        <f t="shared" si="49"/>
        <v>A</v>
      </c>
      <c r="G281" s="21">
        <v>3.3340488431876611</v>
      </c>
      <c r="H281" s="22">
        <f t="shared" si="50"/>
        <v>2.0004293059125966</v>
      </c>
      <c r="I281" s="23">
        <v>44.884615384615387</v>
      </c>
      <c r="J281" s="23">
        <v>78.372327510780337</v>
      </c>
      <c r="K281" s="24">
        <f t="shared" si="51"/>
        <v>1.7460844175495189</v>
      </c>
      <c r="L281" t="str">
        <f t="shared" si="52"/>
        <v>Y</v>
      </c>
      <c r="M281" s="10">
        <f t="shared" si="53"/>
        <v>0.98</v>
      </c>
      <c r="N281" s="24">
        <f t="shared" si="54"/>
        <v>2.0537489106318221</v>
      </c>
      <c r="O281" s="25">
        <f t="shared" si="55"/>
        <v>227.62768867646051</v>
      </c>
      <c r="P281" s="8">
        <f t="shared" si="56"/>
        <v>318</v>
      </c>
      <c r="Q281" s="8">
        <f t="shared" si="57"/>
        <v>2334</v>
      </c>
      <c r="R281" s="8">
        <f t="shared" si="58"/>
        <v>483.06305049320963</v>
      </c>
      <c r="S281" s="8">
        <f t="shared" si="59"/>
        <v>484</v>
      </c>
      <c r="T281" t="s">
        <v>62</v>
      </c>
    </row>
    <row r="282" spans="1:20" x14ac:dyDescent="0.35">
      <c r="A282" s="18" t="s">
        <v>616</v>
      </c>
      <c r="B282" s="18" t="s">
        <v>617</v>
      </c>
      <c r="C282" s="19">
        <v>7762.4</v>
      </c>
      <c r="D282" s="20">
        <f t="shared" si="48"/>
        <v>8.4211358759256414E-4</v>
      </c>
      <c r="E282" s="10">
        <f>SUM($C$5:C282)/SUM($C$5:$C$3941)</f>
        <v>0.5099996573136667</v>
      </c>
      <c r="F282" t="str">
        <f t="shared" si="49"/>
        <v>A</v>
      </c>
      <c r="G282" s="21">
        <v>10.08103896103896</v>
      </c>
      <c r="H282" s="22">
        <f t="shared" si="50"/>
        <v>6.0486233766233761</v>
      </c>
      <c r="I282" s="23">
        <v>14.80769230769231</v>
      </c>
      <c r="J282" s="23">
        <v>28.056692229909451</v>
      </c>
      <c r="K282" s="24">
        <f t="shared" si="51"/>
        <v>1.8947376570847938</v>
      </c>
      <c r="L282" t="str">
        <f t="shared" si="52"/>
        <v>Y</v>
      </c>
      <c r="M282" s="10">
        <f t="shared" si="53"/>
        <v>0.98</v>
      </c>
      <c r="N282" s="24">
        <f t="shared" si="54"/>
        <v>2.0537489106318221</v>
      </c>
      <c r="O282" s="25">
        <f t="shared" si="55"/>
        <v>81.48896692295655</v>
      </c>
      <c r="P282" s="8">
        <f t="shared" si="56"/>
        <v>112</v>
      </c>
      <c r="Q282" s="8">
        <f t="shared" si="57"/>
        <v>770.00000000000011</v>
      </c>
      <c r="R282" s="8">
        <f t="shared" si="58"/>
        <v>159.56296163851511</v>
      </c>
      <c r="S282" s="8">
        <f t="shared" si="59"/>
        <v>160</v>
      </c>
      <c r="T282" t="s">
        <v>62</v>
      </c>
    </row>
    <row r="283" spans="1:20" x14ac:dyDescent="0.35">
      <c r="A283" s="18" t="s">
        <v>618</v>
      </c>
      <c r="B283" s="18" t="s">
        <v>619</v>
      </c>
      <c r="C283" s="19">
        <v>7737.15</v>
      </c>
      <c r="D283" s="20">
        <f t="shared" si="48"/>
        <v>8.3937431003836547E-4</v>
      </c>
      <c r="E283" s="10">
        <f>SUM($C$5:C283)/SUM($C$5:$C$3941)</f>
        <v>0.51083903162370514</v>
      </c>
      <c r="F283" t="str">
        <f t="shared" si="49"/>
        <v>A</v>
      </c>
      <c r="G283" s="21">
        <v>1.4887723686742349</v>
      </c>
      <c r="H283" s="22">
        <f t="shared" si="50"/>
        <v>0.89326342120454094</v>
      </c>
      <c r="I283" s="23">
        <v>99.942307692307693</v>
      </c>
      <c r="J283" s="23">
        <v>102.78063704527661</v>
      </c>
      <c r="K283" s="24">
        <f t="shared" si="51"/>
        <v>1.028399677959281</v>
      </c>
      <c r="L283" t="str">
        <f t="shared" si="52"/>
        <v>Y</v>
      </c>
      <c r="M283" s="10">
        <f t="shared" si="53"/>
        <v>0.98</v>
      </c>
      <c r="N283" s="24">
        <f t="shared" si="54"/>
        <v>2.0537489106318221</v>
      </c>
      <c r="O283" s="25">
        <f t="shared" si="55"/>
        <v>298.52014855744022</v>
      </c>
      <c r="P283" s="8">
        <f t="shared" si="56"/>
        <v>499</v>
      </c>
      <c r="Q283" s="8">
        <f t="shared" si="57"/>
        <v>5197</v>
      </c>
      <c r="R283" s="8">
        <f t="shared" si="58"/>
        <v>1078.7022414585058</v>
      </c>
      <c r="S283" s="8">
        <f t="shared" si="59"/>
        <v>1079</v>
      </c>
      <c r="T283" t="s">
        <v>62</v>
      </c>
    </row>
    <row r="284" spans="1:20" x14ac:dyDescent="0.35">
      <c r="A284" s="18" t="s">
        <v>620</v>
      </c>
      <c r="B284" s="18" t="s">
        <v>621</v>
      </c>
      <c r="C284" s="19">
        <v>7735.78</v>
      </c>
      <c r="D284" s="20">
        <f t="shared" si="48"/>
        <v>8.3922568388988025E-4</v>
      </c>
      <c r="E284" s="10">
        <f>SUM($C$5:C284)/SUM($C$5:$C$3941)</f>
        <v>0.51167825730759497</v>
      </c>
      <c r="F284" t="str">
        <f t="shared" si="49"/>
        <v>A</v>
      </c>
      <c r="G284" s="21">
        <v>2.2812680625184312</v>
      </c>
      <c r="H284" s="22">
        <f t="shared" si="50"/>
        <v>1.3687608375110587</v>
      </c>
      <c r="I284" s="23">
        <v>65.211538461538467</v>
      </c>
      <c r="J284" s="23">
        <v>120.47997743315121</v>
      </c>
      <c r="K284" s="24">
        <f t="shared" si="51"/>
        <v>1.8475254575416875</v>
      </c>
      <c r="L284" t="str">
        <f t="shared" si="52"/>
        <v>Y</v>
      </c>
      <c r="M284" s="10">
        <f t="shared" si="53"/>
        <v>0.98</v>
      </c>
      <c r="N284" s="24">
        <f t="shared" si="54"/>
        <v>2.0537489106318221</v>
      </c>
      <c r="O284" s="25">
        <f t="shared" si="55"/>
        <v>349.92681302119041</v>
      </c>
      <c r="P284" s="8">
        <f t="shared" si="56"/>
        <v>481</v>
      </c>
      <c r="Q284" s="8">
        <f t="shared" si="57"/>
        <v>3391.0000000000005</v>
      </c>
      <c r="R284" s="8">
        <f t="shared" si="58"/>
        <v>703.90671350567391</v>
      </c>
      <c r="S284" s="8">
        <f t="shared" si="59"/>
        <v>704</v>
      </c>
      <c r="T284" t="s">
        <v>62</v>
      </c>
    </row>
    <row r="285" spans="1:20" x14ac:dyDescent="0.35">
      <c r="A285" s="18" t="s">
        <v>622</v>
      </c>
      <c r="B285" s="18" t="s">
        <v>623</v>
      </c>
      <c r="C285" s="19">
        <v>7722.75</v>
      </c>
      <c r="D285" s="20">
        <f t="shared" si="48"/>
        <v>8.3781210818567391E-4</v>
      </c>
      <c r="E285" s="10">
        <f>SUM($C$5:C285)/SUM($C$5:$C$3941)</f>
        <v>0.51251606941578065</v>
      </c>
      <c r="F285" t="str">
        <f t="shared" si="49"/>
        <v>A</v>
      </c>
      <c r="G285" s="21">
        <v>1.234454923273657</v>
      </c>
      <c r="H285" s="22">
        <f t="shared" si="50"/>
        <v>0.74067295396419419</v>
      </c>
      <c r="I285" s="23">
        <v>120.30769230769231</v>
      </c>
      <c r="J285" s="23">
        <v>182.69684935213741</v>
      </c>
      <c r="K285" s="24">
        <f t="shared" si="51"/>
        <v>1.5185799498579196</v>
      </c>
      <c r="L285" t="str">
        <f t="shared" si="52"/>
        <v>Y</v>
      </c>
      <c r="M285" s="10">
        <f t="shared" si="53"/>
        <v>0.98</v>
      </c>
      <c r="N285" s="24">
        <f t="shared" si="54"/>
        <v>2.0537489106318221</v>
      </c>
      <c r="O285" s="25">
        <f t="shared" si="55"/>
        <v>530.63195731654321</v>
      </c>
      <c r="P285" s="8">
        <f t="shared" si="56"/>
        <v>772</v>
      </c>
      <c r="Q285" s="8">
        <f t="shared" si="57"/>
        <v>6256</v>
      </c>
      <c r="R285" s="8">
        <f t="shared" si="58"/>
        <v>1299.7209658795173</v>
      </c>
      <c r="S285" s="8">
        <f t="shared" si="59"/>
        <v>1300</v>
      </c>
      <c r="T285" t="s">
        <v>62</v>
      </c>
    </row>
    <row r="286" spans="1:20" x14ac:dyDescent="0.35">
      <c r="A286" s="18" t="s">
        <v>624</v>
      </c>
      <c r="B286" s="18" t="s">
        <v>625</v>
      </c>
      <c r="C286" s="19">
        <v>7696.56</v>
      </c>
      <c r="D286" s="20">
        <f t="shared" si="48"/>
        <v>8.3497085356609116E-4</v>
      </c>
      <c r="E286" s="10">
        <f>SUM($C$5:C286)/SUM($C$5:$C$3941)</f>
        <v>0.51335104026934675</v>
      </c>
      <c r="F286" t="str">
        <f t="shared" si="49"/>
        <v>A</v>
      </c>
      <c r="G286" s="21">
        <v>2.9704978772674639</v>
      </c>
      <c r="H286" s="22">
        <f t="shared" si="50"/>
        <v>1.7822987263604784</v>
      </c>
      <c r="I286" s="23">
        <v>49.82692307692308</v>
      </c>
      <c r="J286" s="23">
        <v>69.09008644696334</v>
      </c>
      <c r="K286" s="24">
        <f t="shared" si="51"/>
        <v>1.3866015033740229</v>
      </c>
      <c r="L286" t="str">
        <f t="shared" si="52"/>
        <v>Y</v>
      </c>
      <c r="M286" s="10">
        <f t="shared" si="53"/>
        <v>0.98</v>
      </c>
      <c r="N286" s="24">
        <f t="shared" si="54"/>
        <v>2.0537489106318221</v>
      </c>
      <c r="O286" s="25">
        <f t="shared" si="55"/>
        <v>200.6679804962516</v>
      </c>
      <c r="P286" s="8">
        <f t="shared" si="56"/>
        <v>301</v>
      </c>
      <c r="Q286" s="8">
        <f t="shared" si="57"/>
        <v>2591</v>
      </c>
      <c r="R286" s="8">
        <f t="shared" si="58"/>
        <v>539.21064323122187</v>
      </c>
      <c r="S286" s="8">
        <f t="shared" si="59"/>
        <v>540</v>
      </c>
      <c r="T286" t="s">
        <v>62</v>
      </c>
    </row>
    <row r="287" spans="1:20" x14ac:dyDescent="0.35">
      <c r="A287" s="18" t="s">
        <v>626</v>
      </c>
      <c r="B287" s="18" t="s">
        <v>627</v>
      </c>
      <c r="C287" s="19">
        <v>7690.57</v>
      </c>
      <c r="D287" s="20">
        <f t="shared" si="48"/>
        <v>8.3432102098986735E-4</v>
      </c>
      <c r="E287" s="10">
        <f>SUM($C$5:C287)/SUM($C$5:$C$3941)</f>
        <v>0.51418536129033665</v>
      </c>
      <c r="F287" t="str">
        <f t="shared" si="49"/>
        <v>A</v>
      </c>
      <c r="G287" s="21">
        <v>1.2362272946471631</v>
      </c>
      <c r="H287" s="22">
        <f t="shared" si="50"/>
        <v>0.74173637678829785</v>
      </c>
      <c r="I287" s="23">
        <v>119.6346153846154</v>
      </c>
      <c r="J287" s="23">
        <v>95.501571457382639</v>
      </c>
      <c r="K287" s="24">
        <f t="shared" si="51"/>
        <v>0.79827708017744681</v>
      </c>
      <c r="L287" t="str">
        <f t="shared" si="52"/>
        <v>X</v>
      </c>
      <c r="M287" s="10">
        <f t="shared" si="53"/>
        <v>0.98</v>
      </c>
      <c r="N287" s="24">
        <f t="shared" si="54"/>
        <v>2.0537489106318221</v>
      </c>
      <c r="O287" s="25">
        <f t="shared" si="55"/>
        <v>277.37854248138296</v>
      </c>
      <c r="P287" s="8">
        <f t="shared" si="56"/>
        <v>517</v>
      </c>
      <c r="Q287" s="8">
        <f t="shared" si="57"/>
        <v>6221.0000000000009</v>
      </c>
      <c r="R287" s="8">
        <f t="shared" si="58"/>
        <v>1295.1507138035124</v>
      </c>
      <c r="S287" s="8">
        <f t="shared" si="59"/>
        <v>1296</v>
      </c>
      <c r="T287" t="s">
        <v>62</v>
      </c>
    </row>
    <row r="288" spans="1:20" x14ac:dyDescent="0.35">
      <c r="A288" s="18" t="s">
        <v>628</v>
      </c>
      <c r="B288" s="18" t="s">
        <v>629</v>
      </c>
      <c r="C288" s="19">
        <v>7681.84</v>
      </c>
      <c r="D288" s="20">
        <f t="shared" si="48"/>
        <v>8.333739361166731E-4</v>
      </c>
      <c r="E288" s="10">
        <f>SUM($C$5:C288)/SUM($C$5:$C$3941)</f>
        <v>0.51501873522645325</v>
      </c>
      <c r="F288" t="str">
        <f t="shared" si="49"/>
        <v>A</v>
      </c>
      <c r="G288" s="21">
        <v>6.1900402900886382</v>
      </c>
      <c r="H288" s="22">
        <f t="shared" si="50"/>
        <v>3.7140241740531827</v>
      </c>
      <c r="I288" s="23">
        <v>23.86538461538462</v>
      </c>
      <c r="J288" s="23">
        <v>58.42609840096268</v>
      </c>
      <c r="K288" s="24">
        <f t="shared" si="51"/>
        <v>2.4481523906930369</v>
      </c>
      <c r="L288" t="str">
        <f t="shared" si="52"/>
        <v>Z</v>
      </c>
      <c r="M288" s="10">
        <f t="shared" si="53"/>
        <v>0.98</v>
      </c>
      <c r="N288" s="24">
        <f t="shared" si="54"/>
        <v>2.0537489106318221</v>
      </c>
      <c r="O288" s="25">
        <f t="shared" si="55"/>
        <v>169.69507171476067</v>
      </c>
      <c r="P288" s="8">
        <f t="shared" si="56"/>
        <v>218</v>
      </c>
      <c r="Q288" s="8">
        <f t="shared" si="57"/>
        <v>1241.0000000000002</v>
      </c>
      <c r="R288" s="8">
        <f t="shared" si="58"/>
        <v>258.51070109352929</v>
      </c>
      <c r="S288" s="8">
        <f t="shared" si="59"/>
        <v>259</v>
      </c>
      <c r="T288" t="s">
        <v>62</v>
      </c>
    </row>
    <row r="289" spans="1:20" x14ac:dyDescent="0.35">
      <c r="A289" s="18" t="s">
        <v>630</v>
      </c>
      <c r="B289" s="18" t="s">
        <v>631</v>
      </c>
      <c r="C289" s="19">
        <v>7665.34</v>
      </c>
      <c r="D289" s="20">
        <f t="shared" si="48"/>
        <v>8.3158391316046402E-4</v>
      </c>
      <c r="E289" s="10">
        <f>SUM($C$5:C289)/SUM($C$5:$C$3941)</f>
        <v>0.51585031913961377</v>
      </c>
      <c r="F289" t="str">
        <f t="shared" si="49"/>
        <v>A</v>
      </c>
      <c r="G289" s="21">
        <v>1.698878546099291</v>
      </c>
      <c r="H289" s="22">
        <f t="shared" si="50"/>
        <v>1.0193271276595746</v>
      </c>
      <c r="I289" s="23">
        <v>86.769230769230774</v>
      </c>
      <c r="J289" s="23">
        <v>62.442637326264723</v>
      </c>
      <c r="K289" s="24">
        <f t="shared" si="51"/>
        <v>0.71964032379560405</v>
      </c>
      <c r="L289" t="str">
        <f t="shared" si="52"/>
        <v>X</v>
      </c>
      <c r="M289" s="10">
        <f t="shared" si="53"/>
        <v>0.98</v>
      </c>
      <c r="N289" s="24">
        <f t="shared" si="54"/>
        <v>2.0537489106318221</v>
      </c>
      <c r="O289" s="25">
        <f t="shared" si="55"/>
        <v>181.36086627623746</v>
      </c>
      <c r="P289" s="8">
        <f t="shared" si="56"/>
        <v>355</v>
      </c>
      <c r="Q289" s="8">
        <f t="shared" si="57"/>
        <v>4512</v>
      </c>
      <c r="R289" s="8">
        <f t="shared" si="58"/>
        <v>940.89844791767314</v>
      </c>
      <c r="S289" s="8">
        <f t="shared" si="59"/>
        <v>941</v>
      </c>
      <c r="T289" t="s">
        <v>62</v>
      </c>
    </row>
    <row r="290" spans="1:20" x14ac:dyDescent="0.35">
      <c r="A290" s="18" t="s">
        <v>632</v>
      </c>
      <c r="B290" s="18" t="s">
        <v>633</v>
      </c>
      <c r="C290" s="19">
        <v>7605.21</v>
      </c>
      <c r="D290" s="20">
        <f t="shared" si="48"/>
        <v>8.2506063556307913E-4</v>
      </c>
      <c r="E290" s="10">
        <f>SUM($C$5:C290)/SUM($C$5:$C$3941)</f>
        <v>0.51667537977517686</v>
      </c>
      <c r="F290" t="str">
        <f t="shared" si="49"/>
        <v>A</v>
      </c>
      <c r="G290" s="21">
        <v>16.320193133047209</v>
      </c>
      <c r="H290" s="22">
        <f t="shared" si="50"/>
        <v>9.7921158798283248</v>
      </c>
      <c r="I290" s="23">
        <v>8.9615384615384617</v>
      </c>
      <c r="J290" s="23">
        <v>19.84445547937764</v>
      </c>
      <c r="K290" s="24">
        <f t="shared" si="51"/>
        <v>2.2144027573554448</v>
      </c>
      <c r="L290" t="str">
        <f t="shared" si="52"/>
        <v>Z</v>
      </c>
      <c r="M290" s="10">
        <f t="shared" si="53"/>
        <v>0.98</v>
      </c>
      <c r="N290" s="24">
        <f t="shared" si="54"/>
        <v>2.0537489106318221</v>
      </c>
      <c r="O290" s="25">
        <f t="shared" si="55"/>
        <v>57.637021602967032</v>
      </c>
      <c r="P290" s="8">
        <f t="shared" si="56"/>
        <v>76</v>
      </c>
      <c r="Q290" s="8">
        <f t="shared" si="57"/>
        <v>466</v>
      </c>
      <c r="R290" s="8">
        <f t="shared" si="58"/>
        <v>97.559526549566371</v>
      </c>
      <c r="S290" s="8">
        <f t="shared" si="59"/>
        <v>98</v>
      </c>
      <c r="T290" t="s">
        <v>62</v>
      </c>
    </row>
    <row r="291" spans="1:20" x14ac:dyDescent="0.35">
      <c r="A291" s="18" t="s">
        <v>634</v>
      </c>
      <c r="B291" s="18" t="s">
        <v>635</v>
      </c>
      <c r="C291" s="19">
        <v>7602.23</v>
      </c>
      <c r="D291" s="20">
        <f t="shared" si="48"/>
        <v>8.2473734656856375E-4</v>
      </c>
      <c r="E291" s="10">
        <f>SUM($C$5:C291)/SUM($C$5:$C$3941)</f>
        <v>0.51750011712174548</v>
      </c>
      <c r="F291" t="str">
        <f t="shared" si="49"/>
        <v>A</v>
      </c>
      <c r="G291" s="21">
        <v>13.03984562607204</v>
      </c>
      <c r="H291" s="22">
        <f t="shared" si="50"/>
        <v>7.8239073756432234</v>
      </c>
      <c r="I291" s="23">
        <v>11.21153846153846</v>
      </c>
      <c r="J291" s="23">
        <v>12.34525635414154</v>
      </c>
      <c r="K291" s="24">
        <f t="shared" si="51"/>
        <v>1.1011206353608236</v>
      </c>
      <c r="L291" t="str">
        <f t="shared" si="52"/>
        <v>Y</v>
      </c>
      <c r="M291" s="10">
        <f t="shared" si="53"/>
        <v>0.98</v>
      </c>
      <c r="N291" s="24">
        <f t="shared" si="54"/>
        <v>2.0537489106318221</v>
      </c>
      <c r="O291" s="25">
        <f t="shared" si="55"/>
        <v>35.856050971882723</v>
      </c>
      <c r="P291" s="8">
        <f t="shared" si="56"/>
        <v>59</v>
      </c>
      <c r="Q291" s="8">
        <f t="shared" si="57"/>
        <v>582.99999999999989</v>
      </c>
      <c r="R291" s="8">
        <f t="shared" si="58"/>
        <v>122.07800545220722</v>
      </c>
      <c r="S291" s="8">
        <f t="shared" si="59"/>
        <v>123</v>
      </c>
      <c r="T291" t="s">
        <v>62</v>
      </c>
    </row>
    <row r="292" spans="1:20" x14ac:dyDescent="0.35">
      <c r="A292" s="18" t="s">
        <v>636</v>
      </c>
      <c r="B292" s="18" t="s">
        <v>637</v>
      </c>
      <c r="C292" s="19">
        <v>7573.41</v>
      </c>
      <c r="D292" s="20">
        <f t="shared" si="48"/>
        <v>8.216107731383852E-4</v>
      </c>
      <c r="E292" s="10">
        <f>SUM($C$5:C292)/SUM($C$5:$C$3941)</f>
        <v>0.51832172789488384</v>
      </c>
      <c r="F292" t="str">
        <f t="shared" si="49"/>
        <v>A</v>
      </c>
      <c r="G292" s="21">
        <v>1.309372406639004</v>
      </c>
      <c r="H292" s="22">
        <f t="shared" si="50"/>
        <v>0.78562344398340234</v>
      </c>
      <c r="I292" s="23">
        <v>111.2307692307692</v>
      </c>
      <c r="J292" s="23">
        <v>148.10510515152981</v>
      </c>
      <c r="K292" s="24">
        <f t="shared" si="51"/>
        <v>1.3315120103526197</v>
      </c>
      <c r="L292" t="str">
        <f t="shared" si="52"/>
        <v>Y</v>
      </c>
      <c r="M292" s="10">
        <f t="shared" si="53"/>
        <v>0.98</v>
      </c>
      <c r="N292" s="24">
        <f t="shared" si="54"/>
        <v>2.0537489106318221</v>
      </c>
      <c r="O292" s="25">
        <f t="shared" si="55"/>
        <v>430.16232690281629</v>
      </c>
      <c r="P292" s="8">
        <f t="shared" si="56"/>
        <v>653</v>
      </c>
      <c r="Q292" s="8">
        <f t="shared" si="57"/>
        <v>5783.9999999999982</v>
      </c>
      <c r="R292" s="8">
        <f t="shared" si="58"/>
        <v>1213.4501020895925</v>
      </c>
      <c r="S292" s="8">
        <f t="shared" si="59"/>
        <v>1214</v>
      </c>
      <c r="T292" t="s">
        <v>175</v>
      </c>
    </row>
    <row r="293" spans="1:20" x14ac:dyDescent="0.35">
      <c r="A293" s="18" t="s">
        <v>638</v>
      </c>
      <c r="B293" s="18" t="s">
        <v>639</v>
      </c>
      <c r="C293" s="19">
        <v>7557.57</v>
      </c>
      <c r="D293" s="20">
        <f t="shared" si="48"/>
        <v>8.1989235110042447E-4</v>
      </c>
      <c r="E293" s="10">
        <f>SUM($C$5:C293)/SUM($C$5:$C$3941)</f>
        <v>0.51914162024598431</v>
      </c>
      <c r="F293" t="str">
        <f t="shared" si="49"/>
        <v>A</v>
      </c>
      <c r="G293" s="21">
        <v>2.806375789082808</v>
      </c>
      <c r="H293" s="22">
        <f t="shared" si="50"/>
        <v>1.6838254734496847</v>
      </c>
      <c r="I293" s="23">
        <v>51.78846153846154</v>
      </c>
      <c r="J293" s="23">
        <v>52.223252479594862</v>
      </c>
      <c r="K293" s="24">
        <f t="shared" si="51"/>
        <v>1.0083955176156454</v>
      </c>
      <c r="L293" t="str">
        <f t="shared" si="52"/>
        <v>Y</v>
      </c>
      <c r="M293" s="10">
        <f t="shared" si="53"/>
        <v>0.98</v>
      </c>
      <c r="N293" s="24">
        <f t="shared" si="54"/>
        <v>2.0537489106318221</v>
      </c>
      <c r="O293" s="25">
        <f t="shared" si="55"/>
        <v>151.67928061677458</v>
      </c>
      <c r="P293" s="8">
        <f t="shared" si="56"/>
        <v>256</v>
      </c>
      <c r="Q293" s="8">
        <f t="shared" si="57"/>
        <v>2693</v>
      </c>
      <c r="R293" s="8">
        <f t="shared" si="58"/>
        <v>565.56774979651391</v>
      </c>
      <c r="S293" s="8">
        <f t="shared" si="59"/>
        <v>566</v>
      </c>
      <c r="T293" t="s">
        <v>62</v>
      </c>
    </row>
    <row r="294" spans="1:20" x14ac:dyDescent="0.35">
      <c r="A294" s="18" t="s">
        <v>640</v>
      </c>
      <c r="B294" s="18" t="s">
        <v>641</v>
      </c>
      <c r="C294" s="19">
        <v>7525.37</v>
      </c>
      <c r="D294" s="20">
        <f t="shared" si="48"/>
        <v>8.1639909417982257E-4</v>
      </c>
      <c r="E294" s="10">
        <f>SUM($C$5:C294)/SUM($C$5:$C$3941)</f>
        <v>0.51995801934016417</v>
      </c>
      <c r="F294" t="str">
        <f t="shared" si="49"/>
        <v>A</v>
      </c>
      <c r="G294" s="21">
        <v>1.6011425531914889</v>
      </c>
      <c r="H294" s="22">
        <f t="shared" si="50"/>
        <v>0.96068553191489325</v>
      </c>
      <c r="I294" s="23">
        <v>90.384615384615387</v>
      </c>
      <c r="J294" s="23">
        <v>97.958004976953561</v>
      </c>
      <c r="K294" s="24">
        <f t="shared" si="51"/>
        <v>1.0837906933620394</v>
      </c>
      <c r="L294" t="str">
        <f t="shared" si="52"/>
        <v>Y</v>
      </c>
      <c r="M294" s="10">
        <f t="shared" si="53"/>
        <v>0.98</v>
      </c>
      <c r="N294" s="24">
        <f t="shared" si="54"/>
        <v>2.0537489106318221</v>
      </c>
      <c r="O294" s="25">
        <f t="shared" si="55"/>
        <v>284.51310517980988</v>
      </c>
      <c r="P294" s="8">
        <f t="shared" si="56"/>
        <v>466</v>
      </c>
      <c r="Q294" s="8">
        <f t="shared" si="57"/>
        <v>4700</v>
      </c>
      <c r="R294" s="8">
        <f t="shared" si="58"/>
        <v>989.17538731485877</v>
      </c>
      <c r="S294" s="8">
        <f t="shared" si="59"/>
        <v>990</v>
      </c>
      <c r="T294" t="s">
        <v>175</v>
      </c>
    </row>
    <row r="295" spans="1:20" x14ac:dyDescent="0.35">
      <c r="A295" s="18" t="s">
        <v>642</v>
      </c>
      <c r="B295" s="18" t="s">
        <v>643</v>
      </c>
      <c r="C295" s="19">
        <v>7521.98</v>
      </c>
      <c r="D295" s="20">
        <f t="shared" si="48"/>
        <v>8.1603132582700139E-4</v>
      </c>
      <c r="E295" s="10">
        <f>SUM($C$5:C295)/SUM($C$5:$C$3941)</f>
        <v>0.52077405066599114</v>
      </c>
      <c r="F295" t="str">
        <f t="shared" si="49"/>
        <v>A</v>
      </c>
      <c r="G295" s="21">
        <v>2.032418265333694</v>
      </c>
      <c r="H295" s="22">
        <f t="shared" si="50"/>
        <v>1.2194509592002163</v>
      </c>
      <c r="I295" s="23">
        <v>71.17307692307692</v>
      </c>
      <c r="J295" s="23">
        <v>73.135844904907955</v>
      </c>
      <c r="K295" s="24">
        <f t="shared" si="51"/>
        <v>1.0275773939625004</v>
      </c>
      <c r="L295" t="str">
        <f t="shared" si="52"/>
        <v>Y</v>
      </c>
      <c r="M295" s="10">
        <f t="shared" si="53"/>
        <v>0.98</v>
      </c>
      <c r="N295" s="24">
        <f t="shared" si="54"/>
        <v>2.0537489106318221</v>
      </c>
      <c r="O295" s="25">
        <f t="shared" si="55"/>
        <v>212.41864142435148</v>
      </c>
      <c r="P295" s="8">
        <f t="shared" si="56"/>
        <v>355</v>
      </c>
      <c r="Q295" s="8">
        <f t="shared" si="57"/>
        <v>3701</v>
      </c>
      <c r="R295" s="8">
        <f t="shared" si="58"/>
        <v>779.09850422810496</v>
      </c>
      <c r="S295" s="8">
        <f t="shared" si="59"/>
        <v>780</v>
      </c>
      <c r="T295" t="s">
        <v>62</v>
      </c>
    </row>
    <row r="296" spans="1:20" x14ac:dyDescent="0.35">
      <c r="A296" s="18" t="s">
        <v>644</v>
      </c>
      <c r="B296" s="18" t="s">
        <v>645</v>
      </c>
      <c r="C296" s="19">
        <v>7505.97</v>
      </c>
      <c r="D296" s="20">
        <f t="shared" si="48"/>
        <v>8.1429446112827979E-4</v>
      </c>
      <c r="E296" s="10">
        <f>SUM($C$5:C296)/SUM($C$5:$C$3941)</f>
        <v>0.52158834512711938</v>
      </c>
      <c r="F296" t="str">
        <f t="shared" si="49"/>
        <v>A</v>
      </c>
      <c r="G296" s="21">
        <v>2.55131543167913</v>
      </c>
      <c r="H296" s="22">
        <f t="shared" si="50"/>
        <v>1.5307892590074779</v>
      </c>
      <c r="I296" s="23">
        <v>56.57692307692308</v>
      </c>
      <c r="J296" s="23">
        <v>58.373827788993452</v>
      </c>
      <c r="K296" s="24">
        <f t="shared" si="51"/>
        <v>1.0317603824023316</v>
      </c>
      <c r="L296" t="str">
        <f t="shared" si="52"/>
        <v>Y</v>
      </c>
      <c r="M296" s="10">
        <f t="shared" si="53"/>
        <v>0.98</v>
      </c>
      <c r="N296" s="24">
        <f t="shared" si="54"/>
        <v>2.0537489106318221</v>
      </c>
      <c r="O296" s="25">
        <f t="shared" si="55"/>
        <v>169.54325488136851</v>
      </c>
      <c r="P296" s="8">
        <f t="shared" si="56"/>
        <v>283</v>
      </c>
      <c r="Q296" s="8">
        <f t="shared" si="57"/>
        <v>2942</v>
      </c>
      <c r="R296" s="8">
        <f t="shared" si="58"/>
        <v>619.98135491932999</v>
      </c>
      <c r="S296" s="8">
        <f t="shared" si="59"/>
        <v>620</v>
      </c>
      <c r="T296" t="s">
        <v>62</v>
      </c>
    </row>
    <row r="297" spans="1:20" x14ac:dyDescent="0.35">
      <c r="A297" s="18" t="s">
        <v>646</v>
      </c>
      <c r="B297" s="18" t="s">
        <v>647</v>
      </c>
      <c r="C297" s="19">
        <v>7494.19</v>
      </c>
      <c r="D297" s="20">
        <f t="shared" si="48"/>
        <v>8.130164932237862E-4</v>
      </c>
      <c r="E297" s="10">
        <f>SUM($C$5:C297)/SUM($C$5:$C$3941)</f>
        <v>0.52240136162034323</v>
      </c>
      <c r="F297" t="str">
        <f t="shared" si="49"/>
        <v>A</v>
      </c>
      <c r="G297" s="21">
        <v>1.5914610320662561</v>
      </c>
      <c r="H297" s="22">
        <f t="shared" si="50"/>
        <v>0.95487661923975364</v>
      </c>
      <c r="I297" s="23">
        <v>90.557692307692307</v>
      </c>
      <c r="J297" s="23">
        <v>78.820573969266718</v>
      </c>
      <c r="K297" s="24">
        <f t="shared" si="51"/>
        <v>0.87039070851600542</v>
      </c>
      <c r="L297" t="str">
        <f t="shared" si="52"/>
        <v>X</v>
      </c>
      <c r="M297" s="10">
        <f t="shared" si="53"/>
        <v>0.98</v>
      </c>
      <c r="N297" s="24">
        <f t="shared" si="54"/>
        <v>2.0537489106318221</v>
      </c>
      <c r="O297" s="25">
        <f t="shared" si="55"/>
        <v>228.92959342451877</v>
      </c>
      <c r="P297" s="8">
        <f t="shared" si="56"/>
        <v>411</v>
      </c>
      <c r="Q297" s="8">
        <f t="shared" si="57"/>
        <v>4709</v>
      </c>
      <c r="R297" s="8">
        <f t="shared" si="58"/>
        <v>993.12911331910107</v>
      </c>
      <c r="S297" s="8">
        <f t="shared" si="59"/>
        <v>994</v>
      </c>
      <c r="T297" t="s">
        <v>62</v>
      </c>
    </row>
    <row r="298" spans="1:20" x14ac:dyDescent="0.35">
      <c r="A298" s="18" t="s">
        <v>648</v>
      </c>
      <c r="B298" s="18" t="s">
        <v>649</v>
      </c>
      <c r="C298" s="19">
        <v>7462.39</v>
      </c>
      <c r="D298" s="20">
        <f t="shared" si="48"/>
        <v>8.0956663079909249E-4</v>
      </c>
      <c r="E298" s="10">
        <f>SUM($C$5:C298)/SUM($C$5:$C$3941)</f>
        <v>0.52321092825114235</v>
      </c>
      <c r="F298" t="str">
        <f t="shared" si="49"/>
        <v>A</v>
      </c>
      <c r="G298" s="21">
        <v>4.3563280793928776</v>
      </c>
      <c r="H298" s="22">
        <f t="shared" si="50"/>
        <v>2.6137968476357263</v>
      </c>
      <c r="I298" s="23">
        <v>32.942307692307693</v>
      </c>
      <c r="J298" s="23">
        <v>62.998105624035993</v>
      </c>
      <c r="K298" s="24">
        <f t="shared" si="51"/>
        <v>1.912376819877333</v>
      </c>
      <c r="L298" t="str">
        <f t="shared" si="52"/>
        <v>Y</v>
      </c>
      <c r="M298" s="10">
        <f t="shared" si="53"/>
        <v>0.98</v>
      </c>
      <c r="N298" s="24">
        <f t="shared" si="54"/>
        <v>2.0537489106318221</v>
      </c>
      <c r="O298" s="25">
        <f t="shared" si="55"/>
        <v>182.97419037634572</v>
      </c>
      <c r="P298" s="8">
        <f t="shared" si="56"/>
        <v>249</v>
      </c>
      <c r="Q298" s="8">
        <f t="shared" si="57"/>
        <v>1713</v>
      </c>
      <c r="R298" s="8">
        <f t="shared" si="58"/>
        <v>362.04100716420942</v>
      </c>
      <c r="S298" s="8">
        <f t="shared" si="59"/>
        <v>363</v>
      </c>
      <c r="T298" t="s">
        <v>62</v>
      </c>
    </row>
    <row r="299" spans="1:20" x14ac:dyDescent="0.35">
      <c r="A299" s="18" t="s">
        <v>650</v>
      </c>
      <c r="B299" s="18" t="s">
        <v>651</v>
      </c>
      <c r="C299" s="19">
        <v>7458.57</v>
      </c>
      <c r="D299" s="20">
        <f t="shared" si="48"/>
        <v>8.0915221336317006E-4</v>
      </c>
      <c r="E299" s="10">
        <f>SUM($C$5:C299)/SUM($C$5:$C$3941)</f>
        <v>0.52402008046450554</v>
      </c>
      <c r="F299" t="str">
        <f t="shared" si="49"/>
        <v>A</v>
      </c>
      <c r="G299" s="21">
        <v>2.852225621414914</v>
      </c>
      <c r="H299" s="22">
        <f t="shared" si="50"/>
        <v>1.7113353728489484</v>
      </c>
      <c r="I299" s="23">
        <v>50.28846153846154</v>
      </c>
      <c r="J299" s="23">
        <v>52.823173961724883</v>
      </c>
      <c r="K299" s="24">
        <f t="shared" si="51"/>
        <v>1.0504034592771296</v>
      </c>
      <c r="L299" t="str">
        <f t="shared" si="52"/>
        <v>Y</v>
      </c>
      <c r="M299" s="10">
        <f t="shared" si="53"/>
        <v>0.98</v>
      </c>
      <c r="N299" s="24">
        <f t="shared" si="54"/>
        <v>2.0537489106318221</v>
      </c>
      <c r="O299" s="25">
        <f t="shared" si="55"/>
        <v>153.4217163042413</v>
      </c>
      <c r="P299" s="8">
        <f t="shared" si="56"/>
        <v>254</v>
      </c>
      <c r="Q299" s="8">
        <f t="shared" si="57"/>
        <v>2615</v>
      </c>
      <c r="R299" s="8">
        <f t="shared" si="58"/>
        <v>552.81940710055073</v>
      </c>
      <c r="S299" s="8">
        <f t="shared" si="59"/>
        <v>553</v>
      </c>
      <c r="T299" t="s">
        <v>62</v>
      </c>
    </row>
    <row r="300" spans="1:20" x14ac:dyDescent="0.35">
      <c r="A300" s="18" t="s">
        <v>652</v>
      </c>
      <c r="B300" s="18" t="s">
        <v>653</v>
      </c>
      <c r="C300" s="19">
        <v>7455.1</v>
      </c>
      <c r="D300" s="20">
        <f t="shared" si="48"/>
        <v>8.0877576611116742E-4</v>
      </c>
      <c r="E300" s="10">
        <f>SUM($C$5:C300)/SUM($C$5:$C$3941)</f>
        <v>0.5248288562306167</v>
      </c>
      <c r="F300" t="str">
        <f t="shared" si="49"/>
        <v>A</v>
      </c>
      <c r="G300" s="21">
        <v>1.930372863801139</v>
      </c>
      <c r="H300" s="22">
        <f t="shared" si="50"/>
        <v>1.1582237182806834</v>
      </c>
      <c r="I300" s="23">
        <v>74.269230769230774</v>
      </c>
      <c r="J300" s="23">
        <v>85.392775417562859</v>
      </c>
      <c r="K300" s="24">
        <f t="shared" si="51"/>
        <v>1.149773257823218</v>
      </c>
      <c r="L300" t="str">
        <f t="shared" si="52"/>
        <v>Y</v>
      </c>
      <c r="M300" s="10">
        <f t="shared" si="53"/>
        <v>0.98</v>
      </c>
      <c r="N300" s="24">
        <f t="shared" si="54"/>
        <v>2.0537489106318221</v>
      </c>
      <c r="O300" s="25">
        <f t="shared" si="55"/>
        <v>248.01815532777417</v>
      </c>
      <c r="P300" s="8">
        <f t="shared" si="56"/>
        <v>397</v>
      </c>
      <c r="Q300" s="8">
        <f t="shared" si="57"/>
        <v>3862</v>
      </c>
      <c r="R300" s="8">
        <f t="shared" si="58"/>
        <v>816.62920115609006</v>
      </c>
      <c r="S300" s="8">
        <f t="shared" si="59"/>
        <v>817</v>
      </c>
      <c r="T300" t="s">
        <v>62</v>
      </c>
    </row>
    <row r="301" spans="1:20" x14ac:dyDescent="0.35">
      <c r="A301" s="18" t="s">
        <v>654</v>
      </c>
      <c r="B301" s="18" t="s">
        <v>655</v>
      </c>
      <c r="C301" s="19">
        <v>7438.51</v>
      </c>
      <c r="D301" s="20">
        <f t="shared" si="48"/>
        <v>8.0697597939337893E-4</v>
      </c>
      <c r="E301" s="10">
        <f>SUM($C$5:C301)/SUM($C$5:$C$3941)</f>
        <v>0.52563583221000998</v>
      </c>
      <c r="F301" t="str">
        <f t="shared" si="49"/>
        <v>A</v>
      </c>
      <c r="G301" s="21">
        <v>2.311532007458049</v>
      </c>
      <c r="H301" s="22">
        <f t="shared" si="50"/>
        <v>1.3869192044748293</v>
      </c>
      <c r="I301" s="23">
        <v>61.884615384615387</v>
      </c>
      <c r="J301" s="23">
        <v>71.569150393758804</v>
      </c>
      <c r="K301" s="24">
        <f t="shared" si="51"/>
        <v>1.1564934184199682</v>
      </c>
      <c r="L301" t="str">
        <f t="shared" si="52"/>
        <v>Y</v>
      </c>
      <c r="M301" s="10">
        <f t="shared" si="53"/>
        <v>0.98</v>
      </c>
      <c r="N301" s="24">
        <f t="shared" si="54"/>
        <v>2.0537489106318221</v>
      </c>
      <c r="O301" s="25">
        <f t="shared" si="55"/>
        <v>207.86827190283992</v>
      </c>
      <c r="P301" s="8">
        <f t="shared" si="56"/>
        <v>332</v>
      </c>
      <c r="Q301" s="8">
        <f t="shared" si="57"/>
        <v>3218</v>
      </c>
      <c r="R301" s="8">
        <f t="shared" si="58"/>
        <v>681.21223067710514</v>
      </c>
      <c r="S301" s="8">
        <f t="shared" si="59"/>
        <v>682</v>
      </c>
      <c r="T301" t="s">
        <v>62</v>
      </c>
    </row>
    <row r="302" spans="1:20" x14ac:dyDescent="0.35">
      <c r="A302" s="18" t="s">
        <v>656</v>
      </c>
      <c r="B302" s="18" t="s">
        <v>657</v>
      </c>
      <c r="C302" s="19">
        <v>7429.99</v>
      </c>
      <c r="D302" s="20">
        <f t="shared" si="48"/>
        <v>8.0605167663053644E-4</v>
      </c>
      <c r="E302" s="10">
        <f>SUM($C$5:C302)/SUM($C$5:$C$3941)</f>
        <v>0.52644188388664059</v>
      </c>
      <c r="F302" t="str">
        <f t="shared" si="49"/>
        <v>A</v>
      </c>
      <c r="G302" s="21">
        <v>13.33929982046679</v>
      </c>
      <c r="H302" s="22">
        <f t="shared" si="50"/>
        <v>8.003579892280074</v>
      </c>
      <c r="I302" s="23">
        <v>10.71153846153846</v>
      </c>
      <c r="J302" s="23">
        <v>25.978374519680141</v>
      </c>
      <c r="K302" s="24">
        <f t="shared" si="51"/>
        <v>2.4252701526451843</v>
      </c>
      <c r="L302" t="str">
        <f t="shared" si="52"/>
        <v>Z</v>
      </c>
      <c r="M302" s="10">
        <f t="shared" si="53"/>
        <v>0.98</v>
      </c>
      <c r="N302" s="24">
        <f t="shared" si="54"/>
        <v>2.0537489106318221</v>
      </c>
      <c r="O302" s="25">
        <f t="shared" si="55"/>
        <v>75.452618740624231</v>
      </c>
      <c r="P302" s="8">
        <f t="shared" si="56"/>
        <v>97</v>
      </c>
      <c r="Q302" s="8">
        <f t="shared" si="57"/>
        <v>556.99999999999989</v>
      </c>
      <c r="R302" s="8">
        <f t="shared" si="58"/>
        <v>117.97784341626715</v>
      </c>
      <c r="S302" s="8">
        <f t="shared" si="59"/>
        <v>118</v>
      </c>
      <c r="T302" t="s">
        <v>62</v>
      </c>
    </row>
    <row r="303" spans="1:20" x14ac:dyDescent="0.35">
      <c r="A303" s="18" t="s">
        <v>658</v>
      </c>
      <c r="B303" s="18" t="s">
        <v>659</v>
      </c>
      <c r="C303" s="19">
        <v>7429.15</v>
      </c>
      <c r="D303" s="20">
        <f t="shared" si="48"/>
        <v>8.0596054818912939E-4</v>
      </c>
      <c r="E303" s="10">
        <f>SUM($C$5:C303)/SUM($C$5:$C$3941)</f>
        <v>0.52724784443482975</v>
      </c>
      <c r="F303" t="str">
        <f t="shared" si="49"/>
        <v>A</v>
      </c>
      <c r="G303" s="21">
        <v>2.2601612412534231</v>
      </c>
      <c r="H303" s="22">
        <f t="shared" si="50"/>
        <v>1.3560967447520538</v>
      </c>
      <c r="I303" s="23">
        <v>63.21153846153846</v>
      </c>
      <c r="J303" s="23">
        <v>96.611885059974</v>
      </c>
      <c r="K303" s="24">
        <f t="shared" si="51"/>
        <v>1.5283900283293728</v>
      </c>
      <c r="L303" t="str">
        <f t="shared" si="52"/>
        <v>Y</v>
      </c>
      <c r="M303" s="10">
        <f t="shared" si="53"/>
        <v>0.98</v>
      </c>
      <c r="N303" s="24">
        <f t="shared" si="54"/>
        <v>2.0537489106318221</v>
      </c>
      <c r="O303" s="25">
        <f t="shared" si="55"/>
        <v>280.60338123622455</v>
      </c>
      <c r="P303" s="8">
        <f t="shared" si="56"/>
        <v>408</v>
      </c>
      <c r="Q303" s="8">
        <f t="shared" si="57"/>
        <v>3287</v>
      </c>
      <c r="R303" s="8">
        <f t="shared" si="58"/>
        <v>696.25690163624461</v>
      </c>
      <c r="S303" s="8">
        <f t="shared" si="59"/>
        <v>697</v>
      </c>
      <c r="T303" t="s">
        <v>62</v>
      </c>
    </row>
    <row r="304" spans="1:20" x14ac:dyDescent="0.35">
      <c r="A304" s="18" t="s">
        <v>660</v>
      </c>
      <c r="B304" s="18" t="s">
        <v>661</v>
      </c>
      <c r="C304" s="19">
        <v>7425.71</v>
      </c>
      <c r="D304" s="20">
        <f t="shared" si="48"/>
        <v>8.0558735552431981E-4</v>
      </c>
      <c r="E304" s="10">
        <f>SUM($C$5:C304)/SUM($C$5:$C$3941)</f>
        <v>0.52805343179035402</v>
      </c>
      <c r="F304" t="str">
        <f t="shared" si="49"/>
        <v>A</v>
      </c>
      <c r="G304" s="21">
        <v>1.755902104516434</v>
      </c>
      <c r="H304" s="22">
        <f t="shared" si="50"/>
        <v>1.0535412627098604</v>
      </c>
      <c r="I304" s="23">
        <v>81.32692307692308</v>
      </c>
      <c r="J304" s="23">
        <v>125.9305319165225</v>
      </c>
      <c r="K304" s="24">
        <f t="shared" si="51"/>
        <v>1.5484482524613785</v>
      </c>
      <c r="L304" t="str">
        <f t="shared" si="52"/>
        <v>Y</v>
      </c>
      <c r="M304" s="10">
        <f t="shared" si="53"/>
        <v>0.98</v>
      </c>
      <c r="N304" s="24">
        <f t="shared" si="54"/>
        <v>2.0537489106318221</v>
      </c>
      <c r="O304" s="25">
        <f t="shared" si="55"/>
        <v>365.75761910365958</v>
      </c>
      <c r="P304" s="8">
        <f t="shared" si="56"/>
        <v>529</v>
      </c>
      <c r="Q304" s="8">
        <f t="shared" si="57"/>
        <v>4229</v>
      </c>
      <c r="R304" s="8">
        <f t="shared" si="58"/>
        <v>896.00011527676816</v>
      </c>
      <c r="S304" s="8">
        <f t="shared" si="59"/>
        <v>897</v>
      </c>
      <c r="T304" t="s">
        <v>62</v>
      </c>
    </row>
    <row r="305" spans="1:20" x14ac:dyDescent="0.35">
      <c r="A305" s="18" t="s">
        <v>662</v>
      </c>
      <c r="B305" s="18" t="s">
        <v>663</v>
      </c>
      <c r="C305" s="19">
        <v>7422.11</v>
      </c>
      <c r="D305" s="20">
        <f t="shared" si="48"/>
        <v>8.0519680506114686E-4</v>
      </c>
      <c r="E305" s="10">
        <f>SUM($C$5:C305)/SUM($C$5:$C$3941)</f>
        <v>0.52885862859541521</v>
      </c>
      <c r="F305" t="str">
        <f t="shared" si="49"/>
        <v>A</v>
      </c>
      <c r="G305" s="21">
        <v>6.0391456468673734</v>
      </c>
      <c r="H305" s="22">
        <f t="shared" si="50"/>
        <v>3.6234873881204237</v>
      </c>
      <c r="I305" s="23">
        <v>23.63461538461538</v>
      </c>
      <c r="J305" s="23">
        <v>19.41702188969402</v>
      </c>
      <c r="K305" s="24">
        <f t="shared" si="51"/>
        <v>0.82155015318477564</v>
      </c>
      <c r="L305" t="str">
        <f t="shared" si="52"/>
        <v>X</v>
      </c>
      <c r="M305" s="10">
        <f t="shared" si="53"/>
        <v>0.98</v>
      </c>
      <c r="N305" s="24">
        <f t="shared" si="54"/>
        <v>2.0537489106318221</v>
      </c>
      <c r="O305" s="25">
        <f t="shared" si="55"/>
        <v>56.395566574481613</v>
      </c>
      <c r="P305" s="8">
        <f t="shared" si="56"/>
        <v>104</v>
      </c>
      <c r="Q305" s="8">
        <f t="shared" si="57"/>
        <v>1228.9999999999998</v>
      </c>
      <c r="R305" s="8">
        <f t="shared" si="58"/>
        <v>260.45191936078601</v>
      </c>
      <c r="S305" s="8">
        <f t="shared" si="59"/>
        <v>261</v>
      </c>
      <c r="T305" t="s">
        <v>62</v>
      </c>
    </row>
    <row r="306" spans="1:20" x14ac:dyDescent="0.35">
      <c r="A306" s="18" t="s">
        <v>664</v>
      </c>
      <c r="B306" s="18" t="s">
        <v>665</v>
      </c>
      <c r="C306" s="19">
        <v>7395.22</v>
      </c>
      <c r="D306" s="20">
        <f t="shared" si="48"/>
        <v>8.0227961007372497E-4</v>
      </c>
      <c r="E306" s="10">
        <f>SUM($C$5:C306)/SUM($C$5:$C$3941)</f>
        <v>0.52966090820548895</v>
      </c>
      <c r="F306" t="str">
        <f t="shared" si="49"/>
        <v>A</v>
      </c>
      <c r="G306" s="21">
        <v>63.751896551724137</v>
      </c>
      <c r="H306" s="22">
        <f t="shared" si="50"/>
        <v>38.251137931034478</v>
      </c>
      <c r="I306" s="23">
        <v>2.2307692307692308</v>
      </c>
      <c r="J306" s="23">
        <v>6.0734568268865061</v>
      </c>
      <c r="K306" s="24">
        <f t="shared" si="51"/>
        <v>2.7225840948111921</v>
      </c>
      <c r="L306" t="str">
        <f t="shared" si="52"/>
        <v>Z</v>
      </c>
      <c r="M306" s="10">
        <f t="shared" si="53"/>
        <v>0.98</v>
      </c>
      <c r="N306" s="24">
        <f t="shared" si="54"/>
        <v>2.0537489106318221</v>
      </c>
      <c r="O306" s="25">
        <f t="shared" si="55"/>
        <v>17.639988292937712</v>
      </c>
      <c r="P306" s="8">
        <f t="shared" si="56"/>
        <v>23</v>
      </c>
      <c r="Q306" s="8">
        <f t="shared" si="57"/>
        <v>116</v>
      </c>
      <c r="R306" s="8">
        <f t="shared" si="58"/>
        <v>24.62758420769887</v>
      </c>
      <c r="S306" s="8">
        <f t="shared" si="59"/>
        <v>25</v>
      </c>
      <c r="T306" t="s">
        <v>175</v>
      </c>
    </row>
    <row r="307" spans="1:20" x14ac:dyDescent="0.35">
      <c r="A307" s="18" t="s">
        <v>666</v>
      </c>
      <c r="B307" s="18" t="s">
        <v>667</v>
      </c>
      <c r="C307" s="19">
        <v>7375.36</v>
      </c>
      <c r="D307" s="20">
        <f t="shared" si="48"/>
        <v>8.0012507335188788E-4</v>
      </c>
      <c r="E307" s="10">
        <f>SUM($C$5:C307)/SUM($C$5:$C$3941)</f>
        <v>0.53046103327884087</v>
      </c>
      <c r="F307" t="str">
        <f t="shared" si="49"/>
        <v>A</v>
      </c>
      <c r="G307" s="21">
        <v>5.2794273443092354</v>
      </c>
      <c r="H307" s="22">
        <f t="shared" si="50"/>
        <v>3.1676564065855413</v>
      </c>
      <c r="I307" s="23">
        <v>26.86538461538462</v>
      </c>
      <c r="J307" s="23">
        <v>32.415820905033542</v>
      </c>
      <c r="K307" s="24">
        <f t="shared" si="51"/>
        <v>1.2066017802875761</v>
      </c>
      <c r="L307" t="str">
        <f t="shared" si="52"/>
        <v>Y</v>
      </c>
      <c r="M307" s="10">
        <f t="shared" si="53"/>
        <v>0.98</v>
      </c>
      <c r="N307" s="24">
        <f t="shared" si="54"/>
        <v>2.0537489106318221</v>
      </c>
      <c r="O307" s="25">
        <f t="shared" si="55"/>
        <v>94.149792707737404</v>
      </c>
      <c r="P307" s="8">
        <f t="shared" si="56"/>
        <v>148</v>
      </c>
      <c r="Q307" s="8">
        <f t="shared" si="57"/>
        <v>1397.0000000000002</v>
      </c>
      <c r="R307" s="8">
        <f t="shared" si="58"/>
        <v>296.99160060928585</v>
      </c>
      <c r="S307" s="8">
        <f t="shared" si="59"/>
        <v>297</v>
      </c>
      <c r="T307" t="s">
        <v>62</v>
      </c>
    </row>
    <row r="308" spans="1:20" x14ac:dyDescent="0.35">
      <c r="A308" s="18" t="s">
        <v>668</v>
      </c>
      <c r="B308" s="18" t="s">
        <v>669</v>
      </c>
      <c r="C308" s="19">
        <v>7361.53</v>
      </c>
      <c r="D308" s="20">
        <f t="shared" si="48"/>
        <v>7.9862470865586527E-4</v>
      </c>
      <c r="E308" s="10">
        <f>SUM($C$5:C308)/SUM($C$5:$C$3941)</f>
        <v>0.53125965798749675</v>
      </c>
      <c r="F308" t="str">
        <f t="shared" si="49"/>
        <v>A</v>
      </c>
      <c r="G308" s="21">
        <v>1.1979707078925961</v>
      </c>
      <c r="H308" s="22">
        <f t="shared" si="50"/>
        <v>0.71878242473555765</v>
      </c>
      <c r="I308" s="23">
        <v>118.17307692307691</v>
      </c>
      <c r="J308" s="23">
        <v>107.7469295597911</v>
      </c>
      <c r="K308" s="24">
        <f t="shared" si="51"/>
        <v>0.91177222735706065</v>
      </c>
      <c r="L308" t="str">
        <f t="shared" si="52"/>
        <v>X</v>
      </c>
      <c r="M308" s="10">
        <f t="shared" si="53"/>
        <v>0.98</v>
      </c>
      <c r="N308" s="24">
        <f t="shared" si="54"/>
        <v>2.0537489106318221</v>
      </c>
      <c r="O308" s="25">
        <f t="shared" si="55"/>
        <v>312.94444501864513</v>
      </c>
      <c r="P308" s="8">
        <f t="shared" si="56"/>
        <v>550</v>
      </c>
      <c r="Q308" s="8">
        <f t="shared" si="57"/>
        <v>6144.9999999999991</v>
      </c>
      <c r="R308" s="8">
        <f t="shared" si="58"/>
        <v>1307.6069394912506</v>
      </c>
      <c r="S308" s="8">
        <f t="shared" si="59"/>
        <v>1308</v>
      </c>
      <c r="T308" t="s">
        <v>62</v>
      </c>
    </row>
    <row r="309" spans="1:20" x14ac:dyDescent="0.35">
      <c r="A309" s="18" t="s">
        <v>670</v>
      </c>
      <c r="B309" s="18" t="s">
        <v>671</v>
      </c>
      <c r="C309" s="19">
        <v>7347.8</v>
      </c>
      <c r="D309" s="20">
        <f t="shared" si="48"/>
        <v>7.9713519258381991E-4</v>
      </c>
      <c r="E309" s="10">
        <f>SUM($C$5:C309)/SUM($C$5:$C$3941)</f>
        <v>0.53205679318008059</v>
      </c>
      <c r="F309" t="str">
        <f t="shared" si="49"/>
        <v>A</v>
      </c>
      <c r="G309" s="21">
        <v>1.8282657377457081</v>
      </c>
      <c r="H309" s="22">
        <f t="shared" si="50"/>
        <v>1.0969594426474247</v>
      </c>
      <c r="I309" s="23">
        <v>77.288461538461533</v>
      </c>
      <c r="J309" s="23">
        <v>86.334356085650981</v>
      </c>
      <c r="K309" s="24">
        <f t="shared" si="51"/>
        <v>1.1170406858556485</v>
      </c>
      <c r="L309" t="str">
        <f t="shared" si="52"/>
        <v>Y</v>
      </c>
      <c r="M309" s="10">
        <f t="shared" si="53"/>
        <v>0.98</v>
      </c>
      <c r="N309" s="24">
        <f t="shared" si="54"/>
        <v>2.0537489106318221</v>
      </c>
      <c r="O309" s="25">
        <f t="shared" si="55"/>
        <v>250.75291947204249</v>
      </c>
      <c r="P309" s="8">
        <f t="shared" si="56"/>
        <v>406</v>
      </c>
      <c r="Q309" s="8">
        <f t="shared" si="57"/>
        <v>4018.9999999999995</v>
      </c>
      <c r="R309" s="8">
        <f t="shared" si="58"/>
        <v>856.0097581367786</v>
      </c>
      <c r="S309" s="8">
        <f t="shared" si="59"/>
        <v>857</v>
      </c>
      <c r="T309" t="s">
        <v>62</v>
      </c>
    </row>
    <row r="310" spans="1:20" x14ac:dyDescent="0.35">
      <c r="A310" s="18" t="s">
        <v>672</v>
      </c>
      <c r="B310" s="18" t="s">
        <v>673</v>
      </c>
      <c r="C310" s="19">
        <v>7341.31</v>
      </c>
      <c r="D310" s="20">
        <f t="shared" si="48"/>
        <v>7.96431116887711E-4</v>
      </c>
      <c r="E310" s="10">
        <f>SUM($C$5:C310)/SUM($C$5:$C$3941)</f>
        <v>0.53285322429696824</v>
      </c>
      <c r="F310" t="str">
        <f t="shared" si="49"/>
        <v>A</v>
      </c>
      <c r="G310" s="21">
        <v>1.6684795454545449</v>
      </c>
      <c r="H310" s="22">
        <f t="shared" si="50"/>
        <v>1.001087727272727</v>
      </c>
      <c r="I310" s="23">
        <v>84.615384615384613</v>
      </c>
      <c r="J310" s="23">
        <v>64.401362135805869</v>
      </c>
      <c r="K310" s="24">
        <f t="shared" si="51"/>
        <v>0.76110700705952394</v>
      </c>
      <c r="L310" t="str">
        <f t="shared" si="52"/>
        <v>X</v>
      </c>
      <c r="M310" s="10">
        <f t="shared" si="53"/>
        <v>0.98</v>
      </c>
      <c r="N310" s="24">
        <f t="shared" si="54"/>
        <v>2.0537489106318221</v>
      </c>
      <c r="O310" s="25">
        <f t="shared" si="55"/>
        <v>187.04986410634223</v>
      </c>
      <c r="P310" s="8">
        <f t="shared" si="56"/>
        <v>357</v>
      </c>
      <c r="Q310" s="8">
        <f t="shared" si="57"/>
        <v>4400</v>
      </c>
      <c r="R310" s="8">
        <f t="shared" si="58"/>
        <v>937.57337848366001</v>
      </c>
      <c r="S310" s="8">
        <f t="shared" si="59"/>
        <v>938</v>
      </c>
      <c r="T310" t="s">
        <v>62</v>
      </c>
    </row>
    <row r="311" spans="1:20" x14ac:dyDescent="0.35">
      <c r="A311" s="18" t="s">
        <v>674</v>
      </c>
      <c r="B311" s="18" t="s">
        <v>675</v>
      </c>
      <c r="C311" s="19">
        <v>7340.26</v>
      </c>
      <c r="D311" s="20">
        <f t="shared" si="48"/>
        <v>7.9631720633595218E-4</v>
      </c>
      <c r="E311" s="10">
        <f>SUM($C$5:C311)/SUM($C$5:$C$3941)</f>
        <v>0.53364954150330413</v>
      </c>
      <c r="F311" t="str">
        <f t="shared" si="49"/>
        <v>A</v>
      </c>
      <c r="G311" s="21">
        <v>4.5032269938650309</v>
      </c>
      <c r="H311" s="22">
        <f t="shared" si="50"/>
        <v>2.7019361963190183</v>
      </c>
      <c r="I311" s="23">
        <v>31.34615384615385</v>
      </c>
      <c r="J311" s="23">
        <v>99.81411834110024</v>
      </c>
      <c r="K311" s="24">
        <f t="shared" si="51"/>
        <v>3.184254082047369</v>
      </c>
      <c r="L311" t="str">
        <f t="shared" si="52"/>
        <v>Z</v>
      </c>
      <c r="M311" s="10">
        <f t="shared" si="53"/>
        <v>0.98</v>
      </c>
      <c r="N311" s="24">
        <f t="shared" si="54"/>
        <v>2.0537489106318221</v>
      </c>
      <c r="O311" s="25">
        <f t="shared" si="55"/>
        <v>289.90407426828159</v>
      </c>
      <c r="P311" s="8">
        <f t="shared" si="56"/>
        <v>353</v>
      </c>
      <c r="Q311" s="8">
        <f t="shared" si="57"/>
        <v>1630.0000000000002</v>
      </c>
      <c r="R311" s="8">
        <f t="shared" si="58"/>
        <v>347.35316095380097</v>
      </c>
      <c r="S311" s="8">
        <f t="shared" si="59"/>
        <v>348</v>
      </c>
      <c r="T311" t="s">
        <v>62</v>
      </c>
    </row>
    <row r="312" spans="1:20" x14ac:dyDescent="0.35">
      <c r="A312" s="18" t="s">
        <v>676</v>
      </c>
      <c r="B312" s="18" t="s">
        <v>677</v>
      </c>
      <c r="C312" s="19">
        <v>7339.99</v>
      </c>
      <c r="D312" s="20">
        <f t="shared" si="48"/>
        <v>7.9628791505121418E-4</v>
      </c>
      <c r="E312" s="10">
        <f>SUM($C$5:C312)/SUM($C$5:$C$3941)</f>
        <v>0.53444582941835539</v>
      </c>
      <c r="F312" t="str">
        <f t="shared" si="49"/>
        <v>A</v>
      </c>
      <c r="G312" s="21">
        <v>1.2650792830058599</v>
      </c>
      <c r="H312" s="22">
        <f t="shared" si="50"/>
        <v>0.75904756980351595</v>
      </c>
      <c r="I312" s="23">
        <v>111.57692307692309</v>
      </c>
      <c r="J312" s="23">
        <v>95.937550389097566</v>
      </c>
      <c r="K312" s="24">
        <f t="shared" si="51"/>
        <v>0.8598332678788474</v>
      </c>
      <c r="L312" t="str">
        <f t="shared" si="52"/>
        <v>X</v>
      </c>
      <c r="M312" s="10">
        <f t="shared" si="53"/>
        <v>0.98</v>
      </c>
      <c r="N312" s="24">
        <f t="shared" si="54"/>
        <v>2.0537489106318221</v>
      </c>
      <c r="O312" s="25">
        <f t="shared" si="55"/>
        <v>278.64481693934448</v>
      </c>
      <c r="P312" s="8">
        <f t="shared" si="56"/>
        <v>502</v>
      </c>
      <c r="Q312" s="8">
        <f t="shared" si="57"/>
        <v>5802.0000000000009</v>
      </c>
      <c r="R312" s="8">
        <f t="shared" si="58"/>
        <v>1236.4295131899407</v>
      </c>
      <c r="S312" s="8">
        <f t="shared" si="59"/>
        <v>1237</v>
      </c>
      <c r="T312" t="s">
        <v>62</v>
      </c>
    </row>
    <row r="313" spans="1:20" x14ac:dyDescent="0.35">
      <c r="A313" s="18" t="s">
        <v>678</v>
      </c>
      <c r="B313" s="18" t="s">
        <v>679</v>
      </c>
      <c r="C313" s="19">
        <v>7323.03</v>
      </c>
      <c r="D313" s="20">
        <f t="shared" si="48"/>
        <v>7.9444798842471078E-4</v>
      </c>
      <c r="E313" s="10">
        <f>SUM($C$5:C313)/SUM($C$5:$C$3941)</f>
        <v>0.53524027740678015</v>
      </c>
      <c r="F313" t="str">
        <f t="shared" si="49"/>
        <v>A</v>
      </c>
      <c r="G313" s="21">
        <v>4.6732801531589034</v>
      </c>
      <c r="H313" s="22">
        <f t="shared" si="50"/>
        <v>2.8039680918953418</v>
      </c>
      <c r="I313" s="23">
        <v>30.13461538461538</v>
      </c>
      <c r="J313" s="23">
        <v>75.665939923819451</v>
      </c>
      <c r="K313" s="24">
        <f t="shared" si="51"/>
        <v>2.5109309993864786</v>
      </c>
      <c r="L313" t="str">
        <f t="shared" si="52"/>
        <v>Z</v>
      </c>
      <c r="M313" s="10">
        <f t="shared" si="53"/>
        <v>0.98</v>
      </c>
      <c r="N313" s="24">
        <f t="shared" si="54"/>
        <v>2.0537489106318221</v>
      </c>
      <c r="O313" s="25">
        <f t="shared" si="55"/>
        <v>219.76714949574227</v>
      </c>
      <c r="P313" s="8">
        <f t="shared" si="56"/>
        <v>281</v>
      </c>
      <c r="Q313" s="8">
        <f t="shared" si="57"/>
        <v>1566.9999999999998</v>
      </c>
      <c r="R313" s="8">
        <f t="shared" si="58"/>
        <v>334.32046520867357</v>
      </c>
      <c r="S313" s="8">
        <f t="shared" si="59"/>
        <v>335</v>
      </c>
      <c r="T313" t="s">
        <v>62</v>
      </c>
    </row>
    <row r="314" spans="1:20" x14ac:dyDescent="0.35">
      <c r="A314" s="18" t="s">
        <v>680</v>
      </c>
      <c r="B314" s="18" t="s">
        <v>681</v>
      </c>
      <c r="C314" s="19">
        <v>7269.55</v>
      </c>
      <c r="D314" s="20">
        <f t="shared" si="48"/>
        <v>7.8864614432179805E-4</v>
      </c>
      <c r="E314" s="10">
        <f>SUM($C$5:C314)/SUM($C$5:$C$3941)</f>
        <v>0.53602892355110188</v>
      </c>
      <c r="F314" t="str">
        <f t="shared" si="49"/>
        <v>A</v>
      </c>
      <c r="G314" s="21">
        <v>6.0529142381348882</v>
      </c>
      <c r="H314" s="22">
        <f t="shared" si="50"/>
        <v>3.6317485428809326</v>
      </c>
      <c r="I314" s="23">
        <v>23.09615384615385</v>
      </c>
      <c r="J314" s="23">
        <v>33.550815784701932</v>
      </c>
      <c r="K314" s="24">
        <f t="shared" si="51"/>
        <v>1.4526581355574522</v>
      </c>
      <c r="L314" t="str">
        <f t="shared" si="52"/>
        <v>Y</v>
      </c>
      <c r="M314" s="10">
        <f t="shared" si="53"/>
        <v>0.98</v>
      </c>
      <c r="N314" s="24">
        <f t="shared" si="54"/>
        <v>2.0537489106318221</v>
      </c>
      <c r="O314" s="25">
        <f t="shared" si="55"/>
        <v>97.446316740190014</v>
      </c>
      <c r="P314" s="8">
        <f t="shared" si="56"/>
        <v>144</v>
      </c>
      <c r="Q314" s="8">
        <f t="shared" si="57"/>
        <v>1201.0000000000002</v>
      </c>
      <c r="R314" s="8">
        <f t="shared" si="58"/>
        <v>257.17492156676053</v>
      </c>
      <c r="S314" s="8">
        <f t="shared" si="59"/>
        <v>258</v>
      </c>
      <c r="T314" t="s">
        <v>175</v>
      </c>
    </row>
    <row r="315" spans="1:20" x14ac:dyDescent="0.35">
      <c r="A315" s="18" t="s">
        <v>682</v>
      </c>
      <c r="B315" s="18" t="s">
        <v>683</v>
      </c>
      <c r="C315" s="19">
        <v>7265.57</v>
      </c>
      <c r="D315" s="20">
        <f t="shared" si="48"/>
        <v>7.8821436908751248E-4</v>
      </c>
      <c r="E315" s="10">
        <f>SUM($C$5:C315)/SUM($C$5:$C$3941)</f>
        <v>0.53681713792018948</v>
      </c>
      <c r="F315" t="str">
        <f t="shared" si="49"/>
        <v>A</v>
      </c>
      <c r="G315" s="21">
        <v>1.579128450336883</v>
      </c>
      <c r="H315" s="22">
        <f t="shared" si="50"/>
        <v>0.94747707020212979</v>
      </c>
      <c r="I315" s="23">
        <v>88.480769230769226</v>
      </c>
      <c r="J315" s="23">
        <v>122.4928153770846</v>
      </c>
      <c r="K315" s="24">
        <f t="shared" si="51"/>
        <v>1.3844004346029992</v>
      </c>
      <c r="L315" t="str">
        <f t="shared" si="52"/>
        <v>Y</v>
      </c>
      <c r="M315" s="10">
        <f t="shared" si="53"/>
        <v>0.98</v>
      </c>
      <c r="N315" s="24">
        <f t="shared" si="54"/>
        <v>2.0537489106318221</v>
      </c>
      <c r="O315" s="25">
        <f t="shared" si="55"/>
        <v>355.77297917970873</v>
      </c>
      <c r="P315" s="8">
        <f t="shared" si="56"/>
        <v>533</v>
      </c>
      <c r="Q315" s="8">
        <f t="shared" si="57"/>
        <v>4601</v>
      </c>
      <c r="R315" s="8">
        <f t="shared" si="58"/>
        <v>985.50029868081174</v>
      </c>
      <c r="S315" s="8">
        <f t="shared" si="59"/>
        <v>986</v>
      </c>
      <c r="T315" t="s">
        <v>62</v>
      </c>
    </row>
    <row r="316" spans="1:20" x14ac:dyDescent="0.35">
      <c r="A316" s="18" t="s">
        <v>684</v>
      </c>
      <c r="B316" s="18" t="s">
        <v>685</v>
      </c>
      <c r="C316" s="19">
        <v>7232.37</v>
      </c>
      <c r="D316" s="20">
        <f t="shared" si="48"/>
        <v>7.8461262592714027E-4</v>
      </c>
      <c r="E316" s="10">
        <f>SUM($C$5:C316)/SUM($C$5:$C$3941)</f>
        <v>0.53760175054611659</v>
      </c>
      <c r="F316" t="str">
        <f t="shared" si="49"/>
        <v>A</v>
      </c>
      <c r="G316" s="21">
        <v>2.9677349199835872</v>
      </c>
      <c r="H316" s="22">
        <f t="shared" si="50"/>
        <v>1.7806409519901523</v>
      </c>
      <c r="I316" s="23">
        <v>46.865384615384613</v>
      </c>
      <c r="J316" s="23">
        <v>50.077989703964228</v>
      </c>
      <c r="K316" s="24">
        <f t="shared" si="51"/>
        <v>1.0685496366869676</v>
      </c>
      <c r="L316" t="str">
        <f t="shared" si="52"/>
        <v>Y</v>
      </c>
      <c r="M316" s="10">
        <f t="shared" si="53"/>
        <v>0.98</v>
      </c>
      <c r="N316" s="24">
        <f t="shared" si="54"/>
        <v>2.0537489106318221</v>
      </c>
      <c r="O316" s="25">
        <f t="shared" si="55"/>
        <v>145.44849453793469</v>
      </c>
      <c r="P316" s="8">
        <f t="shared" si="56"/>
        <v>240</v>
      </c>
      <c r="Q316" s="8">
        <f t="shared" si="57"/>
        <v>2437</v>
      </c>
      <c r="R316" s="8">
        <f t="shared" si="58"/>
        <v>523.18415643869935</v>
      </c>
      <c r="S316" s="8">
        <f t="shared" si="59"/>
        <v>524</v>
      </c>
      <c r="T316" t="s">
        <v>62</v>
      </c>
    </row>
    <row r="317" spans="1:20" x14ac:dyDescent="0.35">
      <c r="A317" s="18" t="s">
        <v>686</v>
      </c>
      <c r="B317" s="18" t="s">
        <v>687</v>
      </c>
      <c r="C317" s="19">
        <v>7217.17</v>
      </c>
      <c r="D317" s="20">
        <f t="shared" si="48"/>
        <v>7.8296363508263255E-4</v>
      </c>
      <c r="E317" s="10">
        <f>SUM($C$5:C317)/SUM($C$5:$C$3941)</f>
        <v>0.53838471418119926</v>
      </c>
      <c r="F317" t="str">
        <f t="shared" si="49"/>
        <v>A</v>
      </c>
      <c r="G317" s="21">
        <v>0.48301231428189001</v>
      </c>
      <c r="H317" s="22">
        <f t="shared" si="50"/>
        <v>0.28980738856913402</v>
      </c>
      <c r="I317" s="23">
        <v>287.34615384615392</v>
      </c>
      <c r="J317" s="23">
        <v>459.37390830561532</v>
      </c>
      <c r="K317" s="24">
        <f t="shared" si="51"/>
        <v>1.5986777695015386</v>
      </c>
      <c r="L317" t="str">
        <f t="shared" si="52"/>
        <v>Y</v>
      </c>
      <c r="M317" s="10">
        <f t="shared" si="53"/>
        <v>0.98</v>
      </c>
      <c r="N317" s="24">
        <f t="shared" si="54"/>
        <v>2.0537489106318221</v>
      </c>
      <c r="O317" s="25">
        <f t="shared" si="55"/>
        <v>1334.2237535499521</v>
      </c>
      <c r="P317" s="8">
        <f t="shared" si="56"/>
        <v>1909</v>
      </c>
      <c r="Q317" s="8">
        <f t="shared" si="57"/>
        <v>14942.000000000004</v>
      </c>
      <c r="R317" s="8">
        <f t="shared" si="58"/>
        <v>3211.1799027878455</v>
      </c>
      <c r="S317" s="8">
        <f t="shared" si="59"/>
        <v>3212</v>
      </c>
      <c r="T317" t="s">
        <v>62</v>
      </c>
    </row>
    <row r="318" spans="1:20" x14ac:dyDescent="0.35">
      <c r="A318" s="18" t="s">
        <v>688</v>
      </c>
      <c r="B318" s="18" t="s">
        <v>689</v>
      </c>
      <c r="C318" s="19">
        <v>7206.28</v>
      </c>
      <c r="D318" s="20">
        <f t="shared" si="48"/>
        <v>7.8178221993153454E-4</v>
      </c>
      <c r="E318" s="10">
        <f>SUM($C$5:C318)/SUM($C$5:$C$3941)</f>
        <v>0.53916649640113079</v>
      </c>
      <c r="F318" t="str">
        <f t="shared" si="49"/>
        <v>A</v>
      </c>
      <c r="G318" s="21">
        <v>6.8893690248565962</v>
      </c>
      <c r="H318" s="22">
        <f t="shared" si="50"/>
        <v>4.1336214149139572</v>
      </c>
      <c r="I318" s="23">
        <v>20.11538461538462</v>
      </c>
      <c r="J318" s="23">
        <v>17.445325061913781</v>
      </c>
      <c r="K318" s="24">
        <f t="shared" si="51"/>
        <v>0.8672628137853885</v>
      </c>
      <c r="L318" t="str">
        <f t="shared" si="52"/>
        <v>X</v>
      </c>
      <c r="M318" s="10">
        <f t="shared" si="53"/>
        <v>0.98</v>
      </c>
      <c r="N318" s="24">
        <f t="shared" si="54"/>
        <v>2.0537489106318221</v>
      </c>
      <c r="O318" s="25">
        <f t="shared" si="55"/>
        <v>50.668892301389619</v>
      </c>
      <c r="P318" s="8">
        <f t="shared" si="56"/>
        <v>91</v>
      </c>
      <c r="Q318" s="8">
        <f t="shared" si="57"/>
        <v>1046.0000000000002</v>
      </c>
      <c r="R318" s="8">
        <f t="shared" si="58"/>
        <v>224.96527709006355</v>
      </c>
      <c r="S318" s="8">
        <f t="shared" si="59"/>
        <v>225</v>
      </c>
      <c r="T318" t="s">
        <v>62</v>
      </c>
    </row>
    <row r="319" spans="1:20" x14ac:dyDescent="0.35">
      <c r="A319" s="18" t="s">
        <v>690</v>
      </c>
      <c r="B319" s="18" t="s">
        <v>691</v>
      </c>
      <c r="C319" s="19">
        <v>7159.33</v>
      </c>
      <c r="D319" s="20">
        <f t="shared" si="48"/>
        <v>7.766887909743214E-4</v>
      </c>
      <c r="E319" s="10">
        <f>SUM($C$5:C319)/SUM($C$5:$C$3941)</f>
        <v>0.53994318519210516</v>
      </c>
      <c r="F319" t="str">
        <f t="shared" si="49"/>
        <v>A</v>
      </c>
      <c r="G319" s="21">
        <v>15.104071729957811</v>
      </c>
      <c r="H319" s="22">
        <f t="shared" si="50"/>
        <v>9.0624430379746865</v>
      </c>
      <c r="I319" s="23">
        <v>9.115384615384615</v>
      </c>
      <c r="J319" s="23">
        <v>8.8309923190639523</v>
      </c>
      <c r="K319" s="24">
        <f t="shared" si="51"/>
        <v>0.96880084512937881</v>
      </c>
      <c r="L319" t="str">
        <f t="shared" si="52"/>
        <v>X</v>
      </c>
      <c r="M319" s="10">
        <f t="shared" si="53"/>
        <v>0.98</v>
      </c>
      <c r="N319" s="24">
        <f t="shared" si="54"/>
        <v>2.0537489106318221</v>
      </c>
      <c r="O319" s="25">
        <f t="shared" si="55"/>
        <v>25.649083473137853</v>
      </c>
      <c r="P319" s="8">
        <f t="shared" si="56"/>
        <v>44</v>
      </c>
      <c r="Q319" s="8">
        <f t="shared" si="57"/>
        <v>474</v>
      </c>
      <c r="R319" s="8">
        <f t="shared" si="58"/>
        <v>102.27783438205441</v>
      </c>
      <c r="S319" s="8">
        <f t="shared" si="59"/>
        <v>103</v>
      </c>
      <c r="T319" t="s">
        <v>62</v>
      </c>
    </row>
    <row r="320" spans="1:20" x14ac:dyDescent="0.35">
      <c r="A320" s="18" t="s">
        <v>692</v>
      </c>
      <c r="B320" s="18" t="s">
        <v>693</v>
      </c>
      <c r="C320" s="19">
        <v>7151.78</v>
      </c>
      <c r="D320" s="20">
        <f t="shared" si="48"/>
        <v>7.7586971986405605E-4</v>
      </c>
      <c r="E320" s="10">
        <f>SUM($C$5:C320)/SUM($C$5:$C$3941)</f>
        <v>0.54071905491196914</v>
      </c>
      <c r="F320" t="str">
        <f t="shared" si="49"/>
        <v>A</v>
      </c>
      <c r="G320" s="21">
        <v>1.2129884667571229</v>
      </c>
      <c r="H320" s="22">
        <f t="shared" si="50"/>
        <v>0.72779308005427368</v>
      </c>
      <c r="I320" s="23">
        <v>113.3846153846154</v>
      </c>
      <c r="J320" s="23">
        <v>88.13495753141801</v>
      </c>
      <c r="K320" s="24">
        <f t="shared" si="51"/>
        <v>0.77730966615226182</v>
      </c>
      <c r="L320" t="str">
        <f t="shared" si="52"/>
        <v>X</v>
      </c>
      <c r="M320" s="10">
        <f t="shared" si="53"/>
        <v>0.98</v>
      </c>
      <c r="N320" s="24">
        <f t="shared" si="54"/>
        <v>2.0537489106318221</v>
      </c>
      <c r="O320" s="25">
        <f t="shared" si="55"/>
        <v>255.98265754854742</v>
      </c>
      <c r="P320" s="8">
        <f t="shared" si="56"/>
        <v>483</v>
      </c>
      <c r="Q320" s="8">
        <f t="shared" si="57"/>
        <v>5896.0000000000009</v>
      </c>
      <c r="R320" s="8">
        <f t="shared" si="58"/>
        <v>1272.8867749850522</v>
      </c>
      <c r="S320" s="8">
        <f t="shared" si="59"/>
        <v>1273</v>
      </c>
      <c r="T320" t="s">
        <v>62</v>
      </c>
    </row>
    <row r="321" spans="1:20" x14ac:dyDescent="0.35">
      <c r="A321" s="18" t="s">
        <v>694</v>
      </c>
      <c r="B321" s="18" t="s">
        <v>695</v>
      </c>
      <c r="C321" s="19">
        <v>7141.89</v>
      </c>
      <c r="D321" s="20">
        <f t="shared" si="48"/>
        <v>7.7479679095272835E-4</v>
      </c>
      <c r="E321" s="10">
        <f>SUM($C$5:C321)/SUM($C$5:$C$3941)</f>
        <v>0.54149385170292186</v>
      </c>
      <c r="F321" t="str">
        <f t="shared" si="49"/>
        <v>A</v>
      </c>
      <c r="G321" s="21">
        <v>4.1643673469387759</v>
      </c>
      <c r="H321" s="22">
        <f t="shared" si="50"/>
        <v>2.4986204081632652</v>
      </c>
      <c r="I321" s="23">
        <v>32.980769230769234</v>
      </c>
      <c r="J321" s="23">
        <v>57.395255110510682</v>
      </c>
      <c r="K321" s="24">
        <f t="shared" si="51"/>
        <v>1.7402642948959506</v>
      </c>
      <c r="L321" t="str">
        <f t="shared" si="52"/>
        <v>Y</v>
      </c>
      <c r="M321" s="10">
        <f t="shared" si="53"/>
        <v>0.98</v>
      </c>
      <c r="N321" s="24">
        <f t="shared" si="54"/>
        <v>2.0537489106318221</v>
      </c>
      <c r="O321" s="25">
        <f t="shared" si="55"/>
        <v>166.70104967859044</v>
      </c>
      <c r="P321" s="8">
        <f t="shared" si="56"/>
        <v>233</v>
      </c>
      <c r="Q321" s="8">
        <f t="shared" si="57"/>
        <v>1715.0000000000002</v>
      </c>
      <c r="R321" s="8">
        <f t="shared" si="58"/>
        <v>370.50742746095079</v>
      </c>
      <c r="S321" s="8">
        <f t="shared" si="59"/>
        <v>371</v>
      </c>
      <c r="T321" t="s">
        <v>62</v>
      </c>
    </row>
    <row r="322" spans="1:20" x14ac:dyDescent="0.35">
      <c r="A322" s="18" t="s">
        <v>696</v>
      </c>
      <c r="B322" s="18" t="s">
        <v>697</v>
      </c>
      <c r="C322" s="19">
        <v>7123.61</v>
      </c>
      <c r="D322" s="20">
        <f t="shared" si="48"/>
        <v>7.7281366248972813E-4</v>
      </c>
      <c r="E322" s="10">
        <f>SUM($C$5:C322)/SUM($C$5:$C$3941)</f>
        <v>0.54226666536541168</v>
      </c>
      <c r="F322" t="str">
        <f t="shared" si="49"/>
        <v>A</v>
      </c>
      <c r="G322" s="21">
        <v>8.8272738537794311</v>
      </c>
      <c r="H322" s="22">
        <f t="shared" si="50"/>
        <v>5.2963643122676585</v>
      </c>
      <c r="I322" s="23">
        <v>15.51923076923077</v>
      </c>
      <c r="J322" s="23">
        <v>17.293873316832251</v>
      </c>
      <c r="K322" s="24">
        <f t="shared" si="51"/>
        <v>1.1143511926583358</v>
      </c>
      <c r="L322" t="str">
        <f t="shared" si="52"/>
        <v>Y</v>
      </c>
      <c r="M322" s="10">
        <f t="shared" si="53"/>
        <v>0.98</v>
      </c>
      <c r="N322" s="24">
        <f t="shared" si="54"/>
        <v>2.0537489106318221</v>
      </c>
      <c r="O322" s="25">
        <f t="shared" si="55"/>
        <v>50.22900986107058</v>
      </c>
      <c r="P322" s="8">
        <f t="shared" si="56"/>
        <v>82</v>
      </c>
      <c r="Q322" s="8">
        <f t="shared" si="57"/>
        <v>807</v>
      </c>
      <c r="R322" s="8">
        <f t="shared" si="58"/>
        <v>174.56727793332632</v>
      </c>
      <c r="S322" s="8">
        <f t="shared" si="59"/>
        <v>175</v>
      </c>
      <c r="T322" t="s">
        <v>62</v>
      </c>
    </row>
    <row r="323" spans="1:20" x14ac:dyDescent="0.35">
      <c r="A323" s="18" t="s">
        <v>698</v>
      </c>
      <c r="B323" s="18" t="s">
        <v>699</v>
      </c>
      <c r="C323" s="19">
        <v>7108.57</v>
      </c>
      <c r="D323" s="20">
        <f t="shared" si="48"/>
        <v>7.7118202944358367E-4</v>
      </c>
      <c r="E323" s="10">
        <f>SUM($C$5:C323)/SUM($C$5:$C$3941)</f>
        <v>0.54303784739485528</v>
      </c>
      <c r="F323" t="str">
        <f t="shared" si="49"/>
        <v>A</v>
      </c>
      <c r="G323" s="21">
        <v>1.457570227598934</v>
      </c>
      <c r="H323" s="22">
        <f t="shared" si="50"/>
        <v>0.87454213655936031</v>
      </c>
      <c r="I323" s="23">
        <v>93.788461538461533</v>
      </c>
      <c r="J323" s="23">
        <v>87.088941811357543</v>
      </c>
      <c r="K323" s="24">
        <f t="shared" si="51"/>
        <v>0.92856776177785372</v>
      </c>
      <c r="L323" t="str">
        <f t="shared" si="52"/>
        <v>X</v>
      </c>
      <c r="M323" s="10">
        <f t="shared" si="53"/>
        <v>0.98</v>
      </c>
      <c r="N323" s="24">
        <f t="shared" si="54"/>
        <v>2.0537489106318221</v>
      </c>
      <c r="O323" s="25">
        <f t="shared" si="55"/>
        <v>252.94456810755364</v>
      </c>
      <c r="P323" s="8">
        <f t="shared" si="56"/>
        <v>441</v>
      </c>
      <c r="Q323" s="8">
        <f t="shared" si="57"/>
        <v>4877</v>
      </c>
      <c r="R323" s="8">
        <f t="shared" si="58"/>
        <v>1056.0901840376612</v>
      </c>
      <c r="S323" s="8">
        <f t="shared" si="59"/>
        <v>1057</v>
      </c>
      <c r="T323" t="s">
        <v>62</v>
      </c>
    </row>
    <row r="324" spans="1:20" x14ac:dyDescent="0.35">
      <c r="A324" s="18" t="s">
        <v>700</v>
      </c>
      <c r="B324" s="18" t="s">
        <v>701</v>
      </c>
      <c r="C324" s="19">
        <v>7089.2</v>
      </c>
      <c r="D324" s="20">
        <f t="shared" si="48"/>
        <v>7.6908065097923395E-4</v>
      </c>
      <c r="E324" s="10">
        <f>SUM($C$5:C324)/SUM($C$5:$C$3941)</f>
        <v>0.54380692804583453</v>
      </c>
      <c r="F324" t="str">
        <f t="shared" si="49"/>
        <v>A</v>
      </c>
      <c r="G324" s="21">
        <v>8.6559218559218554</v>
      </c>
      <c r="H324" s="22">
        <f t="shared" si="50"/>
        <v>5.1935531135531132</v>
      </c>
      <c r="I324" s="23">
        <v>15.75</v>
      </c>
      <c r="J324" s="23">
        <v>15.81247335888634</v>
      </c>
      <c r="K324" s="24">
        <f t="shared" si="51"/>
        <v>1.003966562468974</v>
      </c>
      <c r="L324" t="str">
        <f t="shared" si="52"/>
        <v>Y</v>
      </c>
      <c r="M324" s="10">
        <f t="shared" si="53"/>
        <v>0.98</v>
      </c>
      <c r="N324" s="24">
        <f t="shared" si="54"/>
        <v>2.0537489106318221</v>
      </c>
      <c r="O324" s="25">
        <f t="shared" si="55"/>
        <v>45.926373214401522</v>
      </c>
      <c r="P324" s="8">
        <f t="shared" si="56"/>
        <v>78</v>
      </c>
      <c r="Q324" s="8">
        <f t="shared" si="57"/>
        <v>819</v>
      </c>
      <c r="R324" s="8">
        <f t="shared" si="58"/>
        <v>177.59251598029795</v>
      </c>
      <c r="S324" s="8">
        <f t="shared" si="59"/>
        <v>178</v>
      </c>
      <c r="T324" t="s">
        <v>62</v>
      </c>
    </row>
    <row r="325" spans="1:20" x14ac:dyDescent="0.35">
      <c r="A325" s="18" t="s">
        <v>702</v>
      </c>
      <c r="B325" s="18" t="s">
        <v>703</v>
      </c>
      <c r="C325" s="19">
        <v>7087.57</v>
      </c>
      <c r="D325" s="20">
        <f t="shared" ref="D325:D388" si="60">C325/SUM($C$5:$C$3941)</f>
        <v>7.6890381840840846E-4</v>
      </c>
      <c r="E325" s="10">
        <f>SUM($C$5:C325)/SUM($C$5:$C$3941)</f>
        <v>0.54457583186424297</v>
      </c>
      <c r="F325" t="str">
        <f t="shared" ref="F325:F388" si="61">IF(E325-D325&lt;CutA,"A",IF(E325-D325&lt;CutB,"B","C"))</f>
        <v>A</v>
      </c>
      <c r="G325" s="21">
        <v>13.1739219330855</v>
      </c>
      <c r="H325" s="22">
        <f t="shared" ref="H325:H388" si="62">G325*CostRatio</f>
        <v>7.9043531598512997</v>
      </c>
      <c r="I325" s="23">
        <v>10.34615384615385</v>
      </c>
      <c r="J325" s="23">
        <v>24.9916728213067</v>
      </c>
      <c r="K325" s="24">
        <f t="shared" ref="K325:K388" si="63">IF(I325&gt;0,J325/I325,0)</f>
        <v>2.4155520199032487</v>
      </c>
      <c r="L325" t="str">
        <f t="shared" ref="L325:L388" si="64">IF(K325&lt;=CutX,"X",IF(K325&lt;=CutY,"Y","Z"))</f>
        <v>Z</v>
      </c>
      <c r="M325" s="10">
        <f t="shared" ref="M325:M388" si="65">_xlfn.XLOOKUP(F325,TargetClass,TargetLevel)</f>
        <v>0.98</v>
      </c>
      <c r="N325" s="24">
        <f t="shared" ref="N325:N388" si="66">_xlfn.NORM.S.INV(M325)</f>
        <v>2.0537489106318221</v>
      </c>
      <c r="O325" s="25">
        <f t="shared" ref="O325:O388" si="67">N325*J325*SQRT(LeadTime)</f>
        <v>72.586803290866285</v>
      </c>
      <c r="P325" s="8">
        <f t="shared" ref="P325:P388" si="68">ROUNDUP(ROUND(I325*LeadTime+O325,6),0)</f>
        <v>94</v>
      </c>
      <c r="Q325" s="8">
        <f t="shared" ref="Q325:Q388" si="69">I325*WeeksPerYear</f>
        <v>538.00000000000023</v>
      </c>
      <c r="R325" s="8">
        <f t="shared" ref="R325:R388" si="70">SQRT(2*Q325*OrderCost/(HoldingRate*H325))</f>
        <v>116.67369922307581</v>
      </c>
      <c r="S325" s="8">
        <f t="shared" ref="S325:S388" si="71">MAX(ROUNDUP(ROUND(R325,6),0),ROUNDUP(ROUND(I325,6),0))</f>
        <v>117</v>
      </c>
      <c r="T325" t="s">
        <v>175</v>
      </c>
    </row>
    <row r="326" spans="1:20" x14ac:dyDescent="0.35">
      <c r="A326" s="18" t="s">
        <v>704</v>
      </c>
      <c r="B326" s="18" t="s">
        <v>705</v>
      </c>
      <c r="C326" s="19">
        <v>7074.01</v>
      </c>
      <c r="D326" s="20">
        <f t="shared" si="60"/>
        <v>7.6743274499712396E-4</v>
      </c>
      <c r="E326" s="10">
        <f>SUM($C$5:C326)/SUM($C$5:$C$3941)</f>
        <v>0.5453432646092401</v>
      </c>
      <c r="F326" t="str">
        <f t="shared" si="61"/>
        <v>A</v>
      </c>
      <c r="G326" s="21">
        <v>2.6036105999263901</v>
      </c>
      <c r="H326" s="22">
        <f t="shared" si="62"/>
        <v>1.562166359955834</v>
      </c>
      <c r="I326" s="23">
        <v>52.25</v>
      </c>
      <c r="J326" s="23">
        <v>49.432812393960248</v>
      </c>
      <c r="K326" s="24">
        <f t="shared" si="63"/>
        <v>0.94608253385569852</v>
      </c>
      <c r="L326" t="str">
        <f t="shared" si="64"/>
        <v>X</v>
      </c>
      <c r="M326" s="10">
        <f t="shared" si="65"/>
        <v>0.98</v>
      </c>
      <c r="N326" s="24">
        <f t="shared" si="66"/>
        <v>2.0537489106318221</v>
      </c>
      <c r="O326" s="25">
        <f t="shared" si="67"/>
        <v>143.57461603352891</v>
      </c>
      <c r="P326" s="8">
        <f t="shared" si="68"/>
        <v>249</v>
      </c>
      <c r="Q326" s="8">
        <f t="shared" si="69"/>
        <v>2717</v>
      </c>
      <c r="R326" s="8">
        <f t="shared" si="70"/>
        <v>589.78833181082791</v>
      </c>
      <c r="S326" s="8">
        <f t="shared" si="71"/>
        <v>590</v>
      </c>
      <c r="T326" t="s">
        <v>62</v>
      </c>
    </row>
    <row r="327" spans="1:20" x14ac:dyDescent="0.35">
      <c r="A327" s="18" t="s">
        <v>706</v>
      </c>
      <c r="B327" s="18" t="s">
        <v>707</v>
      </c>
      <c r="C327" s="19">
        <v>7069.83</v>
      </c>
      <c r="D327" s="20">
        <f t="shared" si="60"/>
        <v>7.6697927251488435E-4</v>
      </c>
      <c r="E327" s="10">
        <f>SUM($C$5:C327)/SUM($C$5:$C$3941)</f>
        <v>0.546110243881755</v>
      </c>
      <c r="F327" t="str">
        <f t="shared" si="61"/>
        <v>A</v>
      </c>
      <c r="G327" s="21">
        <v>2.934757160647572</v>
      </c>
      <c r="H327" s="22">
        <f t="shared" si="62"/>
        <v>1.7608542963885432</v>
      </c>
      <c r="I327" s="23">
        <v>46.32692307692308</v>
      </c>
      <c r="J327" s="23">
        <v>41.812241923396464</v>
      </c>
      <c r="K327" s="24">
        <f t="shared" si="63"/>
        <v>0.90254735575617095</v>
      </c>
      <c r="L327" t="str">
        <f t="shared" si="64"/>
        <v>X</v>
      </c>
      <c r="M327" s="10">
        <f t="shared" si="65"/>
        <v>0.98</v>
      </c>
      <c r="N327" s="24">
        <f t="shared" si="66"/>
        <v>2.0537489106318221</v>
      </c>
      <c r="O327" s="25">
        <f t="shared" si="67"/>
        <v>121.44112966524521</v>
      </c>
      <c r="P327" s="8">
        <f t="shared" si="68"/>
        <v>215</v>
      </c>
      <c r="Q327" s="8">
        <f t="shared" si="69"/>
        <v>2409</v>
      </c>
      <c r="R327" s="8">
        <f t="shared" si="70"/>
        <v>523.08430238399023</v>
      </c>
      <c r="S327" s="8">
        <f t="shared" si="71"/>
        <v>524</v>
      </c>
      <c r="T327" t="s">
        <v>62</v>
      </c>
    </row>
    <row r="328" spans="1:20" x14ac:dyDescent="0.35">
      <c r="A328" s="18" t="s">
        <v>708</v>
      </c>
      <c r="B328" s="18" t="s">
        <v>709</v>
      </c>
      <c r="C328" s="19">
        <v>7058.4</v>
      </c>
      <c r="D328" s="20">
        <f t="shared" si="60"/>
        <v>7.6573927479431033E-4</v>
      </c>
      <c r="E328" s="10">
        <f>SUM($C$5:C328)/SUM($C$5:$C$3941)</f>
        <v>0.54687598315654928</v>
      </c>
      <c r="F328" t="str">
        <f t="shared" si="61"/>
        <v>A</v>
      </c>
      <c r="G328" s="21">
        <v>2.97070707070707</v>
      </c>
      <c r="H328" s="22">
        <f t="shared" si="62"/>
        <v>1.782424242424242</v>
      </c>
      <c r="I328" s="23">
        <v>45.692307692307693</v>
      </c>
      <c r="J328" s="23">
        <v>56.070871981504027</v>
      </c>
      <c r="K328" s="24">
        <f t="shared" si="63"/>
        <v>1.2271402958915023</v>
      </c>
      <c r="L328" t="str">
        <f t="shared" si="64"/>
        <v>Y</v>
      </c>
      <c r="M328" s="10">
        <f t="shared" si="65"/>
        <v>0.98</v>
      </c>
      <c r="N328" s="24">
        <f t="shared" si="66"/>
        <v>2.0537489106318221</v>
      </c>
      <c r="O328" s="25">
        <f t="shared" si="67"/>
        <v>162.8544589219689</v>
      </c>
      <c r="P328" s="8">
        <f t="shared" si="68"/>
        <v>255</v>
      </c>
      <c r="Q328" s="8">
        <f t="shared" si="69"/>
        <v>2376</v>
      </c>
      <c r="R328" s="8">
        <f t="shared" si="70"/>
        <v>516.33632081403255</v>
      </c>
      <c r="S328" s="8">
        <f t="shared" si="71"/>
        <v>517</v>
      </c>
      <c r="T328" t="s">
        <v>62</v>
      </c>
    </row>
    <row r="329" spans="1:20" x14ac:dyDescent="0.35">
      <c r="A329" s="18" t="s">
        <v>710</v>
      </c>
      <c r="B329" s="18" t="s">
        <v>711</v>
      </c>
      <c r="C329" s="19">
        <v>6997.92</v>
      </c>
      <c r="D329" s="20">
        <f t="shared" si="60"/>
        <v>7.5917802701300587E-4</v>
      </c>
      <c r="E329" s="10">
        <f>SUM($C$5:C329)/SUM($C$5:$C$3941)</f>
        <v>0.54763516118356226</v>
      </c>
      <c r="F329" t="str">
        <f t="shared" si="61"/>
        <v>A</v>
      </c>
      <c r="G329" s="21">
        <v>1.464306340238543</v>
      </c>
      <c r="H329" s="22">
        <f t="shared" si="62"/>
        <v>0.87858380414312576</v>
      </c>
      <c r="I329" s="23">
        <v>91.90384615384616</v>
      </c>
      <c r="J329" s="23">
        <v>83.798605354903415</v>
      </c>
      <c r="K329" s="24">
        <f t="shared" si="63"/>
        <v>0.91180738197425759</v>
      </c>
      <c r="L329" t="str">
        <f t="shared" si="64"/>
        <v>X</v>
      </c>
      <c r="M329" s="10">
        <f t="shared" si="65"/>
        <v>0.98</v>
      </c>
      <c r="N329" s="24">
        <f t="shared" si="66"/>
        <v>2.0537489106318221</v>
      </c>
      <c r="O329" s="25">
        <f t="shared" si="67"/>
        <v>243.38798472743744</v>
      </c>
      <c r="P329" s="8">
        <f t="shared" si="68"/>
        <v>428</v>
      </c>
      <c r="Q329" s="8">
        <f t="shared" si="69"/>
        <v>4779</v>
      </c>
      <c r="R329" s="8">
        <f t="shared" si="70"/>
        <v>1043.0182716656818</v>
      </c>
      <c r="S329" s="8">
        <f t="shared" si="71"/>
        <v>1044</v>
      </c>
      <c r="T329" t="s">
        <v>62</v>
      </c>
    </row>
    <row r="330" spans="1:20" x14ac:dyDescent="0.35">
      <c r="A330" s="18" t="s">
        <v>712</v>
      </c>
      <c r="B330" s="18" t="s">
        <v>713</v>
      </c>
      <c r="C330" s="19">
        <v>6988.73</v>
      </c>
      <c r="D330" s="20">
        <f t="shared" si="60"/>
        <v>7.5818103846951731E-4</v>
      </c>
      <c r="E330" s="10">
        <f>SUM($C$5:C330)/SUM($C$5:$C$3941)</f>
        <v>0.54839334222203184</v>
      </c>
      <c r="F330" t="str">
        <f t="shared" si="61"/>
        <v>A</v>
      </c>
      <c r="G330" s="21">
        <v>6.0403889369057913</v>
      </c>
      <c r="H330" s="22">
        <f t="shared" si="62"/>
        <v>3.6242333621434746</v>
      </c>
      <c r="I330" s="23">
        <v>22.25</v>
      </c>
      <c r="J330" s="23">
        <v>38.892952635482473</v>
      </c>
      <c r="K330" s="24">
        <f t="shared" si="63"/>
        <v>1.7479978712576392</v>
      </c>
      <c r="L330" t="str">
        <f t="shared" si="64"/>
        <v>Y</v>
      </c>
      <c r="M330" s="10">
        <f t="shared" si="65"/>
        <v>0.98</v>
      </c>
      <c r="N330" s="24">
        <f t="shared" si="66"/>
        <v>2.0537489106318221</v>
      </c>
      <c r="O330" s="25">
        <f t="shared" si="67"/>
        <v>112.9622303612223</v>
      </c>
      <c r="P330" s="8">
        <f t="shared" si="68"/>
        <v>158</v>
      </c>
      <c r="Q330" s="8">
        <f t="shared" si="69"/>
        <v>1157</v>
      </c>
      <c r="R330" s="8">
        <f t="shared" si="70"/>
        <v>252.68158962065471</v>
      </c>
      <c r="S330" s="8">
        <f t="shared" si="71"/>
        <v>253</v>
      </c>
      <c r="T330" t="s">
        <v>62</v>
      </c>
    </row>
    <row r="331" spans="1:20" x14ac:dyDescent="0.35">
      <c r="A331" s="18" t="s">
        <v>714</v>
      </c>
      <c r="B331" s="18" t="s">
        <v>715</v>
      </c>
      <c r="C331" s="19">
        <v>6978.06</v>
      </c>
      <c r="D331" s="20">
        <f t="shared" si="60"/>
        <v>7.5702349029116878E-4</v>
      </c>
      <c r="E331" s="10">
        <f>SUM($C$5:C331)/SUM($C$5:$C$3941)</f>
        <v>0.54915036571232301</v>
      </c>
      <c r="F331" t="str">
        <f t="shared" si="61"/>
        <v>A</v>
      </c>
      <c r="G331" s="21">
        <v>0.50812349814315882</v>
      </c>
      <c r="H331" s="22">
        <f t="shared" si="62"/>
        <v>0.30487409888589528</v>
      </c>
      <c r="I331" s="23">
        <v>264.09615384615392</v>
      </c>
      <c r="J331" s="23">
        <v>263.88925630415542</v>
      </c>
      <c r="K331" s="24">
        <f t="shared" si="63"/>
        <v>0.99921658252501844</v>
      </c>
      <c r="L331" t="str">
        <f t="shared" si="64"/>
        <v>X</v>
      </c>
      <c r="M331" s="10">
        <f t="shared" si="65"/>
        <v>0.98</v>
      </c>
      <c r="N331" s="24">
        <f t="shared" si="66"/>
        <v>2.0537489106318221</v>
      </c>
      <c r="O331" s="25">
        <f t="shared" si="67"/>
        <v>766.45039629328835</v>
      </c>
      <c r="P331" s="8">
        <f t="shared" si="68"/>
        <v>1295</v>
      </c>
      <c r="Q331" s="8">
        <f t="shared" si="69"/>
        <v>13733.000000000004</v>
      </c>
      <c r="R331" s="8">
        <f t="shared" si="70"/>
        <v>3001.4937476250302</v>
      </c>
      <c r="S331" s="8">
        <f t="shared" si="71"/>
        <v>3002</v>
      </c>
      <c r="T331" t="s">
        <v>62</v>
      </c>
    </row>
    <row r="332" spans="1:20" x14ac:dyDescent="0.35">
      <c r="A332" s="18" t="s">
        <v>716</v>
      </c>
      <c r="B332" s="18" t="s">
        <v>717</v>
      </c>
      <c r="C332" s="19">
        <v>6957.65</v>
      </c>
      <c r="D332" s="20">
        <f t="shared" si="60"/>
        <v>7.5480928613745797E-4</v>
      </c>
      <c r="E332" s="10">
        <f>SUM($C$5:C332)/SUM($C$5:$C$3941)</f>
        <v>0.54990517499846048</v>
      </c>
      <c r="F332" t="str">
        <f t="shared" si="61"/>
        <v>A</v>
      </c>
      <c r="G332" s="21">
        <v>2.0039314516129032</v>
      </c>
      <c r="H332" s="22">
        <f t="shared" si="62"/>
        <v>1.202358870967742</v>
      </c>
      <c r="I332" s="23">
        <v>66.769230769230774</v>
      </c>
      <c r="J332" s="23">
        <v>89.672741696227021</v>
      </c>
      <c r="K332" s="24">
        <f t="shared" si="63"/>
        <v>1.343024933238423</v>
      </c>
      <c r="L332" t="str">
        <f t="shared" si="64"/>
        <v>Y</v>
      </c>
      <c r="M332" s="10">
        <f t="shared" si="65"/>
        <v>0.98</v>
      </c>
      <c r="N332" s="24">
        <f t="shared" si="66"/>
        <v>2.0537489106318221</v>
      </c>
      <c r="O332" s="25">
        <f t="shared" si="67"/>
        <v>260.44905871636507</v>
      </c>
      <c r="P332" s="8">
        <f t="shared" si="68"/>
        <v>394</v>
      </c>
      <c r="Q332" s="8">
        <f t="shared" si="69"/>
        <v>3472</v>
      </c>
      <c r="R332" s="8">
        <f t="shared" si="70"/>
        <v>759.95486595784485</v>
      </c>
      <c r="S332" s="8">
        <f t="shared" si="71"/>
        <v>760</v>
      </c>
      <c r="T332" t="s">
        <v>62</v>
      </c>
    </row>
    <row r="333" spans="1:20" x14ac:dyDescent="0.35">
      <c r="A333" s="18" t="s">
        <v>718</v>
      </c>
      <c r="B333" s="18" t="s">
        <v>719</v>
      </c>
      <c r="C333" s="19">
        <v>6923.71</v>
      </c>
      <c r="D333" s="20">
        <f t="shared" si="60"/>
        <v>7.5112726315965583E-4</v>
      </c>
      <c r="E333" s="10">
        <f>SUM($C$5:C333)/SUM($C$5:$C$3941)</f>
        <v>0.5506563022616201</v>
      </c>
      <c r="F333" t="str">
        <f t="shared" si="61"/>
        <v>A</v>
      </c>
      <c r="G333" s="21">
        <v>3.8941001124859391</v>
      </c>
      <c r="H333" s="22">
        <f t="shared" si="62"/>
        <v>2.3364600674915632</v>
      </c>
      <c r="I333" s="23">
        <v>34.192307692307693</v>
      </c>
      <c r="J333" s="23">
        <v>44.017393381029862</v>
      </c>
      <c r="K333" s="24">
        <f t="shared" si="63"/>
        <v>1.287347837915384</v>
      </c>
      <c r="L333" t="str">
        <f t="shared" si="64"/>
        <v>Y</v>
      </c>
      <c r="M333" s="10">
        <f t="shared" si="65"/>
        <v>0.98</v>
      </c>
      <c r="N333" s="24">
        <f t="shared" si="66"/>
        <v>2.0537489106318221</v>
      </c>
      <c r="O333" s="25">
        <f t="shared" si="67"/>
        <v>127.84585880147729</v>
      </c>
      <c r="P333" s="8">
        <f t="shared" si="68"/>
        <v>197</v>
      </c>
      <c r="Q333" s="8">
        <f t="shared" si="69"/>
        <v>1778</v>
      </c>
      <c r="R333" s="8">
        <f t="shared" si="70"/>
        <v>390.12312529106435</v>
      </c>
      <c r="S333" s="8">
        <f t="shared" si="71"/>
        <v>391</v>
      </c>
      <c r="T333" t="s">
        <v>62</v>
      </c>
    </row>
    <row r="334" spans="1:20" x14ac:dyDescent="0.35">
      <c r="A334" s="18" t="s">
        <v>720</v>
      </c>
      <c r="B334" s="18" t="s">
        <v>721</v>
      </c>
      <c r="C334" s="19">
        <v>6920.86</v>
      </c>
      <c r="D334" s="20">
        <f t="shared" si="60"/>
        <v>7.5081807737631065E-4</v>
      </c>
      <c r="E334" s="10">
        <f>SUM($C$5:C334)/SUM($C$5:$C$3941)</f>
        <v>0.55140712033899653</v>
      </c>
      <c r="F334" t="str">
        <f t="shared" si="61"/>
        <v>A</v>
      </c>
      <c r="G334" s="21">
        <v>4.3255374999999994</v>
      </c>
      <c r="H334" s="22">
        <f t="shared" si="62"/>
        <v>2.5953224999999995</v>
      </c>
      <c r="I334" s="23">
        <v>30.76923076923077</v>
      </c>
      <c r="J334" s="23">
        <v>56.567369304086583</v>
      </c>
      <c r="K334" s="24">
        <f t="shared" si="63"/>
        <v>1.838439502382814</v>
      </c>
      <c r="L334" t="str">
        <f t="shared" si="64"/>
        <v>Y</v>
      </c>
      <c r="M334" s="10">
        <f t="shared" si="65"/>
        <v>0.98</v>
      </c>
      <c r="N334" s="24">
        <f t="shared" si="66"/>
        <v>2.0537489106318221</v>
      </c>
      <c r="O334" s="25">
        <f t="shared" si="67"/>
        <v>164.29650538866306</v>
      </c>
      <c r="P334" s="8">
        <f t="shared" si="68"/>
        <v>226</v>
      </c>
      <c r="Q334" s="8">
        <f t="shared" si="69"/>
        <v>1600</v>
      </c>
      <c r="R334" s="8">
        <f t="shared" si="70"/>
        <v>351.13920637903976</v>
      </c>
      <c r="S334" s="8">
        <f t="shared" si="71"/>
        <v>352</v>
      </c>
      <c r="T334" t="s">
        <v>62</v>
      </c>
    </row>
    <row r="335" spans="1:20" x14ac:dyDescent="0.35">
      <c r="A335" s="18" t="s">
        <v>722</v>
      </c>
      <c r="B335" s="18" t="s">
        <v>723</v>
      </c>
      <c r="C335" s="19">
        <v>6870.82</v>
      </c>
      <c r="D335" s="20">
        <f t="shared" si="60"/>
        <v>7.453894259382075E-4</v>
      </c>
      <c r="E335" s="10">
        <f>SUM($C$5:C335)/SUM($C$5:$C$3941)</f>
        <v>0.55215250976493468</v>
      </c>
      <c r="F335" t="str">
        <f t="shared" si="61"/>
        <v>A</v>
      </c>
      <c r="G335" s="21">
        <v>2.8856866862662751</v>
      </c>
      <c r="H335" s="22">
        <f t="shared" si="62"/>
        <v>1.7314120117597651</v>
      </c>
      <c r="I335" s="23">
        <v>45.78846153846154</v>
      </c>
      <c r="J335" s="23">
        <v>85.141482375609002</v>
      </c>
      <c r="K335" s="24">
        <f t="shared" si="63"/>
        <v>1.85945278602758</v>
      </c>
      <c r="L335" t="str">
        <f t="shared" si="64"/>
        <v>Y</v>
      </c>
      <c r="M335" s="10">
        <f t="shared" si="65"/>
        <v>0.98</v>
      </c>
      <c r="N335" s="24">
        <f t="shared" si="66"/>
        <v>2.0537489106318221</v>
      </c>
      <c r="O335" s="25">
        <f t="shared" si="67"/>
        <v>247.28828987478551</v>
      </c>
      <c r="P335" s="8">
        <f t="shared" si="68"/>
        <v>339</v>
      </c>
      <c r="Q335" s="8">
        <f t="shared" si="69"/>
        <v>2381</v>
      </c>
      <c r="R335" s="8">
        <f t="shared" si="70"/>
        <v>524.43839846692606</v>
      </c>
      <c r="S335" s="8">
        <f t="shared" si="71"/>
        <v>525</v>
      </c>
      <c r="T335" t="s">
        <v>62</v>
      </c>
    </row>
    <row r="336" spans="1:20" x14ac:dyDescent="0.35">
      <c r="A336" s="18" t="s">
        <v>724</v>
      </c>
      <c r="B336" s="18" t="s">
        <v>725</v>
      </c>
      <c r="C336" s="19">
        <v>6865.37</v>
      </c>
      <c r="D336" s="20">
        <f t="shared" si="60"/>
        <v>7.4479817593145969E-4</v>
      </c>
      <c r="E336" s="10">
        <f>SUM($C$5:C336)/SUM($C$5:$C$3941)</f>
        <v>0.55289730794086622</v>
      </c>
      <c r="F336" t="str">
        <f t="shared" si="61"/>
        <v>A</v>
      </c>
      <c r="G336" s="21">
        <v>1.6330566127497621</v>
      </c>
      <c r="H336" s="22">
        <f t="shared" si="62"/>
        <v>0.9798339676498572</v>
      </c>
      <c r="I336" s="23">
        <v>80.84615384615384</v>
      </c>
      <c r="J336" s="23">
        <v>69.400057810730459</v>
      </c>
      <c r="K336" s="24">
        <f t="shared" si="63"/>
        <v>0.85842126692625698</v>
      </c>
      <c r="L336" t="str">
        <f t="shared" si="64"/>
        <v>X</v>
      </c>
      <c r="M336" s="10">
        <f t="shared" si="65"/>
        <v>0.98</v>
      </c>
      <c r="N336" s="24">
        <f t="shared" si="66"/>
        <v>2.0537489106318221</v>
      </c>
      <c r="O336" s="25">
        <f t="shared" si="67"/>
        <v>201.5682735886125</v>
      </c>
      <c r="P336" s="8">
        <f t="shared" si="68"/>
        <v>364</v>
      </c>
      <c r="Q336" s="8">
        <f t="shared" si="69"/>
        <v>4204</v>
      </c>
      <c r="R336" s="8">
        <f t="shared" si="70"/>
        <v>926.33933545197613</v>
      </c>
      <c r="S336" s="8">
        <f t="shared" si="71"/>
        <v>927</v>
      </c>
      <c r="T336" t="s">
        <v>62</v>
      </c>
    </row>
    <row r="337" spans="1:20" x14ac:dyDescent="0.35">
      <c r="A337" s="18" t="s">
        <v>726</v>
      </c>
      <c r="B337" s="18" t="s">
        <v>727</v>
      </c>
      <c r="C337" s="19">
        <v>6848.26</v>
      </c>
      <c r="D337" s="20">
        <f t="shared" si="60"/>
        <v>7.4294197636899076E-4</v>
      </c>
      <c r="E337" s="10">
        <f>SUM($C$5:C337)/SUM($C$5:$C$3941)</f>
        <v>0.55364024991723515</v>
      </c>
      <c r="F337" t="str">
        <f t="shared" si="61"/>
        <v>A</v>
      </c>
      <c r="G337" s="21">
        <v>2.5534153616703952</v>
      </c>
      <c r="H337" s="22">
        <f t="shared" si="62"/>
        <v>1.5320492170022371</v>
      </c>
      <c r="I337" s="23">
        <v>51.57692307692308</v>
      </c>
      <c r="J337" s="23">
        <v>30.7688065581617</v>
      </c>
      <c r="K337" s="24">
        <f t="shared" si="63"/>
        <v>0.59656149926338864</v>
      </c>
      <c r="L337" t="str">
        <f t="shared" si="64"/>
        <v>X</v>
      </c>
      <c r="M337" s="10">
        <f t="shared" si="65"/>
        <v>0.98</v>
      </c>
      <c r="N337" s="24">
        <f t="shared" si="66"/>
        <v>2.0537489106318221</v>
      </c>
      <c r="O337" s="25">
        <f t="shared" si="67"/>
        <v>89.366139077649194</v>
      </c>
      <c r="P337" s="8">
        <f t="shared" si="68"/>
        <v>193</v>
      </c>
      <c r="Q337" s="8">
        <f t="shared" si="69"/>
        <v>2682</v>
      </c>
      <c r="R337" s="8">
        <f t="shared" si="70"/>
        <v>591.70879694071652</v>
      </c>
      <c r="S337" s="8">
        <f t="shared" si="71"/>
        <v>592</v>
      </c>
      <c r="T337" t="s">
        <v>62</v>
      </c>
    </row>
    <row r="338" spans="1:20" x14ac:dyDescent="0.35">
      <c r="A338" s="18" t="s">
        <v>728</v>
      </c>
      <c r="B338" s="18" t="s">
        <v>729</v>
      </c>
      <c r="C338" s="19">
        <v>6802.16</v>
      </c>
      <c r="D338" s="20">
        <f t="shared" si="60"/>
        <v>7.379407607155824E-4</v>
      </c>
      <c r="E338" s="10">
        <f>SUM($C$5:C338)/SUM($C$5:$C$3941)</f>
        <v>0.5543781906779508</v>
      </c>
      <c r="F338" t="str">
        <f t="shared" si="61"/>
        <v>A</v>
      </c>
      <c r="G338" s="21">
        <v>0.66291394600916098</v>
      </c>
      <c r="H338" s="22">
        <f t="shared" si="62"/>
        <v>0.39774836760549659</v>
      </c>
      <c r="I338" s="23">
        <v>197.32692307692309</v>
      </c>
      <c r="J338" s="23">
        <v>208.46325873238979</v>
      </c>
      <c r="K338" s="24">
        <f t="shared" si="63"/>
        <v>1.0564359666781278</v>
      </c>
      <c r="L338" t="str">
        <f t="shared" si="64"/>
        <v>Y</v>
      </c>
      <c r="M338" s="10">
        <f t="shared" si="65"/>
        <v>0.98</v>
      </c>
      <c r="N338" s="24">
        <f t="shared" si="66"/>
        <v>2.0537489106318221</v>
      </c>
      <c r="O338" s="25">
        <f t="shared" si="67"/>
        <v>605.46893612021029</v>
      </c>
      <c r="P338" s="8">
        <f t="shared" si="68"/>
        <v>1001</v>
      </c>
      <c r="Q338" s="8">
        <f t="shared" si="69"/>
        <v>10261</v>
      </c>
      <c r="R338" s="8">
        <f t="shared" si="70"/>
        <v>2271.4628520288202</v>
      </c>
      <c r="S338" s="8">
        <f t="shared" si="71"/>
        <v>2272</v>
      </c>
      <c r="T338" t="s">
        <v>62</v>
      </c>
    </row>
    <row r="339" spans="1:20" x14ac:dyDescent="0.35">
      <c r="A339" s="18" t="s">
        <v>730</v>
      </c>
      <c r="B339" s="18" t="s">
        <v>731</v>
      </c>
      <c r="C339" s="19">
        <v>6799.04</v>
      </c>
      <c r="D339" s="20">
        <f t="shared" si="60"/>
        <v>7.3760228364749922E-4</v>
      </c>
      <c r="E339" s="10">
        <f>SUM($C$5:C339)/SUM($C$5:$C$3941)</f>
        <v>0.5551157929615983</v>
      </c>
      <c r="F339" t="str">
        <f t="shared" si="61"/>
        <v>A</v>
      </c>
      <c r="G339" s="21">
        <v>0.82462583383869015</v>
      </c>
      <c r="H339" s="22">
        <f t="shared" si="62"/>
        <v>0.49477550030321404</v>
      </c>
      <c r="I339" s="23">
        <v>158.55769230769229</v>
      </c>
      <c r="J339" s="23">
        <v>222.8319874828355</v>
      </c>
      <c r="K339" s="24">
        <f t="shared" si="63"/>
        <v>1.4053685080785261</v>
      </c>
      <c r="L339" t="str">
        <f t="shared" si="64"/>
        <v>Y</v>
      </c>
      <c r="M339" s="10">
        <f t="shared" si="65"/>
        <v>0.98</v>
      </c>
      <c r="N339" s="24">
        <f t="shared" si="66"/>
        <v>2.0537489106318221</v>
      </c>
      <c r="O339" s="25">
        <f t="shared" si="67"/>
        <v>647.20204037480914</v>
      </c>
      <c r="P339" s="8">
        <f t="shared" si="68"/>
        <v>965</v>
      </c>
      <c r="Q339" s="8">
        <f t="shared" si="69"/>
        <v>8245</v>
      </c>
      <c r="R339" s="8">
        <f t="shared" si="70"/>
        <v>1825.6025534306516</v>
      </c>
      <c r="S339" s="8">
        <f t="shared" si="71"/>
        <v>1826</v>
      </c>
      <c r="T339" t="s">
        <v>62</v>
      </c>
    </row>
    <row r="340" spans="1:20" x14ac:dyDescent="0.35">
      <c r="A340" s="18" t="s">
        <v>732</v>
      </c>
      <c r="B340" s="18" t="s">
        <v>733</v>
      </c>
      <c r="C340" s="19">
        <v>6790.33</v>
      </c>
      <c r="D340" s="20">
        <f t="shared" si="60"/>
        <v>7.3665736849910031E-4</v>
      </c>
      <c r="E340" s="10">
        <f>SUM($C$5:C340)/SUM($C$5:$C$3941)</f>
        <v>0.55585245033009734</v>
      </c>
      <c r="F340" t="str">
        <f t="shared" si="61"/>
        <v>A</v>
      </c>
      <c r="G340" s="21">
        <v>8.2708038976857488</v>
      </c>
      <c r="H340" s="22">
        <f t="shared" si="62"/>
        <v>4.9624823386114487</v>
      </c>
      <c r="I340" s="23">
        <v>15.78846153846154</v>
      </c>
      <c r="J340" s="23">
        <v>19.776532476711211</v>
      </c>
      <c r="K340" s="24">
        <f t="shared" si="63"/>
        <v>1.2525940180133774</v>
      </c>
      <c r="L340" t="str">
        <f t="shared" si="64"/>
        <v>Y</v>
      </c>
      <c r="M340" s="10">
        <f t="shared" si="65"/>
        <v>0.98</v>
      </c>
      <c r="N340" s="24">
        <f t="shared" si="66"/>
        <v>2.0537489106318221</v>
      </c>
      <c r="O340" s="25">
        <f t="shared" si="67"/>
        <v>57.439743346776446</v>
      </c>
      <c r="P340" s="8">
        <f t="shared" si="68"/>
        <v>90</v>
      </c>
      <c r="Q340" s="8">
        <f t="shared" si="69"/>
        <v>821.00000000000011</v>
      </c>
      <c r="R340" s="8">
        <f t="shared" si="70"/>
        <v>181.9018388286928</v>
      </c>
      <c r="S340" s="8">
        <f t="shared" si="71"/>
        <v>182</v>
      </c>
      <c r="T340" t="s">
        <v>175</v>
      </c>
    </row>
    <row r="341" spans="1:20" x14ac:dyDescent="0.35">
      <c r="A341" s="18" t="s">
        <v>734</v>
      </c>
      <c r="B341" s="18" t="s">
        <v>735</v>
      </c>
      <c r="C341" s="19">
        <v>6788.67</v>
      </c>
      <c r="D341" s="20">
        <f t="shared" si="60"/>
        <v>7.3647728134108175E-4</v>
      </c>
      <c r="E341" s="10">
        <f>SUM($C$5:C341)/SUM($C$5:$C$3941)</f>
        <v>0.55658892761143841</v>
      </c>
      <c r="F341" t="str">
        <f t="shared" si="61"/>
        <v>A</v>
      </c>
      <c r="G341" s="21">
        <v>3.820298255486775</v>
      </c>
      <c r="H341" s="22">
        <f t="shared" si="62"/>
        <v>2.2921789532920651</v>
      </c>
      <c r="I341" s="23">
        <v>34.17307692307692</v>
      </c>
      <c r="J341" s="23">
        <v>47.677725778868137</v>
      </c>
      <c r="K341" s="24">
        <f t="shared" si="63"/>
        <v>1.3951838719758827</v>
      </c>
      <c r="L341" t="str">
        <f t="shared" si="64"/>
        <v>Y</v>
      </c>
      <c r="M341" s="10">
        <f t="shared" si="65"/>
        <v>0.98</v>
      </c>
      <c r="N341" s="24">
        <f t="shared" si="66"/>
        <v>2.0537489106318221</v>
      </c>
      <c r="O341" s="25">
        <f t="shared" si="67"/>
        <v>138.47707303194511</v>
      </c>
      <c r="P341" s="8">
        <f t="shared" si="68"/>
        <v>207</v>
      </c>
      <c r="Q341" s="8">
        <f t="shared" si="69"/>
        <v>1776.9999999999998</v>
      </c>
      <c r="R341" s="8">
        <f t="shared" si="70"/>
        <v>393.76258863794214</v>
      </c>
      <c r="S341" s="8">
        <f t="shared" si="71"/>
        <v>394</v>
      </c>
      <c r="T341" t="s">
        <v>62</v>
      </c>
    </row>
    <row r="342" spans="1:20" x14ac:dyDescent="0.35">
      <c r="A342" s="18" t="s">
        <v>736</v>
      </c>
      <c r="B342" s="18" t="s">
        <v>737</v>
      </c>
      <c r="C342" s="19">
        <v>6767.84</v>
      </c>
      <c r="D342" s="20">
        <f t="shared" si="60"/>
        <v>7.3421751296666752E-4</v>
      </c>
      <c r="E342" s="10">
        <f>SUM($C$5:C342)/SUM($C$5:$C$3941)</f>
        <v>0.55732314512440506</v>
      </c>
      <c r="F342" t="str">
        <f t="shared" si="61"/>
        <v>A</v>
      </c>
      <c r="G342" s="21">
        <v>1.552612984629502</v>
      </c>
      <c r="H342" s="22">
        <f t="shared" si="62"/>
        <v>0.93156779077770113</v>
      </c>
      <c r="I342" s="23">
        <v>83.82692307692308</v>
      </c>
      <c r="J342" s="23">
        <v>121.8402556152363</v>
      </c>
      <c r="K342" s="24">
        <f t="shared" si="63"/>
        <v>1.4534740289039429</v>
      </c>
      <c r="L342" t="str">
        <f t="shared" si="64"/>
        <v>Y</v>
      </c>
      <c r="M342" s="10">
        <f t="shared" si="65"/>
        <v>0.98</v>
      </c>
      <c r="N342" s="24">
        <f t="shared" si="66"/>
        <v>2.0537489106318221</v>
      </c>
      <c r="O342" s="25">
        <f t="shared" si="67"/>
        <v>353.87765879009339</v>
      </c>
      <c r="P342" s="8">
        <f t="shared" si="68"/>
        <v>522</v>
      </c>
      <c r="Q342" s="8">
        <f t="shared" si="69"/>
        <v>4359</v>
      </c>
      <c r="R342" s="8">
        <f t="shared" si="70"/>
        <v>967.38912342253491</v>
      </c>
      <c r="S342" s="8">
        <f t="shared" si="71"/>
        <v>968</v>
      </c>
      <c r="T342" t="s">
        <v>62</v>
      </c>
    </row>
    <row r="343" spans="1:20" x14ac:dyDescent="0.35">
      <c r="A343" s="18" t="s">
        <v>738</v>
      </c>
      <c r="B343" s="18" t="s">
        <v>739</v>
      </c>
      <c r="C343" s="19">
        <v>6755.41</v>
      </c>
      <c r="D343" s="20">
        <f t="shared" si="60"/>
        <v>7.3286902900632331E-4</v>
      </c>
      <c r="E343" s="10">
        <f>SUM($C$5:C343)/SUM($C$5:$C$3941)</f>
        <v>0.55805601415341144</v>
      </c>
      <c r="F343" t="str">
        <f t="shared" si="61"/>
        <v>A</v>
      </c>
      <c r="G343" s="21">
        <v>2.710838683788122</v>
      </c>
      <c r="H343" s="22">
        <f t="shared" si="62"/>
        <v>1.6265032102728731</v>
      </c>
      <c r="I343" s="23">
        <v>47.92307692307692</v>
      </c>
      <c r="J343" s="23">
        <v>39.537942141420061</v>
      </c>
      <c r="K343" s="24">
        <f t="shared" si="63"/>
        <v>0.82502929027040262</v>
      </c>
      <c r="L343" t="str">
        <f t="shared" si="64"/>
        <v>X</v>
      </c>
      <c r="M343" s="10">
        <f t="shared" si="65"/>
        <v>0.98</v>
      </c>
      <c r="N343" s="24">
        <f t="shared" si="66"/>
        <v>2.0537489106318221</v>
      </c>
      <c r="O343" s="25">
        <f t="shared" si="67"/>
        <v>114.83556340006754</v>
      </c>
      <c r="P343" s="8">
        <f t="shared" si="68"/>
        <v>211</v>
      </c>
      <c r="Q343" s="8">
        <f t="shared" si="69"/>
        <v>2492</v>
      </c>
      <c r="R343" s="8">
        <f t="shared" si="70"/>
        <v>553.55598977123952</v>
      </c>
      <c r="S343" s="8">
        <f t="shared" si="71"/>
        <v>554</v>
      </c>
      <c r="T343" t="s">
        <v>62</v>
      </c>
    </row>
    <row r="344" spans="1:20" x14ac:dyDescent="0.35">
      <c r="A344" s="18" t="s">
        <v>740</v>
      </c>
      <c r="B344" s="18" t="s">
        <v>741</v>
      </c>
      <c r="C344" s="19">
        <v>6714.5</v>
      </c>
      <c r="D344" s="20">
        <f t="shared" si="60"/>
        <v>7.284308569373225E-4</v>
      </c>
      <c r="E344" s="10">
        <f>SUM($C$5:C344)/SUM($C$5:$C$3941)</f>
        <v>0.55878444501034874</v>
      </c>
      <c r="F344" t="str">
        <f t="shared" si="61"/>
        <v>A</v>
      </c>
      <c r="G344" s="21">
        <v>1.305814858031894</v>
      </c>
      <c r="H344" s="22">
        <f t="shared" si="62"/>
        <v>0.78348891481913641</v>
      </c>
      <c r="I344" s="23">
        <v>98.884615384615387</v>
      </c>
      <c r="J344" s="23">
        <v>210.22906776928659</v>
      </c>
      <c r="K344" s="24">
        <f t="shared" si="63"/>
        <v>2.1260037969667254</v>
      </c>
      <c r="L344" t="str">
        <f t="shared" si="64"/>
        <v>Z</v>
      </c>
      <c r="M344" s="10">
        <f t="shared" si="65"/>
        <v>0.98</v>
      </c>
      <c r="N344" s="24">
        <f t="shared" si="66"/>
        <v>2.0537489106318221</v>
      </c>
      <c r="O344" s="25">
        <f t="shared" si="67"/>
        <v>610.59762174789603</v>
      </c>
      <c r="P344" s="8">
        <f t="shared" si="68"/>
        <v>809</v>
      </c>
      <c r="Q344" s="8">
        <f t="shared" si="69"/>
        <v>5142</v>
      </c>
      <c r="R344" s="8">
        <f t="shared" si="70"/>
        <v>1145.6833612029614</v>
      </c>
      <c r="S344" s="8">
        <f t="shared" si="71"/>
        <v>1146</v>
      </c>
      <c r="T344" t="s">
        <v>62</v>
      </c>
    </row>
    <row r="345" spans="1:20" x14ac:dyDescent="0.35">
      <c r="A345" s="18" t="s">
        <v>742</v>
      </c>
      <c r="B345" s="18" t="s">
        <v>743</v>
      </c>
      <c r="C345" s="19">
        <v>6708.7</v>
      </c>
      <c r="D345" s="20">
        <f t="shared" si="60"/>
        <v>7.2780163674665511E-4</v>
      </c>
      <c r="E345" s="10">
        <f>SUM($C$5:C345)/SUM($C$5:$C$3941)</f>
        <v>0.55951224664709542</v>
      </c>
      <c r="F345" t="str">
        <f t="shared" si="61"/>
        <v>A</v>
      </c>
      <c r="G345" s="21">
        <v>2.8768010291595201</v>
      </c>
      <c r="H345" s="22">
        <f t="shared" si="62"/>
        <v>1.726080617495712</v>
      </c>
      <c r="I345" s="23">
        <v>44.846153846153847</v>
      </c>
      <c r="J345" s="23">
        <v>83.180263641243926</v>
      </c>
      <c r="K345" s="24">
        <f t="shared" si="63"/>
        <v>1.8547914705594699</v>
      </c>
      <c r="L345" t="str">
        <f t="shared" si="64"/>
        <v>Y</v>
      </c>
      <c r="M345" s="10">
        <f t="shared" si="65"/>
        <v>0.98</v>
      </c>
      <c r="N345" s="24">
        <f t="shared" si="66"/>
        <v>2.0537489106318221</v>
      </c>
      <c r="O345" s="25">
        <f t="shared" si="67"/>
        <v>241.59204859075464</v>
      </c>
      <c r="P345" s="8">
        <f t="shared" si="68"/>
        <v>332</v>
      </c>
      <c r="Q345" s="8">
        <f t="shared" si="69"/>
        <v>2332</v>
      </c>
      <c r="R345" s="8">
        <f t="shared" si="70"/>
        <v>519.81491076261989</v>
      </c>
      <c r="S345" s="8">
        <f t="shared" si="71"/>
        <v>520</v>
      </c>
      <c r="T345" t="s">
        <v>62</v>
      </c>
    </row>
    <row r="346" spans="1:20" x14ac:dyDescent="0.35">
      <c r="A346" s="18" t="s">
        <v>744</v>
      </c>
      <c r="B346" s="18" t="s">
        <v>745</v>
      </c>
      <c r="C346" s="19">
        <v>6702.38</v>
      </c>
      <c r="D346" s="20">
        <f t="shared" si="60"/>
        <v>7.2711600371130718E-4</v>
      </c>
      <c r="E346" s="10">
        <f>SUM($C$5:C346)/SUM($C$5:$C$3941)</f>
        <v>0.56023936265080676</v>
      </c>
      <c r="F346" t="str">
        <f t="shared" si="61"/>
        <v>A</v>
      </c>
      <c r="G346" s="21">
        <v>4.9101684981684981</v>
      </c>
      <c r="H346" s="22">
        <f t="shared" si="62"/>
        <v>2.9461010989010989</v>
      </c>
      <c r="I346" s="23">
        <v>26.25</v>
      </c>
      <c r="J346" s="23">
        <v>74.309600097609646</v>
      </c>
      <c r="K346" s="24">
        <f t="shared" si="63"/>
        <v>2.8308419084803673</v>
      </c>
      <c r="L346" t="str">
        <f t="shared" si="64"/>
        <v>Z</v>
      </c>
      <c r="M346" s="10">
        <f t="shared" si="65"/>
        <v>0.98</v>
      </c>
      <c r="N346" s="24">
        <f t="shared" si="66"/>
        <v>2.0537489106318221</v>
      </c>
      <c r="O346" s="25">
        <f t="shared" si="67"/>
        <v>215.82774244345711</v>
      </c>
      <c r="P346" s="8">
        <f t="shared" si="68"/>
        <v>269</v>
      </c>
      <c r="Q346" s="8">
        <f t="shared" si="69"/>
        <v>1365</v>
      </c>
      <c r="R346" s="8">
        <f t="shared" si="70"/>
        <v>304.40900845473851</v>
      </c>
      <c r="S346" s="8">
        <f t="shared" si="71"/>
        <v>305</v>
      </c>
      <c r="T346" t="s">
        <v>62</v>
      </c>
    </row>
    <row r="347" spans="1:20" x14ac:dyDescent="0.35">
      <c r="A347" s="18" t="s">
        <v>746</v>
      </c>
      <c r="B347" s="18" t="s">
        <v>747</v>
      </c>
      <c r="C347" s="19">
        <v>6699.18</v>
      </c>
      <c r="D347" s="20">
        <f t="shared" si="60"/>
        <v>7.2676884774404242E-4</v>
      </c>
      <c r="E347" s="10">
        <f>SUM($C$5:C347)/SUM($C$5:$C$3941)</f>
        <v>0.56096613149855079</v>
      </c>
      <c r="F347" t="str">
        <f t="shared" si="61"/>
        <v>A</v>
      </c>
      <c r="G347" s="21">
        <v>12.18032727272727</v>
      </c>
      <c r="H347" s="22">
        <f t="shared" si="62"/>
        <v>7.3081963636363616</v>
      </c>
      <c r="I347" s="23">
        <v>10.57692307692308</v>
      </c>
      <c r="J347" s="23">
        <v>9.4978762411397</v>
      </c>
      <c r="K347" s="24">
        <f t="shared" si="63"/>
        <v>0.89798102643502586</v>
      </c>
      <c r="L347" t="str">
        <f t="shared" si="64"/>
        <v>X</v>
      </c>
      <c r="M347" s="10">
        <f t="shared" si="65"/>
        <v>0.98</v>
      </c>
      <c r="N347" s="24">
        <f t="shared" si="66"/>
        <v>2.0537489106318221</v>
      </c>
      <c r="O347" s="25">
        <f t="shared" si="67"/>
        <v>27.586007520426289</v>
      </c>
      <c r="P347" s="8">
        <f t="shared" si="68"/>
        <v>49</v>
      </c>
      <c r="Q347" s="8">
        <f t="shared" si="69"/>
        <v>550.00000000000023</v>
      </c>
      <c r="R347" s="8">
        <f t="shared" si="70"/>
        <v>122.68493542032856</v>
      </c>
      <c r="S347" s="8">
        <f t="shared" si="71"/>
        <v>123</v>
      </c>
      <c r="T347" t="s">
        <v>175</v>
      </c>
    </row>
    <row r="348" spans="1:20" x14ac:dyDescent="0.35">
      <c r="A348" s="18" t="s">
        <v>748</v>
      </c>
      <c r="B348" s="18" t="s">
        <v>749</v>
      </c>
      <c r="C348" s="19">
        <v>6688.3</v>
      </c>
      <c r="D348" s="20">
        <f t="shared" si="60"/>
        <v>7.2558851745534213E-4</v>
      </c>
      <c r="E348" s="10">
        <f>SUM($C$5:C348)/SUM($C$5:$C$3941)</f>
        <v>0.56169172001600609</v>
      </c>
      <c r="F348" t="str">
        <f t="shared" si="61"/>
        <v>A</v>
      </c>
      <c r="G348" s="21">
        <v>1.29292480185579</v>
      </c>
      <c r="H348" s="22">
        <f t="shared" si="62"/>
        <v>0.7757548811134739</v>
      </c>
      <c r="I348" s="23">
        <v>99.480769230769226</v>
      </c>
      <c r="J348" s="23">
        <v>104.58292335854939</v>
      </c>
      <c r="K348" s="24">
        <f t="shared" si="63"/>
        <v>1.0512878435423485</v>
      </c>
      <c r="L348" t="str">
        <f t="shared" si="64"/>
        <v>Y</v>
      </c>
      <c r="M348" s="10">
        <f t="shared" si="65"/>
        <v>0.98</v>
      </c>
      <c r="N348" s="24">
        <f t="shared" si="66"/>
        <v>2.0537489106318221</v>
      </c>
      <c r="O348" s="25">
        <f t="shared" si="67"/>
        <v>303.75478022978746</v>
      </c>
      <c r="P348" s="8">
        <f t="shared" si="68"/>
        <v>503</v>
      </c>
      <c r="Q348" s="8">
        <f t="shared" si="69"/>
        <v>5173</v>
      </c>
      <c r="R348" s="8">
        <f t="shared" si="70"/>
        <v>1154.845745147139</v>
      </c>
      <c r="S348" s="8">
        <f t="shared" si="71"/>
        <v>1155</v>
      </c>
      <c r="T348" t="s">
        <v>62</v>
      </c>
    </row>
    <row r="349" spans="1:20" x14ac:dyDescent="0.35">
      <c r="A349" s="18" t="s">
        <v>750</v>
      </c>
      <c r="B349" s="18" t="s">
        <v>751</v>
      </c>
      <c r="C349" s="19">
        <v>6670.77</v>
      </c>
      <c r="D349" s="20">
        <f t="shared" si="60"/>
        <v>7.2368675367216967E-4</v>
      </c>
      <c r="E349" s="10">
        <f>SUM($C$5:C349)/SUM($C$5:$C$3941)</f>
        <v>0.56241540676967816</v>
      </c>
      <c r="F349" t="str">
        <f t="shared" si="61"/>
        <v>A</v>
      </c>
      <c r="G349" s="21">
        <v>2.411702819956616</v>
      </c>
      <c r="H349" s="22">
        <f t="shared" si="62"/>
        <v>1.4470216919739696</v>
      </c>
      <c r="I349" s="23">
        <v>53.192307692307693</v>
      </c>
      <c r="J349" s="23">
        <v>52.529744500761034</v>
      </c>
      <c r="K349" s="24">
        <f t="shared" si="63"/>
        <v>0.98754400362963624</v>
      </c>
      <c r="L349" t="str">
        <f t="shared" si="64"/>
        <v>X</v>
      </c>
      <c r="M349" s="10">
        <f t="shared" si="65"/>
        <v>0.98</v>
      </c>
      <c r="N349" s="24">
        <f t="shared" si="66"/>
        <v>2.0537489106318221</v>
      </c>
      <c r="O349" s="25">
        <f t="shared" si="67"/>
        <v>152.56946816883161</v>
      </c>
      <c r="P349" s="8">
        <f t="shared" si="68"/>
        <v>259</v>
      </c>
      <c r="Q349" s="8">
        <f t="shared" si="69"/>
        <v>2766</v>
      </c>
      <c r="R349" s="8">
        <f t="shared" si="70"/>
        <v>618.30614813025431</v>
      </c>
      <c r="S349" s="8">
        <f t="shared" si="71"/>
        <v>619</v>
      </c>
      <c r="T349" t="s">
        <v>62</v>
      </c>
    </row>
    <row r="350" spans="1:20" x14ac:dyDescent="0.35">
      <c r="A350" s="18" t="s">
        <v>752</v>
      </c>
      <c r="B350" s="18" t="s">
        <v>753</v>
      </c>
      <c r="C350" s="19">
        <v>6667.09</v>
      </c>
      <c r="D350" s="20">
        <f t="shared" si="60"/>
        <v>7.2328752430981516E-4</v>
      </c>
      <c r="E350" s="10">
        <f>SUM($C$5:C350)/SUM($C$5:$C$3941)</f>
        <v>0.563138694293988</v>
      </c>
      <c r="F350" t="str">
        <f t="shared" si="61"/>
        <v>A</v>
      </c>
      <c r="G350" s="21">
        <v>2.0451196319018399</v>
      </c>
      <c r="H350" s="22">
        <f t="shared" si="62"/>
        <v>1.2270717791411039</v>
      </c>
      <c r="I350" s="23">
        <v>62.692307692307693</v>
      </c>
      <c r="J350" s="23">
        <v>54.612193733396737</v>
      </c>
      <c r="K350" s="24">
        <f t="shared" si="63"/>
        <v>0.87111474666767796</v>
      </c>
      <c r="L350" t="str">
        <f t="shared" si="64"/>
        <v>X</v>
      </c>
      <c r="M350" s="10">
        <f t="shared" si="65"/>
        <v>0.98</v>
      </c>
      <c r="N350" s="24">
        <f t="shared" si="66"/>
        <v>2.0537489106318221</v>
      </c>
      <c r="O350" s="25">
        <f t="shared" si="67"/>
        <v>158.61781610829698</v>
      </c>
      <c r="P350" s="8">
        <f t="shared" si="68"/>
        <v>285</v>
      </c>
      <c r="Q350" s="8">
        <f t="shared" si="69"/>
        <v>3260</v>
      </c>
      <c r="R350" s="8">
        <f t="shared" si="70"/>
        <v>728.93501734552513</v>
      </c>
      <c r="S350" s="8">
        <f t="shared" si="71"/>
        <v>729</v>
      </c>
      <c r="T350" t="s">
        <v>62</v>
      </c>
    </row>
    <row r="351" spans="1:20" x14ac:dyDescent="0.35">
      <c r="A351" s="18" t="s">
        <v>754</v>
      </c>
      <c r="B351" s="18" t="s">
        <v>755</v>
      </c>
      <c r="C351" s="19">
        <v>6665.26</v>
      </c>
      <c r="D351" s="20">
        <f t="shared" si="60"/>
        <v>7.2308899449103562E-4</v>
      </c>
      <c r="E351" s="10">
        <f>SUM($C$5:C351)/SUM($C$5:$C$3941)</f>
        <v>0.56386178328847902</v>
      </c>
      <c r="F351" t="str">
        <f t="shared" si="61"/>
        <v>A</v>
      </c>
      <c r="G351" s="21">
        <v>3.9509543568464731</v>
      </c>
      <c r="H351" s="22">
        <f t="shared" si="62"/>
        <v>2.3705726141078838</v>
      </c>
      <c r="I351" s="23">
        <v>32.442307692307693</v>
      </c>
      <c r="J351" s="23">
        <v>17.496681434969389</v>
      </c>
      <c r="K351" s="24">
        <f t="shared" si="63"/>
        <v>0.53931679586153425</v>
      </c>
      <c r="L351" t="str">
        <f t="shared" si="64"/>
        <v>X</v>
      </c>
      <c r="M351" s="10">
        <f t="shared" si="65"/>
        <v>0.98</v>
      </c>
      <c r="N351" s="24">
        <f t="shared" si="66"/>
        <v>2.0537489106318221</v>
      </c>
      <c r="O351" s="25">
        <f t="shared" si="67"/>
        <v>50.818053783110912</v>
      </c>
      <c r="P351" s="8">
        <f t="shared" si="68"/>
        <v>116</v>
      </c>
      <c r="Q351" s="8">
        <f t="shared" si="69"/>
        <v>1687</v>
      </c>
      <c r="R351" s="8">
        <f t="shared" si="70"/>
        <v>377.26447130568272</v>
      </c>
      <c r="S351" s="8">
        <f t="shared" si="71"/>
        <v>378</v>
      </c>
      <c r="T351" t="s">
        <v>62</v>
      </c>
    </row>
    <row r="352" spans="1:20" x14ac:dyDescent="0.35">
      <c r="A352" s="18" t="s">
        <v>756</v>
      </c>
      <c r="B352" s="18" t="s">
        <v>757</v>
      </c>
      <c r="C352" s="19">
        <v>6658.69</v>
      </c>
      <c r="D352" s="20">
        <f t="shared" si="60"/>
        <v>7.2237623989574503E-4</v>
      </c>
      <c r="E352" s="10">
        <f>SUM($C$5:C352)/SUM($C$5:$C$3941)</f>
        <v>0.56458415952837482</v>
      </c>
      <c r="F352" t="str">
        <f t="shared" si="61"/>
        <v>A</v>
      </c>
      <c r="G352" s="21">
        <v>1.862570629370629</v>
      </c>
      <c r="H352" s="22">
        <f t="shared" si="62"/>
        <v>1.1175423776223774</v>
      </c>
      <c r="I352" s="23">
        <v>68.75</v>
      </c>
      <c r="J352" s="23">
        <v>103.83638619500979</v>
      </c>
      <c r="K352" s="24">
        <f t="shared" si="63"/>
        <v>1.5103474355637789</v>
      </c>
      <c r="L352" t="str">
        <f t="shared" si="64"/>
        <v>Y</v>
      </c>
      <c r="M352" s="10">
        <f t="shared" si="65"/>
        <v>0.98</v>
      </c>
      <c r="N352" s="24">
        <f t="shared" si="66"/>
        <v>2.0537489106318221</v>
      </c>
      <c r="O352" s="25">
        <f t="shared" si="67"/>
        <v>301.58650815666033</v>
      </c>
      <c r="P352" s="8">
        <f t="shared" si="68"/>
        <v>440</v>
      </c>
      <c r="Q352" s="8">
        <f t="shared" si="69"/>
        <v>3575</v>
      </c>
      <c r="R352" s="8">
        <f t="shared" si="70"/>
        <v>799.87296918417871</v>
      </c>
      <c r="S352" s="8">
        <f t="shared" si="71"/>
        <v>800</v>
      </c>
      <c r="T352" t="s">
        <v>62</v>
      </c>
    </row>
    <row r="353" spans="1:20" x14ac:dyDescent="0.35">
      <c r="A353" s="18" t="s">
        <v>758</v>
      </c>
      <c r="B353" s="18" t="s">
        <v>759</v>
      </c>
      <c r="C353" s="19">
        <v>6639.29</v>
      </c>
      <c r="D353" s="20">
        <f t="shared" si="60"/>
        <v>7.2027160684420225E-4</v>
      </c>
      <c r="E353" s="10">
        <f>SUM($C$5:C353)/SUM($C$5:$C$3941)</f>
        <v>0.565304431135219</v>
      </c>
      <c r="F353" t="str">
        <f t="shared" si="61"/>
        <v>A</v>
      </c>
      <c r="G353" s="21">
        <v>6.9231386861313871</v>
      </c>
      <c r="H353" s="22">
        <f t="shared" si="62"/>
        <v>4.1538832116788322</v>
      </c>
      <c r="I353" s="23">
        <v>18.44230769230769</v>
      </c>
      <c r="J353" s="23">
        <v>40.829350007330717</v>
      </c>
      <c r="K353" s="24">
        <f t="shared" si="63"/>
        <v>2.2138959336613113</v>
      </c>
      <c r="L353" t="str">
        <f t="shared" si="64"/>
        <v>Z</v>
      </c>
      <c r="M353" s="10">
        <f t="shared" si="65"/>
        <v>0.98</v>
      </c>
      <c r="N353" s="24">
        <f t="shared" si="66"/>
        <v>2.0537489106318221</v>
      </c>
      <c r="O353" s="25">
        <f t="shared" si="67"/>
        <v>118.58637949794863</v>
      </c>
      <c r="P353" s="8">
        <f t="shared" si="68"/>
        <v>156</v>
      </c>
      <c r="Q353" s="8">
        <f t="shared" si="69"/>
        <v>958.99999999999989</v>
      </c>
      <c r="R353" s="8">
        <f t="shared" si="70"/>
        <v>214.88057646886713</v>
      </c>
      <c r="S353" s="8">
        <f t="shared" si="71"/>
        <v>215</v>
      </c>
      <c r="T353" t="s">
        <v>175</v>
      </c>
    </row>
    <row r="354" spans="1:20" x14ac:dyDescent="0.35">
      <c r="A354" s="18" t="s">
        <v>760</v>
      </c>
      <c r="B354" s="18" t="s">
        <v>761</v>
      </c>
      <c r="C354" s="19">
        <v>6610.09</v>
      </c>
      <c r="D354" s="20">
        <f t="shared" si="60"/>
        <v>7.1710380864291106E-4</v>
      </c>
      <c r="E354" s="10">
        <f>SUM($C$5:C354)/SUM($C$5:$C$3941)</f>
        <v>0.56602153494386187</v>
      </c>
      <c r="F354" t="str">
        <f t="shared" si="61"/>
        <v>A</v>
      </c>
      <c r="G354" s="21">
        <v>2.9248185840707972</v>
      </c>
      <c r="H354" s="22">
        <f t="shared" si="62"/>
        <v>1.7548911504424782</v>
      </c>
      <c r="I354" s="23">
        <v>43.46153846153846</v>
      </c>
      <c r="J354" s="23">
        <v>57.765741098384169</v>
      </c>
      <c r="K354" s="24">
        <f t="shared" si="63"/>
        <v>1.3291232465114942</v>
      </c>
      <c r="L354" t="str">
        <f t="shared" si="64"/>
        <v>Y</v>
      </c>
      <c r="M354" s="10">
        <f t="shared" si="65"/>
        <v>0.98</v>
      </c>
      <c r="N354" s="24">
        <f t="shared" si="66"/>
        <v>2.0537489106318221</v>
      </c>
      <c r="O354" s="25">
        <f t="shared" si="67"/>
        <v>167.77710383935346</v>
      </c>
      <c r="P354" s="8">
        <f t="shared" si="68"/>
        <v>255</v>
      </c>
      <c r="Q354" s="8">
        <f t="shared" si="69"/>
        <v>2260</v>
      </c>
      <c r="R354" s="8">
        <f t="shared" si="70"/>
        <v>507.50944073679688</v>
      </c>
      <c r="S354" s="8">
        <f t="shared" si="71"/>
        <v>508</v>
      </c>
      <c r="T354" t="s">
        <v>62</v>
      </c>
    </row>
    <row r="355" spans="1:20" x14ac:dyDescent="0.35">
      <c r="A355" s="18" t="s">
        <v>762</v>
      </c>
      <c r="B355" s="18" t="s">
        <v>763</v>
      </c>
      <c r="C355" s="19">
        <v>6571.03</v>
      </c>
      <c r="D355" s="20">
        <f t="shared" si="60"/>
        <v>7.1286633611748523E-4</v>
      </c>
      <c r="E355" s="10">
        <f>SUM($C$5:C355)/SUM($C$5:$C$3941)</f>
        <v>0.56673440127997943</v>
      </c>
      <c r="F355" t="str">
        <f t="shared" si="61"/>
        <v>A</v>
      </c>
      <c r="G355" s="21">
        <v>1.960331145584725</v>
      </c>
      <c r="H355" s="22">
        <f t="shared" si="62"/>
        <v>1.176198687350835</v>
      </c>
      <c r="I355" s="23">
        <v>64.461538461538467</v>
      </c>
      <c r="J355" s="23">
        <v>81.509162612209366</v>
      </c>
      <c r="K355" s="24">
        <f t="shared" si="63"/>
        <v>1.26446194983141</v>
      </c>
      <c r="L355" t="str">
        <f t="shared" si="64"/>
        <v>Y</v>
      </c>
      <c r="M355" s="10">
        <f t="shared" si="65"/>
        <v>0.98</v>
      </c>
      <c r="N355" s="24">
        <f t="shared" si="66"/>
        <v>2.0537489106318221</v>
      </c>
      <c r="O355" s="25">
        <f t="shared" si="67"/>
        <v>236.73843664804858</v>
      </c>
      <c r="P355" s="8">
        <f t="shared" si="68"/>
        <v>366</v>
      </c>
      <c r="Q355" s="8">
        <f t="shared" si="69"/>
        <v>3352.0000000000005</v>
      </c>
      <c r="R355" s="8">
        <f t="shared" si="70"/>
        <v>754.96472066232991</v>
      </c>
      <c r="S355" s="8">
        <f t="shared" si="71"/>
        <v>755</v>
      </c>
      <c r="T355" t="s">
        <v>62</v>
      </c>
    </row>
    <row r="356" spans="1:20" x14ac:dyDescent="0.35">
      <c r="A356" s="18" t="s">
        <v>764</v>
      </c>
      <c r="B356" s="18" t="s">
        <v>765</v>
      </c>
      <c r="C356" s="19">
        <v>6540.48</v>
      </c>
      <c r="D356" s="20">
        <f t="shared" si="60"/>
        <v>7.0955208149250416E-4</v>
      </c>
      <c r="E356" s="10">
        <f>SUM($C$5:C356)/SUM($C$5:$C$3941)</f>
        <v>0.56744395336147191</v>
      </c>
      <c r="F356" t="str">
        <f t="shared" si="61"/>
        <v>A</v>
      </c>
      <c r="G356" s="21">
        <v>1.8315541865023801</v>
      </c>
      <c r="H356" s="22">
        <f t="shared" si="62"/>
        <v>1.0989325119014279</v>
      </c>
      <c r="I356" s="23">
        <v>68.67307692307692</v>
      </c>
      <c r="J356" s="23">
        <v>76.394158783438812</v>
      </c>
      <c r="K356" s="24">
        <f t="shared" si="63"/>
        <v>1.1124324437801227</v>
      </c>
      <c r="L356" t="str">
        <f t="shared" si="64"/>
        <v>Y</v>
      </c>
      <c r="M356" s="10">
        <f t="shared" si="65"/>
        <v>0.98</v>
      </c>
      <c r="N356" s="24">
        <f t="shared" si="66"/>
        <v>2.0537489106318221</v>
      </c>
      <c r="O356" s="25">
        <f t="shared" si="67"/>
        <v>221.88221716223416</v>
      </c>
      <c r="P356" s="8">
        <f t="shared" si="68"/>
        <v>360</v>
      </c>
      <c r="Q356" s="8">
        <f t="shared" si="69"/>
        <v>3571</v>
      </c>
      <c r="R356" s="8">
        <f t="shared" si="70"/>
        <v>806.16587745393224</v>
      </c>
      <c r="S356" s="8">
        <f t="shared" si="71"/>
        <v>807</v>
      </c>
      <c r="T356" t="s">
        <v>62</v>
      </c>
    </row>
    <row r="357" spans="1:20" x14ac:dyDescent="0.35">
      <c r="A357" s="18" t="s">
        <v>766</v>
      </c>
      <c r="B357" s="18" t="s">
        <v>767</v>
      </c>
      <c r="C357" s="19">
        <v>6529.38</v>
      </c>
      <c r="D357" s="20">
        <f t="shared" si="60"/>
        <v>7.0834788423105449E-4</v>
      </c>
      <c r="E357" s="10">
        <f>SUM($C$5:C357)/SUM($C$5:$C$3941)</f>
        <v>0.56815230124570304</v>
      </c>
      <c r="F357" t="str">
        <f t="shared" si="61"/>
        <v>A</v>
      </c>
      <c r="G357" s="21">
        <v>1.2352213393870599</v>
      </c>
      <c r="H357" s="22">
        <f t="shared" si="62"/>
        <v>0.74113280363223588</v>
      </c>
      <c r="I357" s="23">
        <v>101.6538461538462</v>
      </c>
      <c r="J357" s="23">
        <v>82.175776359041251</v>
      </c>
      <c r="K357" s="24">
        <f t="shared" si="63"/>
        <v>0.80838826535568353</v>
      </c>
      <c r="L357" t="str">
        <f t="shared" si="64"/>
        <v>X</v>
      </c>
      <c r="M357" s="10">
        <f t="shared" si="65"/>
        <v>0.98</v>
      </c>
      <c r="N357" s="24">
        <f t="shared" si="66"/>
        <v>2.0537489106318221</v>
      </c>
      <c r="O357" s="25">
        <f t="shared" si="67"/>
        <v>238.67457598766978</v>
      </c>
      <c r="P357" s="8">
        <f t="shared" si="68"/>
        <v>442</v>
      </c>
      <c r="Q357" s="8">
        <f t="shared" si="69"/>
        <v>5286.0000000000027</v>
      </c>
      <c r="R357" s="8">
        <f t="shared" si="70"/>
        <v>1194.3470993029971</v>
      </c>
      <c r="S357" s="8">
        <f t="shared" si="71"/>
        <v>1195</v>
      </c>
      <c r="T357" t="s">
        <v>62</v>
      </c>
    </row>
    <row r="358" spans="1:20" x14ac:dyDescent="0.35">
      <c r="A358" s="18" t="s">
        <v>768</v>
      </c>
      <c r="B358" s="18" t="s">
        <v>769</v>
      </c>
      <c r="C358" s="19">
        <v>6523.02</v>
      </c>
      <c r="D358" s="20">
        <f t="shared" si="60"/>
        <v>7.0765791174611566E-4</v>
      </c>
      <c r="E358" s="10">
        <f>SUM($C$5:C358)/SUM($C$5:$C$3941)</f>
        <v>0.56885995915744902</v>
      </c>
      <c r="F358" t="str">
        <f t="shared" si="61"/>
        <v>A</v>
      </c>
      <c r="G358" s="21">
        <v>1.5917569546120061</v>
      </c>
      <c r="H358" s="22">
        <f t="shared" si="62"/>
        <v>0.95505417276720361</v>
      </c>
      <c r="I358" s="23">
        <v>78.807692307692307</v>
      </c>
      <c r="J358" s="23">
        <v>79.285791932812728</v>
      </c>
      <c r="K358" s="24">
        <f t="shared" si="63"/>
        <v>1.006066661909776</v>
      </c>
      <c r="L358" t="str">
        <f t="shared" si="64"/>
        <v>Y</v>
      </c>
      <c r="M358" s="10">
        <f t="shared" si="65"/>
        <v>0.98</v>
      </c>
      <c r="N358" s="24">
        <f t="shared" si="66"/>
        <v>2.0537489106318221</v>
      </c>
      <c r="O358" s="25">
        <f t="shared" si="67"/>
        <v>230.28079088331799</v>
      </c>
      <c r="P358" s="8">
        <f t="shared" si="68"/>
        <v>388</v>
      </c>
      <c r="Q358" s="8">
        <f t="shared" si="69"/>
        <v>4098</v>
      </c>
      <c r="R358" s="8">
        <f t="shared" si="70"/>
        <v>926.37531010565033</v>
      </c>
      <c r="S358" s="8">
        <f t="shared" si="71"/>
        <v>927</v>
      </c>
      <c r="T358" t="s">
        <v>62</v>
      </c>
    </row>
    <row r="359" spans="1:20" x14ac:dyDescent="0.35">
      <c r="A359" s="18" t="s">
        <v>770</v>
      </c>
      <c r="B359" s="18" t="s">
        <v>771</v>
      </c>
      <c r="C359" s="19">
        <v>6517.68</v>
      </c>
      <c r="D359" s="20">
        <f t="shared" si="60"/>
        <v>7.0707859522574259E-4</v>
      </c>
      <c r="E359" s="10">
        <f>SUM($C$5:C359)/SUM($C$5:$C$3941)</f>
        <v>0.56956703775267481</v>
      </c>
      <c r="F359" t="str">
        <f t="shared" si="61"/>
        <v>A</v>
      </c>
      <c r="G359" s="21">
        <v>3.905140802875974</v>
      </c>
      <c r="H359" s="22">
        <f t="shared" si="62"/>
        <v>2.3430844817255845</v>
      </c>
      <c r="I359" s="23">
        <v>32.096153846153847</v>
      </c>
      <c r="J359" s="23">
        <v>27.249939460544091</v>
      </c>
      <c r="K359" s="24">
        <f t="shared" si="63"/>
        <v>0.8490094978719549</v>
      </c>
      <c r="L359" t="str">
        <f t="shared" si="64"/>
        <v>X</v>
      </c>
      <c r="M359" s="10">
        <f t="shared" si="65"/>
        <v>0.98</v>
      </c>
      <c r="N359" s="24">
        <f t="shared" si="66"/>
        <v>2.0537489106318221</v>
      </c>
      <c r="O359" s="25">
        <f t="shared" si="67"/>
        <v>79.145802261951545</v>
      </c>
      <c r="P359" s="8">
        <f t="shared" si="68"/>
        <v>144</v>
      </c>
      <c r="Q359" s="8">
        <f t="shared" si="69"/>
        <v>1669</v>
      </c>
      <c r="R359" s="8">
        <f t="shared" si="70"/>
        <v>377.44110268143828</v>
      </c>
      <c r="S359" s="8">
        <f t="shared" si="71"/>
        <v>378</v>
      </c>
      <c r="T359" t="s">
        <v>62</v>
      </c>
    </row>
    <row r="360" spans="1:20" x14ac:dyDescent="0.35">
      <c r="A360" s="18" t="s">
        <v>772</v>
      </c>
      <c r="B360" s="18" t="s">
        <v>773</v>
      </c>
      <c r="C360" s="19">
        <v>6503.68</v>
      </c>
      <c r="D360" s="20">
        <f t="shared" si="60"/>
        <v>7.0555978786895912E-4</v>
      </c>
      <c r="E360" s="10">
        <f>SUM($C$5:C360)/SUM($C$5:$C$3941)</f>
        <v>0.57027259754054371</v>
      </c>
      <c r="F360" t="str">
        <f t="shared" si="61"/>
        <v>A</v>
      </c>
      <c r="G360" s="21">
        <v>1.6718971722365039</v>
      </c>
      <c r="H360" s="22">
        <f t="shared" si="62"/>
        <v>1.0031383033419023</v>
      </c>
      <c r="I360" s="23">
        <v>74.807692307692307</v>
      </c>
      <c r="J360" s="23">
        <v>66.012487963408532</v>
      </c>
      <c r="K360" s="24">
        <f t="shared" si="63"/>
        <v>0.88242914501214487</v>
      </c>
      <c r="L360" t="str">
        <f t="shared" si="64"/>
        <v>X</v>
      </c>
      <c r="M360" s="10">
        <f t="shared" si="65"/>
        <v>0.98</v>
      </c>
      <c r="N360" s="24">
        <f t="shared" si="66"/>
        <v>2.0537489106318221</v>
      </c>
      <c r="O360" s="25">
        <f t="shared" si="67"/>
        <v>191.72928170120309</v>
      </c>
      <c r="P360" s="8">
        <f t="shared" si="68"/>
        <v>342</v>
      </c>
      <c r="Q360" s="8">
        <f t="shared" si="69"/>
        <v>3890</v>
      </c>
      <c r="R360" s="8">
        <f t="shared" si="70"/>
        <v>880.66227267294687</v>
      </c>
      <c r="S360" s="8">
        <f t="shared" si="71"/>
        <v>881</v>
      </c>
      <c r="T360" t="s">
        <v>62</v>
      </c>
    </row>
    <row r="361" spans="1:20" x14ac:dyDescent="0.35">
      <c r="A361" s="18" t="s">
        <v>774</v>
      </c>
      <c r="B361" s="18" t="s">
        <v>775</v>
      </c>
      <c r="C361" s="19">
        <v>6465.2</v>
      </c>
      <c r="D361" s="20">
        <f t="shared" si="60"/>
        <v>7.0138523736259996E-4</v>
      </c>
      <c r="E361" s="10">
        <f>SUM($C$5:C361)/SUM($C$5:$C$3941)</f>
        <v>0.57097398277790634</v>
      </c>
      <c r="F361" t="str">
        <f t="shared" si="61"/>
        <v>A</v>
      </c>
      <c r="G361" s="21">
        <v>6.264728682170543</v>
      </c>
      <c r="H361" s="22">
        <f t="shared" si="62"/>
        <v>3.7588372093023255</v>
      </c>
      <c r="I361" s="23">
        <v>19.84615384615385</v>
      </c>
      <c r="J361" s="23">
        <v>37.079345032703841</v>
      </c>
      <c r="K361" s="24">
        <f t="shared" si="63"/>
        <v>1.8683390907951545</v>
      </c>
      <c r="L361" t="str">
        <f t="shared" si="64"/>
        <v>Y</v>
      </c>
      <c r="M361" s="10">
        <f t="shared" si="65"/>
        <v>0.98</v>
      </c>
      <c r="N361" s="24">
        <f t="shared" si="66"/>
        <v>2.0537489106318221</v>
      </c>
      <c r="O361" s="25">
        <f t="shared" si="67"/>
        <v>107.69471668772866</v>
      </c>
      <c r="P361" s="8">
        <f t="shared" si="68"/>
        <v>148</v>
      </c>
      <c r="Q361" s="8">
        <f t="shared" si="69"/>
        <v>1032.0000000000002</v>
      </c>
      <c r="R361" s="8">
        <f t="shared" si="70"/>
        <v>234.3301053642538</v>
      </c>
      <c r="S361" s="8">
        <f t="shared" si="71"/>
        <v>235</v>
      </c>
      <c r="T361" t="s">
        <v>62</v>
      </c>
    </row>
    <row r="362" spans="1:20" x14ac:dyDescent="0.35">
      <c r="A362" s="18" t="s">
        <v>776</v>
      </c>
      <c r="B362" s="18" t="s">
        <v>777</v>
      </c>
      <c r="C362" s="19">
        <v>6415.75</v>
      </c>
      <c r="D362" s="20">
        <f t="shared" si="60"/>
        <v>6.9602059280596132E-4</v>
      </c>
      <c r="E362" s="10">
        <f>SUM($C$5:C362)/SUM($C$5:$C$3941)</f>
        <v>0.57167000337071228</v>
      </c>
      <c r="F362" t="str">
        <f t="shared" si="61"/>
        <v>A</v>
      </c>
      <c r="G362" s="21">
        <v>1.14179569318384</v>
      </c>
      <c r="H362" s="22">
        <f t="shared" si="62"/>
        <v>0.68507741591030402</v>
      </c>
      <c r="I362" s="23">
        <v>108.05769230769231</v>
      </c>
      <c r="J362" s="23">
        <v>145.84848617678671</v>
      </c>
      <c r="K362" s="24">
        <f t="shared" si="63"/>
        <v>1.3497279375677005</v>
      </c>
      <c r="L362" t="str">
        <f t="shared" si="64"/>
        <v>Y</v>
      </c>
      <c r="M362" s="10">
        <f t="shared" si="65"/>
        <v>0.98</v>
      </c>
      <c r="N362" s="24">
        <f t="shared" si="66"/>
        <v>2.0537489106318221</v>
      </c>
      <c r="O362" s="25">
        <f t="shared" si="67"/>
        <v>423.60811347367496</v>
      </c>
      <c r="P362" s="8">
        <f t="shared" si="68"/>
        <v>640</v>
      </c>
      <c r="Q362" s="8">
        <f t="shared" si="69"/>
        <v>5619</v>
      </c>
      <c r="R362" s="8">
        <f t="shared" si="70"/>
        <v>1280.7804458385019</v>
      </c>
      <c r="S362" s="8">
        <f t="shared" si="71"/>
        <v>1281</v>
      </c>
      <c r="T362" t="s">
        <v>62</v>
      </c>
    </row>
    <row r="363" spans="1:20" x14ac:dyDescent="0.35">
      <c r="A363" s="18" t="s">
        <v>778</v>
      </c>
      <c r="B363" s="18" t="s">
        <v>779</v>
      </c>
      <c r="C363" s="19">
        <v>6404.84</v>
      </c>
      <c r="D363" s="20">
        <f t="shared" si="60"/>
        <v>6.9483700793006786E-4</v>
      </c>
      <c r="E363" s="10">
        <f>SUM($C$5:C363)/SUM($C$5:$C$3941)</f>
        <v>0.57236484037864233</v>
      </c>
      <c r="F363" t="str">
        <f t="shared" si="61"/>
        <v>A</v>
      </c>
      <c r="G363" s="21">
        <v>0.84720105820105807</v>
      </c>
      <c r="H363" s="22">
        <f t="shared" si="62"/>
        <v>0.50832063492063484</v>
      </c>
      <c r="I363" s="23">
        <v>145.38461538461539</v>
      </c>
      <c r="J363" s="23">
        <v>161.6039887206916</v>
      </c>
      <c r="K363" s="24">
        <f t="shared" si="63"/>
        <v>1.1115618271793601</v>
      </c>
      <c r="L363" t="str">
        <f t="shared" si="64"/>
        <v>Y</v>
      </c>
      <c r="M363" s="10">
        <f t="shared" si="65"/>
        <v>0.98</v>
      </c>
      <c r="N363" s="24">
        <f t="shared" si="66"/>
        <v>2.0537489106318221</v>
      </c>
      <c r="O363" s="25">
        <f t="shared" si="67"/>
        <v>469.36901839910092</v>
      </c>
      <c r="P363" s="8">
        <f t="shared" si="68"/>
        <v>761</v>
      </c>
      <c r="Q363" s="8">
        <f t="shared" si="69"/>
        <v>7560</v>
      </c>
      <c r="R363" s="8">
        <f t="shared" si="70"/>
        <v>1724.674037020093</v>
      </c>
      <c r="S363" s="8">
        <f t="shared" si="71"/>
        <v>1725</v>
      </c>
      <c r="T363" t="s">
        <v>62</v>
      </c>
    </row>
    <row r="364" spans="1:20" x14ac:dyDescent="0.35">
      <c r="A364" s="18" t="s">
        <v>780</v>
      </c>
      <c r="B364" s="18" t="s">
        <v>781</v>
      </c>
      <c r="C364" s="19">
        <v>6403.9</v>
      </c>
      <c r="D364" s="20">
        <f t="shared" si="60"/>
        <v>6.9473503086468378E-4</v>
      </c>
      <c r="E364" s="10">
        <f>SUM($C$5:C364)/SUM($C$5:$C$3941)</f>
        <v>0.57305957540950703</v>
      </c>
      <c r="F364" t="str">
        <f t="shared" si="61"/>
        <v>A</v>
      </c>
      <c r="G364" s="21">
        <v>1.2754232224656441</v>
      </c>
      <c r="H364" s="22">
        <f t="shared" si="62"/>
        <v>0.76525393347938642</v>
      </c>
      <c r="I364" s="23">
        <v>96.557692307692307</v>
      </c>
      <c r="J364" s="23">
        <v>112.19755221920801</v>
      </c>
      <c r="K364" s="24">
        <f t="shared" si="63"/>
        <v>1.1619742512246198</v>
      </c>
      <c r="L364" t="str">
        <f t="shared" si="64"/>
        <v>Y</v>
      </c>
      <c r="M364" s="10">
        <f t="shared" si="65"/>
        <v>0.98</v>
      </c>
      <c r="N364" s="24">
        <f t="shared" si="66"/>
        <v>2.0537489106318221</v>
      </c>
      <c r="O364" s="25">
        <f t="shared" si="67"/>
        <v>325.87100955119394</v>
      </c>
      <c r="P364" s="8">
        <f t="shared" si="68"/>
        <v>519</v>
      </c>
      <c r="Q364" s="8">
        <f t="shared" si="69"/>
        <v>5021</v>
      </c>
      <c r="R364" s="8">
        <f t="shared" si="70"/>
        <v>1145.5322576437623</v>
      </c>
      <c r="S364" s="8">
        <f t="shared" si="71"/>
        <v>1146</v>
      </c>
      <c r="T364" t="s">
        <v>62</v>
      </c>
    </row>
    <row r="365" spans="1:20" x14ac:dyDescent="0.35">
      <c r="A365" s="18" t="s">
        <v>782</v>
      </c>
      <c r="B365" s="18" t="s">
        <v>783</v>
      </c>
      <c r="C365" s="19">
        <v>6403.62</v>
      </c>
      <c r="D365" s="20">
        <f t="shared" si="60"/>
        <v>6.9470465471754817E-4</v>
      </c>
      <c r="E365" s="10">
        <f>SUM($C$5:C365)/SUM($C$5:$C$3941)</f>
        <v>0.57375428006422458</v>
      </c>
      <c r="F365" t="str">
        <f t="shared" si="61"/>
        <v>A</v>
      </c>
      <c r="G365" s="21">
        <v>2.7987849650349652</v>
      </c>
      <c r="H365" s="22">
        <f t="shared" si="62"/>
        <v>1.679270979020979</v>
      </c>
      <c r="I365" s="23">
        <v>44</v>
      </c>
      <c r="J365" s="23">
        <v>53.134679049064168</v>
      </c>
      <c r="K365" s="24">
        <f t="shared" si="63"/>
        <v>1.2076063420241856</v>
      </c>
      <c r="L365" t="str">
        <f t="shared" si="64"/>
        <v>Y</v>
      </c>
      <c r="M365" s="10">
        <f t="shared" si="65"/>
        <v>0.98</v>
      </c>
      <c r="N365" s="24">
        <f t="shared" si="66"/>
        <v>2.0537489106318221</v>
      </c>
      <c r="O365" s="25">
        <f t="shared" si="67"/>
        <v>154.32646400402407</v>
      </c>
      <c r="P365" s="8">
        <f t="shared" si="68"/>
        <v>243</v>
      </c>
      <c r="Q365" s="8">
        <f t="shared" si="69"/>
        <v>2288</v>
      </c>
      <c r="R365" s="8">
        <f t="shared" si="70"/>
        <v>522.01456011569553</v>
      </c>
      <c r="S365" s="8">
        <f t="shared" si="71"/>
        <v>523</v>
      </c>
      <c r="T365" t="s">
        <v>62</v>
      </c>
    </row>
    <row r="366" spans="1:20" x14ac:dyDescent="0.35">
      <c r="A366" s="18" t="s">
        <v>784</v>
      </c>
      <c r="B366" s="18" t="s">
        <v>785</v>
      </c>
      <c r="C366" s="19">
        <v>6365.13</v>
      </c>
      <c r="D366" s="20">
        <f t="shared" si="60"/>
        <v>6.905290193487914E-4</v>
      </c>
      <c r="E366" s="10">
        <f>SUM($C$5:C366)/SUM($C$5:$C$3941)</f>
        <v>0.57444480908357343</v>
      </c>
      <c r="F366" t="str">
        <f t="shared" si="61"/>
        <v>A</v>
      </c>
      <c r="G366" s="21">
        <v>1.6790108150883669</v>
      </c>
      <c r="H366" s="22">
        <f t="shared" si="62"/>
        <v>1.0074064890530201</v>
      </c>
      <c r="I366" s="23">
        <v>72.90384615384616</v>
      </c>
      <c r="J366" s="23">
        <v>64.357841399653282</v>
      </c>
      <c r="K366" s="24">
        <f t="shared" si="63"/>
        <v>0.88277703845475342</v>
      </c>
      <c r="L366" t="str">
        <f t="shared" si="64"/>
        <v>X</v>
      </c>
      <c r="M366" s="10">
        <f t="shared" si="65"/>
        <v>0.98</v>
      </c>
      <c r="N366" s="24">
        <f t="shared" si="66"/>
        <v>2.0537489106318221</v>
      </c>
      <c r="O366" s="25">
        <f t="shared" si="67"/>
        <v>186.92346075844435</v>
      </c>
      <c r="P366" s="8">
        <f t="shared" si="68"/>
        <v>333</v>
      </c>
      <c r="Q366" s="8">
        <f t="shared" si="69"/>
        <v>3791.0000000000005</v>
      </c>
      <c r="R366" s="8">
        <f t="shared" si="70"/>
        <v>867.5400198808793</v>
      </c>
      <c r="S366" s="8">
        <f t="shared" si="71"/>
        <v>868</v>
      </c>
      <c r="T366" t="s">
        <v>62</v>
      </c>
    </row>
    <row r="367" spans="1:20" x14ac:dyDescent="0.35">
      <c r="A367" s="18" t="s">
        <v>786</v>
      </c>
      <c r="B367" s="18" t="s">
        <v>787</v>
      </c>
      <c r="C367" s="19">
        <v>6364.94</v>
      </c>
      <c r="D367" s="20">
        <f t="shared" si="60"/>
        <v>6.9050840696323497E-4</v>
      </c>
      <c r="E367" s="10">
        <f>SUM($C$5:C367)/SUM($C$5:$C$3941)</f>
        <v>0.5751353174905367</v>
      </c>
      <c r="F367" t="str">
        <f t="shared" si="61"/>
        <v>A</v>
      </c>
      <c r="G367" s="21">
        <v>13.37172268907563</v>
      </c>
      <c r="H367" s="22">
        <f t="shared" si="62"/>
        <v>8.0230336134453779</v>
      </c>
      <c r="I367" s="23">
        <v>9.1538461538461533</v>
      </c>
      <c r="J367" s="23">
        <v>29.171154578227569</v>
      </c>
      <c r="K367" s="24">
        <f t="shared" si="63"/>
        <v>3.1867647858567936</v>
      </c>
      <c r="L367" t="str">
        <f t="shared" si="64"/>
        <v>Z</v>
      </c>
      <c r="M367" s="10">
        <f t="shared" si="65"/>
        <v>0.98</v>
      </c>
      <c r="N367" s="24">
        <f t="shared" si="66"/>
        <v>2.0537489106318221</v>
      </c>
      <c r="O367" s="25">
        <f t="shared" si="67"/>
        <v>84.725855459024316</v>
      </c>
      <c r="P367" s="8">
        <f t="shared" si="68"/>
        <v>104</v>
      </c>
      <c r="Q367" s="8">
        <f t="shared" si="69"/>
        <v>476</v>
      </c>
      <c r="R367" s="8">
        <f t="shared" si="70"/>
        <v>108.9304175399767</v>
      </c>
      <c r="S367" s="8">
        <f t="shared" si="71"/>
        <v>109</v>
      </c>
      <c r="T367" t="s">
        <v>175</v>
      </c>
    </row>
    <row r="368" spans="1:20" x14ac:dyDescent="0.35">
      <c r="A368" s="18" t="s">
        <v>788</v>
      </c>
      <c r="B368" s="18" t="s">
        <v>789</v>
      </c>
      <c r="C368" s="19">
        <v>6340.55</v>
      </c>
      <c r="D368" s="20">
        <f t="shared" si="60"/>
        <v>6.8786242757523869E-4</v>
      </c>
      <c r="E368" s="10">
        <f>SUM($C$5:C368)/SUM($C$5:$C$3941)</f>
        <v>0.57582317991811194</v>
      </c>
      <c r="F368" t="str">
        <f t="shared" si="61"/>
        <v>A</v>
      </c>
      <c r="G368" s="21">
        <v>1.5555814524043181</v>
      </c>
      <c r="H368" s="22">
        <f t="shared" si="62"/>
        <v>0.93334887144259082</v>
      </c>
      <c r="I368" s="23">
        <v>78.384615384615387</v>
      </c>
      <c r="J368" s="23">
        <v>48.589175687253821</v>
      </c>
      <c r="K368" s="24">
        <f t="shared" si="63"/>
        <v>0.61988153477360119</v>
      </c>
      <c r="L368" t="str">
        <f t="shared" si="64"/>
        <v>X</v>
      </c>
      <c r="M368" s="10">
        <f t="shared" si="65"/>
        <v>0.98</v>
      </c>
      <c r="N368" s="24">
        <f t="shared" si="66"/>
        <v>2.0537489106318221</v>
      </c>
      <c r="O368" s="25">
        <f t="shared" si="67"/>
        <v>141.12432420566668</v>
      </c>
      <c r="P368" s="8">
        <f t="shared" si="68"/>
        <v>298</v>
      </c>
      <c r="Q368" s="8">
        <f t="shared" si="69"/>
        <v>4076</v>
      </c>
      <c r="R368" s="8">
        <f t="shared" si="70"/>
        <v>934.56622603982214</v>
      </c>
      <c r="S368" s="8">
        <f t="shared" si="71"/>
        <v>935</v>
      </c>
      <c r="T368" t="s">
        <v>62</v>
      </c>
    </row>
    <row r="369" spans="1:20" x14ac:dyDescent="0.35">
      <c r="A369" s="18" t="s">
        <v>790</v>
      </c>
      <c r="B369" s="18" t="s">
        <v>791</v>
      </c>
      <c r="C369" s="19">
        <v>6317.46</v>
      </c>
      <c r="D369" s="20">
        <f t="shared" si="60"/>
        <v>6.8535748029894367E-4</v>
      </c>
      <c r="E369" s="10">
        <f>SUM($C$5:C369)/SUM($C$5:$C$3941)</f>
        <v>0.57650853739841079</v>
      </c>
      <c r="F369" t="str">
        <f t="shared" si="61"/>
        <v>A</v>
      </c>
      <c r="G369" s="21">
        <v>18.4721052631579</v>
      </c>
      <c r="H369" s="22">
        <f t="shared" si="62"/>
        <v>11.08326315789474</v>
      </c>
      <c r="I369" s="23">
        <v>6.5769230769230766</v>
      </c>
      <c r="J369" s="23">
        <v>14.88958861656149</v>
      </c>
      <c r="K369" s="24">
        <f t="shared" si="63"/>
        <v>2.2639140586584721</v>
      </c>
      <c r="L369" t="str">
        <f t="shared" si="64"/>
        <v>Z</v>
      </c>
      <c r="M369" s="10">
        <f t="shared" si="65"/>
        <v>0.98</v>
      </c>
      <c r="N369" s="24">
        <f t="shared" si="66"/>
        <v>2.0537489106318221</v>
      </c>
      <c r="O369" s="25">
        <f t="shared" si="67"/>
        <v>43.245910256589269</v>
      </c>
      <c r="P369" s="8">
        <f t="shared" si="68"/>
        <v>57</v>
      </c>
      <c r="Q369" s="8">
        <f t="shared" si="69"/>
        <v>342</v>
      </c>
      <c r="R369" s="8">
        <f t="shared" si="70"/>
        <v>78.558689187176597</v>
      </c>
      <c r="S369" s="8">
        <f t="shared" si="71"/>
        <v>79</v>
      </c>
      <c r="T369" t="s">
        <v>175</v>
      </c>
    </row>
    <row r="370" spans="1:20" x14ac:dyDescent="0.35">
      <c r="A370" s="18" t="s">
        <v>792</v>
      </c>
      <c r="B370" s="18" t="s">
        <v>793</v>
      </c>
      <c r="C370" s="19">
        <v>6303.69</v>
      </c>
      <c r="D370" s="20">
        <f t="shared" si="60"/>
        <v>6.8386362477730741E-4</v>
      </c>
      <c r="E370" s="10">
        <f>SUM($C$5:C370)/SUM($C$5:$C$3941)</f>
        <v>0.57719240102318814</v>
      </c>
      <c r="F370" t="str">
        <f t="shared" si="61"/>
        <v>A</v>
      </c>
      <c r="G370" s="21">
        <v>5.1124817518248182</v>
      </c>
      <c r="H370" s="22">
        <f t="shared" si="62"/>
        <v>3.0674890510948907</v>
      </c>
      <c r="I370" s="23">
        <v>23.71153846153846</v>
      </c>
      <c r="J370" s="23">
        <v>94.713259013090905</v>
      </c>
      <c r="K370" s="24">
        <f t="shared" si="63"/>
        <v>3.9943953517280839</v>
      </c>
      <c r="L370" t="str">
        <f t="shared" si="64"/>
        <v>Z</v>
      </c>
      <c r="M370" s="10">
        <f t="shared" si="65"/>
        <v>0.98</v>
      </c>
      <c r="N370" s="24">
        <f t="shared" si="66"/>
        <v>2.0537489106318221</v>
      </c>
      <c r="O370" s="25">
        <f t="shared" si="67"/>
        <v>275.08893663007865</v>
      </c>
      <c r="P370" s="8">
        <f t="shared" si="68"/>
        <v>323</v>
      </c>
      <c r="Q370" s="8">
        <f t="shared" si="69"/>
        <v>1233</v>
      </c>
      <c r="R370" s="8">
        <f t="shared" si="70"/>
        <v>283.5339221105026</v>
      </c>
      <c r="S370" s="8">
        <f t="shared" si="71"/>
        <v>284</v>
      </c>
      <c r="T370" t="s">
        <v>62</v>
      </c>
    </row>
    <row r="371" spans="1:20" x14ac:dyDescent="0.35">
      <c r="A371" s="18" t="s">
        <v>794</v>
      </c>
      <c r="B371" s="18" t="s">
        <v>795</v>
      </c>
      <c r="C371" s="19">
        <v>6303.17</v>
      </c>
      <c r="D371" s="20">
        <f t="shared" si="60"/>
        <v>6.8380721193262686E-4</v>
      </c>
      <c r="E371" s="10">
        <f>SUM($C$5:C371)/SUM($C$5:$C$3941)</f>
        <v>0.57787620823512076</v>
      </c>
      <c r="F371" t="str">
        <f t="shared" si="61"/>
        <v>A</v>
      </c>
      <c r="G371" s="21">
        <v>10.21583468395462</v>
      </c>
      <c r="H371" s="22">
        <f t="shared" si="62"/>
        <v>6.1295008103727717</v>
      </c>
      <c r="I371" s="23">
        <v>11.86538461538461</v>
      </c>
      <c r="J371" s="23">
        <v>8.5429224144072737</v>
      </c>
      <c r="K371" s="24">
        <f t="shared" si="63"/>
        <v>0.71998697819964097</v>
      </c>
      <c r="L371" t="str">
        <f t="shared" si="64"/>
        <v>X</v>
      </c>
      <c r="M371" s="10">
        <f t="shared" si="65"/>
        <v>0.98</v>
      </c>
      <c r="N371" s="24">
        <f t="shared" si="66"/>
        <v>2.0537489106318221</v>
      </c>
      <c r="O371" s="25">
        <f t="shared" si="67"/>
        <v>24.812401845107498</v>
      </c>
      <c r="P371" s="8">
        <f t="shared" si="68"/>
        <v>49</v>
      </c>
      <c r="Q371" s="8">
        <f t="shared" si="69"/>
        <v>616.99999999999966</v>
      </c>
      <c r="R371" s="8">
        <f t="shared" si="70"/>
        <v>141.8877906943693</v>
      </c>
      <c r="S371" s="8">
        <f t="shared" si="71"/>
        <v>142</v>
      </c>
      <c r="T371" t="s">
        <v>62</v>
      </c>
    </row>
    <row r="372" spans="1:20" x14ac:dyDescent="0.35">
      <c r="A372" s="18" t="s">
        <v>796</v>
      </c>
      <c r="B372" s="18" t="s">
        <v>797</v>
      </c>
      <c r="C372" s="19">
        <v>6298.28</v>
      </c>
      <c r="D372" s="20">
        <f t="shared" si="60"/>
        <v>6.8327671422015038E-4</v>
      </c>
      <c r="E372" s="10">
        <f>SUM($C$5:C372)/SUM($C$5:$C$3941)</f>
        <v>0.57855948494934095</v>
      </c>
      <c r="F372" t="str">
        <f t="shared" si="61"/>
        <v>A</v>
      </c>
      <c r="G372" s="21">
        <v>2.5072770700636942</v>
      </c>
      <c r="H372" s="22">
        <f t="shared" si="62"/>
        <v>1.5043662420382165</v>
      </c>
      <c r="I372" s="23">
        <v>48.307692307692307</v>
      </c>
      <c r="J372" s="23">
        <v>30.006887092824339</v>
      </c>
      <c r="K372" s="24">
        <f t="shared" si="63"/>
        <v>0.62116167548840195</v>
      </c>
      <c r="L372" t="str">
        <f t="shared" si="64"/>
        <v>X</v>
      </c>
      <c r="M372" s="10">
        <f t="shared" si="65"/>
        <v>0.98</v>
      </c>
      <c r="N372" s="24">
        <f t="shared" si="66"/>
        <v>2.0537489106318221</v>
      </c>
      <c r="O372" s="25">
        <f t="shared" si="67"/>
        <v>87.153190038608699</v>
      </c>
      <c r="P372" s="8">
        <f t="shared" si="68"/>
        <v>184</v>
      </c>
      <c r="Q372" s="8">
        <f t="shared" si="69"/>
        <v>2512</v>
      </c>
      <c r="R372" s="8">
        <f t="shared" si="70"/>
        <v>577.89378749620846</v>
      </c>
      <c r="S372" s="8">
        <f t="shared" si="71"/>
        <v>578</v>
      </c>
      <c r="T372" t="s">
        <v>62</v>
      </c>
    </row>
    <row r="373" spans="1:20" x14ac:dyDescent="0.35">
      <c r="A373" s="18" t="s">
        <v>798</v>
      </c>
      <c r="B373" s="18" t="s">
        <v>799</v>
      </c>
      <c r="C373" s="19">
        <v>6298.25</v>
      </c>
      <c r="D373" s="20">
        <f t="shared" si="60"/>
        <v>6.8327345963295732E-4</v>
      </c>
      <c r="E373" s="10">
        <f>SUM($C$5:C373)/SUM($C$5:$C$3941)</f>
        <v>0.57924275840897399</v>
      </c>
      <c r="F373" t="str">
        <f t="shared" si="61"/>
        <v>A</v>
      </c>
      <c r="G373" s="21">
        <v>1.987456610918271</v>
      </c>
      <c r="H373" s="22">
        <f t="shared" si="62"/>
        <v>1.1924739665509625</v>
      </c>
      <c r="I373" s="23">
        <v>60.942307692307693</v>
      </c>
      <c r="J373" s="23">
        <v>137.90653462620739</v>
      </c>
      <c r="K373" s="24">
        <f t="shared" si="63"/>
        <v>2.2629030610800833</v>
      </c>
      <c r="L373" t="str">
        <f t="shared" si="64"/>
        <v>Z</v>
      </c>
      <c r="M373" s="10">
        <f t="shared" si="65"/>
        <v>0.98</v>
      </c>
      <c r="N373" s="24">
        <f t="shared" si="66"/>
        <v>2.0537489106318221</v>
      </c>
      <c r="O373" s="25">
        <f t="shared" si="67"/>
        <v>400.54119518175452</v>
      </c>
      <c r="P373" s="8">
        <f t="shared" si="68"/>
        <v>523</v>
      </c>
      <c r="Q373" s="8">
        <f t="shared" si="69"/>
        <v>3169</v>
      </c>
      <c r="R373" s="8">
        <f t="shared" si="70"/>
        <v>729.04051517836581</v>
      </c>
      <c r="S373" s="8">
        <f t="shared" si="71"/>
        <v>730</v>
      </c>
      <c r="T373" t="s">
        <v>62</v>
      </c>
    </row>
    <row r="374" spans="1:20" x14ac:dyDescent="0.35">
      <c r="A374" s="18" t="s">
        <v>800</v>
      </c>
      <c r="B374" s="18" t="s">
        <v>801</v>
      </c>
      <c r="C374" s="19">
        <v>6282.31</v>
      </c>
      <c r="D374" s="20">
        <f t="shared" si="60"/>
        <v>6.8154418897101957E-4</v>
      </c>
      <c r="E374" s="10">
        <f>SUM($C$5:C374)/SUM($C$5:$C$3941)</f>
        <v>0.57992430259794492</v>
      </c>
      <c r="F374" t="str">
        <f t="shared" si="61"/>
        <v>A</v>
      </c>
      <c r="G374" s="21">
        <v>13.11546972860125</v>
      </c>
      <c r="H374" s="22">
        <f t="shared" si="62"/>
        <v>7.8692818371607496</v>
      </c>
      <c r="I374" s="23">
        <v>9.2115384615384617</v>
      </c>
      <c r="J374" s="23">
        <v>7.8273941735108323</v>
      </c>
      <c r="K374" s="24">
        <f t="shared" si="63"/>
        <v>0.84973798960869162</v>
      </c>
      <c r="L374" t="str">
        <f t="shared" si="64"/>
        <v>X</v>
      </c>
      <c r="M374" s="10">
        <f t="shared" si="65"/>
        <v>0.98</v>
      </c>
      <c r="N374" s="24">
        <f t="shared" si="66"/>
        <v>2.0537489106318221</v>
      </c>
      <c r="O374" s="25">
        <f t="shared" si="67"/>
        <v>22.734193313715</v>
      </c>
      <c r="P374" s="8">
        <f t="shared" si="68"/>
        <v>42</v>
      </c>
      <c r="Q374" s="8">
        <f t="shared" si="69"/>
        <v>479</v>
      </c>
      <c r="R374" s="8">
        <f t="shared" si="70"/>
        <v>110.33548405411842</v>
      </c>
      <c r="S374" s="8">
        <f t="shared" si="71"/>
        <v>111</v>
      </c>
      <c r="T374" t="s">
        <v>62</v>
      </c>
    </row>
    <row r="375" spans="1:20" x14ac:dyDescent="0.35">
      <c r="A375" s="18" t="s">
        <v>802</v>
      </c>
      <c r="B375" s="18" t="s">
        <v>803</v>
      </c>
      <c r="C375" s="19">
        <v>6271.35</v>
      </c>
      <c r="D375" s="20">
        <f t="shared" si="60"/>
        <v>6.803551797831377E-4</v>
      </c>
      <c r="E375" s="10">
        <f>SUM($C$5:C375)/SUM($C$5:$C$3941)</f>
        <v>0.58060465777772807</v>
      </c>
      <c r="F375" t="str">
        <f t="shared" si="61"/>
        <v>A</v>
      </c>
      <c r="G375" s="21">
        <v>2.8287550744248988</v>
      </c>
      <c r="H375" s="22">
        <f t="shared" si="62"/>
        <v>1.6972530446549392</v>
      </c>
      <c r="I375" s="23">
        <v>42.634615384615387</v>
      </c>
      <c r="J375" s="23">
        <v>60.753771397871731</v>
      </c>
      <c r="K375" s="24">
        <f t="shared" si="63"/>
        <v>1.4249869700899098</v>
      </c>
      <c r="L375" t="str">
        <f t="shared" si="64"/>
        <v>Y</v>
      </c>
      <c r="M375" s="10">
        <f t="shared" si="65"/>
        <v>0.98</v>
      </c>
      <c r="N375" s="24">
        <f t="shared" si="66"/>
        <v>2.0537489106318221</v>
      </c>
      <c r="O375" s="25">
        <f t="shared" si="67"/>
        <v>176.45565725699987</v>
      </c>
      <c r="P375" s="8">
        <f t="shared" si="68"/>
        <v>262</v>
      </c>
      <c r="Q375" s="8">
        <f t="shared" si="69"/>
        <v>2217</v>
      </c>
      <c r="R375" s="8">
        <f t="shared" si="70"/>
        <v>511.12196666648208</v>
      </c>
      <c r="S375" s="8">
        <f t="shared" si="71"/>
        <v>512</v>
      </c>
      <c r="T375" t="s">
        <v>62</v>
      </c>
    </row>
    <row r="376" spans="1:20" x14ac:dyDescent="0.35">
      <c r="A376" s="18" t="s">
        <v>804</v>
      </c>
      <c r="B376" s="18" t="s">
        <v>805</v>
      </c>
      <c r="C376" s="19">
        <v>6256.35</v>
      </c>
      <c r="D376" s="20">
        <f t="shared" si="60"/>
        <v>6.7872788618658392E-4</v>
      </c>
      <c r="E376" s="10">
        <f>SUM($C$5:C376)/SUM($C$5:$C$3941)</f>
        <v>0.58128338566391458</v>
      </c>
      <c r="F376" t="str">
        <f t="shared" si="61"/>
        <v>A</v>
      </c>
      <c r="G376" s="21">
        <v>6.2751755265797398</v>
      </c>
      <c r="H376" s="22">
        <f t="shared" si="62"/>
        <v>3.7651053159478436</v>
      </c>
      <c r="I376" s="23">
        <v>19.17307692307692</v>
      </c>
      <c r="J376" s="23">
        <v>39.79886743577557</v>
      </c>
      <c r="K376" s="24">
        <f t="shared" si="63"/>
        <v>2.0757684118960182</v>
      </c>
      <c r="L376" t="str">
        <f t="shared" si="64"/>
        <v>Z</v>
      </c>
      <c r="M376" s="10">
        <f t="shared" si="65"/>
        <v>0.98</v>
      </c>
      <c r="N376" s="24">
        <f t="shared" si="66"/>
        <v>2.0537489106318221</v>
      </c>
      <c r="O376" s="25">
        <f t="shared" si="67"/>
        <v>115.59340514801357</v>
      </c>
      <c r="P376" s="8">
        <f t="shared" si="68"/>
        <v>154</v>
      </c>
      <c r="Q376" s="8">
        <f t="shared" si="69"/>
        <v>996.99999999999977</v>
      </c>
      <c r="R376" s="8">
        <f t="shared" si="70"/>
        <v>230.13041078325691</v>
      </c>
      <c r="S376" s="8">
        <f t="shared" si="71"/>
        <v>231</v>
      </c>
      <c r="T376" t="s">
        <v>62</v>
      </c>
    </row>
    <row r="377" spans="1:20" x14ac:dyDescent="0.35">
      <c r="A377" s="18" t="s">
        <v>806</v>
      </c>
      <c r="B377" s="18" t="s">
        <v>807</v>
      </c>
      <c r="C377" s="19">
        <v>6252.5</v>
      </c>
      <c r="D377" s="20">
        <f t="shared" si="60"/>
        <v>6.7831021416346843E-4</v>
      </c>
      <c r="E377" s="10">
        <f>SUM($C$5:C377)/SUM($C$5:$C$3941)</f>
        <v>0.581961695878078</v>
      </c>
      <c r="F377" t="str">
        <f t="shared" si="61"/>
        <v>A</v>
      </c>
      <c r="G377" s="21">
        <v>0.40273752012882452</v>
      </c>
      <c r="H377" s="22">
        <f t="shared" si="62"/>
        <v>0.2416425120772947</v>
      </c>
      <c r="I377" s="23">
        <v>298.55769230769232</v>
      </c>
      <c r="J377" s="23">
        <v>178.52977051258429</v>
      </c>
      <c r="K377" s="24">
        <f t="shared" si="63"/>
        <v>0.59797411057355121</v>
      </c>
      <c r="L377" t="str">
        <f t="shared" si="64"/>
        <v>X</v>
      </c>
      <c r="M377" s="10">
        <f t="shared" si="65"/>
        <v>0.98</v>
      </c>
      <c r="N377" s="24">
        <f t="shared" si="66"/>
        <v>2.0537489106318221</v>
      </c>
      <c r="O377" s="25">
        <f t="shared" si="67"/>
        <v>518.52892867228627</v>
      </c>
      <c r="P377" s="8">
        <f t="shared" si="68"/>
        <v>1116</v>
      </c>
      <c r="Q377" s="8">
        <f t="shared" si="69"/>
        <v>15525</v>
      </c>
      <c r="R377" s="8">
        <f t="shared" si="70"/>
        <v>3584.6283176822708</v>
      </c>
      <c r="S377" s="8">
        <f t="shared" si="71"/>
        <v>3585</v>
      </c>
      <c r="T377" t="s">
        <v>62</v>
      </c>
    </row>
    <row r="378" spans="1:20" x14ac:dyDescent="0.35">
      <c r="A378" s="18" t="s">
        <v>808</v>
      </c>
      <c r="B378" s="18" t="s">
        <v>809</v>
      </c>
      <c r="C378" s="19">
        <v>6223.27</v>
      </c>
      <c r="D378" s="20">
        <f t="shared" si="60"/>
        <v>6.7513916137498418E-4</v>
      </c>
      <c r="E378" s="10">
        <f>SUM($C$5:C378)/SUM($C$5:$C$3941)</f>
        <v>0.58263683503945296</v>
      </c>
      <c r="F378" t="str">
        <f t="shared" si="61"/>
        <v>A</v>
      </c>
      <c r="G378" s="21">
        <v>9.723859375</v>
      </c>
      <c r="H378" s="22">
        <f t="shared" si="62"/>
        <v>5.8343156249999995</v>
      </c>
      <c r="I378" s="23">
        <v>12.30769230769231</v>
      </c>
      <c r="J378" s="23">
        <v>13.70635813750922</v>
      </c>
      <c r="K378" s="24">
        <f t="shared" si="63"/>
        <v>1.1136415986726238</v>
      </c>
      <c r="L378" t="str">
        <f t="shared" si="64"/>
        <v>Y</v>
      </c>
      <c r="M378" s="10">
        <f t="shared" si="65"/>
        <v>0.98</v>
      </c>
      <c r="N378" s="24">
        <f t="shared" si="66"/>
        <v>2.0537489106318221</v>
      </c>
      <c r="O378" s="25">
        <f t="shared" si="67"/>
        <v>39.80928884093511</v>
      </c>
      <c r="P378" s="8">
        <f t="shared" si="68"/>
        <v>65</v>
      </c>
      <c r="Q378" s="8">
        <f t="shared" si="69"/>
        <v>640.00000000000011</v>
      </c>
      <c r="R378" s="8">
        <f t="shared" si="70"/>
        <v>148.11874541920503</v>
      </c>
      <c r="S378" s="8">
        <f t="shared" si="71"/>
        <v>149</v>
      </c>
      <c r="T378" t="s">
        <v>62</v>
      </c>
    </row>
    <row r="379" spans="1:20" x14ac:dyDescent="0.35">
      <c r="A379" s="18" t="s">
        <v>810</v>
      </c>
      <c r="B379" s="18" t="s">
        <v>811</v>
      </c>
      <c r="C379" s="19">
        <v>6165.46</v>
      </c>
      <c r="D379" s="20">
        <f t="shared" si="60"/>
        <v>6.688675718538662E-4</v>
      </c>
      <c r="E379" s="10">
        <f>SUM($C$5:C379)/SUM($C$5:$C$3941)</f>
        <v>0.58330570261130688</v>
      </c>
      <c r="F379" t="str">
        <f t="shared" si="61"/>
        <v>A</v>
      </c>
      <c r="G379" s="21">
        <v>2.508323840520748</v>
      </c>
      <c r="H379" s="22">
        <f t="shared" si="62"/>
        <v>1.5049943043124487</v>
      </c>
      <c r="I379" s="23">
        <v>47.269230769230766</v>
      </c>
      <c r="J379" s="23">
        <v>29.150128903367751</v>
      </c>
      <c r="K379" s="24">
        <f t="shared" si="63"/>
        <v>0.6166829548312136</v>
      </c>
      <c r="L379" t="str">
        <f t="shared" si="64"/>
        <v>X</v>
      </c>
      <c r="M379" s="10">
        <f t="shared" si="65"/>
        <v>0.98</v>
      </c>
      <c r="N379" s="24">
        <f t="shared" si="66"/>
        <v>2.0537489106318221</v>
      </c>
      <c r="O379" s="25">
        <f t="shared" si="67"/>
        <v>84.664787657120073</v>
      </c>
      <c r="P379" s="8">
        <f t="shared" si="68"/>
        <v>180</v>
      </c>
      <c r="Q379" s="8">
        <f t="shared" si="69"/>
        <v>2458</v>
      </c>
      <c r="R379" s="8">
        <f t="shared" si="70"/>
        <v>571.52931199243824</v>
      </c>
      <c r="S379" s="8">
        <f t="shared" si="71"/>
        <v>572</v>
      </c>
      <c r="T379" t="s">
        <v>62</v>
      </c>
    </row>
    <row r="380" spans="1:20" x14ac:dyDescent="0.35">
      <c r="A380" s="18" t="s">
        <v>812</v>
      </c>
      <c r="B380" s="18" t="s">
        <v>813</v>
      </c>
      <c r="C380" s="19">
        <v>6156.69</v>
      </c>
      <c r="D380" s="20">
        <f t="shared" si="60"/>
        <v>6.6791614753108105E-4</v>
      </c>
      <c r="E380" s="10">
        <f>SUM($C$5:C380)/SUM($C$5:$C$3941)</f>
        <v>0.58397361875883791</v>
      </c>
      <c r="F380" t="str">
        <f t="shared" si="61"/>
        <v>A</v>
      </c>
      <c r="G380" s="21">
        <v>1.2230214541120381</v>
      </c>
      <c r="H380" s="22">
        <f t="shared" si="62"/>
        <v>0.73381287246722282</v>
      </c>
      <c r="I380" s="23">
        <v>96.807692307692307</v>
      </c>
      <c r="J380" s="23">
        <v>110.7286098427475</v>
      </c>
      <c r="K380" s="24">
        <f t="shared" si="63"/>
        <v>1.1437997043748251</v>
      </c>
      <c r="L380" t="str">
        <f t="shared" si="64"/>
        <v>Y</v>
      </c>
      <c r="M380" s="10">
        <f t="shared" si="65"/>
        <v>0.98</v>
      </c>
      <c r="N380" s="24">
        <f t="shared" si="66"/>
        <v>2.0537489106318221</v>
      </c>
      <c r="O380" s="25">
        <f t="shared" si="67"/>
        <v>321.60455519705192</v>
      </c>
      <c r="P380" s="8">
        <f t="shared" si="68"/>
        <v>516</v>
      </c>
      <c r="Q380" s="8">
        <f t="shared" si="69"/>
        <v>5034</v>
      </c>
      <c r="R380" s="8">
        <f t="shared" si="70"/>
        <v>1171.3291206985998</v>
      </c>
      <c r="S380" s="8">
        <f t="shared" si="71"/>
        <v>1172</v>
      </c>
      <c r="T380" t="s">
        <v>62</v>
      </c>
    </row>
    <row r="381" spans="1:20" x14ac:dyDescent="0.35">
      <c r="A381" s="18" t="s">
        <v>814</v>
      </c>
      <c r="B381" s="18" t="s">
        <v>815</v>
      </c>
      <c r="C381" s="19">
        <v>6153.63</v>
      </c>
      <c r="D381" s="20">
        <f t="shared" si="60"/>
        <v>6.6758417963738422E-4</v>
      </c>
      <c r="E381" s="10">
        <f>SUM($C$5:C381)/SUM($C$5:$C$3941)</f>
        <v>0.58464120293847532</v>
      </c>
      <c r="F381" t="str">
        <f t="shared" si="61"/>
        <v>A</v>
      </c>
      <c r="G381" s="21">
        <v>4.048440789473684</v>
      </c>
      <c r="H381" s="22">
        <f t="shared" si="62"/>
        <v>2.4290644736842104</v>
      </c>
      <c r="I381" s="23">
        <v>29.23076923076923</v>
      </c>
      <c r="J381" s="23">
        <v>27.23364080606088</v>
      </c>
      <c r="K381" s="24">
        <f t="shared" si="63"/>
        <v>0.93167718547050382</v>
      </c>
      <c r="L381" t="str">
        <f t="shared" si="64"/>
        <v>X</v>
      </c>
      <c r="M381" s="10">
        <f t="shared" si="65"/>
        <v>0.98</v>
      </c>
      <c r="N381" s="24">
        <f t="shared" si="66"/>
        <v>2.0537489106318221</v>
      </c>
      <c r="O381" s="25">
        <f t="shared" si="67"/>
        <v>79.098463805044815</v>
      </c>
      <c r="P381" s="8">
        <f t="shared" si="68"/>
        <v>138</v>
      </c>
      <c r="Q381" s="8">
        <f t="shared" si="69"/>
        <v>1520</v>
      </c>
      <c r="R381" s="8">
        <f t="shared" si="70"/>
        <v>353.76696086228912</v>
      </c>
      <c r="S381" s="8">
        <f t="shared" si="71"/>
        <v>354</v>
      </c>
      <c r="T381" t="s">
        <v>62</v>
      </c>
    </row>
    <row r="382" spans="1:20" x14ac:dyDescent="0.35">
      <c r="A382" s="18" t="s">
        <v>816</v>
      </c>
      <c r="B382" s="18" t="s">
        <v>817</v>
      </c>
      <c r="C382" s="19">
        <v>6152.78</v>
      </c>
      <c r="D382" s="20">
        <f t="shared" si="60"/>
        <v>6.6749196633357944E-4</v>
      </c>
      <c r="E382" s="10">
        <f>SUM($C$5:C382)/SUM($C$5:$C$3941)</f>
        <v>0.58530869490480897</v>
      </c>
      <c r="F382" t="str">
        <f t="shared" si="61"/>
        <v>A</v>
      </c>
      <c r="G382" s="21">
        <v>6.5246871686108161</v>
      </c>
      <c r="H382" s="22">
        <f t="shared" si="62"/>
        <v>3.9148123011664895</v>
      </c>
      <c r="I382" s="23">
        <v>18.13461538461538</v>
      </c>
      <c r="J382" s="23">
        <v>43.13909506907374</v>
      </c>
      <c r="K382" s="24">
        <f t="shared" si="63"/>
        <v>2.3788260271387434</v>
      </c>
      <c r="L382" t="str">
        <f t="shared" si="64"/>
        <v>Z</v>
      </c>
      <c r="M382" s="10">
        <f t="shared" si="65"/>
        <v>0.98</v>
      </c>
      <c r="N382" s="24">
        <f t="shared" si="66"/>
        <v>2.0537489106318221</v>
      </c>
      <c r="O382" s="25">
        <f t="shared" si="67"/>
        <v>125.29489443600649</v>
      </c>
      <c r="P382" s="8">
        <f t="shared" si="68"/>
        <v>162</v>
      </c>
      <c r="Q382" s="8">
        <f t="shared" si="69"/>
        <v>942.99999999999977</v>
      </c>
      <c r="R382" s="8">
        <f t="shared" si="70"/>
        <v>219.49032019380897</v>
      </c>
      <c r="S382" s="8">
        <f t="shared" si="71"/>
        <v>220</v>
      </c>
      <c r="T382" t="s">
        <v>62</v>
      </c>
    </row>
    <row r="383" spans="1:20" x14ac:dyDescent="0.35">
      <c r="A383" s="18" t="s">
        <v>818</v>
      </c>
      <c r="B383" s="18" t="s">
        <v>819</v>
      </c>
      <c r="C383" s="19">
        <v>6137.09</v>
      </c>
      <c r="D383" s="20">
        <f t="shared" si="60"/>
        <v>6.6578981723158434E-4</v>
      </c>
      <c r="E383" s="10">
        <f>SUM($C$5:C383)/SUM($C$5:$C$3941)</f>
        <v>0.5859744847220405</v>
      </c>
      <c r="F383" t="str">
        <f t="shared" si="61"/>
        <v>A</v>
      </c>
      <c r="G383" s="21">
        <v>1.3181035223367701</v>
      </c>
      <c r="H383" s="22">
        <f t="shared" si="62"/>
        <v>0.79086211340206203</v>
      </c>
      <c r="I383" s="23">
        <v>89.538461538461533</v>
      </c>
      <c r="J383" s="23">
        <v>87.063749809665666</v>
      </c>
      <c r="K383" s="24">
        <f t="shared" si="63"/>
        <v>0.97236146694643788</v>
      </c>
      <c r="L383" t="str">
        <f t="shared" si="64"/>
        <v>X</v>
      </c>
      <c r="M383" s="10">
        <f t="shared" si="65"/>
        <v>0.98</v>
      </c>
      <c r="N383" s="24">
        <f t="shared" si="66"/>
        <v>2.0537489106318221</v>
      </c>
      <c r="O383" s="25">
        <f t="shared" si="67"/>
        <v>252.87139946116548</v>
      </c>
      <c r="P383" s="8">
        <f t="shared" si="68"/>
        <v>432</v>
      </c>
      <c r="Q383" s="8">
        <f t="shared" si="69"/>
        <v>4656</v>
      </c>
      <c r="R383" s="8">
        <f t="shared" si="70"/>
        <v>1085.1033347652879</v>
      </c>
      <c r="S383" s="8">
        <f t="shared" si="71"/>
        <v>1086</v>
      </c>
      <c r="T383" t="s">
        <v>62</v>
      </c>
    </row>
    <row r="384" spans="1:20" x14ac:dyDescent="0.35">
      <c r="A384" s="18" t="s">
        <v>820</v>
      </c>
      <c r="B384" s="18" t="s">
        <v>821</v>
      </c>
      <c r="C384" s="19">
        <v>6131.29</v>
      </c>
      <c r="D384" s="20">
        <f t="shared" si="60"/>
        <v>6.6516059704091685E-4</v>
      </c>
      <c r="E384" s="10">
        <f>SUM($C$5:C384)/SUM($C$5:$C$3941)</f>
        <v>0.58663964531908142</v>
      </c>
      <c r="F384" t="str">
        <f t="shared" si="61"/>
        <v>A</v>
      </c>
      <c r="G384" s="21">
        <v>1.7083560880468101</v>
      </c>
      <c r="H384" s="22">
        <f t="shared" si="62"/>
        <v>1.025013652828086</v>
      </c>
      <c r="I384" s="23">
        <v>69.019230769230774</v>
      </c>
      <c r="J384" s="23">
        <v>74.69138869036189</v>
      </c>
      <c r="K384" s="24">
        <f t="shared" si="63"/>
        <v>1.0821822825017604</v>
      </c>
      <c r="L384" t="str">
        <f t="shared" si="64"/>
        <v>Y</v>
      </c>
      <c r="M384" s="10">
        <f t="shared" si="65"/>
        <v>0.98</v>
      </c>
      <c r="N384" s="24">
        <f t="shared" si="66"/>
        <v>2.0537489106318221</v>
      </c>
      <c r="O384" s="25">
        <f t="shared" si="67"/>
        <v>216.93662433699635</v>
      </c>
      <c r="P384" s="8">
        <f t="shared" si="68"/>
        <v>355</v>
      </c>
      <c r="Q384" s="8">
        <f t="shared" si="69"/>
        <v>3589</v>
      </c>
      <c r="R384" s="8">
        <f t="shared" si="70"/>
        <v>836.82934656355667</v>
      </c>
      <c r="S384" s="8">
        <f t="shared" si="71"/>
        <v>837</v>
      </c>
      <c r="T384" t="s">
        <v>62</v>
      </c>
    </row>
    <row r="385" spans="1:20" x14ac:dyDescent="0.35">
      <c r="A385" s="18" t="s">
        <v>822</v>
      </c>
      <c r="B385" s="18" t="s">
        <v>823</v>
      </c>
      <c r="C385" s="19">
        <v>6115.93</v>
      </c>
      <c r="D385" s="20">
        <f t="shared" si="60"/>
        <v>6.6349424839804588E-4</v>
      </c>
      <c r="E385" s="10">
        <f>SUM($C$5:C385)/SUM($C$5:$C$3941)</f>
        <v>0.58730313956747948</v>
      </c>
      <c r="F385" t="str">
        <f t="shared" si="61"/>
        <v>A</v>
      </c>
      <c r="G385" s="21">
        <v>0.86787711082730234</v>
      </c>
      <c r="H385" s="22">
        <f t="shared" si="62"/>
        <v>0.52072626649638143</v>
      </c>
      <c r="I385" s="23">
        <v>135.5192307692308</v>
      </c>
      <c r="J385" s="23">
        <v>311.40569909179192</v>
      </c>
      <c r="K385" s="24">
        <f t="shared" si="63"/>
        <v>2.2978709170956684</v>
      </c>
      <c r="L385" t="str">
        <f t="shared" si="64"/>
        <v>Z</v>
      </c>
      <c r="M385" s="10">
        <f t="shared" si="65"/>
        <v>0.98</v>
      </c>
      <c r="N385" s="24">
        <f t="shared" si="66"/>
        <v>2.0537489106318221</v>
      </c>
      <c r="O385" s="25">
        <f t="shared" si="67"/>
        <v>904.45903262464128</v>
      </c>
      <c r="P385" s="8">
        <f t="shared" si="68"/>
        <v>1176</v>
      </c>
      <c r="Q385" s="8">
        <f t="shared" si="69"/>
        <v>7047.0000000000018</v>
      </c>
      <c r="R385" s="8">
        <f t="shared" si="70"/>
        <v>1645.1760976067583</v>
      </c>
      <c r="S385" s="8">
        <f t="shared" si="71"/>
        <v>1646</v>
      </c>
      <c r="T385" t="s">
        <v>62</v>
      </c>
    </row>
    <row r="386" spans="1:20" x14ac:dyDescent="0.35">
      <c r="A386" s="18" t="s">
        <v>824</v>
      </c>
      <c r="B386" s="18" t="s">
        <v>825</v>
      </c>
      <c r="C386" s="19">
        <v>6064.25</v>
      </c>
      <c r="D386" s="20">
        <f t="shared" si="60"/>
        <v>6.5788767952671952E-4</v>
      </c>
      <c r="E386" s="10">
        <f>SUM($C$5:C386)/SUM($C$5:$C$3941)</f>
        <v>0.58796102724700616</v>
      </c>
      <c r="F386" t="str">
        <f t="shared" si="61"/>
        <v>A</v>
      </c>
      <c r="G386" s="21">
        <v>1.7140333521763711</v>
      </c>
      <c r="H386" s="22">
        <f t="shared" si="62"/>
        <v>1.0284200113058226</v>
      </c>
      <c r="I386" s="23">
        <v>68.038461538461533</v>
      </c>
      <c r="J386" s="23">
        <v>69.688371195915224</v>
      </c>
      <c r="K386" s="24">
        <f t="shared" si="63"/>
        <v>1.0242496614436383</v>
      </c>
      <c r="L386" t="str">
        <f t="shared" si="64"/>
        <v>Y</v>
      </c>
      <c r="M386" s="10">
        <f t="shared" si="65"/>
        <v>0.98</v>
      </c>
      <c r="N386" s="24">
        <f t="shared" si="66"/>
        <v>2.0537489106318221</v>
      </c>
      <c r="O386" s="25">
        <f t="shared" si="67"/>
        <v>202.4056623911215</v>
      </c>
      <c r="P386" s="8">
        <f t="shared" si="68"/>
        <v>339</v>
      </c>
      <c r="Q386" s="8">
        <f t="shared" si="69"/>
        <v>3537.9999999999995</v>
      </c>
      <c r="R386" s="8">
        <f t="shared" si="70"/>
        <v>829.48522138934595</v>
      </c>
      <c r="S386" s="8">
        <f t="shared" si="71"/>
        <v>830</v>
      </c>
      <c r="T386" t="s">
        <v>62</v>
      </c>
    </row>
    <row r="387" spans="1:20" x14ac:dyDescent="0.35">
      <c r="A387" s="18" t="s">
        <v>826</v>
      </c>
      <c r="B387" s="18" t="s">
        <v>827</v>
      </c>
      <c r="C387" s="19">
        <v>6056.57</v>
      </c>
      <c r="D387" s="20">
        <f t="shared" si="60"/>
        <v>6.5705450520528398E-4</v>
      </c>
      <c r="E387" s="10">
        <f>SUM($C$5:C387)/SUM($C$5:$C$3941)</f>
        <v>0.58861808175221142</v>
      </c>
      <c r="F387" t="str">
        <f t="shared" si="61"/>
        <v>A</v>
      </c>
      <c r="G387" s="21">
        <v>0.87371177149451817</v>
      </c>
      <c r="H387" s="22">
        <f t="shared" si="62"/>
        <v>0.52422706289671084</v>
      </c>
      <c r="I387" s="23">
        <v>133.30769230769229</v>
      </c>
      <c r="J387" s="23">
        <v>129.00167782182001</v>
      </c>
      <c r="K387" s="24">
        <f t="shared" si="63"/>
        <v>0.96769867956356626</v>
      </c>
      <c r="L387" t="str">
        <f t="shared" si="64"/>
        <v>X</v>
      </c>
      <c r="M387" s="10">
        <f t="shared" si="65"/>
        <v>0.98</v>
      </c>
      <c r="N387" s="24">
        <f t="shared" si="66"/>
        <v>2.0537489106318221</v>
      </c>
      <c r="O387" s="25">
        <f t="shared" si="67"/>
        <v>374.67757677513345</v>
      </c>
      <c r="P387" s="8">
        <f t="shared" si="68"/>
        <v>642</v>
      </c>
      <c r="Q387" s="8">
        <f t="shared" si="69"/>
        <v>6931.9999999999991</v>
      </c>
      <c r="R387" s="8">
        <f t="shared" si="70"/>
        <v>1626.2396896980174</v>
      </c>
      <c r="S387" s="8">
        <f t="shared" si="71"/>
        <v>1627</v>
      </c>
      <c r="T387" t="s">
        <v>62</v>
      </c>
    </row>
    <row r="388" spans="1:20" x14ac:dyDescent="0.35">
      <c r="A388" s="18" t="s">
        <v>828</v>
      </c>
      <c r="B388" s="18" t="s">
        <v>829</v>
      </c>
      <c r="C388" s="19">
        <v>6051.27</v>
      </c>
      <c r="D388" s="20">
        <f t="shared" si="60"/>
        <v>6.564795281345018E-4</v>
      </c>
      <c r="E388" s="10">
        <f>SUM($C$5:C388)/SUM($C$5:$C$3941)</f>
        <v>0.58927456128034594</v>
      </c>
      <c r="F388" t="str">
        <f t="shared" si="61"/>
        <v>A</v>
      </c>
      <c r="G388" s="21">
        <v>1.3146361068868131</v>
      </c>
      <c r="H388" s="22">
        <f t="shared" si="62"/>
        <v>0.78878166413208783</v>
      </c>
      <c r="I388" s="23">
        <v>88.519230769230774</v>
      </c>
      <c r="J388" s="23">
        <v>73.404196702329827</v>
      </c>
      <c r="K388" s="24">
        <f t="shared" si="63"/>
        <v>0.82924575896614183</v>
      </c>
      <c r="L388" t="str">
        <f t="shared" si="64"/>
        <v>X</v>
      </c>
      <c r="M388" s="10">
        <f t="shared" si="65"/>
        <v>0.98</v>
      </c>
      <c r="N388" s="24">
        <f t="shared" si="66"/>
        <v>2.0537489106318221</v>
      </c>
      <c r="O388" s="25">
        <f t="shared" si="67"/>
        <v>213.19805300161914</v>
      </c>
      <c r="P388" s="8">
        <f t="shared" si="68"/>
        <v>391</v>
      </c>
      <c r="Q388" s="8">
        <f t="shared" si="69"/>
        <v>4603</v>
      </c>
      <c r="R388" s="8">
        <f t="shared" si="70"/>
        <v>1080.3316062333304</v>
      </c>
      <c r="S388" s="8">
        <f t="shared" si="71"/>
        <v>1081</v>
      </c>
      <c r="T388" t="s">
        <v>62</v>
      </c>
    </row>
    <row r="389" spans="1:20" x14ac:dyDescent="0.35">
      <c r="A389" s="18" t="s">
        <v>830</v>
      </c>
      <c r="B389" s="18" t="s">
        <v>831</v>
      </c>
      <c r="C389" s="19">
        <v>6045.48</v>
      </c>
      <c r="D389" s="20">
        <f t="shared" ref="D389:D452" si="72">C389/SUM($C$5:$C$3941)</f>
        <v>6.5585139280623192E-4</v>
      </c>
      <c r="E389" s="10">
        <f>SUM($C$5:C389)/SUM($C$5:$C$3941)</f>
        <v>0.58993041267315216</v>
      </c>
      <c r="F389" t="str">
        <f t="shared" ref="F389:F452" si="73">IF(E389-D389&lt;CutA,"A",IF(E389-D389&lt;CutB,"B","C"))</f>
        <v>A</v>
      </c>
      <c r="G389" s="21">
        <v>2.090414937759336</v>
      </c>
      <c r="H389" s="22">
        <f t="shared" ref="H389:H452" si="74">G389*CostRatio</f>
        <v>1.2542489626556015</v>
      </c>
      <c r="I389" s="23">
        <v>55.615384615384613</v>
      </c>
      <c r="J389" s="23">
        <v>40.214695317222208</v>
      </c>
      <c r="K389" s="24">
        <f t="shared" ref="K389:K452" si="75">IF(I389&gt;0,J389/I389,0)</f>
        <v>0.7230858079168585</v>
      </c>
      <c r="L389" t="str">
        <f t="shared" ref="L389:L452" si="76">IF(K389&lt;=CutX,"X",IF(K389&lt;=CutY,"Y","Z"))</f>
        <v>X</v>
      </c>
      <c r="M389" s="10">
        <f t="shared" ref="M389:M452" si="77">_xlfn.XLOOKUP(F389,TargetClass,TargetLevel)</f>
        <v>0.98</v>
      </c>
      <c r="N389" s="24">
        <f t="shared" ref="N389:N452" si="78">_xlfn.NORM.S.INV(M389)</f>
        <v>2.0537489106318221</v>
      </c>
      <c r="O389" s="25">
        <f t="shared" ref="O389:O452" si="79">N389*J389*SQRT(LeadTime)</f>
        <v>116.80115209833745</v>
      </c>
      <c r="P389" s="8">
        <f t="shared" ref="P389:P452" si="80">ROUNDUP(ROUND(I389*LeadTime+O389,6),0)</f>
        <v>229</v>
      </c>
      <c r="Q389" s="8">
        <f t="shared" ref="Q389:Q452" si="81">I389*WeeksPerYear</f>
        <v>2892</v>
      </c>
      <c r="R389" s="8">
        <f t="shared" ref="R389:R452" si="82">SQRT(2*Q389*OrderCost/(HoldingRate*H389))</f>
        <v>679.08207480425449</v>
      </c>
      <c r="S389" s="8">
        <f t="shared" ref="S389:S452" si="83">MAX(ROUNDUP(ROUND(R389,6),0),ROUNDUP(ROUND(I389,6),0))</f>
        <v>680</v>
      </c>
      <c r="T389" t="s">
        <v>62</v>
      </c>
    </row>
    <row r="390" spans="1:20" x14ac:dyDescent="0.35">
      <c r="A390" s="18" t="s">
        <v>832</v>
      </c>
      <c r="B390" s="18" t="s">
        <v>833</v>
      </c>
      <c r="C390" s="19">
        <v>6043.23</v>
      </c>
      <c r="D390" s="20">
        <f t="shared" si="72"/>
        <v>6.5560729876674886E-4</v>
      </c>
      <c r="E390" s="10">
        <f>SUM($C$5:C390)/SUM($C$5:$C$3941)</f>
        <v>0.59058601997191895</v>
      </c>
      <c r="F390" t="str">
        <f t="shared" si="73"/>
        <v>A</v>
      </c>
      <c r="G390" s="21">
        <v>3.0261542313470211</v>
      </c>
      <c r="H390" s="22">
        <f t="shared" si="74"/>
        <v>1.8156925388082126</v>
      </c>
      <c r="I390" s="23">
        <v>38.403846153846153</v>
      </c>
      <c r="J390" s="23">
        <v>32.525259936496298</v>
      </c>
      <c r="K390" s="24">
        <f t="shared" si="75"/>
        <v>0.84692714907251254</v>
      </c>
      <c r="L390" t="str">
        <f t="shared" si="76"/>
        <v>X</v>
      </c>
      <c r="M390" s="10">
        <f t="shared" si="77"/>
        <v>0.98</v>
      </c>
      <c r="N390" s="24">
        <f t="shared" si="78"/>
        <v>2.0537489106318221</v>
      </c>
      <c r="O390" s="25">
        <f t="shared" si="79"/>
        <v>94.467651760467874</v>
      </c>
      <c r="P390" s="8">
        <f t="shared" si="80"/>
        <v>172</v>
      </c>
      <c r="Q390" s="8">
        <f t="shared" si="81"/>
        <v>1997</v>
      </c>
      <c r="R390" s="8">
        <f t="shared" si="82"/>
        <v>469.0108349748516</v>
      </c>
      <c r="S390" s="8">
        <f t="shared" si="83"/>
        <v>470</v>
      </c>
      <c r="T390" t="s">
        <v>62</v>
      </c>
    </row>
    <row r="391" spans="1:20" x14ac:dyDescent="0.35">
      <c r="A391" s="18" t="s">
        <v>834</v>
      </c>
      <c r="B391" s="18" t="s">
        <v>835</v>
      </c>
      <c r="C391" s="19">
        <v>6029.05</v>
      </c>
      <c r="D391" s="20">
        <f t="shared" si="72"/>
        <v>6.540689638868068E-4</v>
      </c>
      <c r="E391" s="10">
        <f>SUM($C$5:C391)/SUM($C$5:$C$3941)</f>
        <v>0.59124008893580582</v>
      </c>
      <c r="F391" t="str">
        <f t="shared" si="73"/>
        <v>A</v>
      </c>
      <c r="G391" s="21">
        <v>1.32303050252359</v>
      </c>
      <c r="H391" s="22">
        <f t="shared" si="74"/>
        <v>0.793818301514154</v>
      </c>
      <c r="I391" s="23">
        <v>87.634615384615387</v>
      </c>
      <c r="J391" s="23">
        <v>91.086476654116638</v>
      </c>
      <c r="K391" s="24">
        <f t="shared" si="75"/>
        <v>1.0393892442427177</v>
      </c>
      <c r="L391" t="str">
        <f t="shared" si="76"/>
        <v>Y</v>
      </c>
      <c r="M391" s="10">
        <f t="shared" si="77"/>
        <v>0.98</v>
      </c>
      <c r="N391" s="24">
        <f t="shared" si="78"/>
        <v>2.0537489106318221</v>
      </c>
      <c r="O391" s="25">
        <f t="shared" si="79"/>
        <v>264.55516645983181</v>
      </c>
      <c r="P391" s="8">
        <f t="shared" si="80"/>
        <v>440</v>
      </c>
      <c r="Q391" s="8">
        <f t="shared" si="81"/>
        <v>4557</v>
      </c>
      <c r="R391" s="8">
        <f t="shared" si="82"/>
        <v>1071.5043992184796</v>
      </c>
      <c r="S391" s="8">
        <f t="shared" si="83"/>
        <v>1072</v>
      </c>
      <c r="T391" t="s">
        <v>62</v>
      </c>
    </row>
    <row r="392" spans="1:20" x14ac:dyDescent="0.35">
      <c r="A392" s="18" t="s">
        <v>836</v>
      </c>
      <c r="B392" s="18" t="s">
        <v>837</v>
      </c>
      <c r="C392" s="19">
        <v>6022.8</v>
      </c>
      <c r="D392" s="20">
        <f t="shared" si="72"/>
        <v>6.5339092488824282E-4</v>
      </c>
      <c r="E392" s="10">
        <f>SUM($C$5:C392)/SUM($C$5:$C$3941)</f>
        <v>0.59189347986069396</v>
      </c>
      <c r="F392" t="str">
        <f t="shared" si="73"/>
        <v>A</v>
      </c>
      <c r="G392" s="21">
        <v>5.6287850467289724</v>
      </c>
      <c r="H392" s="22">
        <f t="shared" si="74"/>
        <v>3.3772710280373834</v>
      </c>
      <c r="I392" s="23">
        <v>20.57692307692308</v>
      </c>
      <c r="J392" s="23">
        <v>30.739478451088711</v>
      </c>
      <c r="K392" s="24">
        <f t="shared" si="75"/>
        <v>1.4938811957538436</v>
      </c>
      <c r="L392" t="str">
        <f t="shared" si="76"/>
        <v>Y</v>
      </c>
      <c r="M392" s="10">
        <f t="shared" si="77"/>
        <v>0.98</v>
      </c>
      <c r="N392" s="24">
        <f t="shared" si="78"/>
        <v>2.0537489106318221</v>
      </c>
      <c r="O392" s="25">
        <f t="shared" si="79"/>
        <v>89.280957363154855</v>
      </c>
      <c r="P392" s="8">
        <f t="shared" si="80"/>
        <v>131</v>
      </c>
      <c r="Q392" s="8">
        <f t="shared" si="81"/>
        <v>1070.0000000000002</v>
      </c>
      <c r="R392" s="8">
        <f t="shared" si="82"/>
        <v>251.72359728820629</v>
      </c>
      <c r="S392" s="8">
        <f t="shared" si="83"/>
        <v>252</v>
      </c>
      <c r="T392" t="s">
        <v>62</v>
      </c>
    </row>
    <row r="393" spans="1:20" x14ac:dyDescent="0.35">
      <c r="A393" s="18" t="s">
        <v>838</v>
      </c>
      <c r="B393" s="18" t="s">
        <v>839</v>
      </c>
      <c r="C393" s="19">
        <v>5976.33</v>
      </c>
      <c r="D393" s="20">
        <f t="shared" si="72"/>
        <v>6.4834956932611945E-4</v>
      </c>
      <c r="E393" s="10">
        <f>SUM($C$5:C393)/SUM($C$5:$C$3941)</f>
        <v>0.59254182943002009</v>
      </c>
      <c r="F393" t="str">
        <f t="shared" si="73"/>
        <v>A</v>
      </c>
      <c r="G393" s="21">
        <v>3.865672703751617</v>
      </c>
      <c r="H393" s="22">
        <f t="shared" si="74"/>
        <v>2.3194036222509702</v>
      </c>
      <c r="I393" s="23">
        <v>29.73076923076923</v>
      </c>
      <c r="J393" s="23">
        <v>37.248037392495732</v>
      </c>
      <c r="K393" s="24">
        <f t="shared" si="75"/>
        <v>1.252844724715251</v>
      </c>
      <c r="L393" t="str">
        <f t="shared" si="76"/>
        <v>Y</v>
      </c>
      <c r="M393" s="10">
        <f t="shared" si="77"/>
        <v>0.98</v>
      </c>
      <c r="N393" s="24">
        <f t="shared" si="78"/>
        <v>2.0537489106318221</v>
      </c>
      <c r="O393" s="25">
        <f t="shared" si="79"/>
        <v>108.18467345150508</v>
      </c>
      <c r="P393" s="8">
        <f t="shared" si="80"/>
        <v>168</v>
      </c>
      <c r="Q393" s="8">
        <f t="shared" si="81"/>
        <v>1546</v>
      </c>
      <c r="R393" s="8">
        <f t="shared" si="82"/>
        <v>365.11659875687047</v>
      </c>
      <c r="S393" s="8">
        <f t="shared" si="83"/>
        <v>366</v>
      </c>
      <c r="T393" t="s">
        <v>62</v>
      </c>
    </row>
    <row r="394" spans="1:20" x14ac:dyDescent="0.35">
      <c r="A394" s="18" t="s">
        <v>840</v>
      </c>
      <c r="B394" s="18" t="s">
        <v>841</v>
      </c>
      <c r="C394" s="19">
        <v>5973.07</v>
      </c>
      <c r="D394" s="20">
        <f t="shared" si="72"/>
        <v>6.4799590418446835E-4</v>
      </c>
      <c r="E394" s="10">
        <f>SUM($C$5:C394)/SUM($C$5:$C$3941)</f>
        <v>0.59318982533420461</v>
      </c>
      <c r="F394" t="str">
        <f t="shared" si="73"/>
        <v>A</v>
      </c>
      <c r="G394" s="21">
        <v>2.6452922940655448</v>
      </c>
      <c r="H394" s="22">
        <f t="shared" si="74"/>
        <v>1.5871753764393268</v>
      </c>
      <c r="I394" s="23">
        <v>43.42307692307692</v>
      </c>
      <c r="J394" s="23">
        <v>61.136730769402753</v>
      </c>
      <c r="K394" s="24">
        <f t="shared" si="75"/>
        <v>1.4079317980553336</v>
      </c>
      <c r="L394" t="str">
        <f t="shared" si="76"/>
        <v>Y</v>
      </c>
      <c r="M394" s="10">
        <f t="shared" si="77"/>
        <v>0.98</v>
      </c>
      <c r="N394" s="24">
        <f t="shared" si="78"/>
        <v>2.0537489106318221</v>
      </c>
      <c r="O394" s="25">
        <f t="shared" si="79"/>
        <v>177.56793960674383</v>
      </c>
      <c r="P394" s="8">
        <f t="shared" si="80"/>
        <v>265</v>
      </c>
      <c r="Q394" s="8">
        <f t="shared" si="81"/>
        <v>2258</v>
      </c>
      <c r="R394" s="8">
        <f t="shared" si="82"/>
        <v>533.41412039698173</v>
      </c>
      <c r="S394" s="8">
        <f t="shared" si="83"/>
        <v>534</v>
      </c>
      <c r="T394" t="s">
        <v>62</v>
      </c>
    </row>
    <row r="395" spans="1:20" x14ac:dyDescent="0.35">
      <c r="A395" s="18" t="s">
        <v>842</v>
      </c>
      <c r="B395" s="18" t="s">
        <v>843</v>
      </c>
      <c r="C395" s="19">
        <v>5970</v>
      </c>
      <c r="D395" s="20">
        <f t="shared" si="72"/>
        <v>6.4766285142837379E-4</v>
      </c>
      <c r="E395" s="10">
        <f>SUM($C$5:C395)/SUM($C$5:$C$3941)</f>
        <v>0.59383748818563298</v>
      </c>
      <c r="F395" t="str">
        <f t="shared" si="73"/>
        <v>A</v>
      </c>
      <c r="G395" s="21">
        <v>229.61538461538461</v>
      </c>
      <c r="H395" s="22">
        <f t="shared" si="74"/>
        <v>137.76923076923077</v>
      </c>
      <c r="I395" s="23">
        <v>0.5</v>
      </c>
      <c r="J395" s="23">
        <v>1.5529857391110691</v>
      </c>
      <c r="K395" s="24">
        <f t="shared" si="75"/>
        <v>3.1059714782221381</v>
      </c>
      <c r="L395" t="str">
        <f t="shared" si="76"/>
        <v>Z</v>
      </c>
      <c r="M395" s="10">
        <f t="shared" si="77"/>
        <v>0.98</v>
      </c>
      <c r="N395" s="24">
        <f t="shared" si="78"/>
        <v>2.0537489106318221</v>
      </c>
      <c r="O395" s="25">
        <f t="shared" si="79"/>
        <v>4.5105532216423203</v>
      </c>
      <c r="P395" s="8">
        <f t="shared" si="80"/>
        <v>6</v>
      </c>
      <c r="Q395" s="8">
        <f t="shared" si="81"/>
        <v>26</v>
      </c>
      <c r="R395" s="8">
        <f t="shared" si="82"/>
        <v>6.1436371100722447</v>
      </c>
      <c r="S395" s="8">
        <f t="shared" si="83"/>
        <v>7</v>
      </c>
      <c r="T395" t="s">
        <v>62</v>
      </c>
    </row>
    <row r="396" spans="1:20" x14ac:dyDescent="0.35">
      <c r="A396" s="18" t="s">
        <v>844</v>
      </c>
      <c r="B396" s="18" t="s">
        <v>845</v>
      </c>
      <c r="C396" s="19">
        <v>5967.68</v>
      </c>
      <c r="D396" s="20">
        <f t="shared" si="72"/>
        <v>6.4741116335210677E-4</v>
      </c>
      <c r="E396" s="10">
        <f>SUM($C$5:C396)/SUM($C$5:$C$3941)</f>
        <v>0.59448489934898507</v>
      </c>
      <c r="F396" t="str">
        <f t="shared" si="73"/>
        <v>A</v>
      </c>
      <c r="G396" s="21">
        <v>5.7381538461538462</v>
      </c>
      <c r="H396" s="22">
        <f t="shared" si="74"/>
        <v>3.4428923076923077</v>
      </c>
      <c r="I396" s="23">
        <v>20</v>
      </c>
      <c r="J396" s="23">
        <v>22.799208792601281</v>
      </c>
      <c r="K396" s="24">
        <f t="shared" si="75"/>
        <v>1.139960439630064</v>
      </c>
      <c r="L396" t="str">
        <f t="shared" si="76"/>
        <v>Y</v>
      </c>
      <c r="M396" s="10">
        <f t="shared" si="77"/>
        <v>0.98</v>
      </c>
      <c r="N396" s="24">
        <f t="shared" si="78"/>
        <v>2.0537489106318221</v>
      </c>
      <c r="O396" s="25">
        <f t="shared" si="79"/>
        <v>66.218924025166956</v>
      </c>
      <c r="P396" s="8">
        <f t="shared" si="80"/>
        <v>107</v>
      </c>
      <c r="Q396" s="8">
        <f t="shared" si="81"/>
        <v>1040</v>
      </c>
      <c r="R396" s="8">
        <f t="shared" si="82"/>
        <v>245.79324786570797</v>
      </c>
      <c r="S396" s="8">
        <f t="shared" si="83"/>
        <v>246</v>
      </c>
      <c r="T396" t="s">
        <v>62</v>
      </c>
    </row>
    <row r="397" spans="1:20" x14ac:dyDescent="0.35">
      <c r="A397" s="18" t="s">
        <v>846</v>
      </c>
      <c r="B397" s="18" t="s">
        <v>847</v>
      </c>
      <c r="C397" s="19">
        <v>5947.85</v>
      </c>
      <c r="D397" s="20">
        <f t="shared" si="72"/>
        <v>6.4525988121746285E-4</v>
      </c>
      <c r="E397" s="10">
        <f>SUM($C$5:C397)/SUM($C$5:$C$3941)</f>
        <v>0.59513015923020252</v>
      </c>
      <c r="F397" t="str">
        <f t="shared" si="73"/>
        <v>A</v>
      </c>
      <c r="G397" s="21">
        <v>0.91463170844225739</v>
      </c>
      <c r="H397" s="22">
        <f t="shared" si="74"/>
        <v>0.54877902506535436</v>
      </c>
      <c r="I397" s="23">
        <v>125.05769230769231</v>
      </c>
      <c r="J397" s="23">
        <v>238.39672104778381</v>
      </c>
      <c r="K397" s="24">
        <f t="shared" si="75"/>
        <v>1.9062939404097736</v>
      </c>
      <c r="L397" t="str">
        <f t="shared" si="76"/>
        <v>Y</v>
      </c>
      <c r="M397" s="10">
        <f t="shared" si="77"/>
        <v>0.98</v>
      </c>
      <c r="N397" s="24">
        <f t="shared" si="78"/>
        <v>2.0537489106318221</v>
      </c>
      <c r="O397" s="25">
        <f t="shared" si="79"/>
        <v>692.40886833033676</v>
      </c>
      <c r="P397" s="8">
        <f t="shared" si="80"/>
        <v>943</v>
      </c>
      <c r="Q397" s="8">
        <f t="shared" si="81"/>
        <v>6503</v>
      </c>
      <c r="R397" s="8">
        <f t="shared" si="82"/>
        <v>1539.4767095594846</v>
      </c>
      <c r="S397" s="8">
        <f t="shared" si="83"/>
        <v>1540</v>
      </c>
      <c r="T397" t="s">
        <v>62</v>
      </c>
    </row>
    <row r="398" spans="1:20" x14ac:dyDescent="0.35">
      <c r="A398" s="18" t="s">
        <v>848</v>
      </c>
      <c r="B398" s="18" t="s">
        <v>849</v>
      </c>
      <c r="C398" s="19">
        <v>5939.99</v>
      </c>
      <c r="D398" s="20">
        <f t="shared" si="72"/>
        <v>6.4440717937286861E-4</v>
      </c>
      <c r="E398" s="10">
        <f>SUM($C$5:C398)/SUM($C$5:$C$3941)</f>
        <v>0.59577456640957538</v>
      </c>
      <c r="F398" t="str">
        <f t="shared" si="73"/>
        <v>A</v>
      </c>
      <c r="G398" s="21">
        <v>3.0228956743002549</v>
      </c>
      <c r="H398" s="22">
        <f t="shared" si="74"/>
        <v>1.8137374045801529</v>
      </c>
      <c r="I398" s="23">
        <v>37.78846153846154</v>
      </c>
      <c r="J398" s="23">
        <v>35.337219470972357</v>
      </c>
      <c r="K398" s="24">
        <f t="shared" si="75"/>
        <v>0.93513252544048986</v>
      </c>
      <c r="L398" t="str">
        <f t="shared" si="76"/>
        <v>X</v>
      </c>
      <c r="M398" s="10">
        <f t="shared" si="77"/>
        <v>0.98</v>
      </c>
      <c r="N398" s="24">
        <f t="shared" si="78"/>
        <v>2.0537489106318221</v>
      </c>
      <c r="O398" s="25">
        <f t="shared" si="79"/>
        <v>102.63481828230526</v>
      </c>
      <c r="P398" s="8">
        <f t="shared" si="80"/>
        <v>179</v>
      </c>
      <c r="Q398" s="8">
        <f t="shared" si="81"/>
        <v>1965</v>
      </c>
      <c r="R398" s="8">
        <f t="shared" si="82"/>
        <v>465.48862253535418</v>
      </c>
      <c r="S398" s="8">
        <f t="shared" si="83"/>
        <v>466</v>
      </c>
      <c r="T398" t="s">
        <v>62</v>
      </c>
    </row>
    <row r="399" spans="1:20" x14ac:dyDescent="0.35">
      <c r="A399" s="18" t="s">
        <v>850</v>
      </c>
      <c r="B399" s="18" t="s">
        <v>851</v>
      </c>
      <c r="C399" s="19">
        <v>5936.94</v>
      </c>
      <c r="D399" s="20">
        <f t="shared" si="72"/>
        <v>6.4407629634156938E-4</v>
      </c>
      <c r="E399" s="10">
        <f>SUM($C$5:C399)/SUM($C$5:$C$3941)</f>
        <v>0.59641864270591705</v>
      </c>
      <c r="F399" t="str">
        <f t="shared" si="73"/>
        <v>A</v>
      </c>
      <c r="G399" s="21">
        <v>4.2016560509554139</v>
      </c>
      <c r="H399" s="22">
        <f t="shared" si="74"/>
        <v>2.5209936305732481</v>
      </c>
      <c r="I399" s="23">
        <v>27.17307692307692</v>
      </c>
      <c r="J399" s="23">
        <v>34.317274649460671</v>
      </c>
      <c r="K399" s="24">
        <f t="shared" si="75"/>
        <v>1.2629145660098762</v>
      </c>
      <c r="L399" t="str">
        <f t="shared" si="76"/>
        <v>Y</v>
      </c>
      <c r="M399" s="10">
        <f t="shared" si="77"/>
        <v>0.98</v>
      </c>
      <c r="N399" s="24">
        <f t="shared" si="78"/>
        <v>2.0537489106318221</v>
      </c>
      <c r="O399" s="25">
        <f t="shared" si="79"/>
        <v>99.672450190502786</v>
      </c>
      <c r="P399" s="8">
        <f t="shared" si="80"/>
        <v>155</v>
      </c>
      <c r="Q399" s="8">
        <f t="shared" si="81"/>
        <v>1412.9999999999998</v>
      </c>
      <c r="R399" s="8">
        <f t="shared" si="82"/>
        <v>334.8113750813273</v>
      </c>
      <c r="S399" s="8">
        <f t="shared" si="83"/>
        <v>335</v>
      </c>
      <c r="T399" t="s">
        <v>62</v>
      </c>
    </row>
    <row r="400" spans="1:20" x14ac:dyDescent="0.35">
      <c r="A400" s="18" t="s">
        <v>852</v>
      </c>
      <c r="B400" s="18" t="s">
        <v>853</v>
      </c>
      <c r="C400" s="19">
        <v>5931.26</v>
      </c>
      <c r="D400" s="20">
        <f t="shared" si="72"/>
        <v>6.4346009449967436E-4</v>
      </c>
      <c r="E400" s="10">
        <f>SUM($C$5:C400)/SUM($C$5:$C$3941)</f>
        <v>0.59706210280041672</v>
      </c>
      <c r="F400" t="str">
        <f t="shared" si="73"/>
        <v>A</v>
      </c>
      <c r="G400" s="21">
        <v>0.38138245884773658</v>
      </c>
      <c r="H400" s="22">
        <f t="shared" si="74"/>
        <v>0.22882947530864195</v>
      </c>
      <c r="I400" s="23">
        <v>299.07692307692309</v>
      </c>
      <c r="J400" s="23">
        <v>702.7355468942626</v>
      </c>
      <c r="K400" s="24">
        <f t="shared" si="75"/>
        <v>2.3496816125579767</v>
      </c>
      <c r="L400" t="str">
        <f t="shared" si="76"/>
        <v>Z</v>
      </c>
      <c r="M400" s="10">
        <f t="shared" si="77"/>
        <v>0.98</v>
      </c>
      <c r="N400" s="24">
        <f t="shared" si="78"/>
        <v>2.0537489106318221</v>
      </c>
      <c r="O400" s="25">
        <f t="shared" si="79"/>
        <v>2041.0529248136236</v>
      </c>
      <c r="P400" s="8">
        <f t="shared" si="80"/>
        <v>2640</v>
      </c>
      <c r="Q400" s="8">
        <f t="shared" si="81"/>
        <v>15552</v>
      </c>
      <c r="R400" s="8">
        <f t="shared" si="82"/>
        <v>3686.8217358393549</v>
      </c>
      <c r="S400" s="8">
        <f t="shared" si="83"/>
        <v>3687</v>
      </c>
      <c r="T400" t="s">
        <v>62</v>
      </c>
    </row>
    <row r="401" spans="1:20" x14ac:dyDescent="0.35">
      <c r="A401" s="18" t="s">
        <v>854</v>
      </c>
      <c r="B401" s="18" t="s">
        <v>855</v>
      </c>
      <c r="C401" s="19">
        <v>5929.58</v>
      </c>
      <c r="D401" s="20">
        <f t="shared" si="72"/>
        <v>6.4327783761686035E-4</v>
      </c>
      <c r="E401" s="10">
        <f>SUM($C$5:C401)/SUM($C$5:$C$3941)</f>
        <v>0.59770538063803358</v>
      </c>
      <c r="F401" t="str">
        <f t="shared" si="73"/>
        <v>A</v>
      </c>
      <c r="G401" s="21">
        <v>1.8144369645042839</v>
      </c>
      <c r="H401" s="22">
        <f t="shared" si="74"/>
        <v>1.0886621787025703</v>
      </c>
      <c r="I401" s="23">
        <v>62.846153846153847</v>
      </c>
      <c r="J401" s="23">
        <v>118.0636891292128</v>
      </c>
      <c r="K401" s="24">
        <f t="shared" si="75"/>
        <v>1.8786143925088941</v>
      </c>
      <c r="L401" t="str">
        <f t="shared" si="76"/>
        <v>Y</v>
      </c>
      <c r="M401" s="10">
        <f t="shared" si="77"/>
        <v>0.98</v>
      </c>
      <c r="N401" s="24">
        <f t="shared" si="78"/>
        <v>2.0537489106318221</v>
      </c>
      <c r="O401" s="25">
        <f t="shared" si="79"/>
        <v>342.90884967531673</v>
      </c>
      <c r="P401" s="8">
        <f t="shared" si="80"/>
        <v>469</v>
      </c>
      <c r="Q401" s="8">
        <f t="shared" si="81"/>
        <v>3268</v>
      </c>
      <c r="R401" s="8">
        <f t="shared" si="82"/>
        <v>774.83539988330199</v>
      </c>
      <c r="S401" s="8">
        <f t="shared" si="83"/>
        <v>775</v>
      </c>
      <c r="T401" t="s">
        <v>62</v>
      </c>
    </row>
    <row r="402" spans="1:20" x14ac:dyDescent="0.35">
      <c r="A402" s="18" t="s">
        <v>856</v>
      </c>
      <c r="B402" s="18" t="s">
        <v>857</v>
      </c>
      <c r="C402" s="19">
        <v>5909.36</v>
      </c>
      <c r="D402" s="20">
        <f t="shared" si="72"/>
        <v>6.4108424584870597E-4</v>
      </c>
      <c r="E402" s="10">
        <f>SUM($C$5:C402)/SUM($C$5:$C$3941)</f>
        <v>0.59834646488388232</v>
      </c>
      <c r="F402" t="str">
        <f t="shared" si="73"/>
        <v>A</v>
      </c>
      <c r="G402" s="21">
        <v>1.6749886621315191</v>
      </c>
      <c r="H402" s="22">
        <f t="shared" si="74"/>
        <v>1.0049931972789115</v>
      </c>
      <c r="I402" s="23">
        <v>67.84615384615384</v>
      </c>
      <c r="J402" s="23">
        <v>55.814603688614</v>
      </c>
      <c r="K402" s="24">
        <f t="shared" si="75"/>
        <v>0.82266422670292749</v>
      </c>
      <c r="L402" t="str">
        <f t="shared" si="76"/>
        <v>X</v>
      </c>
      <c r="M402" s="10">
        <f t="shared" si="77"/>
        <v>0.98</v>
      </c>
      <c r="N402" s="24">
        <f t="shared" si="78"/>
        <v>2.0537489106318221</v>
      </c>
      <c r="O402" s="25">
        <f t="shared" si="79"/>
        <v>162.11014315332474</v>
      </c>
      <c r="P402" s="8">
        <f t="shared" si="80"/>
        <v>298</v>
      </c>
      <c r="Q402" s="8">
        <f t="shared" si="81"/>
        <v>3527.9999999999995</v>
      </c>
      <c r="R402" s="8">
        <f t="shared" si="82"/>
        <v>837.91067819224577</v>
      </c>
      <c r="S402" s="8">
        <f t="shared" si="83"/>
        <v>838</v>
      </c>
      <c r="T402" t="s">
        <v>62</v>
      </c>
    </row>
    <row r="403" spans="1:20" x14ac:dyDescent="0.35">
      <c r="A403" s="18" t="s">
        <v>858</v>
      </c>
      <c r="B403" s="18" t="s">
        <v>859</v>
      </c>
      <c r="C403" s="19">
        <v>5902.55</v>
      </c>
      <c r="D403" s="20">
        <f t="shared" si="72"/>
        <v>6.4034545455587065E-4</v>
      </c>
      <c r="E403" s="10">
        <f>SUM($C$5:C403)/SUM($C$5:$C$3941)</f>
        <v>0.59898681033843815</v>
      </c>
      <c r="F403" t="str">
        <f t="shared" si="73"/>
        <v>A</v>
      </c>
      <c r="G403" s="21">
        <v>3.7958520900321551</v>
      </c>
      <c r="H403" s="22">
        <f t="shared" si="74"/>
        <v>2.2775112540192928</v>
      </c>
      <c r="I403" s="23">
        <v>29.90384615384615</v>
      </c>
      <c r="J403" s="23">
        <v>61.843337687172017</v>
      </c>
      <c r="K403" s="24">
        <f t="shared" si="75"/>
        <v>2.0680730287671674</v>
      </c>
      <c r="L403" t="str">
        <f t="shared" si="76"/>
        <v>Z</v>
      </c>
      <c r="M403" s="10">
        <f t="shared" si="77"/>
        <v>0.98</v>
      </c>
      <c r="N403" s="24">
        <f t="shared" si="78"/>
        <v>2.0537489106318221</v>
      </c>
      <c r="O403" s="25">
        <f t="shared" si="79"/>
        <v>179.62023669429036</v>
      </c>
      <c r="P403" s="8">
        <f t="shared" si="80"/>
        <v>240</v>
      </c>
      <c r="Q403" s="8">
        <f t="shared" si="81"/>
        <v>1554.9999999999998</v>
      </c>
      <c r="R403" s="8">
        <f t="shared" si="82"/>
        <v>369.53019286669263</v>
      </c>
      <c r="S403" s="8">
        <f t="shared" si="83"/>
        <v>370</v>
      </c>
      <c r="T403" t="s">
        <v>62</v>
      </c>
    </row>
    <row r="404" spans="1:20" x14ac:dyDescent="0.35">
      <c r="A404" s="18" t="s">
        <v>860</v>
      </c>
      <c r="B404" s="18" t="s">
        <v>861</v>
      </c>
      <c r="C404" s="19">
        <v>5900.99</v>
      </c>
      <c r="D404" s="20">
        <f t="shared" si="72"/>
        <v>6.4017621602182901E-4</v>
      </c>
      <c r="E404" s="10">
        <f>SUM($C$5:C404)/SUM($C$5:$C$3941)</f>
        <v>0.59962698655446001</v>
      </c>
      <c r="F404" t="str">
        <f t="shared" si="73"/>
        <v>A</v>
      </c>
      <c r="G404" s="21">
        <v>4.0224880708929787</v>
      </c>
      <c r="H404" s="22">
        <f t="shared" si="74"/>
        <v>2.4134928425357871</v>
      </c>
      <c r="I404" s="23">
        <v>28.21153846153846</v>
      </c>
      <c r="J404" s="23">
        <v>30.0132889119506</v>
      </c>
      <c r="K404" s="24">
        <f t="shared" si="75"/>
        <v>1.0638657283036341</v>
      </c>
      <c r="L404" t="str">
        <f t="shared" si="76"/>
        <v>Y</v>
      </c>
      <c r="M404" s="10">
        <f t="shared" si="77"/>
        <v>0.98</v>
      </c>
      <c r="N404" s="24">
        <f t="shared" si="78"/>
        <v>2.0537489106318221</v>
      </c>
      <c r="O404" s="25">
        <f t="shared" si="79"/>
        <v>87.171783735354978</v>
      </c>
      <c r="P404" s="8">
        <f t="shared" si="80"/>
        <v>144</v>
      </c>
      <c r="Q404" s="8">
        <f t="shared" si="81"/>
        <v>1467</v>
      </c>
      <c r="R404" s="8">
        <f t="shared" si="82"/>
        <v>348.66395095768843</v>
      </c>
      <c r="S404" s="8">
        <f t="shared" si="83"/>
        <v>349</v>
      </c>
      <c r="T404" t="s">
        <v>62</v>
      </c>
    </row>
    <row r="405" spans="1:20" x14ac:dyDescent="0.35">
      <c r="A405" s="18" t="s">
        <v>862</v>
      </c>
      <c r="B405" s="18" t="s">
        <v>863</v>
      </c>
      <c r="C405" s="19">
        <v>5883.95</v>
      </c>
      <c r="D405" s="20">
        <f t="shared" si="72"/>
        <v>6.3832761049614393E-4</v>
      </c>
      <c r="E405" s="10">
        <f>SUM($C$5:C405)/SUM($C$5:$C$3941)</f>
        <v>0.6002653141649561</v>
      </c>
      <c r="F405" t="str">
        <f t="shared" si="73"/>
        <v>A</v>
      </c>
      <c r="G405" s="21">
        <v>5.9979102956167187</v>
      </c>
      <c r="H405" s="22">
        <f t="shared" si="74"/>
        <v>3.5987461773700309</v>
      </c>
      <c r="I405" s="23">
        <v>18.86538461538462</v>
      </c>
      <c r="J405" s="23">
        <v>32.575721048197153</v>
      </c>
      <c r="K405" s="24">
        <f t="shared" si="75"/>
        <v>1.7267456620858832</v>
      </c>
      <c r="L405" t="str">
        <f t="shared" si="76"/>
        <v>Y</v>
      </c>
      <c r="M405" s="10">
        <f t="shared" si="77"/>
        <v>0.98</v>
      </c>
      <c r="N405" s="24">
        <f t="shared" si="78"/>
        <v>2.0537489106318221</v>
      </c>
      <c r="O405" s="25">
        <f t="shared" si="79"/>
        <v>94.614213009691071</v>
      </c>
      <c r="P405" s="8">
        <f t="shared" si="80"/>
        <v>133</v>
      </c>
      <c r="Q405" s="8">
        <f t="shared" si="81"/>
        <v>981.00000000000023</v>
      </c>
      <c r="R405" s="8">
        <f t="shared" si="82"/>
        <v>233.493015087673</v>
      </c>
      <c r="S405" s="8">
        <f t="shared" si="83"/>
        <v>234</v>
      </c>
      <c r="T405" t="s">
        <v>175</v>
      </c>
    </row>
    <row r="406" spans="1:20" x14ac:dyDescent="0.35">
      <c r="A406" s="18" t="s">
        <v>864</v>
      </c>
      <c r="B406" s="18" t="s">
        <v>865</v>
      </c>
      <c r="C406" s="19">
        <v>5876.72</v>
      </c>
      <c r="D406" s="20">
        <f t="shared" si="72"/>
        <v>6.3754325498260509E-4</v>
      </c>
      <c r="E406" s="10">
        <f>SUM($C$5:C406)/SUM($C$5:$C$3941)</f>
        <v>0.60090285741993876</v>
      </c>
      <c r="F406" t="str">
        <f t="shared" si="73"/>
        <v>A</v>
      </c>
      <c r="G406" s="21">
        <v>2.4213926658426042</v>
      </c>
      <c r="H406" s="22">
        <f t="shared" si="74"/>
        <v>1.4528355995055624</v>
      </c>
      <c r="I406" s="23">
        <v>46.67307692307692</v>
      </c>
      <c r="J406" s="23">
        <v>38.20569773432382</v>
      </c>
      <c r="K406" s="24">
        <f t="shared" si="75"/>
        <v>0.81858108042226563</v>
      </c>
      <c r="L406" t="str">
        <f t="shared" si="76"/>
        <v>X</v>
      </c>
      <c r="M406" s="10">
        <f t="shared" si="77"/>
        <v>0.98</v>
      </c>
      <c r="N406" s="24">
        <f t="shared" si="78"/>
        <v>2.0537489106318221</v>
      </c>
      <c r="O406" s="25">
        <f t="shared" si="79"/>
        <v>110.96614003634589</v>
      </c>
      <c r="P406" s="8">
        <f t="shared" si="80"/>
        <v>205</v>
      </c>
      <c r="Q406" s="8">
        <f t="shared" si="81"/>
        <v>2427</v>
      </c>
      <c r="R406" s="8">
        <f t="shared" si="82"/>
        <v>578.01838135704747</v>
      </c>
      <c r="S406" s="8">
        <f t="shared" si="83"/>
        <v>579</v>
      </c>
      <c r="T406" t="s">
        <v>62</v>
      </c>
    </row>
    <row r="407" spans="1:20" x14ac:dyDescent="0.35">
      <c r="A407" s="18" t="s">
        <v>866</v>
      </c>
      <c r="B407" s="18" t="s">
        <v>867</v>
      </c>
      <c r="C407" s="19">
        <v>5870.46</v>
      </c>
      <c r="D407" s="20">
        <f t="shared" si="72"/>
        <v>6.3686413112164339E-4</v>
      </c>
      <c r="E407" s="10">
        <f>SUM($C$5:C407)/SUM($C$5:$C$3941)</f>
        <v>0.60153972155106039</v>
      </c>
      <c r="F407" t="str">
        <f t="shared" si="73"/>
        <v>A</v>
      </c>
      <c r="G407" s="21">
        <v>10.79128676470588</v>
      </c>
      <c r="H407" s="22">
        <f t="shared" si="74"/>
        <v>6.474772058823528</v>
      </c>
      <c r="I407" s="23">
        <v>10.46153846153846</v>
      </c>
      <c r="J407" s="23">
        <v>31.547326127930742</v>
      </c>
      <c r="K407" s="24">
        <f t="shared" si="75"/>
        <v>3.0155532328169095</v>
      </c>
      <c r="L407" t="str">
        <f t="shared" si="76"/>
        <v>Z</v>
      </c>
      <c r="M407" s="10">
        <f t="shared" si="77"/>
        <v>0.98</v>
      </c>
      <c r="N407" s="24">
        <f t="shared" si="78"/>
        <v>2.0537489106318221</v>
      </c>
      <c r="O407" s="25">
        <f t="shared" si="79"/>
        <v>91.627302116753057</v>
      </c>
      <c r="P407" s="8">
        <f t="shared" si="80"/>
        <v>113</v>
      </c>
      <c r="Q407" s="8">
        <f t="shared" si="81"/>
        <v>543.99999999999989</v>
      </c>
      <c r="R407" s="8">
        <f t="shared" si="82"/>
        <v>129.6290104397678</v>
      </c>
      <c r="S407" s="8">
        <f t="shared" si="83"/>
        <v>130</v>
      </c>
      <c r="T407" t="s">
        <v>175</v>
      </c>
    </row>
    <row r="408" spans="1:20" x14ac:dyDescent="0.35">
      <c r="A408" s="18" t="s">
        <v>868</v>
      </c>
      <c r="B408" s="18" t="s">
        <v>869</v>
      </c>
      <c r="C408" s="19">
        <v>5840.61</v>
      </c>
      <c r="D408" s="20">
        <f t="shared" si="72"/>
        <v>6.3362581686450146E-4</v>
      </c>
      <c r="E408" s="10">
        <f>SUM($C$5:C408)/SUM($C$5:$C$3941)</f>
        <v>0.60217334736792494</v>
      </c>
      <c r="F408" t="str">
        <f t="shared" si="73"/>
        <v>A</v>
      </c>
      <c r="G408" s="21">
        <v>3.9543737305348681</v>
      </c>
      <c r="H408" s="22">
        <f t="shared" si="74"/>
        <v>2.3726242383209208</v>
      </c>
      <c r="I408" s="23">
        <v>28.40384615384615</v>
      </c>
      <c r="J408" s="23">
        <v>60.619436349642967</v>
      </c>
      <c r="K408" s="24">
        <f t="shared" si="75"/>
        <v>2.1341981653225695</v>
      </c>
      <c r="L408" t="str">
        <f t="shared" si="76"/>
        <v>Z</v>
      </c>
      <c r="M408" s="10">
        <f t="shared" si="77"/>
        <v>0.98</v>
      </c>
      <c r="N408" s="24">
        <f t="shared" si="78"/>
        <v>2.0537489106318221</v>
      </c>
      <c r="O408" s="25">
        <f t="shared" si="79"/>
        <v>176.06548922821</v>
      </c>
      <c r="P408" s="8">
        <f t="shared" si="80"/>
        <v>233</v>
      </c>
      <c r="Q408" s="8">
        <f t="shared" si="81"/>
        <v>1476.9999999999998</v>
      </c>
      <c r="R408" s="8">
        <f t="shared" si="82"/>
        <v>352.85052187625854</v>
      </c>
      <c r="S408" s="8">
        <f t="shared" si="83"/>
        <v>353</v>
      </c>
      <c r="T408" t="s">
        <v>62</v>
      </c>
    </row>
    <row r="409" spans="1:20" x14ac:dyDescent="0.35">
      <c r="A409" s="18" t="s">
        <v>870</v>
      </c>
      <c r="B409" s="18" t="s">
        <v>871</v>
      </c>
      <c r="C409" s="19">
        <v>5835.72</v>
      </c>
      <c r="D409" s="20">
        <f t="shared" si="72"/>
        <v>6.3309531915202498E-4</v>
      </c>
      <c r="E409" s="10">
        <f>SUM($C$5:C409)/SUM($C$5:$C$3941)</f>
        <v>0.60280644268707695</v>
      </c>
      <c r="F409" t="str">
        <f t="shared" si="73"/>
        <v>A</v>
      </c>
      <c r="G409" s="21">
        <v>1.2355960194791451</v>
      </c>
      <c r="H409" s="22">
        <f t="shared" si="74"/>
        <v>0.74135761168748704</v>
      </c>
      <c r="I409" s="23">
        <v>90.82692307692308</v>
      </c>
      <c r="J409" s="23">
        <v>62.344935845993348</v>
      </c>
      <c r="K409" s="24">
        <f t="shared" si="75"/>
        <v>0.68641470759933387</v>
      </c>
      <c r="L409" t="str">
        <f t="shared" si="76"/>
        <v>X</v>
      </c>
      <c r="M409" s="10">
        <f t="shared" si="77"/>
        <v>0.98</v>
      </c>
      <c r="N409" s="24">
        <f t="shared" si="78"/>
        <v>2.0537489106318221</v>
      </c>
      <c r="O409" s="25">
        <f t="shared" si="79"/>
        <v>181.07709823156145</v>
      </c>
      <c r="P409" s="8">
        <f t="shared" si="80"/>
        <v>363</v>
      </c>
      <c r="Q409" s="8">
        <f t="shared" si="81"/>
        <v>4723</v>
      </c>
      <c r="R409" s="8">
        <f t="shared" si="82"/>
        <v>1128.7820514350944</v>
      </c>
      <c r="S409" s="8">
        <f t="shared" si="83"/>
        <v>1129</v>
      </c>
      <c r="T409" t="s">
        <v>62</v>
      </c>
    </row>
    <row r="410" spans="1:20" x14ac:dyDescent="0.35">
      <c r="A410" s="18" t="s">
        <v>872</v>
      </c>
      <c r="B410" s="18" t="s">
        <v>873</v>
      </c>
      <c r="C410" s="19">
        <v>5829.1</v>
      </c>
      <c r="D410" s="20">
        <f t="shared" si="72"/>
        <v>6.3237714024474599E-4</v>
      </c>
      <c r="E410" s="10">
        <f>SUM($C$5:C410)/SUM($C$5:$C$3941)</f>
        <v>0.60343881982732162</v>
      </c>
      <c r="F410" t="str">
        <f t="shared" si="73"/>
        <v>A</v>
      </c>
      <c r="G410" s="21">
        <v>1.433620265617314</v>
      </c>
      <c r="H410" s="22">
        <f t="shared" si="74"/>
        <v>0.86017215937038838</v>
      </c>
      <c r="I410" s="23">
        <v>78.192307692307693</v>
      </c>
      <c r="J410" s="23">
        <v>66.557667303798112</v>
      </c>
      <c r="K410" s="24">
        <f t="shared" si="75"/>
        <v>0.85120479581837227</v>
      </c>
      <c r="L410" t="str">
        <f t="shared" si="76"/>
        <v>X</v>
      </c>
      <c r="M410" s="10">
        <f t="shared" si="77"/>
        <v>0.98</v>
      </c>
      <c r="N410" s="24">
        <f t="shared" si="78"/>
        <v>2.0537489106318221</v>
      </c>
      <c r="O410" s="25">
        <f t="shared" si="79"/>
        <v>193.31272214642874</v>
      </c>
      <c r="P410" s="8">
        <f t="shared" si="80"/>
        <v>350</v>
      </c>
      <c r="Q410" s="8">
        <f t="shared" si="81"/>
        <v>4066</v>
      </c>
      <c r="R410" s="8">
        <f t="shared" si="82"/>
        <v>972.31277978113076</v>
      </c>
      <c r="S410" s="8">
        <f t="shared" si="83"/>
        <v>973</v>
      </c>
      <c r="T410" t="s">
        <v>62</v>
      </c>
    </row>
    <row r="411" spans="1:20" x14ac:dyDescent="0.35">
      <c r="A411" s="18" t="s">
        <v>874</v>
      </c>
      <c r="B411" s="18" t="s">
        <v>875</v>
      </c>
      <c r="C411" s="19">
        <v>5826.71</v>
      </c>
      <c r="D411" s="20">
        <f t="shared" si="72"/>
        <v>6.3211785813169512E-4</v>
      </c>
      <c r="E411" s="10">
        <f>SUM($C$5:C411)/SUM($C$5:$C$3941)</f>
        <v>0.60407093768545328</v>
      </c>
      <c r="F411" t="str">
        <f t="shared" si="73"/>
        <v>A</v>
      </c>
      <c r="G411" s="21">
        <v>3.9237104377104379</v>
      </c>
      <c r="H411" s="22">
        <f t="shared" si="74"/>
        <v>2.3542262626262627</v>
      </c>
      <c r="I411" s="23">
        <v>28.55769230769231</v>
      </c>
      <c r="J411" s="23">
        <v>25.874064129358111</v>
      </c>
      <c r="K411" s="24">
        <f t="shared" si="75"/>
        <v>0.90602783483274185</v>
      </c>
      <c r="L411" t="str">
        <f t="shared" si="76"/>
        <v>X</v>
      </c>
      <c r="M411" s="10">
        <f t="shared" si="77"/>
        <v>0.98</v>
      </c>
      <c r="N411" s="24">
        <f t="shared" si="78"/>
        <v>2.0537489106318221</v>
      </c>
      <c r="O411" s="25">
        <f t="shared" si="79"/>
        <v>75.149655516127979</v>
      </c>
      <c r="P411" s="8">
        <f t="shared" si="80"/>
        <v>133</v>
      </c>
      <c r="Q411" s="8">
        <f t="shared" si="81"/>
        <v>1485.0000000000002</v>
      </c>
      <c r="R411" s="8">
        <f t="shared" si="82"/>
        <v>355.18459761287426</v>
      </c>
      <c r="S411" s="8">
        <f t="shared" si="83"/>
        <v>356</v>
      </c>
      <c r="T411" t="s">
        <v>175</v>
      </c>
    </row>
    <row r="412" spans="1:20" x14ac:dyDescent="0.35">
      <c r="A412" s="18" t="s">
        <v>876</v>
      </c>
      <c r="B412" s="18" t="s">
        <v>877</v>
      </c>
      <c r="C412" s="19">
        <v>5825.08</v>
      </c>
      <c r="D412" s="20">
        <f t="shared" si="72"/>
        <v>6.3194102556086951E-4</v>
      </c>
      <c r="E412" s="10">
        <f>SUM($C$5:C412)/SUM($C$5:$C$3941)</f>
        <v>0.60470287871101414</v>
      </c>
      <c r="F412" t="str">
        <f t="shared" si="73"/>
        <v>A</v>
      </c>
      <c r="G412" s="21">
        <v>1.7193270365997639</v>
      </c>
      <c r="H412" s="22">
        <f t="shared" si="74"/>
        <v>1.0315962219598582</v>
      </c>
      <c r="I412" s="23">
        <v>65.15384615384616</v>
      </c>
      <c r="J412" s="23">
        <v>129.9439373255334</v>
      </c>
      <c r="K412" s="24">
        <f t="shared" si="75"/>
        <v>1.9944169837449044</v>
      </c>
      <c r="L412" t="str">
        <f t="shared" si="76"/>
        <v>Y</v>
      </c>
      <c r="M412" s="10">
        <f t="shared" si="77"/>
        <v>0.98</v>
      </c>
      <c r="N412" s="24">
        <f t="shared" si="78"/>
        <v>2.0537489106318221</v>
      </c>
      <c r="O412" s="25">
        <f t="shared" si="79"/>
        <v>377.41431255644864</v>
      </c>
      <c r="P412" s="8">
        <f t="shared" si="80"/>
        <v>508</v>
      </c>
      <c r="Q412" s="8">
        <f t="shared" si="81"/>
        <v>3388.0000000000005</v>
      </c>
      <c r="R412" s="8">
        <f t="shared" si="82"/>
        <v>810.46045150755481</v>
      </c>
      <c r="S412" s="8">
        <f t="shared" si="83"/>
        <v>811</v>
      </c>
      <c r="T412" t="s">
        <v>62</v>
      </c>
    </row>
    <row r="413" spans="1:20" x14ac:dyDescent="0.35">
      <c r="A413" s="18" t="s">
        <v>878</v>
      </c>
      <c r="B413" s="18" t="s">
        <v>879</v>
      </c>
      <c r="C413" s="19">
        <v>5824.74</v>
      </c>
      <c r="D413" s="20">
        <f t="shared" si="72"/>
        <v>6.3190414023934767E-4</v>
      </c>
      <c r="E413" s="10">
        <f>SUM($C$5:C413)/SUM($C$5:$C$3941)</f>
        <v>0.60533478285125353</v>
      </c>
      <c r="F413" t="str">
        <f t="shared" si="73"/>
        <v>A</v>
      </c>
      <c r="G413" s="21">
        <v>2.0175753377208179</v>
      </c>
      <c r="H413" s="22">
        <f t="shared" si="74"/>
        <v>1.2105452026324908</v>
      </c>
      <c r="I413" s="23">
        <v>55.519230769230766</v>
      </c>
      <c r="J413" s="23">
        <v>49.823016330401217</v>
      </c>
      <c r="K413" s="24">
        <f t="shared" si="75"/>
        <v>0.89740105617626031</v>
      </c>
      <c r="L413" t="str">
        <f t="shared" si="76"/>
        <v>X</v>
      </c>
      <c r="M413" s="10">
        <f t="shared" si="77"/>
        <v>0.98</v>
      </c>
      <c r="N413" s="24">
        <f t="shared" si="78"/>
        <v>2.0537489106318221</v>
      </c>
      <c r="O413" s="25">
        <f t="shared" si="79"/>
        <v>144.70793978421497</v>
      </c>
      <c r="P413" s="8">
        <f t="shared" si="80"/>
        <v>256</v>
      </c>
      <c r="Q413" s="8">
        <f t="shared" si="81"/>
        <v>2887</v>
      </c>
      <c r="R413" s="8">
        <f t="shared" si="82"/>
        <v>690.63388770446784</v>
      </c>
      <c r="S413" s="8">
        <f t="shared" si="83"/>
        <v>691</v>
      </c>
      <c r="T413" t="s">
        <v>62</v>
      </c>
    </row>
    <row r="414" spans="1:20" x14ac:dyDescent="0.35">
      <c r="A414" s="18" t="s">
        <v>880</v>
      </c>
      <c r="B414" s="18" t="s">
        <v>881</v>
      </c>
      <c r="C414" s="19">
        <v>5816.44</v>
      </c>
      <c r="D414" s="20">
        <f t="shared" si="72"/>
        <v>6.3100370444925456E-4</v>
      </c>
      <c r="E414" s="10">
        <f>SUM($C$5:C414)/SUM($C$5:$C$3941)</f>
        <v>0.60596578655570288</v>
      </c>
      <c r="F414" t="str">
        <f t="shared" si="73"/>
        <v>A</v>
      </c>
      <c r="G414" s="21">
        <v>2.8085176243360701</v>
      </c>
      <c r="H414" s="22">
        <f t="shared" si="74"/>
        <v>1.6851105746016419</v>
      </c>
      <c r="I414" s="23">
        <v>39.82692307692308</v>
      </c>
      <c r="J414" s="23">
        <v>41.978389003010633</v>
      </c>
      <c r="K414" s="24">
        <f t="shared" si="75"/>
        <v>1.0540203902252789</v>
      </c>
      <c r="L414" t="str">
        <f t="shared" si="76"/>
        <v>Y</v>
      </c>
      <c r="M414" s="10">
        <f t="shared" si="77"/>
        <v>0.98</v>
      </c>
      <c r="N414" s="24">
        <f t="shared" si="78"/>
        <v>2.0537489106318221</v>
      </c>
      <c r="O414" s="25">
        <f t="shared" si="79"/>
        <v>121.9236938165742</v>
      </c>
      <c r="P414" s="8">
        <f t="shared" si="80"/>
        <v>202</v>
      </c>
      <c r="Q414" s="8">
        <f t="shared" si="81"/>
        <v>2071</v>
      </c>
      <c r="R414" s="8">
        <f t="shared" si="82"/>
        <v>495.78210297954843</v>
      </c>
      <c r="S414" s="8">
        <f t="shared" si="83"/>
        <v>496</v>
      </c>
      <c r="T414" t="s">
        <v>62</v>
      </c>
    </row>
    <row r="415" spans="1:20" x14ac:dyDescent="0.35">
      <c r="A415" s="18" t="s">
        <v>882</v>
      </c>
      <c r="B415" s="18" t="s">
        <v>883</v>
      </c>
      <c r="C415" s="19">
        <v>5813.6</v>
      </c>
      <c r="D415" s="20">
        <f t="shared" si="72"/>
        <v>6.3069560352830721E-4</v>
      </c>
      <c r="E415" s="10">
        <f>SUM($C$5:C415)/SUM($C$5:$C$3941)</f>
        <v>0.60659648215923112</v>
      </c>
      <c r="F415" t="str">
        <f t="shared" si="73"/>
        <v>A</v>
      </c>
      <c r="G415" s="21">
        <v>3.2514541387024609</v>
      </c>
      <c r="H415" s="22">
        <f t="shared" si="74"/>
        <v>1.9508724832214765</v>
      </c>
      <c r="I415" s="23">
        <v>34.384615384615387</v>
      </c>
      <c r="J415" s="23">
        <v>71.951550650598492</v>
      </c>
      <c r="K415" s="24">
        <f t="shared" si="75"/>
        <v>2.0925506900621484</v>
      </c>
      <c r="L415" t="str">
        <f t="shared" si="76"/>
        <v>Z</v>
      </c>
      <c r="M415" s="10">
        <f t="shared" si="77"/>
        <v>0.98</v>
      </c>
      <c r="N415" s="24">
        <f t="shared" si="78"/>
        <v>2.0537489106318221</v>
      </c>
      <c r="O415" s="25">
        <f t="shared" si="79"/>
        <v>208.97893033775406</v>
      </c>
      <c r="P415" s="8">
        <f t="shared" si="80"/>
        <v>278</v>
      </c>
      <c r="Q415" s="8">
        <f t="shared" si="81"/>
        <v>1788</v>
      </c>
      <c r="R415" s="8">
        <f t="shared" si="82"/>
        <v>428.13852991541012</v>
      </c>
      <c r="S415" s="8">
        <f t="shared" si="83"/>
        <v>429</v>
      </c>
      <c r="T415" t="s">
        <v>62</v>
      </c>
    </row>
    <row r="416" spans="1:20" x14ac:dyDescent="0.35">
      <c r="A416" s="18" t="s">
        <v>884</v>
      </c>
      <c r="B416" s="18" t="s">
        <v>885</v>
      </c>
      <c r="C416" s="19">
        <v>5812.31</v>
      </c>
      <c r="D416" s="20">
        <f t="shared" si="72"/>
        <v>6.3055565627900356E-4</v>
      </c>
      <c r="E416" s="10">
        <f>SUM($C$5:C416)/SUM($C$5:$C$3941)</f>
        <v>0.60722703781551002</v>
      </c>
      <c r="F416" t="str">
        <f t="shared" si="73"/>
        <v>A</v>
      </c>
      <c r="G416" s="21">
        <v>0.79653419213375365</v>
      </c>
      <c r="H416" s="22">
        <f t="shared" si="74"/>
        <v>0.47792051528025215</v>
      </c>
      <c r="I416" s="23">
        <v>140.32692307692309</v>
      </c>
      <c r="J416" s="23">
        <v>93.964891473159241</v>
      </c>
      <c r="K416" s="24">
        <f t="shared" si="75"/>
        <v>0.66961413685134707</v>
      </c>
      <c r="L416" t="str">
        <f t="shared" si="76"/>
        <v>X</v>
      </c>
      <c r="M416" s="10">
        <f t="shared" si="77"/>
        <v>0.98</v>
      </c>
      <c r="N416" s="24">
        <f t="shared" si="78"/>
        <v>2.0537489106318221</v>
      </c>
      <c r="O416" s="25">
        <f t="shared" si="79"/>
        <v>272.91534833934298</v>
      </c>
      <c r="P416" s="8">
        <f t="shared" si="80"/>
        <v>554</v>
      </c>
      <c r="Q416" s="8">
        <f t="shared" si="81"/>
        <v>7297.0000000000009</v>
      </c>
      <c r="R416" s="8">
        <f t="shared" si="82"/>
        <v>1747.4684128599654</v>
      </c>
      <c r="S416" s="8">
        <f t="shared" si="83"/>
        <v>1748</v>
      </c>
      <c r="T416" t="s">
        <v>62</v>
      </c>
    </row>
    <row r="417" spans="1:20" x14ac:dyDescent="0.35">
      <c r="A417" s="18" t="s">
        <v>886</v>
      </c>
      <c r="B417" s="18" t="s">
        <v>887</v>
      </c>
      <c r="C417" s="19">
        <v>5775.58</v>
      </c>
      <c r="D417" s="20">
        <f t="shared" si="72"/>
        <v>6.2657095669224237E-4</v>
      </c>
      <c r="E417" s="10">
        <f>SUM($C$5:C417)/SUM($C$5:$C$3941)</f>
        <v>0.60785360877220229</v>
      </c>
      <c r="F417" t="str">
        <f t="shared" si="73"/>
        <v>A</v>
      </c>
      <c r="G417" s="21">
        <v>1.625550239234449</v>
      </c>
      <c r="H417" s="22">
        <f t="shared" si="74"/>
        <v>0.97533014354066938</v>
      </c>
      <c r="I417" s="23">
        <v>68.32692307692308</v>
      </c>
      <c r="J417" s="23">
        <v>66.533706967941654</v>
      </c>
      <c r="K417" s="24">
        <f t="shared" si="75"/>
        <v>0.97375535106472444</v>
      </c>
      <c r="L417" t="str">
        <f t="shared" si="76"/>
        <v>X</v>
      </c>
      <c r="M417" s="10">
        <f t="shared" si="77"/>
        <v>0.98</v>
      </c>
      <c r="N417" s="24">
        <f t="shared" si="78"/>
        <v>2.0537489106318221</v>
      </c>
      <c r="O417" s="25">
        <f t="shared" si="79"/>
        <v>193.24313079902146</v>
      </c>
      <c r="P417" s="8">
        <f t="shared" si="80"/>
        <v>330</v>
      </c>
      <c r="Q417" s="8">
        <f t="shared" si="81"/>
        <v>3553</v>
      </c>
      <c r="R417" s="8">
        <f t="shared" si="82"/>
        <v>853.56535270940537</v>
      </c>
      <c r="S417" s="8">
        <f t="shared" si="83"/>
        <v>854</v>
      </c>
      <c r="T417" t="s">
        <v>62</v>
      </c>
    </row>
    <row r="418" spans="1:20" x14ac:dyDescent="0.35">
      <c r="A418" s="18" t="s">
        <v>888</v>
      </c>
      <c r="B418" s="18" t="s">
        <v>889</v>
      </c>
      <c r="C418" s="19">
        <v>5773.53</v>
      </c>
      <c r="D418" s="20">
        <f t="shared" si="72"/>
        <v>6.2634855990071335E-4</v>
      </c>
      <c r="E418" s="10">
        <f>SUM($C$5:C418)/SUM($C$5:$C$3941)</f>
        <v>0.60847995733210303</v>
      </c>
      <c r="F418" t="str">
        <f t="shared" si="73"/>
        <v>A</v>
      </c>
      <c r="G418" s="21">
        <v>1.940030241935484</v>
      </c>
      <c r="H418" s="22">
        <f t="shared" si="74"/>
        <v>1.1640181451612903</v>
      </c>
      <c r="I418" s="23">
        <v>57.230769230769234</v>
      </c>
      <c r="J418" s="23">
        <v>174.2618736365423</v>
      </c>
      <c r="K418" s="24">
        <f t="shared" si="75"/>
        <v>3.0448983296707661</v>
      </c>
      <c r="L418" t="str">
        <f t="shared" si="76"/>
        <v>Z</v>
      </c>
      <c r="M418" s="10">
        <f t="shared" si="77"/>
        <v>0.98</v>
      </c>
      <c r="N418" s="24">
        <f t="shared" si="78"/>
        <v>2.0537489106318221</v>
      </c>
      <c r="O418" s="25">
        <f t="shared" si="79"/>
        <v>506.13308013417446</v>
      </c>
      <c r="P418" s="8">
        <f t="shared" si="80"/>
        <v>621</v>
      </c>
      <c r="Q418" s="8">
        <f t="shared" si="81"/>
        <v>2976</v>
      </c>
      <c r="R418" s="8">
        <f t="shared" si="82"/>
        <v>715.07498573108774</v>
      </c>
      <c r="S418" s="8">
        <f t="shared" si="83"/>
        <v>716</v>
      </c>
      <c r="T418" t="s">
        <v>62</v>
      </c>
    </row>
    <row r="419" spans="1:20" x14ac:dyDescent="0.35">
      <c r="A419" s="18" t="s">
        <v>890</v>
      </c>
      <c r="B419" s="18" t="s">
        <v>891</v>
      </c>
      <c r="C419" s="19">
        <v>5767.9</v>
      </c>
      <c r="D419" s="20">
        <f t="shared" si="72"/>
        <v>6.2573778237080683E-4</v>
      </c>
      <c r="E419" s="10">
        <f>SUM($C$5:C419)/SUM($C$5:$C$3941)</f>
        <v>0.60910569511447388</v>
      </c>
      <c r="F419" t="str">
        <f t="shared" si="73"/>
        <v>A</v>
      </c>
      <c r="G419" s="21">
        <v>1.7054701360141931</v>
      </c>
      <c r="H419" s="22">
        <f t="shared" si="74"/>
        <v>1.0232820816085157</v>
      </c>
      <c r="I419" s="23">
        <v>65.038461538461533</v>
      </c>
      <c r="J419" s="23">
        <v>53.452181869464731</v>
      </c>
      <c r="K419" s="24">
        <f t="shared" si="75"/>
        <v>0.82185495482323068</v>
      </c>
      <c r="L419" t="str">
        <f t="shared" si="76"/>
        <v>X</v>
      </c>
      <c r="M419" s="10">
        <f t="shared" si="77"/>
        <v>0.98</v>
      </c>
      <c r="N419" s="24">
        <f t="shared" si="78"/>
        <v>2.0537489106318221</v>
      </c>
      <c r="O419" s="25">
        <f t="shared" si="79"/>
        <v>155.24863175699906</v>
      </c>
      <c r="P419" s="8">
        <f t="shared" si="80"/>
        <v>286</v>
      </c>
      <c r="Q419" s="8">
        <f t="shared" si="81"/>
        <v>3381.9999999999995</v>
      </c>
      <c r="R419" s="8">
        <f t="shared" si="82"/>
        <v>813.0254019122666</v>
      </c>
      <c r="S419" s="8">
        <f t="shared" si="83"/>
        <v>814</v>
      </c>
      <c r="T419" t="s">
        <v>62</v>
      </c>
    </row>
    <row r="420" spans="1:20" x14ac:dyDescent="0.35">
      <c r="A420" s="18" t="s">
        <v>892</v>
      </c>
      <c r="B420" s="18" t="s">
        <v>893</v>
      </c>
      <c r="C420" s="19">
        <v>5738.94</v>
      </c>
      <c r="D420" s="20">
        <f t="shared" si="72"/>
        <v>6.2259602086706047E-4</v>
      </c>
      <c r="E420" s="10">
        <f>SUM($C$5:C420)/SUM($C$5:$C$3941)</f>
        <v>0.60972829113534099</v>
      </c>
      <c r="F420" t="str">
        <f t="shared" si="73"/>
        <v>A</v>
      </c>
      <c r="G420" s="21">
        <v>1.2557855579868711</v>
      </c>
      <c r="H420" s="22">
        <f t="shared" si="74"/>
        <v>0.75347133479212258</v>
      </c>
      <c r="I420" s="23">
        <v>87.884615384615387</v>
      </c>
      <c r="J420" s="23">
        <v>124.0742430881139</v>
      </c>
      <c r="K420" s="24">
        <f t="shared" si="75"/>
        <v>1.4117856981579699</v>
      </c>
      <c r="L420" t="str">
        <f t="shared" si="76"/>
        <v>Y</v>
      </c>
      <c r="M420" s="10">
        <f t="shared" si="77"/>
        <v>0.98</v>
      </c>
      <c r="N420" s="24">
        <f t="shared" si="78"/>
        <v>2.0537489106318221</v>
      </c>
      <c r="O420" s="25">
        <f t="shared" si="79"/>
        <v>360.36614038984362</v>
      </c>
      <c r="P420" s="8">
        <f t="shared" si="80"/>
        <v>537</v>
      </c>
      <c r="Q420" s="8">
        <f t="shared" si="81"/>
        <v>4570</v>
      </c>
      <c r="R420" s="8">
        <f t="shared" si="82"/>
        <v>1101.3864535038363</v>
      </c>
      <c r="S420" s="8">
        <f t="shared" si="83"/>
        <v>1102</v>
      </c>
      <c r="T420" t="s">
        <v>62</v>
      </c>
    </row>
    <row r="421" spans="1:20" x14ac:dyDescent="0.35">
      <c r="A421" s="18" t="s">
        <v>894</v>
      </c>
      <c r="B421" s="18" t="s">
        <v>895</v>
      </c>
      <c r="C421" s="19">
        <v>5731.18</v>
      </c>
      <c r="D421" s="20">
        <f t="shared" si="72"/>
        <v>6.2175416764644346E-4</v>
      </c>
      <c r="E421" s="10">
        <f>SUM($C$5:C421)/SUM($C$5:$C$3941)</f>
        <v>0.61035004530298742</v>
      </c>
      <c r="F421" t="str">
        <f t="shared" si="73"/>
        <v>A</v>
      </c>
      <c r="G421" s="21">
        <v>2.8641579210394799</v>
      </c>
      <c r="H421" s="22">
        <f t="shared" si="74"/>
        <v>1.7184947526236878</v>
      </c>
      <c r="I421" s="23">
        <v>38.480769230769234</v>
      </c>
      <c r="J421" s="23">
        <v>83.8653192910445</v>
      </c>
      <c r="K421" s="24">
        <f t="shared" si="75"/>
        <v>2.1794085972685227</v>
      </c>
      <c r="L421" t="str">
        <f t="shared" si="76"/>
        <v>Z</v>
      </c>
      <c r="M421" s="10">
        <f t="shared" si="77"/>
        <v>0.98</v>
      </c>
      <c r="N421" s="24">
        <f t="shared" si="78"/>
        <v>2.0537489106318221</v>
      </c>
      <c r="O421" s="25">
        <f t="shared" si="79"/>
        <v>243.58175132297734</v>
      </c>
      <c r="P421" s="8">
        <f t="shared" si="80"/>
        <v>321</v>
      </c>
      <c r="Q421" s="8">
        <f t="shared" si="81"/>
        <v>2001.0000000000002</v>
      </c>
      <c r="R421" s="8">
        <f t="shared" si="82"/>
        <v>482.57457510831495</v>
      </c>
      <c r="S421" s="8">
        <f t="shared" si="83"/>
        <v>483</v>
      </c>
      <c r="T421" t="s">
        <v>62</v>
      </c>
    </row>
    <row r="422" spans="1:20" x14ac:dyDescent="0.35">
      <c r="A422" s="18" t="s">
        <v>896</v>
      </c>
      <c r="B422" s="18" t="s">
        <v>897</v>
      </c>
      <c r="C422" s="19">
        <v>5730.23</v>
      </c>
      <c r="D422" s="20">
        <f t="shared" si="72"/>
        <v>6.2165110571866156E-4</v>
      </c>
      <c r="E422" s="10">
        <f>SUM($C$5:C422)/SUM($C$5:$C$3941)</f>
        <v>0.61097169640870619</v>
      </c>
      <c r="F422" t="str">
        <f t="shared" si="73"/>
        <v>A</v>
      </c>
      <c r="G422" s="21">
        <v>2.5858438628158851</v>
      </c>
      <c r="H422" s="22">
        <f t="shared" si="74"/>
        <v>1.551506317689531</v>
      </c>
      <c r="I422" s="23">
        <v>42.615384615384613</v>
      </c>
      <c r="J422" s="23">
        <v>88.387549883221524</v>
      </c>
      <c r="K422" s="24">
        <f t="shared" si="75"/>
        <v>2.074076080292202</v>
      </c>
      <c r="L422" t="str">
        <f t="shared" si="76"/>
        <v>Z</v>
      </c>
      <c r="M422" s="10">
        <f t="shared" si="77"/>
        <v>0.98</v>
      </c>
      <c r="N422" s="24">
        <f t="shared" si="78"/>
        <v>2.0537489106318221</v>
      </c>
      <c r="O422" s="25">
        <f t="shared" si="79"/>
        <v>256.71629676846823</v>
      </c>
      <c r="P422" s="8">
        <f t="shared" si="80"/>
        <v>342</v>
      </c>
      <c r="Q422" s="8">
        <f t="shared" si="81"/>
        <v>2216</v>
      </c>
      <c r="R422" s="8">
        <f t="shared" si="82"/>
        <v>534.46971517906093</v>
      </c>
      <c r="S422" s="8">
        <f t="shared" si="83"/>
        <v>535</v>
      </c>
      <c r="T422" t="s">
        <v>62</v>
      </c>
    </row>
    <row r="423" spans="1:20" x14ac:dyDescent="0.35">
      <c r="A423" s="18" t="s">
        <v>898</v>
      </c>
      <c r="B423" s="18" t="s">
        <v>899</v>
      </c>
      <c r="C423" s="19">
        <v>5721.99</v>
      </c>
      <c r="D423" s="20">
        <f t="shared" si="72"/>
        <v>6.2075717910295479E-4</v>
      </c>
      <c r="E423" s="10">
        <f>SUM($C$5:C423)/SUM($C$5:$C$3941)</f>
        <v>0.61159245358780912</v>
      </c>
      <c r="F423" t="str">
        <f t="shared" si="73"/>
        <v>A</v>
      </c>
      <c r="G423" s="21">
        <v>1.877909419100755</v>
      </c>
      <c r="H423" s="22">
        <f t="shared" si="74"/>
        <v>1.126745651460453</v>
      </c>
      <c r="I423" s="23">
        <v>58.596153846153847</v>
      </c>
      <c r="J423" s="23">
        <v>71.52875730901485</v>
      </c>
      <c r="K423" s="24">
        <f t="shared" si="75"/>
        <v>1.2207073777711757</v>
      </c>
      <c r="L423" t="str">
        <f t="shared" si="76"/>
        <v>Y</v>
      </c>
      <c r="M423" s="10">
        <f t="shared" si="77"/>
        <v>0.98</v>
      </c>
      <c r="N423" s="24">
        <f t="shared" si="78"/>
        <v>2.0537489106318221</v>
      </c>
      <c r="O423" s="25">
        <f t="shared" si="79"/>
        <v>207.75095262943293</v>
      </c>
      <c r="P423" s="8">
        <f t="shared" si="80"/>
        <v>325</v>
      </c>
      <c r="Q423" s="8">
        <f t="shared" si="81"/>
        <v>3047</v>
      </c>
      <c r="R423" s="8">
        <f t="shared" si="82"/>
        <v>735.42481449991089</v>
      </c>
      <c r="S423" s="8">
        <f t="shared" si="83"/>
        <v>736</v>
      </c>
      <c r="T423" t="s">
        <v>62</v>
      </c>
    </row>
    <row r="424" spans="1:20" x14ac:dyDescent="0.35">
      <c r="A424" s="18" t="s">
        <v>900</v>
      </c>
      <c r="B424" s="18" t="s">
        <v>901</v>
      </c>
      <c r="C424" s="19">
        <v>5710.87</v>
      </c>
      <c r="D424" s="20">
        <f t="shared" si="72"/>
        <v>6.1955081211670967E-4</v>
      </c>
      <c r="E424" s="10">
        <f>SUM($C$5:C424)/SUM($C$5:$C$3941)</f>
        <v>0.61221200439992585</v>
      </c>
      <c r="F424" t="str">
        <f t="shared" si="73"/>
        <v>A</v>
      </c>
      <c r="G424" s="21">
        <v>4.1473275236020326</v>
      </c>
      <c r="H424" s="22">
        <f t="shared" si="74"/>
        <v>2.4883965141612197</v>
      </c>
      <c r="I424" s="23">
        <v>26.48076923076923</v>
      </c>
      <c r="J424" s="23">
        <v>21.441658540451321</v>
      </c>
      <c r="K424" s="24">
        <f t="shared" si="75"/>
        <v>0.80970678584129907</v>
      </c>
      <c r="L424" t="str">
        <f t="shared" si="76"/>
        <v>X</v>
      </c>
      <c r="M424" s="10">
        <f t="shared" si="77"/>
        <v>0.98</v>
      </c>
      <c r="N424" s="24">
        <f t="shared" si="78"/>
        <v>2.0537489106318221</v>
      </c>
      <c r="O424" s="25">
        <f t="shared" si="79"/>
        <v>62.276001363892981</v>
      </c>
      <c r="P424" s="8">
        <f t="shared" si="80"/>
        <v>116</v>
      </c>
      <c r="Q424" s="8">
        <f t="shared" si="81"/>
        <v>1377</v>
      </c>
      <c r="R424" s="8">
        <f t="shared" si="82"/>
        <v>332.67653988872581</v>
      </c>
      <c r="S424" s="8">
        <f t="shared" si="83"/>
        <v>333</v>
      </c>
      <c r="T424" t="s">
        <v>62</v>
      </c>
    </row>
    <row r="425" spans="1:20" x14ac:dyDescent="0.35">
      <c r="A425" s="18" t="s">
        <v>902</v>
      </c>
      <c r="B425" s="18" t="s">
        <v>903</v>
      </c>
      <c r="C425" s="19">
        <v>5659.8</v>
      </c>
      <c r="D425" s="20">
        <f t="shared" si="72"/>
        <v>6.1401041985164316E-4</v>
      </c>
      <c r="E425" s="10">
        <f>SUM($C$5:C425)/SUM($C$5:$C$3941)</f>
        <v>0.6128260148197775</v>
      </c>
      <c r="F425" t="str">
        <f t="shared" si="73"/>
        <v>A</v>
      </c>
      <c r="G425" s="21">
        <v>3.2905813953488372</v>
      </c>
      <c r="H425" s="22">
        <f t="shared" si="74"/>
        <v>1.9743488372093023</v>
      </c>
      <c r="I425" s="23">
        <v>33.07692307692308</v>
      </c>
      <c r="J425" s="23">
        <v>25.400205459911771</v>
      </c>
      <c r="K425" s="24">
        <f t="shared" si="75"/>
        <v>0.76791318832291389</v>
      </c>
      <c r="L425" t="str">
        <f t="shared" si="76"/>
        <v>X</v>
      </c>
      <c r="M425" s="10">
        <f t="shared" si="77"/>
        <v>0.98</v>
      </c>
      <c r="N425" s="24">
        <f t="shared" si="78"/>
        <v>2.0537489106318221</v>
      </c>
      <c r="O425" s="25">
        <f t="shared" si="79"/>
        <v>73.77336164925849</v>
      </c>
      <c r="P425" s="8">
        <f t="shared" si="80"/>
        <v>140</v>
      </c>
      <c r="Q425" s="8">
        <f t="shared" si="81"/>
        <v>1720.0000000000002</v>
      </c>
      <c r="R425" s="8">
        <f t="shared" si="82"/>
        <v>417.41425565532978</v>
      </c>
      <c r="S425" s="8">
        <f t="shared" si="83"/>
        <v>418</v>
      </c>
      <c r="T425" t="s">
        <v>62</v>
      </c>
    </row>
    <row r="426" spans="1:20" x14ac:dyDescent="0.35">
      <c r="A426" s="18" t="s">
        <v>904</v>
      </c>
      <c r="B426" s="18" t="s">
        <v>905</v>
      </c>
      <c r="C426" s="19">
        <v>5652.04</v>
      </c>
      <c r="D426" s="20">
        <f t="shared" si="72"/>
        <v>6.1316856663102604E-4</v>
      </c>
      <c r="E426" s="10">
        <f>SUM($C$5:C426)/SUM($C$5:$C$3941)</f>
        <v>0.61343918338640846</v>
      </c>
      <c r="F426" t="str">
        <f t="shared" si="73"/>
        <v>A</v>
      </c>
      <c r="G426" s="21">
        <v>3.2334324942791759</v>
      </c>
      <c r="H426" s="22">
        <f t="shared" si="74"/>
        <v>1.9400594965675055</v>
      </c>
      <c r="I426" s="23">
        <v>33.615384615384613</v>
      </c>
      <c r="J426" s="23">
        <v>50.098003500649909</v>
      </c>
      <c r="K426" s="24">
        <f t="shared" si="75"/>
        <v>1.4903296235891279</v>
      </c>
      <c r="L426" t="str">
        <f t="shared" si="76"/>
        <v>Y</v>
      </c>
      <c r="M426" s="10">
        <f t="shared" si="77"/>
        <v>0.98</v>
      </c>
      <c r="N426" s="24">
        <f t="shared" si="78"/>
        <v>2.0537489106318221</v>
      </c>
      <c r="O426" s="25">
        <f t="shared" si="79"/>
        <v>145.50662340083693</v>
      </c>
      <c r="P426" s="8">
        <f t="shared" si="80"/>
        <v>213</v>
      </c>
      <c r="Q426" s="8">
        <f t="shared" si="81"/>
        <v>1748</v>
      </c>
      <c r="R426" s="8">
        <f t="shared" si="82"/>
        <v>424.50048187611264</v>
      </c>
      <c r="S426" s="8">
        <f t="shared" si="83"/>
        <v>425</v>
      </c>
      <c r="T426" t="s">
        <v>62</v>
      </c>
    </row>
    <row r="427" spans="1:20" x14ac:dyDescent="0.35">
      <c r="A427" s="18" t="s">
        <v>906</v>
      </c>
      <c r="B427" s="18" t="s">
        <v>907</v>
      </c>
      <c r="C427" s="19">
        <v>5600.38</v>
      </c>
      <c r="D427" s="20">
        <f t="shared" si="72"/>
        <v>6.0756416748449513E-4</v>
      </c>
      <c r="E427" s="10">
        <f>SUM($C$5:C427)/SUM($C$5:$C$3941)</f>
        <v>0.61404674755389299</v>
      </c>
      <c r="F427" t="str">
        <f t="shared" si="73"/>
        <v>A</v>
      </c>
      <c r="G427" s="21">
        <v>0.85961320030698385</v>
      </c>
      <c r="H427" s="22">
        <f t="shared" si="74"/>
        <v>0.51576792018419026</v>
      </c>
      <c r="I427" s="23">
        <v>125.2884615384615</v>
      </c>
      <c r="J427" s="23">
        <v>121.1491280893198</v>
      </c>
      <c r="K427" s="24">
        <f t="shared" si="75"/>
        <v>0.96696157492626733</v>
      </c>
      <c r="L427" t="str">
        <f t="shared" si="76"/>
        <v>X</v>
      </c>
      <c r="M427" s="10">
        <f t="shared" si="77"/>
        <v>0.98</v>
      </c>
      <c r="N427" s="24">
        <f t="shared" si="78"/>
        <v>2.0537489106318221</v>
      </c>
      <c r="O427" s="25">
        <f t="shared" si="79"/>
        <v>351.87032066065723</v>
      </c>
      <c r="P427" s="8">
        <f t="shared" si="80"/>
        <v>603</v>
      </c>
      <c r="Q427" s="8">
        <f t="shared" si="81"/>
        <v>6514.9999999999982</v>
      </c>
      <c r="R427" s="8">
        <f t="shared" si="82"/>
        <v>1589.4433171886155</v>
      </c>
      <c r="S427" s="8">
        <f t="shared" si="83"/>
        <v>1590</v>
      </c>
      <c r="T427" t="s">
        <v>62</v>
      </c>
    </row>
    <row r="428" spans="1:20" x14ac:dyDescent="0.35">
      <c r="A428" s="18" t="s">
        <v>908</v>
      </c>
      <c r="B428" s="18" t="s">
        <v>909</v>
      </c>
      <c r="C428" s="19">
        <v>5597.33</v>
      </c>
      <c r="D428" s="20">
        <f t="shared" si="72"/>
        <v>6.072332844531958E-4</v>
      </c>
      <c r="E428" s="10">
        <f>SUM($C$5:C428)/SUM($C$5:$C$3941)</f>
        <v>0.61465398083834621</v>
      </c>
      <c r="F428" t="str">
        <f t="shared" si="73"/>
        <v>A</v>
      </c>
      <c r="G428" s="21">
        <v>2.43150738488271</v>
      </c>
      <c r="H428" s="22">
        <f t="shared" si="74"/>
        <v>1.458904430929626</v>
      </c>
      <c r="I428" s="23">
        <v>44.269230769230766</v>
      </c>
      <c r="J428" s="23">
        <v>60.456471258614997</v>
      </c>
      <c r="K428" s="24">
        <f t="shared" si="75"/>
        <v>1.3656544332962555</v>
      </c>
      <c r="L428" t="str">
        <f t="shared" si="76"/>
        <v>Y</v>
      </c>
      <c r="M428" s="10">
        <f t="shared" si="77"/>
        <v>0.98</v>
      </c>
      <c r="N428" s="24">
        <f t="shared" si="78"/>
        <v>2.0537489106318221</v>
      </c>
      <c r="O428" s="25">
        <f t="shared" si="79"/>
        <v>175.59216697042018</v>
      </c>
      <c r="P428" s="8">
        <f t="shared" si="80"/>
        <v>265</v>
      </c>
      <c r="Q428" s="8">
        <f t="shared" si="81"/>
        <v>2302</v>
      </c>
      <c r="R428" s="8">
        <f t="shared" si="82"/>
        <v>561.76442857571737</v>
      </c>
      <c r="S428" s="8">
        <f t="shared" si="83"/>
        <v>562</v>
      </c>
      <c r="T428" t="s">
        <v>62</v>
      </c>
    </row>
    <row r="429" spans="1:20" x14ac:dyDescent="0.35">
      <c r="A429" s="18" t="s">
        <v>910</v>
      </c>
      <c r="B429" s="18" t="s">
        <v>911</v>
      </c>
      <c r="C429" s="19">
        <v>5595.65</v>
      </c>
      <c r="D429" s="20">
        <f t="shared" si="72"/>
        <v>6.0705102757038179E-4</v>
      </c>
      <c r="E429" s="10">
        <f>SUM($C$5:C429)/SUM($C$5:$C$3941)</f>
        <v>0.61526103186591663</v>
      </c>
      <c r="F429" t="str">
        <f t="shared" si="73"/>
        <v>A</v>
      </c>
      <c r="G429" s="21">
        <v>17.11207951070336</v>
      </c>
      <c r="H429" s="22">
        <f t="shared" si="74"/>
        <v>10.267247706422015</v>
      </c>
      <c r="I429" s="23">
        <v>6.2884615384615383</v>
      </c>
      <c r="J429" s="23">
        <v>6.0790109440035751</v>
      </c>
      <c r="K429" s="24">
        <f t="shared" si="75"/>
        <v>0.96669287182931474</v>
      </c>
      <c r="L429" t="str">
        <f t="shared" si="76"/>
        <v>X</v>
      </c>
      <c r="M429" s="10">
        <f t="shared" si="77"/>
        <v>0.98</v>
      </c>
      <c r="N429" s="24">
        <f t="shared" si="78"/>
        <v>2.0537489106318221</v>
      </c>
      <c r="O429" s="25">
        <f t="shared" si="79"/>
        <v>17.656119890430752</v>
      </c>
      <c r="P429" s="8">
        <f t="shared" si="80"/>
        <v>31</v>
      </c>
      <c r="Q429" s="8">
        <f t="shared" si="81"/>
        <v>327</v>
      </c>
      <c r="R429" s="8">
        <f t="shared" si="82"/>
        <v>79.810834943789288</v>
      </c>
      <c r="S429" s="8">
        <f t="shared" si="83"/>
        <v>80</v>
      </c>
      <c r="T429" t="s">
        <v>175</v>
      </c>
    </row>
    <row r="430" spans="1:20" x14ac:dyDescent="0.35">
      <c r="A430" s="18" t="s">
        <v>912</v>
      </c>
      <c r="B430" s="18" t="s">
        <v>913</v>
      </c>
      <c r="C430" s="19">
        <v>5577.44</v>
      </c>
      <c r="D430" s="20">
        <f t="shared" si="72"/>
        <v>6.0507549314416564E-4</v>
      </c>
      <c r="E430" s="10">
        <f>SUM($C$5:C430)/SUM($C$5:$C$3941)</f>
        <v>0.61586610735906078</v>
      </c>
      <c r="F430" t="str">
        <f t="shared" si="73"/>
        <v>A</v>
      </c>
      <c r="G430" s="21">
        <v>7.2246632124352326</v>
      </c>
      <c r="H430" s="22">
        <f t="shared" si="74"/>
        <v>4.334797927461139</v>
      </c>
      <c r="I430" s="23">
        <v>14.84615384615385</v>
      </c>
      <c r="J430" s="23">
        <v>42.126506310595602</v>
      </c>
      <c r="K430" s="24">
        <f t="shared" si="75"/>
        <v>2.8375366944960758</v>
      </c>
      <c r="L430" t="str">
        <f t="shared" si="76"/>
        <v>Z</v>
      </c>
      <c r="M430" s="10">
        <f t="shared" si="77"/>
        <v>0.98</v>
      </c>
      <c r="N430" s="24">
        <f t="shared" si="78"/>
        <v>2.0537489106318221</v>
      </c>
      <c r="O430" s="25">
        <f t="shared" si="79"/>
        <v>122.35389158470745</v>
      </c>
      <c r="P430" s="8">
        <f t="shared" si="80"/>
        <v>153</v>
      </c>
      <c r="Q430" s="8">
        <f t="shared" si="81"/>
        <v>772.00000000000023</v>
      </c>
      <c r="R430" s="8">
        <f t="shared" si="82"/>
        <v>188.72925235914587</v>
      </c>
      <c r="S430" s="8">
        <f t="shared" si="83"/>
        <v>189</v>
      </c>
      <c r="T430" t="s">
        <v>62</v>
      </c>
    </row>
    <row r="431" spans="1:20" x14ac:dyDescent="0.35">
      <c r="A431" s="18" t="s">
        <v>914</v>
      </c>
      <c r="B431" s="18" t="s">
        <v>915</v>
      </c>
      <c r="C431" s="19">
        <v>5561.38</v>
      </c>
      <c r="D431" s="20">
        <f t="shared" si="72"/>
        <v>6.0333320413345553E-4</v>
      </c>
      <c r="E431" s="10">
        <f>SUM($C$5:C431)/SUM($C$5:$C$3941)</f>
        <v>0.6164694405631943</v>
      </c>
      <c r="F431" t="str">
        <f t="shared" si="73"/>
        <v>A</v>
      </c>
      <c r="G431" s="21">
        <v>0.63075649313825566</v>
      </c>
      <c r="H431" s="22">
        <f t="shared" si="74"/>
        <v>0.37845389588295336</v>
      </c>
      <c r="I431" s="23">
        <v>169.55769230769229</v>
      </c>
      <c r="J431" s="23">
        <v>178.80786198681429</v>
      </c>
      <c r="K431" s="24">
        <f t="shared" si="75"/>
        <v>1.0545547037897633</v>
      </c>
      <c r="L431" t="str">
        <f t="shared" si="76"/>
        <v>Y</v>
      </c>
      <c r="M431" s="10">
        <f t="shared" si="77"/>
        <v>0.98</v>
      </c>
      <c r="N431" s="24">
        <f t="shared" si="78"/>
        <v>2.0537489106318221</v>
      </c>
      <c r="O431" s="25">
        <f t="shared" si="79"/>
        <v>519.33662855220746</v>
      </c>
      <c r="P431" s="8">
        <f t="shared" si="80"/>
        <v>859</v>
      </c>
      <c r="Q431" s="8">
        <f t="shared" si="81"/>
        <v>8817</v>
      </c>
      <c r="R431" s="8">
        <f t="shared" si="82"/>
        <v>2158.5838729642837</v>
      </c>
      <c r="S431" s="8">
        <f t="shared" si="83"/>
        <v>2159</v>
      </c>
      <c r="T431" t="s">
        <v>62</v>
      </c>
    </row>
    <row r="432" spans="1:20" x14ac:dyDescent="0.35">
      <c r="A432" s="18" t="s">
        <v>916</v>
      </c>
      <c r="B432" s="18" t="s">
        <v>917</v>
      </c>
      <c r="C432" s="19">
        <v>5560.69</v>
      </c>
      <c r="D432" s="20">
        <f t="shared" si="72"/>
        <v>6.0325834862801401E-4</v>
      </c>
      <c r="E432" s="10">
        <f>SUM($C$5:C432)/SUM($C$5:$C$3941)</f>
        <v>0.61707269891182226</v>
      </c>
      <c r="F432" t="str">
        <f t="shared" si="73"/>
        <v>A</v>
      </c>
      <c r="G432" s="21">
        <v>1.9004408749145589</v>
      </c>
      <c r="H432" s="22">
        <f t="shared" si="74"/>
        <v>1.1402645249487353</v>
      </c>
      <c r="I432" s="23">
        <v>56.269230769230766</v>
      </c>
      <c r="J432" s="23">
        <v>73.385929993189492</v>
      </c>
      <c r="K432" s="24">
        <f t="shared" si="75"/>
        <v>1.3041928775276328</v>
      </c>
      <c r="L432" t="str">
        <f t="shared" si="76"/>
        <v>Y</v>
      </c>
      <c r="M432" s="10">
        <f t="shared" si="77"/>
        <v>0.98</v>
      </c>
      <c r="N432" s="24">
        <f t="shared" si="78"/>
        <v>2.0537489106318221</v>
      </c>
      <c r="O432" s="25">
        <f t="shared" si="79"/>
        <v>213.14499844890386</v>
      </c>
      <c r="P432" s="8">
        <f t="shared" si="80"/>
        <v>326</v>
      </c>
      <c r="Q432" s="8">
        <f t="shared" si="81"/>
        <v>2926</v>
      </c>
      <c r="R432" s="8">
        <f t="shared" si="82"/>
        <v>716.38973149575497</v>
      </c>
      <c r="S432" s="8">
        <f t="shared" si="83"/>
        <v>717</v>
      </c>
      <c r="T432" t="s">
        <v>62</v>
      </c>
    </row>
    <row r="433" spans="1:20" x14ac:dyDescent="0.35">
      <c r="A433" s="18" t="s">
        <v>918</v>
      </c>
      <c r="B433" s="18" t="s">
        <v>919</v>
      </c>
      <c r="C433" s="19">
        <v>5549.75</v>
      </c>
      <c r="D433" s="20">
        <f t="shared" si="72"/>
        <v>6.0207150916492748E-4</v>
      </c>
      <c r="E433" s="10">
        <f>SUM($C$5:C433)/SUM($C$5:$C$3941)</f>
        <v>0.61767477042098728</v>
      </c>
      <c r="F433" t="str">
        <f t="shared" si="73"/>
        <v>A</v>
      </c>
      <c r="G433" s="21">
        <v>1.6007355062013271</v>
      </c>
      <c r="H433" s="22">
        <f t="shared" si="74"/>
        <v>0.96044130372079617</v>
      </c>
      <c r="I433" s="23">
        <v>66.67307692307692</v>
      </c>
      <c r="J433" s="23">
        <v>105.10754924359129</v>
      </c>
      <c r="K433" s="24">
        <f t="shared" si="75"/>
        <v>1.5764616558023501</v>
      </c>
      <c r="L433" t="str">
        <f t="shared" si="76"/>
        <v>Y</v>
      </c>
      <c r="M433" s="10">
        <f t="shared" si="77"/>
        <v>0.98</v>
      </c>
      <c r="N433" s="24">
        <f t="shared" si="78"/>
        <v>2.0537489106318221</v>
      </c>
      <c r="O433" s="25">
        <f t="shared" si="79"/>
        <v>305.27852440614237</v>
      </c>
      <c r="P433" s="8">
        <f t="shared" si="80"/>
        <v>439</v>
      </c>
      <c r="Q433" s="8">
        <f t="shared" si="81"/>
        <v>3467</v>
      </c>
      <c r="R433" s="8">
        <f t="shared" si="82"/>
        <v>849.68216880103898</v>
      </c>
      <c r="S433" s="8">
        <f t="shared" si="83"/>
        <v>850</v>
      </c>
      <c r="T433" t="s">
        <v>62</v>
      </c>
    </row>
    <row r="434" spans="1:20" x14ac:dyDescent="0.35">
      <c r="A434" s="18" t="s">
        <v>920</v>
      </c>
      <c r="B434" s="18" t="s">
        <v>921</v>
      </c>
      <c r="C434" s="19">
        <v>5522.22</v>
      </c>
      <c r="D434" s="20">
        <f t="shared" si="72"/>
        <v>5.9908488298405268E-4</v>
      </c>
      <c r="E434" s="10">
        <f>SUM($C$5:C434)/SUM($C$5:$C$3941)</f>
        <v>0.61827385530397128</v>
      </c>
      <c r="F434" t="str">
        <f t="shared" si="73"/>
        <v>A</v>
      </c>
      <c r="G434" s="21">
        <v>2.588945147679325</v>
      </c>
      <c r="H434" s="22">
        <f t="shared" si="74"/>
        <v>1.553367088607595</v>
      </c>
      <c r="I434" s="23">
        <v>41.019230769230766</v>
      </c>
      <c r="J434" s="23">
        <v>85.052346138777423</v>
      </c>
      <c r="K434" s="24">
        <f t="shared" si="75"/>
        <v>2.0734749175885732</v>
      </c>
      <c r="L434" t="str">
        <f t="shared" si="76"/>
        <v>Z</v>
      </c>
      <c r="M434" s="10">
        <f t="shared" si="77"/>
        <v>0.98</v>
      </c>
      <c r="N434" s="24">
        <f t="shared" si="78"/>
        <v>2.0537489106318221</v>
      </c>
      <c r="O434" s="25">
        <f t="shared" si="79"/>
        <v>247.02939906202383</v>
      </c>
      <c r="P434" s="8">
        <f t="shared" si="80"/>
        <v>330</v>
      </c>
      <c r="Q434" s="8">
        <f t="shared" si="81"/>
        <v>2133</v>
      </c>
      <c r="R434" s="8">
        <f t="shared" si="82"/>
        <v>524.05078494637098</v>
      </c>
      <c r="S434" s="8">
        <f t="shared" si="83"/>
        <v>525</v>
      </c>
      <c r="T434" t="s">
        <v>62</v>
      </c>
    </row>
    <row r="435" spans="1:20" x14ac:dyDescent="0.35">
      <c r="A435" s="18" t="s">
        <v>922</v>
      </c>
      <c r="B435" s="18" t="s">
        <v>923</v>
      </c>
      <c r="C435" s="19">
        <v>5505.6</v>
      </c>
      <c r="D435" s="20">
        <f t="shared" si="72"/>
        <v>5.9728184167907113E-4</v>
      </c>
      <c r="E435" s="10">
        <f>SUM($C$5:C435)/SUM($C$5:$C$3941)</f>
        <v>0.61887113714565034</v>
      </c>
      <c r="F435" t="str">
        <f t="shared" si="73"/>
        <v>A</v>
      </c>
      <c r="G435" s="21">
        <v>2.2289878542510122</v>
      </c>
      <c r="H435" s="22">
        <f t="shared" si="74"/>
        <v>1.3373927125506073</v>
      </c>
      <c r="I435" s="23">
        <v>47.5</v>
      </c>
      <c r="J435" s="23">
        <v>83.961125458364918</v>
      </c>
      <c r="K435" s="24">
        <f t="shared" si="75"/>
        <v>1.7676026412287351</v>
      </c>
      <c r="L435" t="str">
        <f t="shared" si="76"/>
        <v>Y</v>
      </c>
      <c r="M435" s="10">
        <f t="shared" si="77"/>
        <v>0.98</v>
      </c>
      <c r="N435" s="24">
        <f t="shared" si="78"/>
        <v>2.0537489106318221</v>
      </c>
      <c r="O435" s="25">
        <f t="shared" si="79"/>
        <v>243.86001454573409</v>
      </c>
      <c r="P435" s="8">
        <f t="shared" si="80"/>
        <v>339</v>
      </c>
      <c r="Q435" s="8">
        <f t="shared" si="81"/>
        <v>2470</v>
      </c>
      <c r="R435" s="8">
        <f t="shared" si="82"/>
        <v>607.76263772208608</v>
      </c>
      <c r="S435" s="8">
        <f t="shared" si="83"/>
        <v>608</v>
      </c>
      <c r="T435" t="s">
        <v>62</v>
      </c>
    </row>
    <row r="436" spans="1:20" x14ac:dyDescent="0.35">
      <c r="A436" s="18" t="s">
        <v>924</v>
      </c>
      <c r="B436" s="18" t="s">
        <v>925</v>
      </c>
      <c r="C436" s="19">
        <v>5495.22</v>
      </c>
      <c r="D436" s="20">
        <f t="shared" si="72"/>
        <v>5.9615575451025594E-4</v>
      </c>
      <c r="E436" s="10">
        <f>SUM($C$5:C436)/SUM($C$5:$C$3941)</f>
        <v>0.61946729290016056</v>
      </c>
      <c r="F436" t="str">
        <f t="shared" si="73"/>
        <v>A</v>
      </c>
      <c r="G436" s="21">
        <v>1.4819902912621361</v>
      </c>
      <c r="H436" s="22">
        <f t="shared" si="74"/>
        <v>0.88919417475728169</v>
      </c>
      <c r="I436" s="23">
        <v>71.307692307692307</v>
      </c>
      <c r="J436" s="23">
        <v>70.718868564483714</v>
      </c>
      <c r="K436" s="24">
        <f t="shared" si="75"/>
        <v>0.99174249335306175</v>
      </c>
      <c r="L436" t="str">
        <f t="shared" si="76"/>
        <v>X</v>
      </c>
      <c r="M436" s="10">
        <f t="shared" si="77"/>
        <v>0.98</v>
      </c>
      <c r="N436" s="24">
        <f t="shared" si="78"/>
        <v>2.0537489106318221</v>
      </c>
      <c r="O436" s="25">
        <f t="shared" si="79"/>
        <v>205.39867971808749</v>
      </c>
      <c r="P436" s="8">
        <f t="shared" si="80"/>
        <v>349</v>
      </c>
      <c r="Q436" s="8">
        <f t="shared" si="81"/>
        <v>3708</v>
      </c>
      <c r="R436" s="8">
        <f t="shared" si="82"/>
        <v>913.24342914501358</v>
      </c>
      <c r="S436" s="8">
        <f t="shared" si="83"/>
        <v>914</v>
      </c>
      <c r="T436" t="s">
        <v>62</v>
      </c>
    </row>
    <row r="437" spans="1:20" x14ac:dyDescent="0.35">
      <c r="A437" s="18" t="s">
        <v>926</v>
      </c>
      <c r="B437" s="18" t="s">
        <v>927</v>
      </c>
      <c r="C437" s="19">
        <v>5469.47</v>
      </c>
      <c r="D437" s="20">
        <f t="shared" si="72"/>
        <v>5.9336223383617216E-4</v>
      </c>
      <c r="E437" s="10">
        <f>SUM($C$5:C437)/SUM($C$5:$C$3941)</f>
        <v>0.62006065513399666</v>
      </c>
      <c r="F437" t="str">
        <f t="shared" si="73"/>
        <v>A</v>
      </c>
      <c r="G437" s="21">
        <v>7.9613828238719071</v>
      </c>
      <c r="H437" s="22">
        <f t="shared" si="74"/>
        <v>4.7768296943231441</v>
      </c>
      <c r="I437" s="23">
        <v>13.21153846153846</v>
      </c>
      <c r="J437" s="23">
        <v>23.142640839750928</v>
      </c>
      <c r="K437" s="24">
        <f t="shared" si="75"/>
        <v>1.7516991610874066</v>
      </c>
      <c r="L437" t="str">
        <f t="shared" si="76"/>
        <v>Y</v>
      </c>
      <c r="M437" s="10">
        <f t="shared" si="77"/>
        <v>0.98</v>
      </c>
      <c r="N437" s="24">
        <f t="shared" si="78"/>
        <v>2.0537489106318221</v>
      </c>
      <c r="O437" s="25">
        <f t="shared" si="79"/>
        <v>67.216401650153216</v>
      </c>
      <c r="P437" s="8">
        <f t="shared" si="80"/>
        <v>94</v>
      </c>
      <c r="Q437" s="8">
        <f t="shared" si="81"/>
        <v>686.99999999999989</v>
      </c>
      <c r="R437" s="8">
        <f t="shared" si="82"/>
        <v>169.59907818074538</v>
      </c>
      <c r="S437" s="8">
        <f t="shared" si="83"/>
        <v>170</v>
      </c>
      <c r="T437" t="s">
        <v>62</v>
      </c>
    </row>
    <row r="438" spans="1:20" x14ac:dyDescent="0.35">
      <c r="A438" s="18" t="s">
        <v>928</v>
      </c>
      <c r="B438" s="18" t="s">
        <v>929</v>
      </c>
      <c r="C438" s="19">
        <v>5438.97</v>
      </c>
      <c r="D438" s="20">
        <f t="shared" si="72"/>
        <v>5.900534035231796E-4</v>
      </c>
      <c r="E438" s="10">
        <f>SUM($C$5:C438)/SUM($C$5:$C$3941)</f>
        <v>0.6206507085375198</v>
      </c>
      <c r="F438" t="str">
        <f t="shared" si="73"/>
        <v>A</v>
      </c>
      <c r="G438" s="21">
        <v>8.2159667673716008</v>
      </c>
      <c r="H438" s="22">
        <f t="shared" si="74"/>
        <v>4.9295800604229605</v>
      </c>
      <c r="I438" s="23">
        <v>12.73076923076923</v>
      </c>
      <c r="J438" s="23">
        <v>38.232065068430217</v>
      </c>
      <c r="K438" s="24">
        <f t="shared" si="75"/>
        <v>3.0031229358887783</v>
      </c>
      <c r="L438" t="str">
        <f t="shared" si="76"/>
        <v>Z</v>
      </c>
      <c r="M438" s="10">
        <f t="shared" si="77"/>
        <v>0.98</v>
      </c>
      <c r="N438" s="24">
        <f t="shared" si="78"/>
        <v>2.0537489106318221</v>
      </c>
      <c r="O438" s="25">
        <f t="shared" si="79"/>
        <v>111.04272236469863</v>
      </c>
      <c r="P438" s="8">
        <f t="shared" si="80"/>
        <v>137</v>
      </c>
      <c r="Q438" s="8">
        <f t="shared" si="81"/>
        <v>662</v>
      </c>
      <c r="R438" s="8">
        <f t="shared" si="82"/>
        <v>163.88493393918901</v>
      </c>
      <c r="S438" s="8">
        <f t="shared" si="83"/>
        <v>164</v>
      </c>
      <c r="T438" t="s">
        <v>62</v>
      </c>
    </row>
    <row r="439" spans="1:20" x14ac:dyDescent="0.35">
      <c r="A439" s="18" t="s">
        <v>930</v>
      </c>
      <c r="B439" s="18" t="s">
        <v>931</v>
      </c>
      <c r="C439" s="19">
        <v>5433.6</v>
      </c>
      <c r="D439" s="20">
        <f t="shared" si="72"/>
        <v>5.8947083241561336E-4</v>
      </c>
      <c r="E439" s="10">
        <f>SUM($C$5:C439)/SUM($C$5:$C$3941)</f>
        <v>0.62124017936993536</v>
      </c>
      <c r="F439" t="str">
        <f t="shared" si="73"/>
        <v>A</v>
      </c>
      <c r="G439" s="21">
        <v>1.3366789667896679</v>
      </c>
      <c r="H439" s="22">
        <f t="shared" si="74"/>
        <v>0.80200738007380068</v>
      </c>
      <c r="I439" s="23">
        <v>78.17307692307692</v>
      </c>
      <c r="J439" s="23">
        <v>91.477356279658281</v>
      </c>
      <c r="K439" s="24">
        <f t="shared" si="75"/>
        <v>1.1701900434298231</v>
      </c>
      <c r="L439" t="str">
        <f t="shared" si="76"/>
        <v>Y</v>
      </c>
      <c r="M439" s="10">
        <f t="shared" si="77"/>
        <v>0.98</v>
      </c>
      <c r="N439" s="24">
        <f t="shared" si="78"/>
        <v>2.0537489106318221</v>
      </c>
      <c r="O439" s="25">
        <f t="shared" si="79"/>
        <v>265.69045270867423</v>
      </c>
      <c r="P439" s="8">
        <f t="shared" si="80"/>
        <v>423</v>
      </c>
      <c r="Q439" s="8">
        <f t="shared" si="81"/>
        <v>4065</v>
      </c>
      <c r="R439" s="8">
        <f t="shared" si="82"/>
        <v>1006.8298677079629</v>
      </c>
      <c r="S439" s="8">
        <f t="shared" si="83"/>
        <v>1007</v>
      </c>
      <c r="T439" t="s">
        <v>62</v>
      </c>
    </row>
    <row r="440" spans="1:20" x14ac:dyDescent="0.35">
      <c r="A440" s="18" t="s">
        <v>932</v>
      </c>
      <c r="B440" s="18" t="s">
        <v>933</v>
      </c>
      <c r="C440" s="19">
        <v>5422.52</v>
      </c>
      <c r="D440" s="20">
        <f t="shared" si="72"/>
        <v>5.8826880487895903E-4</v>
      </c>
      <c r="E440" s="10">
        <f>SUM($C$5:C440)/SUM($C$5:$C$3941)</f>
        <v>0.62182844817481431</v>
      </c>
      <c r="F440" t="str">
        <f t="shared" si="73"/>
        <v>A</v>
      </c>
      <c r="G440" s="21">
        <v>8.5394015748031507</v>
      </c>
      <c r="H440" s="22">
        <f t="shared" si="74"/>
        <v>5.12364094488189</v>
      </c>
      <c r="I440" s="23">
        <v>12.21153846153846</v>
      </c>
      <c r="J440" s="23">
        <v>9.8624591024506305</v>
      </c>
      <c r="K440" s="24">
        <f t="shared" si="75"/>
        <v>0.80763444618493363</v>
      </c>
      <c r="L440" t="str">
        <f t="shared" si="76"/>
        <v>X</v>
      </c>
      <c r="M440" s="10">
        <f t="shared" si="77"/>
        <v>0.98</v>
      </c>
      <c r="N440" s="24">
        <f t="shared" si="78"/>
        <v>2.0537489106318221</v>
      </c>
      <c r="O440" s="25">
        <f t="shared" si="79"/>
        <v>28.644916406854886</v>
      </c>
      <c r="P440" s="8">
        <f t="shared" si="80"/>
        <v>54</v>
      </c>
      <c r="Q440" s="8">
        <f t="shared" si="81"/>
        <v>634.99999999999989</v>
      </c>
      <c r="R440" s="8">
        <f t="shared" si="82"/>
        <v>157.43907035588637</v>
      </c>
      <c r="S440" s="8">
        <f t="shared" si="83"/>
        <v>158</v>
      </c>
      <c r="T440" t="s">
        <v>62</v>
      </c>
    </row>
    <row r="441" spans="1:20" x14ac:dyDescent="0.35">
      <c r="A441" s="18" t="s">
        <v>934</v>
      </c>
      <c r="B441" s="18" t="s">
        <v>935</v>
      </c>
      <c r="C441" s="19">
        <v>5414.28</v>
      </c>
      <c r="D441" s="20">
        <f t="shared" si="72"/>
        <v>5.8737487826325215E-4</v>
      </c>
      <c r="E441" s="10">
        <f>SUM($C$5:C441)/SUM($C$5:$C$3941)</f>
        <v>0.62241582305307763</v>
      </c>
      <c r="F441" t="str">
        <f t="shared" si="73"/>
        <v>A</v>
      </c>
      <c r="G441" s="21">
        <v>3.796830294530154</v>
      </c>
      <c r="H441" s="22">
        <f t="shared" si="74"/>
        <v>2.2780981767180921</v>
      </c>
      <c r="I441" s="23">
        <v>27.42307692307692</v>
      </c>
      <c r="J441" s="23">
        <v>26.35604343677225</v>
      </c>
      <c r="K441" s="24">
        <f t="shared" si="75"/>
        <v>0.96108994299590267</v>
      </c>
      <c r="L441" t="str">
        <f t="shared" si="76"/>
        <v>X</v>
      </c>
      <c r="M441" s="10">
        <f t="shared" si="77"/>
        <v>0.98</v>
      </c>
      <c r="N441" s="24">
        <f t="shared" si="78"/>
        <v>2.0537489106318221</v>
      </c>
      <c r="O441" s="25">
        <f t="shared" si="79"/>
        <v>76.549535285188952</v>
      </c>
      <c r="P441" s="8">
        <f t="shared" si="80"/>
        <v>132</v>
      </c>
      <c r="Q441" s="8">
        <f t="shared" si="81"/>
        <v>1425.9999999999998</v>
      </c>
      <c r="R441" s="8">
        <f t="shared" si="82"/>
        <v>353.82502201092819</v>
      </c>
      <c r="S441" s="8">
        <f t="shared" si="83"/>
        <v>354</v>
      </c>
      <c r="T441" t="s">
        <v>62</v>
      </c>
    </row>
    <row r="442" spans="1:20" x14ac:dyDescent="0.35">
      <c r="A442" s="18" t="s">
        <v>936</v>
      </c>
      <c r="B442" s="18" t="s">
        <v>937</v>
      </c>
      <c r="C442" s="19">
        <v>5403.75</v>
      </c>
      <c r="D442" s="20">
        <f t="shared" si="72"/>
        <v>5.8623251815847143E-4</v>
      </c>
      <c r="E442" s="10">
        <f>SUM($C$5:C442)/SUM($C$5:$C$3941)</f>
        <v>0.623002055571236</v>
      </c>
      <c r="F442" t="str">
        <f t="shared" si="73"/>
        <v>A</v>
      </c>
      <c r="G442" s="21">
        <v>0.8484455958549223</v>
      </c>
      <c r="H442" s="22">
        <f t="shared" si="74"/>
        <v>0.5090673575129534</v>
      </c>
      <c r="I442" s="23">
        <v>122.4807692307692</v>
      </c>
      <c r="J442" s="23">
        <v>162.12020357512449</v>
      </c>
      <c r="K442" s="24">
        <f t="shared" si="75"/>
        <v>1.3236380257350409</v>
      </c>
      <c r="L442" t="str">
        <f t="shared" si="76"/>
        <v>Y</v>
      </c>
      <c r="M442" s="10">
        <f t="shared" si="77"/>
        <v>0.98</v>
      </c>
      <c r="N442" s="24">
        <f t="shared" si="78"/>
        <v>2.0537489106318221</v>
      </c>
      <c r="O442" s="25">
        <f t="shared" si="79"/>
        <v>470.86833324538838</v>
      </c>
      <c r="P442" s="8">
        <f t="shared" si="80"/>
        <v>716</v>
      </c>
      <c r="Q442" s="8">
        <f t="shared" si="81"/>
        <v>6368.9999999999982</v>
      </c>
      <c r="R442" s="8">
        <f t="shared" si="82"/>
        <v>1581.8416168388533</v>
      </c>
      <c r="S442" s="8">
        <f t="shared" si="83"/>
        <v>1582</v>
      </c>
      <c r="T442" t="s">
        <v>62</v>
      </c>
    </row>
    <row r="443" spans="1:20" x14ac:dyDescent="0.35">
      <c r="A443" s="18" t="s">
        <v>938</v>
      </c>
      <c r="B443" s="18" t="s">
        <v>939</v>
      </c>
      <c r="C443" s="19">
        <v>5398.73</v>
      </c>
      <c r="D443" s="20">
        <f t="shared" si="72"/>
        <v>5.8568791723482476E-4</v>
      </c>
      <c r="E443" s="10">
        <f>SUM($C$5:C443)/SUM($C$5:$C$3941)</f>
        <v>0.6235877434884709</v>
      </c>
      <c r="F443" t="str">
        <f t="shared" si="73"/>
        <v>A</v>
      </c>
      <c r="G443" s="21">
        <v>13.23218137254902</v>
      </c>
      <c r="H443" s="22">
        <f t="shared" si="74"/>
        <v>7.9393088235294114</v>
      </c>
      <c r="I443" s="23">
        <v>7.8461538461538458</v>
      </c>
      <c r="J443" s="23">
        <v>13.361320551421111</v>
      </c>
      <c r="K443" s="24">
        <f t="shared" si="75"/>
        <v>1.7029134036124947</v>
      </c>
      <c r="L443" t="str">
        <f t="shared" si="76"/>
        <v>Y</v>
      </c>
      <c r="M443" s="10">
        <f t="shared" si="77"/>
        <v>0.98</v>
      </c>
      <c r="N443" s="24">
        <f t="shared" si="78"/>
        <v>2.0537489106318221</v>
      </c>
      <c r="O443" s="25">
        <f t="shared" si="79"/>
        <v>38.807148025135831</v>
      </c>
      <c r="P443" s="8">
        <f t="shared" si="80"/>
        <v>55</v>
      </c>
      <c r="Q443" s="8">
        <f t="shared" si="81"/>
        <v>408</v>
      </c>
      <c r="R443" s="8">
        <f t="shared" si="82"/>
        <v>101.38033725771351</v>
      </c>
      <c r="S443" s="8">
        <f t="shared" si="83"/>
        <v>102</v>
      </c>
      <c r="T443" t="s">
        <v>62</v>
      </c>
    </row>
    <row r="444" spans="1:20" x14ac:dyDescent="0.35">
      <c r="A444" s="18" t="s">
        <v>940</v>
      </c>
      <c r="B444" s="18" t="s">
        <v>941</v>
      </c>
      <c r="C444" s="19">
        <v>5393.84</v>
      </c>
      <c r="D444" s="20">
        <f t="shared" si="72"/>
        <v>5.8515741952234828E-4</v>
      </c>
      <c r="E444" s="10">
        <f>SUM($C$5:C444)/SUM($C$5:$C$3941)</f>
        <v>0.62417290090799327</v>
      </c>
      <c r="F444" t="str">
        <f t="shared" si="73"/>
        <v>A</v>
      </c>
      <c r="G444" s="21">
        <v>1.281197149643706</v>
      </c>
      <c r="H444" s="22">
        <f t="shared" si="74"/>
        <v>0.76871828978622359</v>
      </c>
      <c r="I444" s="23">
        <v>80.961538461538467</v>
      </c>
      <c r="J444" s="23">
        <v>63.905862610703423</v>
      </c>
      <c r="K444" s="24">
        <f t="shared" si="75"/>
        <v>0.78933607025096864</v>
      </c>
      <c r="L444" t="str">
        <f t="shared" si="76"/>
        <v>X</v>
      </c>
      <c r="M444" s="10">
        <f t="shared" si="77"/>
        <v>0.98</v>
      </c>
      <c r="N444" s="24">
        <f t="shared" si="78"/>
        <v>2.0537489106318221</v>
      </c>
      <c r="O444" s="25">
        <f t="shared" si="79"/>
        <v>185.61071568212529</v>
      </c>
      <c r="P444" s="8">
        <f t="shared" si="80"/>
        <v>348</v>
      </c>
      <c r="Q444" s="8">
        <f t="shared" si="81"/>
        <v>4210</v>
      </c>
      <c r="R444" s="8">
        <f t="shared" si="82"/>
        <v>1046.5800180425229</v>
      </c>
      <c r="S444" s="8">
        <f t="shared" si="83"/>
        <v>1047</v>
      </c>
      <c r="T444" t="s">
        <v>62</v>
      </c>
    </row>
    <row r="445" spans="1:20" x14ac:dyDescent="0.35">
      <c r="A445" s="18" t="s">
        <v>942</v>
      </c>
      <c r="B445" s="18" t="s">
        <v>943</v>
      </c>
      <c r="C445" s="19">
        <v>5391.93</v>
      </c>
      <c r="D445" s="20">
        <f t="shared" si="72"/>
        <v>5.8495021080438717E-4</v>
      </c>
      <c r="E445" s="10">
        <f>SUM($C$5:C445)/SUM($C$5:$C$3941)</f>
        <v>0.62475785111879756</v>
      </c>
      <c r="F445" t="str">
        <f t="shared" si="73"/>
        <v>A</v>
      </c>
      <c r="G445" s="21">
        <v>2.4665736505032019</v>
      </c>
      <c r="H445" s="22">
        <f t="shared" si="74"/>
        <v>1.479944190301921</v>
      </c>
      <c r="I445" s="23">
        <v>42.03846153846154</v>
      </c>
      <c r="J445" s="23">
        <v>60.585367268000383</v>
      </c>
      <c r="K445" s="24">
        <f t="shared" si="75"/>
        <v>1.4411889743531654</v>
      </c>
      <c r="L445" t="str">
        <f t="shared" si="76"/>
        <v>Y</v>
      </c>
      <c r="M445" s="10">
        <f t="shared" si="77"/>
        <v>0.98</v>
      </c>
      <c r="N445" s="24">
        <f t="shared" si="78"/>
        <v>2.0537489106318221</v>
      </c>
      <c r="O445" s="25">
        <f t="shared" si="79"/>
        <v>175.96653763960796</v>
      </c>
      <c r="P445" s="8">
        <f t="shared" si="80"/>
        <v>261</v>
      </c>
      <c r="Q445" s="8">
        <f t="shared" si="81"/>
        <v>2186</v>
      </c>
      <c r="R445" s="8">
        <f t="shared" si="82"/>
        <v>543.52235036231991</v>
      </c>
      <c r="S445" s="8">
        <f t="shared" si="83"/>
        <v>544</v>
      </c>
      <c r="T445" t="s">
        <v>62</v>
      </c>
    </row>
    <row r="446" spans="1:20" x14ac:dyDescent="0.35">
      <c r="A446" s="18" t="s">
        <v>944</v>
      </c>
      <c r="B446" s="18" t="s">
        <v>945</v>
      </c>
      <c r="C446" s="19">
        <v>5383.89</v>
      </c>
      <c r="D446" s="20">
        <f t="shared" si="72"/>
        <v>5.8407798143663434E-4</v>
      </c>
      <c r="E446" s="10">
        <f>SUM($C$5:C446)/SUM($C$5:$C$3941)</f>
        <v>0.62534192910023423</v>
      </c>
      <c r="F446" t="str">
        <f t="shared" si="73"/>
        <v>A</v>
      </c>
      <c r="G446" s="21">
        <v>3.9269803063457331</v>
      </c>
      <c r="H446" s="22">
        <f t="shared" si="74"/>
        <v>2.3561881838074399</v>
      </c>
      <c r="I446" s="23">
        <v>26.36538461538462</v>
      </c>
      <c r="J446" s="23">
        <v>19.401868563897121</v>
      </c>
      <c r="K446" s="24">
        <f t="shared" si="75"/>
        <v>0.73588414684365433</v>
      </c>
      <c r="L446" t="str">
        <f t="shared" si="76"/>
        <v>X</v>
      </c>
      <c r="M446" s="10">
        <f t="shared" si="77"/>
        <v>0.98</v>
      </c>
      <c r="N446" s="24">
        <f t="shared" si="78"/>
        <v>2.0537489106318221</v>
      </c>
      <c r="O446" s="25">
        <f t="shared" si="79"/>
        <v>56.351554655524176</v>
      </c>
      <c r="P446" s="8">
        <f t="shared" si="80"/>
        <v>110</v>
      </c>
      <c r="Q446" s="8">
        <f t="shared" si="81"/>
        <v>1371.0000000000002</v>
      </c>
      <c r="R446" s="8">
        <f t="shared" si="82"/>
        <v>341.13693125545689</v>
      </c>
      <c r="S446" s="8">
        <f t="shared" si="83"/>
        <v>342</v>
      </c>
      <c r="T446" t="s">
        <v>62</v>
      </c>
    </row>
    <row r="447" spans="1:20" x14ac:dyDescent="0.35">
      <c r="A447" s="18" t="s">
        <v>946</v>
      </c>
      <c r="B447" s="18" t="s">
        <v>947</v>
      </c>
      <c r="C447" s="19">
        <v>5338.58</v>
      </c>
      <c r="D447" s="20">
        <f t="shared" si="72"/>
        <v>5.7916246991264442E-4</v>
      </c>
      <c r="E447" s="10">
        <f>SUM($C$5:C447)/SUM($C$5:$C$3941)</f>
        <v>0.62592109157014686</v>
      </c>
      <c r="F447" t="str">
        <f t="shared" si="73"/>
        <v>A</v>
      </c>
      <c r="G447" s="21">
        <v>0.80728564947830028</v>
      </c>
      <c r="H447" s="22">
        <f t="shared" si="74"/>
        <v>0.48437138968698012</v>
      </c>
      <c r="I447" s="23">
        <v>127.17307692307691</v>
      </c>
      <c r="J447" s="23">
        <v>161.95650846287151</v>
      </c>
      <c r="K447" s="24">
        <f t="shared" si="75"/>
        <v>1.2735125419732829</v>
      </c>
      <c r="L447" t="str">
        <f t="shared" si="76"/>
        <v>Y</v>
      </c>
      <c r="M447" s="10">
        <f t="shared" si="77"/>
        <v>0.98</v>
      </c>
      <c r="N447" s="24">
        <f t="shared" si="78"/>
        <v>2.0537489106318221</v>
      </c>
      <c r="O447" s="25">
        <f t="shared" si="79"/>
        <v>470.39289068507071</v>
      </c>
      <c r="P447" s="8">
        <f t="shared" si="80"/>
        <v>725</v>
      </c>
      <c r="Q447" s="8">
        <f t="shared" si="81"/>
        <v>6612.9999999999991</v>
      </c>
      <c r="R447" s="8">
        <f t="shared" si="82"/>
        <v>1652.4374071482875</v>
      </c>
      <c r="S447" s="8">
        <f t="shared" si="83"/>
        <v>1653</v>
      </c>
      <c r="T447" t="s">
        <v>62</v>
      </c>
    </row>
    <row r="448" spans="1:20" x14ac:dyDescent="0.35">
      <c r="A448" s="18" t="s">
        <v>948</v>
      </c>
      <c r="B448" s="18" t="s">
        <v>949</v>
      </c>
      <c r="C448" s="19">
        <v>5337.74</v>
      </c>
      <c r="D448" s="20">
        <f t="shared" si="72"/>
        <v>5.7907134147123748E-4</v>
      </c>
      <c r="E448" s="10">
        <f>SUM($C$5:C448)/SUM($C$5:$C$3941)</f>
        <v>0.62650016291161814</v>
      </c>
      <c r="F448" t="str">
        <f t="shared" si="73"/>
        <v>A</v>
      </c>
      <c r="G448" s="21">
        <v>5.7767748917748918</v>
      </c>
      <c r="H448" s="22">
        <f t="shared" si="74"/>
        <v>3.4660649350649351</v>
      </c>
      <c r="I448" s="23">
        <v>17.76923076923077</v>
      </c>
      <c r="J448" s="23">
        <v>58.689149675155107</v>
      </c>
      <c r="K448" s="24">
        <f t="shared" si="75"/>
        <v>3.302852579121283</v>
      </c>
      <c r="L448" t="str">
        <f t="shared" si="76"/>
        <v>Z</v>
      </c>
      <c r="M448" s="10">
        <f t="shared" si="77"/>
        <v>0.98</v>
      </c>
      <c r="N448" s="24">
        <f t="shared" si="78"/>
        <v>2.0537489106318221</v>
      </c>
      <c r="O448" s="25">
        <f t="shared" si="79"/>
        <v>170.45908824265544</v>
      </c>
      <c r="P448" s="8">
        <f t="shared" si="80"/>
        <v>206</v>
      </c>
      <c r="Q448" s="8">
        <f t="shared" si="81"/>
        <v>924</v>
      </c>
      <c r="R448" s="8">
        <f t="shared" si="82"/>
        <v>230.90462722225053</v>
      </c>
      <c r="S448" s="8">
        <f t="shared" si="83"/>
        <v>231</v>
      </c>
      <c r="T448" t="s">
        <v>62</v>
      </c>
    </row>
    <row r="449" spans="1:20" x14ac:dyDescent="0.35">
      <c r="A449" s="18" t="s">
        <v>950</v>
      </c>
      <c r="B449" s="18" t="s">
        <v>951</v>
      </c>
      <c r="C449" s="19">
        <v>5337.15</v>
      </c>
      <c r="D449" s="20">
        <f t="shared" si="72"/>
        <v>5.7900733458977297E-4</v>
      </c>
      <c r="E449" s="10">
        <f>SUM($C$5:C449)/SUM($C$5:$C$3941)</f>
        <v>0.62707917024620796</v>
      </c>
      <c r="F449" t="str">
        <f t="shared" si="73"/>
        <v>A</v>
      </c>
      <c r="G449" s="21">
        <v>0.84595815501664284</v>
      </c>
      <c r="H449" s="22">
        <f t="shared" si="74"/>
        <v>0.50757489300998571</v>
      </c>
      <c r="I449" s="23">
        <v>121.32692307692309</v>
      </c>
      <c r="J449" s="23">
        <v>124.8678864434596</v>
      </c>
      <c r="K449" s="24">
        <f t="shared" si="75"/>
        <v>1.0291853059216831</v>
      </c>
      <c r="L449" t="str">
        <f t="shared" si="76"/>
        <v>Y</v>
      </c>
      <c r="M449" s="10">
        <f t="shared" si="77"/>
        <v>0.98</v>
      </c>
      <c r="N449" s="24">
        <f t="shared" si="78"/>
        <v>2.0537489106318221</v>
      </c>
      <c r="O449" s="25">
        <f t="shared" si="79"/>
        <v>362.67122955012059</v>
      </c>
      <c r="P449" s="8">
        <f t="shared" si="80"/>
        <v>606</v>
      </c>
      <c r="Q449" s="8">
        <f t="shared" si="81"/>
        <v>6309.0000000000009</v>
      </c>
      <c r="R449" s="8">
        <f t="shared" si="82"/>
        <v>1576.685942956319</v>
      </c>
      <c r="S449" s="8">
        <f t="shared" si="83"/>
        <v>1577</v>
      </c>
      <c r="T449" t="s">
        <v>62</v>
      </c>
    </row>
    <row r="450" spans="1:20" x14ac:dyDescent="0.35">
      <c r="A450" s="18" t="s">
        <v>952</v>
      </c>
      <c r="B450" s="18" t="s">
        <v>953</v>
      </c>
      <c r="C450" s="19">
        <v>5327.44</v>
      </c>
      <c r="D450" s="20">
        <f t="shared" si="72"/>
        <v>5.7795393320160386E-4</v>
      </c>
      <c r="E450" s="10">
        <f>SUM($C$5:C450)/SUM($C$5:$C$3941)</f>
        <v>0.62765712417940955</v>
      </c>
      <c r="F450" t="str">
        <f t="shared" si="73"/>
        <v>A</v>
      </c>
      <c r="G450" s="21">
        <v>1.7207493540051679</v>
      </c>
      <c r="H450" s="22">
        <f t="shared" si="74"/>
        <v>1.0324496124031006</v>
      </c>
      <c r="I450" s="23">
        <v>59.53846153846154</v>
      </c>
      <c r="J450" s="23">
        <v>39.951667632357157</v>
      </c>
      <c r="K450" s="24">
        <f t="shared" si="75"/>
        <v>0.67102284137033985</v>
      </c>
      <c r="L450" t="str">
        <f t="shared" si="76"/>
        <v>X</v>
      </c>
      <c r="M450" s="10">
        <f t="shared" si="77"/>
        <v>0.98</v>
      </c>
      <c r="N450" s="24">
        <f t="shared" si="78"/>
        <v>2.0537489106318221</v>
      </c>
      <c r="O450" s="25">
        <f t="shared" si="79"/>
        <v>116.03720408421835</v>
      </c>
      <c r="P450" s="8">
        <f t="shared" si="80"/>
        <v>236</v>
      </c>
      <c r="Q450" s="8">
        <f t="shared" si="81"/>
        <v>3096</v>
      </c>
      <c r="R450" s="8">
        <f t="shared" si="82"/>
        <v>774.42798972916773</v>
      </c>
      <c r="S450" s="8">
        <f t="shared" si="83"/>
        <v>775</v>
      </c>
      <c r="T450" t="s">
        <v>62</v>
      </c>
    </row>
    <row r="451" spans="1:20" x14ac:dyDescent="0.35">
      <c r="A451" s="18" t="s">
        <v>954</v>
      </c>
      <c r="B451" s="18" t="s">
        <v>955</v>
      </c>
      <c r="C451" s="19">
        <v>5323.19</v>
      </c>
      <c r="D451" s="20">
        <f t="shared" si="72"/>
        <v>5.7749286668258028E-4</v>
      </c>
      <c r="E451" s="10">
        <f>SUM($C$5:C451)/SUM($C$5:$C$3941)</f>
        <v>0.62823461704609218</v>
      </c>
      <c r="F451" t="str">
        <f t="shared" si="73"/>
        <v>A</v>
      </c>
      <c r="G451" s="21">
        <v>0.42667441487656299</v>
      </c>
      <c r="H451" s="22">
        <f t="shared" si="74"/>
        <v>0.25600464892593777</v>
      </c>
      <c r="I451" s="23">
        <v>239.92307692307691</v>
      </c>
      <c r="J451" s="23">
        <v>197.0822308873212</v>
      </c>
      <c r="K451" s="24">
        <f t="shared" si="75"/>
        <v>0.82143924383942801</v>
      </c>
      <c r="L451" t="str">
        <f t="shared" si="76"/>
        <v>X</v>
      </c>
      <c r="M451" s="10">
        <f t="shared" si="77"/>
        <v>0.98</v>
      </c>
      <c r="N451" s="24">
        <f t="shared" si="78"/>
        <v>2.0537489106318221</v>
      </c>
      <c r="O451" s="25">
        <f t="shared" si="79"/>
        <v>572.41342857797156</v>
      </c>
      <c r="P451" s="8">
        <f t="shared" si="80"/>
        <v>1053</v>
      </c>
      <c r="Q451" s="8">
        <f t="shared" si="81"/>
        <v>12476</v>
      </c>
      <c r="R451" s="8">
        <f t="shared" si="82"/>
        <v>3121.9702114628112</v>
      </c>
      <c r="S451" s="8">
        <f t="shared" si="83"/>
        <v>3122</v>
      </c>
      <c r="T451" t="s">
        <v>62</v>
      </c>
    </row>
    <row r="452" spans="1:20" x14ac:dyDescent="0.35">
      <c r="A452" s="18" t="s">
        <v>956</v>
      </c>
      <c r="B452" s="18" t="s">
        <v>957</v>
      </c>
      <c r="C452" s="19">
        <v>5320.63</v>
      </c>
      <c r="D452" s="20">
        <f t="shared" si="72"/>
        <v>5.7721514190876854E-4</v>
      </c>
      <c r="E452" s="10">
        <f>SUM($C$5:C452)/SUM($C$5:$C$3941)</f>
        <v>0.62881183218800096</v>
      </c>
      <c r="F452" t="str">
        <f t="shared" si="73"/>
        <v>A</v>
      </c>
      <c r="G452" s="21">
        <v>1.1371297285744819</v>
      </c>
      <c r="H452" s="22">
        <f t="shared" si="74"/>
        <v>0.68227783714468915</v>
      </c>
      <c r="I452" s="23">
        <v>89.980769230769226</v>
      </c>
      <c r="J452" s="23">
        <v>155.87683554082119</v>
      </c>
      <c r="K452" s="24">
        <f t="shared" si="75"/>
        <v>1.7323349963929691</v>
      </c>
      <c r="L452" t="str">
        <f t="shared" si="76"/>
        <v>Y</v>
      </c>
      <c r="M452" s="10">
        <f t="shared" si="77"/>
        <v>0.98</v>
      </c>
      <c r="N452" s="24">
        <f t="shared" si="78"/>
        <v>2.0537489106318221</v>
      </c>
      <c r="O452" s="25">
        <f t="shared" si="79"/>
        <v>452.73484811941103</v>
      </c>
      <c r="P452" s="8">
        <f t="shared" si="80"/>
        <v>633</v>
      </c>
      <c r="Q452" s="8">
        <f t="shared" si="81"/>
        <v>4679</v>
      </c>
      <c r="R452" s="8">
        <f t="shared" si="82"/>
        <v>1171.145592731647</v>
      </c>
      <c r="S452" s="8">
        <f t="shared" si="83"/>
        <v>1172</v>
      </c>
      <c r="T452" t="s">
        <v>62</v>
      </c>
    </row>
    <row r="453" spans="1:20" x14ac:dyDescent="0.35">
      <c r="A453" s="18" t="s">
        <v>958</v>
      </c>
      <c r="B453" s="18" t="s">
        <v>959</v>
      </c>
      <c r="C453" s="19">
        <v>5279.12</v>
      </c>
      <c r="D453" s="20">
        <f t="shared" ref="D453:D516" si="84">C453/SUM($C$5:$C$3941)</f>
        <v>5.7271187809590561E-4</v>
      </c>
      <c r="E453" s="10">
        <f>SUM($C$5:C453)/SUM($C$5:$C$3941)</f>
        <v>0.6293845440660969</v>
      </c>
      <c r="F453" t="str">
        <f t="shared" ref="F453:F516" si="85">IF(E453-D453&lt;CutA,"A",IF(E453-D453&lt;CutB,"B","C"))</f>
        <v>A</v>
      </c>
      <c r="G453" s="21">
        <v>1.961040118870728</v>
      </c>
      <c r="H453" s="22">
        <f t="shared" ref="H453:H516" si="86">G453*CostRatio</f>
        <v>1.1766240713224367</v>
      </c>
      <c r="I453" s="23">
        <v>51.769230769230766</v>
      </c>
      <c r="J453" s="23">
        <v>76.539523401533771</v>
      </c>
      <c r="K453" s="24">
        <f t="shared" ref="K453:K516" si="87">IF(I453&gt;0,J453/I453,0)</f>
        <v>1.478475192005853</v>
      </c>
      <c r="L453" t="str">
        <f t="shared" ref="L453:L516" si="88">IF(K453&lt;=CutX,"X",IF(K453&lt;=CutY,"Y","Z"))</f>
        <v>Y</v>
      </c>
      <c r="M453" s="10">
        <f t="shared" ref="M453:M516" si="89">_xlfn.XLOOKUP(F453,TargetClass,TargetLevel)</f>
        <v>0.98</v>
      </c>
      <c r="N453" s="24">
        <f t="shared" ref="N453:N516" si="90">_xlfn.NORM.S.INV(M453)</f>
        <v>2.0537489106318221</v>
      </c>
      <c r="O453" s="25">
        <f t="shared" ref="O453:O516" si="91">N453*J453*SQRT(LeadTime)</f>
        <v>222.30441991010761</v>
      </c>
      <c r="P453" s="8">
        <f t="shared" ref="P453:P516" si="92">ROUNDUP(ROUND(I453*LeadTime+O453,6),0)</f>
        <v>326</v>
      </c>
      <c r="Q453" s="8">
        <f t="shared" ref="Q453:Q516" si="93">I453*WeeksPerYear</f>
        <v>2692</v>
      </c>
      <c r="R453" s="8">
        <f t="shared" ref="R453:R516" si="94">SQRT(2*Q453*OrderCost/(HoldingRate*H453))</f>
        <v>676.4468225869681</v>
      </c>
      <c r="S453" s="8">
        <f t="shared" ref="S453:S516" si="95">MAX(ROUNDUP(ROUND(R453,6),0),ROUNDUP(ROUND(I453,6),0))</f>
        <v>677</v>
      </c>
      <c r="T453" t="s">
        <v>62</v>
      </c>
    </row>
    <row r="454" spans="1:20" x14ac:dyDescent="0.35">
      <c r="A454" s="18" t="s">
        <v>960</v>
      </c>
      <c r="B454" s="18" t="s">
        <v>961</v>
      </c>
      <c r="C454" s="19">
        <v>5255.31</v>
      </c>
      <c r="D454" s="20">
        <f t="shared" si="84"/>
        <v>5.7012882072697601E-4</v>
      </c>
      <c r="E454" s="10">
        <f>SUM($C$5:C454)/SUM($C$5:$C$3941)</f>
        <v>0.62995467288682383</v>
      </c>
      <c r="F454" t="str">
        <f t="shared" si="85"/>
        <v>A</v>
      </c>
      <c r="G454" s="21">
        <v>1.4585928393005829</v>
      </c>
      <c r="H454" s="22">
        <f t="shared" si="86"/>
        <v>0.87515570358034978</v>
      </c>
      <c r="I454" s="23">
        <v>69.288461538461533</v>
      </c>
      <c r="J454" s="23">
        <v>77.618811278280944</v>
      </c>
      <c r="K454" s="24">
        <f t="shared" si="87"/>
        <v>1.120227084782295</v>
      </c>
      <c r="L454" t="str">
        <f t="shared" si="88"/>
        <v>Y</v>
      </c>
      <c r="M454" s="10">
        <f t="shared" si="89"/>
        <v>0.98</v>
      </c>
      <c r="N454" s="24">
        <f t="shared" si="90"/>
        <v>2.0537489106318221</v>
      </c>
      <c r="O454" s="25">
        <f t="shared" si="91"/>
        <v>225.43914631933274</v>
      </c>
      <c r="P454" s="8">
        <f t="shared" si="92"/>
        <v>365</v>
      </c>
      <c r="Q454" s="8">
        <f t="shared" si="93"/>
        <v>3602.9999999999995</v>
      </c>
      <c r="R454" s="8">
        <f t="shared" si="94"/>
        <v>907.41188898813891</v>
      </c>
      <c r="S454" s="8">
        <f t="shared" si="95"/>
        <v>908</v>
      </c>
      <c r="T454" t="s">
        <v>62</v>
      </c>
    </row>
    <row r="455" spans="1:20" x14ac:dyDescent="0.35">
      <c r="A455" s="18" t="s">
        <v>962</v>
      </c>
      <c r="B455" s="18" t="s">
        <v>963</v>
      </c>
      <c r="C455" s="19">
        <v>5247.42</v>
      </c>
      <c r="D455" s="20">
        <f t="shared" si="84"/>
        <v>5.6927286429518881E-4</v>
      </c>
      <c r="E455" s="10">
        <f>SUM($C$5:C455)/SUM($C$5:$C$3941)</f>
        <v>0.63052394575111903</v>
      </c>
      <c r="F455" t="str">
        <f t="shared" si="85"/>
        <v>A</v>
      </c>
      <c r="G455" s="21">
        <v>1.8529025423728811</v>
      </c>
      <c r="H455" s="22">
        <f t="shared" si="86"/>
        <v>1.1117415254237286</v>
      </c>
      <c r="I455" s="23">
        <v>54.46153846153846</v>
      </c>
      <c r="J455" s="23">
        <v>70.808347114702073</v>
      </c>
      <c r="K455" s="24">
        <f t="shared" si="87"/>
        <v>1.3001532662304054</v>
      </c>
      <c r="L455" t="str">
        <f t="shared" si="88"/>
        <v>Y</v>
      </c>
      <c r="M455" s="10">
        <f t="shared" si="89"/>
        <v>0.98</v>
      </c>
      <c r="N455" s="24">
        <f t="shared" si="90"/>
        <v>2.0537489106318221</v>
      </c>
      <c r="O455" s="25">
        <f t="shared" si="91"/>
        <v>205.65856475939273</v>
      </c>
      <c r="P455" s="8">
        <f t="shared" si="92"/>
        <v>315</v>
      </c>
      <c r="Q455" s="8">
        <f t="shared" si="93"/>
        <v>2832</v>
      </c>
      <c r="R455" s="8">
        <f t="shared" si="94"/>
        <v>713.77233065229029</v>
      </c>
      <c r="S455" s="8">
        <f t="shared" si="95"/>
        <v>714</v>
      </c>
      <c r="T455" t="s">
        <v>175</v>
      </c>
    </row>
    <row r="456" spans="1:20" x14ac:dyDescent="0.35">
      <c r="A456" s="18" t="s">
        <v>964</v>
      </c>
      <c r="B456" s="18" t="s">
        <v>965</v>
      </c>
      <c r="C456" s="19">
        <v>5235.92</v>
      </c>
      <c r="D456" s="20">
        <f t="shared" si="84"/>
        <v>5.6802527253783095E-4</v>
      </c>
      <c r="E456" s="10">
        <f>SUM($C$5:C456)/SUM($C$5:$C$3941)</f>
        <v>0.63109197102365677</v>
      </c>
      <c r="F456" t="str">
        <f t="shared" si="85"/>
        <v>A</v>
      </c>
      <c r="G456" s="21">
        <v>2.6919897172236502</v>
      </c>
      <c r="H456" s="22">
        <f t="shared" si="86"/>
        <v>1.6151938303341902</v>
      </c>
      <c r="I456" s="23">
        <v>37.403846153846153</v>
      </c>
      <c r="J456" s="23">
        <v>65.002642364205542</v>
      </c>
      <c r="K456" s="24">
        <f t="shared" si="87"/>
        <v>1.7378598472692484</v>
      </c>
      <c r="L456" t="str">
        <f t="shared" si="88"/>
        <v>Y</v>
      </c>
      <c r="M456" s="10">
        <f t="shared" si="89"/>
        <v>0.98</v>
      </c>
      <c r="N456" s="24">
        <f t="shared" si="90"/>
        <v>2.0537489106318221</v>
      </c>
      <c r="O456" s="25">
        <f t="shared" si="91"/>
        <v>188.79624619023076</v>
      </c>
      <c r="P456" s="8">
        <f t="shared" si="92"/>
        <v>264</v>
      </c>
      <c r="Q456" s="8">
        <f t="shared" si="93"/>
        <v>1945</v>
      </c>
      <c r="R456" s="8">
        <f t="shared" si="94"/>
        <v>490.75245081940307</v>
      </c>
      <c r="S456" s="8">
        <f t="shared" si="95"/>
        <v>491</v>
      </c>
      <c r="T456" t="s">
        <v>62</v>
      </c>
    </row>
    <row r="457" spans="1:20" x14ac:dyDescent="0.35">
      <c r="A457" s="18" t="s">
        <v>966</v>
      </c>
      <c r="B457" s="18" t="s">
        <v>967</v>
      </c>
      <c r="C457" s="19">
        <v>5222.54</v>
      </c>
      <c r="D457" s="20">
        <f t="shared" si="84"/>
        <v>5.6657372664970505E-4</v>
      </c>
      <c r="E457" s="10">
        <f>SUM($C$5:C457)/SUM($C$5:$C$3941)</f>
        <v>0.63165854475030647</v>
      </c>
      <c r="F457" t="str">
        <f t="shared" si="85"/>
        <v>A</v>
      </c>
      <c r="G457" s="21">
        <v>0.26752074582522278</v>
      </c>
      <c r="H457" s="22">
        <f t="shared" si="86"/>
        <v>0.16051244749513366</v>
      </c>
      <c r="I457" s="23">
        <v>375.42307692307691</v>
      </c>
      <c r="J457" s="23">
        <v>1380.08694449262</v>
      </c>
      <c r="K457" s="24">
        <f t="shared" si="87"/>
        <v>3.6760844746243335</v>
      </c>
      <c r="L457" t="str">
        <f t="shared" si="88"/>
        <v>Z</v>
      </c>
      <c r="M457" s="10">
        <f t="shared" si="89"/>
        <v>0.98</v>
      </c>
      <c r="N457" s="24">
        <f t="shared" si="90"/>
        <v>2.0537489106318221</v>
      </c>
      <c r="O457" s="25">
        <f t="shared" si="91"/>
        <v>4008.3791221359606</v>
      </c>
      <c r="P457" s="8">
        <f t="shared" si="92"/>
        <v>4760</v>
      </c>
      <c r="Q457" s="8">
        <f t="shared" si="93"/>
        <v>19522</v>
      </c>
      <c r="R457" s="8">
        <f t="shared" si="94"/>
        <v>4931.9968845722969</v>
      </c>
      <c r="S457" s="8">
        <f t="shared" si="95"/>
        <v>4932</v>
      </c>
      <c r="T457" t="s">
        <v>62</v>
      </c>
    </row>
    <row r="458" spans="1:20" x14ac:dyDescent="0.35">
      <c r="A458" s="18" t="s">
        <v>968</v>
      </c>
      <c r="B458" s="18" t="s">
        <v>969</v>
      </c>
      <c r="C458" s="19">
        <v>5217.47</v>
      </c>
      <c r="D458" s="20">
        <f t="shared" si="84"/>
        <v>5.6602370141406986E-4</v>
      </c>
      <c r="E458" s="10">
        <f>SUM($C$5:C458)/SUM($C$5:$C$3941)</f>
        <v>0.63222456845172059</v>
      </c>
      <c r="F458" t="str">
        <f t="shared" si="85"/>
        <v>A</v>
      </c>
      <c r="G458" s="21">
        <v>1.629440974391005</v>
      </c>
      <c r="H458" s="22">
        <f t="shared" si="86"/>
        <v>0.97766458463460293</v>
      </c>
      <c r="I458" s="23">
        <v>61.57692307692308</v>
      </c>
      <c r="J458" s="23">
        <v>57.097558807005562</v>
      </c>
      <c r="K458" s="24">
        <f t="shared" si="87"/>
        <v>0.92725579574150185</v>
      </c>
      <c r="L458" t="str">
        <f t="shared" si="88"/>
        <v>X</v>
      </c>
      <c r="M458" s="10">
        <f t="shared" si="89"/>
        <v>0.98</v>
      </c>
      <c r="N458" s="24">
        <f t="shared" si="90"/>
        <v>2.0537489106318221</v>
      </c>
      <c r="O458" s="25">
        <f t="shared" si="91"/>
        <v>165.83640875689426</v>
      </c>
      <c r="P458" s="8">
        <f t="shared" si="92"/>
        <v>289</v>
      </c>
      <c r="Q458" s="8">
        <f t="shared" si="93"/>
        <v>3202</v>
      </c>
      <c r="R458" s="8">
        <f t="shared" si="94"/>
        <v>809.3394686496257</v>
      </c>
      <c r="S458" s="8">
        <f t="shared" si="95"/>
        <v>810</v>
      </c>
      <c r="T458" t="s">
        <v>62</v>
      </c>
    </row>
    <row r="459" spans="1:20" x14ac:dyDescent="0.35">
      <c r="A459" s="18" t="s">
        <v>970</v>
      </c>
      <c r="B459" s="18" t="s">
        <v>971</v>
      </c>
      <c r="C459" s="19">
        <v>5206.4399999999996</v>
      </c>
      <c r="D459" s="20">
        <f t="shared" si="84"/>
        <v>5.6482709818940404E-4</v>
      </c>
      <c r="E459" s="10">
        <f>SUM($C$5:C459)/SUM($C$5:$C$3941)</f>
        <v>0.63278939554990998</v>
      </c>
      <c r="F459" t="str">
        <f t="shared" si="85"/>
        <v>A</v>
      </c>
      <c r="G459" s="21">
        <v>0.33319083578650971</v>
      </c>
      <c r="H459" s="22">
        <f t="shared" si="86"/>
        <v>0.19991450147190581</v>
      </c>
      <c r="I459" s="23">
        <v>300.5</v>
      </c>
      <c r="J459" s="23">
        <v>524.71331107903995</v>
      </c>
      <c r="K459" s="24">
        <f t="shared" si="87"/>
        <v>1.746134146685657</v>
      </c>
      <c r="L459" t="str">
        <f t="shared" si="88"/>
        <v>Y</v>
      </c>
      <c r="M459" s="10">
        <f t="shared" si="89"/>
        <v>0.98</v>
      </c>
      <c r="N459" s="24">
        <f t="shared" si="90"/>
        <v>2.0537489106318221</v>
      </c>
      <c r="O459" s="25">
        <f t="shared" si="91"/>
        <v>1523.9980999960128</v>
      </c>
      <c r="P459" s="8">
        <f t="shared" si="92"/>
        <v>2125</v>
      </c>
      <c r="Q459" s="8">
        <f t="shared" si="93"/>
        <v>15626</v>
      </c>
      <c r="R459" s="8">
        <f t="shared" si="94"/>
        <v>3953.8187688451439</v>
      </c>
      <c r="S459" s="8">
        <f t="shared" si="95"/>
        <v>3954</v>
      </c>
      <c r="T459" t="s">
        <v>62</v>
      </c>
    </row>
    <row r="460" spans="1:20" x14ac:dyDescent="0.35">
      <c r="A460" s="18" t="s">
        <v>972</v>
      </c>
      <c r="B460" s="18" t="s">
        <v>973</v>
      </c>
      <c r="C460" s="19">
        <v>5195.1000000000004</v>
      </c>
      <c r="D460" s="20">
        <f t="shared" si="84"/>
        <v>5.6359686423040954E-4</v>
      </c>
      <c r="E460" s="10">
        <f>SUM($C$5:C460)/SUM($C$5:$C$3941)</f>
        <v>0.63335299241414034</v>
      </c>
      <c r="F460" t="str">
        <f t="shared" si="85"/>
        <v>A</v>
      </c>
      <c r="G460" s="21">
        <v>3.0151479976784681</v>
      </c>
      <c r="H460" s="22">
        <f t="shared" si="86"/>
        <v>1.8090887986070807</v>
      </c>
      <c r="I460" s="23">
        <v>33.134615384615387</v>
      </c>
      <c r="J460" s="23">
        <v>69.556586879177331</v>
      </c>
      <c r="K460" s="24">
        <f t="shared" si="87"/>
        <v>2.0992121402885786</v>
      </c>
      <c r="L460" t="str">
        <f t="shared" si="88"/>
        <v>Z</v>
      </c>
      <c r="M460" s="10">
        <f t="shared" si="89"/>
        <v>0.98</v>
      </c>
      <c r="N460" s="24">
        <f t="shared" si="90"/>
        <v>2.0537489106318221</v>
      </c>
      <c r="O460" s="25">
        <f t="shared" si="91"/>
        <v>202.0229028077886</v>
      </c>
      <c r="P460" s="8">
        <f t="shared" si="92"/>
        <v>269</v>
      </c>
      <c r="Q460" s="8">
        <f t="shared" si="93"/>
        <v>1723</v>
      </c>
      <c r="R460" s="8">
        <f t="shared" si="94"/>
        <v>436.44316271098967</v>
      </c>
      <c r="S460" s="8">
        <f t="shared" si="95"/>
        <v>437</v>
      </c>
      <c r="T460" t="s">
        <v>175</v>
      </c>
    </row>
    <row r="461" spans="1:20" x14ac:dyDescent="0.35">
      <c r="A461" s="18" t="s">
        <v>974</v>
      </c>
      <c r="B461" s="18" t="s">
        <v>975</v>
      </c>
      <c r="C461" s="19">
        <v>5180.17</v>
      </c>
      <c r="D461" s="20">
        <f t="shared" si="84"/>
        <v>5.6197716467063972E-4</v>
      </c>
      <c r="E461" s="10">
        <f>SUM($C$5:C461)/SUM($C$5:$C$3941)</f>
        <v>0.63391496957881099</v>
      </c>
      <c r="F461" t="str">
        <f t="shared" si="85"/>
        <v>A</v>
      </c>
      <c r="G461" s="21">
        <v>4.3276274018379279</v>
      </c>
      <c r="H461" s="22">
        <f t="shared" si="86"/>
        <v>2.5965764411027568</v>
      </c>
      <c r="I461" s="23">
        <v>23.01923076923077</v>
      </c>
      <c r="J461" s="23">
        <v>40.498119242031223</v>
      </c>
      <c r="K461" s="24">
        <f t="shared" si="87"/>
        <v>1.7593167924691926</v>
      </c>
      <c r="L461" t="str">
        <f t="shared" si="88"/>
        <v>Y</v>
      </c>
      <c r="M461" s="10">
        <f t="shared" si="89"/>
        <v>0.98</v>
      </c>
      <c r="N461" s="24">
        <f t="shared" si="90"/>
        <v>2.0537489106318221</v>
      </c>
      <c r="O461" s="25">
        <f t="shared" si="91"/>
        <v>117.62433975868876</v>
      </c>
      <c r="P461" s="8">
        <f t="shared" si="92"/>
        <v>164</v>
      </c>
      <c r="Q461" s="8">
        <f t="shared" si="93"/>
        <v>1197</v>
      </c>
      <c r="R461" s="8">
        <f t="shared" si="94"/>
        <v>303.64177172711084</v>
      </c>
      <c r="S461" s="8">
        <f t="shared" si="95"/>
        <v>304</v>
      </c>
      <c r="T461" t="s">
        <v>62</v>
      </c>
    </row>
    <row r="462" spans="1:20" x14ac:dyDescent="0.35">
      <c r="A462" s="18" t="s">
        <v>976</v>
      </c>
      <c r="B462" s="18" t="s">
        <v>977</v>
      </c>
      <c r="C462" s="19">
        <v>5165.01</v>
      </c>
      <c r="D462" s="20">
        <f t="shared" si="84"/>
        <v>5.6033251327572279E-4</v>
      </c>
      <c r="E462" s="10">
        <f>SUM($C$5:C462)/SUM($C$5:$C$3941)</f>
        <v>0.63447530209208669</v>
      </c>
      <c r="F462" t="str">
        <f t="shared" si="85"/>
        <v>A</v>
      </c>
      <c r="G462" s="21">
        <v>2.512164396887159</v>
      </c>
      <c r="H462" s="22">
        <f t="shared" si="86"/>
        <v>1.5072986381322953</v>
      </c>
      <c r="I462" s="23">
        <v>39.53846153846154</v>
      </c>
      <c r="J462" s="23">
        <v>45.708136976057347</v>
      </c>
      <c r="K462" s="24">
        <f t="shared" si="87"/>
        <v>1.1560423748808277</v>
      </c>
      <c r="L462" t="str">
        <f t="shared" si="88"/>
        <v>Y</v>
      </c>
      <c r="M462" s="10">
        <f t="shared" si="89"/>
        <v>0.98</v>
      </c>
      <c r="N462" s="24">
        <f t="shared" si="90"/>
        <v>2.0537489106318221</v>
      </c>
      <c r="O462" s="25">
        <f t="shared" si="91"/>
        <v>132.75652138997447</v>
      </c>
      <c r="P462" s="8">
        <f t="shared" si="92"/>
        <v>212</v>
      </c>
      <c r="Q462" s="8">
        <f t="shared" si="93"/>
        <v>2056</v>
      </c>
      <c r="R462" s="8">
        <f t="shared" si="94"/>
        <v>522.30826674760795</v>
      </c>
      <c r="S462" s="8">
        <f t="shared" si="95"/>
        <v>523</v>
      </c>
      <c r="T462" t="s">
        <v>62</v>
      </c>
    </row>
    <row r="463" spans="1:20" x14ac:dyDescent="0.35">
      <c r="A463" s="18" t="s">
        <v>978</v>
      </c>
      <c r="B463" s="18" t="s">
        <v>979</v>
      </c>
      <c r="C463" s="19">
        <v>5161.38</v>
      </c>
      <c r="D463" s="20">
        <f t="shared" si="84"/>
        <v>5.5993870822535678E-4</v>
      </c>
      <c r="E463" s="10">
        <f>SUM($C$5:C463)/SUM($C$5:$C$3941)</f>
        <v>0.63503524080031204</v>
      </c>
      <c r="F463" t="str">
        <f t="shared" si="85"/>
        <v>A</v>
      </c>
      <c r="G463" s="21">
        <v>6.2790510948905096</v>
      </c>
      <c r="H463" s="22">
        <f t="shared" si="86"/>
        <v>3.7674306569343057</v>
      </c>
      <c r="I463" s="23">
        <v>15.80769230769231</v>
      </c>
      <c r="J463" s="23">
        <v>18.865923696524298</v>
      </c>
      <c r="K463" s="24">
        <f t="shared" si="87"/>
        <v>1.1934647593908314</v>
      </c>
      <c r="L463" t="str">
        <f t="shared" si="88"/>
        <v>Y</v>
      </c>
      <c r="M463" s="10">
        <f t="shared" si="89"/>
        <v>0.98</v>
      </c>
      <c r="N463" s="24">
        <f t="shared" si="90"/>
        <v>2.0537489106318221</v>
      </c>
      <c r="O463" s="25">
        <f t="shared" si="91"/>
        <v>54.794935179073043</v>
      </c>
      <c r="P463" s="8">
        <f t="shared" si="92"/>
        <v>87</v>
      </c>
      <c r="Q463" s="8">
        <f t="shared" si="93"/>
        <v>822.00000000000011</v>
      </c>
      <c r="R463" s="8">
        <f t="shared" si="94"/>
        <v>208.89510957470208</v>
      </c>
      <c r="S463" s="8">
        <f t="shared" si="95"/>
        <v>209</v>
      </c>
      <c r="T463" t="s">
        <v>62</v>
      </c>
    </row>
    <row r="464" spans="1:20" x14ac:dyDescent="0.35">
      <c r="A464" s="18" t="s">
        <v>980</v>
      </c>
      <c r="B464" s="18" t="s">
        <v>981</v>
      </c>
      <c r="C464" s="19">
        <v>5130</v>
      </c>
      <c r="D464" s="20">
        <f t="shared" si="84"/>
        <v>5.5653441002136638E-4</v>
      </c>
      <c r="E464" s="10">
        <f>SUM($C$5:C464)/SUM($C$5:$C$3941)</f>
        <v>0.63559177521033339</v>
      </c>
      <c r="F464" t="str">
        <f t="shared" si="85"/>
        <v>A</v>
      </c>
      <c r="G464" s="21">
        <v>233.18181818181819</v>
      </c>
      <c r="H464" s="22">
        <f t="shared" si="86"/>
        <v>139.90909090909091</v>
      </c>
      <c r="I464" s="23">
        <v>0.42307692307692307</v>
      </c>
      <c r="J464" s="23">
        <v>1.126266674201895</v>
      </c>
      <c r="K464" s="24">
        <f t="shared" si="87"/>
        <v>2.662084866295388</v>
      </c>
      <c r="L464" t="str">
        <f t="shared" si="88"/>
        <v>Z</v>
      </c>
      <c r="M464" s="10">
        <f t="shared" si="89"/>
        <v>0.98</v>
      </c>
      <c r="N464" s="24">
        <f t="shared" si="90"/>
        <v>2.0537489106318221</v>
      </c>
      <c r="O464" s="25">
        <f t="shared" si="91"/>
        <v>3.2711734871806271</v>
      </c>
      <c r="P464" s="8">
        <f t="shared" si="92"/>
        <v>5</v>
      </c>
      <c r="Q464" s="8">
        <f t="shared" si="93"/>
        <v>22</v>
      </c>
      <c r="R464" s="8">
        <f t="shared" si="94"/>
        <v>5.607940161280399</v>
      </c>
      <c r="S464" s="8">
        <f t="shared" si="95"/>
        <v>6</v>
      </c>
      <c r="T464" t="s">
        <v>62</v>
      </c>
    </row>
    <row r="465" spans="1:20" x14ac:dyDescent="0.35">
      <c r="A465" s="18" t="s">
        <v>982</v>
      </c>
      <c r="B465" s="18" t="s">
        <v>983</v>
      </c>
      <c r="C465" s="19">
        <v>5126.3</v>
      </c>
      <c r="D465" s="20">
        <f t="shared" si="84"/>
        <v>5.5613301093421653E-4</v>
      </c>
      <c r="E465" s="10">
        <f>SUM($C$5:C465)/SUM($C$5:$C$3941)</f>
        <v>0.63614790822126766</v>
      </c>
      <c r="F465" t="str">
        <f t="shared" si="85"/>
        <v>A</v>
      </c>
      <c r="G465" s="21">
        <v>1.754380561259411</v>
      </c>
      <c r="H465" s="22">
        <f t="shared" si="86"/>
        <v>1.0526283367556466</v>
      </c>
      <c r="I465" s="23">
        <v>56.192307692307693</v>
      </c>
      <c r="J465" s="23">
        <v>41.570652573112802</v>
      </c>
      <c r="K465" s="24">
        <f t="shared" si="87"/>
        <v>0.739792585147798</v>
      </c>
      <c r="L465" t="str">
        <f t="shared" si="88"/>
        <v>X</v>
      </c>
      <c r="M465" s="10">
        <f t="shared" si="89"/>
        <v>0.98</v>
      </c>
      <c r="N465" s="24">
        <f t="shared" si="90"/>
        <v>2.0537489106318221</v>
      </c>
      <c r="O465" s="25">
        <f t="shared" si="91"/>
        <v>120.7394479982518</v>
      </c>
      <c r="P465" s="8">
        <f t="shared" si="92"/>
        <v>234</v>
      </c>
      <c r="Q465" s="8">
        <f t="shared" si="93"/>
        <v>2922</v>
      </c>
      <c r="R465" s="8">
        <f t="shared" si="94"/>
        <v>745.1051670772838</v>
      </c>
      <c r="S465" s="8">
        <f t="shared" si="95"/>
        <v>746</v>
      </c>
      <c r="T465" t="s">
        <v>62</v>
      </c>
    </row>
    <row r="466" spans="1:20" x14ac:dyDescent="0.35">
      <c r="A466" s="18" t="s">
        <v>984</v>
      </c>
      <c r="B466" s="18" t="s">
        <v>985</v>
      </c>
      <c r="C466" s="19">
        <v>5113.12</v>
      </c>
      <c r="D466" s="20">
        <f t="shared" si="84"/>
        <v>5.5470316229404455E-4</v>
      </c>
      <c r="E466" s="10">
        <f>SUM($C$5:C466)/SUM($C$5:$C$3941)</f>
        <v>0.63670261138356166</v>
      </c>
      <c r="F466" t="str">
        <f t="shared" si="85"/>
        <v>A</v>
      </c>
      <c r="G466" s="21">
        <v>1.2305944645006019</v>
      </c>
      <c r="H466" s="22">
        <f t="shared" si="86"/>
        <v>0.73835667870036115</v>
      </c>
      <c r="I466" s="23">
        <v>79.90384615384616</v>
      </c>
      <c r="J466" s="23">
        <v>61.515265000276948</v>
      </c>
      <c r="K466" s="24">
        <f t="shared" si="87"/>
        <v>0.76986613237410373</v>
      </c>
      <c r="L466" t="str">
        <f t="shared" si="88"/>
        <v>X</v>
      </c>
      <c r="M466" s="10">
        <f t="shared" si="89"/>
        <v>0.98</v>
      </c>
      <c r="N466" s="24">
        <f t="shared" si="90"/>
        <v>2.0537489106318221</v>
      </c>
      <c r="O466" s="25">
        <f t="shared" si="91"/>
        <v>178.66736940289175</v>
      </c>
      <c r="P466" s="8">
        <f t="shared" si="92"/>
        <v>339</v>
      </c>
      <c r="Q466" s="8">
        <f t="shared" si="93"/>
        <v>4155</v>
      </c>
      <c r="R466" s="8">
        <f t="shared" si="94"/>
        <v>1060.8827995400438</v>
      </c>
      <c r="S466" s="8">
        <f t="shared" si="95"/>
        <v>1061</v>
      </c>
      <c r="T466" t="s">
        <v>62</v>
      </c>
    </row>
    <row r="467" spans="1:20" x14ac:dyDescent="0.35">
      <c r="A467" s="18" t="s">
        <v>986</v>
      </c>
      <c r="B467" s="18" t="s">
        <v>987</v>
      </c>
      <c r="C467" s="19">
        <v>5110.5</v>
      </c>
      <c r="D467" s="20">
        <f t="shared" si="84"/>
        <v>5.5441892834584658E-4</v>
      </c>
      <c r="E467" s="10">
        <f>SUM($C$5:C467)/SUM($C$5:$C$3941)</f>
        <v>0.6372570303119075</v>
      </c>
      <c r="F467" t="str">
        <f t="shared" si="85"/>
        <v>A</v>
      </c>
      <c r="G467" s="21">
        <v>2.040934504792332</v>
      </c>
      <c r="H467" s="22">
        <f t="shared" si="86"/>
        <v>1.2245607028753991</v>
      </c>
      <c r="I467" s="23">
        <v>48.153846153846153</v>
      </c>
      <c r="J467" s="23">
        <v>67.489544467035969</v>
      </c>
      <c r="K467" s="24">
        <f t="shared" si="87"/>
        <v>1.401540060817041</v>
      </c>
      <c r="L467" t="str">
        <f t="shared" si="88"/>
        <v>Y</v>
      </c>
      <c r="M467" s="10">
        <f t="shared" si="89"/>
        <v>0.98</v>
      </c>
      <c r="N467" s="24">
        <f t="shared" si="90"/>
        <v>2.0537489106318221</v>
      </c>
      <c r="O467" s="25">
        <f t="shared" si="91"/>
        <v>196.01930304730894</v>
      </c>
      <c r="P467" s="8">
        <f t="shared" si="92"/>
        <v>293</v>
      </c>
      <c r="Q467" s="8">
        <f t="shared" si="93"/>
        <v>2504</v>
      </c>
      <c r="R467" s="8">
        <f t="shared" si="94"/>
        <v>639.50213815490326</v>
      </c>
      <c r="S467" s="8">
        <f t="shared" si="95"/>
        <v>640</v>
      </c>
      <c r="T467" t="s">
        <v>62</v>
      </c>
    </row>
    <row r="468" spans="1:20" x14ac:dyDescent="0.35">
      <c r="A468" s="18" t="s">
        <v>988</v>
      </c>
      <c r="B468" s="18" t="s">
        <v>989</v>
      </c>
      <c r="C468" s="19">
        <v>5109.8</v>
      </c>
      <c r="D468" s="20">
        <f t="shared" si="84"/>
        <v>5.5434298797800744E-4</v>
      </c>
      <c r="E468" s="10">
        <f>SUM($C$5:C468)/SUM($C$5:$C$3941)</f>
        <v>0.63781137329988546</v>
      </c>
      <c r="F468" t="str">
        <f t="shared" si="85"/>
        <v>A</v>
      </c>
      <c r="G468" s="21">
        <v>0.93414990859232161</v>
      </c>
      <c r="H468" s="22">
        <f t="shared" si="86"/>
        <v>0.56048994515539297</v>
      </c>
      <c r="I468" s="23">
        <v>105.19230769230769</v>
      </c>
      <c r="J468" s="23">
        <v>64.194568966277942</v>
      </c>
      <c r="K468" s="24">
        <f t="shared" si="87"/>
        <v>0.61025915653500051</v>
      </c>
      <c r="L468" t="str">
        <f t="shared" si="88"/>
        <v>X</v>
      </c>
      <c r="M468" s="10">
        <f t="shared" si="89"/>
        <v>0.98</v>
      </c>
      <c r="N468" s="24">
        <f t="shared" si="90"/>
        <v>2.0537489106318221</v>
      </c>
      <c r="O468" s="25">
        <f t="shared" si="91"/>
        <v>186.44924584338142</v>
      </c>
      <c r="P468" s="8">
        <f t="shared" si="92"/>
        <v>397</v>
      </c>
      <c r="Q468" s="8">
        <f t="shared" si="93"/>
        <v>5470</v>
      </c>
      <c r="R468" s="8">
        <f t="shared" si="94"/>
        <v>1397.0911705966523</v>
      </c>
      <c r="S468" s="8">
        <f t="shared" si="95"/>
        <v>1398</v>
      </c>
      <c r="T468" t="s">
        <v>62</v>
      </c>
    </row>
    <row r="469" spans="1:20" x14ac:dyDescent="0.35">
      <c r="A469" s="18" t="s">
        <v>990</v>
      </c>
      <c r="B469" s="18" t="s">
        <v>991</v>
      </c>
      <c r="C469" s="19">
        <v>5104.09</v>
      </c>
      <c r="D469" s="20">
        <f t="shared" si="84"/>
        <v>5.5372353154891935E-4</v>
      </c>
      <c r="E469" s="10">
        <f>SUM($C$5:C469)/SUM($C$5:$C$3941)</f>
        <v>0.63836509683143439</v>
      </c>
      <c r="F469" t="str">
        <f t="shared" si="85"/>
        <v>A</v>
      </c>
      <c r="G469" s="21">
        <v>2.658380208333333</v>
      </c>
      <c r="H469" s="22">
        <f t="shared" si="86"/>
        <v>1.5950281249999998</v>
      </c>
      <c r="I469" s="23">
        <v>36.92307692307692</v>
      </c>
      <c r="J469" s="23">
        <v>43.012923800601143</v>
      </c>
      <c r="K469" s="24">
        <f t="shared" si="87"/>
        <v>1.1649333529329478</v>
      </c>
      <c r="L469" t="str">
        <f t="shared" si="88"/>
        <v>Y</v>
      </c>
      <c r="M469" s="10">
        <f t="shared" si="89"/>
        <v>0.98</v>
      </c>
      <c r="N469" s="24">
        <f t="shared" si="90"/>
        <v>2.0537489106318221</v>
      </c>
      <c r="O469" s="25">
        <f t="shared" si="91"/>
        <v>124.92843761212507</v>
      </c>
      <c r="P469" s="8">
        <f t="shared" si="92"/>
        <v>199</v>
      </c>
      <c r="Q469" s="8">
        <f t="shared" si="93"/>
        <v>1919.9999999999998</v>
      </c>
      <c r="R469" s="8">
        <f t="shared" si="94"/>
        <v>490.6608868971868</v>
      </c>
      <c r="S469" s="8">
        <f t="shared" si="95"/>
        <v>491</v>
      </c>
      <c r="T469" t="s">
        <v>62</v>
      </c>
    </row>
    <row r="470" spans="1:20" x14ac:dyDescent="0.35">
      <c r="A470" s="18" t="s">
        <v>992</v>
      </c>
      <c r="B470" s="18" t="s">
        <v>993</v>
      </c>
      <c r="C470" s="19">
        <v>5090.0200000000004</v>
      </c>
      <c r="D470" s="20">
        <f t="shared" si="84"/>
        <v>5.5219713015535192E-4</v>
      </c>
      <c r="E470" s="10">
        <f>SUM($C$5:C470)/SUM($C$5:$C$3941)</f>
        <v>0.63891729396158969</v>
      </c>
      <c r="F470" t="str">
        <f t="shared" si="85"/>
        <v>A</v>
      </c>
      <c r="G470" s="21">
        <v>1.56231430325353</v>
      </c>
      <c r="H470" s="22">
        <f t="shared" si="86"/>
        <v>0.93738858195211794</v>
      </c>
      <c r="I470" s="23">
        <v>62.653846153846153</v>
      </c>
      <c r="J470" s="23">
        <v>94.09525516061143</v>
      </c>
      <c r="K470" s="24">
        <f t="shared" si="87"/>
        <v>1.5018272769649461</v>
      </c>
      <c r="L470" t="str">
        <f t="shared" si="88"/>
        <v>Y</v>
      </c>
      <c r="M470" s="10">
        <f t="shared" si="89"/>
        <v>0.98</v>
      </c>
      <c r="N470" s="24">
        <f t="shared" si="90"/>
        <v>2.0537489106318221</v>
      </c>
      <c r="O470" s="25">
        <f t="shared" si="91"/>
        <v>273.2939817907739</v>
      </c>
      <c r="P470" s="8">
        <f t="shared" si="92"/>
        <v>399</v>
      </c>
      <c r="Q470" s="8">
        <f t="shared" si="93"/>
        <v>3258</v>
      </c>
      <c r="R470" s="8">
        <f t="shared" si="94"/>
        <v>833.74013486506885</v>
      </c>
      <c r="S470" s="8">
        <f t="shared" si="95"/>
        <v>834</v>
      </c>
      <c r="T470" t="s">
        <v>62</v>
      </c>
    </row>
    <row r="471" spans="1:20" x14ac:dyDescent="0.35">
      <c r="A471" s="18" t="s">
        <v>994</v>
      </c>
      <c r="B471" s="18" t="s">
        <v>995</v>
      </c>
      <c r="C471" s="19">
        <v>5061.28</v>
      </c>
      <c r="D471" s="20">
        <f t="shared" si="84"/>
        <v>5.4907923562435494E-4</v>
      </c>
      <c r="E471" s="10">
        <f>SUM($C$5:C471)/SUM($C$5:$C$3941)</f>
        <v>0.63946637319721411</v>
      </c>
      <c r="F471" t="str">
        <f t="shared" si="85"/>
        <v>A</v>
      </c>
      <c r="G471" s="21">
        <v>2.1382678495986478</v>
      </c>
      <c r="H471" s="22">
        <f t="shared" si="86"/>
        <v>1.2829607097591886</v>
      </c>
      <c r="I471" s="23">
        <v>45.519230769230766</v>
      </c>
      <c r="J471" s="23">
        <v>53.299556847885661</v>
      </c>
      <c r="K471" s="24">
        <f t="shared" si="87"/>
        <v>1.1709239358217383</v>
      </c>
      <c r="L471" t="str">
        <f t="shared" si="88"/>
        <v>Y</v>
      </c>
      <c r="M471" s="10">
        <f t="shared" si="89"/>
        <v>0.98</v>
      </c>
      <c r="N471" s="24">
        <f t="shared" si="90"/>
        <v>2.0537489106318221</v>
      </c>
      <c r="O471" s="25">
        <f t="shared" si="91"/>
        <v>154.80534160600209</v>
      </c>
      <c r="P471" s="8">
        <f t="shared" si="92"/>
        <v>246</v>
      </c>
      <c r="Q471" s="8">
        <f t="shared" si="93"/>
        <v>2367</v>
      </c>
      <c r="R471" s="8">
        <f t="shared" si="94"/>
        <v>607.44568105259964</v>
      </c>
      <c r="S471" s="8">
        <f t="shared" si="95"/>
        <v>608</v>
      </c>
      <c r="T471" t="s">
        <v>62</v>
      </c>
    </row>
    <row r="472" spans="1:20" x14ac:dyDescent="0.35">
      <c r="A472" s="18" t="s">
        <v>996</v>
      </c>
      <c r="B472" s="18" t="s">
        <v>997</v>
      </c>
      <c r="C472" s="19">
        <v>5059.95</v>
      </c>
      <c r="D472" s="20">
        <f t="shared" si="84"/>
        <v>5.4893494892546062E-4</v>
      </c>
      <c r="E472" s="10">
        <f>SUM($C$5:C472)/SUM($C$5:$C$3941)</f>
        <v>0.64001530814613961</v>
      </c>
      <c r="F472" t="str">
        <f t="shared" si="85"/>
        <v>A</v>
      </c>
      <c r="G472" s="21">
        <v>3.7453367875647672</v>
      </c>
      <c r="H472" s="22">
        <f t="shared" si="86"/>
        <v>2.2472020725388604</v>
      </c>
      <c r="I472" s="23">
        <v>25.98076923076923</v>
      </c>
      <c r="J472" s="23">
        <v>67.65816339442334</v>
      </c>
      <c r="K472" s="24">
        <f t="shared" si="87"/>
        <v>2.6041632098519716</v>
      </c>
      <c r="L472" t="str">
        <f t="shared" si="88"/>
        <v>Z</v>
      </c>
      <c r="M472" s="10">
        <f t="shared" si="89"/>
        <v>0.98</v>
      </c>
      <c r="N472" s="24">
        <f t="shared" si="90"/>
        <v>2.0537489106318221</v>
      </c>
      <c r="O472" s="25">
        <f t="shared" si="91"/>
        <v>196.50904653110445</v>
      </c>
      <c r="P472" s="8">
        <f t="shared" si="92"/>
        <v>249</v>
      </c>
      <c r="Q472" s="8">
        <f t="shared" si="93"/>
        <v>1351</v>
      </c>
      <c r="R472" s="8">
        <f t="shared" si="94"/>
        <v>346.75410329643285</v>
      </c>
      <c r="S472" s="8">
        <f t="shared" si="95"/>
        <v>347</v>
      </c>
      <c r="T472" t="s">
        <v>62</v>
      </c>
    </row>
    <row r="473" spans="1:20" x14ac:dyDescent="0.35">
      <c r="A473" s="18" t="s">
        <v>998</v>
      </c>
      <c r="B473" s="18" t="s">
        <v>999</v>
      </c>
      <c r="C473" s="19">
        <v>5050.6400000000003</v>
      </c>
      <c r="D473" s="20">
        <f t="shared" si="84"/>
        <v>5.4792494203319958E-4</v>
      </c>
      <c r="E473" s="10">
        <f>SUM($C$5:C473)/SUM($C$5:$C$3941)</f>
        <v>0.64056323308817276</v>
      </c>
      <c r="F473" t="str">
        <f t="shared" si="85"/>
        <v>A</v>
      </c>
      <c r="G473" s="21">
        <v>1.18894538606403</v>
      </c>
      <c r="H473" s="22">
        <f t="shared" si="86"/>
        <v>0.71336723163841798</v>
      </c>
      <c r="I473" s="23">
        <v>81.692307692307693</v>
      </c>
      <c r="J473" s="23">
        <v>360.84147507700192</v>
      </c>
      <c r="K473" s="24">
        <f t="shared" si="87"/>
        <v>4.4170802033907952</v>
      </c>
      <c r="L473" t="str">
        <f t="shared" si="88"/>
        <v>Z</v>
      </c>
      <c r="M473" s="10">
        <f t="shared" si="89"/>
        <v>0.98</v>
      </c>
      <c r="N473" s="24">
        <f t="shared" si="90"/>
        <v>2.0537489106318221</v>
      </c>
      <c r="O473" s="25">
        <f t="shared" si="91"/>
        <v>1048.042256229845</v>
      </c>
      <c r="P473" s="8">
        <f t="shared" si="92"/>
        <v>1212</v>
      </c>
      <c r="Q473" s="8">
        <f t="shared" si="93"/>
        <v>4248</v>
      </c>
      <c r="R473" s="8">
        <f t="shared" si="94"/>
        <v>1091.3163799939457</v>
      </c>
      <c r="S473" s="8">
        <f t="shared" si="95"/>
        <v>1092</v>
      </c>
      <c r="T473" t="s">
        <v>62</v>
      </c>
    </row>
    <row r="474" spans="1:20" x14ac:dyDescent="0.35">
      <c r="A474" s="18" t="s">
        <v>1000</v>
      </c>
      <c r="B474" s="18" t="s">
        <v>1001</v>
      </c>
      <c r="C474" s="19">
        <v>5041.68</v>
      </c>
      <c r="D474" s="20">
        <f t="shared" si="84"/>
        <v>5.4695290532485823E-4</v>
      </c>
      <c r="E474" s="10">
        <f>SUM($C$5:C474)/SUM($C$5:$C$3941)</f>
        <v>0.64111018599349756</v>
      </c>
      <c r="F474" t="str">
        <f t="shared" si="85"/>
        <v>A</v>
      </c>
      <c r="G474" s="21">
        <v>2.035397658457812</v>
      </c>
      <c r="H474" s="22">
        <f t="shared" si="86"/>
        <v>1.2212385950746871</v>
      </c>
      <c r="I474" s="23">
        <v>47.634615384615387</v>
      </c>
      <c r="J474" s="23">
        <v>88.056806274255251</v>
      </c>
      <c r="K474" s="24">
        <f t="shared" si="87"/>
        <v>1.8485885854910267</v>
      </c>
      <c r="L474" t="str">
        <f t="shared" si="88"/>
        <v>Y</v>
      </c>
      <c r="M474" s="10">
        <f t="shared" si="89"/>
        <v>0.98</v>
      </c>
      <c r="N474" s="24">
        <f t="shared" si="90"/>
        <v>2.0537489106318221</v>
      </c>
      <c r="O474" s="25">
        <f t="shared" si="91"/>
        <v>255.75567194533599</v>
      </c>
      <c r="P474" s="8">
        <f t="shared" si="92"/>
        <v>352</v>
      </c>
      <c r="Q474" s="8">
        <f t="shared" si="93"/>
        <v>2477</v>
      </c>
      <c r="R474" s="8">
        <f t="shared" si="94"/>
        <v>636.90952035126907</v>
      </c>
      <c r="S474" s="8">
        <f t="shared" si="95"/>
        <v>637</v>
      </c>
      <c r="T474" t="s">
        <v>62</v>
      </c>
    </row>
    <row r="475" spans="1:20" x14ac:dyDescent="0.35">
      <c r="A475" s="18" t="s">
        <v>1002</v>
      </c>
      <c r="B475" s="18" t="s">
        <v>1003</v>
      </c>
      <c r="C475" s="19">
        <v>5029.9799999999996</v>
      </c>
      <c r="D475" s="20">
        <f t="shared" si="84"/>
        <v>5.4568361631954622E-4</v>
      </c>
      <c r="E475" s="10">
        <f>SUM($C$5:C475)/SUM($C$5:$C$3941)</f>
        <v>0.64165586960981713</v>
      </c>
      <c r="F475" t="str">
        <f t="shared" si="85"/>
        <v>A</v>
      </c>
      <c r="G475" s="21">
        <v>0.45860503282275711</v>
      </c>
      <c r="H475" s="22">
        <f t="shared" si="86"/>
        <v>0.27516301969365425</v>
      </c>
      <c r="I475" s="23">
        <v>210.92307692307691</v>
      </c>
      <c r="J475" s="23">
        <v>162.77529876607849</v>
      </c>
      <c r="K475" s="24">
        <f t="shared" si="87"/>
        <v>0.7717282581907442</v>
      </c>
      <c r="L475" t="str">
        <f t="shared" si="88"/>
        <v>X</v>
      </c>
      <c r="M475" s="10">
        <f t="shared" si="89"/>
        <v>0.98</v>
      </c>
      <c r="N475" s="24">
        <f t="shared" si="90"/>
        <v>2.0537489106318221</v>
      </c>
      <c r="O475" s="25">
        <f t="shared" si="91"/>
        <v>472.77101763560773</v>
      </c>
      <c r="P475" s="8">
        <f t="shared" si="92"/>
        <v>895</v>
      </c>
      <c r="Q475" s="8">
        <f t="shared" si="93"/>
        <v>10968</v>
      </c>
      <c r="R475" s="8">
        <f t="shared" si="94"/>
        <v>2823.4733005876169</v>
      </c>
      <c r="S475" s="8">
        <f t="shared" si="95"/>
        <v>2824</v>
      </c>
      <c r="T475" t="s">
        <v>62</v>
      </c>
    </row>
    <row r="476" spans="1:20" x14ac:dyDescent="0.35">
      <c r="A476" s="18" t="s">
        <v>1004</v>
      </c>
      <c r="B476" s="18" t="s">
        <v>1005</v>
      </c>
      <c r="C476" s="19">
        <v>5021.34</v>
      </c>
      <c r="D476" s="20">
        <f t="shared" si="84"/>
        <v>5.4474629520793137E-4</v>
      </c>
      <c r="E476" s="10">
        <f>SUM($C$5:C476)/SUM($C$5:$C$3941)</f>
        <v>0.64220061590502509</v>
      </c>
      <c r="F476" t="str">
        <f t="shared" si="85"/>
        <v>A</v>
      </c>
      <c r="G476" s="21">
        <v>1.254707646176912</v>
      </c>
      <c r="H476" s="22">
        <f t="shared" si="86"/>
        <v>0.75282458770614713</v>
      </c>
      <c r="I476" s="23">
        <v>76.961538461538467</v>
      </c>
      <c r="J476" s="23">
        <v>74.622438285182994</v>
      </c>
      <c r="K476" s="24">
        <f t="shared" si="87"/>
        <v>0.96960689426024871</v>
      </c>
      <c r="L476" t="str">
        <f t="shared" si="88"/>
        <v>X</v>
      </c>
      <c r="M476" s="10">
        <f t="shared" si="89"/>
        <v>0.98</v>
      </c>
      <c r="N476" s="24">
        <f t="shared" si="90"/>
        <v>2.0537489106318221</v>
      </c>
      <c r="O476" s="25">
        <f t="shared" si="91"/>
        <v>216.7363620523013</v>
      </c>
      <c r="P476" s="8">
        <f t="shared" si="92"/>
        <v>371</v>
      </c>
      <c r="Q476" s="8">
        <f t="shared" si="93"/>
        <v>4002.0000000000005</v>
      </c>
      <c r="R476" s="8">
        <f t="shared" si="94"/>
        <v>1031.1139025268874</v>
      </c>
      <c r="S476" s="8">
        <f t="shared" si="95"/>
        <v>1032</v>
      </c>
      <c r="T476" t="s">
        <v>62</v>
      </c>
    </row>
    <row r="477" spans="1:20" x14ac:dyDescent="0.35">
      <c r="A477" s="18" t="s">
        <v>1006</v>
      </c>
      <c r="B477" s="18" t="s">
        <v>1007</v>
      </c>
      <c r="C477" s="19">
        <v>5007.63</v>
      </c>
      <c r="D477" s="20">
        <f t="shared" si="84"/>
        <v>5.4325894886068124E-4</v>
      </c>
      <c r="E477" s="10">
        <f>SUM($C$5:C477)/SUM($C$5:$C$3941)</f>
        <v>0.64274387485388573</v>
      </c>
      <c r="F477" t="str">
        <f t="shared" si="85"/>
        <v>A</v>
      </c>
      <c r="G477" s="21">
        <v>11.951384248210021</v>
      </c>
      <c r="H477" s="22">
        <f t="shared" si="86"/>
        <v>7.1708305489260118</v>
      </c>
      <c r="I477" s="23">
        <v>8.0576923076923084</v>
      </c>
      <c r="J477" s="23">
        <v>17.964467610561691</v>
      </c>
      <c r="K477" s="24">
        <f t="shared" si="87"/>
        <v>2.2294804671818804</v>
      </c>
      <c r="L477" t="str">
        <f t="shared" si="88"/>
        <v>Z</v>
      </c>
      <c r="M477" s="10">
        <f t="shared" si="89"/>
        <v>0.98</v>
      </c>
      <c r="N477" s="24">
        <f t="shared" si="90"/>
        <v>2.0537489106318221</v>
      </c>
      <c r="O477" s="25">
        <f t="shared" si="91"/>
        <v>52.176710458583898</v>
      </c>
      <c r="P477" s="8">
        <f t="shared" si="92"/>
        <v>69</v>
      </c>
      <c r="Q477" s="8">
        <f t="shared" si="93"/>
        <v>419.00000000000006</v>
      </c>
      <c r="R477" s="8">
        <f t="shared" si="94"/>
        <v>108.10288374684906</v>
      </c>
      <c r="S477" s="8">
        <f t="shared" si="95"/>
        <v>109</v>
      </c>
      <c r="T477" t="s">
        <v>62</v>
      </c>
    </row>
    <row r="478" spans="1:20" x14ac:dyDescent="0.35">
      <c r="A478" s="18" t="s">
        <v>1008</v>
      </c>
      <c r="B478" s="18" t="s">
        <v>1009</v>
      </c>
      <c r="C478" s="19">
        <v>4995.32</v>
      </c>
      <c r="D478" s="20">
        <f t="shared" si="84"/>
        <v>5.4192348324910949E-4</v>
      </c>
      <c r="E478" s="10">
        <f>SUM($C$5:C478)/SUM($C$5:$C$3941)</f>
        <v>0.64328579833713484</v>
      </c>
      <c r="F478" t="str">
        <f t="shared" si="85"/>
        <v>A</v>
      </c>
      <c r="G478" s="21">
        <v>2.4296303501945529</v>
      </c>
      <c r="H478" s="22">
        <f t="shared" si="86"/>
        <v>1.4577782101167316</v>
      </c>
      <c r="I478" s="23">
        <v>39.53846153846154</v>
      </c>
      <c r="J478" s="23">
        <v>71.282223270949345</v>
      </c>
      <c r="K478" s="24">
        <f t="shared" si="87"/>
        <v>1.8028577870084463</v>
      </c>
      <c r="L478" t="str">
        <f t="shared" si="88"/>
        <v>Y</v>
      </c>
      <c r="M478" s="10">
        <f t="shared" si="89"/>
        <v>0.98</v>
      </c>
      <c r="N478" s="24">
        <f t="shared" si="90"/>
        <v>2.0537489106318221</v>
      </c>
      <c r="O478" s="25">
        <f t="shared" si="91"/>
        <v>207.03490941561867</v>
      </c>
      <c r="P478" s="8">
        <f t="shared" si="92"/>
        <v>287</v>
      </c>
      <c r="Q478" s="8">
        <f t="shared" si="93"/>
        <v>2056</v>
      </c>
      <c r="R478" s="8">
        <f t="shared" si="94"/>
        <v>531.10553289922518</v>
      </c>
      <c r="S478" s="8">
        <f t="shared" si="95"/>
        <v>532</v>
      </c>
      <c r="T478" t="s">
        <v>62</v>
      </c>
    </row>
    <row r="479" spans="1:20" x14ac:dyDescent="0.35">
      <c r="A479" s="18" t="s">
        <v>1010</v>
      </c>
      <c r="B479" s="18" t="s">
        <v>1011</v>
      </c>
      <c r="C479" s="19">
        <v>4982.87</v>
      </c>
      <c r="D479" s="20">
        <f t="shared" si="84"/>
        <v>5.4057282956396994E-4</v>
      </c>
      <c r="E479" s="10">
        <f>SUM($C$5:C479)/SUM($C$5:$C$3941)</f>
        <v>0.64382637116669883</v>
      </c>
      <c r="F479" t="str">
        <f t="shared" si="85"/>
        <v>A</v>
      </c>
      <c r="G479" s="21">
        <v>9.7895284872298625</v>
      </c>
      <c r="H479" s="22">
        <f t="shared" si="86"/>
        <v>5.8737170923379169</v>
      </c>
      <c r="I479" s="23">
        <v>9.7884615384615383</v>
      </c>
      <c r="J479" s="23">
        <v>23.51664953665518</v>
      </c>
      <c r="K479" s="24">
        <f t="shared" si="87"/>
        <v>2.4024867895993505</v>
      </c>
      <c r="L479" t="str">
        <f t="shared" si="88"/>
        <v>Z</v>
      </c>
      <c r="M479" s="10">
        <f t="shared" si="89"/>
        <v>0.98</v>
      </c>
      <c r="N479" s="24">
        <f t="shared" si="90"/>
        <v>2.0537489106318221</v>
      </c>
      <c r="O479" s="25">
        <f t="shared" si="91"/>
        <v>68.302687306394574</v>
      </c>
      <c r="P479" s="8">
        <f t="shared" si="92"/>
        <v>88</v>
      </c>
      <c r="Q479" s="8">
        <f t="shared" si="93"/>
        <v>509</v>
      </c>
      <c r="R479" s="8">
        <f t="shared" si="94"/>
        <v>131.64894300554391</v>
      </c>
      <c r="S479" s="8">
        <f t="shared" si="95"/>
        <v>132</v>
      </c>
      <c r="T479" t="s">
        <v>62</v>
      </c>
    </row>
    <row r="480" spans="1:20" x14ac:dyDescent="0.35">
      <c r="A480" s="18" t="s">
        <v>1012</v>
      </c>
      <c r="B480" s="18" t="s">
        <v>1013</v>
      </c>
      <c r="C480" s="19">
        <v>4978.58</v>
      </c>
      <c r="D480" s="20">
        <f t="shared" si="84"/>
        <v>5.4010742359535558E-4</v>
      </c>
      <c r="E480" s="10">
        <f>SUM($C$5:C480)/SUM($C$5:$C$3941)</f>
        <v>0.64436647859029428</v>
      </c>
      <c r="F480" t="str">
        <f t="shared" si="85"/>
        <v>A</v>
      </c>
      <c r="G480" s="21">
        <v>4.2262988115449911</v>
      </c>
      <c r="H480" s="22">
        <f t="shared" si="86"/>
        <v>2.5357792869269944</v>
      </c>
      <c r="I480" s="23">
        <v>22.65384615384615</v>
      </c>
      <c r="J480" s="23">
        <v>18.642019388409292</v>
      </c>
      <c r="K480" s="24">
        <f t="shared" si="87"/>
        <v>0.82290747724726943</v>
      </c>
      <c r="L480" t="str">
        <f t="shared" si="88"/>
        <v>X</v>
      </c>
      <c r="M480" s="10">
        <f t="shared" si="89"/>
        <v>0.98</v>
      </c>
      <c r="N480" s="24">
        <f t="shared" si="90"/>
        <v>2.0537489106318221</v>
      </c>
      <c r="O480" s="25">
        <f t="shared" si="91"/>
        <v>54.144618648229802</v>
      </c>
      <c r="P480" s="8">
        <f t="shared" si="92"/>
        <v>100</v>
      </c>
      <c r="Q480" s="8">
        <f t="shared" si="93"/>
        <v>1177.9999999999998</v>
      </c>
      <c r="R480" s="8">
        <f t="shared" si="94"/>
        <v>304.81189997724505</v>
      </c>
      <c r="S480" s="8">
        <f t="shared" si="95"/>
        <v>305</v>
      </c>
      <c r="T480" t="s">
        <v>62</v>
      </c>
    </row>
    <row r="481" spans="1:20" x14ac:dyDescent="0.35">
      <c r="A481" s="18" t="s">
        <v>1014</v>
      </c>
      <c r="B481" s="18" t="s">
        <v>1015</v>
      </c>
      <c r="C481" s="19">
        <v>4950.93</v>
      </c>
      <c r="D481" s="20">
        <f t="shared" si="84"/>
        <v>5.3710777906570831E-4</v>
      </c>
      <c r="E481" s="10">
        <f>SUM($C$5:C481)/SUM($C$5:$C$3941)</f>
        <v>0.64490358636935996</v>
      </c>
      <c r="F481" t="str">
        <f t="shared" si="85"/>
        <v>A</v>
      </c>
      <c r="G481" s="21">
        <v>3.7793358778625961</v>
      </c>
      <c r="H481" s="22">
        <f t="shared" si="86"/>
        <v>2.2676015267175575</v>
      </c>
      <c r="I481" s="23">
        <v>25.19230769230769</v>
      </c>
      <c r="J481" s="23">
        <v>22.629183362820999</v>
      </c>
      <c r="K481" s="24">
        <f t="shared" si="87"/>
        <v>0.89825766020358178</v>
      </c>
      <c r="L481" t="str">
        <f t="shared" si="88"/>
        <v>X</v>
      </c>
      <c r="M481" s="10">
        <f t="shared" si="89"/>
        <v>0.98</v>
      </c>
      <c r="N481" s="24">
        <f t="shared" si="90"/>
        <v>2.0537489106318221</v>
      </c>
      <c r="O481" s="25">
        <f t="shared" si="91"/>
        <v>65.725095440175863</v>
      </c>
      <c r="P481" s="8">
        <f t="shared" si="92"/>
        <v>117</v>
      </c>
      <c r="Q481" s="8">
        <f t="shared" si="93"/>
        <v>1309.9999999999998</v>
      </c>
      <c r="R481" s="8">
        <f t="shared" si="94"/>
        <v>339.91260926568202</v>
      </c>
      <c r="S481" s="8">
        <f t="shared" si="95"/>
        <v>340</v>
      </c>
      <c r="T481" t="s">
        <v>62</v>
      </c>
    </row>
    <row r="482" spans="1:20" x14ac:dyDescent="0.35">
      <c r="A482" s="18" t="s">
        <v>1016</v>
      </c>
      <c r="B482" s="18" t="s">
        <v>1017</v>
      </c>
      <c r="C482" s="19">
        <v>4939.59</v>
      </c>
      <c r="D482" s="20">
        <f t="shared" si="84"/>
        <v>5.3587754510671371E-4</v>
      </c>
      <c r="E482" s="10">
        <f>SUM($C$5:C482)/SUM($C$5:$C$3941)</f>
        <v>0.6454394639144666</v>
      </c>
      <c r="F482" t="str">
        <f t="shared" si="85"/>
        <v>A</v>
      </c>
      <c r="G482" s="21">
        <v>1.0120036877689</v>
      </c>
      <c r="H482" s="22">
        <f t="shared" si="86"/>
        <v>0.60720221266134</v>
      </c>
      <c r="I482" s="23">
        <v>93.865384615384613</v>
      </c>
      <c r="J482" s="23">
        <v>198.56821111284421</v>
      </c>
      <c r="K482" s="24">
        <f t="shared" si="87"/>
        <v>2.1154572788092398</v>
      </c>
      <c r="L482" t="str">
        <f t="shared" si="88"/>
        <v>Z</v>
      </c>
      <c r="M482" s="10">
        <f t="shared" si="89"/>
        <v>0.98</v>
      </c>
      <c r="N482" s="24">
        <f t="shared" si="90"/>
        <v>2.0537489106318221</v>
      </c>
      <c r="O482" s="25">
        <f t="shared" si="91"/>
        <v>576.72936833500125</v>
      </c>
      <c r="P482" s="8">
        <f t="shared" si="92"/>
        <v>765</v>
      </c>
      <c r="Q482" s="8">
        <f t="shared" si="93"/>
        <v>4881</v>
      </c>
      <c r="R482" s="8">
        <f t="shared" si="94"/>
        <v>1267.9517543469981</v>
      </c>
      <c r="S482" s="8">
        <f t="shared" si="95"/>
        <v>1268</v>
      </c>
      <c r="T482" t="s">
        <v>62</v>
      </c>
    </row>
    <row r="483" spans="1:20" x14ac:dyDescent="0.35">
      <c r="A483" s="18" t="s">
        <v>1018</v>
      </c>
      <c r="B483" s="18" t="s">
        <v>1019</v>
      </c>
      <c r="C483" s="19">
        <v>4935.1400000000003</v>
      </c>
      <c r="D483" s="20">
        <f t="shared" si="84"/>
        <v>5.3539478133973609E-4</v>
      </c>
      <c r="E483" s="10">
        <f>SUM($C$5:C483)/SUM($C$5:$C$3941)</f>
        <v>0.64597485869580629</v>
      </c>
      <c r="F483" t="str">
        <f t="shared" si="85"/>
        <v>A</v>
      </c>
      <c r="G483" s="21">
        <v>4.2001191489361709</v>
      </c>
      <c r="H483" s="22">
        <f t="shared" si="86"/>
        <v>2.5200714893617024</v>
      </c>
      <c r="I483" s="23">
        <v>22.59615384615385</v>
      </c>
      <c r="J483" s="23">
        <v>43.541397752602947</v>
      </c>
      <c r="K483" s="24">
        <f t="shared" si="87"/>
        <v>1.9269384537322152</v>
      </c>
      <c r="L483" t="str">
        <f t="shared" si="88"/>
        <v>Y</v>
      </c>
      <c r="M483" s="10">
        <f t="shared" si="89"/>
        <v>0.98</v>
      </c>
      <c r="N483" s="24">
        <f t="shared" si="90"/>
        <v>2.0537489106318221</v>
      </c>
      <c r="O483" s="25">
        <f t="shared" si="91"/>
        <v>126.46335826639987</v>
      </c>
      <c r="P483" s="8">
        <f t="shared" si="92"/>
        <v>172</v>
      </c>
      <c r="Q483" s="8">
        <f t="shared" si="93"/>
        <v>1175.0000000000002</v>
      </c>
      <c r="R483" s="8">
        <f t="shared" si="94"/>
        <v>305.37079563437356</v>
      </c>
      <c r="S483" s="8">
        <f t="shared" si="95"/>
        <v>306</v>
      </c>
      <c r="T483" t="s">
        <v>62</v>
      </c>
    </row>
    <row r="484" spans="1:20" x14ac:dyDescent="0.35">
      <c r="A484" s="18" t="s">
        <v>1020</v>
      </c>
      <c r="B484" s="18" t="s">
        <v>1021</v>
      </c>
      <c r="C484" s="19">
        <v>4919.4799999999996</v>
      </c>
      <c r="D484" s="20">
        <f t="shared" si="84"/>
        <v>5.3369588682493395E-4</v>
      </c>
      <c r="E484" s="10">
        <f>SUM($C$5:C484)/SUM($C$5:$C$3941)</f>
        <v>0.64650855458263135</v>
      </c>
      <c r="F484" t="str">
        <f t="shared" si="85"/>
        <v>A</v>
      </c>
      <c r="G484" s="21">
        <v>3.0998613736609961</v>
      </c>
      <c r="H484" s="22">
        <f t="shared" si="86"/>
        <v>1.8599168241965975</v>
      </c>
      <c r="I484" s="23">
        <v>30.51923076923077</v>
      </c>
      <c r="J484" s="23">
        <v>39.384226156989769</v>
      </c>
      <c r="K484" s="24">
        <f t="shared" si="87"/>
        <v>1.2904724386663313</v>
      </c>
      <c r="L484" t="str">
        <f t="shared" si="88"/>
        <v>Y</v>
      </c>
      <c r="M484" s="10">
        <f t="shared" si="89"/>
        <v>0.98</v>
      </c>
      <c r="N484" s="24">
        <f t="shared" si="90"/>
        <v>2.0537489106318221</v>
      </c>
      <c r="O484" s="25">
        <f t="shared" si="91"/>
        <v>114.38910461340357</v>
      </c>
      <c r="P484" s="8">
        <f t="shared" si="92"/>
        <v>176</v>
      </c>
      <c r="Q484" s="8">
        <f t="shared" si="93"/>
        <v>1587</v>
      </c>
      <c r="R484" s="8">
        <f t="shared" si="94"/>
        <v>413.10143133566191</v>
      </c>
      <c r="S484" s="8">
        <f t="shared" si="95"/>
        <v>414</v>
      </c>
      <c r="T484" t="s">
        <v>62</v>
      </c>
    </row>
    <row r="485" spans="1:20" x14ac:dyDescent="0.35">
      <c r="A485" s="18" t="s">
        <v>1022</v>
      </c>
      <c r="B485" s="18" t="s">
        <v>1023</v>
      </c>
      <c r="C485" s="19">
        <v>4918.6000000000004</v>
      </c>
      <c r="D485" s="20">
        <f t="shared" si="84"/>
        <v>5.3360041893393622E-4</v>
      </c>
      <c r="E485" s="10">
        <f>SUM($C$5:C485)/SUM($C$5:$C$3941)</f>
        <v>0.64704215500156514</v>
      </c>
      <c r="F485" t="str">
        <f t="shared" si="85"/>
        <v>A</v>
      </c>
      <c r="G485" s="21">
        <v>0.76673421667965713</v>
      </c>
      <c r="H485" s="22">
        <f t="shared" si="86"/>
        <v>0.46004053000779427</v>
      </c>
      <c r="I485" s="23">
        <v>123.3653846153846</v>
      </c>
      <c r="J485" s="23">
        <v>159.5033995391793</v>
      </c>
      <c r="K485" s="24">
        <f t="shared" si="87"/>
        <v>1.2929348053058962</v>
      </c>
      <c r="L485" t="str">
        <f t="shared" si="88"/>
        <v>Y</v>
      </c>
      <c r="M485" s="10">
        <f t="shared" si="89"/>
        <v>0.98</v>
      </c>
      <c r="N485" s="24">
        <f t="shared" si="90"/>
        <v>2.0537489106318221</v>
      </c>
      <c r="O485" s="25">
        <f t="shared" si="91"/>
        <v>463.26798407444528</v>
      </c>
      <c r="P485" s="8">
        <f t="shared" si="92"/>
        <v>710</v>
      </c>
      <c r="Q485" s="8">
        <f t="shared" si="93"/>
        <v>6414.9999999999991</v>
      </c>
      <c r="R485" s="8">
        <f t="shared" si="94"/>
        <v>1669.9954220719449</v>
      </c>
      <c r="S485" s="8">
        <f t="shared" si="95"/>
        <v>1670</v>
      </c>
      <c r="T485" t="s">
        <v>62</v>
      </c>
    </row>
    <row r="486" spans="1:20" x14ac:dyDescent="0.35">
      <c r="A486" s="18" t="s">
        <v>1024</v>
      </c>
      <c r="B486" s="18" t="s">
        <v>1025</v>
      </c>
      <c r="C486" s="19">
        <v>4892.38</v>
      </c>
      <c r="D486" s="20">
        <f t="shared" si="84"/>
        <v>5.307559097271603E-4</v>
      </c>
      <c r="E486" s="10">
        <f>SUM($C$5:C486)/SUM($C$5:$C$3941)</f>
        <v>0.64757291091129232</v>
      </c>
      <c r="F486" t="str">
        <f t="shared" si="85"/>
        <v>A</v>
      </c>
      <c r="G486" s="21">
        <v>6.0399753086419752</v>
      </c>
      <c r="H486" s="22">
        <f t="shared" si="86"/>
        <v>3.6239851851851848</v>
      </c>
      <c r="I486" s="23">
        <v>15.57692307692308</v>
      </c>
      <c r="J486" s="23">
        <v>23.777024792727261</v>
      </c>
      <c r="K486" s="24">
        <f t="shared" si="87"/>
        <v>1.5264262829898978</v>
      </c>
      <c r="L486" t="str">
        <f t="shared" si="88"/>
        <v>Y</v>
      </c>
      <c r="M486" s="10">
        <f t="shared" si="89"/>
        <v>0.98</v>
      </c>
      <c r="N486" s="24">
        <f t="shared" si="90"/>
        <v>2.0537489106318221</v>
      </c>
      <c r="O486" s="25">
        <f t="shared" si="91"/>
        <v>69.058931501388997</v>
      </c>
      <c r="P486" s="8">
        <f t="shared" si="92"/>
        <v>101</v>
      </c>
      <c r="Q486" s="8">
        <f t="shared" si="93"/>
        <v>810.00000000000023</v>
      </c>
      <c r="R486" s="8">
        <f t="shared" si="94"/>
        <v>211.42887573895158</v>
      </c>
      <c r="S486" s="8">
        <f t="shared" si="95"/>
        <v>212</v>
      </c>
      <c r="T486" t="s">
        <v>62</v>
      </c>
    </row>
    <row r="487" spans="1:20" x14ac:dyDescent="0.35">
      <c r="A487" s="18" t="s">
        <v>1026</v>
      </c>
      <c r="B487" s="18" t="s">
        <v>1027</v>
      </c>
      <c r="C487" s="19">
        <v>4878.42</v>
      </c>
      <c r="D487" s="20">
        <f t="shared" si="84"/>
        <v>5.2924144181996772E-4</v>
      </c>
      <c r="E487" s="10">
        <f>SUM($C$5:C487)/SUM($C$5:$C$3941)</f>
        <v>0.6481021523531123</v>
      </c>
      <c r="F487" t="str">
        <f t="shared" si="85"/>
        <v>A</v>
      </c>
      <c r="G487" s="21">
        <v>1.9985333879557561</v>
      </c>
      <c r="H487" s="22">
        <f t="shared" si="86"/>
        <v>1.1991200327734537</v>
      </c>
      <c r="I487" s="23">
        <v>46.942307692307693</v>
      </c>
      <c r="J487" s="23">
        <v>67.003779074440345</v>
      </c>
      <c r="K487" s="24">
        <f t="shared" si="87"/>
        <v>1.4273644046992617</v>
      </c>
      <c r="L487" t="str">
        <f t="shared" si="88"/>
        <v>Y</v>
      </c>
      <c r="M487" s="10">
        <f t="shared" si="89"/>
        <v>0.98</v>
      </c>
      <c r="N487" s="24">
        <f t="shared" si="90"/>
        <v>2.0537489106318221</v>
      </c>
      <c r="O487" s="25">
        <f t="shared" si="91"/>
        <v>194.60842682265755</v>
      </c>
      <c r="P487" s="8">
        <f t="shared" si="92"/>
        <v>289</v>
      </c>
      <c r="Q487" s="8">
        <f t="shared" si="93"/>
        <v>2441</v>
      </c>
      <c r="R487" s="8">
        <f t="shared" si="94"/>
        <v>638.06887214221581</v>
      </c>
      <c r="S487" s="8">
        <f t="shared" si="95"/>
        <v>639</v>
      </c>
      <c r="T487" t="s">
        <v>62</v>
      </c>
    </row>
    <row r="488" spans="1:20" x14ac:dyDescent="0.35">
      <c r="A488" s="18" t="s">
        <v>1028</v>
      </c>
      <c r="B488" s="18" t="s">
        <v>1029</v>
      </c>
      <c r="C488" s="19">
        <v>4877.99</v>
      </c>
      <c r="D488" s="20">
        <f t="shared" si="84"/>
        <v>5.2919479273686647E-4</v>
      </c>
      <c r="E488" s="10">
        <f>SUM($C$5:C488)/SUM($C$5:$C$3941)</f>
        <v>0.64863134714584914</v>
      </c>
      <c r="F488" t="str">
        <f t="shared" si="85"/>
        <v>A</v>
      </c>
      <c r="G488" s="21">
        <v>2.0265849605317818</v>
      </c>
      <c r="H488" s="22">
        <f t="shared" si="86"/>
        <v>1.215950976319069</v>
      </c>
      <c r="I488" s="23">
        <v>46.28846153846154</v>
      </c>
      <c r="J488" s="23">
        <v>80.199588414782113</v>
      </c>
      <c r="K488" s="24">
        <f t="shared" si="87"/>
        <v>1.7326043197210925</v>
      </c>
      <c r="L488" t="str">
        <f t="shared" si="88"/>
        <v>Y</v>
      </c>
      <c r="M488" s="10">
        <f t="shared" si="89"/>
        <v>0.98</v>
      </c>
      <c r="N488" s="24">
        <f t="shared" si="90"/>
        <v>2.0537489106318221</v>
      </c>
      <c r="O488" s="25">
        <f t="shared" si="91"/>
        <v>232.93485753819385</v>
      </c>
      <c r="P488" s="8">
        <f t="shared" si="92"/>
        <v>326</v>
      </c>
      <c r="Q488" s="8">
        <f t="shared" si="93"/>
        <v>2407</v>
      </c>
      <c r="R488" s="8">
        <f t="shared" si="94"/>
        <v>629.20912181719609</v>
      </c>
      <c r="S488" s="8">
        <f t="shared" si="95"/>
        <v>630</v>
      </c>
      <c r="T488" t="s">
        <v>62</v>
      </c>
    </row>
    <row r="489" spans="1:20" x14ac:dyDescent="0.35">
      <c r="A489" s="18" t="s">
        <v>1030</v>
      </c>
      <c r="B489" s="18" t="s">
        <v>1031</v>
      </c>
      <c r="C489" s="19">
        <v>4877.25</v>
      </c>
      <c r="D489" s="20">
        <f t="shared" si="84"/>
        <v>5.2911451291943654E-4</v>
      </c>
      <c r="E489" s="10">
        <f>SUM($C$5:C489)/SUM($C$5:$C$3941)</f>
        <v>0.64916046165876862</v>
      </c>
      <c r="F489" t="str">
        <f t="shared" si="85"/>
        <v>A</v>
      </c>
      <c r="G489" s="21">
        <v>0.52984790874524712</v>
      </c>
      <c r="H489" s="22">
        <f t="shared" si="86"/>
        <v>0.31790874524714824</v>
      </c>
      <c r="I489" s="23">
        <v>177.0192307692308</v>
      </c>
      <c r="J489" s="23">
        <v>175.4147455496813</v>
      </c>
      <c r="K489" s="24">
        <f t="shared" si="87"/>
        <v>0.99093609653269155</v>
      </c>
      <c r="L489" t="str">
        <f t="shared" si="88"/>
        <v>X</v>
      </c>
      <c r="M489" s="10">
        <f t="shared" si="89"/>
        <v>0.98</v>
      </c>
      <c r="N489" s="24">
        <f t="shared" si="90"/>
        <v>2.0537489106318221</v>
      </c>
      <c r="O489" s="25">
        <f t="shared" si="91"/>
        <v>509.48152692991039</v>
      </c>
      <c r="P489" s="8">
        <f t="shared" si="92"/>
        <v>864</v>
      </c>
      <c r="Q489" s="8">
        <f t="shared" si="93"/>
        <v>9205.0000000000018</v>
      </c>
      <c r="R489" s="8">
        <f t="shared" si="94"/>
        <v>2406.4434295589635</v>
      </c>
      <c r="S489" s="8">
        <f t="shared" si="95"/>
        <v>2407</v>
      </c>
      <c r="T489" t="s">
        <v>62</v>
      </c>
    </row>
    <row r="490" spans="1:20" x14ac:dyDescent="0.35">
      <c r="A490" s="18" t="s">
        <v>1032</v>
      </c>
      <c r="B490" s="18" t="s">
        <v>1033</v>
      </c>
      <c r="C490" s="19">
        <v>4871.2700000000004</v>
      </c>
      <c r="D490" s="20">
        <f t="shared" si="84"/>
        <v>5.2846576520561045E-4</v>
      </c>
      <c r="E490" s="10">
        <f>SUM($C$5:C490)/SUM($C$5:$C$3941)</f>
        <v>0.64968892742397422</v>
      </c>
      <c r="F490" t="str">
        <f t="shared" si="85"/>
        <v>A</v>
      </c>
      <c r="G490" s="21">
        <v>3.389888656924148</v>
      </c>
      <c r="H490" s="22">
        <f t="shared" si="86"/>
        <v>2.0339331941544887</v>
      </c>
      <c r="I490" s="23">
        <v>27.63461538461538</v>
      </c>
      <c r="J490" s="23">
        <v>62.181905459030737</v>
      </c>
      <c r="K490" s="24">
        <f t="shared" si="87"/>
        <v>2.2501455002572017</v>
      </c>
      <c r="L490" t="str">
        <f t="shared" si="88"/>
        <v>Z</v>
      </c>
      <c r="M490" s="10">
        <f t="shared" si="89"/>
        <v>0.98</v>
      </c>
      <c r="N490" s="24">
        <f t="shared" si="90"/>
        <v>2.0537489106318221</v>
      </c>
      <c r="O490" s="25">
        <f t="shared" si="91"/>
        <v>180.60358632567574</v>
      </c>
      <c r="P490" s="8">
        <f t="shared" si="92"/>
        <v>236</v>
      </c>
      <c r="Q490" s="8">
        <f t="shared" si="93"/>
        <v>1436.9999999999998</v>
      </c>
      <c r="R490" s="8">
        <f t="shared" si="94"/>
        <v>375.90234918780698</v>
      </c>
      <c r="S490" s="8">
        <f t="shared" si="95"/>
        <v>376</v>
      </c>
      <c r="T490" t="s">
        <v>62</v>
      </c>
    </row>
    <row r="491" spans="1:20" x14ac:dyDescent="0.35">
      <c r="A491" s="18" t="s">
        <v>1034</v>
      </c>
      <c r="B491" s="18" t="s">
        <v>1035</v>
      </c>
      <c r="C491" s="19">
        <v>4853.4399999999996</v>
      </c>
      <c r="D491" s="20">
        <f t="shared" si="84"/>
        <v>5.2653145555050683E-4</v>
      </c>
      <c r="E491" s="10">
        <f>SUM($C$5:C491)/SUM($C$5:$C$3941)</f>
        <v>0.6502154588795247</v>
      </c>
      <c r="F491" t="str">
        <f t="shared" si="85"/>
        <v>A</v>
      </c>
      <c r="G491" s="21">
        <v>7.0544186046511639</v>
      </c>
      <c r="H491" s="22">
        <f t="shared" si="86"/>
        <v>4.232651162790698</v>
      </c>
      <c r="I491" s="23">
        <v>13.23076923076923</v>
      </c>
      <c r="J491" s="23">
        <v>27.757080272950809</v>
      </c>
      <c r="K491" s="24">
        <f t="shared" si="87"/>
        <v>2.0979188578393053</v>
      </c>
      <c r="L491" t="str">
        <f t="shared" si="88"/>
        <v>Z</v>
      </c>
      <c r="M491" s="10">
        <f t="shared" si="89"/>
        <v>0.98</v>
      </c>
      <c r="N491" s="24">
        <f t="shared" si="90"/>
        <v>2.0537489106318221</v>
      </c>
      <c r="O491" s="25">
        <f t="shared" si="91"/>
        <v>80.618762101580714</v>
      </c>
      <c r="P491" s="8">
        <f t="shared" si="92"/>
        <v>108</v>
      </c>
      <c r="Q491" s="8">
        <f t="shared" si="93"/>
        <v>688</v>
      </c>
      <c r="R491" s="8">
        <f t="shared" si="94"/>
        <v>180.30301057529181</v>
      </c>
      <c r="S491" s="8">
        <f t="shared" si="95"/>
        <v>181</v>
      </c>
      <c r="T491" t="s">
        <v>175</v>
      </c>
    </row>
    <row r="492" spans="1:20" x14ac:dyDescent="0.35">
      <c r="A492" s="18" t="s">
        <v>1036</v>
      </c>
      <c r="B492" s="18" t="s">
        <v>1037</v>
      </c>
      <c r="C492" s="19">
        <v>4852.05</v>
      </c>
      <c r="D492" s="20">
        <f t="shared" si="84"/>
        <v>5.2638065967722627E-4</v>
      </c>
      <c r="E492" s="10">
        <f>SUM($C$5:C492)/SUM($C$5:$C$3941)</f>
        <v>0.65074183953920195</v>
      </c>
      <c r="F492" t="str">
        <f t="shared" si="85"/>
        <v>A</v>
      </c>
      <c r="G492" s="21">
        <v>0.27510631059704033</v>
      </c>
      <c r="H492" s="22">
        <f t="shared" si="86"/>
        <v>0.16506378635822419</v>
      </c>
      <c r="I492" s="23">
        <v>339.17307692307691</v>
      </c>
      <c r="J492" s="23">
        <v>1533.356547835612</v>
      </c>
      <c r="K492" s="24">
        <f t="shared" si="87"/>
        <v>4.5208675221098726</v>
      </c>
      <c r="L492" t="str">
        <f t="shared" si="88"/>
        <v>Z</v>
      </c>
      <c r="M492" s="10">
        <f t="shared" si="89"/>
        <v>0.98</v>
      </c>
      <c r="N492" s="24">
        <f t="shared" si="90"/>
        <v>2.0537489106318221</v>
      </c>
      <c r="O492" s="25">
        <f t="shared" si="91"/>
        <v>4453.5414219097447</v>
      </c>
      <c r="P492" s="8">
        <f t="shared" si="92"/>
        <v>5132</v>
      </c>
      <c r="Q492" s="8">
        <f t="shared" si="93"/>
        <v>17637</v>
      </c>
      <c r="R492" s="8">
        <f t="shared" si="94"/>
        <v>4622.7611390862794</v>
      </c>
      <c r="S492" s="8">
        <f t="shared" si="95"/>
        <v>4623</v>
      </c>
      <c r="T492" t="s">
        <v>62</v>
      </c>
    </row>
    <row r="493" spans="1:20" x14ac:dyDescent="0.35">
      <c r="A493" s="18" t="s">
        <v>1038</v>
      </c>
      <c r="B493" s="18" t="s">
        <v>1039</v>
      </c>
      <c r="C493" s="19">
        <v>4847.78</v>
      </c>
      <c r="D493" s="20">
        <f t="shared" si="84"/>
        <v>5.2591742343340725E-4</v>
      </c>
      <c r="E493" s="10">
        <f>SUM($C$5:C493)/SUM($C$5:$C$3941)</f>
        <v>0.65126775696263539</v>
      </c>
      <c r="F493" t="str">
        <f t="shared" si="85"/>
        <v>A</v>
      </c>
      <c r="G493" s="21">
        <v>2.0593797790994062</v>
      </c>
      <c r="H493" s="22">
        <f t="shared" si="86"/>
        <v>1.2356278674596437</v>
      </c>
      <c r="I493" s="23">
        <v>45.269230769230766</v>
      </c>
      <c r="J493" s="23">
        <v>42.380681588970482</v>
      </c>
      <c r="K493" s="24">
        <f t="shared" si="87"/>
        <v>0.9361917768166802</v>
      </c>
      <c r="L493" t="str">
        <f t="shared" si="88"/>
        <v>X</v>
      </c>
      <c r="M493" s="10">
        <f t="shared" si="89"/>
        <v>0.98</v>
      </c>
      <c r="N493" s="24">
        <f t="shared" si="90"/>
        <v>2.0537489106318221</v>
      </c>
      <c r="O493" s="25">
        <f t="shared" si="91"/>
        <v>123.09212831918765</v>
      </c>
      <c r="P493" s="8">
        <f t="shared" si="92"/>
        <v>214</v>
      </c>
      <c r="Q493" s="8">
        <f t="shared" si="93"/>
        <v>2354</v>
      </c>
      <c r="R493" s="8">
        <f t="shared" si="94"/>
        <v>617.26887651037555</v>
      </c>
      <c r="S493" s="8">
        <f t="shared" si="95"/>
        <v>618</v>
      </c>
      <c r="T493" t="s">
        <v>62</v>
      </c>
    </row>
    <row r="494" spans="1:20" x14ac:dyDescent="0.35">
      <c r="A494" s="18" t="s">
        <v>1040</v>
      </c>
      <c r="B494" s="18" t="s">
        <v>1041</v>
      </c>
      <c r="C494" s="19">
        <v>4841.3500000000004</v>
      </c>
      <c r="D494" s="20">
        <f t="shared" si="84"/>
        <v>5.2521985691168468E-4</v>
      </c>
      <c r="E494" s="10">
        <f>SUM($C$5:C494)/SUM($C$5:$C$3941)</f>
        <v>0.65179297681954707</v>
      </c>
      <c r="F494" t="str">
        <f t="shared" si="85"/>
        <v>A</v>
      </c>
      <c r="G494" s="21">
        <v>3.7384942084942092</v>
      </c>
      <c r="H494" s="22">
        <f t="shared" si="86"/>
        <v>2.2430965250965254</v>
      </c>
      <c r="I494" s="23">
        <v>24.90384615384615</v>
      </c>
      <c r="J494" s="23">
        <v>45.458561011439521</v>
      </c>
      <c r="K494" s="24">
        <f t="shared" si="87"/>
        <v>1.825363067640815</v>
      </c>
      <c r="L494" t="str">
        <f t="shared" si="88"/>
        <v>Y</v>
      </c>
      <c r="M494" s="10">
        <f t="shared" si="89"/>
        <v>0.98</v>
      </c>
      <c r="N494" s="24">
        <f t="shared" si="90"/>
        <v>2.0537489106318221</v>
      </c>
      <c r="O494" s="25">
        <f t="shared" si="91"/>
        <v>132.0316430843335</v>
      </c>
      <c r="P494" s="8">
        <f t="shared" si="92"/>
        <v>182</v>
      </c>
      <c r="Q494" s="8">
        <f t="shared" si="93"/>
        <v>1294.9999999999998</v>
      </c>
      <c r="R494" s="8">
        <f t="shared" si="94"/>
        <v>339.80197656588183</v>
      </c>
      <c r="S494" s="8">
        <f t="shared" si="95"/>
        <v>340</v>
      </c>
      <c r="T494" t="s">
        <v>62</v>
      </c>
    </row>
    <row r="495" spans="1:20" x14ac:dyDescent="0.35">
      <c r="A495" s="18" t="s">
        <v>1042</v>
      </c>
      <c r="B495" s="18" t="s">
        <v>1043</v>
      </c>
      <c r="C495" s="19">
        <v>4831.6400000000003</v>
      </c>
      <c r="D495" s="20">
        <f t="shared" si="84"/>
        <v>5.2416645552351556E-4</v>
      </c>
      <c r="E495" s="10">
        <f>SUM($C$5:C495)/SUM($C$5:$C$3941)</f>
        <v>0.65231714327507051</v>
      </c>
      <c r="F495" t="str">
        <f t="shared" si="85"/>
        <v>A</v>
      </c>
      <c r="G495" s="21">
        <v>3.6437707390648568</v>
      </c>
      <c r="H495" s="22">
        <f t="shared" si="86"/>
        <v>2.1862624434389142</v>
      </c>
      <c r="I495" s="23">
        <v>25.5</v>
      </c>
      <c r="J495" s="23">
        <v>42.057616875601759</v>
      </c>
      <c r="K495" s="24">
        <f t="shared" si="87"/>
        <v>1.6493183088471277</v>
      </c>
      <c r="L495" t="str">
        <f t="shared" si="88"/>
        <v>Y</v>
      </c>
      <c r="M495" s="10">
        <f t="shared" si="89"/>
        <v>0.98</v>
      </c>
      <c r="N495" s="24">
        <f t="shared" si="90"/>
        <v>2.0537489106318221</v>
      </c>
      <c r="O495" s="25">
        <f t="shared" si="91"/>
        <v>122.15380638423005</v>
      </c>
      <c r="P495" s="8">
        <f t="shared" si="92"/>
        <v>174</v>
      </c>
      <c r="Q495" s="8">
        <f t="shared" si="93"/>
        <v>1326</v>
      </c>
      <c r="R495" s="8">
        <f t="shared" si="94"/>
        <v>348.28567533099596</v>
      </c>
      <c r="S495" s="8">
        <f t="shared" si="95"/>
        <v>349</v>
      </c>
      <c r="T495" t="s">
        <v>62</v>
      </c>
    </row>
    <row r="496" spans="1:20" x14ac:dyDescent="0.35">
      <c r="A496" s="18" t="s">
        <v>1044</v>
      </c>
      <c r="B496" s="18" t="s">
        <v>1045</v>
      </c>
      <c r="C496" s="19">
        <v>4822.08</v>
      </c>
      <c r="D496" s="20">
        <f t="shared" si="84"/>
        <v>5.2312932707131198E-4</v>
      </c>
      <c r="E496" s="10">
        <f>SUM($C$5:C496)/SUM($C$5:$C$3941)</f>
        <v>0.65284027260214184</v>
      </c>
      <c r="F496" t="str">
        <f t="shared" si="85"/>
        <v>A</v>
      </c>
      <c r="G496" s="21">
        <v>2.128953642384106</v>
      </c>
      <c r="H496" s="22">
        <f t="shared" si="86"/>
        <v>1.2773721854304636</v>
      </c>
      <c r="I496" s="23">
        <v>43.557692307692307</v>
      </c>
      <c r="J496" s="23">
        <v>104.2719697001949</v>
      </c>
      <c r="K496" s="24">
        <f t="shared" si="87"/>
        <v>2.3938818650817373</v>
      </c>
      <c r="L496" t="str">
        <f t="shared" si="88"/>
        <v>Z</v>
      </c>
      <c r="M496" s="10">
        <f t="shared" si="89"/>
        <v>0.98</v>
      </c>
      <c r="N496" s="24">
        <f t="shared" si="90"/>
        <v>2.0537489106318221</v>
      </c>
      <c r="O496" s="25">
        <f t="shared" si="91"/>
        <v>302.8516341221644</v>
      </c>
      <c r="P496" s="8">
        <f t="shared" si="92"/>
        <v>390</v>
      </c>
      <c r="Q496" s="8">
        <f t="shared" si="93"/>
        <v>2265</v>
      </c>
      <c r="R496" s="8">
        <f t="shared" si="94"/>
        <v>595.51180272681415</v>
      </c>
      <c r="S496" s="8">
        <f t="shared" si="95"/>
        <v>596</v>
      </c>
      <c r="T496" t="s">
        <v>62</v>
      </c>
    </row>
    <row r="497" spans="1:20" x14ac:dyDescent="0.35">
      <c r="A497" s="18" t="s">
        <v>1046</v>
      </c>
      <c r="B497" s="18" t="s">
        <v>1047</v>
      </c>
      <c r="C497" s="19">
        <v>4816.2</v>
      </c>
      <c r="D497" s="20">
        <f t="shared" si="84"/>
        <v>5.2249142798146291E-4</v>
      </c>
      <c r="E497" s="10">
        <f>SUM($C$5:C497)/SUM($C$5:$C$3941)</f>
        <v>0.65336276403012328</v>
      </c>
      <c r="F497" t="str">
        <f t="shared" si="85"/>
        <v>A</v>
      </c>
      <c r="G497" s="21">
        <v>2.89783393501805</v>
      </c>
      <c r="H497" s="22">
        <f t="shared" si="86"/>
        <v>1.73870036101083</v>
      </c>
      <c r="I497" s="23">
        <v>31.96153846153846</v>
      </c>
      <c r="J497" s="23">
        <v>40.961465171051643</v>
      </c>
      <c r="K497" s="24">
        <f t="shared" si="87"/>
        <v>1.2815861545696061</v>
      </c>
      <c r="L497" t="str">
        <f t="shared" si="88"/>
        <v>Y</v>
      </c>
      <c r="M497" s="10">
        <f t="shared" si="89"/>
        <v>0.98</v>
      </c>
      <c r="N497" s="24">
        <f t="shared" si="90"/>
        <v>2.0537489106318221</v>
      </c>
      <c r="O497" s="25">
        <f t="shared" si="91"/>
        <v>118.97010000634835</v>
      </c>
      <c r="P497" s="8">
        <f t="shared" si="92"/>
        <v>183</v>
      </c>
      <c r="Q497" s="8">
        <f t="shared" si="93"/>
        <v>1662</v>
      </c>
      <c r="R497" s="8">
        <f t="shared" si="94"/>
        <v>437.23823791060101</v>
      </c>
      <c r="S497" s="8">
        <f t="shared" si="95"/>
        <v>438</v>
      </c>
      <c r="T497" t="s">
        <v>62</v>
      </c>
    </row>
    <row r="498" spans="1:20" x14ac:dyDescent="0.35">
      <c r="A498" s="18" t="s">
        <v>1048</v>
      </c>
      <c r="B498" s="18" t="s">
        <v>1049</v>
      </c>
      <c r="C498" s="19">
        <v>4814.95</v>
      </c>
      <c r="D498" s="20">
        <f t="shared" si="84"/>
        <v>5.2235582018175005E-4</v>
      </c>
      <c r="E498" s="10">
        <f>SUM($C$5:C498)/SUM($C$5:$C$3941)</f>
        <v>0.65388511985030506</v>
      </c>
      <c r="F498" t="str">
        <f t="shared" si="85"/>
        <v>A</v>
      </c>
      <c r="G498" s="21">
        <v>3.4343437945791719</v>
      </c>
      <c r="H498" s="22">
        <f t="shared" si="86"/>
        <v>2.0606062767475031</v>
      </c>
      <c r="I498" s="23">
        <v>26.96153846153846</v>
      </c>
      <c r="J498" s="23">
        <v>41.487518339602858</v>
      </c>
      <c r="K498" s="24">
        <f t="shared" si="87"/>
        <v>1.5387667287156552</v>
      </c>
      <c r="L498" t="str">
        <f t="shared" si="88"/>
        <v>Y</v>
      </c>
      <c r="M498" s="10">
        <f t="shared" si="89"/>
        <v>0.98</v>
      </c>
      <c r="N498" s="24">
        <f t="shared" si="90"/>
        <v>2.0537489106318221</v>
      </c>
      <c r="O498" s="25">
        <f t="shared" si="91"/>
        <v>120.49798964139551</v>
      </c>
      <c r="P498" s="8">
        <f t="shared" si="92"/>
        <v>175</v>
      </c>
      <c r="Q498" s="8">
        <f t="shared" si="93"/>
        <v>1402</v>
      </c>
      <c r="R498" s="8">
        <f t="shared" si="94"/>
        <v>368.88542437304352</v>
      </c>
      <c r="S498" s="8">
        <f t="shared" si="95"/>
        <v>369</v>
      </c>
      <c r="T498" t="s">
        <v>62</v>
      </c>
    </row>
    <row r="499" spans="1:20" x14ac:dyDescent="0.35">
      <c r="A499" s="18" t="s">
        <v>1050</v>
      </c>
      <c r="B499" s="18" t="s">
        <v>1051</v>
      </c>
      <c r="C499" s="19">
        <v>4812.18</v>
      </c>
      <c r="D499" s="20">
        <f t="shared" si="84"/>
        <v>5.2205531329758655E-4</v>
      </c>
      <c r="E499" s="10">
        <f>SUM($C$5:C499)/SUM($C$5:$C$3941)</f>
        <v>0.65440717516360258</v>
      </c>
      <c r="F499" t="str">
        <f t="shared" si="85"/>
        <v>A</v>
      </c>
      <c r="G499" s="21">
        <v>0.64950465649885281</v>
      </c>
      <c r="H499" s="22">
        <f t="shared" si="86"/>
        <v>0.38970279389931167</v>
      </c>
      <c r="I499" s="23">
        <v>142.4807692307692</v>
      </c>
      <c r="J499" s="23">
        <v>146.07914727977061</v>
      </c>
      <c r="K499" s="24">
        <f t="shared" si="87"/>
        <v>1.0252551840394215</v>
      </c>
      <c r="L499" t="str">
        <f t="shared" si="88"/>
        <v>Y</v>
      </c>
      <c r="M499" s="10">
        <f t="shared" si="89"/>
        <v>0.98</v>
      </c>
      <c r="N499" s="24">
        <f t="shared" si="90"/>
        <v>2.0537489106318221</v>
      </c>
      <c r="O499" s="25">
        <f t="shared" si="91"/>
        <v>424.27805470685536</v>
      </c>
      <c r="P499" s="8">
        <f t="shared" si="92"/>
        <v>710</v>
      </c>
      <c r="Q499" s="8">
        <f t="shared" si="93"/>
        <v>7408.9999999999982</v>
      </c>
      <c r="R499" s="8">
        <f t="shared" si="94"/>
        <v>1949.9704744477058</v>
      </c>
      <c r="S499" s="8">
        <f t="shared" si="95"/>
        <v>1950</v>
      </c>
      <c r="T499" t="s">
        <v>62</v>
      </c>
    </row>
    <row r="500" spans="1:20" x14ac:dyDescent="0.35">
      <c r="A500" s="18" t="s">
        <v>1052</v>
      </c>
      <c r="B500" s="18" t="s">
        <v>1053</v>
      </c>
      <c r="C500" s="19">
        <v>4804.93</v>
      </c>
      <c r="D500" s="20">
        <f t="shared" si="84"/>
        <v>5.2126878805925226E-4</v>
      </c>
      <c r="E500" s="10">
        <f>SUM($C$5:C500)/SUM($C$5:$C$3941)</f>
        <v>0.65492844395166183</v>
      </c>
      <c r="F500" t="str">
        <f t="shared" si="85"/>
        <v>A</v>
      </c>
      <c r="G500" s="21">
        <v>10.333182795698921</v>
      </c>
      <c r="H500" s="22">
        <f t="shared" si="86"/>
        <v>6.1999096774193525</v>
      </c>
      <c r="I500" s="23">
        <v>8.9423076923076916</v>
      </c>
      <c r="J500" s="23">
        <v>23.69778136511853</v>
      </c>
      <c r="K500" s="24">
        <f t="shared" si="87"/>
        <v>2.6500744752390615</v>
      </c>
      <c r="L500" t="str">
        <f t="shared" si="88"/>
        <v>Z</v>
      </c>
      <c r="M500" s="10">
        <f t="shared" si="89"/>
        <v>0.98</v>
      </c>
      <c r="N500" s="24">
        <f t="shared" si="90"/>
        <v>2.0537489106318221</v>
      </c>
      <c r="O500" s="25">
        <f t="shared" si="91"/>
        <v>68.828773755124601</v>
      </c>
      <c r="P500" s="8">
        <f t="shared" si="92"/>
        <v>87</v>
      </c>
      <c r="Q500" s="8">
        <f t="shared" si="93"/>
        <v>464.99999999999994</v>
      </c>
      <c r="R500" s="8">
        <f t="shared" si="94"/>
        <v>122.4753792627565</v>
      </c>
      <c r="S500" s="8">
        <f t="shared" si="95"/>
        <v>123</v>
      </c>
      <c r="T500" t="s">
        <v>62</v>
      </c>
    </row>
    <row r="501" spans="1:20" x14ac:dyDescent="0.35">
      <c r="A501" s="18" t="s">
        <v>1054</v>
      </c>
      <c r="B501" s="18" t="s">
        <v>1055</v>
      </c>
      <c r="C501" s="19">
        <v>4797.5</v>
      </c>
      <c r="D501" s="20">
        <f t="shared" si="84"/>
        <v>5.2046273529775928E-4</v>
      </c>
      <c r="E501" s="10">
        <f>SUM($C$5:C501)/SUM($C$5:$C$3941)</f>
        <v>0.65544890668695965</v>
      </c>
      <c r="F501" t="str">
        <f t="shared" si="85"/>
        <v>A</v>
      </c>
      <c r="G501" s="21">
        <v>6.1349104859335037</v>
      </c>
      <c r="H501" s="22">
        <f t="shared" si="86"/>
        <v>3.6809462915601019</v>
      </c>
      <c r="I501" s="23">
        <v>15.03846153846154</v>
      </c>
      <c r="J501" s="23">
        <v>16.014652039294141</v>
      </c>
      <c r="K501" s="24">
        <f t="shared" si="87"/>
        <v>1.064912923329022</v>
      </c>
      <c r="L501" t="str">
        <f t="shared" si="88"/>
        <v>Y</v>
      </c>
      <c r="M501" s="10">
        <f t="shared" si="89"/>
        <v>0.98</v>
      </c>
      <c r="N501" s="24">
        <f t="shared" si="90"/>
        <v>2.0537489106318221</v>
      </c>
      <c r="O501" s="25">
        <f t="shared" si="91"/>
        <v>46.513588972598235</v>
      </c>
      <c r="P501" s="8">
        <f t="shared" si="92"/>
        <v>77</v>
      </c>
      <c r="Q501" s="8">
        <f t="shared" si="93"/>
        <v>782.00000000000011</v>
      </c>
      <c r="R501" s="8">
        <f t="shared" si="94"/>
        <v>206.12878054889609</v>
      </c>
      <c r="S501" s="8">
        <f t="shared" si="95"/>
        <v>207</v>
      </c>
      <c r="T501" t="s">
        <v>62</v>
      </c>
    </row>
    <row r="502" spans="1:20" x14ac:dyDescent="0.35">
      <c r="A502" s="18" t="s">
        <v>1056</v>
      </c>
      <c r="B502" s="18" t="s">
        <v>1057</v>
      </c>
      <c r="C502" s="19">
        <v>4785.32</v>
      </c>
      <c r="D502" s="20">
        <f t="shared" si="84"/>
        <v>5.1914137289735761E-4</v>
      </c>
      <c r="E502" s="10">
        <f>SUM($C$5:C502)/SUM($C$5:$C$3941)</f>
        <v>0.65596804805985698</v>
      </c>
      <c r="F502" t="str">
        <f t="shared" si="85"/>
        <v>A</v>
      </c>
      <c r="G502" s="21">
        <v>12.11473417721519</v>
      </c>
      <c r="H502" s="22">
        <f t="shared" si="86"/>
        <v>7.2688405063291137</v>
      </c>
      <c r="I502" s="23">
        <v>7.5961538461538458</v>
      </c>
      <c r="J502" s="23">
        <v>22.641502423113781</v>
      </c>
      <c r="K502" s="24">
        <f t="shared" si="87"/>
        <v>2.980653483549156</v>
      </c>
      <c r="L502" t="str">
        <f t="shared" si="88"/>
        <v>Z</v>
      </c>
      <c r="M502" s="10">
        <f t="shared" si="89"/>
        <v>0.98</v>
      </c>
      <c r="N502" s="24">
        <f t="shared" si="90"/>
        <v>2.0537489106318221</v>
      </c>
      <c r="O502" s="25">
        <f t="shared" si="91"/>
        <v>65.760875406270728</v>
      </c>
      <c r="P502" s="8">
        <f t="shared" si="92"/>
        <v>81</v>
      </c>
      <c r="Q502" s="8">
        <f t="shared" si="93"/>
        <v>395</v>
      </c>
      <c r="R502" s="8">
        <f t="shared" si="94"/>
        <v>104.25117914997854</v>
      </c>
      <c r="S502" s="8">
        <f t="shared" si="95"/>
        <v>105</v>
      </c>
      <c r="T502" t="s">
        <v>62</v>
      </c>
    </row>
    <row r="503" spans="1:20" x14ac:dyDescent="0.35">
      <c r="A503" s="18" t="s">
        <v>1058</v>
      </c>
      <c r="B503" s="18" t="s">
        <v>1059</v>
      </c>
      <c r="C503" s="19">
        <v>4773.76</v>
      </c>
      <c r="D503" s="20">
        <f t="shared" si="84"/>
        <v>5.1788727196561363E-4</v>
      </c>
      <c r="E503" s="10">
        <f>SUM($C$5:C503)/SUM($C$5:$C$3941)</f>
        <v>0.65648593533182265</v>
      </c>
      <c r="F503" t="str">
        <f t="shared" si="85"/>
        <v>A</v>
      </c>
      <c r="G503" s="21">
        <v>0.20662049861495849</v>
      </c>
      <c r="H503" s="22">
        <f t="shared" si="86"/>
        <v>0.12397229916897509</v>
      </c>
      <c r="I503" s="23">
        <v>444.30769230769232</v>
      </c>
      <c r="J503" s="23">
        <v>663.35766647047831</v>
      </c>
      <c r="K503" s="24">
        <f t="shared" si="87"/>
        <v>1.4930141385242759</v>
      </c>
      <c r="L503" t="str">
        <f t="shared" si="88"/>
        <v>Y</v>
      </c>
      <c r="M503" s="10">
        <f t="shared" si="89"/>
        <v>0.98</v>
      </c>
      <c r="N503" s="24">
        <f t="shared" si="90"/>
        <v>2.0537489106318221</v>
      </c>
      <c r="O503" s="25">
        <f t="shared" si="91"/>
        <v>1926.682250998799</v>
      </c>
      <c r="P503" s="8">
        <f t="shared" si="92"/>
        <v>2816</v>
      </c>
      <c r="Q503" s="8">
        <f t="shared" si="93"/>
        <v>23104</v>
      </c>
      <c r="R503" s="8">
        <f t="shared" si="94"/>
        <v>6105.1488639455974</v>
      </c>
      <c r="S503" s="8">
        <f t="shared" si="95"/>
        <v>6106</v>
      </c>
      <c r="T503" t="s">
        <v>62</v>
      </c>
    </row>
    <row r="504" spans="1:20" x14ac:dyDescent="0.35">
      <c r="A504" s="18" t="s">
        <v>1060</v>
      </c>
      <c r="B504" s="18" t="s">
        <v>1061</v>
      </c>
      <c r="C504" s="19">
        <v>4772.87</v>
      </c>
      <c r="D504" s="20">
        <f t="shared" si="84"/>
        <v>5.1779071921221806E-4</v>
      </c>
      <c r="E504" s="10">
        <f>SUM($C$5:C504)/SUM($C$5:$C$3941)</f>
        <v>0.65700372605103485</v>
      </c>
      <c r="F504" t="str">
        <f t="shared" si="85"/>
        <v>A</v>
      </c>
      <c r="G504" s="21">
        <v>1.249115414812876</v>
      </c>
      <c r="H504" s="22">
        <f t="shared" si="86"/>
        <v>0.74946924888772559</v>
      </c>
      <c r="I504" s="23">
        <v>73.480769230769226</v>
      </c>
      <c r="J504" s="23">
        <v>49.721376783035723</v>
      </c>
      <c r="K504" s="24">
        <f t="shared" si="87"/>
        <v>0.67665835977960165</v>
      </c>
      <c r="L504" t="str">
        <f t="shared" si="88"/>
        <v>X</v>
      </c>
      <c r="M504" s="10">
        <f t="shared" si="89"/>
        <v>0.98</v>
      </c>
      <c r="N504" s="24">
        <f t="shared" si="90"/>
        <v>2.0537489106318221</v>
      </c>
      <c r="O504" s="25">
        <f t="shared" si="91"/>
        <v>144.41273386166856</v>
      </c>
      <c r="P504" s="8">
        <f t="shared" si="92"/>
        <v>292</v>
      </c>
      <c r="Q504" s="8">
        <f t="shared" si="93"/>
        <v>3821</v>
      </c>
      <c r="R504" s="8">
        <f t="shared" si="94"/>
        <v>1009.7796346912903</v>
      </c>
      <c r="S504" s="8">
        <f t="shared" si="95"/>
        <v>1010</v>
      </c>
      <c r="T504" t="s">
        <v>62</v>
      </c>
    </row>
    <row r="505" spans="1:20" x14ac:dyDescent="0.35">
      <c r="A505" s="18" t="s">
        <v>1062</v>
      </c>
      <c r="B505" s="18" t="s">
        <v>1063</v>
      </c>
      <c r="C505" s="19">
        <v>4764.3500000000004</v>
      </c>
      <c r="D505" s="20">
        <f t="shared" si="84"/>
        <v>5.1686641644937568E-4</v>
      </c>
      <c r="E505" s="10">
        <f>SUM($C$5:C505)/SUM($C$5:$C$3941)</f>
        <v>0.65752059246748418</v>
      </c>
      <c r="F505" t="str">
        <f t="shared" si="85"/>
        <v>A</v>
      </c>
      <c r="G505" s="21">
        <v>15.98775167785235</v>
      </c>
      <c r="H505" s="22">
        <f t="shared" si="86"/>
        <v>9.5926510067114101</v>
      </c>
      <c r="I505" s="23">
        <v>5.7307692307692308</v>
      </c>
      <c r="J505" s="23">
        <v>14.44138305338935</v>
      </c>
      <c r="K505" s="24">
        <f t="shared" si="87"/>
        <v>2.5199728817994838</v>
      </c>
      <c r="L505" t="str">
        <f t="shared" si="88"/>
        <v>Z</v>
      </c>
      <c r="M505" s="10">
        <f t="shared" si="89"/>
        <v>0.98</v>
      </c>
      <c r="N505" s="24">
        <f t="shared" si="90"/>
        <v>2.0537489106318221</v>
      </c>
      <c r="O505" s="25">
        <f t="shared" si="91"/>
        <v>41.944124286499616</v>
      </c>
      <c r="P505" s="8">
        <f t="shared" si="92"/>
        <v>54</v>
      </c>
      <c r="Q505" s="8">
        <f t="shared" si="93"/>
        <v>298</v>
      </c>
      <c r="R505" s="8">
        <f t="shared" si="94"/>
        <v>78.823153822347393</v>
      </c>
      <c r="S505" s="8">
        <f t="shared" si="95"/>
        <v>79</v>
      </c>
      <c r="T505" t="s">
        <v>62</v>
      </c>
    </row>
    <row r="506" spans="1:20" x14ac:dyDescent="0.35">
      <c r="A506" s="18" t="s">
        <v>1064</v>
      </c>
      <c r="B506" s="18" t="s">
        <v>1065</v>
      </c>
      <c r="C506" s="19">
        <v>4763.1099999999997</v>
      </c>
      <c r="D506" s="20">
        <f t="shared" si="84"/>
        <v>5.1673189351206044E-4</v>
      </c>
      <c r="E506" s="10">
        <f>SUM($C$5:C506)/SUM($C$5:$C$3941)</f>
        <v>0.65803732436099627</v>
      </c>
      <c r="F506" t="str">
        <f t="shared" si="85"/>
        <v>A</v>
      </c>
      <c r="G506" s="21">
        <v>4.3738383838383834</v>
      </c>
      <c r="H506" s="22">
        <f t="shared" si="86"/>
        <v>2.6243030303030301</v>
      </c>
      <c r="I506" s="23">
        <v>20.94230769230769</v>
      </c>
      <c r="J506" s="23">
        <v>24.278945499550339</v>
      </c>
      <c r="K506" s="24">
        <f t="shared" si="87"/>
        <v>1.1593252212824774</v>
      </c>
      <c r="L506" t="str">
        <f t="shared" si="88"/>
        <v>Y</v>
      </c>
      <c r="M506" s="10">
        <f t="shared" si="89"/>
        <v>0.98</v>
      </c>
      <c r="N506" s="24">
        <f t="shared" si="90"/>
        <v>2.0537489106318221</v>
      </c>
      <c r="O506" s="25">
        <f t="shared" si="91"/>
        <v>70.516729859837355</v>
      </c>
      <c r="P506" s="8">
        <f t="shared" si="92"/>
        <v>113</v>
      </c>
      <c r="Q506" s="8">
        <f t="shared" si="93"/>
        <v>1088.9999999999998</v>
      </c>
      <c r="R506" s="8">
        <f t="shared" si="94"/>
        <v>288.08586281553619</v>
      </c>
      <c r="S506" s="8">
        <f t="shared" si="95"/>
        <v>289</v>
      </c>
      <c r="T506" t="s">
        <v>175</v>
      </c>
    </row>
    <row r="507" spans="1:20" x14ac:dyDescent="0.35">
      <c r="A507" s="18" t="s">
        <v>1066</v>
      </c>
      <c r="B507" s="18" t="s">
        <v>1067</v>
      </c>
      <c r="C507" s="19">
        <v>4729.66</v>
      </c>
      <c r="D507" s="20">
        <f t="shared" si="84"/>
        <v>5.1310302879174579E-4</v>
      </c>
      <c r="E507" s="10">
        <f>SUM($C$5:C507)/SUM($C$5:$C$3941)</f>
        <v>0.65855042738978797</v>
      </c>
      <c r="F507" t="str">
        <f t="shared" si="85"/>
        <v>A</v>
      </c>
      <c r="G507" s="21">
        <v>5.74685297691373</v>
      </c>
      <c r="H507" s="22">
        <f t="shared" si="86"/>
        <v>3.448111786148238</v>
      </c>
      <c r="I507" s="23">
        <v>15.82692307692308</v>
      </c>
      <c r="J507" s="23">
        <v>16.38713167288757</v>
      </c>
      <c r="K507" s="24">
        <f t="shared" si="87"/>
        <v>1.0353959258689593</v>
      </c>
      <c r="L507" t="str">
        <f t="shared" si="88"/>
        <v>Y</v>
      </c>
      <c r="M507" s="10">
        <f t="shared" si="89"/>
        <v>0.98</v>
      </c>
      <c r="N507" s="24">
        <f t="shared" si="90"/>
        <v>2.0537489106318221</v>
      </c>
      <c r="O507" s="25">
        <f t="shared" si="91"/>
        <v>47.59543355686511</v>
      </c>
      <c r="P507" s="8">
        <f t="shared" si="92"/>
        <v>80</v>
      </c>
      <c r="Q507" s="8">
        <f t="shared" si="93"/>
        <v>823.00000000000023</v>
      </c>
      <c r="R507" s="8">
        <f t="shared" si="94"/>
        <v>218.48631853751678</v>
      </c>
      <c r="S507" s="8">
        <f t="shared" si="95"/>
        <v>219</v>
      </c>
      <c r="T507" t="s">
        <v>175</v>
      </c>
    </row>
    <row r="508" spans="1:20" x14ac:dyDescent="0.35">
      <c r="A508" s="18" t="s">
        <v>1068</v>
      </c>
      <c r="B508" s="18" t="s">
        <v>1069</v>
      </c>
      <c r="C508" s="19">
        <v>4700.6499999999996</v>
      </c>
      <c r="D508" s="20">
        <f t="shared" si="84"/>
        <v>5.0995584297601081E-4</v>
      </c>
      <c r="E508" s="10">
        <f>SUM($C$5:C508)/SUM($C$5:$C$3941)</f>
        <v>0.65906038323276406</v>
      </c>
      <c r="F508" t="str">
        <f t="shared" si="85"/>
        <v>A</v>
      </c>
      <c r="G508" s="21">
        <v>1.3230087250211091</v>
      </c>
      <c r="H508" s="22">
        <f t="shared" si="86"/>
        <v>0.79380523501266542</v>
      </c>
      <c r="I508" s="23">
        <v>68.32692307692308</v>
      </c>
      <c r="J508" s="23">
        <v>73.221319394533722</v>
      </c>
      <c r="K508" s="24">
        <f t="shared" si="87"/>
        <v>1.071632031667817</v>
      </c>
      <c r="L508" t="str">
        <f t="shared" si="88"/>
        <v>Y</v>
      </c>
      <c r="M508" s="10">
        <f t="shared" si="89"/>
        <v>0.98</v>
      </c>
      <c r="N508" s="24">
        <f t="shared" si="90"/>
        <v>2.0537489106318221</v>
      </c>
      <c r="O508" s="25">
        <f t="shared" si="91"/>
        <v>212.66689691365846</v>
      </c>
      <c r="P508" s="8">
        <f t="shared" si="92"/>
        <v>350</v>
      </c>
      <c r="Q508" s="8">
        <f t="shared" si="93"/>
        <v>3553</v>
      </c>
      <c r="R508" s="8">
        <f t="shared" si="94"/>
        <v>946.14047640846104</v>
      </c>
      <c r="S508" s="8">
        <f t="shared" si="95"/>
        <v>947</v>
      </c>
      <c r="T508" t="s">
        <v>62</v>
      </c>
    </row>
    <row r="509" spans="1:20" x14ac:dyDescent="0.35">
      <c r="A509" s="18" t="s">
        <v>1070</v>
      </c>
      <c r="B509" s="18" t="s">
        <v>1071</v>
      </c>
      <c r="C509" s="19">
        <v>4691.82</v>
      </c>
      <c r="D509" s="20">
        <f t="shared" si="84"/>
        <v>5.0899790947883953E-4</v>
      </c>
      <c r="E509" s="10">
        <f>SUM($C$5:C509)/SUM($C$5:$C$3941)</f>
        <v>0.65956938114224295</v>
      </c>
      <c r="F509" t="str">
        <f t="shared" si="85"/>
        <v>A</v>
      </c>
      <c r="G509" s="21">
        <v>3.7715594855305459</v>
      </c>
      <c r="H509" s="22">
        <f t="shared" si="86"/>
        <v>2.2629356913183276</v>
      </c>
      <c r="I509" s="23">
        <v>23.92307692307692</v>
      </c>
      <c r="J509" s="23">
        <v>22.15351621172103</v>
      </c>
      <c r="K509" s="24">
        <f t="shared" si="87"/>
        <v>0.92603122428415896</v>
      </c>
      <c r="L509" t="str">
        <f t="shared" si="88"/>
        <v>X</v>
      </c>
      <c r="M509" s="10">
        <f t="shared" si="89"/>
        <v>0.98</v>
      </c>
      <c r="N509" s="24">
        <f t="shared" si="90"/>
        <v>2.0537489106318221</v>
      </c>
      <c r="O509" s="25">
        <f t="shared" si="91"/>
        <v>64.34354894764239</v>
      </c>
      <c r="P509" s="8">
        <f t="shared" si="92"/>
        <v>113</v>
      </c>
      <c r="Q509" s="8">
        <f t="shared" si="93"/>
        <v>1243.9999999999998</v>
      </c>
      <c r="R509" s="8">
        <f t="shared" si="94"/>
        <v>331.5805761909649</v>
      </c>
      <c r="S509" s="8">
        <f t="shared" si="95"/>
        <v>332</v>
      </c>
      <c r="T509" t="s">
        <v>62</v>
      </c>
    </row>
    <row r="510" spans="1:20" x14ac:dyDescent="0.35">
      <c r="A510" s="18" t="s">
        <v>1072</v>
      </c>
      <c r="B510" s="18" t="s">
        <v>1073</v>
      </c>
      <c r="C510" s="19">
        <v>4682.1400000000003</v>
      </c>
      <c r="D510" s="20">
        <f t="shared" si="84"/>
        <v>5.079477626778637E-4</v>
      </c>
      <c r="E510" s="10">
        <f>SUM($C$5:C510)/SUM($C$5:$C$3941)</f>
        <v>0.66007732890492077</v>
      </c>
      <c r="F510" t="str">
        <f t="shared" si="85"/>
        <v>A</v>
      </c>
      <c r="G510" s="21">
        <v>1.8602065951529601</v>
      </c>
      <c r="H510" s="22">
        <f t="shared" si="86"/>
        <v>1.116123957091776</v>
      </c>
      <c r="I510" s="23">
        <v>48.403846153846153</v>
      </c>
      <c r="J510" s="23">
        <v>100.78812169652301</v>
      </c>
      <c r="K510" s="24">
        <f t="shared" si="87"/>
        <v>2.0822337418431451</v>
      </c>
      <c r="L510" t="str">
        <f t="shared" si="88"/>
        <v>Z</v>
      </c>
      <c r="M510" s="10">
        <f t="shared" si="89"/>
        <v>0.98</v>
      </c>
      <c r="N510" s="24">
        <f t="shared" si="90"/>
        <v>2.0537489106318221</v>
      </c>
      <c r="O510" s="25">
        <f t="shared" si="91"/>
        <v>292.73300814838746</v>
      </c>
      <c r="P510" s="8">
        <f t="shared" si="92"/>
        <v>390</v>
      </c>
      <c r="Q510" s="8">
        <f t="shared" si="93"/>
        <v>2517</v>
      </c>
      <c r="R510" s="8">
        <f t="shared" si="94"/>
        <v>671.58407682902646</v>
      </c>
      <c r="S510" s="8">
        <f t="shared" si="95"/>
        <v>672</v>
      </c>
      <c r="T510" t="s">
        <v>62</v>
      </c>
    </row>
    <row r="511" spans="1:20" x14ac:dyDescent="0.35">
      <c r="A511" s="18" t="s">
        <v>1074</v>
      </c>
      <c r="B511" s="18" t="s">
        <v>1075</v>
      </c>
      <c r="C511" s="19">
        <v>4674.2</v>
      </c>
      <c r="D511" s="20">
        <f t="shared" si="84"/>
        <v>5.0708638193408789E-4</v>
      </c>
      <c r="E511" s="10">
        <f>SUM($C$5:C511)/SUM($C$5:$C$3941)</f>
        <v>0.66058441528685485</v>
      </c>
      <c r="F511" t="str">
        <f t="shared" si="85"/>
        <v>A</v>
      </c>
      <c r="G511" s="21">
        <v>2.8345664038811398</v>
      </c>
      <c r="H511" s="22">
        <f t="shared" si="86"/>
        <v>1.7007398423286839</v>
      </c>
      <c r="I511" s="23">
        <v>31.71153846153846</v>
      </c>
      <c r="J511" s="23">
        <v>24.49516682096138</v>
      </c>
      <c r="K511" s="24">
        <f t="shared" si="87"/>
        <v>0.77243703741054692</v>
      </c>
      <c r="L511" t="str">
        <f t="shared" si="88"/>
        <v>X</v>
      </c>
      <c r="M511" s="10">
        <f t="shared" si="89"/>
        <v>0.98</v>
      </c>
      <c r="N511" s="24">
        <f t="shared" si="90"/>
        <v>2.0537489106318221</v>
      </c>
      <c r="O511" s="25">
        <f t="shared" si="91"/>
        <v>71.144731620134635</v>
      </c>
      <c r="P511" s="8">
        <f t="shared" si="92"/>
        <v>135</v>
      </c>
      <c r="Q511" s="8">
        <f t="shared" si="93"/>
        <v>1649</v>
      </c>
      <c r="R511" s="8">
        <f t="shared" si="94"/>
        <v>440.35849902314499</v>
      </c>
      <c r="S511" s="8">
        <f t="shared" si="95"/>
        <v>441</v>
      </c>
      <c r="T511" t="s">
        <v>62</v>
      </c>
    </row>
    <row r="512" spans="1:20" x14ac:dyDescent="0.35">
      <c r="A512" s="18" t="s">
        <v>1076</v>
      </c>
      <c r="B512" s="18" t="s">
        <v>1077</v>
      </c>
      <c r="C512" s="19">
        <v>4639.16</v>
      </c>
      <c r="D512" s="20">
        <f t="shared" si="84"/>
        <v>5.0328502409253842E-4</v>
      </c>
      <c r="E512" s="10">
        <f>SUM($C$5:C512)/SUM($C$5:$C$3941)</f>
        <v>0.66108770031094743</v>
      </c>
      <c r="F512" t="str">
        <f t="shared" si="85"/>
        <v>A</v>
      </c>
      <c r="G512" s="21">
        <v>2.0719785618579718</v>
      </c>
      <c r="H512" s="22">
        <f t="shared" si="86"/>
        <v>1.2431871371147831</v>
      </c>
      <c r="I512" s="23">
        <v>43.057692307692307</v>
      </c>
      <c r="J512" s="23">
        <v>116.2035761762037</v>
      </c>
      <c r="K512" s="24">
        <f t="shared" si="87"/>
        <v>2.6987878343736456</v>
      </c>
      <c r="L512" t="str">
        <f t="shared" si="88"/>
        <v>Z</v>
      </c>
      <c r="M512" s="10">
        <f t="shared" si="89"/>
        <v>0.98</v>
      </c>
      <c r="N512" s="24">
        <f t="shared" si="90"/>
        <v>2.0537489106318221</v>
      </c>
      <c r="O512" s="25">
        <f t="shared" si="91"/>
        <v>337.50626402271672</v>
      </c>
      <c r="P512" s="8">
        <f t="shared" si="92"/>
        <v>424</v>
      </c>
      <c r="Q512" s="8">
        <f t="shared" si="93"/>
        <v>2239</v>
      </c>
      <c r="R512" s="8">
        <f t="shared" si="94"/>
        <v>600.16931950554533</v>
      </c>
      <c r="S512" s="8">
        <f t="shared" si="95"/>
        <v>601</v>
      </c>
      <c r="T512" t="s">
        <v>175</v>
      </c>
    </row>
    <row r="513" spans="1:20" x14ac:dyDescent="0.35">
      <c r="A513" s="18" t="s">
        <v>1078</v>
      </c>
      <c r="B513" s="18" t="s">
        <v>1079</v>
      </c>
      <c r="C513" s="19">
        <v>4636.8100000000004</v>
      </c>
      <c r="D513" s="20">
        <f t="shared" si="84"/>
        <v>5.0303008142907834E-4</v>
      </c>
      <c r="E513" s="10">
        <f>SUM($C$5:C513)/SUM($C$5:$C$3941)</f>
        <v>0.66159073039237648</v>
      </c>
      <c r="F513" t="str">
        <f t="shared" si="85"/>
        <v>A</v>
      </c>
      <c r="G513" s="21">
        <v>9.7617052631578929</v>
      </c>
      <c r="H513" s="22">
        <f t="shared" si="86"/>
        <v>5.8570231578947354</v>
      </c>
      <c r="I513" s="23">
        <v>9.134615384615385</v>
      </c>
      <c r="J513" s="23">
        <v>8.6501248912073017</v>
      </c>
      <c r="K513" s="24">
        <f t="shared" si="87"/>
        <v>0.94696104072164144</v>
      </c>
      <c r="L513" t="str">
        <f t="shared" si="88"/>
        <v>X</v>
      </c>
      <c r="M513" s="10">
        <f t="shared" si="89"/>
        <v>0.98</v>
      </c>
      <c r="N513" s="24">
        <f t="shared" si="90"/>
        <v>2.0537489106318221</v>
      </c>
      <c r="O513" s="25">
        <f t="shared" si="91"/>
        <v>25.123764959990432</v>
      </c>
      <c r="P513" s="8">
        <f t="shared" si="92"/>
        <v>44</v>
      </c>
      <c r="Q513" s="8">
        <f t="shared" si="93"/>
        <v>475</v>
      </c>
      <c r="R513" s="8">
        <f t="shared" si="94"/>
        <v>127.35715005942787</v>
      </c>
      <c r="S513" s="8">
        <f t="shared" si="95"/>
        <v>128</v>
      </c>
      <c r="T513" t="s">
        <v>62</v>
      </c>
    </row>
    <row r="514" spans="1:20" x14ac:dyDescent="0.35">
      <c r="A514" s="18" t="s">
        <v>1080</v>
      </c>
      <c r="B514" s="18" t="s">
        <v>1081</v>
      </c>
      <c r="C514" s="19">
        <v>4636.04</v>
      </c>
      <c r="D514" s="20">
        <f t="shared" si="84"/>
        <v>5.0294654702445524E-4</v>
      </c>
      <c r="E514" s="10">
        <f>SUM($C$5:C514)/SUM($C$5:$C$3941)</f>
        <v>0.66209367693940091</v>
      </c>
      <c r="F514" t="str">
        <f t="shared" si="85"/>
        <v>A</v>
      </c>
      <c r="G514" s="21">
        <v>1.642238753099539</v>
      </c>
      <c r="H514" s="22">
        <f t="shared" si="86"/>
        <v>0.98534325185972338</v>
      </c>
      <c r="I514" s="23">
        <v>54.28846153846154</v>
      </c>
      <c r="J514" s="23">
        <v>45.729527311956353</v>
      </c>
      <c r="K514" s="24">
        <f t="shared" si="87"/>
        <v>0.84234340071616376</v>
      </c>
      <c r="L514" t="str">
        <f t="shared" si="88"/>
        <v>X</v>
      </c>
      <c r="M514" s="10">
        <f t="shared" si="89"/>
        <v>0.98</v>
      </c>
      <c r="N514" s="24">
        <f t="shared" si="90"/>
        <v>2.0537489106318221</v>
      </c>
      <c r="O514" s="25">
        <f t="shared" si="91"/>
        <v>132.81864832782804</v>
      </c>
      <c r="P514" s="8">
        <f t="shared" si="92"/>
        <v>242</v>
      </c>
      <c r="Q514" s="8">
        <f t="shared" si="93"/>
        <v>2823</v>
      </c>
      <c r="R514" s="8">
        <f t="shared" si="94"/>
        <v>756.96650629037492</v>
      </c>
      <c r="S514" s="8">
        <f t="shared" si="95"/>
        <v>757</v>
      </c>
      <c r="T514" t="s">
        <v>62</v>
      </c>
    </row>
    <row r="515" spans="1:20" x14ac:dyDescent="0.35">
      <c r="A515" s="18" t="s">
        <v>1082</v>
      </c>
      <c r="B515" s="18" t="s">
        <v>1083</v>
      </c>
      <c r="C515" s="19">
        <v>4615.7299999999996</v>
      </c>
      <c r="D515" s="20">
        <f t="shared" si="84"/>
        <v>5.0074319149472145E-4</v>
      </c>
      <c r="E515" s="10">
        <f>SUM($C$5:C515)/SUM($C$5:$C$3941)</f>
        <v>0.66259442013089564</v>
      </c>
      <c r="F515" t="str">
        <f t="shared" si="85"/>
        <v>A</v>
      </c>
      <c r="G515" s="21">
        <v>1.6693417721518991</v>
      </c>
      <c r="H515" s="22">
        <f t="shared" si="86"/>
        <v>1.0016050632911393</v>
      </c>
      <c r="I515" s="23">
        <v>53.17307692307692</v>
      </c>
      <c r="J515" s="23">
        <v>68.965953849322702</v>
      </c>
      <c r="K515" s="24">
        <f t="shared" si="87"/>
        <v>1.2970088969854541</v>
      </c>
      <c r="L515" t="str">
        <f t="shared" si="88"/>
        <v>Y</v>
      </c>
      <c r="M515" s="10">
        <f t="shared" si="89"/>
        <v>0.98</v>
      </c>
      <c r="N515" s="24">
        <f t="shared" si="90"/>
        <v>2.0537489106318221</v>
      </c>
      <c r="O515" s="25">
        <f t="shared" si="91"/>
        <v>200.30744486859075</v>
      </c>
      <c r="P515" s="8">
        <f t="shared" si="92"/>
        <v>307</v>
      </c>
      <c r="Q515" s="8">
        <f t="shared" si="93"/>
        <v>2765</v>
      </c>
      <c r="R515" s="8">
        <f t="shared" si="94"/>
        <v>743.04362077281939</v>
      </c>
      <c r="S515" s="8">
        <f t="shared" si="95"/>
        <v>744</v>
      </c>
      <c r="T515" t="s">
        <v>62</v>
      </c>
    </row>
    <row r="516" spans="1:20" x14ac:dyDescent="0.35">
      <c r="A516" s="18" t="s">
        <v>1084</v>
      </c>
      <c r="B516" s="18" t="s">
        <v>1085</v>
      </c>
      <c r="C516" s="19">
        <v>4603.82</v>
      </c>
      <c r="D516" s="20">
        <f t="shared" si="84"/>
        <v>4.9945112037905789E-4</v>
      </c>
      <c r="E516" s="10">
        <f>SUM($C$5:C516)/SUM($C$5:$C$3941)</f>
        <v>0.66309387125127484</v>
      </c>
      <c r="F516" t="str">
        <f t="shared" si="85"/>
        <v>A</v>
      </c>
      <c r="G516" s="21">
        <v>2.0775361010830329</v>
      </c>
      <c r="H516" s="22">
        <f t="shared" si="86"/>
        <v>1.2465216606498197</v>
      </c>
      <c r="I516" s="23">
        <v>42.615384615384613</v>
      </c>
      <c r="J516" s="23">
        <v>46.824308186070112</v>
      </c>
      <c r="K516" s="24">
        <f t="shared" si="87"/>
        <v>1.0987653545467717</v>
      </c>
      <c r="L516" t="str">
        <f t="shared" si="88"/>
        <v>Y</v>
      </c>
      <c r="M516" s="10">
        <f t="shared" si="89"/>
        <v>0.98</v>
      </c>
      <c r="N516" s="24">
        <f t="shared" si="90"/>
        <v>2.0537489106318221</v>
      </c>
      <c r="O516" s="25">
        <f t="shared" si="91"/>
        <v>135.99837321155607</v>
      </c>
      <c r="P516" s="8">
        <f t="shared" si="92"/>
        <v>222</v>
      </c>
      <c r="Q516" s="8">
        <f t="shared" si="93"/>
        <v>2216</v>
      </c>
      <c r="R516" s="8">
        <f t="shared" si="94"/>
        <v>596.27961319457427</v>
      </c>
      <c r="S516" s="8">
        <f t="shared" si="95"/>
        <v>597</v>
      </c>
      <c r="T516" t="s">
        <v>175</v>
      </c>
    </row>
    <row r="517" spans="1:20" x14ac:dyDescent="0.35">
      <c r="A517" s="18" t="s">
        <v>1086</v>
      </c>
      <c r="B517" s="18" t="s">
        <v>1087</v>
      </c>
      <c r="C517" s="19">
        <v>4576.08</v>
      </c>
      <c r="D517" s="20">
        <f t="shared" ref="D517:D580" si="96">C517/SUM($C$5:$C$3941)</f>
        <v>4.9644171208783122E-4</v>
      </c>
      <c r="E517" s="10">
        <f>SUM($C$5:C517)/SUM($C$5:$C$3941)</f>
        <v>0.66359031296336257</v>
      </c>
      <c r="F517" t="str">
        <f t="shared" ref="F517:F580" si="97">IF(E517-D517&lt;CutA,"A",IF(E517-D517&lt;CutB,"B","C"))</f>
        <v>A</v>
      </c>
      <c r="G517" s="21">
        <v>1.8886009079653321</v>
      </c>
      <c r="H517" s="22">
        <f t="shared" ref="H517:H580" si="98">G517*CostRatio</f>
        <v>1.1331605447791993</v>
      </c>
      <c r="I517" s="23">
        <v>46.596153846153847</v>
      </c>
      <c r="J517" s="23">
        <v>76.056289684702065</v>
      </c>
      <c r="K517" s="24">
        <f t="shared" ref="K517:K580" si="99">IF(I517&gt;0,J517/I517,0)</f>
        <v>1.6322439387554715</v>
      </c>
      <c r="L517" t="str">
        <f t="shared" ref="L517:L580" si="100">IF(K517&lt;=CutX,"X",IF(K517&lt;=CutY,"Y","Z"))</f>
        <v>Y</v>
      </c>
      <c r="M517" s="10">
        <f t="shared" ref="M517:M580" si="101">_xlfn.XLOOKUP(F517,TargetClass,TargetLevel)</f>
        <v>0.98</v>
      </c>
      <c r="N517" s="24">
        <f t="shared" ref="N517:N580" si="102">_xlfn.NORM.S.INV(M517)</f>
        <v>2.0537489106318221</v>
      </c>
      <c r="O517" s="25">
        <f t="shared" ref="O517:O580" si="103">N517*J517*SQRT(LeadTime)</f>
        <v>220.90089678470591</v>
      </c>
      <c r="P517" s="8">
        <f t="shared" ref="P517:P580" si="104">ROUNDUP(ROUND(I517*LeadTime+O517,6),0)</f>
        <v>315</v>
      </c>
      <c r="Q517" s="8">
        <f t="shared" ref="Q517:Q580" si="105">I517*WeeksPerYear</f>
        <v>2423</v>
      </c>
      <c r="R517" s="8">
        <f t="shared" ref="R517:R580" si="106">SQRT(2*Q517*OrderCost/(HoldingRate*H517))</f>
        <v>653.95216609932459</v>
      </c>
      <c r="S517" s="8">
        <f t="shared" ref="S517:S580" si="107">MAX(ROUNDUP(ROUND(R517,6),0),ROUNDUP(ROUND(I517,6),0))</f>
        <v>654</v>
      </c>
      <c r="T517" t="s">
        <v>62</v>
      </c>
    </row>
    <row r="518" spans="1:20" x14ac:dyDescent="0.35">
      <c r="A518" s="18" t="s">
        <v>1088</v>
      </c>
      <c r="B518" s="18" t="s">
        <v>1089</v>
      </c>
      <c r="C518" s="19">
        <v>4571.5</v>
      </c>
      <c r="D518" s="20">
        <f t="shared" si="96"/>
        <v>4.9594484510968352E-4</v>
      </c>
      <c r="E518" s="10">
        <f>SUM($C$5:C518)/SUM($C$5:$C$3941)</f>
        <v>0.6640862578084723</v>
      </c>
      <c r="F518" t="str">
        <f t="shared" si="97"/>
        <v>A</v>
      </c>
      <c r="G518" s="21">
        <v>10.1815144766147</v>
      </c>
      <c r="H518" s="22">
        <f t="shared" si="98"/>
        <v>6.10890868596882</v>
      </c>
      <c r="I518" s="23">
        <v>8.634615384615385</v>
      </c>
      <c r="J518" s="23">
        <v>10.407442371299281</v>
      </c>
      <c r="K518" s="24">
        <f t="shared" si="99"/>
        <v>1.2053162657184022</v>
      </c>
      <c r="L518" t="str">
        <f t="shared" si="100"/>
        <v>Y</v>
      </c>
      <c r="M518" s="10">
        <f t="shared" si="101"/>
        <v>0.98</v>
      </c>
      <c r="N518" s="24">
        <f t="shared" si="102"/>
        <v>2.0537489106318221</v>
      </c>
      <c r="O518" s="25">
        <f t="shared" si="103"/>
        <v>30.227787374139819</v>
      </c>
      <c r="P518" s="8">
        <f t="shared" si="104"/>
        <v>48</v>
      </c>
      <c r="Q518" s="8">
        <f t="shared" si="105"/>
        <v>449</v>
      </c>
      <c r="R518" s="8">
        <f t="shared" si="106"/>
        <v>121.24291002617915</v>
      </c>
      <c r="S518" s="8">
        <f t="shared" si="107"/>
        <v>122</v>
      </c>
      <c r="T518" t="s">
        <v>62</v>
      </c>
    </row>
    <row r="519" spans="1:20" x14ac:dyDescent="0.35">
      <c r="A519" s="18" t="s">
        <v>1090</v>
      </c>
      <c r="B519" s="18" t="s">
        <v>1091</v>
      </c>
      <c r="C519" s="19">
        <v>4566.21</v>
      </c>
      <c r="D519" s="20">
        <f t="shared" si="96"/>
        <v>4.9537095290129896E-4</v>
      </c>
      <c r="E519" s="10">
        <f>SUM($C$5:C519)/SUM($C$5:$C$3941)</f>
        <v>0.66458162876137361</v>
      </c>
      <c r="F519" t="str">
        <f t="shared" si="97"/>
        <v>A</v>
      </c>
      <c r="G519" s="21">
        <v>4.2794845360824736</v>
      </c>
      <c r="H519" s="22">
        <f t="shared" si="98"/>
        <v>2.567690721649484</v>
      </c>
      <c r="I519" s="23">
        <v>20.51923076923077</v>
      </c>
      <c r="J519" s="23">
        <v>37.977542582072793</v>
      </c>
      <c r="K519" s="24">
        <f t="shared" si="99"/>
        <v>1.8508268174955813</v>
      </c>
      <c r="L519" t="str">
        <f t="shared" si="100"/>
        <v>Y</v>
      </c>
      <c r="M519" s="10">
        <f t="shared" si="101"/>
        <v>0.98</v>
      </c>
      <c r="N519" s="24">
        <f t="shared" si="102"/>
        <v>2.0537489106318221</v>
      </c>
      <c r="O519" s="25">
        <f t="shared" si="103"/>
        <v>110.30347718561731</v>
      </c>
      <c r="P519" s="8">
        <f t="shared" si="104"/>
        <v>152</v>
      </c>
      <c r="Q519" s="8">
        <f t="shared" si="105"/>
        <v>1067</v>
      </c>
      <c r="R519" s="8">
        <f t="shared" si="106"/>
        <v>288.28752631894605</v>
      </c>
      <c r="S519" s="8">
        <f t="shared" si="107"/>
        <v>289</v>
      </c>
      <c r="T519" t="s">
        <v>62</v>
      </c>
    </row>
    <row r="520" spans="1:20" x14ac:dyDescent="0.35">
      <c r="A520" s="18" t="s">
        <v>1092</v>
      </c>
      <c r="B520" s="18" t="s">
        <v>1093</v>
      </c>
      <c r="C520" s="19">
        <v>4563.74</v>
      </c>
      <c r="D520" s="20">
        <f t="shared" si="96"/>
        <v>4.9510299188906641E-4</v>
      </c>
      <c r="E520" s="10">
        <f>SUM($C$5:C520)/SUM($C$5:$C$3941)</f>
        <v>0.66507673175326265</v>
      </c>
      <c r="F520" t="str">
        <f t="shared" si="97"/>
        <v>A</v>
      </c>
      <c r="G520" s="21">
        <v>1.4506484424666239</v>
      </c>
      <c r="H520" s="22">
        <f t="shared" si="98"/>
        <v>0.8703890654799743</v>
      </c>
      <c r="I520" s="23">
        <v>60.5</v>
      </c>
      <c r="J520" s="23">
        <v>223.91249166039981</v>
      </c>
      <c r="K520" s="24">
        <f t="shared" si="99"/>
        <v>3.7010329200066083</v>
      </c>
      <c r="L520" t="str">
        <f t="shared" si="100"/>
        <v>Z</v>
      </c>
      <c r="M520" s="10">
        <f t="shared" si="101"/>
        <v>0.98</v>
      </c>
      <c r="N520" s="24">
        <f t="shared" si="102"/>
        <v>2.0537489106318221</v>
      </c>
      <c r="O520" s="25">
        <f t="shared" si="103"/>
        <v>650.3402994562482</v>
      </c>
      <c r="P520" s="8">
        <f t="shared" si="104"/>
        <v>772</v>
      </c>
      <c r="Q520" s="8">
        <f t="shared" si="105"/>
        <v>3146</v>
      </c>
      <c r="R520" s="8">
        <f t="shared" si="106"/>
        <v>850.23238639873068</v>
      </c>
      <c r="S520" s="8">
        <f t="shared" si="107"/>
        <v>851</v>
      </c>
      <c r="T520" t="s">
        <v>62</v>
      </c>
    </row>
    <row r="521" spans="1:20" x14ac:dyDescent="0.35">
      <c r="A521" s="18" t="s">
        <v>1094</v>
      </c>
      <c r="B521" s="18" t="s">
        <v>1095</v>
      </c>
      <c r="C521" s="19">
        <v>4562.24</v>
      </c>
      <c r="D521" s="20">
        <f t="shared" si="96"/>
        <v>4.94940262529411E-4</v>
      </c>
      <c r="E521" s="10">
        <f>SUM($C$5:C521)/SUM($C$5:$C$3941)</f>
        <v>0.66557167201579215</v>
      </c>
      <c r="F521" t="str">
        <f t="shared" si="97"/>
        <v>A</v>
      </c>
      <c r="G521" s="21">
        <v>7.0080491551459287</v>
      </c>
      <c r="H521" s="22">
        <f t="shared" si="98"/>
        <v>4.2048294930875567</v>
      </c>
      <c r="I521" s="23">
        <v>12.51923076923077</v>
      </c>
      <c r="J521" s="23">
        <v>13.395185533433761</v>
      </c>
      <c r="K521" s="24">
        <f t="shared" si="99"/>
        <v>1.0699687369255846</v>
      </c>
      <c r="L521" t="str">
        <f t="shared" si="100"/>
        <v>Y</v>
      </c>
      <c r="M521" s="10">
        <f t="shared" si="101"/>
        <v>0.98</v>
      </c>
      <c r="N521" s="24">
        <f t="shared" si="102"/>
        <v>2.0537489106318221</v>
      </c>
      <c r="O521" s="25">
        <f t="shared" si="103"/>
        <v>38.905506818697873</v>
      </c>
      <c r="P521" s="8">
        <f t="shared" si="104"/>
        <v>64</v>
      </c>
      <c r="Q521" s="8">
        <f t="shared" si="105"/>
        <v>651</v>
      </c>
      <c r="R521" s="8">
        <f t="shared" si="106"/>
        <v>175.96702726168181</v>
      </c>
      <c r="S521" s="8">
        <f t="shared" si="107"/>
        <v>176</v>
      </c>
      <c r="T521" t="s">
        <v>62</v>
      </c>
    </row>
    <row r="522" spans="1:20" x14ac:dyDescent="0.35">
      <c r="A522" s="18" t="s">
        <v>1096</v>
      </c>
      <c r="B522" s="18" t="s">
        <v>1097</v>
      </c>
      <c r="C522" s="19">
        <v>4541.62</v>
      </c>
      <c r="D522" s="20">
        <f t="shared" si="96"/>
        <v>4.9270327626534853E-4</v>
      </c>
      <c r="E522" s="10">
        <f>SUM($C$5:C522)/SUM($C$5:$C$3941)</f>
        <v>0.66606437529205753</v>
      </c>
      <c r="F522" t="str">
        <f t="shared" si="97"/>
        <v>A</v>
      </c>
      <c r="G522" s="21">
        <v>3.142989619377162</v>
      </c>
      <c r="H522" s="22">
        <f t="shared" si="98"/>
        <v>1.8857937716262971</v>
      </c>
      <c r="I522" s="23">
        <v>27.78846153846154</v>
      </c>
      <c r="J522" s="23">
        <v>101.4207575416977</v>
      </c>
      <c r="K522" s="24">
        <f t="shared" si="99"/>
        <v>3.6497435239918894</v>
      </c>
      <c r="L522" t="str">
        <f t="shared" si="100"/>
        <v>Z</v>
      </c>
      <c r="M522" s="10">
        <f t="shared" si="101"/>
        <v>0.98</v>
      </c>
      <c r="N522" s="24">
        <f t="shared" si="102"/>
        <v>2.0537489106318221</v>
      </c>
      <c r="O522" s="25">
        <f t="shared" si="103"/>
        <v>294.57046072616356</v>
      </c>
      <c r="P522" s="8">
        <f t="shared" si="104"/>
        <v>351</v>
      </c>
      <c r="Q522" s="8">
        <f t="shared" si="105"/>
        <v>1445</v>
      </c>
      <c r="R522" s="8">
        <f t="shared" si="106"/>
        <v>391.47300797726746</v>
      </c>
      <c r="S522" s="8">
        <f t="shared" si="107"/>
        <v>392</v>
      </c>
      <c r="T522" t="s">
        <v>62</v>
      </c>
    </row>
    <row r="523" spans="1:20" x14ac:dyDescent="0.35">
      <c r="A523" s="18" t="s">
        <v>1098</v>
      </c>
      <c r="B523" s="18" t="s">
        <v>1099</v>
      </c>
      <c r="C523" s="19">
        <v>4523.17</v>
      </c>
      <c r="D523" s="20">
        <f t="shared" si="96"/>
        <v>4.9070170514158744E-4</v>
      </c>
      <c r="E523" s="10">
        <f>SUM($C$5:C523)/SUM($C$5:$C$3941)</f>
        <v>0.66655507699719907</v>
      </c>
      <c r="F523" t="str">
        <f t="shared" si="97"/>
        <v>A</v>
      </c>
      <c r="G523" s="21">
        <v>1.4341058972733041</v>
      </c>
      <c r="H523" s="22">
        <f t="shared" si="98"/>
        <v>0.86046353836398237</v>
      </c>
      <c r="I523" s="23">
        <v>60.653846153846153</v>
      </c>
      <c r="J523" s="23">
        <v>79.584677955679396</v>
      </c>
      <c r="K523" s="24">
        <f t="shared" si="99"/>
        <v>1.3121126359211568</v>
      </c>
      <c r="L523" t="str">
        <f t="shared" si="100"/>
        <v>Y</v>
      </c>
      <c r="M523" s="10">
        <f t="shared" si="101"/>
        <v>0.98</v>
      </c>
      <c r="N523" s="24">
        <f t="shared" si="102"/>
        <v>2.0537489106318221</v>
      </c>
      <c r="O523" s="25">
        <f t="shared" si="103"/>
        <v>231.14888727299689</v>
      </c>
      <c r="P523" s="8">
        <f t="shared" si="104"/>
        <v>353</v>
      </c>
      <c r="Q523" s="8">
        <f t="shared" si="105"/>
        <v>3154</v>
      </c>
      <c r="R523" s="8">
        <f t="shared" si="106"/>
        <v>856.20864059719145</v>
      </c>
      <c r="S523" s="8">
        <f t="shared" si="107"/>
        <v>857</v>
      </c>
      <c r="T523" t="s">
        <v>62</v>
      </c>
    </row>
    <row r="524" spans="1:20" x14ac:dyDescent="0.35">
      <c r="A524" s="18" t="s">
        <v>1100</v>
      </c>
      <c r="B524" s="18" t="s">
        <v>1101</v>
      </c>
      <c r="C524" s="19">
        <v>4513.2700000000004</v>
      </c>
      <c r="D524" s="20">
        <f t="shared" si="96"/>
        <v>4.8962769136786212E-4</v>
      </c>
      <c r="E524" s="10">
        <f>SUM($C$5:C524)/SUM($C$5:$C$3941)</f>
        <v>0.66704470468856691</v>
      </c>
      <c r="F524" t="str">
        <f t="shared" si="97"/>
        <v>A</v>
      </c>
      <c r="G524" s="21">
        <v>4.8167235859124871</v>
      </c>
      <c r="H524" s="22">
        <f t="shared" si="98"/>
        <v>2.8900341515474923</v>
      </c>
      <c r="I524" s="23">
        <v>18.01923076923077</v>
      </c>
      <c r="J524" s="23">
        <v>15.045669541289991</v>
      </c>
      <c r="K524" s="24">
        <f t="shared" si="99"/>
        <v>0.83497845906838797</v>
      </c>
      <c r="L524" t="str">
        <f t="shared" si="100"/>
        <v>X</v>
      </c>
      <c r="M524" s="10">
        <f t="shared" si="101"/>
        <v>0.98</v>
      </c>
      <c r="N524" s="24">
        <f t="shared" si="102"/>
        <v>2.0537489106318221</v>
      </c>
      <c r="O524" s="25">
        <f t="shared" si="103"/>
        <v>43.699237869419782</v>
      </c>
      <c r="P524" s="8">
        <f t="shared" si="104"/>
        <v>80</v>
      </c>
      <c r="Q524" s="8">
        <f t="shared" si="105"/>
        <v>937</v>
      </c>
      <c r="R524" s="8">
        <f t="shared" si="106"/>
        <v>254.64391685674397</v>
      </c>
      <c r="S524" s="8">
        <f t="shared" si="107"/>
        <v>255</v>
      </c>
      <c r="T524" t="s">
        <v>62</v>
      </c>
    </row>
    <row r="525" spans="1:20" x14ac:dyDescent="0.35">
      <c r="A525" s="18" t="s">
        <v>1102</v>
      </c>
      <c r="B525" s="18" t="s">
        <v>1103</v>
      </c>
      <c r="C525" s="19">
        <v>4510.22</v>
      </c>
      <c r="D525" s="20">
        <f t="shared" si="96"/>
        <v>4.8929680833656279E-4</v>
      </c>
      <c r="E525" s="10">
        <f>SUM($C$5:C525)/SUM($C$5:$C$3941)</f>
        <v>0.66753400149690345</v>
      </c>
      <c r="F525" t="str">
        <f t="shared" si="97"/>
        <v>A</v>
      </c>
      <c r="G525" s="21">
        <v>2.930617283950617</v>
      </c>
      <c r="H525" s="22">
        <f t="shared" si="98"/>
        <v>1.7583703703703701</v>
      </c>
      <c r="I525" s="23">
        <v>29.59615384615385</v>
      </c>
      <c r="J525" s="23">
        <v>37.922655867624812</v>
      </c>
      <c r="K525" s="24">
        <f t="shared" si="99"/>
        <v>1.2813373002706236</v>
      </c>
      <c r="L525" t="str">
        <f t="shared" si="100"/>
        <v>Y</v>
      </c>
      <c r="M525" s="10">
        <f t="shared" si="101"/>
        <v>0.98</v>
      </c>
      <c r="N525" s="24">
        <f t="shared" si="102"/>
        <v>2.0537489106318221</v>
      </c>
      <c r="O525" s="25">
        <f t="shared" si="103"/>
        <v>110.14406204068469</v>
      </c>
      <c r="P525" s="8">
        <f t="shared" si="104"/>
        <v>170</v>
      </c>
      <c r="Q525" s="8">
        <f t="shared" si="105"/>
        <v>1539.0000000000002</v>
      </c>
      <c r="R525" s="8">
        <f t="shared" si="106"/>
        <v>418.38791274411034</v>
      </c>
      <c r="S525" s="8">
        <f t="shared" si="107"/>
        <v>419</v>
      </c>
      <c r="T525" t="s">
        <v>62</v>
      </c>
    </row>
    <row r="526" spans="1:20" x14ac:dyDescent="0.35">
      <c r="A526" s="18" t="s">
        <v>1104</v>
      </c>
      <c r="B526" s="18" t="s">
        <v>1105</v>
      </c>
      <c r="C526" s="19">
        <v>4498.84</v>
      </c>
      <c r="D526" s="20">
        <f t="shared" si="96"/>
        <v>4.880622349279774E-4</v>
      </c>
      <c r="E526" s="10">
        <f>SUM($C$5:C526)/SUM($C$5:$C$3941)</f>
        <v>0.66802206373183137</v>
      </c>
      <c r="F526" t="str">
        <f t="shared" si="97"/>
        <v>A</v>
      </c>
      <c r="G526" s="21">
        <v>9.572000000000001</v>
      </c>
      <c r="H526" s="22">
        <f t="shared" si="98"/>
        <v>5.7432000000000007</v>
      </c>
      <c r="I526" s="23">
        <v>9.0384615384615383</v>
      </c>
      <c r="J526" s="23">
        <v>23.486301003811331</v>
      </c>
      <c r="K526" s="24">
        <f t="shared" si="99"/>
        <v>2.5984843663791262</v>
      </c>
      <c r="L526" t="str">
        <f t="shared" si="100"/>
        <v>Z</v>
      </c>
      <c r="M526" s="10">
        <f t="shared" si="101"/>
        <v>0.98</v>
      </c>
      <c r="N526" s="24">
        <f t="shared" si="102"/>
        <v>2.0537489106318221</v>
      </c>
      <c r="O526" s="25">
        <f t="shared" si="103"/>
        <v>68.214541826920112</v>
      </c>
      <c r="P526" s="8">
        <f t="shared" si="104"/>
        <v>87</v>
      </c>
      <c r="Q526" s="8">
        <f t="shared" si="105"/>
        <v>470</v>
      </c>
      <c r="R526" s="8">
        <f t="shared" si="106"/>
        <v>127.93428804969588</v>
      </c>
      <c r="S526" s="8">
        <f t="shared" si="107"/>
        <v>128</v>
      </c>
      <c r="T526" t="s">
        <v>62</v>
      </c>
    </row>
    <row r="527" spans="1:20" x14ac:dyDescent="0.35">
      <c r="A527" s="18" t="s">
        <v>1106</v>
      </c>
      <c r="B527" s="18" t="s">
        <v>1107</v>
      </c>
      <c r="C527" s="19">
        <v>4490.49</v>
      </c>
      <c r="D527" s="20">
        <f t="shared" si="96"/>
        <v>4.8715637482589578E-4</v>
      </c>
      <c r="E527" s="10">
        <f>SUM($C$5:C527)/SUM($C$5:$C$3941)</f>
        <v>0.66850922010665725</v>
      </c>
      <c r="F527" t="str">
        <f t="shared" si="97"/>
        <v>A</v>
      </c>
      <c r="G527" s="21">
        <v>5.2520350877192978</v>
      </c>
      <c r="H527" s="22">
        <f t="shared" si="98"/>
        <v>3.1512210526315787</v>
      </c>
      <c r="I527" s="23">
        <v>16.44230769230769</v>
      </c>
      <c r="J527" s="23">
        <v>16.601929325088509</v>
      </c>
      <c r="K527" s="24">
        <f t="shared" si="99"/>
        <v>1.0097079823445645</v>
      </c>
      <c r="L527" t="str">
        <f t="shared" si="100"/>
        <v>Y</v>
      </c>
      <c r="M527" s="10">
        <f t="shared" si="101"/>
        <v>0.98</v>
      </c>
      <c r="N527" s="24">
        <f t="shared" si="102"/>
        <v>2.0537489106318221</v>
      </c>
      <c r="O527" s="25">
        <f t="shared" si="103"/>
        <v>48.219300355983769</v>
      </c>
      <c r="P527" s="8">
        <f t="shared" si="104"/>
        <v>82</v>
      </c>
      <c r="Q527" s="8">
        <f t="shared" si="105"/>
        <v>854.99999999999989</v>
      </c>
      <c r="R527" s="8">
        <f t="shared" si="106"/>
        <v>232.94780392977535</v>
      </c>
      <c r="S527" s="8">
        <f t="shared" si="107"/>
        <v>233</v>
      </c>
      <c r="T527" t="s">
        <v>62</v>
      </c>
    </row>
    <row r="528" spans="1:20" x14ac:dyDescent="0.35">
      <c r="A528" s="18" t="s">
        <v>1108</v>
      </c>
      <c r="B528" s="18" t="s">
        <v>1109</v>
      </c>
      <c r="C528" s="19">
        <v>4484.54</v>
      </c>
      <c r="D528" s="20">
        <f t="shared" si="96"/>
        <v>4.8651088169926286E-4</v>
      </c>
      <c r="E528" s="10">
        <f>SUM($C$5:C528)/SUM($C$5:$C$3941)</f>
        <v>0.66899573098835652</v>
      </c>
      <c r="F528" t="str">
        <f t="shared" si="97"/>
        <v>A</v>
      </c>
      <c r="G528" s="21">
        <v>1.249871794871795</v>
      </c>
      <c r="H528" s="22">
        <f t="shared" si="98"/>
        <v>0.74992307692307703</v>
      </c>
      <c r="I528" s="23">
        <v>69</v>
      </c>
      <c r="J528" s="23">
        <v>71.15517425689724</v>
      </c>
      <c r="K528" s="24">
        <f t="shared" si="99"/>
        <v>1.0312344095202499</v>
      </c>
      <c r="L528" t="str">
        <f t="shared" si="100"/>
        <v>Y</v>
      </c>
      <c r="M528" s="10">
        <f t="shared" si="101"/>
        <v>0.98</v>
      </c>
      <c r="N528" s="24">
        <f t="shared" si="102"/>
        <v>2.0537489106318221</v>
      </c>
      <c r="O528" s="25">
        <f t="shared" si="103"/>
        <v>206.66590323274977</v>
      </c>
      <c r="P528" s="8">
        <f t="shared" si="104"/>
        <v>345</v>
      </c>
      <c r="Q528" s="8">
        <f t="shared" si="105"/>
        <v>3588</v>
      </c>
      <c r="R528" s="8">
        <f t="shared" si="106"/>
        <v>978.2117068402539</v>
      </c>
      <c r="S528" s="8">
        <f t="shared" si="107"/>
        <v>979</v>
      </c>
      <c r="T528" t="s">
        <v>62</v>
      </c>
    </row>
    <row r="529" spans="1:20" x14ac:dyDescent="0.35">
      <c r="A529" s="18" t="s">
        <v>1110</v>
      </c>
      <c r="B529" s="18" t="s">
        <v>1111</v>
      </c>
      <c r="C529" s="19">
        <v>4436.71</v>
      </c>
      <c r="D529" s="20">
        <f t="shared" si="96"/>
        <v>4.8132198485105194E-4</v>
      </c>
      <c r="E529" s="10">
        <f>SUM($C$5:C529)/SUM($C$5:$C$3941)</f>
        <v>0.66947705297320759</v>
      </c>
      <c r="F529" t="str">
        <f t="shared" si="97"/>
        <v>A</v>
      </c>
      <c r="G529" s="21">
        <v>17.746839999999999</v>
      </c>
      <c r="H529" s="22">
        <f t="shared" si="98"/>
        <v>10.648103999999998</v>
      </c>
      <c r="I529" s="23">
        <v>4.8076923076923066</v>
      </c>
      <c r="J529" s="23">
        <v>4.6822085518563696</v>
      </c>
      <c r="K529" s="24">
        <f t="shared" si="99"/>
        <v>0.97389937878612509</v>
      </c>
      <c r="L529" t="str">
        <f t="shared" si="100"/>
        <v>X</v>
      </c>
      <c r="M529" s="10">
        <f t="shared" si="101"/>
        <v>0.98</v>
      </c>
      <c r="N529" s="24">
        <f t="shared" si="102"/>
        <v>2.0537489106318221</v>
      </c>
      <c r="O529" s="25">
        <f t="shared" si="103"/>
        <v>13.599191760811477</v>
      </c>
      <c r="P529" s="8">
        <f t="shared" si="104"/>
        <v>24</v>
      </c>
      <c r="Q529" s="8">
        <f t="shared" si="105"/>
        <v>249.99999999999994</v>
      </c>
      <c r="R529" s="8">
        <f t="shared" si="106"/>
        <v>68.524970941810636</v>
      </c>
      <c r="S529" s="8">
        <f t="shared" si="107"/>
        <v>69</v>
      </c>
      <c r="T529" t="s">
        <v>175</v>
      </c>
    </row>
    <row r="530" spans="1:20" x14ac:dyDescent="0.35">
      <c r="A530" s="18" t="s">
        <v>1112</v>
      </c>
      <c r="B530" s="18" t="s">
        <v>1113</v>
      </c>
      <c r="C530" s="19">
        <v>4428.41</v>
      </c>
      <c r="D530" s="20">
        <f t="shared" si="96"/>
        <v>4.8042154906095889E-4</v>
      </c>
      <c r="E530" s="10">
        <f>SUM($C$5:C530)/SUM($C$5:$C$3941)</f>
        <v>0.66995747452226861</v>
      </c>
      <c r="F530" t="str">
        <f t="shared" si="97"/>
        <v>A</v>
      </c>
      <c r="G530" s="21">
        <v>3.0731505898681468</v>
      </c>
      <c r="H530" s="22">
        <f t="shared" si="98"/>
        <v>1.843890353920888</v>
      </c>
      <c r="I530" s="23">
        <v>27.71153846153846</v>
      </c>
      <c r="J530" s="23">
        <v>40.071669391014957</v>
      </c>
      <c r="K530" s="24">
        <f t="shared" si="99"/>
        <v>1.4460283194536974</v>
      </c>
      <c r="L530" t="str">
        <f t="shared" si="100"/>
        <v>Y</v>
      </c>
      <c r="M530" s="10">
        <f t="shared" si="101"/>
        <v>0.98</v>
      </c>
      <c r="N530" s="24">
        <f t="shared" si="102"/>
        <v>2.0537489106318221</v>
      </c>
      <c r="O530" s="25">
        <f t="shared" si="103"/>
        <v>116.38574193970859</v>
      </c>
      <c r="P530" s="8">
        <f t="shared" si="104"/>
        <v>172</v>
      </c>
      <c r="Q530" s="8">
        <f t="shared" si="105"/>
        <v>1441</v>
      </c>
      <c r="R530" s="8">
        <f t="shared" si="106"/>
        <v>395.34790527214022</v>
      </c>
      <c r="S530" s="8">
        <f t="shared" si="107"/>
        <v>396</v>
      </c>
      <c r="T530" t="s">
        <v>62</v>
      </c>
    </row>
    <row r="531" spans="1:20" x14ac:dyDescent="0.35">
      <c r="A531" s="18" t="s">
        <v>1114</v>
      </c>
      <c r="B531" s="18" t="s">
        <v>1115</v>
      </c>
      <c r="C531" s="19">
        <v>4414.88</v>
      </c>
      <c r="D531" s="20">
        <f t="shared" si="96"/>
        <v>4.7895373023686745E-4</v>
      </c>
      <c r="E531" s="10">
        <f>SUM($C$5:C531)/SUM($C$5:$C$3941)</f>
        <v>0.67043642825250549</v>
      </c>
      <c r="F531" t="str">
        <f t="shared" si="97"/>
        <v>A</v>
      </c>
      <c r="G531" s="21">
        <v>8.2675655430711608</v>
      </c>
      <c r="H531" s="22">
        <f t="shared" si="98"/>
        <v>4.9605393258426966</v>
      </c>
      <c r="I531" s="23">
        <v>10.26923076923077</v>
      </c>
      <c r="J531" s="23">
        <v>12.984327482815409</v>
      </c>
      <c r="K531" s="24">
        <f t="shared" si="99"/>
        <v>1.2643914402741596</v>
      </c>
      <c r="L531" t="str">
        <f t="shared" si="100"/>
        <v>Y</v>
      </c>
      <c r="M531" s="10">
        <f t="shared" si="101"/>
        <v>0.98</v>
      </c>
      <c r="N531" s="24">
        <f t="shared" si="102"/>
        <v>2.0537489106318221</v>
      </c>
      <c r="O531" s="25">
        <f t="shared" si="103"/>
        <v>37.712194441653729</v>
      </c>
      <c r="P531" s="8">
        <f t="shared" si="104"/>
        <v>59</v>
      </c>
      <c r="Q531" s="8">
        <f t="shared" si="105"/>
        <v>534</v>
      </c>
      <c r="R531" s="8">
        <f t="shared" si="106"/>
        <v>146.73076367257411</v>
      </c>
      <c r="S531" s="8">
        <f t="shared" si="107"/>
        <v>147</v>
      </c>
      <c r="T531" t="s">
        <v>62</v>
      </c>
    </row>
    <row r="532" spans="1:20" x14ac:dyDescent="0.35">
      <c r="A532" s="18" t="s">
        <v>1116</v>
      </c>
      <c r="B532" s="18" t="s">
        <v>1117</v>
      </c>
      <c r="C532" s="19">
        <v>4399.05</v>
      </c>
      <c r="D532" s="20">
        <f t="shared" si="96"/>
        <v>4.7723639306130445E-4</v>
      </c>
      <c r="E532" s="10">
        <f>SUM($C$5:C532)/SUM($C$5:$C$3941)</f>
        <v>0.67091366464556668</v>
      </c>
      <c r="F532" t="str">
        <f t="shared" si="97"/>
        <v>A</v>
      </c>
      <c r="G532" s="21">
        <v>2.5008811824900512</v>
      </c>
      <c r="H532" s="22">
        <f t="shared" si="98"/>
        <v>1.5005287094940307</v>
      </c>
      <c r="I532" s="23">
        <v>33.82692307692308</v>
      </c>
      <c r="J532" s="23">
        <v>54.139515181357119</v>
      </c>
      <c r="K532" s="24">
        <f t="shared" si="99"/>
        <v>1.6004859519218704</v>
      </c>
      <c r="L532" t="str">
        <f t="shared" si="100"/>
        <v>Y</v>
      </c>
      <c r="M532" s="10">
        <f t="shared" si="101"/>
        <v>0.98</v>
      </c>
      <c r="N532" s="24">
        <f t="shared" si="102"/>
        <v>2.0537489106318221</v>
      </c>
      <c r="O532" s="25">
        <f t="shared" si="103"/>
        <v>157.2449498211127</v>
      </c>
      <c r="P532" s="8">
        <f t="shared" si="104"/>
        <v>225</v>
      </c>
      <c r="Q532" s="8">
        <f t="shared" si="105"/>
        <v>1759.0000000000002</v>
      </c>
      <c r="R532" s="8">
        <f t="shared" si="106"/>
        <v>484.20109024471196</v>
      </c>
      <c r="S532" s="8">
        <f t="shared" si="107"/>
        <v>485</v>
      </c>
      <c r="T532" t="s">
        <v>62</v>
      </c>
    </row>
    <row r="533" spans="1:20" x14ac:dyDescent="0.35">
      <c r="A533" s="18" t="s">
        <v>1118</v>
      </c>
      <c r="B533" s="18" t="s">
        <v>1119</v>
      </c>
      <c r="C533" s="19">
        <v>4391.45</v>
      </c>
      <c r="D533" s="20">
        <f t="shared" si="96"/>
        <v>4.7641189763905054E-4</v>
      </c>
      <c r="E533" s="10">
        <f>SUM($C$5:C533)/SUM($C$5:$C$3941)</f>
        <v>0.67139007654320582</v>
      </c>
      <c r="F533" t="str">
        <f t="shared" si="97"/>
        <v>A</v>
      </c>
      <c r="G533" s="21">
        <v>1.624657787643359</v>
      </c>
      <c r="H533" s="22">
        <f t="shared" si="98"/>
        <v>0.97479467258601538</v>
      </c>
      <c r="I533" s="23">
        <v>51.980769230769234</v>
      </c>
      <c r="J533" s="23">
        <v>54.497523017867117</v>
      </c>
      <c r="K533" s="24">
        <f t="shared" si="99"/>
        <v>1.0484170169918943</v>
      </c>
      <c r="L533" t="str">
        <f t="shared" si="100"/>
        <v>Y</v>
      </c>
      <c r="M533" s="10">
        <f t="shared" si="101"/>
        <v>0.98</v>
      </c>
      <c r="N533" s="24">
        <f t="shared" si="102"/>
        <v>2.0537489106318221</v>
      </c>
      <c r="O533" s="25">
        <f t="shared" si="103"/>
        <v>158.28476194538095</v>
      </c>
      <c r="P533" s="8">
        <f t="shared" si="104"/>
        <v>263</v>
      </c>
      <c r="Q533" s="8">
        <f t="shared" si="105"/>
        <v>2703</v>
      </c>
      <c r="R533" s="8">
        <f t="shared" si="106"/>
        <v>744.70016002588238</v>
      </c>
      <c r="S533" s="8">
        <f t="shared" si="107"/>
        <v>745</v>
      </c>
      <c r="T533" t="s">
        <v>62</v>
      </c>
    </row>
    <row r="534" spans="1:20" x14ac:dyDescent="0.35">
      <c r="A534" s="18" t="s">
        <v>1120</v>
      </c>
      <c r="B534" s="18" t="s">
        <v>1121</v>
      </c>
      <c r="C534" s="19">
        <v>4385.72</v>
      </c>
      <c r="D534" s="20">
        <f t="shared" si="96"/>
        <v>4.7579027148516705E-4</v>
      </c>
      <c r="E534" s="10">
        <f>SUM($C$5:C534)/SUM($C$5:$C$3941)</f>
        <v>0.67186586681469096</v>
      </c>
      <c r="F534" t="str">
        <f t="shared" si="97"/>
        <v>A</v>
      </c>
      <c r="G534" s="21">
        <v>3.292582582582583</v>
      </c>
      <c r="H534" s="22">
        <f t="shared" si="98"/>
        <v>1.9755495495495496</v>
      </c>
      <c r="I534" s="23">
        <v>25.61538461538462</v>
      </c>
      <c r="J534" s="23">
        <v>36.515456757407698</v>
      </c>
      <c r="K534" s="24">
        <f t="shared" si="99"/>
        <v>1.4255283418807807</v>
      </c>
      <c r="L534" t="str">
        <f t="shared" si="100"/>
        <v>Y</v>
      </c>
      <c r="M534" s="10">
        <f t="shared" si="101"/>
        <v>0.98</v>
      </c>
      <c r="N534" s="24">
        <f t="shared" si="102"/>
        <v>2.0537489106318221</v>
      </c>
      <c r="O534" s="25">
        <f t="shared" si="103"/>
        <v>106.0569372717765</v>
      </c>
      <c r="P534" s="8">
        <f t="shared" si="104"/>
        <v>158</v>
      </c>
      <c r="Q534" s="8">
        <f t="shared" si="105"/>
        <v>1332.0000000000002</v>
      </c>
      <c r="R534" s="8">
        <f t="shared" si="106"/>
        <v>367.21731160615536</v>
      </c>
      <c r="S534" s="8">
        <f t="shared" si="107"/>
        <v>368</v>
      </c>
      <c r="T534" t="s">
        <v>62</v>
      </c>
    </row>
    <row r="535" spans="1:20" x14ac:dyDescent="0.35">
      <c r="A535" s="18" t="s">
        <v>1122</v>
      </c>
      <c r="B535" s="18" t="s">
        <v>1123</v>
      </c>
      <c r="C535" s="19">
        <v>4382.97</v>
      </c>
      <c r="D535" s="20">
        <f t="shared" si="96"/>
        <v>4.7549193432579889E-4</v>
      </c>
      <c r="E535" s="10">
        <f>SUM($C$5:C535)/SUM($C$5:$C$3941)</f>
        <v>0.67234135874901668</v>
      </c>
      <c r="F535" t="str">
        <f t="shared" si="97"/>
        <v>A</v>
      </c>
      <c r="G535" s="21">
        <v>7.7029349736379622</v>
      </c>
      <c r="H535" s="22">
        <f t="shared" si="98"/>
        <v>4.6217609841827771</v>
      </c>
      <c r="I535" s="23">
        <v>10.94230769230769</v>
      </c>
      <c r="J535" s="23">
        <v>28.08629102586783</v>
      </c>
      <c r="K535" s="24">
        <f t="shared" si="99"/>
        <v>2.5667612185327373</v>
      </c>
      <c r="L535" t="str">
        <f t="shared" si="100"/>
        <v>Z</v>
      </c>
      <c r="M535" s="10">
        <f t="shared" si="101"/>
        <v>0.98</v>
      </c>
      <c r="N535" s="24">
        <f t="shared" si="102"/>
        <v>2.0537489106318221</v>
      </c>
      <c r="O535" s="25">
        <f t="shared" si="103"/>
        <v>81.574934836958917</v>
      </c>
      <c r="P535" s="8">
        <f t="shared" si="104"/>
        <v>104</v>
      </c>
      <c r="Q535" s="8">
        <f t="shared" si="105"/>
        <v>568.99999999999989</v>
      </c>
      <c r="R535" s="8">
        <f t="shared" si="106"/>
        <v>156.91605822817624</v>
      </c>
      <c r="S535" s="8">
        <f t="shared" si="107"/>
        <v>157</v>
      </c>
      <c r="T535" t="s">
        <v>62</v>
      </c>
    </row>
    <row r="536" spans="1:20" x14ac:dyDescent="0.35">
      <c r="A536" s="18" t="s">
        <v>1124</v>
      </c>
      <c r="B536" s="18" t="s">
        <v>1125</v>
      </c>
      <c r="C536" s="19">
        <v>4381.53</v>
      </c>
      <c r="D536" s="20">
        <f t="shared" si="96"/>
        <v>4.7533571414052971E-4</v>
      </c>
      <c r="E536" s="10">
        <f>SUM($C$5:C536)/SUM($C$5:$C$3941)</f>
        <v>0.67281669446315728</v>
      </c>
      <c r="F536" t="str">
        <f t="shared" si="97"/>
        <v>A</v>
      </c>
      <c r="G536" s="21">
        <v>1.5449682651622001</v>
      </c>
      <c r="H536" s="22">
        <f t="shared" si="98"/>
        <v>0.92698095909732003</v>
      </c>
      <c r="I536" s="23">
        <v>54.53846153846154</v>
      </c>
      <c r="J536" s="23">
        <v>58.790242467193757</v>
      </c>
      <c r="K536" s="24">
        <f t="shared" si="99"/>
        <v>1.0779593118103228</v>
      </c>
      <c r="L536" t="str">
        <f t="shared" si="100"/>
        <v>Y</v>
      </c>
      <c r="M536" s="10">
        <f t="shared" si="101"/>
        <v>0.98</v>
      </c>
      <c r="N536" s="24">
        <f t="shared" si="102"/>
        <v>2.0537489106318221</v>
      </c>
      <c r="O536" s="25">
        <f t="shared" si="103"/>
        <v>170.75270614739924</v>
      </c>
      <c r="P536" s="8">
        <f t="shared" si="104"/>
        <v>280</v>
      </c>
      <c r="Q536" s="8">
        <f t="shared" si="105"/>
        <v>2836</v>
      </c>
      <c r="R536" s="8">
        <f t="shared" si="106"/>
        <v>782.22682347949217</v>
      </c>
      <c r="S536" s="8">
        <f t="shared" si="107"/>
        <v>783</v>
      </c>
      <c r="T536" t="s">
        <v>62</v>
      </c>
    </row>
    <row r="537" spans="1:20" x14ac:dyDescent="0.35">
      <c r="A537" s="18" t="s">
        <v>1126</v>
      </c>
      <c r="B537" s="18" t="s">
        <v>1127</v>
      </c>
      <c r="C537" s="19">
        <v>4379.47</v>
      </c>
      <c r="D537" s="20">
        <f t="shared" si="96"/>
        <v>4.7511223248660302E-4</v>
      </c>
      <c r="E537" s="10">
        <f>SUM($C$5:C537)/SUM($C$5:$C$3941)</f>
        <v>0.67329180669564381</v>
      </c>
      <c r="F537" t="str">
        <f t="shared" si="97"/>
        <v>A</v>
      </c>
      <c r="G537" s="21">
        <v>7.8909369369369378</v>
      </c>
      <c r="H537" s="22">
        <f t="shared" si="98"/>
        <v>4.7345621621621623</v>
      </c>
      <c r="I537" s="23">
        <v>10.67307692307692</v>
      </c>
      <c r="J537" s="23">
        <v>15.611359807934431</v>
      </c>
      <c r="K537" s="24">
        <f t="shared" si="99"/>
        <v>1.4626859639866499</v>
      </c>
      <c r="L537" t="str">
        <f t="shared" si="100"/>
        <v>Y</v>
      </c>
      <c r="M537" s="10">
        <f t="shared" si="101"/>
        <v>0.98</v>
      </c>
      <c r="N537" s="24">
        <f t="shared" si="102"/>
        <v>2.0537489106318221</v>
      </c>
      <c r="O537" s="25">
        <f t="shared" si="103"/>
        <v>45.342251060336345</v>
      </c>
      <c r="P537" s="8">
        <f t="shared" si="104"/>
        <v>67</v>
      </c>
      <c r="Q537" s="8">
        <f t="shared" si="105"/>
        <v>554.99999999999977</v>
      </c>
      <c r="R537" s="8">
        <f t="shared" si="106"/>
        <v>153.11635356066935</v>
      </c>
      <c r="S537" s="8">
        <f t="shared" si="107"/>
        <v>154</v>
      </c>
      <c r="T537" t="s">
        <v>62</v>
      </c>
    </row>
    <row r="538" spans="1:20" x14ac:dyDescent="0.35">
      <c r="A538" s="18" t="s">
        <v>1128</v>
      </c>
      <c r="B538" s="18" t="s">
        <v>1129</v>
      </c>
      <c r="C538" s="19">
        <v>4374.05</v>
      </c>
      <c r="D538" s="20">
        <f t="shared" si="96"/>
        <v>4.7452423706704827E-4</v>
      </c>
      <c r="E538" s="10">
        <f>SUM($C$5:C538)/SUM($C$5:$C$3941)</f>
        <v>0.67376633093271088</v>
      </c>
      <c r="F538" t="str">
        <f t="shared" si="97"/>
        <v>A</v>
      </c>
      <c r="G538" s="21">
        <v>2.1632294757665682</v>
      </c>
      <c r="H538" s="22">
        <f t="shared" si="98"/>
        <v>1.2979376854599409</v>
      </c>
      <c r="I538" s="23">
        <v>38.884615384615387</v>
      </c>
      <c r="J538" s="23">
        <v>31.28531187418238</v>
      </c>
      <c r="K538" s="24">
        <f t="shared" si="99"/>
        <v>0.80456786224405719</v>
      </c>
      <c r="L538" t="str">
        <f t="shared" si="100"/>
        <v>X</v>
      </c>
      <c r="M538" s="10">
        <f t="shared" si="101"/>
        <v>0.98</v>
      </c>
      <c r="N538" s="24">
        <f t="shared" si="102"/>
        <v>2.0537489106318221</v>
      </c>
      <c r="O538" s="25">
        <f t="shared" si="103"/>
        <v>90.86629755206377</v>
      </c>
      <c r="P538" s="8">
        <f t="shared" si="104"/>
        <v>169</v>
      </c>
      <c r="Q538" s="8">
        <f t="shared" si="105"/>
        <v>2022</v>
      </c>
      <c r="R538" s="8">
        <f t="shared" si="106"/>
        <v>558.1856306976639</v>
      </c>
      <c r="S538" s="8">
        <f t="shared" si="107"/>
        <v>559</v>
      </c>
      <c r="T538" t="s">
        <v>62</v>
      </c>
    </row>
    <row r="539" spans="1:20" x14ac:dyDescent="0.35">
      <c r="A539" s="18" t="s">
        <v>1130</v>
      </c>
      <c r="B539" s="18" t="s">
        <v>1131</v>
      </c>
      <c r="C539" s="19">
        <v>4363.88</v>
      </c>
      <c r="D539" s="20">
        <f t="shared" si="96"/>
        <v>4.734209320085849E-4</v>
      </c>
      <c r="E539" s="10">
        <f>SUM($C$5:C539)/SUM($C$5:$C$3941)</f>
        <v>0.67423975186471941</v>
      </c>
      <c r="F539" t="str">
        <f t="shared" si="97"/>
        <v>A</v>
      </c>
      <c r="G539" s="21">
        <v>1.2899438368312151</v>
      </c>
      <c r="H539" s="22">
        <f t="shared" si="98"/>
        <v>0.77396630209872896</v>
      </c>
      <c r="I539" s="23">
        <v>65.057692307692307</v>
      </c>
      <c r="J539" s="23">
        <v>45.105285748050328</v>
      </c>
      <c r="K539" s="24">
        <f t="shared" si="99"/>
        <v>0.69331210727124359</v>
      </c>
      <c r="L539" t="str">
        <f t="shared" si="100"/>
        <v>X</v>
      </c>
      <c r="M539" s="10">
        <f t="shared" si="101"/>
        <v>0.98</v>
      </c>
      <c r="N539" s="24">
        <f t="shared" si="102"/>
        <v>2.0537489106318221</v>
      </c>
      <c r="O539" s="25">
        <f t="shared" si="103"/>
        <v>131.00557643267271</v>
      </c>
      <c r="P539" s="8">
        <f t="shared" si="104"/>
        <v>262</v>
      </c>
      <c r="Q539" s="8">
        <f t="shared" si="105"/>
        <v>3383</v>
      </c>
      <c r="R539" s="8">
        <f t="shared" si="106"/>
        <v>934.98570416111113</v>
      </c>
      <c r="S539" s="8">
        <f t="shared" si="107"/>
        <v>935</v>
      </c>
      <c r="T539" t="s">
        <v>62</v>
      </c>
    </row>
    <row r="540" spans="1:20" x14ac:dyDescent="0.35">
      <c r="A540" s="18" t="s">
        <v>1132</v>
      </c>
      <c r="B540" s="18" t="s">
        <v>1133</v>
      </c>
      <c r="C540" s="19">
        <v>4363.8100000000004</v>
      </c>
      <c r="D540" s="20">
        <f t="shared" si="96"/>
        <v>4.7341333797180099E-4</v>
      </c>
      <c r="E540" s="10">
        <f>SUM($C$5:C540)/SUM($C$5:$C$3941)</f>
        <v>0.6747131652026912</v>
      </c>
      <c r="F540" t="str">
        <f t="shared" si="97"/>
        <v>A</v>
      </c>
      <c r="G540" s="21">
        <v>15.753826714801439</v>
      </c>
      <c r="H540" s="22">
        <f t="shared" si="98"/>
        <v>9.4522960288808626</v>
      </c>
      <c r="I540" s="23">
        <v>5.3269230769230766</v>
      </c>
      <c r="J540" s="23">
        <v>13.12043930673855</v>
      </c>
      <c r="K540" s="24">
        <f t="shared" si="99"/>
        <v>2.4630427579436991</v>
      </c>
      <c r="L540" t="str">
        <f t="shared" si="100"/>
        <v>Z</v>
      </c>
      <c r="M540" s="10">
        <f t="shared" si="101"/>
        <v>0.98</v>
      </c>
      <c r="N540" s="24">
        <f t="shared" si="102"/>
        <v>2.0537489106318221</v>
      </c>
      <c r="O540" s="25">
        <f t="shared" si="103"/>
        <v>38.107523008065137</v>
      </c>
      <c r="P540" s="8">
        <f t="shared" si="104"/>
        <v>49</v>
      </c>
      <c r="Q540" s="8">
        <f t="shared" si="105"/>
        <v>277</v>
      </c>
      <c r="R540" s="8">
        <f t="shared" si="106"/>
        <v>76.557232422585813</v>
      </c>
      <c r="S540" s="8">
        <f t="shared" si="107"/>
        <v>77</v>
      </c>
      <c r="T540" t="s">
        <v>62</v>
      </c>
    </row>
    <row r="541" spans="1:20" x14ac:dyDescent="0.35">
      <c r="A541" s="18" t="s">
        <v>1134</v>
      </c>
      <c r="B541" s="18" t="s">
        <v>1135</v>
      </c>
      <c r="C541" s="19">
        <v>4356.24</v>
      </c>
      <c r="D541" s="20">
        <f t="shared" si="96"/>
        <v>4.7259209713674014E-4</v>
      </c>
      <c r="E541" s="10">
        <f>SUM($C$5:C541)/SUM($C$5:$C$3941)</f>
        <v>0.67518575729982799</v>
      </c>
      <c r="F541" t="str">
        <f t="shared" si="97"/>
        <v>A</v>
      </c>
      <c r="G541" s="21">
        <v>4.3958022199798181</v>
      </c>
      <c r="H541" s="22">
        <f t="shared" si="98"/>
        <v>2.6374813319878907</v>
      </c>
      <c r="I541" s="23">
        <v>19.05769230769231</v>
      </c>
      <c r="J541" s="23">
        <v>17.18687764538943</v>
      </c>
      <c r="K541" s="24">
        <f t="shared" si="99"/>
        <v>0.90183414486402647</v>
      </c>
      <c r="L541" t="str">
        <f t="shared" si="100"/>
        <v>X</v>
      </c>
      <c r="M541" s="10">
        <f t="shared" si="101"/>
        <v>0.98</v>
      </c>
      <c r="N541" s="24">
        <f t="shared" si="102"/>
        <v>2.0537489106318221</v>
      </c>
      <c r="O541" s="25">
        <f t="shared" si="103"/>
        <v>49.918247399848987</v>
      </c>
      <c r="P541" s="8">
        <f t="shared" si="104"/>
        <v>89</v>
      </c>
      <c r="Q541" s="8">
        <f t="shared" si="105"/>
        <v>991.00000000000011</v>
      </c>
      <c r="R541" s="8">
        <f t="shared" si="106"/>
        <v>274.13035461049259</v>
      </c>
      <c r="S541" s="8">
        <f t="shared" si="107"/>
        <v>275</v>
      </c>
      <c r="T541" t="s">
        <v>62</v>
      </c>
    </row>
    <row r="542" spans="1:20" x14ac:dyDescent="0.35">
      <c r="A542" s="18" t="s">
        <v>1136</v>
      </c>
      <c r="B542" s="18" t="s">
        <v>1137</v>
      </c>
      <c r="C542" s="19">
        <v>4355.97</v>
      </c>
      <c r="D542" s="20">
        <f t="shared" si="96"/>
        <v>4.7256280585200225E-4</v>
      </c>
      <c r="E542" s="10">
        <f>SUM($C$5:C542)/SUM($C$5:$C$3941)</f>
        <v>0.67565832010567994</v>
      </c>
      <c r="F542" t="str">
        <f t="shared" si="97"/>
        <v>A</v>
      </c>
      <c r="G542" s="21">
        <v>3.120322349570201</v>
      </c>
      <c r="H542" s="22">
        <f t="shared" si="98"/>
        <v>1.8721934097421205</v>
      </c>
      <c r="I542" s="23">
        <v>26.84615384615385</v>
      </c>
      <c r="J542" s="23">
        <v>21.540099054321569</v>
      </c>
      <c r="K542" s="24">
        <f t="shared" si="99"/>
        <v>0.80235325990309558</v>
      </c>
      <c r="L542" t="str">
        <f t="shared" si="100"/>
        <v>X</v>
      </c>
      <c r="M542" s="10">
        <f t="shared" si="101"/>
        <v>0.98</v>
      </c>
      <c r="N542" s="24">
        <f t="shared" si="102"/>
        <v>2.0537489106318221</v>
      </c>
      <c r="O542" s="25">
        <f t="shared" si="103"/>
        <v>62.561915886992033</v>
      </c>
      <c r="P542" s="8">
        <f t="shared" si="104"/>
        <v>117</v>
      </c>
      <c r="Q542" s="8">
        <f t="shared" si="105"/>
        <v>1396.0000000000002</v>
      </c>
      <c r="R542" s="8">
        <f t="shared" si="106"/>
        <v>386.1733955970555</v>
      </c>
      <c r="S542" s="8">
        <f t="shared" si="107"/>
        <v>387</v>
      </c>
      <c r="T542" t="s">
        <v>62</v>
      </c>
    </row>
    <row r="543" spans="1:20" x14ac:dyDescent="0.35">
      <c r="A543" s="18" t="s">
        <v>1138</v>
      </c>
      <c r="B543" s="18" t="s">
        <v>1139</v>
      </c>
      <c r="C543" s="19">
        <v>4352.97</v>
      </c>
      <c r="D543" s="20">
        <f t="shared" si="96"/>
        <v>4.7223734713269149E-4</v>
      </c>
      <c r="E543" s="10">
        <f>SUM($C$5:C543)/SUM($C$5:$C$3941)</f>
        <v>0.67613055745281259</v>
      </c>
      <c r="F543" t="str">
        <f t="shared" si="97"/>
        <v>A</v>
      </c>
      <c r="G543" s="21">
        <v>0.26772679746601891</v>
      </c>
      <c r="H543" s="22">
        <f t="shared" si="98"/>
        <v>0.16063607847961134</v>
      </c>
      <c r="I543" s="23">
        <v>312.67307692307691</v>
      </c>
      <c r="J543" s="23">
        <v>1474.0276252652959</v>
      </c>
      <c r="K543" s="24">
        <f t="shared" si="99"/>
        <v>4.714277416433692</v>
      </c>
      <c r="L543" t="str">
        <f t="shared" si="100"/>
        <v>Z</v>
      </c>
      <c r="M543" s="10">
        <f t="shared" si="101"/>
        <v>0.98</v>
      </c>
      <c r="N543" s="24">
        <f t="shared" si="102"/>
        <v>2.0537489106318221</v>
      </c>
      <c r="O543" s="25">
        <f t="shared" si="103"/>
        <v>4281.2241519589688</v>
      </c>
      <c r="P543" s="8">
        <f t="shared" si="104"/>
        <v>4907</v>
      </c>
      <c r="Q543" s="8">
        <f t="shared" si="105"/>
        <v>16259</v>
      </c>
      <c r="R543" s="8">
        <f t="shared" si="106"/>
        <v>4499.2525001725571</v>
      </c>
      <c r="S543" s="8">
        <f t="shared" si="107"/>
        <v>4500</v>
      </c>
      <c r="T543" t="s">
        <v>62</v>
      </c>
    </row>
    <row r="544" spans="1:20" x14ac:dyDescent="0.35">
      <c r="A544" s="18" t="s">
        <v>1140</v>
      </c>
      <c r="B544" s="18" t="s">
        <v>1141</v>
      </c>
      <c r="C544" s="19">
        <v>4339.99</v>
      </c>
      <c r="D544" s="20">
        <f t="shared" si="96"/>
        <v>4.7082919574047366E-4</v>
      </c>
      <c r="E544" s="10">
        <f>SUM($C$5:C544)/SUM($C$5:$C$3941)</f>
        <v>0.67660138664855307</v>
      </c>
      <c r="F544" t="str">
        <f t="shared" si="97"/>
        <v>A</v>
      </c>
      <c r="G544" s="21">
        <v>4.478833849329205</v>
      </c>
      <c r="H544" s="22">
        <f t="shared" si="98"/>
        <v>2.6873003095975228</v>
      </c>
      <c r="I544" s="23">
        <v>18.63461538461538</v>
      </c>
      <c r="J544" s="23">
        <v>35.771622473113723</v>
      </c>
      <c r="K544" s="24">
        <f t="shared" si="99"/>
        <v>1.9196329913332446</v>
      </c>
      <c r="L544" t="str">
        <f t="shared" si="100"/>
        <v>Y</v>
      </c>
      <c r="M544" s="10">
        <f t="shared" si="101"/>
        <v>0.98</v>
      </c>
      <c r="N544" s="24">
        <f t="shared" si="102"/>
        <v>2.0537489106318221</v>
      </c>
      <c r="O544" s="25">
        <f t="shared" si="103"/>
        <v>103.8965155480647</v>
      </c>
      <c r="P544" s="8">
        <f t="shared" si="104"/>
        <v>142</v>
      </c>
      <c r="Q544" s="8">
        <f t="shared" si="105"/>
        <v>968.99999999999977</v>
      </c>
      <c r="R544" s="8">
        <f t="shared" si="106"/>
        <v>268.54606019204459</v>
      </c>
      <c r="S544" s="8">
        <f t="shared" si="107"/>
        <v>269</v>
      </c>
      <c r="T544" t="s">
        <v>62</v>
      </c>
    </row>
    <row r="545" spans="1:20" x14ac:dyDescent="0.35">
      <c r="A545" s="18" t="s">
        <v>1142</v>
      </c>
      <c r="B545" s="18" t="s">
        <v>1143</v>
      </c>
      <c r="C545" s="19">
        <v>4338.9799999999996</v>
      </c>
      <c r="D545" s="20">
        <f t="shared" si="96"/>
        <v>4.7071962463830568E-4</v>
      </c>
      <c r="E545" s="10">
        <f>SUM($C$5:C545)/SUM($C$5:$C$3941)</f>
        <v>0.67707210627319148</v>
      </c>
      <c r="F545" t="str">
        <f t="shared" si="97"/>
        <v>A</v>
      </c>
      <c r="G545" s="21">
        <v>0.85028022731726427</v>
      </c>
      <c r="H545" s="22">
        <f t="shared" si="98"/>
        <v>0.51016813639035852</v>
      </c>
      <c r="I545" s="23">
        <v>98.134615384615387</v>
      </c>
      <c r="J545" s="23">
        <v>68.217940497581154</v>
      </c>
      <c r="K545" s="24">
        <f t="shared" si="99"/>
        <v>0.69514656199769154</v>
      </c>
      <c r="L545" t="str">
        <f t="shared" si="100"/>
        <v>X</v>
      </c>
      <c r="M545" s="10">
        <f t="shared" si="101"/>
        <v>0.98</v>
      </c>
      <c r="N545" s="24">
        <f t="shared" si="102"/>
        <v>2.0537489106318221</v>
      </c>
      <c r="O545" s="25">
        <f t="shared" si="103"/>
        <v>198.1348852960472</v>
      </c>
      <c r="P545" s="8">
        <f t="shared" si="104"/>
        <v>395</v>
      </c>
      <c r="Q545" s="8">
        <f t="shared" si="105"/>
        <v>5103</v>
      </c>
      <c r="R545" s="8">
        <f t="shared" si="106"/>
        <v>1414.396317080091</v>
      </c>
      <c r="S545" s="8">
        <f t="shared" si="107"/>
        <v>1415</v>
      </c>
      <c r="T545" t="s">
        <v>62</v>
      </c>
    </row>
    <row r="546" spans="1:20" x14ac:dyDescent="0.35">
      <c r="A546" s="18" t="s">
        <v>1144</v>
      </c>
      <c r="B546" s="18" t="s">
        <v>1145</v>
      </c>
      <c r="C546" s="19">
        <v>4332.09</v>
      </c>
      <c r="D546" s="20">
        <f t="shared" si="96"/>
        <v>4.6997215444628874E-4</v>
      </c>
      <c r="E546" s="10">
        <f>SUM($C$5:C546)/SUM($C$5:$C$3941)</f>
        <v>0.6775420784276377</v>
      </c>
      <c r="F546" t="str">
        <f t="shared" si="97"/>
        <v>A</v>
      </c>
      <c r="G546" s="21">
        <v>1.0366331658291461</v>
      </c>
      <c r="H546" s="22">
        <f t="shared" si="98"/>
        <v>0.62197989949748766</v>
      </c>
      <c r="I546" s="23">
        <v>80.365384615384613</v>
      </c>
      <c r="J546" s="23">
        <v>60.147866438503641</v>
      </c>
      <c r="K546" s="24">
        <f t="shared" si="99"/>
        <v>0.74843002029245975</v>
      </c>
      <c r="L546" t="str">
        <f t="shared" si="100"/>
        <v>X</v>
      </c>
      <c r="M546" s="10">
        <f t="shared" si="101"/>
        <v>0.98</v>
      </c>
      <c r="N546" s="24">
        <f t="shared" si="102"/>
        <v>2.0537489106318221</v>
      </c>
      <c r="O546" s="25">
        <f t="shared" si="103"/>
        <v>174.69584292151785</v>
      </c>
      <c r="P546" s="8">
        <f t="shared" si="104"/>
        <v>336</v>
      </c>
      <c r="Q546" s="8">
        <f t="shared" si="105"/>
        <v>4179</v>
      </c>
      <c r="R546" s="8">
        <f t="shared" si="106"/>
        <v>1159.2123743339516</v>
      </c>
      <c r="S546" s="8">
        <f t="shared" si="107"/>
        <v>1160</v>
      </c>
      <c r="T546" t="s">
        <v>62</v>
      </c>
    </row>
    <row r="547" spans="1:20" x14ac:dyDescent="0.35">
      <c r="A547" s="18" t="s">
        <v>1146</v>
      </c>
      <c r="B547" s="18" t="s">
        <v>1147</v>
      </c>
      <c r="C547" s="19">
        <v>4320.55</v>
      </c>
      <c r="D547" s="20">
        <f t="shared" si="96"/>
        <v>4.687202232393401E-4</v>
      </c>
      <c r="E547" s="10">
        <f>SUM($C$5:C547)/SUM($C$5:$C$3941)</f>
        <v>0.67801079865087699</v>
      </c>
      <c r="F547" t="str">
        <f t="shared" si="97"/>
        <v>A</v>
      </c>
      <c r="G547" s="21">
        <v>3.031964912280702</v>
      </c>
      <c r="H547" s="22">
        <f t="shared" si="98"/>
        <v>1.819178947368421</v>
      </c>
      <c r="I547" s="23">
        <v>27.40384615384615</v>
      </c>
      <c r="J547" s="23">
        <v>41.591033920354782</v>
      </c>
      <c r="K547" s="24">
        <f t="shared" si="99"/>
        <v>1.5177079044620694</v>
      </c>
      <c r="L547" t="str">
        <f t="shared" si="100"/>
        <v>Y</v>
      </c>
      <c r="M547" s="10">
        <f t="shared" si="101"/>
        <v>0.98</v>
      </c>
      <c r="N547" s="24">
        <f t="shared" si="102"/>
        <v>2.0537489106318221</v>
      </c>
      <c r="O547" s="25">
        <f t="shared" si="103"/>
        <v>120.79864438953119</v>
      </c>
      <c r="P547" s="8">
        <f t="shared" si="104"/>
        <v>176</v>
      </c>
      <c r="Q547" s="8">
        <f t="shared" si="105"/>
        <v>1424.9999999999998</v>
      </c>
      <c r="R547" s="8">
        <f t="shared" si="106"/>
        <v>395.80813801534526</v>
      </c>
      <c r="S547" s="8">
        <f t="shared" si="107"/>
        <v>396</v>
      </c>
      <c r="T547" t="s">
        <v>62</v>
      </c>
    </row>
    <row r="548" spans="1:20" x14ac:dyDescent="0.35">
      <c r="A548" s="18" t="s">
        <v>1148</v>
      </c>
      <c r="B548" s="18" t="s">
        <v>1149</v>
      </c>
      <c r="C548" s="19">
        <v>4318.43</v>
      </c>
      <c r="D548" s="20">
        <f t="shared" si="96"/>
        <v>4.6849023241102717E-4</v>
      </c>
      <c r="E548" s="10">
        <f>SUM($C$5:C548)/SUM($C$5:$C$3941)</f>
        <v>0.67847928888328801</v>
      </c>
      <c r="F548" t="str">
        <f t="shared" si="97"/>
        <v>A</v>
      </c>
      <c r="G548" s="21">
        <v>8.2570363288718926</v>
      </c>
      <c r="H548" s="22">
        <f t="shared" si="98"/>
        <v>4.9542217973231351</v>
      </c>
      <c r="I548" s="23">
        <v>10.05769230769231</v>
      </c>
      <c r="J548" s="23">
        <v>15.998055594522411</v>
      </c>
      <c r="K548" s="24">
        <f t="shared" si="99"/>
        <v>1.5906288545223044</v>
      </c>
      <c r="L548" t="str">
        <f t="shared" si="100"/>
        <v>Y</v>
      </c>
      <c r="M548" s="10">
        <f t="shared" si="101"/>
        <v>0.98</v>
      </c>
      <c r="N548" s="24">
        <f t="shared" si="102"/>
        <v>2.0537489106318221</v>
      </c>
      <c r="O548" s="25">
        <f t="shared" si="103"/>
        <v>46.465385601796015</v>
      </c>
      <c r="P548" s="8">
        <f t="shared" si="104"/>
        <v>67</v>
      </c>
      <c r="Q548" s="8">
        <f t="shared" si="105"/>
        <v>523.00000000000011</v>
      </c>
      <c r="R548" s="8">
        <f t="shared" si="106"/>
        <v>145.30418383093175</v>
      </c>
      <c r="S548" s="8">
        <f t="shared" si="107"/>
        <v>146</v>
      </c>
      <c r="T548" t="s">
        <v>62</v>
      </c>
    </row>
    <row r="549" spans="1:20" x14ac:dyDescent="0.35">
      <c r="A549" s="18" t="s">
        <v>1150</v>
      </c>
      <c r="B549" s="18" t="s">
        <v>1151</v>
      </c>
      <c r="C549" s="19">
        <v>4313.7299999999996</v>
      </c>
      <c r="D549" s="20">
        <f t="shared" si="96"/>
        <v>4.6798034708410695E-4</v>
      </c>
      <c r="E549" s="10">
        <f>SUM($C$5:C549)/SUM($C$5:$C$3941)</f>
        <v>0.67894726923037219</v>
      </c>
      <c r="F549" t="str">
        <f t="shared" si="97"/>
        <v>A</v>
      </c>
      <c r="G549" s="21">
        <v>1.69564858490566</v>
      </c>
      <c r="H549" s="22">
        <f t="shared" si="98"/>
        <v>1.0173891509433959</v>
      </c>
      <c r="I549" s="23">
        <v>48.92307692307692</v>
      </c>
      <c r="J549" s="23">
        <v>40.44451350554052</v>
      </c>
      <c r="K549" s="24">
        <f t="shared" si="99"/>
        <v>0.82669603077362708</v>
      </c>
      <c r="L549" t="str">
        <f t="shared" si="100"/>
        <v>X</v>
      </c>
      <c r="M549" s="10">
        <f t="shared" si="101"/>
        <v>0.98</v>
      </c>
      <c r="N549" s="24">
        <f t="shared" si="102"/>
        <v>2.0537489106318221</v>
      </c>
      <c r="O549" s="25">
        <f t="shared" si="103"/>
        <v>117.46864513681474</v>
      </c>
      <c r="P549" s="8">
        <f t="shared" si="104"/>
        <v>216</v>
      </c>
      <c r="Q549" s="8">
        <f t="shared" si="105"/>
        <v>2544</v>
      </c>
      <c r="R549" s="8">
        <f t="shared" si="106"/>
        <v>707.18004964714623</v>
      </c>
      <c r="S549" s="8">
        <f t="shared" si="107"/>
        <v>708</v>
      </c>
      <c r="T549" t="s">
        <v>62</v>
      </c>
    </row>
    <row r="550" spans="1:20" x14ac:dyDescent="0.35">
      <c r="A550" s="18" t="s">
        <v>1152</v>
      </c>
      <c r="B550" s="18" t="s">
        <v>1153</v>
      </c>
      <c r="C550" s="19">
        <v>4305.8999999999996</v>
      </c>
      <c r="D550" s="20">
        <f t="shared" si="96"/>
        <v>4.6713089982670589E-4</v>
      </c>
      <c r="E550" s="10">
        <f>SUM($C$5:C550)/SUM($C$5:$C$3941)</f>
        <v>0.67941440013019894</v>
      </c>
      <c r="F550" t="str">
        <f t="shared" si="97"/>
        <v>A</v>
      </c>
      <c r="G550" s="21">
        <v>5.9065843621399168</v>
      </c>
      <c r="H550" s="22">
        <f t="shared" si="98"/>
        <v>3.5439506172839499</v>
      </c>
      <c r="I550" s="23">
        <v>14.01923076923077</v>
      </c>
      <c r="J550" s="23">
        <v>26.28910934179622</v>
      </c>
      <c r="K550" s="24">
        <f t="shared" si="99"/>
        <v>1.8752176759580292</v>
      </c>
      <c r="L550" t="str">
        <f t="shared" si="100"/>
        <v>Y</v>
      </c>
      <c r="M550" s="10">
        <f t="shared" si="101"/>
        <v>0.98</v>
      </c>
      <c r="N550" s="24">
        <f t="shared" si="102"/>
        <v>2.0537489106318221</v>
      </c>
      <c r="O550" s="25">
        <f t="shared" si="103"/>
        <v>76.355129251618621</v>
      </c>
      <c r="P550" s="8">
        <f t="shared" si="104"/>
        <v>105</v>
      </c>
      <c r="Q550" s="8">
        <f t="shared" si="105"/>
        <v>729</v>
      </c>
      <c r="R550" s="8">
        <f t="shared" si="106"/>
        <v>202.83127991655948</v>
      </c>
      <c r="S550" s="8">
        <f t="shared" si="107"/>
        <v>203</v>
      </c>
      <c r="T550" t="s">
        <v>62</v>
      </c>
    </row>
    <row r="551" spans="1:20" x14ac:dyDescent="0.35">
      <c r="A551" s="18" t="s">
        <v>1154</v>
      </c>
      <c r="B551" s="18" t="s">
        <v>1155</v>
      </c>
      <c r="C551" s="19">
        <v>4291.49</v>
      </c>
      <c r="D551" s="20">
        <f t="shared" si="96"/>
        <v>4.6556761311161666E-4</v>
      </c>
      <c r="E551" s="10">
        <f>SUM($C$5:C551)/SUM($C$5:$C$3941)</f>
        <v>0.67987996774331061</v>
      </c>
      <c r="F551" t="str">
        <f t="shared" si="97"/>
        <v>A</v>
      </c>
      <c r="G551" s="21">
        <v>4.1746011673151751</v>
      </c>
      <c r="H551" s="22">
        <f t="shared" si="98"/>
        <v>2.504760700389105</v>
      </c>
      <c r="I551" s="23">
        <v>19.76923076923077</v>
      </c>
      <c r="J551" s="23">
        <v>39.214650815892362</v>
      </c>
      <c r="K551" s="24">
        <f t="shared" si="99"/>
        <v>1.9836204692863839</v>
      </c>
      <c r="L551" t="str">
        <f t="shared" si="100"/>
        <v>Y</v>
      </c>
      <c r="M551" s="10">
        <f t="shared" si="101"/>
        <v>0.98</v>
      </c>
      <c r="N551" s="24">
        <f t="shared" si="102"/>
        <v>2.0537489106318221</v>
      </c>
      <c r="O551" s="25">
        <f t="shared" si="103"/>
        <v>113.89658328378992</v>
      </c>
      <c r="P551" s="8">
        <f t="shared" si="104"/>
        <v>154</v>
      </c>
      <c r="Q551" s="8">
        <f t="shared" si="105"/>
        <v>1028</v>
      </c>
      <c r="R551" s="8">
        <f t="shared" si="106"/>
        <v>286.50251248231854</v>
      </c>
      <c r="S551" s="8">
        <f t="shared" si="107"/>
        <v>287</v>
      </c>
      <c r="T551" t="s">
        <v>62</v>
      </c>
    </row>
    <row r="552" spans="1:20" x14ac:dyDescent="0.35">
      <c r="A552" s="18" t="s">
        <v>1156</v>
      </c>
      <c r="B552" s="18" t="s">
        <v>1157</v>
      </c>
      <c r="C552" s="19">
        <v>4283.88</v>
      </c>
      <c r="D552" s="20">
        <f t="shared" si="96"/>
        <v>4.6474203282696514E-4</v>
      </c>
      <c r="E552" s="10">
        <f>SUM($C$5:C552)/SUM($C$5:$C$3941)</f>
        <v>0.68034470977613748</v>
      </c>
      <c r="F552" t="str">
        <f t="shared" si="97"/>
        <v>A</v>
      </c>
      <c r="G552" s="21">
        <v>2.966675900277008</v>
      </c>
      <c r="H552" s="22">
        <f t="shared" si="98"/>
        <v>1.7800055401662047</v>
      </c>
      <c r="I552" s="23">
        <v>27.76923076923077</v>
      </c>
      <c r="J552" s="23">
        <v>61.110833218436682</v>
      </c>
      <c r="K552" s="24">
        <f t="shared" si="99"/>
        <v>2.2006671242096312</v>
      </c>
      <c r="L552" t="str">
        <f t="shared" si="100"/>
        <v>Z</v>
      </c>
      <c r="M552" s="10">
        <f t="shared" si="101"/>
        <v>0.98</v>
      </c>
      <c r="N552" s="24">
        <f t="shared" si="102"/>
        <v>2.0537489106318221</v>
      </c>
      <c r="O552" s="25">
        <f t="shared" si="103"/>
        <v>177.49272173512998</v>
      </c>
      <c r="P552" s="8">
        <f t="shared" si="104"/>
        <v>234</v>
      </c>
      <c r="Q552" s="8">
        <f t="shared" si="105"/>
        <v>1444</v>
      </c>
      <c r="R552" s="8">
        <f t="shared" si="106"/>
        <v>402.79856755711489</v>
      </c>
      <c r="S552" s="8">
        <f t="shared" si="107"/>
        <v>403</v>
      </c>
      <c r="T552" t="s">
        <v>62</v>
      </c>
    </row>
    <row r="553" spans="1:20" x14ac:dyDescent="0.35">
      <c r="A553" s="18" t="s">
        <v>1158</v>
      </c>
      <c r="B553" s="18" t="s">
        <v>1159</v>
      </c>
      <c r="C553" s="19">
        <v>4255.1099999999997</v>
      </c>
      <c r="D553" s="20">
        <f t="shared" si="96"/>
        <v>4.6162088370877509E-4</v>
      </c>
      <c r="E553" s="10">
        <f>SUM($C$5:C553)/SUM($C$5:$C$3941)</f>
        <v>0.6808063306598463</v>
      </c>
      <c r="F553" t="str">
        <f t="shared" si="97"/>
        <v>A</v>
      </c>
      <c r="G553" s="21">
        <v>23.000594594594592</v>
      </c>
      <c r="H553" s="22">
        <f t="shared" si="98"/>
        <v>13.800356756756754</v>
      </c>
      <c r="I553" s="23">
        <v>3.557692307692307</v>
      </c>
      <c r="J553" s="23">
        <v>7.8250814981371724</v>
      </c>
      <c r="K553" s="24">
        <f t="shared" si="99"/>
        <v>2.1994823670439625</v>
      </c>
      <c r="L553" t="str">
        <f t="shared" si="100"/>
        <v>Z</v>
      </c>
      <c r="M553" s="10">
        <f t="shared" si="101"/>
        <v>0.98</v>
      </c>
      <c r="N553" s="24">
        <f t="shared" si="102"/>
        <v>2.0537489106318221</v>
      </c>
      <c r="O553" s="25">
        <f t="shared" si="103"/>
        <v>22.727476287863077</v>
      </c>
      <c r="P553" s="8">
        <f t="shared" si="104"/>
        <v>30</v>
      </c>
      <c r="Q553" s="8">
        <f t="shared" si="105"/>
        <v>184.99999999999997</v>
      </c>
      <c r="R553" s="8">
        <f t="shared" si="106"/>
        <v>51.779243997109369</v>
      </c>
      <c r="S553" s="8">
        <f t="shared" si="107"/>
        <v>52</v>
      </c>
      <c r="T553" t="s">
        <v>62</v>
      </c>
    </row>
    <row r="554" spans="1:20" x14ac:dyDescent="0.35">
      <c r="A554" s="18" t="s">
        <v>1160</v>
      </c>
      <c r="B554" s="18" t="s">
        <v>1161</v>
      </c>
      <c r="C554" s="19">
        <v>4251.16</v>
      </c>
      <c r="D554" s="20">
        <f t="shared" si="96"/>
        <v>4.6119236306168263E-4</v>
      </c>
      <c r="E554" s="10">
        <f>SUM($C$5:C554)/SUM($C$5:$C$3941)</f>
        <v>0.68126752302290805</v>
      </c>
      <c r="F554" t="str">
        <f t="shared" si="97"/>
        <v>A</v>
      </c>
      <c r="G554" s="21">
        <v>8.9310084033613446</v>
      </c>
      <c r="H554" s="22">
        <f t="shared" si="98"/>
        <v>5.3586050420168068</v>
      </c>
      <c r="I554" s="23">
        <v>9.1538461538461533</v>
      </c>
      <c r="J554" s="23">
        <v>17.46075107360215</v>
      </c>
      <c r="K554" s="24">
        <f t="shared" si="99"/>
        <v>1.9074770080405712</v>
      </c>
      <c r="L554" t="str">
        <f t="shared" si="100"/>
        <v>Y</v>
      </c>
      <c r="M554" s="10">
        <f t="shared" si="101"/>
        <v>0.98</v>
      </c>
      <c r="N554" s="24">
        <f t="shared" si="102"/>
        <v>2.0537489106318221</v>
      </c>
      <c r="O554" s="25">
        <f t="shared" si="103"/>
        <v>50.713696220038536</v>
      </c>
      <c r="P554" s="8">
        <f t="shared" si="104"/>
        <v>70</v>
      </c>
      <c r="Q554" s="8">
        <f t="shared" si="105"/>
        <v>476</v>
      </c>
      <c r="R554" s="8">
        <f t="shared" si="106"/>
        <v>133.28847528386723</v>
      </c>
      <c r="S554" s="8">
        <f t="shared" si="107"/>
        <v>134</v>
      </c>
      <c r="T554" t="s">
        <v>62</v>
      </c>
    </row>
    <row r="555" spans="1:20" x14ac:dyDescent="0.35">
      <c r="A555" s="18" t="s">
        <v>1162</v>
      </c>
      <c r="B555" s="18" t="s">
        <v>1163</v>
      </c>
      <c r="C555" s="19">
        <v>4250.74</v>
      </c>
      <c r="D555" s="20">
        <f t="shared" si="96"/>
        <v>4.611467988409791E-4</v>
      </c>
      <c r="E555" s="10">
        <f>SUM($C$5:C555)/SUM($C$5:$C$3941)</f>
        <v>0.68172866982174907</v>
      </c>
      <c r="F555" t="str">
        <f t="shared" si="97"/>
        <v>A</v>
      </c>
      <c r="G555" s="21">
        <v>1.204175637393768</v>
      </c>
      <c r="H555" s="22">
        <f t="shared" si="98"/>
        <v>0.72250538243626072</v>
      </c>
      <c r="I555" s="23">
        <v>67.884615384615387</v>
      </c>
      <c r="J555" s="23">
        <v>77.202472236690809</v>
      </c>
      <c r="K555" s="24">
        <f t="shared" si="99"/>
        <v>1.137260214251536</v>
      </c>
      <c r="L555" t="str">
        <f t="shared" si="100"/>
        <v>Y</v>
      </c>
      <c r="M555" s="10">
        <f t="shared" si="101"/>
        <v>0.98</v>
      </c>
      <c r="N555" s="24">
        <f t="shared" si="102"/>
        <v>2.0537489106318221</v>
      </c>
      <c r="O555" s="25">
        <f t="shared" si="103"/>
        <v>224.22991473526503</v>
      </c>
      <c r="P555" s="8">
        <f t="shared" si="104"/>
        <v>360</v>
      </c>
      <c r="Q555" s="8">
        <f t="shared" si="105"/>
        <v>3530</v>
      </c>
      <c r="R555" s="8">
        <f t="shared" si="106"/>
        <v>988.51168440524236</v>
      </c>
      <c r="S555" s="8">
        <f t="shared" si="107"/>
        <v>989</v>
      </c>
      <c r="T555" t="s">
        <v>62</v>
      </c>
    </row>
    <row r="556" spans="1:20" x14ac:dyDescent="0.35">
      <c r="A556" s="18" t="s">
        <v>1164</v>
      </c>
      <c r="B556" s="18" t="s">
        <v>1165</v>
      </c>
      <c r="C556" s="19">
        <v>4247.24</v>
      </c>
      <c r="D556" s="20">
        <f t="shared" si="96"/>
        <v>4.6076709700178324E-4</v>
      </c>
      <c r="E556" s="10">
        <f>SUM($C$5:C556)/SUM($C$5:$C$3941)</f>
        <v>0.68218943691875089</v>
      </c>
      <c r="F556" t="str">
        <f t="shared" si="97"/>
        <v>A</v>
      </c>
      <c r="G556" s="21">
        <v>1.4840111809923131</v>
      </c>
      <c r="H556" s="22">
        <f t="shared" si="98"/>
        <v>0.89040670859538784</v>
      </c>
      <c r="I556" s="23">
        <v>55.03846153846154</v>
      </c>
      <c r="J556" s="23">
        <v>39.845270114881927</v>
      </c>
      <c r="K556" s="24">
        <f t="shared" si="99"/>
        <v>0.72395319565823202</v>
      </c>
      <c r="L556" t="str">
        <f t="shared" si="100"/>
        <v>X</v>
      </c>
      <c r="M556" s="10">
        <f t="shared" si="101"/>
        <v>0.98</v>
      </c>
      <c r="N556" s="24">
        <f t="shared" si="102"/>
        <v>2.0537489106318221</v>
      </c>
      <c r="O556" s="25">
        <f t="shared" si="103"/>
        <v>115.72817892504506</v>
      </c>
      <c r="P556" s="8">
        <f t="shared" si="104"/>
        <v>226</v>
      </c>
      <c r="Q556" s="8">
        <f t="shared" si="105"/>
        <v>2862</v>
      </c>
      <c r="R556" s="8">
        <f t="shared" si="106"/>
        <v>801.78070529016509</v>
      </c>
      <c r="S556" s="8">
        <f t="shared" si="107"/>
        <v>802</v>
      </c>
      <c r="T556" t="s">
        <v>62</v>
      </c>
    </row>
    <row r="557" spans="1:20" x14ac:dyDescent="0.35">
      <c r="A557" s="18" t="s">
        <v>1166</v>
      </c>
      <c r="B557" s="18" t="s">
        <v>1167</v>
      </c>
      <c r="C557" s="19">
        <v>4235.95</v>
      </c>
      <c r="D557" s="20">
        <f t="shared" si="96"/>
        <v>4.5954228735477714E-4</v>
      </c>
      <c r="E557" s="10">
        <f>SUM($C$5:C557)/SUM($C$5:$C$3941)</f>
        <v>0.68264897920610568</v>
      </c>
      <c r="F557" t="str">
        <f t="shared" si="97"/>
        <v>A</v>
      </c>
      <c r="G557" s="21">
        <v>1.565391722099039</v>
      </c>
      <c r="H557" s="22">
        <f t="shared" si="98"/>
        <v>0.93923503325942337</v>
      </c>
      <c r="I557" s="23">
        <v>52.03846153846154</v>
      </c>
      <c r="J557" s="23">
        <v>102.7939041334577</v>
      </c>
      <c r="K557" s="24">
        <f t="shared" si="99"/>
        <v>1.975344794877975</v>
      </c>
      <c r="L557" t="str">
        <f t="shared" si="100"/>
        <v>Y</v>
      </c>
      <c r="M557" s="10">
        <f t="shared" si="101"/>
        <v>0.98</v>
      </c>
      <c r="N557" s="24">
        <f t="shared" si="102"/>
        <v>2.0537489106318221</v>
      </c>
      <c r="O557" s="25">
        <f t="shared" si="103"/>
        <v>298.55868201324085</v>
      </c>
      <c r="P557" s="8">
        <f t="shared" si="104"/>
        <v>403</v>
      </c>
      <c r="Q557" s="8">
        <f t="shared" si="105"/>
        <v>2706</v>
      </c>
      <c r="R557" s="8">
        <f t="shared" si="106"/>
        <v>759.08734692060341</v>
      </c>
      <c r="S557" s="8">
        <f t="shared" si="107"/>
        <v>760</v>
      </c>
      <c r="T557" t="s">
        <v>62</v>
      </c>
    </row>
    <row r="558" spans="1:20" x14ac:dyDescent="0.35">
      <c r="A558" s="18" t="s">
        <v>1168</v>
      </c>
      <c r="B558" s="18" t="s">
        <v>1169</v>
      </c>
      <c r="C558" s="19">
        <v>4235.46</v>
      </c>
      <c r="D558" s="20">
        <f t="shared" si="96"/>
        <v>4.5948912909728976E-4</v>
      </c>
      <c r="E558" s="10">
        <f>SUM($C$5:C558)/SUM($C$5:$C$3941)</f>
        <v>0.68310846833520289</v>
      </c>
      <c r="F558" t="str">
        <f t="shared" si="97"/>
        <v>A</v>
      </c>
      <c r="G558" s="21">
        <v>1.6894535301156759</v>
      </c>
      <c r="H558" s="22">
        <f t="shared" si="98"/>
        <v>1.0136721180694055</v>
      </c>
      <c r="I558" s="23">
        <v>48.21153846153846</v>
      </c>
      <c r="J558" s="23">
        <v>26.61735873113674</v>
      </c>
      <c r="K558" s="24">
        <f t="shared" si="99"/>
        <v>0.55209519506147209</v>
      </c>
      <c r="L558" t="str">
        <f t="shared" si="100"/>
        <v>X</v>
      </c>
      <c r="M558" s="10">
        <f t="shared" si="101"/>
        <v>0.98</v>
      </c>
      <c r="N558" s="24">
        <f t="shared" si="102"/>
        <v>2.0537489106318221</v>
      </c>
      <c r="O558" s="25">
        <f t="shared" si="103"/>
        <v>77.308509764590696</v>
      </c>
      <c r="P558" s="8">
        <f t="shared" si="104"/>
        <v>174</v>
      </c>
      <c r="Q558" s="8">
        <f t="shared" si="105"/>
        <v>2507</v>
      </c>
      <c r="R558" s="8">
        <f t="shared" si="106"/>
        <v>703.30452932320725</v>
      </c>
      <c r="S558" s="8">
        <f t="shared" si="107"/>
        <v>704</v>
      </c>
      <c r="T558" t="s">
        <v>62</v>
      </c>
    </row>
    <row r="559" spans="1:20" x14ac:dyDescent="0.35">
      <c r="A559" s="18" t="s">
        <v>1170</v>
      </c>
      <c r="B559" s="18" t="s">
        <v>1171</v>
      </c>
      <c r="C559" s="19">
        <v>4224.49</v>
      </c>
      <c r="D559" s="20">
        <f t="shared" si="96"/>
        <v>4.5829903504701012E-4</v>
      </c>
      <c r="E559" s="10">
        <f>SUM($C$5:C559)/SUM($C$5:$C$3941)</f>
        <v>0.68356676737025002</v>
      </c>
      <c r="F559" t="str">
        <f t="shared" si="97"/>
        <v>A</v>
      </c>
      <c r="G559" s="21">
        <v>2.866004070556309</v>
      </c>
      <c r="H559" s="22">
        <f t="shared" si="98"/>
        <v>1.7196024423337855</v>
      </c>
      <c r="I559" s="23">
        <v>28.34615384615385</v>
      </c>
      <c r="J559" s="23">
        <v>53.182218986138523</v>
      </c>
      <c r="K559" s="24">
        <f t="shared" si="99"/>
        <v>1.8761705476792421</v>
      </c>
      <c r="L559" t="str">
        <f t="shared" si="100"/>
        <v>Y</v>
      </c>
      <c r="M559" s="10">
        <f t="shared" si="101"/>
        <v>0.98</v>
      </c>
      <c r="N559" s="24">
        <f t="shared" si="102"/>
        <v>2.0537489106318221</v>
      </c>
      <c r="O559" s="25">
        <f t="shared" si="103"/>
        <v>154.46454087809127</v>
      </c>
      <c r="P559" s="8">
        <f t="shared" si="104"/>
        <v>212</v>
      </c>
      <c r="Q559" s="8">
        <f t="shared" si="105"/>
        <v>1474.0000000000002</v>
      </c>
      <c r="R559" s="8">
        <f t="shared" si="106"/>
        <v>414.04706737851882</v>
      </c>
      <c r="S559" s="8">
        <f t="shared" si="107"/>
        <v>415</v>
      </c>
      <c r="T559" t="s">
        <v>62</v>
      </c>
    </row>
    <row r="560" spans="1:20" x14ac:dyDescent="0.35">
      <c r="A560" s="18" t="s">
        <v>1172</v>
      </c>
      <c r="B560" s="18" t="s">
        <v>1173</v>
      </c>
      <c r="C560" s="19">
        <v>4221.8999999999996</v>
      </c>
      <c r="D560" s="20">
        <f t="shared" si="96"/>
        <v>4.5801805568600516E-4</v>
      </c>
      <c r="E560" s="10">
        <f>SUM($C$5:C560)/SUM($C$5:$C$3941)</f>
        <v>0.68402478542593603</v>
      </c>
      <c r="F560" t="str">
        <f t="shared" si="97"/>
        <v>A</v>
      </c>
      <c r="G560" s="21">
        <v>2.3146381578947368</v>
      </c>
      <c r="H560" s="22">
        <f t="shared" si="98"/>
        <v>1.3887828947368421</v>
      </c>
      <c r="I560" s="23">
        <v>35.07692307692308</v>
      </c>
      <c r="J560" s="23">
        <v>51.576269871679543</v>
      </c>
      <c r="K560" s="24">
        <f t="shared" si="99"/>
        <v>1.4703761147627938</v>
      </c>
      <c r="L560" t="str">
        <f t="shared" si="100"/>
        <v>Y</v>
      </c>
      <c r="M560" s="10">
        <f t="shared" si="101"/>
        <v>0.98</v>
      </c>
      <c r="N560" s="24">
        <f t="shared" si="102"/>
        <v>2.0537489106318221</v>
      </c>
      <c r="O560" s="25">
        <f t="shared" si="103"/>
        <v>149.80015873369186</v>
      </c>
      <c r="P560" s="8">
        <f t="shared" si="104"/>
        <v>220</v>
      </c>
      <c r="Q560" s="8">
        <f t="shared" si="105"/>
        <v>1824.0000000000002</v>
      </c>
      <c r="R560" s="8">
        <f t="shared" si="106"/>
        <v>512.5193131286386</v>
      </c>
      <c r="S560" s="8">
        <f t="shared" si="107"/>
        <v>513</v>
      </c>
      <c r="T560" t="s">
        <v>62</v>
      </c>
    </row>
    <row r="561" spans="1:20" x14ac:dyDescent="0.35">
      <c r="A561" s="18" t="s">
        <v>1174</v>
      </c>
      <c r="B561" s="18" t="s">
        <v>1175</v>
      </c>
      <c r="C561" s="19">
        <v>4219.63</v>
      </c>
      <c r="D561" s="20">
        <f t="shared" si="96"/>
        <v>4.5777179192172675E-4</v>
      </c>
      <c r="E561" s="10">
        <f>SUM($C$5:C561)/SUM($C$5:$C$3941)</f>
        <v>0.68448255721785778</v>
      </c>
      <c r="F561" t="str">
        <f t="shared" si="97"/>
        <v>A</v>
      </c>
      <c r="G561" s="21">
        <v>8.2737843137254909</v>
      </c>
      <c r="H561" s="22">
        <f t="shared" si="98"/>
        <v>4.9642705882352942</v>
      </c>
      <c r="I561" s="23">
        <v>9.8076923076923084</v>
      </c>
      <c r="J561" s="23">
        <v>12.199386775874871</v>
      </c>
      <c r="K561" s="24">
        <f t="shared" si="99"/>
        <v>1.2438590438146926</v>
      </c>
      <c r="L561" t="str">
        <f t="shared" si="100"/>
        <v>Y</v>
      </c>
      <c r="M561" s="10">
        <f t="shared" si="101"/>
        <v>0.98</v>
      </c>
      <c r="N561" s="24">
        <f t="shared" si="102"/>
        <v>2.0537489106318221</v>
      </c>
      <c r="O561" s="25">
        <f t="shared" si="103"/>
        <v>35.432381597708719</v>
      </c>
      <c r="P561" s="8">
        <f t="shared" si="104"/>
        <v>56</v>
      </c>
      <c r="Q561" s="8">
        <f t="shared" si="105"/>
        <v>510.00000000000006</v>
      </c>
      <c r="R561" s="8">
        <f t="shared" si="106"/>
        <v>143.3416380385477</v>
      </c>
      <c r="S561" s="8">
        <f t="shared" si="107"/>
        <v>144</v>
      </c>
      <c r="T561" t="s">
        <v>62</v>
      </c>
    </row>
    <row r="562" spans="1:20" x14ac:dyDescent="0.35">
      <c r="A562" s="18" t="s">
        <v>1176</v>
      </c>
      <c r="B562" s="18" t="s">
        <v>1177</v>
      </c>
      <c r="C562" s="19">
        <v>4211.3</v>
      </c>
      <c r="D562" s="20">
        <f t="shared" si="96"/>
        <v>4.5686810154444064E-4</v>
      </c>
      <c r="E562" s="10">
        <f>SUM($C$5:C562)/SUM($C$5:$C$3941)</f>
        <v>0.68493942531940211</v>
      </c>
      <c r="F562" t="str">
        <f t="shared" si="97"/>
        <v>A</v>
      </c>
      <c r="G562" s="21">
        <v>0.21359809291945631</v>
      </c>
      <c r="H562" s="22">
        <f t="shared" si="98"/>
        <v>0.12815885575167377</v>
      </c>
      <c r="I562" s="23">
        <v>379.15384615384608</v>
      </c>
      <c r="J562" s="23">
        <v>297.88485633206642</v>
      </c>
      <c r="K562" s="24">
        <f t="shared" si="99"/>
        <v>0.78565695522760481</v>
      </c>
      <c r="L562" t="str">
        <f t="shared" si="100"/>
        <v>X</v>
      </c>
      <c r="M562" s="10">
        <f t="shared" si="101"/>
        <v>0.98</v>
      </c>
      <c r="N562" s="24">
        <f t="shared" si="102"/>
        <v>2.0537489106318221</v>
      </c>
      <c r="O562" s="25">
        <f t="shared" si="103"/>
        <v>865.18856198650928</v>
      </c>
      <c r="P562" s="8">
        <f t="shared" si="104"/>
        <v>1624</v>
      </c>
      <c r="Q562" s="8">
        <f t="shared" si="105"/>
        <v>19715.999999999996</v>
      </c>
      <c r="R562" s="8">
        <f t="shared" si="106"/>
        <v>5546.8968773596389</v>
      </c>
      <c r="S562" s="8">
        <f t="shared" si="107"/>
        <v>5547</v>
      </c>
      <c r="T562" t="s">
        <v>175</v>
      </c>
    </row>
    <row r="563" spans="1:20" x14ac:dyDescent="0.35">
      <c r="A563" s="18" t="s">
        <v>1178</v>
      </c>
      <c r="B563" s="18" t="s">
        <v>1179</v>
      </c>
      <c r="C563" s="19">
        <v>4207.1400000000003</v>
      </c>
      <c r="D563" s="20">
        <f t="shared" si="96"/>
        <v>4.5641679878699642E-4</v>
      </c>
      <c r="E563" s="10">
        <f>SUM($C$5:C563)/SUM($C$5:$C$3941)</f>
        <v>0.68539584211818916</v>
      </c>
      <c r="F563" t="str">
        <f t="shared" si="97"/>
        <v>A</v>
      </c>
      <c r="G563" s="21">
        <v>8.2981065088757404</v>
      </c>
      <c r="H563" s="22">
        <f t="shared" si="98"/>
        <v>4.9788639053254444</v>
      </c>
      <c r="I563" s="23">
        <v>9.75</v>
      </c>
      <c r="J563" s="23">
        <v>18.279823871807778</v>
      </c>
      <c r="K563" s="24">
        <f t="shared" si="99"/>
        <v>1.8748537304418234</v>
      </c>
      <c r="L563" t="str">
        <f t="shared" si="100"/>
        <v>Y</v>
      </c>
      <c r="M563" s="10">
        <f t="shared" si="101"/>
        <v>0.98</v>
      </c>
      <c r="N563" s="24">
        <f t="shared" si="102"/>
        <v>2.0537489106318221</v>
      </c>
      <c r="O563" s="25">
        <f t="shared" si="103"/>
        <v>53.092643660226059</v>
      </c>
      <c r="P563" s="8">
        <f t="shared" si="104"/>
        <v>73</v>
      </c>
      <c r="Q563" s="8">
        <f t="shared" si="105"/>
        <v>507</v>
      </c>
      <c r="R563" s="8">
        <f t="shared" si="106"/>
        <v>142.709817214634</v>
      </c>
      <c r="S563" s="8">
        <f t="shared" si="107"/>
        <v>143</v>
      </c>
      <c r="T563" t="s">
        <v>62</v>
      </c>
    </row>
    <row r="564" spans="1:20" x14ac:dyDescent="0.35">
      <c r="A564" s="18" t="s">
        <v>1180</v>
      </c>
      <c r="B564" s="18" t="s">
        <v>1181</v>
      </c>
      <c r="C564" s="19">
        <v>4203.8999999999996</v>
      </c>
      <c r="D564" s="20">
        <f t="shared" si="96"/>
        <v>4.5606530337014071E-4</v>
      </c>
      <c r="E564" s="10">
        <f>SUM($C$5:C564)/SUM($C$5:$C$3941)</f>
        <v>0.68585190742155933</v>
      </c>
      <c r="F564" t="str">
        <f t="shared" si="97"/>
        <v>A</v>
      </c>
      <c r="G564" s="21">
        <v>0.75230851825340006</v>
      </c>
      <c r="H564" s="22">
        <f t="shared" si="98"/>
        <v>0.45138511095204004</v>
      </c>
      <c r="I564" s="23">
        <v>107.4615384615385</v>
      </c>
      <c r="J564" s="23">
        <v>151.57881034830149</v>
      </c>
      <c r="K564" s="24">
        <f t="shared" si="99"/>
        <v>1.4105401106141151</v>
      </c>
      <c r="L564" t="str">
        <f t="shared" si="100"/>
        <v>Y</v>
      </c>
      <c r="M564" s="10">
        <f t="shared" si="101"/>
        <v>0.98</v>
      </c>
      <c r="N564" s="24">
        <f t="shared" si="102"/>
        <v>2.0537489106318221</v>
      </c>
      <c r="O564" s="25">
        <f t="shared" si="103"/>
        <v>440.25149370695112</v>
      </c>
      <c r="P564" s="8">
        <f t="shared" si="104"/>
        <v>656</v>
      </c>
      <c r="Q564" s="8">
        <f t="shared" si="105"/>
        <v>5588.0000000000018</v>
      </c>
      <c r="R564" s="8">
        <f t="shared" si="106"/>
        <v>1573.5102696500428</v>
      </c>
      <c r="S564" s="8">
        <f t="shared" si="107"/>
        <v>1574</v>
      </c>
      <c r="T564" t="s">
        <v>62</v>
      </c>
    </row>
    <row r="565" spans="1:20" x14ac:dyDescent="0.35">
      <c r="A565" s="18" t="s">
        <v>1182</v>
      </c>
      <c r="B565" s="18" t="s">
        <v>1183</v>
      </c>
      <c r="C565" s="19">
        <v>4203.78</v>
      </c>
      <c r="D565" s="20">
        <f t="shared" si="96"/>
        <v>4.560522850213683E-4</v>
      </c>
      <c r="E565" s="10">
        <f>SUM($C$5:C565)/SUM($C$5:$C$3941)</f>
        <v>0.68630795970658065</v>
      </c>
      <c r="F565" t="str">
        <f t="shared" si="97"/>
        <v>A</v>
      </c>
      <c r="G565" s="21">
        <v>1.812755498059508</v>
      </c>
      <c r="H565" s="22">
        <f t="shared" si="98"/>
        <v>1.0876532988357048</v>
      </c>
      <c r="I565" s="23">
        <v>44.596153846153847</v>
      </c>
      <c r="J565" s="23">
        <v>89.598069747981199</v>
      </c>
      <c r="K565" s="24">
        <f t="shared" si="99"/>
        <v>2.0090985885705139</v>
      </c>
      <c r="L565" t="str">
        <f t="shared" si="100"/>
        <v>Z</v>
      </c>
      <c r="M565" s="10">
        <f t="shared" si="101"/>
        <v>0.98</v>
      </c>
      <c r="N565" s="24">
        <f t="shared" si="102"/>
        <v>2.0537489106318221</v>
      </c>
      <c r="O565" s="25">
        <f t="shared" si="103"/>
        <v>260.23217855562433</v>
      </c>
      <c r="P565" s="8">
        <f t="shared" si="104"/>
        <v>350</v>
      </c>
      <c r="Q565" s="8">
        <f t="shared" si="105"/>
        <v>2319</v>
      </c>
      <c r="R565" s="8">
        <f t="shared" si="106"/>
        <v>653.01045029008492</v>
      </c>
      <c r="S565" s="8">
        <f t="shared" si="107"/>
        <v>654</v>
      </c>
      <c r="T565" t="s">
        <v>62</v>
      </c>
    </row>
    <row r="566" spans="1:20" x14ac:dyDescent="0.35">
      <c r="A566" s="18" t="s">
        <v>1184</v>
      </c>
      <c r="B566" s="18" t="s">
        <v>1185</v>
      </c>
      <c r="C566" s="19">
        <v>4196.91</v>
      </c>
      <c r="D566" s="20">
        <f t="shared" si="96"/>
        <v>4.553069845541467E-4</v>
      </c>
      <c r="E566" s="10">
        <f>SUM($C$5:C566)/SUM($C$5:$C$3941)</f>
        <v>0.68676326669113485</v>
      </c>
      <c r="F566" t="str">
        <f t="shared" si="97"/>
        <v>A</v>
      </c>
      <c r="G566" s="21">
        <v>5.3192775665399239</v>
      </c>
      <c r="H566" s="22">
        <f t="shared" si="98"/>
        <v>3.1915665399239543</v>
      </c>
      <c r="I566" s="23">
        <v>15.17307692307692</v>
      </c>
      <c r="J566" s="23">
        <v>9.6053929987603048</v>
      </c>
      <c r="K566" s="24">
        <f t="shared" si="99"/>
        <v>0.63305505188280853</v>
      </c>
      <c r="L566" t="str">
        <f t="shared" si="100"/>
        <v>X</v>
      </c>
      <c r="M566" s="10">
        <f t="shared" si="101"/>
        <v>0.98</v>
      </c>
      <c r="N566" s="24">
        <f t="shared" si="102"/>
        <v>2.0537489106318221</v>
      </c>
      <c r="O566" s="25">
        <f t="shared" si="103"/>
        <v>27.898283444958437</v>
      </c>
      <c r="P566" s="8">
        <f t="shared" si="104"/>
        <v>59</v>
      </c>
      <c r="Q566" s="8">
        <f t="shared" si="105"/>
        <v>788.99999999999977</v>
      </c>
      <c r="R566" s="8">
        <f t="shared" si="106"/>
        <v>222.35737979413642</v>
      </c>
      <c r="S566" s="8">
        <f t="shared" si="107"/>
        <v>223</v>
      </c>
      <c r="T566" t="s">
        <v>62</v>
      </c>
    </row>
    <row r="567" spans="1:20" x14ac:dyDescent="0.35">
      <c r="A567" s="18" t="s">
        <v>1186</v>
      </c>
      <c r="B567" s="18" t="s">
        <v>1187</v>
      </c>
      <c r="C567" s="19">
        <v>4185.6899999999996</v>
      </c>
      <c r="D567" s="20">
        <f t="shared" si="96"/>
        <v>4.5408976894392451E-4</v>
      </c>
      <c r="E567" s="10">
        <f>SUM($C$5:C567)/SUM($C$5:$C$3941)</f>
        <v>0.68721735646007887</v>
      </c>
      <c r="F567" t="str">
        <f t="shared" si="97"/>
        <v>A</v>
      </c>
      <c r="G567" s="21">
        <v>7.7945810055865934</v>
      </c>
      <c r="H567" s="22">
        <f t="shared" si="98"/>
        <v>4.6767486033519559</v>
      </c>
      <c r="I567" s="23">
        <v>10.32692307692308</v>
      </c>
      <c r="J567" s="23">
        <v>14.070858710708171</v>
      </c>
      <c r="K567" s="24">
        <f t="shared" si="99"/>
        <v>1.3625412531784444</v>
      </c>
      <c r="L567" t="str">
        <f t="shared" si="100"/>
        <v>Y</v>
      </c>
      <c r="M567" s="10">
        <f t="shared" si="101"/>
        <v>0.98</v>
      </c>
      <c r="N567" s="24">
        <f t="shared" si="102"/>
        <v>2.0537489106318221</v>
      </c>
      <c r="O567" s="25">
        <f t="shared" si="103"/>
        <v>40.867958726515702</v>
      </c>
      <c r="P567" s="8">
        <f t="shared" si="104"/>
        <v>62</v>
      </c>
      <c r="Q567" s="8">
        <f t="shared" si="105"/>
        <v>537.00000000000023</v>
      </c>
      <c r="R567" s="8">
        <f t="shared" si="106"/>
        <v>151.54099277513609</v>
      </c>
      <c r="S567" s="8">
        <f t="shared" si="107"/>
        <v>152</v>
      </c>
      <c r="T567" t="s">
        <v>62</v>
      </c>
    </row>
    <row r="568" spans="1:20" x14ac:dyDescent="0.35">
      <c r="A568" s="18" t="s">
        <v>1188</v>
      </c>
      <c r="B568" s="18" t="s">
        <v>1189</v>
      </c>
      <c r="C568" s="19">
        <v>4178.4399999999996</v>
      </c>
      <c r="D568" s="20">
        <f t="shared" si="96"/>
        <v>4.5330324370559022E-4</v>
      </c>
      <c r="E568" s="10">
        <f>SUM($C$5:C568)/SUM($C$5:$C$3941)</f>
        <v>0.68767065970378449</v>
      </c>
      <c r="F568" t="str">
        <f t="shared" si="97"/>
        <v>A</v>
      </c>
      <c r="G568" s="21">
        <v>0.6673758185593357</v>
      </c>
      <c r="H568" s="22">
        <f t="shared" si="98"/>
        <v>0.40042549113560139</v>
      </c>
      <c r="I568" s="23">
        <v>120.4038461538462</v>
      </c>
      <c r="J568" s="23">
        <v>104.5446259185352</v>
      </c>
      <c r="K568" s="24">
        <f t="shared" si="99"/>
        <v>0.86828310936972186</v>
      </c>
      <c r="L568" t="str">
        <f t="shared" si="100"/>
        <v>X</v>
      </c>
      <c r="M568" s="10">
        <f t="shared" si="101"/>
        <v>0.98</v>
      </c>
      <c r="N568" s="24">
        <f t="shared" si="102"/>
        <v>2.0537489106318221</v>
      </c>
      <c r="O568" s="25">
        <f t="shared" si="103"/>
        <v>303.64354762984391</v>
      </c>
      <c r="P568" s="8">
        <f t="shared" si="104"/>
        <v>545</v>
      </c>
      <c r="Q568" s="8">
        <f t="shared" si="105"/>
        <v>6261.0000000000027</v>
      </c>
      <c r="R568" s="8">
        <f t="shared" si="106"/>
        <v>1768.3816156163118</v>
      </c>
      <c r="S568" s="8">
        <f t="shared" si="107"/>
        <v>1769</v>
      </c>
      <c r="T568" t="s">
        <v>62</v>
      </c>
    </row>
    <row r="569" spans="1:20" x14ac:dyDescent="0.35">
      <c r="A569" s="18" t="s">
        <v>1190</v>
      </c>
      <c r="B569" s="18" t="s">
        <v>1191</v>
      </c>
      <c r="C569" s="19">
        <v>4170.92</v>
      </c>
      <c r="D569" s="20">
        <f t="shared" si="96"/>
        <v>4.5248742718251804E-4</v>
      </c>
      <c r="E569" s="10">
        <f>SUM($C$5:C569)/SUM($C$5:$C$3941)</f>
        <v>0.68812314713096701</v>
      </c>
      <c r="F569" t="str">
        <f t="shared" si="97"/>
        <v>A</v>
      </c>
      <c r="G569" s="21">
        <v>1.905399725902239</v>
      </c>
      <c r="H569" s="22">
        <f t="shared" si="98"/>
        <v>1.1432398355413433</v>
      </c>
      <c r="I569" s="23">
        <v>42.096153846153847</v>
      </c>
      <c r="J569" s="23">
        <v>56.072522932843839</v>
      </c>
      <c r="K569" s="24">
        <f t="shared" si="99"/>
        <v>1.332010595024157</v>
      </c>
      <c r="L569" t="str">
        <f t="shared" si="100"/>
        <v>Y</v>
      </c>
      <c r="M569" s="10">
        <f t="shared" si="101"/>
        <v>0.98</v>
      </c>
      <c r="N569" s="24">
        <f t="shared" si="102"/>
        <v>2.0537489106318221</v>
      </c>
      <c r="O569" s="25">
        <f t="shared" si="103"/>
        <v>162.85925401035703</v>
      </c>
      <c r="P569" s="8">
        <f t="shared" si="104"/>
        <v>248</v>
      </c>
      <c r="Q569" s="8">
        <f t="shared" si="105"/>
        <v>2189</v>
      </c>
      <c r="R569" s="8">
        <f t="shared" si="106"/>
        <v>618.82692890604517</v>
      </c>
      <c r="S569" s="8">
        <f t="shared" si="107"/>
        <v>619</v>
      </c>
      <c r="T569" t="s">
        <v>62</v>
      </c>
    </row>
    <row r="570" spans="1:20" x14ac:dyDescent="0.35">
      <c r="A570" s="18" t="s">
        <v>1192</v>
      </c>
      <c r="B570" s="18" t="s">
        <v>1193</v>
      </c>
      <c r="C570" s="19">
        <v>4137.26</v>
      </c>
      <c r="D570" s="20">
        <f t="shared" si="96"/>
        <v>4.4883578035185152E-4</v>
      </c>
      <c r="E570" s="10">
        <f>SUM($C$5:C570)/SUM($C$5:$C$3941)</f>
        <v>0.68857198291131883</v>
      </c>
      <c r="F570" t="str">
        <f t="shared" si="97"/>
        <v>A</v>
      </c>
      <c r="G570" s="21">
        <v>2.9342269503546099</v>
      </c>
      <c r="H570" s="22">
        <f t="shared" si="98"/>
        <v>1.760536170212766</v>
      </c>
      <c r="I570" s="23">
        <v>27.11538461538462</v>
      </c>
      <c r="J570" s="23">
        <v>68.880018971938881</v>
      </c>
      <c r="K570" s="24">
        <f t="shared" si="99"/>
        <v>2.5402560188232775</v>
      </c>
      <c r="L570" t="str">
        <f t="shared" si="100"/>
        <v>Z</v>
      </c>
      <c r="M570" s="10">
        <f t="shared" si="101"/>
        <v>0.98</v>
      </c>
      <c r="N570" s="24">
        <f t="shared" si="102"/>
        <v>2.0537489106318221</v>
      </c>
      <c r="O570" s="25">
        <f t="shared" si="103"/>
        <v>200.05785221086492</v>
      </c>
      <c r="P570" s="8">
        <f t="shared" si="104"/>
        <v>255</v>
      </c>
      <c r="Q570" s="8">
        <f t="shared" si="105"/>
        <v>1410.0000000000002</v>
      </c>
      <c r="R570" s="8">
        <f t="shared" si="106"/>
        <v>400.22303233255002</v>
      </c>
      <c r="S570" s="8">
        <f t="shared" si="107"/>
        <v>401</v>
      </c>
      <c r="T570" t="s">
        <v>62</v>
      </c>
    </row>
    <row r="571" spans="1:20" x14ac:dyDescent="0.35">
      <c r="A571" s="18" t="s">
        <v>1194</v>
      </c>
      <c r="B571" s="18" t="s">
        <v>1195</v>
      </c>
      <c r="C571" s="19">
        <v>4137.08</v>
      </c>
      <c r="D571" s="20">
        <f t="shared" si="96"/>
        <v>4.4881625282869287E-4</v>
      </c>
      <c r="E571" s="10">
        <f>SUM($C$5:C571)/SUM($C$5:$C$3941)</f>
        <v>0.68902079916414749</v>
      </c>
      <c r="F571" t="str">
        <f t="shared" si="97"/>
        <v>A</v>
      </c>
      <c r="G571" s="21">
        <v>2.7728418230563001</v>
      </c>
      <c r="H571" s="22">
        <f t="shared" si="98"/>
        <v>1.6637050938337801</v>
      </c>
      <c r="I571" s="23">
        <v>28.69230769230769</v>
      </c>
      <c r="J571" s="23">
        <v>42.393829768178207</v>
      </c>
      <c r="K571" s="24">
        <f t="shared" si="99"/>
        <v>1.4775329409820823</v>
      </c>
      <c r="L571" t="str">
        <f t="shared" si="100"/>
        <v>Y</v>
      </c>
      <c r="M571" s="10">
        <f t="shared" si="101"/>
        <v>0.98</v>
      </c>
      <c r="N571" s="24">
        <f t="shared" si="102"/>
        <v>2.0537489106318221</v>
      </c>
      <c r="O571" s="25">
        <f t="shared" si="103"/>
        <v>123.13031641106163</v>
      </c>
      <c r="P571" s="8">
        <f t="shared" si="104"/>
        <v>181</v>
      </c>
      <c r="Q571" s="8">
        <f t="shared" si="105"/>
        <v>1491.9999999999998</v>
      </c>
      <c r="R571" s="8">
        <f t="shared" si="106"/>
        <v>423.50762723983314</v>
      </c>
      <c r="S571" s="8">
        <f t="shared" si="107"/>
        <v>424</v>
      </c>
      <c r="T571" t="s">
        <v>62</v>
      </c>
    </row>
    <row r="572" spans="1:20" x14ac:dyDescent="0.35">
      <c r="A572" s="18" t="s">
        <v>1196</v>
      </c>
      <c r="B572" s="18" t="s">
        <v>1197</v>
      </c>
      <c r="C572" s="19">
        <v>4112.1400000000003</v>
      </c>
      <c r="D572" s="20">
        <f t="shared" si="96"/>
        <v>4.4611060600882293E-4</v>
      </c>
      <c r="E572" s="10">
        <f>SUM($C$5:C572)/SUM($C$5:$C$3941)</f>
        <v>0.68946690977015623</v>
      </c>
      <c r="F572" t="str">
        <f t="shared" si="97"/>
        <v>A</v>
      </c>
      <c r="G572" s="21">
        <v>1.176914710933028</v>
      </c>
      <c r="H572" s="22">
        <f t="shared" si="98"/>
        <v>0.70614882655981681</v>
      </c>
      <c r="I572" s="23">
        <v>67.192307692307693</v>
      </c>
      <c r="J572" s="23">
        <v>91.615145263373108</v>
      </c>
      <c r="K572" s="24">
        <f t="shared" si="99"/>
        <v>1.3634766896666861</v>
      </c>
      <c r="L572" t="str">
        <f t="shared" si="100"/>
        <v>Y</v>
      </c>
      <c r="M572" s="10">
        <f t="shared" si="101"/>
        <v>0.98</v>
      </c>
      <c r="N572" s="24">
        <f t="shared" si="102"/>
        <v>2.0537489106318221</v>
      </c>
      <c r="O572" s="25">
        <f t="shared" si="103"/>
        <v>266.09065248433831</v>
      </c>
      <c r="P572" s="8">
        <f t="shared" si="104"/>
        <v>401</v>
      </c>
      <c r="Q572" s="8">
        <f t="shared" si="105"/>
        <v>3494</v>
      </c>
      <c r="R572" s="8">
        <f t="shared" si="106"/>
        <v>994.78293663814316</v>
      </c>
      <c r="S572" s="8">
        <f t="shared" si="107"/>
        <v>995</v>
      </c>
      <c r="T572" t="s">
        <v>62</v>
      </c>
    </row>
    <row r="573" spans="1:20" x14ac:dyDescent="0.35">
      <c r="A573" s="18" t="s">
        <v>1198</v>
      </c>
      <c r="B573" s="18" t="s">
        <v>1199</v>
      </c>
      <c r="C573" s="19">
        <v>4109.7</v>
      </c>
      <c r="D573" s="20">
        <f t="shared" si="96"/>
        <v>4.4584589958378349E-4</v>
      </c>
      <c r="E573" s="10">
        <f>SUM($C$5:C573)/SUM($C$5:$C$3941)</f>
        <v>0.68991275566974009</v>
      </c>
      <c r="F573" t="str">
        <f t="shared" si="97"/>
        <v>A</v>
      </c>
      <c r="G573" s="21">
        <v>19.95</v>
      </c>
      <c r="H573" s="22">
        <f t="shared" si="98"/>
        <v>11.969999999999999</v>
      </c>
      <c r="I573" s="23">
        <v>3.9615384615384621</v>
      </c>
      <c r="J573" s="23">
        <v>5.8038578733613022</v>
      </c>
      <c r="K573" s="24">
        <f t="shared" si="99"/>
        <v>1.4650515020135324</v>
      </c>
      <c r="L573" t="str">
        <f t="shared" si="100"/>
        <v>Y</v>
      </c>
      <c r="M573" s="10">
        <f t="shared" si="101"/>
        <v>0.98</v>
      </c>
      <c r="N573" s="24">
        <f t="shared" si="102"/>
        <v>2.0537489106318221</v>
      </c>
      <c r="O573" s="25">
        <f t="shared" si="103"/>
        <v>16.856954426142146</v>
      </c>
      <c r="P573" s="8">
        <f t="shared" si="104"/>
        <v>25</v>
      </c>
      <c r="Q573" s="8">
        <f t="shared" si="105"/>
        <v>206.00000000000003</v>
      </c>
      <c r="R573" s="8">
        <f t="shared" si="106"/>
        <v>58.668033704738093</v>
      </c>
      <c r="S573" s="8">
        <f t="shared" si="107"/>
        <v>59</v>
      </c>
      <c r="T573" t="s">
        <v>175</v>
      </c>
    </row>
    <row r="574" spans="1:20" x14ac:dyDescent="0.35">
      <c r="A574" s="18" t="s">
        <v>1200</v>
      </c>
      <c r="B574" s="18" t="s">
        <v>1201</v>
      </c>
      <c r="C574" s="19">
        <v>4107.49</v>
      </c>
      <c r="D574" s="20">
        <f t="shared" si="96"/>
        <v>4.4560614499389122E-4</v>
      </c>
      <c r="E574" s="10">
        <f>SUM($C$5:C574)/SUM($C$5:$C$3941)</f>
        <v>0.69035836181473398</v>
      </c>
      <c r="F574" t="str">
        <f t="shared" si="97"/>
        <v>A</v>
      </c>
      <c r="G574" s="21">
        <v>3.3750944946589971</v>
      </c>
      <c r="H574" s="22">
        <f t="shared" si="98"/>
        <v>2.025056696795398</v>
      </c>
      <c r="I574" s="23">
        <v>23.40384615384615</v>
      </c>
      <c r="J574" s="23">
        <v>29.2797591971405</v>
      </c>
      <c r="K574" s="24">
        <f t="shared" si="99"/>
        <v>1.2510661283905558</v>
      </c>
      <c r="L574" t="str">
        <f t="shared" si="100"/>
        <v>Y</v>
      </c>
      <c r="M574" s="10">
        <f t="shared" si="101"/>
        <v>0.98</v>
      </c>
      <c r="N574" s="24">
        <f t="shared" si="102"/>
        <v>2.0537489106318221</v>
      </c>
      <c r="O574" s="25">
        <f t="shared" si="103"/>
        <v>85.041291010933094</v>
      </c>
      <c r="P574" s="8">
        <f t="shared" si="104"/>
        <v>132</v>
      </c>
      <c r="Q574" s="8">
        <f t="shared" si="105"/>
        <v>1216.9999999999998</v>
      </c>
      <c r="R574" s="8">
        <f t="shared" si="106"/>
        <v>346.69030216862114</v>
      </c>
      <c r="S574" s="8">
        <f t="shared" si="107"/>
        <v>347</v>
      </c>
      <c r="T574" t="s">
        <v>62</v>
      </c>
    </row>
    <row r="575" spans="1:20" x14ac:dyDescent="0.35">
      <c r="A575" s="18" t="s">
        <v>1202</v>
      </c>
      <c r="B575" s="18" t="s">
        <v>1203</v>
      </c>
      <c r="C575" s="19">
        <v>4089.48</v>
      </c>
      <c r="D575" s="20">
        <f t="shared" si="96"/>
        <v>4.4365230781562911E-4</v>
      </c>
      <c r="E575" s="10">
        <f>SUM($C$5:C575)/SUM($C$5:$C$3941)</f>
        <v>0.69080201412254971</v>
      </c>
      <c r="F575" t="str">
        <f t="shared" si="97"/>
        <v>A</v>
      </c>
      <c r="G575" s="21">
        <v>0.38969696969696971</v>
      </c>
      <c r="H575" s="22">
        <f t="shared" si="98"/>
        <v>0.23381818181818181</v>
      </c>
      <c r="I575" s="23">
        <v>201.80769230769229</v>
      </c>
      <c r="J575" s="23">
        <v>167.40616786040891</v>
      </c>
      <c r="K575" s="24">
        <f t="shared" si="99"/>
        <v>0.82953313595781053</v>
      </c>
      <c r="L575" t="str">
        <f t="shared" si="100"/>
        <v>X</v>
      </c>
      <c r="M575" s="10">
        <f t="shared" si="101"/>
        <v>0.98</v>
      </c>
      <c r="N575" s="24">
        <f t="shared" si="102"/>
        <v>2.0537489106318221</v>
      </c>
      <c r="O575" s="25">
        <f t="shared" si="103"/>
        <v>486.22109704483154</v>
      </c>
      <c r="P575" s="8">
        <f t="shared" si="104"/>
        <v>890</v>
      </c>
      <c r="Q575" s="8">
        <f t="shared" si="105"/>
        <v>10494</v>
      </c>
      <c r="R575" s="8">
        <f t="shared" si="106"/>
        <v>2996.031589905861</v>
      </c>
      <c r="S575" s="8">
        <f t="shared" si="107"/>
        <v>2997</v>
      </c>
      <c r="T575" t="s">
        <v>62</v>
      </c>
    </row>
    <row r="576" spans="1:20" x14ac:dyDescent="0.35">
      <c r="A576" s="18" t="s">
        <v>1204</v>
      </c>
      <c r="B576" s="18" t="s">
        <v>1205</v>
      </c>
      <c r="C576" s="19">
        <v>4089.1</v>
      </c>
      <c r="D576" s="20">
        <f t="shared" si="96"/>
        <v>4.4361108304451642E-4</v>
      </c>
      <c r="E576" s="10">
        <f>SUM($C$5:C576)/SUM($C$5:$C$3941)</f>
        <v>0.69124562520559418</v>
      </c>
      <c r="F576" t="str">
        <f t="shared" si="97"/>
        <v>A</v>
      </c>
      <c r="G576" s="21">
        <v>1.5935697583788</v>
      </c>
      <c r="H576" s="22">
        <f t="shared" si="98"/>
        <v>0.95614185502728</v>
      </c>
      <c r="I576" s="23">
        <v>49.346153846153847</v>
      </c>
      <c r="J576" s="23">
        <v>78.394148595010904</v>
      </c>
      <c r="K576" s="24">
        <f t="shared" si="99"/>
        <v>1.5886577267889972</v>
      </c>
      <c r="L576" t="str">
        <f t="shared" si="100"/>
        <v>Y</v>
      </c>
      <c r="M576" s="10">
        <f t="shared" si="101"/>
        <v>0.98</v>
      </c>
      <c r="N576" s="24">
        <f t="shared" si="102"/>
        <v>2.0537489106318221</v>
      </c>
      <c r="O576" s="25">
        <f t="shared" si="103"/>
        <v>227.69106669681003</v>
      </c>
      <c r="P576" s="8">
        <f t="shared" si="104"/>
        <v>327</v>
      </c>
      <c r="Q576" s="8">
        <f t="shared" si="105"/>
        <v>2566</v>
      </c>
      <c r="R576" s="8">
        <f t="shared" si="106"/>
        <v>732.62571619595008</v>
      </c>
      <c r="S576" s="8">
        <f t="shared" si="107"/>
        <v>733</v>
      </c>
      <c r="T576" t="s">
        <v>62</v>
      </c>
    </row>
    <row r="577" spans="1:20" x14ac:dyDescent="0.35">
      <c r="A577" s="18" t="s">
        <v>1206</v>
      </c>
      <c r="B577" s="18" t="s">
        <v>1207</v>
      </c>
      <c r="C577" s="19">
        <v>4069.95</v>
      </c>
      <c r="D577" s="20">
        <f t="shared" si="96"/>
        <v>4.4153357155291619E-4</v>
      </c>
      <c r="E577" s="10">
        <f>SUM($C$5:C577)/SUM($C$5:$C$3941)</f>
        <v>0.69168715877714704</v>
      </c>
      <c r="F577" t="str">
        <f t="shared" si="97"/>
        <v>A</v>
      </c>
      <c r="G577" s="21">
        <v>2.324357509994289</v>
      </c>
      <c r="H577" s="22">
        <f t="shared" si="98"/>
        <v>1.3946145059965733</v>
      </c>
      <c r="I577" s="23">
        <v>33.67307692307692</v>
      </c>
      <c r="J577" s="23">
        <v>46.402637329479688</v>
      </c>
      <c r="K577" s="24">
        <f t="shared" si="99"/>
        <v>1.3780337756327492</v>
      </c>
      <c r="L577" t="str">
        <f t="shared" si="100"/>
        <v>Y</v>
      </c>
      <c r="M577" s="10">
        <f t="shared" si="101"/>
        <v>0.98</v>
      </c>
      <c r="N577" s="24">
        <f t="shared" si="102"/>
        <v>2.0537489106318221</v>
      </c>
      <c r="O577" s="25">
        <f t="shared" si="103"/>
        <v>134.77365569305826</v>
      </c>
      <c r="P577" s="8">
        <f t="shared" si="104"/>
        <v>203</v>
      </c>
      <c r="Q577" s="8">
        <f t="shared" si="105"/>
        <v>1750.9999999999998</v>
      </c>
      <c r="R577" s="8">
        <f t="shared" si="106"/>
        <v>501.10759112255073</v>
      </c>
      <c r="S577" s="8">
        <f t="shared" si="107"/>
        <v>502</v>
      </c>
      <c r="T577" t="s">
        <v>62</v>
      </c>
    </row>
    <row r="578" spans="1:20" x14ac:dyDescent="0.35">
      <c r="A578" s="18" t="s">
        <v>1208</v>
      </c>
      <c r="B578" s="18" t="s">
        <v>1209</v>
      </c>
      <c r="C578" s="19">
        <v>4054.72</v>
      </c>
      <c r="D578" s="20">
        <f t="shared" si="96"/>
        <v>4.398813261212153E-4</v>
      </c>
      <c r="E578" s="10">
        <f>SUM($C$5:C578)/SUM($C$5:$C$3941)</f>
        <v>0.69212704010326831</v>
      </c>
      <c r="F578" t="str">
        <f t="shared" si="97"/>
        <v>A</v>
      </c>
      <c r="G578" s="21">
        <v>0.32396292745286032</v>
      </c>
      <c r="H578" s="22">
        <f t="shared" si="98"/>
        <v>0.19437775647171618</v>
      </c>
      <c r="I578" s="23">
        <v>240.69230769230771</v>
      </c>
      <c r="J578" s="23">
        <v>676.9855485022149</v>
      </c>
      <c r="K578" s="24">
        <f t="shared" si="99"/>
        <v>2.8126596773821646</v>
      </c>
      <c r="L578" t="str">
        <f t="shared" si="100"/>
        <v>Z</v>
      </c>
      <c r="M578" s="10">
        <f t="shared" si="101"/>
        <v>0.98</v>
      </c>
      <c r="N578" s="24">
        <f t="shared" si="102"/>
        <v>2.0537489106318221</v>
      </c>
      <c r="O578" s="25">
        <f t="shared" si="103"/>
        <v>1966.2636107333681</v>
      </c>
      <c r="P578" s="8">
        <f t="shared" si="104"/>
        <v>2448</v>
      </c>
      <c r="Q578" s="8">
        <f t="shared" si="105"/>
        <v>12516</v>
      </c>
      <c r="R578" s="8">
        <f t="shared" si="106"/>
        <v>3588.5953702135748</v>
      </c>
      <c r="S578" s="8">
        <f t="shared" si="107"/>
        <v>3589</v>
      </c>
      <c r="T578" t="s">
        <v>62</v>
      </c>
    </row>
    <row r="579" spans="1:20" x14ac:dyDescent="0.35">
      <c r="A579" s="18" t="s">
        <v>1210</v>
      </c>
      <c r="B579" s="18" t="s">
        <v>1211</v>
      </c>
      <c r="C579" s="19">
        <v>4034.12</v>
      </c>
      <c r="D579" s="20">
        <f t="shared" si="96"/>
        <v>4.3764650958194823E-4</v>
      </c>
      <c r="E579" s="10">
        <f>SUM($C$5:C579)/SUM($C$5:$C$3941)</f>
        <v>0.6925646866128502</v>
      </c>
      <c r="F579" t="str">
        <f t="shared" si="97"/>
        <v>A</v>
      </c>
      <c r="G579" s="21">
        <v>1.238980343980344</v>
      </c>
      <c r="H579" s="22">
        <f t="shared" si="98"/>
        <v>0.74338820638820635</v>
      </c>
      <c r="I579" s="23">
        <v>62.615384615384613</v>
      </c>
      <c r="J579" s="23">
        <v>67.601239646991345</v>
      </c>
      <c r="K579" s="24">
        <f t="shared" si="99"/>
        <v>1.0796266774089527</v>
      </c>
      <c r="L579" t="str">
        <f t="shared" si="100"/>
        <v>Y</v>
      </c>
      <c r="M579" s="10">
        <f t="shared" si="101"/>
        <v>0.98</v>
      </c>
      <c r="N579" s="24">
        <f t="shared" si="102"/>
        <v>2.0537489106318221</v>
      </c>
      <c r="O579" s="25">
        <f t="shared" si="103"/>
        <v>196.34371494698169</v>
      </c>
      <c r="P579" s="8">
        <f t="shared" si="104"/>
        <v>322</v>
      </c>
      <c r="Q579" s="8">
        <f t="shared" si="105"/>
        <v>3256</v>
      </c>
      <c r="R579" s="8">
        <f t="shared" si="106"/>
        <v>935.94291808776848</v>
      </c>
      <c r="S579" s="8">
        <f t="shared" si="107"/>
        <v>936</v>
      </c>
      <c r="T579" t="s">
        <v>62</v>
      </c>
    </row>
    <row r="580" spans="1:20" x14ac:dyDescent="0.35">
      <c r="A580" s="18" t="s">
        <v>1212</v>
      </c>
      <c r="B580" s="18" t="s">
        <v>1213</v>
      </c>
      <c r="C580" s="19">
        <v>4016.66</v>
      </c>
      <c r="D580" s="20">
        <f t="shared" si="96"/>
        <v>4.3575233983555973E-4</v>
      </c>
      <c r="E580" s="10">
        <f>SUM($C$5:C580)/SUM($C$5:$C$3941)</f>
        <v>0.69300043895268582</v>
      </c>
      <c r="F580" t="str">
        <f t="shared" si="97"/>
        <v>A</v>
      </c>
      <c r="G580" s="21">
        <v>7.0591564147627421</v>
      </c>
      <c r="H580" s="22">
        <f t="shared" si="98"/>
        <v>4.2354938488576455</v>
      </c>
      <c r="I580" s="23">
        <v>10.94230769230769</v>
      </c>
      <c r="J580" s="23">
        <v>20.083564113755109</v>
      </c>
      <c r="K580" s="24">
        <f t="shared" si="99"/>
        <v>1.8354048047719964</v>
      </c>
      <c r="L580" t="str">
        <f t="shared" si="100"/>
        <v>Y</v>
      </c>
      <c r="M580" s="10">
        <f t="shared" si="101"/>
        <v>0.98</v>
      </c>
      <c r="N580" s="24">
        <f t="shared" si="102"/>
        <v>2.0537489106318221</v>
      </c>
      <c r="O580" s="25">
        <f t="shared" si="103"/>
        <v>58.331498180537622</v>
      </c>
      <c r="P580" s="8">
        <f t="shared" si="104"/>
        <v>81</v>
      </c>
      <c r="Q580" s="8">
        <f t="shared" si="105"/>
        <v>568.99999999999989</v>
      </c>
      <c r="R580" s="8">
        <f t="shared" si="106"/>
        <v>163.91515297423922</v>
      </c>
      <c r="S580" s="8">
        <f t="shared" si="107"/>
        <v>164</v>
      </c>
      <c r="T580" t="s">
        <v>62</v>
      </c>
    </row>
    <row r="581" spans="1:20" x14ac:dyDescent="0.35">
      <c r="A581" s="18" t="s">
        <v>1214</v>
      </c>
      <c r="B581" s="18" t="s">
        <v>1215</v>
      </c>
      <c r="C581" s="19">
        <v>4006.62</v>
      </c>
      <c r="D581" s="20">
        <f t="shared" ref="D581:D644" si="108">C581/SUM($C$5:$C$3941)</f>
        <v>4.3466313798826644E-4</v>
      </c>
      <c r="E581" s="10">
        <f>SUM($C$5:C581)/SUM($C$5:$C$3941)</f>
        <v>0.69343510209067405</v>
      </c>
      <c r="F581" t="str">
        <f t="shared" ref="F581:F644" si="109">IF(E581-D581&lt;CutA,"A",IF(E581-D581&lt;CutB,"B","C"))</f>
        <v>A</v>
      </c>
      <c r="G581" s="21">
        <v>1.218558394160584</v>
      </c>
      <c r="H581" s="22">
        <f t="shared" ref="H581:H644" si="110">G581*CostRatio</f>
        <v>0.73113503649635037</v>
      </c>
      <c r="I581" s="23">
        <v>63.230769230769234</v>
      </c>
      <c r="J581" s="23">
        <v>51.680623814230948</v>
      </c>
      <c r="K581" s="24">
        <f t="shared" ref="K581:K644" si="111">IF(I581&gt;0,J581/I581,0)</f>
        <v>0.81733346664842133</v>
      </c>
      <c r="L581" t="str">
        <f t="shared" ref="L581:L644" si="112">IF(K581&lt;=CutX,"X",IF(K581&lt;=CutY,"Y","Z"))</f>
        <v>X</v>
      </c>
      <c r="M581" s="10">
        <f t="shared" ref="M581:M644" si="113">_xlfn.XLOOKUP(F581,TargetClass,TargetLevel)</f>
        <v>0.98</v>
      </c>
      <c r="N581" s="24">
        <f t="shared" ref="N581:N644" si="114">_xlfn.NORM.S.INV(M581)</f>
        <v>2.0537489106318221</v>
      </c>
      <c r="O581" s="25">
        <f t="shared" ref="O581:O644" si="115">N581*J581*SQRT(LeadTime)</f>
        <v>150.10324845300619</v>
      </c>
      <c r="P581" s="8">
        <f t="shared" ref="P581:P644" si="116">ROUNDUP(ROUND(I581*LeadTime+O581,6),0)</f>
        <v>277</v>
      </c>
      <c r="Q581" s="8">
        <f t="shared" ref="Q581:Q644" si="117">I581*WeeksPerYear</f>
        <v>3288</v>
      </c>
      <c r="R581" s="8">
        <f t="shared" ref="R581:R644" si="118">SQRT(2*Q581*OrderCost/(HoldingRate*H581))</f>
        <v>948.37938304421539</v>
      </c>
      <c r="S581" s="8">
        <f t="shared" ref="S581:S644" si="119">MAX(ROUNDUP(ROUND(R581,6),0),ROUNDUP(ROUND(I581,6),0))</f>
        <v>949</v>
      </c>
      <c r="T581" t="s">
        <v>62</v>
      </c>
    </row>
    <row r="582" spans="1:20" x14ac:dyDescent="0.35">
      <c r="A582" s="18" t="s">
        <v>1216</v>
      </c>
      <c r="B582" s="18" t="s">
        <v>1217</v>
      </c>
      <c r="C582" s="19">
        <v>3995.29</v>
      </c>
      <c r="D582" s="20">
        <f t="shared" si="108"/>
        <v>4.3343398889166956E-4</v>
      </c>
      <c r="E582" s="10">
        <f>SUM($C$5:C582)/SUM($C$5:$C$3941)</f>
        <v>0.69386853607956578</v>
      </c>
      <c r="F582" t="str">
        <f t="shared" si="109"/>
        <v>A</v>
      </c>
      <c r="G582" s="21">
        <v>0.43015611541774329</v>
      </c>
      <c r="H582" s="22">
        <f t="shared" si="110"/>
        <v>0.25809366925064597</v>
      </c>
      <c r="I582" s="23">
        <v>178.61538461538461</v>
      </c>
      <c r="J582" s="23">
        <v>131.88618888077789</v>
      </c>
      <c r="K582" s="24">
        <f t="shared" si="111"/>
        <v>0.73838090243329568</v>
      </c>
      <c r="L582" t="str">
        <f t="shared" si="112"/>
        <v>X</v>
      </c>
      <c r="M582" s="10">
        <f t="shared" si="113"/>
        <v>0.98</v>
      </c>
      <c r="N582" s="24">
        <f t="shared" si="114"/>
        <v>2.0537489106318221</v>
      </c>
      <c r="O582" s="25">
        <f t="shared" si="115"/>
        <v>383.05546481504086</v>
      </c>
      <c r="P582" s="8">
        <f t="shared" si="116"/>
        <v>741</v>
      </c>
      <c r="Q582" s="8">
        <f t="shared" si="117"/>
        <v>9288</v>
      </c>
      <c r="R582" s="8">
        <f t="shared" si="118"/>
        <v>2682.7946106815471</v>
      </c>
      <c r="S582" s="8">
        <f t="shared" si="119"/>
        <v>2683</v>
      </c>
      <c r="T582" t="s">
        <v>62</v>
      </c>
    </row>
    <row r="583" spans="1:20" x14ac:dyDescent="0.35">
      <c r="A583" s="18" t="s">
        <v>1218</v>
      </c>
      <c r="B583" s="18" t="s">
        <v>1219</v>
      </c>
      <c r="C583" s="19">
        <v>3990.03</v>
      </c>
      <c r="D583" s="20">
        <f t="shared" si="108"/>
        <v>4.3286335127047811E-4</v>
      </c>
      <c r="E583" s="10">
        <f>SUM($C$5:C583)/SUM($C$5:$C$3941)</f>
        <v>0.69430139943083624</v>
      </c>
      <c r="F583" t="str">
        <f t="shared" si="109"/>
        <v>A</v>
      </c>
      <c r="G583" s="21">
        <v>1.451447799199709</v>
      </c>
      <c r="H583" s="22">
        <f t="shared" si="110"/>
        <v>0.87086867951982538</v>
      </c>
      <c r="I583" s="23">
        <v>52.865384615384613</v>
      </c>
      <c r="J583" s="23">
        <v>83.39559137408574</v>
      </c>
      <c r="K583" s="24">
        <f t="shared" si="111"/>
        <v>1.577508458149312</v>
      </c>
      <c r="L583" t="str">
        <f t="shared" si="112"/>
        <v>Y</v>
      </c>
      <c r="M583" s="10">
        <f t="shared" si="113"/>
        <v>0.98</v>
      </c>
      <c r="N583" s="24">
        <f t="shared" si="114"/>
        <v>2.0537489106318221</v>
      </c>
      <c r="O583" s="25">
        <f t="shared" si="115"/>
        <v>242.21745497705831</v>
      </c>
      <c r="P583" s="8">
        <f t="shared" si="116"/>
        <v>348</v>
      </c>
      <c r="Q583" s="8">
        <f t="shared" si="117"/>
        <v>2749</v>
      </c>
      <c r="R583" s="8">
        <f t="shared" si="118"/>
        <v>794.55878168312768</v>
      </c>
      <c r="S583" s="8">
        <f t="shared" si="119"/>
        <v>795</v>
      </c>
      <c r="T583" t="s">
        <v>62</v>
      </c>
    </row>
    <row r="584" spans="1:20" x14ac:dyDescent="0.35">
      <c r="A584" s="18" t="s">
        <v>1220</v>
      </c>
      <c r="B584" s="18" t="s">
        <v>1221</v>
      </c>
      <c r="C584" s="19">
        <v>3987</v>
      </c>
      <c r="D584" s="20">
        <f t="shared" si="108"/>
        <v>4.3253463796397423E-4</v>
      </c>
      <c r="E584" s="10">
        <f>SUM($C$5:C584)/SUM($C$5:$C$3941)</f>
        <v>0.69473393406880024</v>
      </c>
      <c r="F584" t="str">
        <f t="shared" si="109"/>
        <v>A</v>
      </c>
      <c r="G584" s="21">
        <v>4.4898648648648649</v>
      </c>
      <c r="H584" s="22">
        <f t="shared" si="110"/>
        <v>2.6939189189189188</v>
      </c>
      <c r="I584" s="23">
        <v>17.07692307692308</v>
      </c>
      <c r="J584" s="23">
        <v>14.278526526174639</v>
      </c>
      <c r="K584" s="24">
        <f t="shared" si="111"/>
        <v>0.83612993171292915</v>
      </c>
      <c r="L584" t="str">
        <f t="shared" si="112"/>
        <v>X</v>
      </c>
      <c r="M584" s="10">
        <f t="shared" si="113"/>
        <v>0.98</v>
      </c>
      <c r="N584" s="24">
        <f t="shared" si="114"/>
        <v>2.0537489106318221</v>
      </c>
      <c r="O584" s="25">
        <f t="shared" si="115"/>
        <v>41.471117345744148</v>
      </c>
      <c r="P584" s="8">
        <f t="shared" si="116"/>
        <v>76</v>
      </c>
      <c r="Q584" s="8">
        <f t="shared" si="117"/>
        <v>888.00000000000023</v>
      </c>
      <c r="R584" s="8">
        <f t="shared" si="118"/>
        <v>256.76109585785173</v>
      </c>
      <c r="S584" s="8">
        <f t="shared" si="119"/>
        <v>257</v>
      </c>
      <c r="T584" t="s">
        <v>62</v>
      </c>
    </row>
    <row r="585" spans="1:20" x14ac:dyDescent="0.35">
      <c r="A585" s="18" t="s">
        <v>1222</v>
      </c>
      <c r="B585" s="18" t="s">
        <v>1223</v>
      </c>
      <c r="C585" s="19">
        <v>3978.15</v>
      </c>
      <c r="D585" s="20">
        <f t="shared" si="108"/>
        <v>4.3157453474200756E-4</v>
      </c>
      <c r="E585" s="10">
        <f>SUM($C$5:C585)/SUM($C$5:$C$3941)</f>
        <v>0.69516550860354231</v>
      </c>
      <c r="F585" t="str">
        <f t="shared" si="109"/>
        <v>A</v>
      </c>
      <c r="G585" s="21">
        <v>1.605387409200969</v>
      </c>
      <c r="H585" s="22">
        <f t="shared" si="110"/>
        <v>0.9632324455205814</v>
      </c>
      <c r="I585" s="23">
        <v>47.653846153846153</v>
      </c>
      <c r="J585" s="23">
        <v>76.325383081672783</v>
      </c>
      <c r="K585" s="24">
        <f t="shared" si="111"/>
        <v>1.6016625989697275</v>
      </c>
      <c r="L585" t="str">
        <f t="shared" si="112"/>
        <v>Y</v>
      </c>
      <c r="M585" s="10">
        <f t="shared" si="113"/>
        <v>0.98</v>
      </c>
      <c r="N585" s="24">
        <f t="shared" si="114"/>
        <v>2.0537489106318221</v>
      </c>
      <c r="O585" s="25">
        <f t="shared" si="115"/>
        <v>221.68246229304324</v>
      </c>
      <c r="P585" s="8">
        <f t="shared" si="116"/>
        <v>317</v>
      </c>
      <c r="Q585" s="8">
        <f t="shared" si="117"/>
        <v>2478</v>
      </c>
      <c r="R585" s="8">
        <f t="shared" si="118"/>
        <v>717.2987886010277</v>
      </c>
      <c r="S585" s="8">
        <f t="shared" si="119"/>
        <v>718</v>
      </c>
      <c r="T585" t="s">
        <v>62</v>
      </c>
    </row>
    <row r="586" spans="1:20" x14ac:dyDescent="0.35">
      <c r="A586" s="18" t="s">
        <v>1224</v>
      </c>
      <c r="B586" s="18" t="s">
        <v>1225</v>
      </c>
      <c r="C586" s="19">
        <v>3969.99</v>
      </c>
      <c r="D586" s="20">
        <f t="shared" si="108"/>
        <v>4.3068928702548232E-4</v>
      </c>
      <c r="E586" s="10">
        <f>SUM($C$5:C586)/SUM($C$5:$C$3941)</f>
        <v>0.69559619789056781</v>
      </c>
      <c r="F586" t="str">
        <f t="shared" si="109"/>
        <v>A</v>
      </c>
      <c r="G586" s="21">
        <v>3.9819358074222659</v>
      </c>
      <c r="H586" s="22">
        <f t="shared" si="110"/>
        <v>2.3891614844533593</v>
      </c>
      <c r="I586" s="23">
        <v>19.17307692307692</v>
      </c>
      <c r="J586" s="23">
        <v>76.33330451763635</v>
      </c>
      <c r="K586" s="24">
        <f t="shared" si="111"/>
        <v>3.9812756619027994</v>
      </c>
      <c r="L586" t="str">
        <f t="shared" si="112"/>
        <v>Z</v>
      </c>
      <c r="M586" s="10">
        <f t="shared" si="113"/>
        <v>0.98</v>
      </c>
      <c r="N586" s="24">
        <f t="shared" si="114"/>
        <v>2.0537489106318221</v>
      </c>
      <c r="O586" s="25">
        <f t="shared" si="115"/>
        <v>221.70546962505256</v>
      </c>
      <c r="P586" s="8">
        <f t="shared" si="116"/>
        <v>261</v>
      </c>
      <c r="Q586" s="8">
        <f t="shared" si="117"/>
        <v>996.99999999999977</v>
      </c>
      <c r="R586" s="8">
        <f t="shared" si="118"/>
        <v>288.89486636584058</v>
      </c>
      <c r="S586" s="8">
        <f t="shared" si="119"/>
        <v>289</v>
      </c>
      <c r="T586" t="s">
        <v>175</v>
      </c>
    </row>
    <row r="587" spans="1:20" x14ac:dyDescent="0.35">
      <c r="A587" s="18" t="s">
        <v>1226</v>
      </c>
      <c r="B587" s="18" t="s">
        <v>1227</v>
      </c>
      <c r="C587" s="19">
        <v>3968.76</v>
      </c>
      <c r="D587" s="20">
        <f t="shared" si="108"/>
        <v>4.3055584895056496E-4</v>
      </c>
      <c r="E587" s="10">
        <f>SUM($C$5:C587)/SUM($C$5:$C$3941)</f>
        <v>0.69602675373951839</v>
      </c>
      <c r="F587" t="str">
        <f t="shared" si="109"/>
        <v>A</v>
      </c>
      <c r="G587" s="21">
        <v>4.3612747252747246</v>
      </c>
      <c r="H587" s="22">
        <f t="shared" si="110"/>
        <v>2.6167648351648345</v>
      </c>
      <c r="I587" s="23">
        <v>17.5</v>
      </c>
      <c r="J587" s="23">
        <v>72.294197418549132</v>
      </c>
      <c r="K587" s="24">
        <f t="shared" si="111"/>
        <v>4.1310969953456649</v>
      </c>
      <c r="L587" t="str">
        <f t="shared" si="112"/>
        <v>Z</v>
      </c>
      <c r="M587" s="10">
        <f t="shared" si="113"/>
        <v>0.98</v>
      </c>
      <c r="N587" s="24">
        <f t="shared" si="114"/>
        <v>2.0537489106318221</v>
      </c>
      <c r="O587" s="25">
        <f t="shared" si="115"/>
        <v>209.97412716676664</v>
      </c>
      <c r="P587" s="8">
        <f t="shared" si="116"/>
        <v>245</v>
      </c>
      <c r="Q587" s="8">
        <f t="shared" si="117"/>
        <v>910</v>
      </c>
      <c r="R587" s="8">
        <f t="shared" si="118"/>
        <v>263.72624213148345</v>
      </c>
      <c r="S587" s="8">
        <f t="shared" si="119"/>
        <v>264</v>
      </c>
      <c r="T587" t="s">
        <v>62</v>
      </c>
    </row>
    <row r="588" spans="1:20" x14ac:dyDescent="0.35">
      <c r="A588" s="18" t="s">
        <v>1228</v>
      </c>
      <c r="B588" s="18" t="s">
        <v>1229</v>
      </c>
      <c r="C588" s="19">
        <v>3966.55</v>
      </c>
      <c r="D588" s="20">
        <f t="shared" si="108"/>
        <v>4.3031609436067268E-4</v>
      </c>
      <c r="E588" s="10">
        <f>SUM($C$5:C588)/SUM($C$5:$C$3941)</f>
        <v>0.69645706983387901</v>
      </c>
      <c r="F588" t="str">
        <f t="shared" si="109"/>
        <v>A</v>
      </c>
      <c r="G588" s="21">
        <v>4.7220833333333339</v>
      </c>
      <c r="H588" s="22">
        <f t="shared" si="110"/>
        <v>2.83325</v>
      </c>
      <c r="I588" s="23">
        <v>16.15384615384615</v>
      </c>
      <c r="J588" s="23">
        <v>30.506434303875171</v>
      </c>
      <c r="K588" s="24">
        <f t="shared" si="111"/>
        <v>1.888493552144654</v>
      </c>
      <c r="L588" t="str">
        <f t="shared" si="112"/>
        <v>Y</v>
      </c>
      <c r="M588" s="10">
        <f t="shared" si="113"/>
        <v>0.98</v>
      </c>
      <c r="N588" s="24">
        <f t="shared" si="114"/>
        <v>2.0537489106318221</v>
      </c>
      <c r="O588" s="25">
        <f t="shared" si="115"/>
        <v>88.604094722033238</v>
      </c>
      <c r="P588" s="8">
        <f t="shared" si="116"/>
        <v>121</v>
      </c>
      <c r="Q588" s="8">
        <f t="shared" si="117"/>
        <v>839.99999999999977</v>
      </c>
      <c r="R588" s="8">
        <f t="shared" si="118"/>
        <v>243.50741599177113</v>
      </c>
      <c r="S588" s="8">
        <f t="shared" si="119"/>
        <v>244</v>
      </c>
      <c r="T588" t="s">
        <v>62</v>
      </c>
    </row>
    <row r="589" spans="1:20" x14ac:dyDescent="0.35">
      <c r="A589" s="18" t="s">
        <v>1230</v>
      </c>
      <c r="B589" s="18" t="s">
        <v>1231</v>
      </c>
      <c r="C589" s="19">
        <v>3963.64</v>
      </c>
      <c r="D589" s="20">
        <f t="shared" si="108"/>
        <v>4.3000039940294127E-4</v>
      </c>
      <c r="E589" s="10">
        <f>SUM($C$5:C589)/SUM($C$5:$C$3941)</f>
        <v>0.69688707023328189</v>
      </c>
      <c r="F589" t="str">
        <f t="shared" si="109"/>
        <v>A</v>
      </c>
      <c r="G589" s="21">
        <v>33.877264957264963</v>
      </c>
      <c r="H589" s="22">
        <f t="shared" si="110"/>
        <v>20.326358974358978</v>
      </c>
      <c r="I589" s="23">
        <v>2.25</v>
      </c>
      <c r="J589" s="23">
        <v>11.131786319664361</v>
      </c>
      <c r="K589" s="24">
        <f t="shared" si="111"/>
        <v>4.9474605865174937</v>
      </c>
      <c r="L589" t="str">
        <f t="shared" si="112"/>
        <v>Z</v>
      </c>
      <c r="M589" s="10">
        <f t="shared" si="113"/>
        <v>0.98</v>
      </c>
      <c r="N589" s="24">
        <f t="shared" si="114"/>
        <v>2.0537489106318221</v>
      </c>
      <c r="O589" s="25">
        <f t="shared" si="115"/>
        <v>32.331600595081156</v>
      </c>
      <c r="P589" s="8">
        <f t="shared" si="116"/>
        <v>37</v>
      </c>
      <c r="Q589" s="8">
        <f t="shared" si="117"/>
        <v>117</v>
      </c>
      <c r="R589" s="8">
        <f t="shared" si="118"/>
        <v>33.929552607868949</v>
      </c>
      <c r="S589" s="8">
        <f t="shared" si="119"/>
        <v>34</v>
      </c>
      <c r="T589" t="s">
        <v>62</v>
      </c>
    </row>
    <row r="590" spans="1:20" x14ac:dyDescent="0.35">
      <c r="A590" s="18" t="s">
        <v>1232</v>
      </c>
      <c r="B590" s="18" t="s">
        <v>1233</v>
      </c>
      <c r="C590" s="19">
        <v>3961.09</v>
      </c>
      <c r="D590" s="20">
        <f t="shared" si="108"/>
        <v>4.2972375949152714E-4</v>
      </c>
      <c r="E590" s="10">
        <f>SUM($C$5:C590)/SUM($C$5:$C$3941)</f>
        <v>0.69731679399277335</v>
      </c>
      <c r="F590" t="str">
        <f t="shared" si="109"/>
        <v>A</v>
      </c>
      <c r="G590" s="21">
        <v>1.396717207334274</v>
      </c>
      <c r="H590" s="22">
        <f t="shared" si="110"/>
        <v>0.83803032440056435</v>
      </c>
      <c r="I590" s="23">
        <v>54.53846153846154</v>
      </c>
      <c r="J590" s="23">
        <v>195.24378542377809</v>
      </c>
      <c r="K590" s="24">
        <f t="shared" si="111"/>
        <v>3.5799283646108817</v>
      </c>
      <c r="L590" t="str">
        <f t="shared" si="112"/>
        <v>Z</v>
      </c>
      <c r="M590" s="10">
        <f t="shared" si="113"/>
        <v>0.98</v>
      </c>
      <c r="N590" s="24">
        <f t="shared" si="114"/>
        <v>2.0537489106318221</v>
      </c>
      <c r="O590" s="25">
        <f t="shared" si="115"/>
        <v>567.07377483901018</v>
      </c>
      <c r="P590" s="8">
        <f t="shared" si="116"/>
        <v>677</v>
      </c>
      <c r="Q590" s="8">
        <f t="shared" si="117"/>
        <v>2836</v>
      </c>
      <c r="R590" s="8">
        <f t="shared" si="118"/>
        <v>822.69383732939275</v>
      </c>
      <c r="S590" s="8">
        <f t="shared" si="119"/>
        <v>823</v>
      </c>
      <c r="T590" t="s">
        <v>62</v>
      </c>
    </row>
    <row r="591" spans="1:20" x14ac:dyDescent="0.35">
      <c r="A591" s="18" t="s">
        <v>1234</v>
      </c>
      <c r="B591" s="18" t="s">
        <v>1235</v>
      </c>
      <c r="C591" s="19">
        <v>3942.04</v>
      </c>
      <c r="D591" s="20">
        <f t="shared" si="108"/>
        <v>4.2765709662390393E-4</v>
      </c>
      <c r="E591" s="10">
        <f>SUM($C$5:C591)/SUM($C$5:$C$3941)</f>
        <v>0.69774445108939731</v>
      </c>
      <c r="F591" t="str">
        <f t="shared" si="109"/>
        <v>A</v>
      </c>
      <c r="G591" s="21">
        <v>1.566788553259141</v>
      </c>
      <c r="H591" s="22">
        <f t="shared" si="110"/>
        <v>0.94007313195548459</v>
      </c>
      <c r="I591" s="23">
        <v>48.384615384615387</v>
      </c>
      <c r="J591" s="23">
        <v>194.0939891429351</v>
      </c>
      <c r="K591" s="24">
        <f t="shared" si="111"/>
        <v>4.0114814926202804</v>
      </c>
      <c r="L591" t="str">
        <f t="shared" si="112"/>
        <v>Z</v>
      </c>
      <c r="M591" s="10">
        <f t="shared" si="113"/>
        <v>0.98</v>
      </c>
      <c r="N591" s="24">
        <f t="shared" si="114"/>
        <v>2.0537489106318221</v>
      </c>
      <c r="O591" s="25">
        <f t="shared" si="115"/>
        <v>563.73426103139639</v>
      </c>
      <c r="P591" s="8">
        <f t="shared" si="116"/>
        <v>661</v>
      </c>
      <c r="Q591" s="8">
        <f t="shared" si="117"/>
        <v>2516</v>
      </c>
      <c r="R591" s="8">
        <f t="shared" si="118"/>
        <v>731.62661540684746</v>
      </c>
      <c r="S591" s="8">
        <f t="shared" si="119"/>
        <v>732</v>
      </c>
      <c r="T591" t="s">
        <v>62</v>
      </c>
    </row>
    <row r="592" spans="1:20" x14ac:dyDescent="0.35">
      <c r="A592" s="18" t="s">
        <v>1236</v>
      </c>
      <c r="B592" s="18" t="s">
        <v>1237</v>
      </c>
      <c r="C592" s="19">
        <v>3938.73</v>
      </c>
      <c r="D592" s="20">
        <f t="shared" si="108"/>
        <v>4.2729800717026438E-4</v>
      </c>
      <c r="E592" s="10">
        <f>SUM($C$5:C592)/SUM($C$5:$C$3941)</f>
        <v>0.69817174909656765</v>
      </c>
      <c r="F592" t="str">
        <f t="shared" si="109"/>
        <v>A</v>
      </c>
      <c r="G592" s="21">
        <v>3.3954568965517238</v>
      </c>
      <c r="H592" s="22">
        <f t="shared" si="110"/>
        <v>2.0372741379310342</v>
      </c>
      <c r="I592" s="23">
        <v>22.30769230769231</v>
      </c>
      <c r="J592" s="23">
        <v>18.269806294022828</v>
      </c>
      <c r="K592" s="24">
        <f t="shared" si="111"/>
        <v>0.81899131662860947</v>
      </c>
      <c r="L592" t="str">
        <f t="shared" si="112"/>
        <v>X</v>
      </c>
      <c r="M592" s="10">
        <f t="shared" si="113"/>
        <v>0.98</v>
      </c>
      <c r="N592" s="24">
        <f t="shared" si="114"/>
        <v>2.0537489106318221</v>
      </c>
      <c r="O592" s="25">
        <f t="shared" si="115"/>
        <v>53.06354821098077</v>
      </c>
      <c r="P592" s="8">
        <f t="shared" si="116"/>
        <v>98</v>
      </c>
      <c r="Q592" s="8">
        <f t="shared" si="117"/>
        <v>1160.0000000000002</v>
      </c>
      <c r="R592" s="8">
        <f t="shared" si="118"/>
        <v>337.45763334546376</v>
      </c>
      <c r="S592" s="8">
        <f t="shared" si="119"/>
        <v>338</v>
      </c>
      <c r="T592" t="s">
        <v>62</v>
      </c>
    </row>
    <row r="593" spans="1:20" x14ac:dyDescent="0.35">
      <c r="A593" s="18" t="s">
        <v>1238</v>
      </c>
      <c r="B593" s="18" t="s">
        <v>1239</v>
      </c>
      <c r="C593" s="19">
        <v>3932.88</v>
      </c>
      <c r="D593" s="20">
        <f t="shared" si="108"/>
        <v>4.2666336266760849E-4</v>
      </c>
      <c r="E593" s="10">
        <f>SUM($C$5:C593)/SUM($C$5:$C$3941)</f>
        <v>0.69859841245923526</v>
      </c>
      <c r="F593" t="str">
        <f t="shared" si="109"/>
        <v>A</v>
      </c>
      <c r="G593" s="21">
        <v>7.099061371841155</v>
      </c>
      <c r="H593" s="22">
        <f t="shared" si="110"/>
        <v>4.2594368231046928</v>
      </c>
      <c r="I593" s="23">
        <v>10.65384615384615</v>
      </c>
      <c r="J593" s="23">
        <v>22.9132076095046</v>
      </c>
      <c r="K593" s="24">
        <f t="shared" si="111"/>
        <v>2.1506981871737176</v>
      </c>
      <c r="L593" t="str">
        <f t="shared" si="112"/>
        <v>Z</v>
      </c>
      <c r="M593" s="10">
        <f t="shared" si="113"/>
        <v>0.98</v>
      </c>
      <c r="N593" s="24">
        <f t="shared" si="114"/>
        <v>2.0537489106318221</v>
      </c>
      <c r="O593" s="25">
        <f t="shared" si="115"/>
        <v>66.550026699130342</v>
      </c>
      <c r="P593" s="8">
        <f t="shared" si="116"/>
        <v>88</v>
      </c>
      <c r="Q593" s="8">
        <f t="shared" si="117"/>
        <v>553.99999999999977</v>
      </c>
      <c r="R593" s="8">
        <f t="shared" si="118"/>
        <v>161.28492985147201</v>
      </c>
      <c r="S593" s="8">
        <f t="shared" si="119"/>
        <v>162</v>
      </c>
      <c r="T593" t="s">
        <v>62</v>
      </c>
    </row>
    <row r="594" spans="1:20" x14ac:dyDescent="0.35">
      <c r="A594" s="18" t="s">
        <v>1240</v>
      </c>
      <c r="B594" s="18" t="s">
        <v>1241</v>
      </c>
      <c r="C594" s="19">
        <v>3915.13</v>
      </c>
      <c r="D594" s="20">
        <f t="shared" si="108"/>
        <v>4.247377319116866E-4</v>
      </c>
      <c r="E594" s="10">
        <f>SUM($C$5:C594)/SUM($C$5:$C$3941)</f>
        <v>0.69902315019114691</v>
      </c>
      <c r="F594" t="str">
        <f t="shared" si="109"/>
        <v>A</v>
      </c>
      <c r="G594" s="21">
        <v>1.958544272136068</v>
      </c>
      <c r="H594" s="22">
        <f t="shared" si="110"/>
        <v>1.1751265632816408</v>
      </c>
      <c r="I594" s="23">
        <v>38.442307692307693</v>
      </c>
      <c r="J594" s="23">
        <v>92.737963853365756</v>
      </c>
      <c r="K594" s="24">
        <f t="shared" si="111"/>
        <v>2.4123932568159177</v>
      </c>
      <c r="L594" t="str">
        <f t="shared" si="112"/>
        <v>Z</v>
      </c>
      <c r="M594" s="10">
        <f t="shared" si="113"/>
        <v>0.98</v>
      </c>
      <c r="N594" s="24">
        <f t="shared" si="114"/>
        <v>2.0537489106318221</v>
      </c>
      <c r="O594" s="25">
        <f t="shared" si="115"/>
        <v>269.35181121932459</v>
      </c>
      <c r="P594" s="8">
        <f t="shared" si="116"/>
        <v>347</v>
      </c>
      <c r="Q594" s="8">
        <f t="shared" si="117"/>
        <v>1999</v>
      </c>
      <c r="R594" s="8">
        <f t="shared" si="118"/>
        <v>583.28266991940666</v>
      </c>
      <c r="S594" s="8">
        <f t="shared" si="119"/>
        <v>584</v>
      </c>
      <c r="T594" t="s">
        <v>62</v>
      </c>
    </row>
    <row r="595" spans="1:20" x14ac:dyDescent="0.35">
      <c r="A595" s="18" t="s">
        <v>1242</v>
      </c>
      <c r="B595" s="18" t="s">
        <v>1243</v>
      </c>
      <c r="C595" s="19">
        <v>3912.6</v>
      </c>
      <c r="D595" s="20">
        <f t="shared" si="108"/>
        <v>4.2446326172506787E-4</v>
      </c>
      <c r="E595" s="10">
        <f>SUM($C$5:C595)/SUM($C$5:$C$3941)</f>
        <v>0.69944761345287187</v>
      </c>
      <c r="F595" t="str">
        <f t="shared" si="109"/>
        <v>A</v>
      </c>
      <c r="G595" s="21">
        <v>1.595676998368678</v>
      </c>
      <c r="H595" s="22">
        <f t="shared" si="110"/>
        <v>0.95740619902120683</v>
      </c>
      <c r="I595" s="23">
        <v>47.153846153846153</v>
      </c>
      <c r="J595" s="23">
        <v>66.24150248585633</v>
      </c>
      <c r="K595" s="24">
        <f t="shared" si="111"/>
        <v>1.4047953218860234</v>
      </c>
      <c r="L595" t="str">
        <f t="shared" si="112"/>
        <v>Y</v>
      </c>
      <c r="M595" s="10">
        <f t="shared" si="113"/>
        <v>0.98</v>
      </c>
      <c r="N595" s="24">
        <f t="shared" si="114"/>
        <v>2.0537489106318221</v>
      </c>
      <c r="O595" s="25">
        <f t="shared" si="115"/>
        <v>192.39444054073056</v>
      </c>
      <c r="P595" s="8">
        <f t="shared" si="116"/>
        <v>287</v>
      </c>
      <c r="Q595" s="8">
        <f t="shared" si="117"/>
        <v>2452</v>
      </c>
      <c r="R595" s="8">
        <f t="shared" si="118"/>
        <v>715.69356635467079</v>
      </c>
      <c r="S595" s="8">
        <f t="shared" si="119"/>
        <v>716</v>
      </c>
      <c r="T595" t="s">
        <v>62</v>
      </c>
    </row>
    <row r="596" spans="1:20" x14ac:dyDescent="0.35">
      <c r="A596" s="18" t="s">
        <v>1244</v>
      </c>
      <c r="B596" s="18" t="s">
        <v>1245</v>
      </c>
      <c r="C596" s="19">
        <v>3909.68</v>
      </c>
      <c r="D596" s="20">
        <f t="shared" si="108"/>
        <v>4.2414648190493873E-4</v>
      </c>
      <c r="E596" s="10">
        <f>SUM($C$5:C596)/SUM($C$5:$C$3941)</f>
        <v>0.69987175993477679</v>
      </c>
      <c r="F596" t="str">
        <f t="shared" si="109"/>
        <v>A</v>
      </c>
      <c r="G596" s="21">
        <v>6.0148923076923078</v>
      </c>
      <c r="H596" s="22">
        <f t="shared" si="110"/>
        <v>3.6089353846153847</v>
      </c>
      <c r="I596" s="23">
        <v>12.5</v>
      </c>
      <c r="J596" s="23">
        <v>30.13791826996448</v>
      </c>
      <c r="K596" s="24">
        <f t="shared" si="111"/>
        <v>2.4110334615971585</v>
      </c>
      <c r="L596" t="str">
        <f t="shared" si="112"/>
        <v>Z</v>
      </c>
      <c r="M596" s="10">
        <f t="shared" si="113"/>
        <v>0.98</v>
      </c>
      <c r="N596" s="24">
        <f t="shared" si="114"/>
        <v>2.0537489106318221</v>
      </c>
      <c r="O596" s="25">
        <f t="shared" si="115"/>
        <v>87.533762173497294</v>
      </c>
      <c r="P596" s="8">
        <f t="shared" si="116"/>
        <v>113</v>
      </c>
      <c r="Q596" s="8">
        <f t="shared" si="117"/>
        <v>650</v>
      </c>
      <c r="R596" s="8">
        <f t="shared" si="118"/>
        <v>189.79384446292076</v>
      </c>
      <c r="S596" s="8">
        <f t="shared" si="119"/>
        <v>190</v>
      </c>
      <c r="T596" t="s">
        <v>62</v>
      </c>
    </row>
    <row r="597" spans="1:20" x14ac:dyDescent="0.35">
      <c r="A597" s="18" t="s">
        <v>1246</v>
      </c>
      <c r="B597" s="18" t="s">
        <v>1247</v>
      </c>
      <c r="C597" s="19">
        <v>3905.52</v>
      </c>
      <c r="D597" s="20">
        <f t="shared" si="108"/>
        <v>4.236951791474945E-4</v>
      </c>
      <c r="E597" s="10">
        <f>SUM($C$5:C597)/SUM($C$5:$C$3941)</f>
        <v>0.70029545511392433</v>
      </c>
      <c r="F597" t="str">
        <f t="shared" si="109"/>
        <v>A</v>
      </c>
      <c r="G597" s="21">
        <v>1.2300850393700791</v>
      </c>
      <c r="H597" s="22">
        <f t="shared" si="110"/>
        <v>0.73805102362204744</v>
      </c>
      <c r="I597" s="23">
        <v>61.057692307692307</v>
      </c>
      <c r="J597" s="23">
        <v>59.196387496276763</v>
      </c>
      <c r="K597" s="24">
        <f t="shared" si="111"/>
        <v>0.96951563773429661</v>
      </c>
      <c r="L597" t="str">
        <f t="shared" si="112"/>
        <v>X</v>
      </c>
      <c r="M597" s="10">
        <f t="shared" si="113"/>
        <v>0.98</v>
      </c>
      <c r="N597" s="24">
        <f t="shared" si="114"/>
        <v>2.0537489106318221</v>
      </c>
      <c r="O597" s="25">
        <f t="shared" si="115"/>
        <v>171.93232983823424</v>
      </c>
      <c r="P597" s="8">
        <f t="shared" si="116"/>
        <v>295</v>
      </c>
      <c r="Q597" s="8">
        <f t="shared" si="117"/>
        <v>3175</v>
      </c>
      <c r="R597" s="8">
        <f t="shared" si="118"/>
        <v>927.56353962889671</v>
      </c>
      <c r="S597" s="8">
        <f t="shared" si="119"/>
        <v>928</v>
      </c>
      <c r="T597" t="s">
        <v>62</v>
      </c>
    </row>
    <row r="598" spans="1:20" x14ac:dyDescent="0.35">
      <c r="A598" s="18" t="s">
        <v>1248</v>
      </c>
      <c r="B598" s="18" t="s">
        <v>1249</v>
      </c>
      <c r="C598" s="19">
        <v>3894.71</v>
      </c>
      <c r="D598" s="20">
        <f t="shared" si="108"/>
        <v>4.2252244289557817E-4</v>
      </c>
      <c r="E598" s="10">
        <f>SUM($C$5:C598)/SUM($C$5:$C$3941)</f>
        <v>0.70071797755681986</v>
      </c>
      <c r="F598" t="str">
        <f t="shared" si="109"/>
        <v>A</v>
      </c>
      <c r="G598" s="21">
        <v>5.5958477011494256</v>
      </c>
      <c r="H598" s="22">
        <f t="shared" si="110"/>
        <v>3.3575086206896554</v>
      </c>
      <c r="I598" s="23">
        <v>13.38461538461539</v>
      </c>
      <c r="J598" s="23">
        <v>15.047837244319309</v>
      </c>
      <c r="K598" s="24">
        <f t="shared" si="111"/>
        <v>1.1242637021617869</v>
      </c>
      <c r="L598" t="str">
        <f t="shared" si="112"/>
        <v>Y</v>
      </c>
      <c r="M598" s="10">
        <f t="shared" si="113"/>
        <v>0.98</v>
      </c>
      <c r="N598" s="24">
        <f t="shared" si="114"/>
        <v>2.0537489106318221</v>
      </c>
      <c r="O598" s="25">
        <f t="shared" si="115"/>
        <v>43.705533831859242</v>
      </c>
      <c r="P598" s="8">
        <f t="shared" si="116"/>
        <v>71</v>
      </c>
      <c r="Q598" s="8">
        <f t="shared" si="117"/>
        <v>696.00000000000034</v>
      </c>
      <c r="R598" s="8">
        <f t="shared" si="118"/>
        <v>203.6156004831862</v>
      </c>
      <c r="S598" s="8">
        <f t="shared" si="119"/>
        <v>204</v>
      </c>
      <c r="T598" t="s">
        <v>62</v>
      </c>
    </row>
    <row r="599" spans="1:20" x14ac:dyDescent="0.35">
      <c r="A599" s="18" t="s">
        <v>1250</v>
      </c>
      <c r="B599" s="18" t="s">
        <v>1251</v>
      </c>
      <c r="C599" s="19">
        <v>3892.44</v>
      </c>
      <c r="D599" s="20">
        <f t="shared" si="108"/>
        <v>4.2227617913129971E-4</v>
      </c>
      <c r="E599" s="10">
        <f>SUM($C$5:C599)/SUM($C$5:$C$3941)</f>
        <v>0.70114025373595124</v>
      </c>
      <c r="F599" t="str">
        <f t="shared" si="109"/>
        <v>A</v>
      </c>
      <c r="G599" s="21">
        <v>1.8248663853727149</v>
      </c>
      <c r="H599" s="22">
        <f t="shared" si="110"/>
        <v>1.094919831223629</v>
      </c>
      <c r="I599" s="23">
        <v>41.019230769230766</v>
      </c>
      <c r="J599" s="23">
        <v>64.003826596575649</v>
      </c>
      <c r="K599" s="24">
        <f t="shared" si="111"/>
        <v>1.5603370759596502</v>
      </c>
      <c r="L599" t="str">
        <f t="shared" si="112"/>
        <v>Y</v>
      </c>
      <c r="M599" s="10">
        <f t="shared" si="113"/>
        <v>0.98</v>
      </c>
      <c r="N599" s="24">
        <f t="shared" si="114"/>
        <v>2.0537489106318221</v>
      </c>
      <c r="O599" s="25">
        <f t="shared" si="115"/>
        <v>185.89524615845397</v>
      </c>
      <c r="P599" s="8">
        <f t="shared" si="116"/>
        <v>268</v>
      </c>
      <c r="Q599" s="8">
        <f t="shared" si="117"/>
        <v>2133</v>
      </c>
      <c r="R599" s="8">
        <f t="shared" si="118"/>
        <v>624.1935327760167</v>
      </c>
      <c r="S599" s="8">
        <f t="shared" si="119"/>
        <v>625</v>
      </c>
      <c r="T599" t="s">
        <v>62</v>
      </c>
    </row>
    <row r="600" spans="1:20" x14ac:dyDescent="0.35">
      <c r="A600" s="18" t="s">
        <v>1252</v>
      </c>
      <c r="B600" s="18" t="s">
        <v>1253</v>
      </c>
      <c r="C600" s="19">
        <v>3887.31</v>
      </c>
      <c r="D600" s="20">
        <f t="shared" si="108"/>
        <v>4.217196447212783E-4</v>
      </c>
      <c r="E600" s="10">
        <f>SUM($C$5:C600)/SUM($C$5:$C$3941)</f>
        <v>0.70156197338067239</v>
      </c>
      <c r="F600" t="str">
        <f t="shared" si="109"/>
        <v>A</v>
      </c>
      <c r="G600" s="21">
        <v>1.635384938998738</v>
      </c>
      <c r="H600" s="22">
        <f t="shared" si="110"/>
        <v>0.98123096339924276</v>
      </c>
      <c r="I600" s="23">
        <v>45.71153846153846</v>
      </c>
      <c r="J600" s="23">
        <v>39.440864912393941</v>
      </c>
      <c r="K600" s="24">
        <f t="shared" si="111"/>
        <v>0.86282077216848341</v>
      </c>
      <c r="L600" t="str">
        <f t="shared" si="112"/>
        <v>X</v>
      </c>
      <c r="M600" s="10">
        <f t="shared" si="113"/>
        <v>0.98</v>
      </c>
      <c r="N600" s="24">
        <f t="shared" si="114"/>
        <v>2.0537489106318221</v>
      </c>
      <c r="O600" s="25">
        <f t="shared" si="115"/>
        <v>114.55360845540559</v>
      </c>
      <c r="P600" s="8">
        <f t="shared" si="116"/>
        <v>206</v>
      </c>
      <c r="Q600" s="8">
        <f t="shared" si="117"/>
        <v>2377</v>
      </c>
      <c r="R600" s="8">
        <f t="shared" si="118"/>
        <v>696.05565566248936</v>
      </c>
      <c r="S600" s="8">
        <f t="shared" si="119"/>
        <v>697</v>
      </c>
      <c r="T600" t="s">
        <v>62</v>
      </c>
    </row>
    <row r="601" spans="1:20" x14ac:dyDescent="0.35">
      <c r="A601" s="18" t="s">
        <v>1254</v>
      </c>
      <c r="B601" s="18" t="s">
        <v>1255</v>
      </c>
      <c r="C601" s="19">
        <v>3886.28</v>
      </c>
      <c r="D601" s="20">
        <f t="shared" si="108"/>
        <v>4.2160790389431498E-4</v>
      </c>
      <c r="E601" s="10">
        <f>SUM($C$5:C601)/SUM($C$5:$C$3941)</f>
        <v>0.70198358128456673</v>
      </c>
      <c r="F601" t="str">
        <f t="shared" si="109"/>
        <v>A</v>
      </c>
      <c r="G601" s="21">
        <v>0.54232207647222996</v>
      </c>
      <c r="H601" s="22">
        <f t="shared" si="110"/>
        <v>0.32539324588333796</v>
      </c>
      <c r="I601" s="23">
        <v>137.80769230769229</v>
      </c>
      <c r="J601" s="23">
        <v>101.90615414877389</v>
      </c>
      <c r="K601" s="24">
        <f t="shared" si="111"/>
        <v>0.73948088413846536</v>
      </c>
      <c r="L601" t="str">
        <f t="shared" si="112"/>
        <v>X</v>
      </c>
      <c r="M601" s="10">
        <f t="shared" si="113"/>
        <v>0.98</v>
      </c>
      <c r="N601" s="24">
        <f t="shared" si="114"/>
        <v>2.0537489106318221</v>
      </c>
      <c r="O601" s="25">
        <f t="shared" si="115"/>
        <v>295.98026583556208</v>
      </c>
      <c r="P601" s="8">
        <f t="shared" si="116"/>
        <v>572</v>
      </c>
      <c r="Q601" s="8">
        <f t="shared" si="117"/>
        <v>7165.9999999999991</v>
      </c>
      <c r="R601" s="8">
        <f t="shared" si="118"/>
        <v>2098.6940568782152</v>
      </c>
      <c r="S601" s="8">
        <f t="shared" si="119"/>
        <v>2099</v>
      </c>
      <c r="T601" t="s">
        <v>62</v>
      </c>
    </row>
    <row r="602" spans="1:20" x14ac:dyDescent="0.35">
      <c r="A602" s="18" t="s">
        <v>1256</v>
      </c>
      <c r="B602" s="18" t="s">
        <v>1257</v>
      </c>
      <c r="C602" s="19">
        <v>3884</v>
      </c>
      <c r="D602" s="20">
        <f t="shared" si="108"/>
        <v>4.213605552676388E-4</v>
      </c>
      <c r="E602" s="10">
        <f>SUM($C$5:C602)/SUM($C$5:$C$3941)</f>
        <v>0.70240494183983437</v>
      </c>
      <c r="F602" t="str">
        <f t="shared" si="109"/>
        <v>A</v>
      </c>
      <c r="G602" s="21">
        <v>19.420000000000002</v>
      </c>
      <c r="H602" s="22">
        <f t="shared" si="110"/>
        <v>11.652000000000001</v>
      </c>
      <c r="I602" s="23">
        <v>3.8461538461538458</v>
      </c>
      <c r="J602" s="23">
        <v>27.73500981126146</v>
      </c>
      <c r="K602" s="24">
        <f t="shared" si="111"/>
        <v>7.21110255092798</v>
      </c>
      <c r="L602" t="str">
        <f t="shared" si="112"/>
        <v>Z</v>
      </c>
      <c r="M602" s="10">
        <f t="shared" si="113"/>
        <v>0.98</v>
      </c>
      <c r="N602" s="24">
        <f t="shared" si="114"/>
        <v>2.0537489106318221</v>
      </c>
      <c r="O602" s="25">
        <f t="shared" si="115"/>
        <v>80.554659779473738</v>
      </c>
      <c r="P602" s="8">
        <f t="shared" si="116"/>
        <v>89</v>
      </c>
      <c r="Q602" s="8">
        <f t="shared" si="117"/>
        <v>199.99999999999997</v>
      </c>
      <c r="R602" s="8">
        <f t="shared" si="118"/>
        <v>58.59084448969643</v>
      </c>
      <c r="S602" s="8">
        <f t="shared" si="119"/>
        <v>59</v>
      </c>
      <c r="T602" t="s">
        <v>175</v>
      </c>
    </row>
    <row r="603" spans="1:20" x14ac:dyDescent="0.35">
      <c r="A603" s="18" t="s">
        <v>1258</v>
      </c>
      <c r="B603" s="18" t="s">
        <v>1259</v>
      </c>
      <c r="C603" s="19">
        <v>3864.38</v>
      </c>
      <c r="D603" s="20">
        <f t="shared" si="108"/>
        <v>4.1923205524334659E-4</v>
      </c>
      <c r="E603" s="10">
        <f>SUM($C$5:C603)/SUM($C$5:$C$3941)</f>
        <v>0.70282417389507779</v>
      </c>
      <c r="F603" t="str">
        <f t="shared" si="109"/>
        <v>A</v>
      </c>
      <c r="G603" s="21">
        <v>0.41343532684283729</v>
      </c>
      <c r="H603" s="22">
        <f t="shared" si="110"/>
        <v>0.24806119610570238</v>
      </c>
      <c r="I603" s="23">
        <v>179.75</v>
      </c>
      <c r="J603" s="23">
        <v>118.0210807025426</v>
      </c>
      <c r="K603" s="24">
        <f t="shared" si="111"/>
        <v>0.65658459361637056</v>
      </c>
      <c r="L603" t="str">
        <f t="shared" si="112"/>
        <v>X</v>
      </c>
      <c r="M603" s="10">
        <f t="shared" si="113"/>
        <v>0.98</v>
      </c>
      <c r="N603" s="24">
        <f t="shared" si="114"/>
        <v>2.0537489106318221</v>
      </c>
      <c r="O603" s="25">
        <f t="shared" si="115"/>
        <v>342.78509607517333</v>
      </c>
      <c r="P603" s="8">
        <f t="shared" si="116"/>
        <v>703</v>
      </c>
      <c r="Q603" s="8">
        <f t="shared" si="117"/>
        <v>9347</v>
      </c>
      <c r="R603" s="8">
        <f t="shared" si="118"/>
        <v>2745.1855389118923</v>
      </c>
      <c r="S603" s="8">
        <f t="shared" si="119"/>
        <v>2746</v>
      </c>
      <c r="T603" t="s">
        <v>62</v>
      </c>
    </row>
    <row r="604" spans="1:20" x14ac:dyDescent="0.35">
      <c r="A604" s="18" t="s">
        <v>1260</v>
      </c>
      <c r="B604" s="18" t="s">
        <v>1261</v>
      </c>
      <c r="C604" s="19">
        <v>3859.92</v>
      </c>
      <c r="D604" s="20">
        <f t="shared" si="108"/>
        <v>4.1874820661397125E-4</v>
      </c>
      <c r="E604" s="10">
        <f>SUM($C$5:C604)/SUM($C$5:$C$3941)</f>
        <v>0.7032429221016917</v>
      </c>
      <c r="F604" t="str">
        <f t="shared" si="109"/>
        <v>A</v>
      </c>
      <c r="G604" s="21">
        <v>0.47931454116478328</v>
      </c>
      <c r="H604" s="22">
        <f t="shared" si="110"/>
        <v>0.28758872469886998</v>
      </c>
      <c r="I604" s="23">
        <v>154.86538461538461</v>
      </c>
      <c r="J604" s="23">
        <v>763.62448498748256</v>
      </c>
      <c r="K604" s="24">
        <f t="shared" si="111"/>
        <v>4.9308919929652424</v>
      </c>
      <c r="L604" t="str">
        <f t="shared" si="112"/>
        <v>Z</v>
      </c>
      <c r="M604" s="10">
        <f t="shared" si="113"/>
        <v>0.98</v>
      </c>
      <c r="N604" s="24">
        <f t="shared" si="114"/>
        <v>2.0537489106318221</v>
      </c>
      <c r="O604" s="25">
        <f t="shared" si="115"/>
        <v>2217.9011655682093</v>
      </c>
      <c r="P604" s="8">
        <f t="shared" si="116"/>
        <v>2528</v>
      </c>
      <c r="Q604" s="8">
        <f t="shared" si="117"/>
        <v>8053</v>
      </c>
      <c r="R604" s="8">
        <f t="shared" si="118"/>
        <v>2366.5076891934241</v>
      </c>
      <c r="S604" s="8">
        <f t="shared" si="119"/>
        <v>2367</v>
      </c>
      <c r="T604" t="s">
        <v>175</v>
      </c>
    </row>
    <row r="605" spans="1:20" x14ac:dyDescent="0.35">
      <c r="A605" s="18" t="s">
        <v>1262</v>
      </c>
      <c r="B605" s="18" t="s">
        <v>1263</v>
      </c>
      <c r="C605" s="19">
        <v>3845.91</v>
      </c>
      <c r="D605" s="20">
        <f t="shared" si="108"/>
        <v>4.1722831439479005E-4</v>
      </c>
      <c r="E605" s="10">
        <f>SUM($C$5:C605)/SUM($C$5:$C$3941)</f>
        <v>0.70366015041608654</v>
      </c>
      <c r="F605" t="str">
        <f t="shared" si="109"/>
        <v>A</v>
      </c>
      <c r="G605" s="21">
        <v>1.82011831519167</v>
      </c>
      <c r="H605" s="22">
        <f t="shared" si="110"/>
        <v>1.092070989115002</v>
      </c>
      <c r="I605" s="23">
        <v>40.634615384615387</v>
      </c>
      <c r="J605" s="23">
        <v>90.698385926393925</v>
      </c>
      <c r="K605" s="24">
        <f t="shared" si="111"/>
        <v>2.2320473583400302</v>
      </c>
      <c r="L605" t="str">
        <f t="shared" si="112"/>
        <v>Z</v>
      </c>
      <c r="M605" s="10">
        <f t="shared" si="113"/>
        <v>0.98</v>
      </c>
      <c r="N605" s="24">
        <f t="shared" si="114"/>
        <v>2.0537489106318221</v>
      </c>
      <c r="O605" s="25">
        <f t="shared" si="115"/>
        <v>263.42798039615218</v>
      </c>
      <c r="P605" s="8">
        <f t="shared" si="116"/>
        <v>345</v>
      </c>
      <c r="Q605" s="8">
        <f t="shared" si="117"/>
        <v>2113</v>
      </c>
      <c r="R605" s="8">
        <f t="shared" si="118"/>
        <v>622.07007695236348</v>
      </c>
      <c r="S605" s="8">
        <f t="shared" si="119"/>
        <v>623</v>
      </c>
      <c r="T605" t="s">
        <v>175</v>
      </c>
    </row>
    <row r="606" spans="1:20" x14ac:dyDescent="0.35">
      <c r="A606" s="18" t="s">
        <v>1264</v>
      </c>
      <c r="B606" s="18" t="s">
        <v>1265</v>
      </c>
      <c r="C606" s="19">
        <v>3839.97</v>
      </c>
      <c r="D606" s="20">
        <f t="shared" si="108"/>
        <v>4.1658390613055481E-4</v>
      </c>
      <c r="E606" s="10">
        <f>SUM($C$5:C606)/SUM($C$5:$C$3941)</f>
        <v>0.70407673432221707</v>
      </c>
      <c r="F606" t="str">
        <f t="shared" si="109"/>
        <v>A</v>
      </c>
      <c r="G606" s="21">
        <v>3.991652806652807</v>
      </c>
      <c r="H606" s="22">
        <f t="shared" si="110"/>
        <v>2.3949916839916843</v>
      </c>
      <c r="I606" s="23">
        <v>18.5</v>
      </c>
      <c r="J606" s="23">
        <v>23.304884618011378</v>
      </c>
      <c r="K606" s="24">
        <f t="shared" si="111"/>
        <v>1.2597234928654799</v>
      </c>
      <c r="L606" t="str">
        <f t="shared" si="112"/>
        <v>Y</v>
      </c>
      <c r="M606" s="10">
        <f t="shared" si="113"/>
        <v>0.98</v>
      </c>
      <c r="N606" s="24">
        <f t="shared" si="114"/>
        <v>2.0537489106318221</v>
      </c>
      <c r="O606" s="25">
        <f t="shared" si="115"/>
        <v>67.687628898603677</v>
      </c>
      <c r="P606" s="8">
        <f t="shared" si="116"/>
        <v>105</v>
      </c>
      <c r="Q606" s="8">
        <f t="shared" si="117"/>
        <v>962</v>
      </c>
      <c r="R606" s="8">
        <f t="shared" si="118"/>
        <v>283.43307528822055</v>
      </c>
      <c r="S606" s="8">
        <f t="shared" si="119"/>
        <v>284</v>
      </c>
      <c r="T606" t="s">
        <v>62</v>
      </c>
    </row>
    <row r="607" spans="1:20" x14ac:dyDescent="0.35">
      <c r="A607" s="18" t="s">
        <v>1266</v>
      </c>
      <c r="B607" s="18" t="s">
        <v>1267</v>
      </c>
      <c r="C607" s="19">
        <v>3833.32</v>
      </c>
      <c r="D607" s="20">
        <f t="shared" si="108"/>
        <v>4.1586247263608269E-4</v>
      </c>
      <c r="E607" s="10">
        <f>SUM($C$5:C607)/SUM($C$5:$C$3941)</f>
        <v>0.70449259679485321</v>
      </c>
      <c r="F607" t="str">
        <f t="shared" si="109"/>
        <v>A</v>
      </c>
      <c r="G607" s="21">
        <v>2.476304909560723</v>
      </c>
      <c r="H607" s="22">
        <f t="shared" si="110"/>
        <v>1.4857829457364338</v>
      </c>
      <c r="I607" s="23">
        <v>29.76923076923077</v>
      </c>
      <c r="J607" s="23">
        <v>27.841720270701231</v>
      </c>
      <c r="K607" s="24">
        <f t="shared" si="111"/>
        <v>0.93525158532071317</v>
      </c>
      <c r="L607" t="str">
        <f t="shared" si="112"/>
        <v>X</v>
      </c>
      <c r="M607" s="10">
        <f t="shared" si="113"/>
        <v>0.98</v>
      </c>
      <c r="N607" s="24">
        <f t="shared" si="114"/>
        <v>2.0537489106318221</v>
      </c>
      <c r="O607" s="25">
        <f t="shared" si="115"/>
        <v>80.86459385966981</v>
      </c>
      <c r="P607" s="8">
        <f t="shared" si="116"/>
        <v>141</v>
      </c>
      <c r="Q607" s="8">
        <f t="shared" si="117"/>
        <v>1548</v>
      </c>
      <c r="R607" s="8">
        <f t="shared" si="118"/>
        <v>456.48109013640868</v>
      </c>
      <c r="S607" s="8">
        <f t="shared" si="119"/>
        <v>457</v>
      </c>
      <c r="T607" t="s">
        <v>62</v>
      </c>
    </row>
    <row r="608" spans="1:20" x14ac:dyDescent="0.35">
      <c r="A608" s="18" t="s">
        <v>1268</v>
      </c>
      <c r="B608" s="18" t="s">
        <v>1269</v>
      </c>
      <c r="C608" s="19">
        <v>3828.78</v>
      </c>
      <c r="D608" s="20">
        <f t="shared" si="108"/>
        <v>4.1536994510752578E-4</v>
      </c>
      <c r="E608" s="10">
        <f>SUM($C$5:C608)/SUM($C$5:$C$3941)</f>
        <v>0.7049079667399607</v>
      </c>
      <c r="F608" t="str">
        <f t="shared" si="109"/>
        <v>A</v>
      </c>
      <c r="G608" s="21">
        <v>15.31512</v>
      </c>
      <c r="H608" s="22">
        <f t="shared" si="110"/>
        <v>9.1890719999999995</v>
      </c>
      <c r="I608" s="23">
        <v>4.8076923076923066</v>
      </c>
      <c r="J608" s="23">
        <v>11.77741018427087</v>
      </c>
      <c r="K608" s="24">
        <f t="shared" si="111"/>
        <v>2.4497013183283416</v>
      </c>
      <c r="L608" t="str">
        <f t="shared" si="112"/>
        <v>Z</v>
      </c>
      <c r="M608" s="10">
        <f t="shared" si="113"/>
        <v>0.98</v>
      </c>
      <c r="N608" s="24">
        <f t="shared" si="114"/>
        <v>2.0537489106318221</v>
      </c>
      <c r="O608" s="25">
        <f t="shared" si="115"/>
        <v>34.206776090341634</v>
      </c>
      <c r="P608" s="8">
        <f t="shared" si="116"/>
        <v>44</v>
      </c>
      <c r="Q608" s="8">
        <f t="shared" si="117"/>
        <v>249.99999999999994</v>
      </c>
      <c r="R608" s="8">
        <f t="shared" si="118"/>
        <v>73.764800972256708</v>
      </c>
      <c r="S608" s="8">
        <f t="shared" si="119"/>
        <v>74</v>
      </c>
      <c r="T608" t="s">
        <v>62</v>
      </c>
    </row>
    <row r="609" spans="1:20" x14ac:dyDescent="0.35">
      <c r="A609" s="18" t="s">
        <v>1270</v>
      </c>
      <c r="B609" s="18" t="s">
        <v>1271</v>
      </c>
      <c r="C609" s="19">
        <v>3825.88</v>
      </c>
      <c r="D609" s="20">
        <f t="shared" si="108"/>
        <v>4.1505533501219204E-4</v>
      </c>
      <c r="E609" s="10">
        <f>SUM($C$5:C609)/SUM($C$5:$C$3941)</f>
        <v>0.70532302207497288</v>
      </c>
      <c r="F609" t="str">
        <f t="shared" si="109"/>
        <v>A</v>
      </c>
      <c r="G609" s="21">
        <v>8.7749541284403669</v>
      </c>
      <c r="H609" s="22">
        <f t="shared" si="110"/>
        <v>5.2649724770642203</v>
      </c>
      <c r="I609" s="23">
        <v>8.384615384615385</v>
      </c>
      <c r="J609" s="23">
        <v>17.251489104415271</v>
      </c>
      <c r="K609" s="24">
        <f t="shared" si="111"/>
        <v>2.0575170491504449</v>
      </c>
      <c r="L609" t="str">
        <f t="shared" si="112"/>
        <v>Z</v>
      </c>
      <c r="M609" s="10">
        <f t="shared" si="113"/>
        <v>0.98</v>
      </c>
      <c r="N609" s="24">
        <f t="shared" si="114"/>
        <v>2.0537489106318221</v>
      </c>
      <c r="O609" s="25">
        <f t="shared" si="115"/>
        <v>50.105907477674833</v>
      </c>
      <c r="P609" s="8">
        <f t="shared" si="116"/>
        <v>67</v>
      </c>
      <c r="Q609" s="8">
        <f t="shared" si="117"/>
        <v>436</v>
      </c>
      <c r="R609" s="8">
        <f t="shared" si="118"/>
        <v>128.6945601364188</v>
      </c>
      <c r="S609" s="8">
        <f t="shared" si="119"/>
        <v>129</v>
      </c>
      <c r="T609" t="s">
        <v>62</v>
      </c>
    </row>
    <row r="610" spans="1:20" x14ac:dyDescent="0.35">
      <c r="A610" s="18" t="s">
        <v>1272</v>
      </c>
      <c r="B610" s="18" t="s">
        <v>1273</v>
      </c>
      <c r="C610" s="19">
        <v>3819.09</v>
      </c>
      <c r="D610" s="20">
        <f t="shared" si="108"/>
        <v>4.1431871344415206E-4</v>
      </c>
      <c r="E610" s="10">
        <f>SUM($C$5:C610)/SUM($C$5:$C$3941)</f>
        <v>0.70573734078841699</v>
      </c>
      <c r="F610" t="str">
        <f t="shared" si="109"/>
        <v>A</v>
      </c>
      <c r="G610" s="21">
        <v>3.6303136882129281</v>
      </c>
      <c r="H610" s="22">
        <f t="shared" si="110"/>
        <v>2.1781882129277568</v>
      </c>
      <c r="I610" s="23">
        <v>20.23076923076923</v>
      </c>
      <c r="J610" s="23">
        <v>20.288715480958128</v>
      </c>
      <c r="K610" s="24">
        <f t="shared" si="111"/>
        <v>1.0028642633173219</v>
      </c>
      <c r="L610" t="str">
        <f t="shared" si="112"/>
        <v>Y</v>
      </c>
      <c r="M610" s="10">
        <f t="shared" si="113"/>
        <v>0.98</v>
      </c>
      <c r="N610" s="24">
        <f t="shared" si="114"/>
        <v>2.0537489106318221</v>
      </c>
      <c r="O610" s="25">
        <f t="shared" si="115"/>
        <v>58.927347927871153</v>
      </c>
      <c r="P610" s="8">
        <f t="shared" si="116"/>
        <v>100</v>
      </c>
      <c r="Q610" s="8">
        <f t="shared" si="117"/>
        <v>1052</v>
      </c>
      <c r="R610" s="8">
        <f t="shared" si="118"/>
        <v>310.79581768514089</v>
      </c>
      <c r="S610" s="8">
        <f t="shared" si="119"/>
        <v>311</v>
      </c>
      <c r="T610" t="s">
        <v>62</v>
      </c>
    </row>
    <row r="611" spans="1:20" x14ac:dyDescent="0.35">
      <c r="A611" s="18" t="s">
        <v>1274</v>
      </c>
      <c r="B611" s="18" t="s">
        <v>1275</v>
      </c>
      <c r="C611" s="19">
        <v>3813.63</v>
      </c>
      <c r="D611" s="20">
        <f t="shared" si="108"/>
        <v>4.1372637857500652E-4</v>
      </c>
      <c r="E611" s="10">
        <f>SUM($C$5:C611)/SUM($C$5:$C$3941)</f>
        <v>0.70615106716699205</v>
      </c>
      <c r="F611" t="str">
        <f t="shared" si="109"/>
        <v>A</v>
      </c>
      <c r="G611" s="21">
        <v>2.5577665995975849</v>
      </c>
      <c r="H611" s="22">
        <f t="shared" si="110"/>
        <v>1.5346599597585509</v>
      </c>
      <c r="I611" s="23">
        <v>28.67307692307692</v>
      </c>
      <c r="J611" s="23">
        <v>39.245192613721287</v>
      </c>
      <c r="K611" s="24">
        <f t="shared" si="111"/>
        <v>1.3687122843148942</v>
      </c>
      <c r="L611" t="str">
        <f t="shared" si="112"/>
        <v>Y</v>
      </c>
      <c r="M611" s="10">
        <f t="shared" si="113"/>
        <v>0.98</v>
      </c>
      <c r="N611" s="24">
        <f t="shared" si="114"/>
        <v>2.0537489106318221</v>
      </c>
      <c r="O611" s="25">
        <f t="shared" si="115"/>
        <v>113.98529008973321</v>
      </c>
      <c r="P611" s="8">
        <f t="shared" si="116"/>
        <v>172</v>
      </c>
      <c r="Q611" s="8">
        <f t="shared" si="117"/>
        <v>1490.9999999999998</v>
      </c>
      <c r="R611" s="8">
        <f t="shared" si="118"/>
        <v>440.80624479693</v>
      </c>
      <c r="S611" s="8">
        <f t="shared" si="119"/>
        <v>441</v>
      </c>
      <c r="T611" t="s">
        <v>62</v>
      </c>
    </row>
    <row r="612" spans="1:20" x14ac:dyDescent="0.35">
      <c r="A612" s="18" t="s">
        <v>1276</v>
      </c>
      <c r="B612" s="18" t="s">
        <v>1277</v>
      </c>
      <c r="C612" s="19">
        <v>3806.31</v>
      </c>
      <c r="D612" s="20">
        <f t="shared" si="108"/>
        <v>4.1293225929988833E-4</v>
      </c>
      <c r="E612" s="10">
        <f>SUM($C$5:C612)/SUM($C$5:$C$3941)</f>
        <v>0.70656399942629189</v>
      </c>
      <c r="F612" t="str">
        <f t="shared" si="109"/>
        <v>A</v>
      </c>
      <c r="G612" s="21">
        <v>0.66953562005277056</v>
      </c>
      <c r="H612" s="22">
        <f t="shared" si="110"/>
        <v>0.4017213720316623</v>
      </c>
      <c r="I612" s="23">
        <v>109.32692307692309</v>
      </c>
      <c r="J612" s="23">
        <v>157.06932666368121</v>
      </c>
      <c r="K612" s="24">
        <f t="shared" si="111"/>
        <v>1.4366939290257559</v>
      </c>
      <c r="L612" t="str">
        <f t="shared" si="112"/>
        <v>Y</v>
      </c>
      <c r="M612" s="10">
        <f t="shared" si="113"/>
        <v>0.98</v>
      </c>
      <c r="N612" s="24">
        <f t="shared" si="114"/>
        <v>2.0537489106318221</v>
      </c>
      <c r="O612" s="25">
        <f t="shared" si="115"/>
        <v>456.19836651532052</v>
      </c>
      <c r="P612" s="8">
        <f t="shared" si="116"/>
        <v>675</v>
      </c>
      <c r="Q612" s="8">
        <f t="shared" si="117"/>
        <v>5685.0000000000009</v>
      </c>
      <c r="R612" s="8">
        <f t="shared" si="118"/>
        <v>1682.3554666417122</v>
      </c>
      <c r="S612" s="8">
        <f t="shared" si="119"/>
        <v>1683</v>
      </c>
      <c r="T612" t="s">
        <v>62</v>
      </c>
    </row>
    <row r="613" spans="1:20" x14ac:dyDescent="0.35">
      <c r="A613" s="18" t="s">
        <v>1278</v>
      </c>
      <c r="B613" s="18" t="s">
        <v>1279</v>
      </c>
      <c r="C613" s="19">
        <v>3804.27</v>
      </c>
      <c r="D613" s="20">
        <f t="shared" si="108"/>
        <v>4.1271094737075704E-4</v>
      </c>
      <c r="E613" s="10">
        <f>SUM($C$5:C613)/SUM($C$5:$C$3941)</f>
        <v>0.70697671037366261</v>
      </c>
      <c r="F613" t="str">
        <f t="shared" si="109"/>
        <v>A</v>
      </c>
      <c r="G613" s="21">
        <v>8.2881699346405231</v>
      </c>
      <c r="H613" s="22">
        <f t="shared" si="110"/>
        <v>4.9729019607843137</v>
      </c>
      <c r="I613" s="23">
        <v>8.8269230769230766</v>
      </c>
      <c r="J613" s="23">
        <v>10.593599906281099</v>
      </c>
      <c r="K613" s="24">
        <f t="shared" si="111"/>
        <v>1.2001463946113664</v>
      </c>
      <c r="L613" t="str">
        <f t="shared" si="112"/>
        <v>Y</v>
      </c>
      <c r="M613" s="10">
        <f t="shared" si="113"/>
        <v>0.98</v>
      </c>
      <c r="N613" s="24">
        <f t="shared" si="114"/>
        <v>2.0537489106318221</v>
      </c>
      <c r="O613" s="25">
        <f t="shared" si="115"/>
        <v>30.768470683714742</v>
      </c>
      <c r="P613" s="8">
        <f t="shared" si="116"/>
        <v>49</v>
      </c>
      <c r="Q613" s="8">
        <f t="shared" si="117"/>
        <v>459</v>
      </c>
      <c r="R613" s="8">
        <f t="shared" si="118"/>
        <v>135.86775265393575</v>
      </c>
      <c r="S613" s="8">
        <f t="shared" si="119"/>
        <v>136</v>
      </c>
      <c r="T613" t="s">
        <v>62</v>
      </c>
    </row>
    <row r="614" spans="1:20" x14ac:dyDescent="0.35">
      <c r="A614" s="18" t="s">
        <v>1280</v>
      </c>
      <c r="B614" s="18" t="s">
        <v>1281</v>
      </c>
      <c r="C614" s="19">
        <v>3800.88</v>
      </c>
      <c r="D614" s="20">
        <f t="shared" si="108"/>
        <v>4.1234317901793591E-4</v>
      </c>
      <c r="E614" s="10">
        <f>SUM($C$5:C614)/SUM($C$5:$C$3941)</f>
        <v>0.70738905355268045</v>
      </c>
      <c r="F614" t="str">
        <f t="shared" si="109"/>
        <v>A</v>
      </c>
      <c r="G614" s="21">
        <v>0.83627722772277224</v>
      </c>
      <c r="H614" s="22">
        <f t="shared" si="110"/>
        <v>0.50176633663366332</v>
      </c>
      <c r="I614" s="23">
        <v>87.40384615384616</v>
      </c>
      <c r="J614" s="23">
        <v>83.24856699358655</v>
      </c>
      <c r="K614" s="24">
        <f t="shared" si="111"/>
        <v>0.95245885229185923</v>
      </c>
      <c r="L614" t="str">
        <f t="shared" si="112"/>
        <v>X</v>
      </c>
      <c r="M614" s="10">
        <f t="shared" si="113"/>
        <v>0.98</v>
      </c>
      <c r="N614" s="24">
        <f t="shared" si="114"/>
        <v>2.0537489106318221</v>
      </c>
      <c r="O614" s="25">
        <f t="shared" si="115"/>
        <v>241.79043154959254</v>
      </c>
      <c r="P614" s="8">
        <f t="shared" si="116"/>
        <v>417</v>
      </c>
      <c r="Q614" s="8">
        <f t="shared" si="117"/>
        <v>4545</v>
      </c>
      <c r="R614" s="8">
        <f t="shared" si="118"/>
        <v>1345.9569860782319</v>
      </c>
      <c r="S614" s="8">
        <f t="shared" si="119"/>
        <v>1346</v>
      </c>
      <c r="T614" t="s">
        <v>62</v>
      </c>
    </row>
    <row r="615" spans="1:20" x14ac:dyDescent="0.35">
      <c r="A615" s="18" t="s">
        <v>1282</v>
      </c>
      <c r="B615" s="18" t="s">
        <v>1283</v>
      </c>
      <c r="C615" s="19">
        <v>3798.72</v>
      </c>
      <c r="D615" s="20">
        <f t="shared" si="108"/>
        <v>4.1210884874003215E-4</v>
      </c>
      <c r="E615" s="10">
        <f>SUM($C$5:C615)/SUM($C$5:$C$3941)</f>
        <v>0.70780116240142055</v>
      </c>
      <c r="F615" t="str">
        <f t="shared" si="109"/>
        <v>A</v>
      </c>
      <c r="G615" s="21">
        <v>3.3796441281138789</v>
      </c>
      <c r="H615" s="22">
        <f t="shared" si="110"/>
        <v>2.0277864768683274</v>
      </c>
      <c r="I615" s="23">
        <v>21.61538461538462</v>
      </c>
      <c r="J615" s="23">
        <v>15.64828355700851</v>
      </c>
      <c r="K615" s="24">
        <f t="shared" si="111"/>
        <v>0.72394194391854294</v>
      </c>
      <c r="L615" t="str">
        <f t="shared" si="112"/>
        <v>X</v>
      </c>
      <c r="M615" s="10">
        <f t="shared" si="113"/>
        <v>0.98</v>
      </c>
      <c r="N615" s="24">
        <f t="shared" si="114"/>
        <v>2.0537489106318221</v>
      </c>
      <c r="O615" s="25">
        <f t="shared" si="115"/>
        <v>45.449493857965976</v>
      </c>
      <c r="P615" s="8">
        <f t="shared" si="116"/>
        <v>89</v>
      </c>
      <c r="Q615" s="8">
        <f t="shared" si="117"/>
        <v>1124.0000000000002</v>
      </c>
      <c r="R615" s="8">
        <f t="shared" si="118"/>
        <v>332.95615084907058</v>
      </c>
      <c r="S615" s="8">
        <f t="shared" si="119"/>
        <v>333</v>
      </c>
      <c r="T615" t="s">
        <v>62</v>
      </c>
    </row>
    <row r="616" spans="1:20" x14ac:dyDescent="0.35">
      <c r="A616" s="18" t="s">
        <v>1284</v>
      </c>
      <c r="B616" s="18" t="s">
        <v>1285</v>
      </c>
      <c r="C616" s="19">
        <v>3797.74</v>
      </c>
      <c r="D616" s="20">
        <f t="shared" si="108"/>
        <v>4.1200253222505728E-4</v>
      </c>
      <c r="E616" s="10">
        <f>SUM($C$5:C616)/SUM($C$5:$C$3941)</f>
        <v>0.70821316493364561</v>
      </c>
      <c r="F616" t="str">
        <f t="shared" si="109"/>
        <v>A</v>
      </c>
      <c r="G616" s="21">
        <v>4.84405612244898</v>
      </c>
      <c r="H616" s="22">
        <f t="shared" si="110"/>
        <v>2.9064336734693881</v>
      </c>
      <c r="I616" s="23">
        <v>15.07692307692308</v>
      </c>
      <c r="J616" s="23">
        <v>34.168467377041182</v>
      </c>
      <c r="K616" s="24">
        <f t="shared" si="111"/>
        <v>2.2662758974568127</v>
      </c>
      <c r="L616" t="str">
        <f t="shared" si="112"/>
        <v>Z</v>
      </c>
      <c r="M616" s="10">
        <f t="shared" si="113"/>
        <v>0.98</v>
      </c>
      <c r="N616" s="24">
        <f t="shared" si="114"/>
        <v>2.0537489106318221</v>
      </c>
      <c r="O616" s="25">
        <f t="shared" si="115"/>
        <v>99.24024846120696</v>
      </c>
      <c r="P616" s="8">
        <f t="shared" si="116"/>
        <v>130</v>
      </c>
      <c r="Q616" s="8">
        <f t="shared" si="117"/>
        <v>784.00000000000023</v>
      </c>
      <c r="R616" s="8">
        <f t="shared" si="118"/>
        <v>232.26984006979507</v>
      </c>
      <c r="S616" s="8">
        <f t="shared" si="119"/>
        <v>233</v>
      </c>
      <c r="T616" t="s">
        <v>62</v>
      </c>
    </row>
    <row r="617" spans="1:20" x14ac:dyDescent="0.35">
      <c r="A617" s="18" t="s">
        <v>1286</v>
      </c>
      <c r="B617" s="18" t="s">
        <v>1287</v>
      </c>
      <c r="C617" s="19">
        <v>3794.48</v>
      </c>
      <c r="D617" s="20">
        <f t="shared" si="108"/>
        <v>4.116488670834063E-4</v>
      </c>
      <c r="E617" s="10">
        <f>SUM($C$5:C617)/SUM($C$5:$C$3941)</f>
        <v>0.70862481380072906</v>
      </c>
      <c r="F617" t="str">
        <f t="shared" si="109"/>
        <v>A</v>
      </c>
      <c r="G617" s="21">
        <v>2.7142203147353361</v>
      </c>
      <c r="H617" s="22">
        <f t="shared" si="110"/>
        <v>1.6285321888412017</v>
      </c>
      <c r="I617" s="23">
        <v>26.88461538461538</v>
      </c>
      <c r="J617" s="23">
        <v>60.914486459572849</v>
      </c>
      <c r="K617" s="24">
        <f t="shared" si="111"/>
        <v>2.2657748897695198</v>
      </c>
      <c r="L617" t="str">
        <f t="shared" si="112"/>
        <v>Z</v>
      </c>
      <c r="M617" s="10">
        <f t="shared" si="113"/>
        <v>0.98</v>
      </c>
      <c r="N617" s="24">
        <f t="shared" si="114"/>
        <v>2.0537489106318221</v>
      </c>
      <c r="O617" s="25">
        <f t="shared" si="115"/>
        <v>176.92244444059457</v>
      </c>
      <c r="P617" s="8">
        <f t="shared" si="116"/>
        <v>231</v>
      </c>
      <c r="Q617" s="8">
        <f t="shared" si="117"/>
        <v>1397.9999999999998</v>
      </c>
      <c r="R617" s="8">
        <f t="shared" si="118"/>
        <v>414.35292599838391</v>
      </c>
      <c r="S617" s="8">
        <f t="shared" si="119"/>
        <v>415</v>
      </c>
      <c r="T617" t="s">
        <v>62</v>
      </c>
    </row>
    <row r="618" spans="1:20" x14ac:dyDescent="0.35">
      <c r="A618" s="18" t="s">
        <v>1288</v>
      </c>
      <c r="B618" s="18" t="s">
        <v>1289</v>
      </c>
      <c r="C618" s="19">
        <v>3784.98</v>
      </c>
      <c r="D618" s="20">
        <f t="shared" si="108"/>
        <v>4.1061824780558895E-4</v>
      </c>
      <c r="E618" s="10">
        <f>SUM($C$5:C618)/SUM($C$5:$C$3941)</f>
        <v>0.7090354320485347</v>
      </c>
      <c r="F618" t="str">
        <f t="shared" si="109"/>
        <v>A</v>
      </c>
      <c r="G618" s="21">
        <v>2.3597132169576058</v>
      </c>
      <c r="H618" s="22">
        <f t="shared" si="110"/>
        <v>1.4158279301745635</v>
      </c>
      <c r="I618" s="23">
        <v>30.84615384615385</v>
      </c>
      <c r="J618" s="23">
        <v>67.453799618377758</v>
      </c>
      <c r="K618" s="24">
        <f t="shared" si="111"/>
        <v>2.1867815337628698</v>
      </c>
      <c r="L618" t="str">
        <f t="shared" si="112"/>
        <v>Z</v>
      </c>
      <c r="M618" s="10">
        <f t="shared" si="113"/>
        <v>0.98</v>
      </c>
      <c r="N618" s="24">
        <f t="shared" si="114"/>
        <v>2.0537489106318221</v>
      </c>
      <c r="O618" s="25">
        <f t="shared" si="115"/>
        <v>195.91548429468816</v>
      </c>
      <c r="P618" s="8">
        <f t="shared" si="116"/>
        <v>258</v>
      </c>
      <c r="Q618" s="8">
        <f t="shared" si="117"/>
        <v>1604.0000000000002</v>
      </c>
      <c r="R618" s="8">
        <f t="shared" si="118"/>
        <v>476.00546852465652</v>
      </c>
      <c r="S618" s="8">
        <f t="shared" si="119"/>
        <v>477</v>
      </c>
      <c r="T618" t="s">
        <v>62</v>
      </c>
    </row>
    <row r="619" spans="1:20" x14ac:dyDescent="0.35">
      <c r="A619" s="18" t="s">
        <v>1290</v>
      </c>
      <c r="B619" s="18" t="s">
        <v>1291</v>
      </c>
      <c r="C619" s="19">
        <v>3778.76</v>
      </c>
      <c r="D619" s="20">
        <f t="shared" si="108"/>
        <v>4.0994346339421803E-4</v>
      </c>
      <c r="E619" s="10">
        <f>SUM($C$5:C619)/SUM($C$5:$C$3941)</f>
        <v>0.70944537551192888</v>
      </c>
      <c r="F619" t="str">
        <f t="shared" si="109"/>
        <v>A</v>
      </c>
      <c r="G619" s="21">
        <v>1.644369016536118</v>
      </c>
      <c r="H619" s="22">
        <f t="shared" si="110"/>
        <v>0.9866214099216708</v>
      </c>
      <c r="I619" s="23">
        <v>44.192307692307693</v>
      </c>
      <c r="J619" s="23">
        <v>33.013389120731027</v>
      </c>
      <c r="K619" s="24">
        <f t="shared" si="111"/>
        <v>0.74703926643951846</v>
      </c>
      <c r="L619" t="str">
        <f t="shared" si="112"/>
        <v>X</v>
      </c>
      <c r="M619" s="10">
        <f t="shared" si="113"/>
        <v>0.98</v>
      </c>
      <c r="N619" s="24">
        <f t="shared" si="114"/>
        <v>2.0537489106318221</v>
      </c>
      <c r="O619" s="25">
        <f t="shared" si="115"/>
        <v>95.885393475074892</v>
      </c>
      <c r="P619" s="8">
        <f t="shared" si="116"/>
        <v>185</v>
      </c>
      <c r="Q619" s="8">
        <f t="shared" si="117"/>
        <v>2298</v>
      </c>
      <c r="R619" s="8">
        <f t="shared" si="118"/>
        <v>682.5189944253799</v>
      </c>
      <c r="S619" s="8">
        <f t="shared" si="119"/>
        <v>683</v>
      </c>
      <c r="T619" t="s">
        <v>62</v>
      </c>
    </row>
    <row r="620" spans="1:20" x14ac:dyDescent="0.35">
      <c r="A620" s="18" t="s">
        <v>1292</v>
      </c>
      <c r="B620" s="18" t="s">
        <v>1293</v>
      </c>
      <c r="C620" s="19">
        <v>3775.57</v>
      </c>
      <c r="D620" s="20">
        <f t="shared" si="108"/>
        <v>4.0959739228935095E-4</v>
      </c>
      <c r="E620" s="10">
        <f>SUM($C$5:C620)/SUM($C$5:$C$3941)</f>
        <v>0.70985497290421828</v>
      </c>
      <c r="F620" t="str">
        <f t="shared" si="109"/>
        <v>A</v>
      </c>
      <c r="G620" s="21">
        <v>1.1023562043795621</v>
      </c>
      <c r="H620" s="22">
        <f t="shared" si="110"/>
        <v>0.66141372262773723</v>
      </c>
      <c r="I620" s="23">
        <v>65.865384615384613</v>
      </c>
      <c r="J620" s="23">
        <v>121.26474502559959</v>
      </c>
      <c r="K620" s="24">
        <f t="shared" si="111"/>
        <v>1.8410997784908552</v>
      </c>
      <c r="L620" t="str">
        <f t="shared" si="112"/>
        <v>Y</v>
      </c>
      <c r="M620" s="10">
        <f t="shared" si="113"/>
        <v>0.98</v>
      </c>
      <c r="N620" s="24">
        <f t="shared" si="114"/>
        <v>2.0537489106318221</v>
      </c>
      <c r="O620" s="25">
        <f t="shared" si="115"/>
        <v>352.20612306455547</v>
      </c>
      <c r="P620" s="8">
        <f t="shared" si="116"/>
        <v>484</v>
      </c>
      <c r="Q620" s="8">
        <f t="shared" si="117"/>
        <v>3425</v>
      </c>
      <c r="R620" s="8">
        <f t="shared" si="118"/>
        <v>1017.6740142011805</v>
      </c>
      <c r="S620" s="8">
        <f t="shared" si="119"/>
        <v>1018</v>
      </c>
      <c r="T620" t="s">
        <v>62</v>
      </c>
    </row>
    <row r="621" spans="1:20" x14ac:dyDescent="0.35">
      <c r="A621" s="18" t="s">
        <v>1294</v>
      </c>
      <c r="B621" s="18" t="s">
        <v>1295</v>
      </c>
      <c r="C621" s="19">
        <v>3775.25</v>
      </c>
      <c r="D621" s="20">
        <f t="shared" si="108"/>
        <v>4.0956267669262444E-4</v>
      </c>
      <c r="E621" s="10">
        <f>SUM($C$5:C621)/SUM($C$5:$C$3941)</f>
        <v>0.71026453558091085</v>
      </c>
      <c r="F621" t="str">
        <f t="shared" si="109"/>
        <v>A</v>
      </c>
      <c r="G621" s="21">
        <v>1.594277871621621</v>
      </c>
      <c r="H621" s="22">
        <f t="shared" si="110"/>
        <v>0.95656672297297263</v>
      </c>
      <c r="I621" s="23">
        <v>45.53846153846154</v>
      </c>
      <c r="J621" s="23">
        <v>61.283161983409173</v>
      </c>
      <c r="K621" s="24">
        <f t="shared" si="111"/>
        <v>1.3457451111221608</v>
      </c>
      <c r="L621" t="str">
        <f t="shared" si="112"/>
        <v>Y</v>
      </c>
      <c r="M621" s="10">
        <f t="shared" si="113"/>
        <v>0.98</v>
      </c>
      <c r="N621" s="24">
        <f t="shared" si="114"/>
        <v>2.0537489106318221</v>
      </c>
      <c r="O621" s="25">
        <f t="shared" si="115"/>
        <v>177.99324021798046</v>
      </c>
      <c r="P621" s="8">
        <f t="shared" si="116"/>
        <v>270</v>
      </c>
      <c r="Q621" s="8">
        <f t="shared" si="117"/>
        <v>2368</v>
      </c>
      <c r="R621" s="8">
        <f t="shared" si="118"/>
        <v>703.63626164256232</v>
      </c>
      <c r="S621" s="8">
        <f t="shared" si="119"/>
        <v>704</v>
      </c>
      <c r="T621" t="s">
        <v>62</v>
      </c>
    </row>
    <row r="622" spans="1:20" x14ac:dyDescent="0.35">
      <c r="A622" s="18" t="s">
        <v>1296</v>
      </c>
      <c r="B622" s="18" t="s">
        <v>1297</v>
      </c>
      <c r="C622" s="19">
        <v>3767.63</v>
      </c>
      <c r="D622" s="20">
        <f t="shared" si="108"/>
        <v>4.0873601154557519E-4</v>
      </c>
      <c r="E622" s="10">
        <f>SUM($C$5:C622)/SUM($C$5:$C$3941)</f>
        <v>0.71067327159245641</v>
      </c>
      <c r="F622" t="str">
        <f t="shared" si="109"/>
        <v>A</v>
      </c>
      <c r="G622" s="21">
        <v>1.781385342789598</v>
      </c>
      <c r="H622" s="22">
        <f t="shared" si="110"/>
        <v>1.0688312056737588</v>
      </c>
      <c r="I622" s="23">
        <v>40.67307692307692</v>
      </c>
      <c r="J622" s="23">
        <v>65.180209059897976</v>
      </c>
      <c r="K622" s="24">
        <f t="shared" si="111"/>
        <v>1.6025394189667588</v>
      </c>
      <c r="L622" t="str">
        <f t="shared" si="112"/>
        <v>Y</v>
      </c>
      <c r="M622" s="10">
        <f t="shared" si="113"/>
        <v>0.98</v>
      </c>
      <c r="N622" s="24">
        <f t="shared" si="114"/>
        <v>2.0537489106318221</v>
      </c>
      <c r="O622" s="25">
        <f t="shared" si="115"/>
        <v>189.31197792629317</v>
      </c>
      <c r="P622" s="8">
        <f t="shared" si="116"/>
        <v>271</v>
      </c>
      <c r="Q622" s="8">
        <f t="shared" si="117"/>
        <v>2115</v>
      </c>
      <c r="R622" s="8">
        <f t="shared" si="118"/>
        <v>629.09411309127916</v>
      </c>
      <c r="S622" s="8">
        <f t="shared" si="119"/>
        <v>630</v>
      </c>
      <c r="T622" t="s">
        <v>62</v>
      </c>
    </row>
    <row r="623" spans="1:20" x14ac:dyDescent="0.35">
      <c r="A623" s="18" t="s">
        <v>1298</v>
      </c>
      <c r="B623" s="18" t="s">
        <v>1299</v>
      </c>
      <c r="C623" s="19">
        <v>3759.44</v>
      </c>
      <c r="D623" s="20">
        <f t="shared" si="108"/>
        <v>4.0784750924185683E-4</v>
      </c>
      <c r="E623" s="10">
        <f>SUM($C$5:C623)/SUM($C$5:$C$3941)</f>
        <v>0.71108111910169836</v>
      </c>
      <c r="F623" t="str">
        <f t="shared" si="109"/>
        <v>A</v>
      </c>
      <c r="G623" s="21">
        <v>1.5625270157938489</v>
      </c>
      <c r="H623" s="22">
        <f t="shared" si="110"/>
        <v>0.93751620947630931</v>
      </c>
      <c r="I623" s="23">
        <v>46.269230769230766</v>
      </c>
      <c r="J623" s="23">
        <v>88.025423106748946</v>
      </c>
      <c r="K623" s="24">
        <f t="shared" si="111"/>
        <v>1.9024613472780323</v>
      </c>
      <c r="L623" t="str">
        <f t="shared" si="112"/>
        <v>Y</v>
      </c>
      <c r="M623" s="10">
        <f t="shared" si="113"/>
        <v>0.98</v>
      </c>
      <c r="N623" s="24">
        <f t="shared" si="114"/>
        <v>2.0537489106318221</v>
      </c>
      <c r="O623" s="25">
        <f t="shared" si="115"/>
        <v>255.66452143201451</v>
      </c>
      <c r="P623" s="8">
        <f t="shared" si="116"/>
        <v>349</v>
      </c>
      <c r="Q623" s="8">
        <f t="shared" si="117"/>
        <v>2406</v>
      </c>
      <c r="R623" s="8">
        <f t="shared" si="118"/>
        <v>716.42942812727517</v>
      </c>
      <c r="S623" s="8">
        <f t="shared" si="119"/>
        <v>717</v>
      </c>
      <c r="T623" t="s">
        <v>62</v>
      </c>
    </row>
    <row r="624" spans="1:20" x14ac:dyDescent="0.35">
      <c r="A624" s="18" t="s">
        <v>1300</v>
      </c>
      <c r="B624" s="18" t="s">
        <v>1301</v>
      </c>
      <c r="C624" s="19">
        <v>3758.52</v>
      </c>
      <c r="D624" s="20">
        <f t="shared" si="108"/>
        <v>4.077477019012682E-4</v>
      </c>
      <c r="E624" s="10">
        <f>SUM($C$5:C624)/SUM($C$5:$C$3941)</f>
        <v>0.71148886680359957</v>
      </c>
      <c r="F624" t="str">
        <f t="shared" si="109"/>
        <v>A</v>
      </c>
      <c r="G624" s="21">
        <v>4.0501293103448273</v>
      </c>
      <c r="H624" s="22">
        <f t="shared" si="110"/>
        <v>2.4300775862068962</v>
      </c>
      <c r="I624" s="23">
        <v>17.84615384615385</v>
      </c>
      <c r="J624" s="23">
        <v>48.931077824567751</v>
      </c>
      <c r="K624" s="24">
        <f t="shared" si="111"/>
        <v>2.7418276367214682</v>
      </c>
      <c r="L624" t="str">
        <f t="shared" si="112"/>
        <v>Z</v>
      </c>
      <c r="M624" s="10">
        <f t="shared" si="113"/>
        <v>0.98</v>
      </c>
      <c r="N624" s="24">
        <f t="shared" si="114"/>
        <v>2.0537489106318221</v>
      </c>
      <c r="O624" s="25">
        <f t="shared" si="115"/>
        <v>142.1173582999981</v>
      </c>
      <c r="P624" s="8">
        <f t="shared" si="116"/>
        <v>178</v>
      </c>
      <c r="Q624" s="8">
        <f t="shared" si="117"/>
        <v>928.00000000000023</v>
      </c>
      <c r="R624" s="8">
        <f t="shared" si="118"/>
        <v>276.3623748780953</v>
      </c>
      <c r="S624" s="8">
        <f t="shared" si="119"/>
        <v>277</v>
      </c>
      <c r="T624" t="s">
        <v>62</v>
      </c>
    </row>
    <row r="625" spans="1:20" x14ac:dyDescent="0.35">
      <c r="A625" s="18" t="s">
        <v>1302</v>
      </c>
      <c r="B625" s="18" t="s">
        <v>1303</v>
      </c>
      <c r="C625" s="19">
        <v>3750.42</v>
      </c>
      <c r="D625" s="20">
        <f t="shared" si="108"/>
        <v>4.0686896335912924E-4</v>
      </c>
      <c r="E625" s="10">
        <f>SUM($C$5:C625)/SUM($C$5:$C$3941)</f>
        <v>0.71189573576695864</v>
      </c>
      <c r="F625" t="str">
        <f t="shared" si="109"/>
        <v>A</v>
      </c>
      <c r="G625" s="21">
        <v>2.1517039586919111</v>
      </c>
      <c r="H625" s="22">
        <f t="shared" si="110"/>
        <v>1.2910223752151466</v>
      </c>
      <c r="I625" s="23">
        <v>33.519230769230766</v>
      </c>
      <c r="J625" s="23">
        <v>61.325710433561177</v>
      </c>
      <c r="K625" s="24">
        <f t="shared" si="111"/>
        <v>1.8295679532674594</v>
      </c>
      <c r="L625" t="str">
        <f t="shared" si="112"/>
        <v>Y</v>
      </c>
      <c r="M625" s="10">
        <f t="shared" si="113"/>
        <v>0.98</v>
      </c>
      <c r="N625" s="24">
        <f t="shared" si="114"/>
        <v>2.0537489106318221</v>
      </c>
      <c r="O625" s="25">
        <f t="shared" si="115"/>
        <v>178.11681961995157</v>
      </c>
      <c r="P625" s="8">
        <f t="shared" si="116"/>
        <v>246</v>
      </c>
      <c r="Q625" s="8">
        <f t="shared" si="117"/>
        <v>1742.9999999999998</v>
      </c>
      <c r="R625" s="8">
        <f t="shared" si="118"/>
        <v>519.63309933212747</v>
      </c>
      <c r="S625" s="8">
        <f t="shared" si="119"/>
        <v>520</v>
      </c>
      <c r="T625" t="s">
        <v>62</v>
      </c>
    </row>
    <row r="626" spans="1:20" x14ac:dyDescent="0.35">
      <c r="A626" s="18" t="s">
        <v>1304</v>
      </c>
      <c r="B626" s="18" t="s">
        <v>1305</v>
      </c>
      <c r="C626" s="19">
        <v>3740.71</v>
      </c>
      <c r="D626" s="20">
        <f t="shared" si="108"/>
        <v>4.0581556197096013E-4</v>
      </c>
      <c r="E626" s="10">
        <f>SUM($C$5:C626)/SUM($C$5:$C$3941)</f>
        <v>0.71230155132892969</v>
      </c>
      <c r="F626" t="str">
        <f t="shared" si="109"/>
        <v>A</v>
      </c>
      <c r="G626" s="21">
        <v>20.89782122905028</v>
      </c>
      <c r="H626" s="22">
        <f t="shared" si="110"/>
        <v>12.538692737430168</v>
      </c>
      <c r="I626" s="23">
        <v>3.442307692307693</v>
      </c>
      <c r="J626" s="23">
        <v>18.050488518225929</v>
      </c>
      <c r="K626" s="24">
        <f t="shared" si="111"/>
        <v>5.2437173349036206</v>
      </c>
      <c r="L626" t="str">
        <f t="shared" si="112"/>
        <v>Z</v>
      </c>
      <c r="M626" s="10">
        <f t="shared" si="113"/>
        <v>0.98</v>
      </c>
      <c r="N626" s="24">
        <f t="shared" si="114"/>
        <v>2.0537489106318221</v>
      </c>
      <c r="O626" s="25">
        <f t="shared" si="115"/>
        <v>52.426552986059782</v>
      </c>
      <c r="P626" s="8">
        <f t="shared" si="116"/>
        <v>60</v>
      </c>
      <c r="Q626" s="8">
        <f t="shared" si="117"/>
        <v>179.00000000000003</v>
      </c>
      <c r="R626" s="8">
        <f t="shared" si="118"/>
        <v>53.433716669107859</v>
      </c>
      <c r="S626" s="8">
        <f t="shared" si="119"/>
        <v>54</v>
      </c>
      <c r="T626" t="s">
        <v>62</v>
      </c>
    </row>
    <row r="627" spans="1:20" x14ac:dyDescent="0.35">
      <c r="A627" s="18" t="s">
        <v>1306</v>
      </c>
      <c r="B627" s="18" t="s">
        <v>1307</v>
      </c>
      <c r="C627" s="19">
        <v>3733.61</v>
      </c>
      <c r="D627" s="20">
        <f t="shared" si="108"/>
        <v>4.0504530966859137E-4</v>
      </c>
      <c r="E627" s="10">
        <f>SUM($C$5:C627)/SUM($C$5:$C$3941)</f>
        <v>0.71270659663859826</v>
      </c>
      <c r="F627" t="str">
        <f t="shared" si="109"/>
        <v>A</v>
      </c>
      <c r="G627" s="21">
        <v>0.43419118502151421</v>
      </c>
      <c r="H627" s="22">
        <f t="shared" si="110"/>
        <v>0.26051471101290852</v>
      </c>
      <c r="I627" s="23">
        <v>165.36538461538461</v>
      </c>
      <c r="J627" s="23">
        <v>231.66922234557211</v>
      </c>
      <c r="K627" s="24">
        <f t="shared" si="111"/>
        <v>1.4009535483160542</v>
      </c>
      <c r="L627" t="str">
        <f t="shared" si="112"/>
        <v>Y</v>
      </c>
      <c r="M627" s="10">
        <f t="shared" si="113"/>
        <v>0.98</v>
      </c>
      <c r="N627" s="24">
        <f t="shared" si="114"/>
        <v>2.0537489106318221</v>
      </c>
      <c r="O627" s="25">
        <f t="shared" si="115"/>
        <v>672.86925493876436</v>
      </c>
      <c r="P627" s="8">
        <f t="shared" si="116"/>
        <v>1004</v>
      </c>
      <c r="Q627" s="8">
        <f t="shared" si="117"/>
        <v>8599</v>
      </c>
      <c r="R627" s="8">
        <f t="shared" si="118"/>
        <v>2569.3475011792025</v>
      </c>
      <c r="S627" s="8">
        <f t="shared" si="119"/>
        <v>2570</v>
      </c>
      <c r="T627" t="s">
        <v>62</v>
      </c>
    </row>
    <row r="628" spans="1:20" x14ac:dyDescent="0.35">
      <c r="A628" s="18" t="s">
        <v>1308</v>
      </c>
      <c r="B628" s="18" t="s">
        <v>1309</v>
      </c>
      <c r="C628" s="19">
        <v>3729.75</v>
      </c>
      <c r="D628" s="20">
        <f t="shared" si="108"/>
        <v>4.0462655278307821E-4</v>
      </c>
      <c r="E628" s="10">
        <f>SUM($C$5:C628)/SUM($C$5:$C$3941)</f>
        <v>0.71311122319138132</v>
      </c>
      <c r="F628" t="str">
        <f t="shared" si="109"/>
        <v>A</v>
      </c>
      <c r="G628" s="21">
        <v>3.6106001936108418</v>
      </c>
      <c r="H628" s="22">
        <f t="shared" si="110"/>
        <v>2.1663601161665049</v>
      </c>
      <c r="I628" s="23">
        <v>19.86538461538462</v>
      </c>
      <c r="J628" s="23">
        <v>22.007154670968159</v>
      </c>
      <c r="K628" s="24">
        <f t="shared" si="111"/>
        <v>1.1078141751116592</v>
      </c>
      <c r="L628" t="str">
        <f t="shared" si="112"/>
        <v>Y</v>
      </c>
      <c r="M628" s="10">
        <f t="shared" si="113"/>
        <v>0.98</v>
      </c>
      <c r="N628" s="24">
        <f t="shared" si="114"/>
        <v>2.0537489106318221</v>
      </c>
      <c r="O628" s="25">
        <f t="shared" si="115"/>
        <v>63.918450698159894</v>
      </c>
      <c r="P628" s="8">
        <f t="shared" si="116"/>
        <v>104</v>
      </c>
      <c r="Q628" s="8">
        <f t="shared" si="117"/>
        <v>1033.0000000000002</v>
      </c>
      <c r="R628" s="8">
        <f t="shared" si="118"/>
        <v>308.81602806066638</v>
      </c>
      <c r="S628" s="8">
        <f t="shared" si="119"/>
        <v>309</v>
      </c>
      <c r="T628" t="s">
        <v>62</v>
      </c>
    </row>
    <row r="629" spans="1:20" x14ac:dyDescent="0.35">
      <c r="A629" s="18" t="s">
        <v>1310</v>
      </c>
      <c r="B629" s="18" t="s">
        <v>1311</v>
      </c>
      <c r="C629" s="19">
        <v>3729.45</v>
      </c>
      <c r="D629" s="20">
        <f t="shared" si="108"/>
        <v>4.0459400691114715E-4</v>
      </c>
      <c r="E629" s="10">
        <f>SUM($C$5:C629)/SUM($C$5:$C$3941)</f>
        <v>0.71351581719829249</v>
      </c>
      <c r="F629" t="str">
        <f t="shared" si="109"/>
        <v>A</v>
      </c>
      <c r="G629" s="21">
        <v>13.040034965034961</v>
      </c>
      <c r="H629" s="22">
        <f t="shared" si="110"/>
        <v>7.8240209790209763</v>
      </c>
      <c r="I629" s="23">
        <v>5.5</v>
      </c>
      <c r="J629" s="23">
        <v>13.618758689223259</v>
      </c>
      <c r="K629" s="24">
        <f t="shared" si="111"/>
        <v>2.476137943495138</v>
      </c>
      <c r="L629" t="str">
        <f t="shared" si="112"/>
        <v>Z</v>
      </c>
      <c r="M629" s="10">
        <f t="shared" si="113"/>
        <v>0.98</v>
      </c>
      <c r="N629" s="24">
        <f t="shared" si="114"/>
        <v>2.0537489106318221</v>
      </c>
      <c r="O629" s="25">
        <f t="shared" si="115"/>
        <v>39.554861537625492</v>
      </c>
      <c r="P629" s="8">
        <f t="shared" si="116"/>
        <v>51</v>
      </c>
      <c r="Q629" s="8">
        <f t="shared" si="117"/>
        <v>286</v>
      </c>
      <c r="R629" s="8">
        <f t="shared" si="118"/>
        <v>85.503326501453614</v>
      </c>
      <c r="S629" s="8">
        <f t="shared" si="119"/>
        <v>86</v>
      </c>
      <c r="T629" t="s">
        <v>62</v>
      </c>
    </row>
    <row r="630" spans="1:20" x14ac:dyDescent="0.35">
      <c r="A630" s="18" t="s">
        <v>1312</v>
      </c>
      <c r="B630" s="18" t="s">
        <v>1313</v>
      </c>
      <c r="C630" s="19">
        <v>3710.72</v>
      </c>
      <c r="D630" s="20">
        <f t="shared" si="108"/>
        <v>4.0256205964025039E-4</v>
      </c>
      <c r="E630" s="10">
        <f>SUM($C$5:C630)/SUM($C$5:$C$3941)</f>
        <v>0.71391837925793278</v>
      </c>
      <c r="F630" t="str">
        <f t="shared" si="109"/>
        <v>A</v>
      </c>
      <c r="G630" s="21">
        <v>2.532914675767918</v>
      </c>
      <c r="H630" s="22">
        <f t="shared" si="110"/>
        <v>1.5197488054607506</v>
      </c>
      <c r="I630" s="23">
        <v>28.17307692307692</v>
      </c>
      <c r="J630" s="23">
        <v>36.566737887849293</v>
      </c>
      <c r="K630" s="24">
        <f t="shared" si="111"/>
        <v>1.2979319932888487</v>
      </c>
      <c r="L630" t="str">
        <f t="shared" si="112"/>
        <v>Y</v>
      </c>
      <c r="M630" s="10">
        <f t="shared" si="113"/>
        <v>0.98</v>
      </c>
      <c r="N630" s="24">
        <f t="shared" si="114"/>
        <v>2.0537489106318221</v>
      </c>
      <c r="O630" s="25">
        <f t="shared" si="115"/>
        <v>106.20588021587282</v>
      </c>
      <c r="P630" s="8">
        <f t="shared" si="116"/>
        <v>163</v>
      </c>
      <c r="Q630" s="8">
        <f t="shared" si="117"/>
        <v>1464.9999999999998</v>
      </c>
      <c r="R630" s="8">
        <f t="shared" si="118"/>
        <v>439.08429613889291</v>
      </c>
      <c r="S630" s="8">
        <f t="shared" si="119"/>
        <v>440</v>
      </c>
      <c r="T630" t="s">
        <v>62</v>
      </c>
    </row>
    <row r="631" spans="1:20" x14ac:dyDescent="0.35">
      <c r="A631" s="18" t="s">
        <v>1314</v>
      </c>
      <c r="B631" s="18" t="s">
        <v>1315</v>
      </c>
      <c r="C631" s="19">
        <v>3700.69</v>
      </c>
      <c r="D631" s="20">
        <f t="shared" si="108"/>
        <v>4.0147394265535483E-4</v>
      </c>
      <c r="E631" s="10">
        <f>SUM($C$5:C631)/SUM($C$5:$C$3941)</f>
        <v>0.71431985320058811</v>
      </c>
      <c r="F631" t="str">
        <f t="shared" si="109"/>
        <v>A</v>
      </c>
      <c r="G631" s="21">
        <v>1.150354367423065</v>
      </c>
      <c r="H631" s="22">
        <f t="shared" si="110"/>
        <v>0.69021262045383891</v>
      </c>
      <c r="I631" s="23">
        <v>61.865384615384613</v>
      </c>
      <c r="J631" s="23">
        <v>124.8336978207963</v>
      </c>
      <c r="K631" s="24">
        <f t="shared" si="111"/>
        <v>2.0178278789808544</v>
      </c>
      <c r="L631" t="str">
        <f t="shared" si="112"/>
        <v>Z</v>
      </c>
      <c r="M631" s="10">
        <f t="shared" si="113"/>
        <v>0.98</v>
      </c>
      <c r="N631" s="24">
        <f t="shared" si="114"/>
        <v>2.0537489106318221</v>
      </c>
      <c r="O631" s="25">
        <f t="shared" si="115"/>
        <v>362.57193076184853</v>
      </c>
      <c r="P631" s="8">
        <f t="shared" si="116"/>
        <v>487</v>
      </c>
      <c r="Q631" s="8">
        <f t="shared" si="117"/>
        <v>3217</v>
      </c>
      <c r="R631" s="8">
        <f t="shared" si="118"/>
        <v>965.49289072265094</v>
      </c>
      <c r="S631" s="8">
        <f t="shared" si="119"/>
        <v>966</v>
      </c>
      <c r="T631" t="s">
        <v>62</v>
      </c>
    </row>
    <row r="632" spans="1:20" x14ac:dyDescent="0.35">
      <c r="A632" s="18" t="s">
        <v>1316</v>
      </c>
      <c r="B632" s="18" t="s">
        <v>1317</v>
      </c>
      <c r="C632" s="19">
        <v>3699.21</v>
      </c>
      <c r="D632" s="20">
        <f t="shared" si="108"/>
        <v>4.0131338302049486E-4</v>
      </c>
      <c r="E632" s="10">
        <f>SUM($C$5:C632)/SUM($C$5:$C$3941)</f>
        <v>0.71472116658360862</v>
      </c>
      <c r="F632" t="str">
        <f t="shared" si="109"/>
        <v>A</v>
      </c>
      <c r="G632" s="21">
        <v>2.6272798295454551</v>
      </c>
      <c r="H632" s="22">
        <f t="shared" si="110"/>
        <v>1.576367897727273</v>
      </c>
      <c r="I632" s="23">
        <v>27.07692307692308</v>
      </c>
      <c r="J632" s="23">
        <v>25.187801400013381</v>
      </c>
      <c r="K632" s="24">
        <f t="shared" si="111"/>
        <v>0.93023130170503954</v>
      </c>
      <c r="L632" t="str">
        <f t="shared" si="112"/>
        <v>X</v>
      </c>
      <c r="M632" s="10">
        <f t="shared" si="113"/>
        <v>0.98</v>
      </c>
      <c r="N632" s="24">
        <f t="shared" si="114"/>
        <v>2.0537489106318221</v>
      </c>
      <c r="O632" s="25">
        <f t="shared" si="115"/>
        <v>73.156446894321348</v>
      </c>
      <c r="P632" s="8">
        <f t="shared" si="116"/>
        <v>128</v>
      </c>
      <c r="Q632" s="8">
        <f t="shared" si="117"/>
        <v>1408.0000000000002</v>
      </c>
      <c r="R632" s="8">
        <f t="shared" si="118"/>
        <v>422.6564823761625</v>
      </c>
      <c r="S632" s="8">
        <f t="shared" si="119"/>
        <v>423</v>
      </c>
      <c r="T632" t="s">
        <v>62</v>
      </c>
    </row>
    <row r="633" spans="1:20" x14ac:dyDescent="0.35">
      <c r="A633" s="18" t="s">
        <v>1318</v>
      </c>
      <c r="B633" s="18" t="s">
        <v>1319</v>
      </c>
      <c r="C633" s="19">
        <v>3696.7</v>
      </c>
      <c r="D633" s="20">
        <f t="shared" si="108"/>
        <v>4.0104108255867153E-4</v>
      </c>
      <c r="E633" s="10">
        <f>SUM($C$5:C633)/SUM($C$5:$C$3941)</f>
        <v>0.7151222076661673</v>
      </c>
      <c r="F633" t="str">
        <f t="shared" si="109"/>
        <v>A</v>
      </c>
      <c r="G633" s="21">
        <v>8.1425110132158594</v>
      </c>
      <c r="H633" s="22">
        <f t="shared" si="110"/>
        <v>4.8855066079295151</v>
      </c>
      <c r="I633" s="23">
        <v>8.7307692307692299</v>
      </c>
      <c r="J633" s="23">
        <v>19.660964993985441</v>
      </c>
      <c r="K633" s="24">
        <f t="shared" si="111"/>
        <v>2.2519166953463503</v>
      </c>
      <c r="L633" t="str">
        <f t="shared" si="112"/>
        <v>Z</v>
      </c>
      <c r="M633" s="10">
        <f t="shared" si="113"/>
        <v>0.98</v>
      </c>
      <c r="N633" s="24">
        <f t="shared" si="114"/>
        <v>2.0537489106318221</v>
      </c>
      <c r="O633" s="25">
        <f t="shared" si="115"/>
        <v>57.104084577737012</v>
      </c>
      <c r="P633" s="8">
        <f t="shared" si="116"/>
        <v>75</v>
      </c>
      <c r="Q633" s="8">
        <f t="shared" si="117"/>
        <v>453.99999999999994</v>
      </c>
      <c r="R633" s="8">
        <f t="shared" si="118"/>
        <v>136.32896002640632</v>
      </c>
      <c r="S633" s="8">
        <f t="shared" si="119"/>
        <v>137</v>
      </c>
      <c r="T633" t="s">
        <v>62</v>
      </c>
    </row>
    <row r="634" spans="1:20" x14ac:dyDescent="0.35">
      <c r="A634" s="18" t="s">
        <v>1320</v>
      </c>
      <c r="B634" s="18" t="s">
        <v>1321</v>
      </c>
      <c r="C634" s="19">
        <v>3694.87</v>
      </c>
      <c r="D634" s="20">
        <f t="shared" si="108"/>
        <v>4.0084255273989199E-4</v>
      </c>
      <c r="E634" s="10">
        <f>SUM($C$5:C634)/SUM($C$5:$C$3941)</f>
        <v>0.71552305021890727</v>
      </c>
      <c r="F634" t="str">
        <f t="shared" si="109"/>
        <v>A</v>
      </c>
      <c r="G634" s="21">
        <v>0.85747737294035742</v>
      </c>
      <c r="H634" s="22">
        <f t="shared" si="110"/>
        <v>0.51448642376421438</v>
      </c>
      <c r="I634" s="23">
        <v>82.865384615384613</v>
      </c>
      <c r="J634" s="23">
        <v>64.807113155389388</v>
      </c>
      <c r="K634" s="24">
        <f t="shared" si="111"/>
        <v>0.78207702113721245</v>
      </c>
      <c r="L634" t="str">
        <f t="shared" si="112"/>
        <v>X</v>
      </c>
      <c r="M634" s="10">
        <f t="shared" si="113"/>
        <v>0.98</v>
      </c>
      <c r="N634" s="24">
        <f t="shared" si="114"/>
        <v>2.0537489106318221</v>
      </c>
      <c r="O634" s="25">
        <f t="shared" si="115"/>
        <v>188.22834342039872</v>
      </c>
      <c r="P634" s="8">
        <f t="shared" si="116"/>
        <v>354</v>
      </c>
      <c r="Q634" s="8">
        <f t="shared" si="117"/>
        <v>4309</v>
      </c>
      <c r="R634" s="8">
        <f t="shared" si="118"/>
        <v>1294.2443725469693</v>
      </c>
      <c r="S634" s="8">
        <f t="shared" si="119"/>
        <v>1295</v>
      </c>
      <c r="T634" t="s">
        <v>62</v>
      </c>
    </row>
    <row r="635" spans="1:20" x14ac:dyDescent="0.35">
      <c r="A635" s="18" t="s">
        <v>1322</v>
      </c>
      <c r="B635" s="18" t="s">
        <v>1323</v>
      </c>
      <c r="C635" s="19">
        <v>3683.89</v>
      </c>
      <c r="D635" s="20">
        <f t="shared" si="108"/>
        <v>3.9965137382721468E-4</v>
      </c>
      <c r="E635" s="10">
        <f>SUM($C$5:C635)/SUM($C$5:$C$3941)</f>
        <v>0.71592270159273441</v>
      </c>
      <c r="F635" t="str">
        <f t="shared" si="109"/>
        <v>A</v>
      </c>
      <c r="G635" s="21">
        <v>0.8243208771537256</v>
      </c>
      <c r="H635" s="22">
        <f t="shared" si="110"/>
        <v>0.49459252629223532</v>
      </c>
      <c r="I635" s="23">
        <v>85.942307692307693</v>
      </c>
      <c r="J635" s="23">
        <v>91.794615900365457</v>
      </c>
      <c r="K635" s="24">
        <f t="shared" si="111"/>
        <v>1.0680957768670851</v>
      </c>
      <c r="L635" t="str">
        <f t="shared" si="112"/>
        <v>Y</v>
      </c>
      <c r="M635" s="10">
        <f t="shared" si="113"/>
        <v>0.98</v>
      </c>
      <c r="N635" s="24">
        <f t="shared" si="114"/>
        <v>2.0537489106318221</v>
      </c>
      <c r="O635" s="25">
        <f t="shared" si="115"/>
        <v>266.61191410283806</v>
      </c>
      <c r="P635" s="8">
        <f t="shared" si="116"/>
        <v>439</v>
      </c>
      <c r="Q635" s="8">
        <f t="shared" si="117"/>
        <v>4469</v>
      </c>
      <c r="R635" s="8">
        <f t="shared" si="118"/>
        <v>1344.3006245486033</v>
      </c>
      <c r="S635" s="8">
        <f t="shared" si="119"/>
        <v>1345</v>
      </c>
      <c r="T635" t="s">
        <v>62</v>
      </c>
    </row>
    <row r="636" spans="1:20" x14ac:dyDescent="0.35">
      <c r="A636" s="18" t="s">
        <v>1324</v>
      </c>
      <c r="B636" s="18" t="s">
        <v>1325</v>
      </c>
      <c r="C636" s="19">
        <v>3676.65</v>
      </c>
      <c r="D636" s="20">
        <f t="shared" si="108"/>
        <v>3.9886593345127812E-4</v>
      </c>
      <c r="E636" s="10">
        <f>SUM($C$5:C636)/SUM($C$5:$C$3941)</f>
        <v>0.7163215675261857</v>
      </c>
      <c r="F636" t="str">
        <f t="shared" si="109"/>
        <v>A</v>
      </c>
      <c r="G636" s="21">
        <v>7.1669590643274859</v>
      </c>
      <c r="H636" s="22">
        <f t="shared" si="110"/>
        <v>4.300175438596491</v>
      </c>
      <c r="I636" s="23">
        <v>9.865384615384615</v>
      </c>
      <c r="J636" s="23">
        <v>16.471042737749741</v>
      </c>
      <c r="K636" s="24">
        <f t="shared" si="111"/>
        <v>1.6695793808245352</v>
      </c>
      <c r="L636" t="str">
        <f t="shared" si="112"/>
        <v>Y</v>
      </c>
      <c r="M636" s="10">
        <f t="shared" si="113"/>
        <v>0.98</v>
      </c>
      <c r="N636" s="24">
        <f t="shared" si="114"/>
        <v>2.0537489106318221</v>
      </c>
      <c r="O636" s="25">
        <f t="shared" si="115"/>
        <v>47.839148173434701</v>
      </c>
      <c r="P636" s="8">
        <f t="shared" si="116"/>
        <v>68</v>
      </c>
      <c r="Q636" s="8">
        <f t="shared" si="117"/>
        <v>513</v>
      </c>
      <c r="R636" s="8">
        <f t="shared" si="118"/>
        <v>154.46517943150536</v>
      </c>
      <c r="S636" s="8">
        <f t="shared" si="119"/>
        <v>155</v>
      </c>
      <c r="T636" t="s">
        <v>62</v>
      </c>
    </row>
    <row r="637" spans="1:20" x14ac:dyDescent="0.35">
      <c r="A637" s="18" t="s">
        <v>1326</v>
      </c>
      <c r="B637" s="18" t="s">
        <v>1327</v>
      </c>
      <c r="C637" s="19">
        <v>3668.29</v>
      </c>
      <c r="D637" s="20">
        <f t="shared" si="108"/>
        <v>3.9795898848679883E-4</v>
      </c>
      <c r="E637" s="10">
        <f>SUM($C$5:C637)/SUM($C$5:$C$3941)</f>
        <v>0.71671952651467252</v>
      </c>
      <c r="F637" t="str">
        <f t="shared" si="109"/>
        <v>A</v>
      </c>
      <c r="G637" s="21">
        <v>1.2799337055129101</v>
      </c>
      <c r="H637" s="22">
        <f t="shared" si="110"/>
        <v>0.76796022330774605</v>
      </c>
      <c r="I637" s="23">
        <v>55.115384615384613</v>
      </c>
      <c r="J637" s="23">
        <v>58.312428919706619</v>
      </c>
      <c r="K637" s="24">
        <f t="shared" si="111"/>
        <v>1.0580063865403853</v>
      </c>
      <c r="L637" t="str">
        <f t="shared" si="112"/>
        <v>Y</v>
      </c>
      <c r="M637" s="10">
        <f t="shared" si="113"/>
        <v>0.98</v>
      </c>
      <c r="N637" s="24">
        <f t="shared" si="114"/>
        <v>2.0537489106318221</v>
      </c>
      <c r="O637" s="25">
        <f t="shared" si="115"/>
        <v>169.36492557628071</v>
      </c>
      <c r="P637" s="8">
        <f t="shared" si="116"/>
        <v>280</v>
      </c>
      <c r="Q637" s="8">
        <f t="shared" si="117"/>
        <v>2866</v>
      </c>
      <c r="R637" s="8">
        <f t="shared" si="118"/>
        <v>863.94028975838455</v>
      </c>
      <c r="S637" s="8">
        <f t="shared" si="119"/>
        <v>864</v>
      </c>
      <c r="T637" t="s">
        <v>62</v>
      </c>
    </row>
    <row r="638" spans="1:20" x14ac:dyDescent="0.35">
      <c r="A638" s="18" t="s">
        <v>1328</v>
      </c>
      <c r="B638" s="18" t="s">
        <v>1329</v>
      </c>
      <c r="C638" s="19">
        <v>3664.44</v>
      </c>
      <c r="D638" s="20">
        <f t="shared" si="108"/>
        <v>3.9754131646368339E-4</v>
      </c>
      <c r="E638" s="10">
        <f>SUM($C$5:C638)/SUM($C$5:$C$3941)</f>
        <v>0.71711706783113627</v>
      </c>
      <c r="F638" t="str">
        <f t="shared" si="109"/>
        <v>A</v>
      </c>
      <c r="G638" s="21">
        <v>2.734656716417911</v>
      </c>
      <c r="H638" s="22">
        <f t="shared" si="110"/>
        <v>1.6407940298507466</v>
      </c>
      <c r="I638" s="23">
        <v>25.76923076923077</v>
      </c>
      <c r="J638" s="23">
        <v>76.566417505279418</v>
      </c>
      <c r="K638" s="24">
        <f t="shared" si="111"/>
        <v>2.9712341121451713</v>
      </c>
      <c r="L638" t="str">
        <f t="shared" si="112"/>
        <v>Z</v>
      </c>
      <c r="M638" s="10">
        <f t="shared" si="113"/>
        <v>0.98</v>
      </c>
      <c r="N638" s="24">
        <f t="shared" si="114"/>
        <v>2.0537489106318221</v>
      </c>
      <c r="O638" s="25">
        <f t="shared" si="115"/>
        <v>222.38253220904124</v>
      </c>
      <c r="P638" s="8">
        <f t="shared" si="116"/>
        <v>274</v>
      </c>
      <c r="Q638" s="8">
        <f t="shared" si="117"/>
        <v>1340</v>
      </c>
      <c r="R638" s="8">
        <f t="shared" si="118"/>
        <v>404.14793437924595</v>
      </c>
      <c r="S638" s="8">
        <f t="shared" si="119"/>
        <v>405</v>
      </c>
      <c r="T638" t="s">
        <v>62</v>
      </c>
    </row>
    <row r="639" spans="1:20" x14ac:dyDescent="0.35">
      <c r="A639" s="18" t="s">
        <v>1330</v>
      </c>
      <c r="B639" s="18" t="s">
        <v>1331</v>
      </c>
      <c r="C639" s="19">
        <v>3655.31</v>
      </c>
      <c r="D639" s="20">
        <f t="shared" si="108"/>
        <v>3.9655083709458106E-4</v>
      </c>
      <c r="E639" s="10">
        <f>SUM($C$5:C639)/SUM($C$5:$C$3941)</f>
        <v>0.71751361866823082</v>
      </c>
      <c r="F639" t="str">
        <f t="shared" si="109"/>
        <v>A</v>
      </c>
      <c r="G639" s="21">
        <v>4.0168241758241754</v>
      </c>
      <c r="H639" s="22">
        <f t="shared" si="110"/>
        <v>2.4100945054945053</v>
      </c>
      <c r="I639" s="23">
        <v>17.5</v>
      </c>
      <c r="J639" s="23">
        <v>36.389235641714642</v>
      </c>
      <c r="K639" s="24">
        <f t="shared" si="111"/>
        <v>2.0793848938122652</v>
      </c>
      <c r="L639" t="str">
        <f t="shared" si="112"/>
        <v>Z</v>
      </c>
      <c r="M639" s="10">
        <f t="shared" si="113"/>
        <v>0.98</v>
      </c>
      <c r="N639" s="24">
        <f t="shared" si="114"/>
        <v>2.0537489106318221</v>
      </c>
      <c r="O639" s="25">
        <f t="shared" si="115"/>
        <v>105.69033566965588</v>
      </c>
      <c r="P639" s="8">
        <f t="shared" si="116"/>
        <v>141</v>
      </c>
      <c r="Q639" s="8">
        <f t="shared" si="117"/>
        <v>910</v>
      </c>
      <c r="R639" s="8">
        <f t="shared" si="118"/>
        <v>274.80122076470838</v>
      </c>
      <c r="S639" s="8">
        <f t="shared" si="119"/>
        <v>275</v>
      </c>
      <c r="T639" t="s">
        <v>62</v>
      </c>
    </row>
    <row r="640" spans="1:20" x14ac:dyDescent="0.35">
      <c r="A640" s="18" t="s">
        <v>1332</v>
      </c>
      <c r="B640" s="18" t="s">
        <v>1333</v>
      </c>
      <c r="C640" s="19">
        <v>3655.12</v>
      </c>
      <c r="D640" s="20">
        <f t="shared" si="108"/>
        <v>3.9653022470902469E-4</v>
      </c>
      <c r="E640" s="10">
        <f>SUM($C$5:C640)/SUM($C$5:$C$3941)</f>
        <v>0.7179101488929398</v>
      </c>
      <c r="F640" t="str">
        <f t="shared" si="109"/>
        <v>A</v>
      </c>
      <c r="G640" s="21">
        <v>2.1564129793510332</v>
      </c>
      <c r="H640" s="22">
        <f t="shared" si="110"/>
        <v>1.2938477876106198</v>
      </c>
      <c r="I640" s="23">
        <v>32.596153846153847</v>
      </c>
      <c r="J640" s="23">
        <v>38.452547591669308</v>
      </c>
      <c r="K640" s="24">
        <f t="shared" si="111"/>
        <v>1.1796651768535718</v>
      </c>
      <c r="L640" t="str">
        <f t="shared" si="112"/>
        <v>Y</v>
      </c>
      <c r="M640" s="10">
        <f t="shared" si="113"/>
        <v>0.98</v>
      </c>
      <c r="N640" s="24">
        <f t="shared" si="114"/>
        <v>2.0537489106318221</v>
      </c>
      <c r="O640" s="25">
        <f t="shared" si="115"/>
        <v>111.68310052817176</v>
      </c>
      <c r="P640" s="8">
        <f t="shared" si="116"/>
        <v>177</v>
      </c>
      <c r="Q640" s="8">
        <f t="shared" si="117"/>
        <v>1695</v>
      </c>
      <c r="R640" s="8">
        <f t="shared" si="118"/>
        <v>511.86832451431803</v>
      </c>
      <c r="S640" s="8">
        <f t="shared" si="119"/>
        <v>512</v>
      </c>
      <c r="T640" t="s">
        <v>62</v>
      </c>
    </row>
    <row r="641" spans="1:20" x14ac:dyDescent="0.35">
      <c r="A641" s="18" t="s">
        <v>1334</v>
      </c>
      <c r="B641" s="18" t="s">
        <v>1335</v>
      </c>
      <c r="C641" s="19">
        <v>3651.7</v>
      </c>
      <c r="D641" s="20">
        <f t="shared" si="108"/>
        <v>3.9615920176901045E-4</v>
      </c>
      <c r="E641" s="10">
        <f>SUM($C$5:C641)/SUM($C$5:$C$3941)</f>
        <v>0.71830630809470886</v>
      </c>
      <c r="F641" t="str">
        <f t="shared" si="109"/>
        <v>A</v>
      </c>
      <c r="G641" s="21">
        <v>0.42595357517788401</v>
      </c>
      <c r="H641" s="22">
        <f t="shared" si="110"/>
        <v>0.25557214510673038</v>
      </c>
      <c r="I641" s="23">
        <v>164.86538461538461</v>
      </c>
      <c r="J641" s="23">
        <v>167.75858340988779</v>
      </c>
      <c r="K641" s="24">
        <f t="shared" si="111"/>
        <v>1.0175488553964966</v>
      </c>
      <c r="L641" t="str">
        <f t="shared" si="112"/>
        <v>Y</v>
      </c>
      <c r="M641" s="10">
        <f t="shared" si="113"/>
        <v>0.98</v>
      </c>
      <c r="N641" s="24">
        <f t="shared" si="114"/>
        <v>2.0537489106318221</v>
      </c>
      <c r="O641" s="25">
        <f t="shared" si="115"/>
        <v>487.24466670939819</v>
      </c>
      <c r="P641" s="8">
        <f t="shared" si="116"/>
        <v>817</v>
      </c>
      <c r="Q641" s="8">
        <f t="shared" si="117"/>
        <v>8573</v>
      </c>
      <c r="R641" s="8">
        <f t="shared" si="118"/>
        <v>2590.1484199453062</v>
      </c>
      <c r="S641" s="8">
        <f t="shared" si="119"/>
        <v>2591</v>
      </c>
      <c r="T641" t="s">
        <v>62</v>
      </c>
    </row>
    <row r="642" spans="1:20" x14ac:dyDescent="0.35">
      <c r="A642" s="18" t="s">
        <v>1336</v>
      </c>
      <c r="B642" s="18" t="s">
        <v>1337</v>
      </c>
      <c r="C642" s="19">
        <v>3647.48</v>
      </c>
      <c r="D642" s="20">
        <f t="shared" si="108"/>
        <v>3.9570138983717999E-4</v>
      </c>
      <c r="E642" s="10">
        <f>SUM($C$5:C642)/SUM($C$5:$C$3941)</f>
        <v>0.7187020094845461</v>
      </c>
      <c r="F642" t="str">
        <f t="shared" si="109"/>
        <v>A</v>
      </c>
      <c r="G642" s="21">
        <v>2.7885932721712541</v>
      </c>
      <c r="H642" s="22">
        <f t="shared" si="110"/>
        <v>1.6731559633027524</v>
      </c>
      <c r="I642" s="23">
        <v>25.15384615384615</v>
      </c>
      <c r="J642" s="23">
        <v>57.094137817750934</v>
      </c>
      <c r="K642" s="24">
        <f t="shared" si="111"/>
        <v>2.2697975279228202</v>
      </c>
      <c r="L642" t="str">
        <f t="shared" si="112"/>
        <v>Z</v>
      </c>
      <c r="M642" s="10">
        <f t="shared" si="113"/>
        <v>0.98</v>
      </c>
      <c r="N642" s="24">
        <f t="shared" si="114"/>
        <v>2.0537489106318221</v>
      </c>
      <c r="O642" s="25">
        <f t="shared" si="115"/>
        <v>165.8264727003581</v>
      </c>
      <c r="P642" s="8">
        <f t="shared" si="116"/>
        <v>217</v>
      </c>
      <c r="Q642" s="8">
        <f t="shared" si="117"/>
        <v>1307.9999999999998</v>
      </c>
      <c r="R642" s="8">
        <f t="shared" si="118"/>
        <v>395.41273914331049</v>
      </c>
      <c r="S642" s="8">
        <f t="shared" si="119"/>
        <v>396</v>
      </c>
      <c r="T642" t="s">
        <v>62</v>
      </c>
    </row>
    <row r="643" spans="1:20" x14ac:dyDescent="0.35">
      <c r="A643" s="18" t="s">
        <v>1338</v>
      </c>
      <c r="B643" s="18" t="s">
        <v>1339</v>
      </c>
      <c r="C643" s="19">
        <v>3626.58</v>
      </c>
      <c r="D643" s="20">
        <f t="shared" si="108"/>
        <v>3.9343402742598186E-4</v>
      </c>
      <c r="E643" s="10">
        <f>SUM($C$5:C643)/SUM($C$5:$C$3941)</f>
        <v>0.71909544351197208</v>
      </c>
      <c r="F643" t="str">
        <f t="shared" si="109"/>
        <v>A</v>
      </c>
      <c r="G643" s="21">
        <v>0.97201286518359686</v>
      </c>
      <c r="H643" s="22">
        <f t="shared" si="110"/>
        <v>0.58320771911015812</v>
      </c>
      <c r="I643" s="23">
        <v>71.75</v>
      </c>
      <c r="J643" s="23">
        <v>139.13752189830029</v>
      </c>
      <c r="K643" s="24">
        <f t="shared" si="111"/>
        <v>1.9391989114745685</v>
      </c>
      <c r="L643" t="str">
        <f t="shared" si="112"/>
        <v>Y</v>
      </c>
      <c r="M643" s="10">
        <f t="shared" si="113"/>
        <v>0.98</v>
      </c>
      <c r="N643" s="24">
        <f t="shared" si="114"/>
        <v>2.0537489106318221</v>
      </c>
      <c r="O643" s="25">
        <f t="shared" si="115"/>
        <v>404.11652331652385</v>
      </c>
      <c r="P643" s="8">
        <f t="shared" si="116"/>
        <v>548</v>
      </c>
      <c r="Q643" s="8">
        <f t="shared" si="117"/>
        <v>3731</v>
      </c>
      <c r="R643" s="8">
        <f t="shared" si="118"/>
        <v>1131.1390367919937</v>
      </c>
      <c r="S643" s="8">
        <f t="shared" si="119"/>
        <v>1132</v>
      </c>
      <c r="T643" t="s">
        <v>62</v>
      </c>
    </row>
    <row r="644" spans="1:20" x14ac:dyDescent="0.35">
      <c r="A644" s="18" t="s">
        <v>1340</v>
      </c>
      <c r="B644" s="18" t="s">
        <v>1341</v>
      </c>
      <c r="C644" s="19">
        <v>3626.5</v>
      </c>
      <c r="D644" s="20">
        <f t="shared" si="108"/>
        <v>3.9342534852680023E-4</v>
      </c>
      <c r="E644" s="10">
        <f>SUM($C$5:C644)/SUM($C$5:$C$3941)</f>
        <v>0.7194888688604989</v>
      </c>
      <c r="F644" t="str">
        <f t="shared" si="109"/>
        <v>A</v>
      </c>
      <c r="G644" s="21">
        <v>0.40182825484764539</v>
      </c>
      <c r="H644" s="22">
        <f t="shared" si="110"/>
        <v>0.24109695290858724</v>
      </c>
      <c r="I644" s="23">
        <v>173.55769230769229</v>
      </c>
      <c r="J644" s="23">
        <v>114.126420006893</v>
      </c>
      <c r="K644" s="24">
        <f t="shared" si="111"/>
        <v>0.65757050862697353</v>
      </c>
      <c r="L644" t="str">
        <f t="shared" si="112"/>
        <v>X</v>
      </c>
      <c r="M644" s="10">
        <f t="shared" si="113"/>
        <v>0.98</v>
      </c>
      <c r="N644" s="24">
        <f t="shared" si="114"/>
        <v>2.0537489106318221</v>
      </c>
      <c r="O644" s="25">
        <f t="shared" si="115"/>
        <v>331.47328946578267</v>
      </c>
      <c r="P644" s="8">
        <f t="shared" si="116"/>
        <v>679</v>
      </c>
      <c r="Q644" s="8">
        <f t="shared" si="117"/>
        <v>9025</v>
      </c>
      <c r="R644" s="8">
        <f t="shared" si="118"/>
        <v>2736.167892168352</v>
      </c>
      <c r="S644" s="8">
        <f t="shared" si="119"/>
        <v>2737</v>
      </c>
      <c r="T644" t="s">
        <v>62</v>
      </c>
    </row>
    <row r="645" spans="1:20" x14ac:dyDescent="0.35">
      <c r="A645" s="18" t="s">
        <v>1342</v>
      </c>
      <c r="B645" s="18" t="s">
        <v>1343</v>
      </c>
      <c r="C645" s="19">
        <v>3622.47</v>
      </c>
      <c r="D645" s="20">
        <f t="shared" ref="D645:D708" si="120">C645/SUM($C$5:$C$3941)</f>
        <v>3.9298814898052609E-4</v>
      </c>
      <c r="E645" s="10">
        <f>SUM($C$5:C645)/SUM($C$5:$C$3941)</f>
        <v>0.71988185700947938</v>
      </c>
      <c r="F645" t="str">
        <f t="shared" ref="F645:F708" si="121">IF(E645-D645&lt;CutA,"A",IF(E645-D645&lt;CutB,"B","C"))</f>
        <v>A</v>
      </c>
      <c r="G645" s="21">
        <v>5.7408399366085581</v>
      </c>
      <c r="H645" s="22">
        <f t="shared" ref="H645:H708" si="122">G645*CostRatio</f>
        <v>3.4445039619651348</v>
      </c>
      <c r="I645" s="23">
        <v>12.13461538461539</v>
      </c>
      <c r="J645" s="23">
        <v>11.75739874884604</v>
      </c>
      <c r="K645" s="24">
        <f t="shared" ref="K645:K708" si="123">IF(I645&gt;0,J645/I645,0)</f>
        <v>0.96891400148968898</v>
      </c>
      <c r="L645" t="str">
        <f t="shared" ref="L645:L708" si="124">IF(K645&lt;=CutX,"X",IF(K645&lt;=CutY,"Y","Z"))</f>
        <v>X</v>
      </c>
      <c r="M645" s="10">
        <f t="shared" ref="M645:M708" si="125">_xlfn.XLOOKUP(F645,TargetClass,TargetLevel)</f>
        <v>0.98</v>
      </c>
      <c r="N645" s="24">
        <f t="shared" ref="N645:N708" si="126">_xlfn.NORM.S.INV(M645)</f>
        <v>2.0537489106318221</v>
      </c>
      <c r="O645" s="25">
        <f t="shared" ref="O645:O708" si="127">N645*J645*SQRT(LeadTime)</f>
        <v>34.148654085578848</v>
      </c>
      <c r="P645" s="8">
        <f t="shared" ref="P645:P708" si="128">ROUNDUP(ROUND(I645*LeadTime+O645,6),0)</f>
        <v>59</v>
      </c>
      <c r="Q645" s="8">
        <f t="shared" ref="Q645:Q708" si="129">I645*WeeksPerYear</f>
        <v>631.00000000000034</v>
      </c>
      <c r="R645" s="8">
        <f t="shared" ref="R645:R708" si="130">SQRT(2*Q645*OrderCost/(HoldingRate*H645))</f>
        <v>191.41075361073064</v>
      </c>
      <c r="S645" s="8">
        <f t="shared" ref="S645:S708" si="131">MAX(ROUNDUP(ROUND(R645,6),0),ROUNDUP(ROUND(I645,6),0))</f>
        <v>192</v>
      </c>
      <c r="T645" t="s">
        <v>62</v>
      </c>
    </row>
    <row r="646" spans="1:20" x14ac:dyDescent="0.35">
      <c r="A646" s="18" t="s">
        <v>1344</v>
      </c>
      <c r="B646" s="18" t="s">
        <v>1345</v>
      </c>
      <c r="C646" s="19">
        <v>3611.7</v>
      </c>
      <c r="D646" s="20">
        <f t="shared" si="120"/>
        <v>3.9181975217820054E-4</v>
      </c>
      <c r="E646" s="10">
        <f>SUM($C$5:C646)/SUM($C$5:$C$3941)</f>
        <v>0.72027367676165754</v>
      </c>
      <c r="F646" t="str">
        <f t="shared" si="121"/>
        <v>A</v>
      </c>
      <c r="G646" s="21">
        <v>6.2270689655172413</v>
      </c>
      <c r="H646" s="22">
        <f t="shared" si="122"/>
        <v>3.7362413793103446</v>
      </c>
      <c r="I646" s="23">
        <v>11.15384615384615</v>
      </c>
      <c r="J646" s="23">
        <v>43.410663104720641</v>
      </c>
      <c r="K646" s="24">
        <f t="shared" si="123"/>
        <v>3.8919904852508176</v>
      </c>
      <c r="L646" t="str">
        <f t="shared" si="124"/>
        <v>Z</v>
      </c>
      <c r="M646" s="10">
        <f t="shared" si="125"/>
        <v>0.98</v>
      </c>
      <c r="N646" s="24">
        <f t="shared" si="126"/>
        <v>2.0537489106318221</v>
      </c>
      <c r="O646" s="25">
        <f t="shared" si="127"/>
        <v>126.08364738281935</v>
      </c>
      <c r="P646" s="8">
        <f t="shared" si="128"/>
        <v>149</v>
      </c>
      <c r="Q646" s="8">
        <f t="shared" si="129"/>
        <v>579.99999999999977</v>
      </c>
      <c r="R646" s="8">
        <f t="shared" si="130"/>
        <v>176.20228319516116</v>
      </c>
      <c r="S646" s="8">
        <f t="shared" si="131"/>
        <v>177</v>
      </c>
      <c r="T646" t="s">
        <v>62</v>
      </c>
    </row>
    <row r="647" spans="1:20" x14ac:dyDescent="0.35">
      <c r="A647" s="18" t="s">
        <v>1346</v>
      </c>
      <c r="B647" s="18" t="s">
        <v>1347</v>
      </c>
      <c r="C647" s="19">
        <v>3609.09</v>
      </c>
      <c r="D647" s="20">
        <f t="shared" si="120"/>
        <v>3.9153660309240024E-4</v>
      </c>
      <c r="E647" s="10">
        <f>SUM($C$5:C647)/SUM($C$5:$C$3941)</f>
        <v>0.72066521336474998</v>
      </c>
      <c r="F647" t="str">
        <f t="shared" si="121"/>
        <v>A</v>
      </c>
      <c r="G647" s="21">
        <v>10.64628318584071</v>
      </c>
      <c r="H647" s="22">
        <f t="shared" si="122"/>
        <v>6.3877699115044262</v>
      </c>
      <c r="I647" s="23">
        <v>6.5192307692307692</v>
      </c>
      <c r="J647" s="23">
        <v>12.42308159272195</v>
      </c>
      <c r="K647" s="24">
        <f t="shared" si="123"/>
        <v>1.9056054360517445</v>
      </c>
      <c r="L647" t="str">
        <f t="shared" si="124"/>
        <v>Y</v>
      </c>
      <c r="M647" s="10">
        <f t="shared" si="125"/>
        <v>0.98</v>
      </c>
      <c r="N647" s="24">
        <f t="shared" si="126"/>
        <v>2.0537489106318221</v>
      </c>
      <c r="O647" s="25">
        <f t="shared" si="127"/>
        <v>36.082089673825266</v>
      </c>
      <c r="P647" s="8">
        <f t="shared" si="128"/>
        <v>50</v>
      </c>
      <c r="Q647" s="8">
        <f t="shared" si="129"/>
        <v>339</v>
      </c>
      <c r="R647" s="8">
        <f t="shared" si="130"/>
        <v>103.02442865777114</v>
      </c>
      <c r="S647" s="8">
        <f t="shared" si="131"/>
        <v>104</v>
      </c>
      <c r="T647" t="s">
        <v>175</v>
      </c>
    </row>
    <row r="648" spans="1:20" x14ac:dyDescent="0.35">
      <c r="A648" s="18" t="s">
        <v>1348</v>
      </c>
      <c r="B648" s="18" t="s">
        <v>1349</v>
      </c>
      <c r="C648" s="19">
        <v>3608.45</v>
      </c>
      <c r="D648" s="20">
        <f t="shared" si="120"/>
        <v>3.9146717189894728E-4</v>
      </c>
      <c r="E648" s="10">
        <f>SUM($C$5:C648)/SUM($C$5:$C$3941)</f>
        <v>0.72105668053664895</v>
      </c>
      <c r="F648" t="str">
        <f t="shared" si="121"/>
        <v>A</v>
      </c>
      <c r="G648" s="21">
        <v>1.193665233212041</v>
      </c>
      <c r="H648" s="22">
        <f t="shared" si="122"/>
        <v>0.71619913992722462</v>
      </c>
      <c r="I648" s="23">
        <v>58.134615384615387</v>
      </c>
      <c r="J648" s="23">
        <v>95.769131881926313</v>
      </c>
      <c r="K648" s="24">
        <f t="shared" si="123"/>
        <v>1.6473684610850705</v>
      </c>
      <c r="L648" t="str">
        <f t="shared" si="124"/>
        <v>Y</v>
      </c>
      <c r="M648" s="10">
        <f t="shared" si="125"/>
        <v>0.98</v>
      </c>
      <c r="N648" s="24">
        <f t="shared" si="126"/>
        <v>2.0537489106318221</v>
      </c>
      <c r="O648" s="25">
        <f t="shared" si="127"/>
        <v>278.15565556395399</v>
      </c>
      <c r="P648" s="8">
        <f t="shared" si="128"/>
        <v>395</v>
      </c>
      <c r="Q648" s="8">
        <f t="shared" si="129"/>
        <v>3023</v>
      </c>
      <c r="R648" s="8">
        <f t="shared" si="130"/>
        <v>918.79193389004638</v>
      </c>
      <c r="S648" s="8">
        <f t="shared" si="131"/>
        <v>919</v>
      </c>
      <c r="T648" t="s">
        <v>62</v>
      </c>
    </row>
    <row r="649" spans="1:20" x14ac:dyDescent="0.35">
      <c r="A649" s="18" t="s">
        <v>1350</v>
      </c>
      <c r="B649" s="18" t="s">
        <v>1351</v>
      </c>
      <c r="C649" s="19">
        <v>3603.19</v>
      </c>
      <c r="D649" s="20">
        <f t="shared" si="120"/>
        <v>3.9089653427775578E-4</v>
      </c>
      <c r="E649" s="10">
        <f>SUM($C$5:C649)/SUM($C$5:$C$3941)</f>
        <v>0.72144757707092677</v>
      </c>
      <c r="F649" t="str">
        <f t="shared" si="121"/>
        <v>A</v>
      </c>
      <c r="G649" s="21">
        <v>2.1333274126702189</v>
      </c>
      <c r="H649" s="22">
        <f t="shared" si="122"/>
        <v>1.2799964476021313</v>
      </c>
      <c r="I649" s="23">
        <v>32.480769230769234</v>
      </c>
      <c r="J649" s="23">
        <v>22.365493716897991</v>
      </c>
      <c r="K649" s="24">
        <f t="shared" si="123"/>
        <v>0.6885764791466521</v>
      </c>
      <c r="L649" t="str">
        <f t="shared" si="124"/>
        <v>X</v>
      </c>
      <c r="M649" s="10">
        <f t="shared" si="125"/>
        <v>0.98</v>
      </c>
      <c r="N649" s="24">
        <f t="shared" si="126"/>
        <v>2.0537489106318221</v>
      </c>
      <c r="O649" s="25">
        <f t="shared" si="127"/>
        <v>64.959224800170787</v>
      </c>
      <c r="P649" s="8">
        <f t="shared" si="128"/>
        <v>130</v>
      </c>
      <c r="Q649" s="8">
        <f t="shared" si="129"/>
        <v>1689.0000000000002</v>
      </c>
      <c r="R649" s="8">
        <f t="shared" si="130"/>
        <v>513.71877756600236</v>
      </c>
      <c r="S649" s="8">
        <f t="shared" si="131"/>
        <v>514</v>
      </c>
      <c r="T649" t="s">
        <v>62</v>
      </c>
    </row>
    <row r="650" spans="1:20" x14ac:dyDescent="0.35">
      <c r="A650" s="18" t="s">
        <v>1352</v>
      </c>
      <c r="B650" s="18" t="s">
        <v>1353</v>
      </c>
      <c r="C650" s="19">
        <v>3598.07</v>
      </c>
      <c r="D650" s="20">
        <f t="shared" si="120"/>
        <v>3.9034108473013214E-4</v>
      </c>
      <c r="E650" s="10">
        <f>SUM($C$5:C650)/SUM($C$5:$C$3941)</f>
        <v>0.7218379181556569</v>
      </c>
      <c r="F650" t="str">
        <f t="shared" si="121"/>
        <v>A</v>
      </c>
      <c r="G650" s="21">
        <v>1.960801089918256</v>
      </c>
      <c r="H650" s="22">
        <f t="shared" si="122"/>
        <v>1.1764806539509536</v>
      </c>
      <c r="I650" s="23">
        <v>35.28846153846154</v>
      </c>
      <c r="J650" s="23">
        <v>53.076465941153373</v>
      </c>
      <c r="K650" s="24">
        <f t="shared" si="123"/>
        <v>1.5040742392043462</v>
      </c>
      <c r="L650" t="str">
        <f t="shared" si="124"/>
        <v>Y</v>
      </c>
      <c r="M650" s="10">
        <f t="shared" si="125"/>
        <v>0.98</v>
      </c>
      <c r="N650" s="24">
        <f t="shared" si="126"/>
        <v>2.0537489106318221</v>
      </c>
      <c r="O650" s="25">
        <f t="shared" si="127"/>
        <v>154.15738755031549</v>
      </c>
      <c r="P650" s="8">
        <f t="shared" si="128"/>
        <v>225</v>
      </c>
      <c r="Q650" s="8">
        <f t="shared" si="129"/>
        <v>1835</v>
      </c>
      <c r="R650" s="8">
        <f t="shared" si="130"/>
        <v>558.5224534634533</v>
      </c>
      <c r="S650" s="8">
        <f t="shared" si="131"/>
        <v>559</v>
      </c>
      <c r="T650" t="s">
        <v>62</v>
      </c>
    </row>
    <row r="651" spans="1:20" x14ac:dyDescent="0.35">
      <c r="A651" s="18" t="s">
        <v>1354</v>
      </c>
      <c r="B651" s="18" t="s">
        <v>1355</v>
      </c>
      <c r="C651" s="19">
        <v>3592.33</v>
      </c>
      <c r="D651" s="20">
        <f t="shared" si="120"/>
        <v>3.8971837371385088E-4</v>
      </c>
      <c r="E651" s="10">
        <f>SUM($C$5:C651)/SUM($C$5:$C$3941)</f>
        <v>0.72222763652937072</v>
      </c>
      <c r="F651" t="str">
        <f t="shared" si="121"/>
        <v>A</v>
      </c>
      <c r="G651" s="21">
        <v>4.1722764227642273</v>
      </c>
      <c r="H651" s="22">
        <f t="shared" si="122"/>
        <v>2.5033658536585364</v>
      </c>
      <c r="I651" s="23">
        <v>16.55769230769231</v>
      </c>
      <c r="J651" s="23">
        <v>30.253448004132739</v>
      </c>
      <c r="K651" s="24">
        <f t="shared" si="123"/>
        <v>1.8271536541404207</v>
      </c>
      <c r="L651" t="str">
        <f t="shared" si="124"/>
        <v>Y</v>
      </c>
      <c r="M651" s="10">
        <f t="shared" si="125"/>
        <v>0.98</v>
      </c>
      <c r="N651" s="24">
        <f t="shared" si="126"/>
        <v>2.0537489106318221</v>
      </c>
      <c r="O651" s="25">
        <f t="shared" si="127"/>
        <v>87.869311304132836</v>
      </c>
      <c r="P651" s="8">
        <f t="shared" si="128"/>
        <v>121</v>
      </c>
      <c r="Q651" s="8">
        <f t="shared" si="129"/>
        <v>861.00000000000011</v>
      </c>
      <c r="R651" s="8">
        <f t="shared" si="130"/>
        <v>262.27349977924081</v>
      </c>
      <c r="S651" s="8">
        <f t="shared" si="131"/>
        <v>263</v>
      </c>
      <c r="T651" t="s">
        <v>62</v>
      </c>
    </row>
    <row r="652" spans="1:20" x14ac:dyDescent="0.35">
      <c r="A652" s="18" t="s">
        <v>1356</v>
      </c>
      <c r="B652" s="18" t="s">
        <v>1357</v>
      </c>
      <c r="C652" s="19">
        <v>3588.46</v>
      </c>
      <c r="D652" s="20">
        <f t="shared" si="120"/>
        <v>3.8929853196594005E-4</v>
      </c>
      <c r="E652" s="10">
        <f>SUM($C$5:C652)/SUM($C$5:$C$3941)</f>
        <v>0.72261693506133673</v>
      </c>
      <c r="F652" t="str">
        <f t="shared" si="121"/>
        <v>A</v>
      </c>
      <c r="G652" s="21">
        <v>9.7512500000000006</v>
      </c>
      <c r="H652" s="22">
        <f t="shared" si="122"/>
        <v>5.8507500000000006</v>
      </c>
      <c r="I652" s="23">
        <v>7.0769230769230766</v>
      </c>
      <c r="J652" s="23">
        <v>15.18751571140464</v>
      </c>
      <c r="K652" s="24">
        <f t="shared" si="123"/>
        <v>2.1460620026984816</v>
      </c>
      <c r="L652" t="str">
        <f t="shared" si="124"/>
        <v>Z</v>
      </c>
      <c r="M652" s="10">
        <f t="shared" si="125"/>
        <v>0.98</v>
      </c>
      <c r="N652" s="24">
        <f t="shared" si="126"/>
        <v>2.0537489106318221</v>
      </c>
      <c r="O652" s="25">
        <f t="shared" si="127"/>
        <v>44.111221497778459</v>
      </c>
      <c r="P652" s="8">
        <f t="shared" si="128"/>
        <v>59</v>
      </c>
      <c r="Q652" s="8">
        <f t="shared" si="129"/>
        <v>368</v>
      </c>
      <c r="R652" s="8">
        <f t="shared" si="130"/>
        <v>112.15874381447455</v>
      </c>
      <c r="S652" s="8">
        <f t="shared" si="131"/>
        <v>113</v>
      </c>
      <c r="T652" t="s">
        <v>62</v>
      </c>
    </row>
    <row r="653" spans="1:20" x14ac:dyDescent="0.35">
      <c r="A653" s="18" t="s">
        <v>1358</v>
      </c>
      <c r="B653" s="18" t="s">
        <v>1359</v>
      </c>
      <c r="C653" s="19">
        <v>3587.21</v>
      </c>
      <c r="D653" s="20">
        <f t="shared" si="120"/>
        <v>3.8916292416622724E-4</v>
      </c>
      <c r="E653" s="10">
        <f>SUM($C$5:C653)/SUM($C$5:$C$3941)</f>
        <v>0.72300609798550297</v>
      </c>
      <c r="F653" t="str">
        <f t="shared" si="121"/>
        <v>A</v>
      </c>
      <c r="G653" s="21">
        <v>2.8766720128307939</v>
      </c>
      <c r="H653" s="22">
        <f t="shared" si="122"/>
        <v>1.7260032076984764</v>
      </c>
      <c r="I653" s="23">
        <v>23.98076923076923</v>
      </c>
      <c r="J653" s="23">
        <v>69.337054119038584</v>
      </c>
      <c r="K653" s="24">
        <f t="shared" si="123"/>
        <v>2.8913607170729803</v>
      </c>
      <c r="L653" t="str">
        <f t="shared" si="124"/>
        <v>Z</v>
      </c>
      <c r="M653" s="10">
        <f t="shared" si="125"/>
        <v>0.98</v>
      </c>
      <c r="N653" s="24">
        <f t="shared" si="126"/>
        <v>2.0537489106318221</v>
      </c>
      <c r="O653" s="25">
        <f t="shared" si="127"/>
        <v>201.38528317383972</v>
      </c>
      <c r="P653" s="8">
        <f t="shared" si="128"/>
        <v>250</v>
      </c>
      <c r="Q653" s="8">
        <f t="shared" si="129"/>
        <v>1247</v>
      </c>
      <c r="R653" s="8">
        <f t="shared" si="130"/>
        <v>380.1258684185114</v>
      </c>
      <c r="S653" s="8">
        <f t="shared" si="131"/>
        <v>381</v>
      </c>
      <c r="T653" t="s">
        <v>62</v>
      </c>
    </row>
    <row r="654" spans="1:20" x14ac:dyDescent="0.35">
      <c r="A654" s="18" t="s">
        <v>1360</v>
      </c>
      <c r="B654" s="18" t="s">
        <v>1361</v>
      </c>
      <c r="C654" s="19">
        <v>3586.7</v>
      </c>
      <c r="D654" s="20">
        <f t="shared" si="120"/>
        <v>3.8910759618394436E-4</v>
      </c>
      <c r="E654" s="10">
        <f>SUM($C$5:C654)/SUM($C$5:$C$3941)</f>
        <v>0.72339520558168691</v>
      </c>
      <c r="F654" t="str">
        <f t="shared" si="121"/>
        <v>A</v>
      </c>
      <c r="G654" s="21">
        <v>7.7634199134199138</v>
      </c>
      <c r="H654" s="22">
        <f t="shared" si="122"/>
        <v>4.6580519480519484</v>
      </c>
      <c r="I654" s="23">
        <v>8.884615384615385</v>
      </c>
      <c r="J654" s="23">
        <v>21.501166266729872</v>
      </c>
      <c r="K654" s="24">
        <f t="shared" si="123"/>
        <v>2.420044688030202</v>
      </c>
      <c r="L654" t="str">
        <f t="shared" si="124"/>
        <v>Z</v>
      </c>
      <c r="M654" s="10">
        <f t="shared" si="125"/>
        <v>0.98</v>
      </c>
      <c r="N654" s="24">
        <f t="shared" si="126"/>
        <v>2.0537489106318221</v>
      </c>
      <c r="O654" s="25">
        <f t="shared" si="127"/>
        <v>62.448837958407978</v>
      </c>
      <c r="P654" s="8">
        <f t="shared" si="128"/>
        <v>81</v>
      </c>
      <c r="Q654" s="8">
        <f t="shared" si="129"/>
        <v>462</v>
      </c>
      <c r="R654" s="8">
        <f t="shared" si="130"/>
        <v>140.84253128507052</v>
      </c>
      <c r="S654" s="8">
        <f t="shared" si="131"/>
        <v>141</v>
      </c>
      <c r="T654" t="s">
        <v>62</v>
      </c>
    </row>
    <row r="655" spans="1:20" x14ac:dyDescent="0.35">
      <c r="A655" s="18" t="s">
        <v>1362</v>
      </c>
      <c r="B655" s="18" t="s">
        <v>1363</v>
      </c>
      <c r="C655" s="19">
        <v>3581.59</v>
      </c>
      <c r="D655" s="20">
        <f t="shared" si="120"/>
        <v>3.8855323149871845E-4</v>
      </c>
      <c r="E655" s="10">
        <f>SUM($C$5:C655)/SUM($C$5:$C$3941)</f>
        <v>0.72378375881318557</v>
      </c>
      <c r="F655" t="str">
        <f t="shared" si="121"/>
        <v>A</v>
      </c>
      <c r="G655" s="21">
        <v>0.72781751676488515</v>
      </c>
      <c r="H655" s="22">
        <f t="shared" si="122"/>
        <v>0.43669051005893106</v>
      </c>
      <c r="I655" s="23">
        <v>94.634615384615387</v>
      </c>
      <c r="J655" s="23">
        <v>148.80952805860801</v>
      </c>
      <c r="K655" s="24">
        <f t="shared" si="123"/>
        <v>1.57246402337891</v>
      </c>
      <c r="L655" t="str">
        <f t="shared" si="124"/>
        <v>Y</v>
      </c>
      <c r="M655" s="10">
        <f t="shared" si="125"/>
        <v>0.98</v>
      </c>
      <c r="N655" s="24">
        <f t="shared" si="126"/>
        <v>2.0537489106318221</v>
      </c>
      <c r="O655" s="25">
        <f t="shared" si="127"/>
        <v>432.20828066330535</v>
      </c>
      <c r="P655" s="8">
        <f t="shared" si="128"/>
        <v>622</v>
      </c>
      <c r="Q655" s="8">
        <f t="shared" si="129"/>
        <v>4921</v>
      </c>
      <c r="R655" s="8">
        <f t="shared" si="130"/>
        <v>1501.2561629313789</v>
      </c>
      <c r="S655" s="8">
        <f t="shared" si="131"/>
        <v>1502</v>
      </c>
      <c r="T655" t="s">
        <v>62</v>
      </c>
    </row>
    <row r="656" spans="1:20" x14ac:dyDescent="0.35">
      <c r="A656" s="18" t="s">
        <v>1364</v>
      </c>
      <c r="B656" s="18" t="s">
        <v>1365</v>
      </c>
      <c r="C656" s="19">
        <v>3576.91</v>
      </c>
      <c r="D656" s="20">
        <f t="shared" si="120"/>
        <v>3.8804551589659368E-4</v>
      </c>
      <c r="E656" s="10">
        <f>SUM($C$5:C656)/SUM($C$5:$C$3941)</f>
        <v>0.72417180432908224</v>
      </c>
      <c r="F656" t="str">
        <f t="shared" si="121"/>
        <v>A</v>
      </c>
      <c r="G656" s="21">
        <v>3.833772775991426</v>
      </c>
      <c r="H656" s="22">
        <f t="shared" si="122"/>
        <v>2.3002636655948554</v>
      </c>
      <c r="I656" s="23">
        <v>17.94230769230769</v>
      </c>
      <c r="J656" s="23">
        <v>19.405288809647281</v>
      </c>
      <c r="K656" s="24">
        <f t="shared" si="123"/>
        <v>1.0815380687048861</v>
      </c>
      <c r="L656" t="str">
        <f t="shared" si="124"/>
        <v>Y</v>
      </c>
      <c r="M656" s="10">
        <f t="shared" si="125"/>
        <v>0.98</v>
      </c>
      <c r="N656" s="24">
        <f t="shared" si="126"/>
        <v>2.0537489106318221</v>
      </c>
      <c r="O656" s="25">
        <f t="shared" si="127"/>
        <v>56.361488552596555</v>
      </c>
      <c r="P656" s="8">
        <f t="shared" si="128"/>
        <v>93</v>
      </c>
      <c r="Q656" s="8">
        <f t="shared" si="129"/>
        <v>932.99999999999989</v>
      </c>
      <c r="R656" s="8">
        <f t="shared" si="130"/>
        <v>284.81772290637014</v>
      </c>
      <c r="S656" s="8">
        <f t="shared" si="131"/>
        <v>285</v>
      </c>
      <c r="T656" t="s">
        <v>62</v>
      </c>
    </row>
    <row r="657" spans="1:20" x14ac:dyDescent="0.35">
      <c r="A657" s="18" t="s">
        <v>1366</v>
      </c>
      <c r="B657" s="18" t="s">
        <v>1367</v>
      </c>
      <c r="C657" s="19">
        <v>3557.82</v>
      </c>
      <c r="D657" s="20">
        <f t="shared" si="120"/>
        <v>3.8597451357937968E-4</v>
      </c>
      <c r="E657" s="10">
        <f>SUM($C$5:C657)/SUM($C$5:$C$3941)</f>
        <v>0.72455777884266159</v>
      </c>
      <c r="F657" t="str">
        <f t="shared" si="121"/>
        <v>A</v>
      </c>
      <c r="G657" s="21">
        <v>3.9443680709534372</v>
      </c>
      <c r="H657" s="22">
        <f t="shared" si="122"/>
        <v>2.3666208425720621</v>
      </c>
      <c r="I657" s="23">
        <v>17.34615384615385</v>
      </c>
      <c r="J657" s="23">
        <v>19.800856205873298</v>
      </c>
      <c r="K657" s="24">
        <f t="shared" si="123"/>
        <v>1.1415127746179725</v>
      </c>
      <c r="L657" t="str">
        <f t="shared" si="124"/>
        <v>Y</v>
      </c>
      <c r="M657" s="10">
        <f t="shared" si="125"/>
        <v>0.98</v>
      </c>
      <c r="N657" s="24">
        <f t="shared" si="126"/>
        <v>2.0537489106318221</v>
      </c>
      <c r="O657" s="25">
        <f t="shared" si="127"/>
        <v>57.510390148077533</v>
      </c>
      <c r="P657" s="8">
        <f t="shared" si="128"/>
        <v>93</v>
      </c>
      <c r="Q657" s="8">
        <f t="shared" si="129"/>
        <v>902.00000000000023</v>
      </c>
      <c r="R657" s="8">
        <f t="shared" si="130"/>
        <v>276.0920644257867</v>
      </c>
      <c r="S657" s="8">
        <f t="shared" si="131"/>
        <v>277</v>
      </c>
      <c r="T657" t="s">
        <v>62</v>
      </c>
    </row>
    <row r="658" spans="1:20" x14ac:dyDescent="0.35">
      <c r="A658" s="18" t="s">
        <v>1368</v>
      </c>
      <c r="B658" s="18" t="s">
        <v>1369</v>
      </c>
      <c r="C658" s="19">
        <v>3557.02</v>
      </c>
      <c r="D658" s="20">
        <f t="shared" si="120"/>
        <v>3.8588772458756347E-4</v>
      </c>
      <c r="E658" s="10">
        <f>SUM($C$5:C658)/SUM($C$5:$C$3941)</f>
        <v>0.72494366656724918</v>
      </c>
      <c r="F658" t="str">
        <f t="shared" si="121"/>
        <v>A</v>
      </c>
      <c r="G658" s="21">
        <v>4.468618090452261</v>
      </c>
      <c r="H658" s="22">
        <f t="shared" si="122"/>
        <v>2.6811708542713566</v>
      </c>
      <c r="I658" s="23">
        <v>15.30769230769231</v>
      </c>
      <c r="J658" s="23">
        <v>17.18930180463768</v>
      </c>
      <c r="K658" s="24">
        <f t="shared" si="123"/>
        <v>1.1229192133682904</v>
      </c>
      <c r="L658" t="str">
        <f t="shared" si="124"/>
        <v>Y</v>
      </c>
      <c r="M658" s="10">
        <f t="shared" si="125"/>
        <v>0.98</v>
      </c>
      <c r="N658" s="24">
        <f t="shared" si="126"/>
        <v>2.0537489106318221</v>
      </c>
      <c r="O658" s="25">
        <f t="shared" si="127"/>
        <v>49.925288223876912</v>
      </c>
      <c r="P658" s="8">
        <f t="shared" si="128"/>
        <v>81</v>
      </c>
      <c r="Q658" s="8">
        <f t="shared" si="129"/>
        <v>796.00000000000011</v>
      </c>
      <c r="R658" s="8">
        <f t="shared" si="130"/>
        <v>243.67405294772271</v>
      </c>
      <c r="S658" s="8">
        <f t="shared" si="131"/>
        <v>244</v>
      </c>
      <c r="T658" t="s">
        <v>62</v>
      </c>
    </row>
    <row r="659" spans="1:20" x14ac:dyDescent="0.35">
      <c r="A659" s="18" t="s">
        <v>1370</v>
      </c>
      <c r="B659" s="18" t="s">
        <v>1371</v>
      </c>
      <c r="C659" s="19">
        <v>3556.44</v>
      </c>
      <c r="D659" s="20">
        <f t="shared" si="120"/>
        <v>3.8582480256849674E-4</v>
      </c>
      <c r="E659" s="10">
        <f>SUM($C$5:C659)/SUM($C$5:$C$3941)</f>
        <v>0.72532949136981772</v>
      </c>
      <c r="F659" t="str">
        <f t="shared" si="121"/>
        <v>A</v>
      </c>
      <c r="G659" s="21">
        <v>8.328899297423888</v>
      </c>
      <c r="H659" s="22">
        <f t="shared" si="122"/>
        <v>4.9973395784543326</v>
      </c>
      <c r="I659" s="23">
        <v>8.2115384615384617</v>
      </c>
      <c r="J659" s="23">
        <v>45.156519316732251</v>
      </c>
      <c r="K659" s="24">
        <f t="shared" si="123"/>
        <v>5.4991545772132948</v>
      </c>
      <c r="L659" t="str">
        <f t="shared" si="124"/>
        <v>Z</v>
      </c>
      <c r="M659" s="10">
        <f t="shared" si="125"/>
        <v>0.98</v>
      </c>
      <c r="N659" s="24">
        <f t="shared" si="126"/>
        <v>2.0537489106318221</v>
      </c>
      <c r="O659" s="25">
        <f t="shared" si="127"/>
        <v>131.15438123651253</v>
      </c>
      <c r="P659" s="8">
        <f t="shared" si="128"/>
        <v>148</v>
      </c>
      <c r="Q659" s="8">
        <f t="shared" si="129"/>
        <v>427</v>
      </c>
      <c r="R659" s="8">
        <f t="shared" si="130"/>
        <v>130.72525707818099</v>
      </c>
      <c r="S659" s="8">
        <f t="shared" si="131"/>
        <v>131</v>
      </c>
      <c r="T659" t="s">
        <v>175</v>
      </c>
    </row>
    <row r="660" spans="1:20" x14ac:dyDescent="0.35">
      <c r="A660" s="18" t="s">
        <v>1372</v>
      </c>
      <c r="B660" s="18" t="s">
        <v>1373</v>
      </c>
      <c r="C660" s="19">
        <v>3554.63</v>
      </c>
      <c r="D660" s="20">
        <f t="shared" si="120"/>
        <v>3.856284424745126E-4</v>
      </c>
      <c r="E660" s="10">
        <f>SUM($C$5:C660)/SUM($C$5:$C$3941)</f>
        <v>0.7257151198122922</v>
      </c>
      <c r="F660" t="str">
        <f t="shared" si="121"/>
        <v>A</v>
      </c>
      <c r="G660" s="21">
        <v>4.7970715249662623</v>
      </c>
      <c r="H660" s="22">
        <f t="shared" si="122"/>
        <v>2.8782429149797575</v>
      </c>
      <c r="I660" s="23">
        <v>14.25</v>
      </c>
      <c r="J660" s="23">
        <v>15.72293815779117</v>
      </c>
      <c r="K660" s="24">
        <f t="shared" si="123"/>
        <v>1.103364081248503</v>
      </c>
      <c r="L660" t="str">
        <f t="shared" si="124"/>
        <v>Y</v>
      </c>
      <c r="M660" s="10">
        <f t="shared" si="125"/>
        <v>0.98</v>
      </c>
      <c r="N660" s="24">
        <f t="shared" si="126"/>
        <v>2.0537489106318221</v>
      </c>
      <c r="O660" s="25">
        <f t="shared" si="127"/>
        <v>45.666323634048396</v>
      </c>
      <c r="P660" s="8">
        <f t="shared" si="128"/>
        <v>75</v>
      </c>
      <c r="Q660" s="8">
        <f t="shared" si="129"/>
        <v>741</v>
      </c>
      <c r="R660" s="8">
        <f t="shared" si="130"/>
        <v>226.91352356087424</v>
      </c>
      <c r="S660" s="8">
        <f t="shared" si="131"/>
        <v>227</v>
      </c>
      <c r="T660" t="s">
        <v>175</v>
      </c>
    </row>
    <row r="661" spans="1:20" x14ac:dyDescent="0.35">
      <c r="A661" s="18" t="s">
        <v>1374</v>
      </c>
      <c r="B661" s="18" t="s">
        <v>1375</v>
      </c>
      <c r="C661" s="19">
        <v>3553.97</v>
      </c>
      <c r="D661" s="20">
        <f t="shared" si="120"/>
        <v>3.8555684155626419E-4</v>
      </c>
      <c r="E661" s="10">
        <f>SUM($C$5:C661)/SUM($C$5:$C$3941)</f>
        <v>0.72610067665384836</v>
      </c>
      <c r="F661" t="str">
        <f t="shared" si="121"/>
        <v>A</v>
      </c>
      <c r="G661" s="21">
        <v>4.4535964912280708</v>
      </c>
      <c r="H661" s="22">
        <f t="shared" si="122"/>
        <v>2.6721578947368423</v>
      </c>
      <c r="I661" s="23">
        <v>15.34615384615385</v>
      </c>
      <c r="J661" s="23">
        <v>20.976069105366761</v>
      </c>
      <c r="K661" s="24">
        <f t="shared" si="123"/>
        <v>1.3668616459637486</v>
      </c>
      <c r="L661" t="str">
        <f t="shared" si="124"/>
        <v>Y</v>
      </c>
      <c r="M661" s="10">
        <f t="shared" si="125"/>
        <v>0.98</v>
      </c>
      <c r="N661" s="24">
        <f t="shared" si="126"/>
        <v>2.0537489106318221</v>
      </c>
      <c r="O661" s="25">
        <f t="shared" si="127"/>
        <v>60.923724988460599</v>
      </c>
      <c r="P661" s="8">
        <f t="shared" si="128"/>
        <v>92</v>
      </c>
      <c r="Q661" s="8">
        <f t="shared" si="129"/>
        <v>798.00000000000023</v>
      </c>
      <c r="R661" s="8">
        <f t="shared" si="130"/>
        <v>244.39109949690243</v>
      </c>
      <c r="S661" s="8">
        <f t="shared" si="131"/>
        <v>245</v>
      </c>
      <c r="T661" t="s">
        <v>62</v>
      </c>
    </row>
    <row r="662" spans="1:20" x14ac:dyDescent="0.35">
      <c r="A662" s="18" t="s">
        <v>1376</v>
      </c>
      <c r="B662" s="18" t="s">
        <v>1377</v>
      </c>
      <c r="C662" s="19">
        <v>3551.99</v>
      </c>
      <c r="D662" s="20">
        <f t="shared" si="120"/>
        <v>3.8534203880151912E-4</v>
      </c>
      <c r="E662" s="10">
        <f>SUM($C$5:C662)/SUM($C$5:$C$3941)</f>
        <v>0.72648601869264995</v>
      </c>
      <c r="F662" t="str">
        <f t="shared" si="121"/>
        <v>A</v>
      </c>
      <c r="G662" s="21">
        <v>1.98657158836689</v>
      </c>
      <c r="H662" s="22">
        <f t="shared" si="122"/>
        <v>1.191942953020134</v>
      </c>
      <c r="I662" s="23">
        <v>34.384615384615387</v>
      </c>
      <c r="J662" s="23">
        <v>72.193409575415401</v>
      </c>
      <c r="K662" s="24">
        <f t="shared" si="123"/>
        <v>2.0995846185243852</v>
      </c>
      <c r="L662" t="str">
        <f t="shared" si="124"/>
        <v>Z</v>
      </c>
      <c r="M662" s="10">
        <f t="shared" si="125"/>
        <v>0.98</v>
      </c>
      <c r="N662" s="24">
        <f t="shared" si="126"/>
        <v>2.0537489106318221</v>
      </c>
      <c r="O662" s="25">
        <f t="shared" si="127"/>
        <v>209.68139496768708</v>
      </c>
      <c r="P662" s="8">
        <f t="shared" si="128"/>
        <v>279</v>
      </c>
      <c r="Q662" s="8">
        <f t="shared" si="129"/>
        <v>1788</v>
      </c>
      <c r="R662" s="8">
        <f t="shared" si="130"/>
        <v>547.73566448473196</v>
      </c>
      <c r="S662" s="8">
        <f t="shared" si="131"/>
        <v>548</v>
      </c>
      <c r="T662" t="s">
        <v>62</v>
      </c>
    </row>
    <row r="663" spans="1:20" x14ac:dyDescent="0.35">
      <c r="A663" s="18" t="s">
        <v>1378</v>
      </c>
      <c r="B663" s="18" t="s">
        <v>1379</v>
      </c>
      <c r="C663" s="19">
        <v>3547.44</v>
      </c>
      <c r="D663" s="20">
        <f t="shared" si="120"/>
        <v>3.8484842641056454E-4</v>
      </c>
      <c r="E663" s="10">
        <f>SUM($C$5:C663)/SUM($C$5:$C$3941)</f>
        <v>0.72687086711906057</v>
      </c>
      <c r="F663" t="str">
        <f t="shared" si="121"/>
        <v>A</v>
      </c>
      <c r="G663" s="21">
        <v>4.5596915167095116</v>
      </c>
      <c r="H663" s="22">
        <f t="shared" si="122"/>
        <v>2.7358149100257068</v>
      </c>
      <c r="I663" s="23">
        <v>14.96153846153846</v>
      </c>
      <c r="J663" s="23">
        <v>34.784468890844082</v>
      </c>
      <c r="K663" s="24">
        <f t="shared" si="123"/>
        <v>2.32492594129035</v>
      </c>
      <c r="L663" t="str">
        <f t="shared" si="124"/>
        <v>Z</v>
      </c>
      <c r="M663" s="10">
        <f t="shared" si="125"/>
        <v>0.98</v>
      </c>
      <c r="N663" s="24">
        <f t="shared" si="126"/>
        <v>2.0537489106318221</v>
      </c>
      <c r="O663" s="25">
        <f t="shared" si="127"/>
        <v>101.02938762884069</v>
      </c>
      <c r="P663" s="8">
        <f t="shared" si="128"/>
        <v>131</v>
      </c>
      <c r="Q663" s="8">
        <f t="shared" si="129"/>
        <v>777.99999999999989</v>
      </c>
      <c r="R663" s="8">
        <f t="shared" si="130"/>
        <v>238.48520421018054</v>
      </c>
      <c r="S663" s="8">
        <f t="shared" si="131"/>
        <v>239</v>
      </c>
      <c r="T663" t="s">
        <v>62</v>
      </c>
    </row>
    <row r="664" spans="1:20" x14ac:dyDescent="0.35">
      <c r="A664" s="18" t="s">
        <v>1380</v>
      </c>
      <c r="B664" s="18" t="s">
        <v>1381</v>
      </c>
      <c r="C664" s="19">
        <v>3546.27</v>
      </c>
      <c r="D664" s="20">
        <f t="shared" si="120"/>
        <v>3.8472149751003331E-4</v>
      </c>
      <c r="E664" s="10">
        <f>SUM($C$5:C664)/SUM($C$5:$C$3941)</f>
        <v>0.72725558861657058</v>
      </c>
      <c r="F664" t="str">
        <f t="shared" si="121"/>
        <v>A</v>
      </c>
      <c r="G664" s="21">
        <v>0.20136675941173129</v>
      </c>
      <c r="H664" s="22">
        <f t="shared" si="122"/>
        <v>0.12082005564703877</v>
      </c>
      <c r="I664" s="23">
        <v>338.67307692307691</v>
      </c>
      <c r="J664" s="23">
        <v>612.95000983363468</v>
      </c>
      <c r="K664" s="24">
        <f t="shared" si="123"/>
        <v>1.8098575044772589</v>
      </c>
      <c r="L664" t="str">
        <f t="shared" si="124"/>
        <v>Y</v>
      </c>
      <c r="M664" s="10">
        <f t="shared" si="125"/>
        <v>0.98</v>
      </c>
      <c r="N664" s="24">
        <f t="shared" si="126"/>
        <v>2.0537489106318221</v>
      </c>
      <c r="O664" s="25">
        <f t="shared" si="127"/>
        <v>1780.2762587783552</v>
      </c>
      <c r="P664" s="8">
        <f t="shared" si="128"/>
        <v>2458</v>
      </c>
      <c r="Q664" s="8">
        <f t="shared" si="129"/>
        <v>17611</v>
      </c>
      <c r="R664" s="8">
        <f t="shared" si="130"/>
        <v>5399.3003968392532</v>
      </c>
      <c r="S664" s="8">
        <f t="shared" si="131"/>
        <v>5400</v>
      </c>
      <c r="T664" t="s">
        <v>62</v>
      </c>
    </row>
    <row r="665" spans="1:20" x14ac:dyDescent="0.35">
      <c r="A665" s="18" t="s">
        <v>1382</v>
      </c>
      <c r="B665" s="18" t="s">
        <v>1383</v>
      </c>
      <c r="C665" s="19">
        <v>3540</v>
      </c>
      <c r="D665" s="20">
        <f t="shared" si="120"/>
        <v>3.8404128878667389E-4</v>
      </c>
      <c r="E665" s="10">
        <f>SUM($C$5:C665)/SUM($C$5:$C$3941)</f>
        <v>0.72763962990535724</v>
      </c>
      <c r="F665" t="str">
        <f t="shared" si="121"/>
        <v>A</v>
      </c>
      <c r="G665" s="21">
        <v>7.7973568281938324</v>
      </c>
      <c r="H665" s="22">
        <f t="shared" si="122"/>
        <v>4.6784140969162991</v>
      </c>
      <c r="I665" s="23">
        <v>8.7307692307692299</v>
      </c>
      <c r="J665" s="23">
        <v>17.766586158021671</v>
      </c>
      <c r="K665" s="24">
        <f t="shared" si="123"/>
        <v>2.0349393837381653</v>
      </c>
      <c r="L665" t="str">
        <f t="shared" si="124"/>
        <v>Z</v>
      </c>
      <c r="M665" s="10">
        <f t="shared" si="125"/>
        <v>0.98</v>
      </c>
      <c r="N665" s="24">
        <f t="shared" si="126"/>
        <v>2.0537489106318221</v>
      </c>
      <c r="O665" s="25">
        <f t="shared" si="127"/>
        <v>51.601975739018116</v>
      </c>
      <c r="P665" s="8">
        <f t="shared" si="128"/>
        <v>70</v>
      </c>
      <c r="Q665" s="8">
        <f t="shared" si="129"/>
        <v>453.99999999999994</v>
      </c>
      <c r="R665" s="8">
        <f t="shared" si="130"/>
        <v>139.31362550861292</v>
      </c>
      <c r="S665" s="8">
        <f t="shared" si="131"/>
        <v>140</v>
      </c>
      <c r="T665" t="s">
        <v>62</v>
      </c>
    </row>
    <row r="666" spans="1:20" x14ac:dyDescent="0.35">
      <c r="A666" s="18" t="s">
        <v>1384</v>
      </c>
      <c r="B666" s="18" t="s">
        <v>1385</v>
      </c>
      <c r="C666" s="19">
        <v>3537.57</v>
      </c>
      <c r="D666" s="20">
        <f t="shared" si="120"/>
        <v>3.8377766722403218E-4</v>
      </c>
      <c r="E666" s="10">
        <f>SUM($C$5:C666)/SUM($C$5:$C$3941)</f>
        <v>0.72802340757258133</v>
      </c>
      <c r="F666" t="str">
        <f t="shared" si="121"/>
        <v>A</v>
      </c>
      <c r="G666" s="21">
        <v>7.1178470824949702</v>
      </c>
      <c r="H666" s="22">
        <f t="shared" si="122"/>
        <v>4.2707082494969821</v>
      </c>
      <c r="I666" s="23">
        <v>9.5576923076923084</v>
      </c>
      <c r="J666" s="23">
        <v>38.309069965596393</v>
      </c>
      <c r="K666" s="24">
        <f t="shared" si="123"/>
        <v>4.008192431008073</v>
      </c>
      <c r="L666" t="str">
        <f t="shared" si="124"/>
        <v>Z</v>
      </c>
      <c r="M666" s="10">
        <f t="shared" si="125"/>
        <v>0.98</v>
      </c>
      <c r="N666" s="24">
        <f t="shared" si="126"/>
        <v>2.0537489106318221</v>
      </c>
      <c r="O666" s="25">
        <f t="shared" si="127"/>
        <v>111.26637843458239</v>
      </c>
      <c r="P666" s="8">
        <f t="shared" si="128"/>
        <v>131</v>
      </c>
      <c r="Q666" s="8">
        <f t="shared" si="129"/>
        <v>497.00000000000006</v>
      </c>
      <c r="R666" s="8">
        <f t="shared" si="130"/>
        <v>152.56089935768645</v>
      </c>
      <c r="S666" s="8">
        <f t="shared" si="131"/>
        <v>153</v>
      </c>
      <c r="T666" t="s">
        <v>175</v>
      </c>
    </row>
    <row r="667" spans="1:20" x14ac:dyDescent="0.35">
      <c r="A667" s="18" t="s">
        <v>1386</v>
      </c>
      <c r="B667" s="18" t="s">
        <v>1387</v>
      </c>
      <c r="C667" s="19">
        <v>3527.08</v>
      </c>
      <c r="D667" s="20">
        <f t="shared" si="120"/>
        <v>3.826396465688423E-4</v>
      </c>
      <c r="E667" s="10">
        <f>SUM($C$5:C667)/SUM($C$5:$C$3941)</f>
        <v>0.72840604721915014</v>
      </c>
      <c r="F667" t="str">
        <f t="shared" si="121"/>
        <v>A</v>
      </c>
      <c r="G667" s="21">
        <v>4.4088500000000002</v>
      </c>
      <c r="H667" s="22">
        <f t="shared" si="122"/>
        <v>2.6453099999999998</v>
      </c>
      <c r="I667" s="23">
        <v>15.38461538461539</v>
      </c>
      <c r="J667" s="23">
        <v>14.35973925995442</v>
      </c>
      <c r="K667" s="24">
        <f t="shared" si="123"/>
        <v>0.93338305189703696</v>
      </c>
      <c r="L667" t="str">
        <f t="shared" si="124"/>
        <v>X</v>
      </c>
      <c r="M667" s="10">
        <f t="shared" si="125"/>
        <v>0.98</v>
      </c>
      <c r="N667" s="24">
        <f t="shared" si="126"/>
        <v>2.0537489106318221</v>
      </c>
      <c r="O667" s="25">
        <f t="shared" si="127"/>
        <v>41.70699482276364</v>
      </c>
      <c r="P667" s="8">
        <f t="shared" si="128"/>
        <v>73</v>
      </c>
      <c r="Q667" s="8">
        <f t="shared" si="129"/>
        <v>800.00000000000034</v>
      </c>
      <c r="R667" s="8">
        <f t="shared" si="130"/>
        <v>245.9357730675508</v>
      </c>
      <c r="S667" s="8">
        <f t="shared" si="131"/>
        <v>246</v>
      </c>
      <c r="T667" t="s">
        <v>62</v>
      </c>
    </row>
    <row r="668" spans="1:20" x14ac:dyDescent="0.35">
      <c r="A668" s="18" t="s">
        <v>1388</v>
      </c>
      <c r="B668" s="18" t="s">
        <v>1389</v>
      </c>
      <c r="C668" s="19">
        <v>3525.56</v>
      </c>
      <c r="D668" s="20">
        <f t="shared" si="120"/>
        <v>3.8247474748439149E-4</v>
      </c>
      <c r="E668" s="10">
        <f>SUM($C$5:C668)/SUM($C$5:$C$3941)</f>
        <v>0.72878852196663446</v>
      </c>
      <c r="F668" t="str">
        <f t="shared" si="121"/>
        <v>A</v>
      </c>
      <c r="G668" s="21">
        <v>3.044525043177893</v>
      </c>
      <c r="H668" s="22">
        <f t="shared" si="122"/>
        <v>1.8267150259067357</v>
      </c>
      <c r="I668" s="23">
        <v>22.26923076923077</v>
      </c>
      <c r="J668" s="23">
        <v>20.532246646138319</v>
      </c>
      <c r="K668" s="24">
        <f t="shared" si="123"/>
        <v>0.92200071295267061</v>
      </c>
      <c r="L668" t="str">
        <f t="shared" si="124"/>
        <v>X</v>
      </c>
      <c r="M668" s="10">
        <f t="shared" si="125"/>
        <v>0.98</v>
      </c>
      <c r="N668" s="24">
        <f t="shared" si="126"/>
        <v>2.0537489106318221</v>
      </c>
      <c r="O668" s="25">
        <f t="shared" si="127"/>
        <v>59.634669478874301</v>
      </c>
      <c r="P668" s="8">
        <f t="shared" si="128"/>
        <v>105</v>
      </c>
      <c r="Q668" s="8">
        <f t="shared" si="129"/>
        <v>1158</v>
      </c>
      <c r="R668" s="8">
        <f t="shared" si="130"/>
        <v>356.06876394609071</v>
      </c>
      <c r="S668" s="8">
        <f t="shared" si="131"/>
        <v>357</v>
      </c>
      <c r="T668" t="s">
        <v>62</v>
      </c>
    </row>
    <row r="669" spans="1:20" x14ac:dyDescent="0.35">
      <c r="A669" s="18" t="s">
        <v>1390</v>
      </c>
      <c r="B669" s="18" t="s">
        <v>1391</v>
      </c>
      <c r="C669" s="19">
        <v>3518.67</v>
      </c>
      <c r="D669" s="20">
        <f t="shared" si="120"/>
        <v>3.817272772923745E-4</v>
      </c>
      <c r="E669" s="10">
        <f>SUM($C$5:C669)/SUM($C$5:$C$3941)</f>
        <v>0.72917024924392682</v>
      </c>
      <c r="F669" t="str">
        <f t="shared" si="121"/>
        <v>A</v>
      </c>
      <c r="G669" s="21">
        <v>2.9869864176570462</v>
      </c>
      <c r="H669" s="22">
        <f t="shared" si="122"/>
        <v>1.7921918505942276</v>
      </c>
      <c r="I669" s="23">
        <v>22.65384615384615</v>
      </c>
      <c r="J669" s="23">
        <v>25.546485591828759</v>
      </c>
      <c r="K669" s="24">
        <f t="shared" si="123"/>
        <v>1.1276886678905735</v>
      </c>
      <c r="L669" t="str">
        <f t="shared" si="124"/>
        <v>Y</v>
      </c>
      <c r="M669" s="10">
        <f t="shared" si="125"/>
        <v>0.98</v>
      </c>
      <c r="N669" s="24">
        <f t="shared" si="126"/>
        <v>2.0537489106318221</v>
      </c>
      <c r="O669" s="25">
        <f t="shared" si="127"/>
        <v>74.19822345169726</v>
      </c>
      <c r="P669" s="8">
        <f t="shared" si="128"/>
        <v>120</v>
      </c>
      <c r="Q669" s="8">
        <f t="shared" si="129"/>
        <v>1177.9999999999998</v>
      </c>
      <c r="R669" s="8">
        <f t="shared" si="130"/>
        <v>362.57294485118894</v>
      </c>
      <c r="S669" s="8">
        <f t="shared" si="131"/>
        <v>363</v>
      </c>
      <c r="T669" t="s">
        <v>62</v>
      </c>
    </row>
    <row r="670" spans="1:20" x14ac:dyDescent="0.35">
      <c r="A670" s="18" t="s">
        <v>1392</v>
      </c>
      <c r="B670" s="18" t="s">
        <v>1393</v>
      </c>
      <c r="C670" s="19">
        <v>3515.79</v>
      </c>
      <c r="D670" s="20">
        <f t="shared" si="120"/>
        <v>3.814148369218362E-4</v>
      </c>
      <c r="E670" s="10">
        <f>SUM($C$5:C670)/SUM($C$5:$C$3941)</f>
        <v>0.72955166408084871</v>
      </c>
      <c r="F670" t="str">
        <f t="shared" si="121"/>
        <v>A</v>
      </c>
      <c r="G670" s="21">
        <v>0.8189587700908455</v>
      </c>
      <c r="H670" s="22">
        <f t="shared" si="122"/>
        <v>0.49137526205450727</v>
      </c>
      <c r="I670" s="23">
        <v>82.557692307692307</v>
      </c>
      <c r="J670" s="23">
        <v>122.5734535219418</v>
      </c>
      <c r="K670" s="24">
        <f t="shared" si="123"/>
        <v>1.4847005784162528</v>
      </c>
      <c r="L670" t="str">
        <f t="shared" si="124"/>
        <v>Y</v>
      </c>
      <c r="M670" s="10">
        <f t="shared" si="125"/>
        <v>0.98</v>
      </c>
      <c r="N670" s="24">
        <f t="shared" si="126"/>
        <v>2.0537489106318221</v>
      </c>
      <c r="O670" s="25">
        <f t="shared" si="127"/>
        <v>356.00718779792896</v>
      </c>
      <c r="P670" s="8">
        <f t="shared" si="128"/>
        <v>522</v>
      </c>
      <c r="Q670" s="8">
        <f t="shared" si="129"/>
        <v>4293</v>
      </c>
      <c r="R670" s="8">
        <f t="shared" si="130"/>
        <v>1321.8701568141787</v>
      </c>
      <c r="S670" s="8">
        <f t="shared" si="131"/>
        <v>1322</v>
      </c>
      <c r="T670" t="s">
        <v>62</v>
      </c>
    </row>
    <row r="671" spans="1:20" x14ac:dyDescent="0.35">
      <c r="A671" s="18" t="s">
        <v>1394</v>
      </c>
      <c r="B671" s="18" t="s">
        <v>1395</v>
      </c>
      <c r="C671" s="19">
        <v>3512.94</v>
      </c>
      <c r="D671" s="20">
        <f t="shared" si="120"/>
        <v>3.8110565113849102E-4</v>
      </c>
      <c r="E671" s="10">
        <f>SUM($C$5:C671)/SUM($C$5:$C$3941)</f>
        <v>0.72993276973198717</v>
      </c>
      <c r="F671" t="str">
        <f t="shared" si="121"/>
        <v>A</v>
      </c>
      <c r="G671" s="21">
        <v>1.726260442260442</v>
      </c>
      <c r="H671" s="22">
        <f t="shared" si="122"/>
        <v>1.0357562653562651</v>
      </c>
      <c r="I671" s="23">
        <v>39.134615384615387</v>
      </c>
      <c r="J671" s="23">
        <v>77.460433630857906</v>
      </c>
      <c r="K671" s="24">
        <f t="shared" si="123"/>
        <v>1.9793329478155337</v>
      </c>
      <c r="L671" t="str">
        <f t="shared" si="124"/>
        <v>Y</v>
      </c>
      <c r="M671" s="10">
        <f t="shared" si="125"/>
        <v>0.98</v>
      </c>
      <c r="N671" s="24">
        <f t="shared" si="126"/>
        <v>2.0537489106318221</v>
      </c>
      <c r="O671" s="25">
        <f t="shared" si="127"/>
        <v>224.9791480142427</v>
      </c>
      <c r="P671" s="8">
        <f t="shared" si="128"/>
        <v>304</v>
      </c>
      <c r="Q671" s="8">
        <f t="shared" si="129"/>
        <v>2035</v>
      </c>
      <c r="R671" s="8">
        <f t="shared" si="130"/>
        <v>626.85691364283696</v>
      </c>
      <c r="S671" s="8">
        <f t="shared" si="131"/>
        <v>627</v>
      </c>
      <c r="T671" t="s">
        <v>62</v>
      </c>
    </row>
    <row r="672" spans="1:20" x14ac:dyDescent="0.35">
      <c r="A672" s="18" t="s">
        <v>1396</v>
      </c>
      <c r="B672" s="18" t="s">
        <v>1397</v>
      </c>
      <c r="C672" s="19">
        <v>3512.9</v>
      </c>
      <c r="D672" s="20">
        <f t="shared" si="120"/>
        <v>3.8110131168890018E-4</v>
      </c>
      <c r="E672" s="10">
        <f>SUM($C$5:C672)/SUM($C$5:$C$3941)</f>
        <v>0.73031387104367618</v>
      </c>
      <c r="F672" t="str">
        <f t="shared" si="121"/>
        <v>A</v>
      </c>
      <c r="G672" s="21">
        <v>1.9408287292817681</v>
      </c>
      <c r="H672" s="22">
        <f t="shared" si="122"/>
        <v>1.1644972375690608</v>
      </c>
      <c r="I672" s="23">
        <v>34.807692307692307</v>
      </c>
      <c r="J672" s="23">
        <v>69.659406262504447</v>
      </c>
      <c r="K672" s="24">
        <f t="shared" si="123"/>
        <v>2.0012647103039951</v>
      </c>
      <c r="L672" t="str">
        <f t="shared" si="124"/>
        <v>Z</v>
      </c>
      <c r="M672" s="10">
        <f t="shared" si="125"/>
        <v>0.98</v>
      </c>
      <c r="N672" s="24">
        <f t="shared" si="126"/>
        <v>2.0537489106318221</v>
      </c>
      <c r="O672" s="25">
        <f t="shared" si="127"/>
        <v>202.32153549257995</v>
      </c>
      <c r="P672" s="8">
        <f t="shared" si="128"/>
        <v>272</v>
      </c>
      <c r="Q672" s="8">
        <f t="shared" si="129"/>
        <v>1810</v>
      </c>
      <c r="R672" s="8">
        <f t="shared" si="130"/>
        <v>557.55158395975798</v>
      </c>
      <c r="S672" s="8">
        <f t="shared" si="131"/>
        <v>558</v>
      </c>
      <c r="T672" t="s">
        <v>62</v>
      </c>
    </row>
    <row r="673" spans="1:20" x14ac:dyDescent="0.35">
      <c r="A673" s="18" t="s">
        <v>1398</v>
      </c>
      <c r="B673" s="18" t="s">
        <v>1399</v>
      </c>
      <c r="C673" s="19">
        <v>3502.96</v>
      </c>
      <c r="D673" s="20">
        <f t="shared" si="120"/>
        <v>3.8002295846558396E-4</v>
      </c>
      <c r="E673" s="10">
        <f>SUM($C$5:C673)/SUM($C$5:$C$3941)</f>
        <v>0.7306938940021418</v>
      </c>
      <c r="F673" t="str">
        <f t="shared" si="121"/>
        <v>A</v>
      </c>
      <c r="G673" s="21">
        <v>3.0407638888888888</v>
      </c>
      <c r="H673" s="22">
        <f t="shared" si="122"/>
        <v>1.8244583333333333</v>
      </c>
      <c r="I673" s="23">
        <v>22.15384615384615</v>
      </c>
      <c r="J673" s="23">
        <v>44.409142591378163</v>
      </c>
      <c r="K673" s="24">
        <f t="shared" si="123"/>
        <v>2.0045793530830425</v>
      </c>
      <c r="L673" t="str">
        <f t="shared" si="124"/>
        <v>Z</v>
      </c>
      <c r="M673" s="10">
        <f t="shared" si="125"/>
        <v>0.98</v>
      </c>
      <c r="N673" s="24">
        <f t="shared" si="126"/>
        <v>2.0537489106318221</v>
      </c>
      <c r="O673" s="25">
        <f t="shared" si="127"/>
        <v>128.98367070683568</v>
      </c>
      <c r="P673" s="8">
        <f t="shared" si="128"/>
        <v>174</v>
      </c>
      <c r="Q673" s="8">
        <f t="shared" si="129"/>
        <v>1151.9999999999998</v>
      </c>
      <c r="R673" s="8">
        <f t="shared" si="130"/>
        <v>355.36468157636148</v>
      </c>
      <c r="S673" s="8">
        <f t="shared" si="131"/>
        <v>356</v>
      </c>
      <c r="T673" t="s">
        <v>62</v>
      </c>
    </row>
    <row r="674" spans="1:20" x14ac:dyDescent="0.35">
      <c r="A674" s="18" t="s">
        <v>1400</v>
      </c>
      <c r="B674" s="18" t="s">
        <v>1401</v>
      </c>
      <c r="C674" s="19">
        <v>3495.5</v>
      </c>
      <c r="D674" s="20">
        <f t="shared" si="120"/>
        <v>3.7921365111689791E-4</v>
      </c>
      <c r="E674" s="10">
        <f>SUM($C$5:C674)/SUM($C$5:$C$3941)</f>
        <v>0.73107310765325861</v>
      </c>
      <c r="F674" t="str">
        <f t="shared" si="121"/>
        <v>A</v>
      </c>
      <c r="G674" s="21">
        <v>0.39834757834757828</v>
      </c>
      <c r="H674" s="22">
        <f t="shared" si="122"/>
        <v>0.23900854700854696</v>
      </c>
      <c r="I674" s="23">
        <v>168.75</v>
      </c>
      <c r="J674" s="23">
        <v>160.18333552649031</v>
      </c>
      <c r="K674" s="24">
        <f t="shared" si="123"/>
        <v>0.94923458089772039</v>
      </c>
      <c r="L674" t="str">
        <f t="shared" si="124"/>
        <v>X</v>
      </c>
      <c r="M674" s="10">
        <f t="shared" si="125"/>
        <v>0.98</v>
      </c>
      <c r="N674" s="24">
        <f t="shared" si="126"/>
        <v>2.0537489106318221</v>
      </c>
      <c r="O674" s="25">
        <f t="shared" si="127"/>
        <v>465.2428170563835</v>
      </c>
      <c r="P674" s="8">
        <f t="shared" si="128"/>
        <v>803</v>
      </c>
      <c r="Q674" s="8">
        <f t="shared" si="129"/>
        <v>8775</v>
      </c>
      <c r="R674" s="8">
        <f t="shared" si="130"/>
        <v>2709.7663447713744</v>
      </c>
      <c r="S674" s="8">
        <f t="shared" si="131"/>
        <v>2710</v>
      </c>
      <c r="T674" t="s">
        <v>62</v>
      </c>
    </row>
    <row r="675" spans="1:20" x14ac:dyDescent="0.35">
      <c r="A675" s="18" t="s">
        <v>1402</v>
      </c>
      <c r="B675" s="18" t="s">
        <v>1403</v>
      </c>
      <c r="C675" s="19">
        <v>3493.95</v>
      </c>
      <c r="D675" s="20">
        <f t="shared" si="120"/>
        <v>3.7904549744525399E-4</v>
      </c>
      <c r="E675" s="10">
        <f>SUM($C$5:C675)/SUM($C$5:$C$3941)</f>
        <v>0.73145215315070389</v>
      </c>
      <c r="F675" t="str">
        <f t="shared" si="121"/>
        <v>A</v>
      </c>
      <c r="G675" s="21">
        <v>35.652551020408168</v>
      </c>
      <c r="H675" s="22">
        <f t="shared" si="122"/>
        <v>21.3915306122449</v>
      </c>
      <c r="I675" s="23">
        <v>1.884615384615385</v>
      </c>
      <c r="J675" s="23">
        <v>4.578953755633405</v>
      </c>
      <c r="K675" s="24">
        <f t="shared" si="123"/>
        <v>2.4296489315605818</v>
      </c>
      <c r="L675" t="str">
        <f t="shared" si="124"/>
        <v>Z</v>
      </c>
      <c r="M675" s="10">
        <f t="shared" si="125"/>
        <v>0.98</v>
      </c>
      <c r="N675" s="24">
        <f t="shared" si="126"/>
        <v>2.0537489106318221</v>
      </c>
      <c r="O675" s="25">
        <f t="shared" si="127"/>
        <v>13.299294445579141</v>
      </c>
      <c r="P675" s="8">
        <f t="shared" si="128"/>
        <v>18</v>
      </c>
      <c r="Q675" s="8">
        <f t="shared" si="129"/>
        <v>98.000000000000028</v>
      </c>
      <c r="R675" s="8">
        <f t="shared" si="130"/>
        <v>30.269629516271635</v>
      </c>
      <c r="S675" s="8">
        <f t="shared" si="131"/>
        <v>31</v>
      </c>
      <c r="T675" t="s">
        <v>175</v>
      </c>
    </row>
    <row r="676" spans="1:20" x14ac:dyDescent="0.35">
      <c r="A676" s="18" t="s">
        <v>1404</v>
      </c>
      <c r="B676" s="18" t="s">
        <v>1405</v>
      </c>
      <c r="C676" s="19">
        <v>3493.35</v>
      </c>
      <c r="D676" s="20">
        <f t="shared" si="120"/>
        <v>3.7898040570139187E-4</v>
      </c>
      <c r="E676" s="10">
        <f>SUM($C$5:C676)/SUM($C$5:$C$3941)</f>
        <v>0.73183113355640528</v>
      </c>
      <c r="F676" t="str">
        <f t="shared" si="121"/>
        <v>A</v>
      </c>
      <c r="G676" s="21">
        <v>11.268870967741931</v>
      </c>
      <c r="H676" s="22">
        <f t="shared" si="122"/>
        <v>6.7613225806451585</v>
      </c>
      <c r="I676" s="23">
        <v>5.9615384615384617</v>
      </c>
      <c r="J676" s="23">
        <v>22.374671901164639</v>
      </c>
      <c r="K676" s="24">
        <f t="shared" si="123"/>
        <v>3.7531707705179396</v>
      </c>
      <c r="L676" t="str">
        <f t="shared" si="124"/>
        <v>Z</v>
      </c>
      <c r="M676" s="10">
        <f t="shared" si="125"/>
        <v>0.98</v>
      </c>
      <c r="N676" s="24">
        <f t="shared" si="126"/>
        <v>2.0537489106318221</v>
      </c>
      <c r="O676" s="25">
        <f t="shared" si="127"/>
        <v>64.985882281672488</v>
      </c>
      <c r="P676" s="8">
        <f t="shared" si="128"/>
        <v>77</v>
      </c>
      <c r="Q676" s="8">
        <f t="shared" si="129"/>
        <v>310</v>
      </c>
      <c r="R676" s="8">
        <f t="shared" si="130"/>
        <v>95.759091365683915</v>
      </c>
      <c r="S676" s="8">
        <f t="shared" si="131"/>
        <v>96</v>
      </c>
      <c r="T676" t="s">
        <v>175</v>
      </c>
    </row>
    <row r="677" spans="1:20" x14ac:dyDescent="0.35">
      <c r="A677" s="18" t="s">
        <v>1406</v>
      </c>
      <c r="B677" s="18" t="s">
        <v>1407</v>
      </c>
      <c r="C677" s="19">
        <v>3489.6</v>
      </c>
      <c r="D677" s="20">
        <f t="shared" si="120"/>
        <v>3.7857358230225345E-4</v>
      </c>
      <c r="E677" s="10">
        <f>SUM($C$5:C677)/SUM($C$5:$C$3941)</f>
        <v>0.73220970713870748</v>
      </c>
      <c r="F677" t="str">
        <f t="shared" si="121"/>
        <v>A</v>
      </c>
      <c r="G677" s="21">
        <v>1.3050112191473451</v>
      </c>
      <c r="H677" s="22">
        <f t="shared" si="122"/>
        <v>0.78300673148840705</v>
      </c>
      <c r="I677" s="23">
        <v>51.42307692307692</v>
      </c>
      <c r="J677" s="23">
        <v>43.179218927739463</v>
      </c>
      <c r="K677" s="24">
        <f t="shared" si="123"/>
        <v>0.83968563359852366</v>
      </c>
      <c r="L677" t="str">
        <f t="shared" si="124"/>
        <v>X</v>
      </c>
      <c r="M677" s="10">
        <f t="shared" si="125"/>
        <v>0.98</v>
      </c>
      <c r="N677" s="24">
        <f t="shared" si="126"/>
        <v>2.0537489106318221</v>
      </c>
      <c r="O677" s="25">
        <f t="shared" si="127"/>
        <v>125.41143175854042</v>
      </c>
      <c r="P677" s="8">
        <f t="shared" si="128"/>
        <v>229</v>
      </c>
      <c r="Q677" s="8">
        <f t="shared" si="129"/>
        <v>2674</v>
      </c>
      <c r="R677" s="8">
        <f t="shared" si="130"/>
        <v>826.44308737950314</v>
      </c>
      <c r="S677" s="8">
        <f t="shared" si="131"/>
        <v>827</v>
      </c>
      <c r="T677" t="s">
        <v>62</v>
      </c>
    </row>
    <row r="678" spans="1:20" x14ac:dyDescent="0.35">
      <c r="A678" s="18" t="s">
        <v>1408</v>
      </c>
      <c r="B678" s="18" t="s">
        <v>1409</v>
      </c>
      <c r="C678" s="19">
        <v>3485.94</v>
      </c>
      <c r="D678" s="20">
        <f t="shared" si="120"/>
        <v>3.7817652266469433E-4</v>
      </c>
      <c r="E678" s="10">
        <f>SUM($C$5:C678)/SUM($C$5:$C$3941)</f>
        <v>0.73258788366137217</v>
      </c>
      <c r="F678" t="str">
        <f t="shared" si="121"/>
        <v>A</v>
      </c>
      <c r="G678" s="21">
        <v>4.8483171070931848</v>
      </c>
      <c r="H678" s="22">
        <f t="shared" si="122"/>
        <v>2.9089902642559107</v>
      </c>
      <c r="I678" s="23">
        <v>13.82692307692308</v>
      </c>
      <c r="J678" s="23">
        <v>14.43134001611193</v>
      </c>
      <c r="K678" s="24">
        <f t="shared" si="123"/>
        <v>1.0437130470623368</v>
      </c>
      <c r="L678" t="str">
        <f t="shared" si="124"/>
        <v>Y</v>
      </c>
      <c r="M678" s="10">
        <f t="shared" si="125"/>
        <v>0.98</v>
      </c>
      <c r="N678" s="24">
        <f t="shared" si="126"/>
        <v>2.0537489106318221</v>
      </c>
      <c r="O678" s="25">
        <f t="shared" si="127"/>
        <v>41.914954891697143</v>
      </c>
      <c r="P678" s="8">
        <f t="shared" si="128"/>
        <v>70</v>
      </c>
      <c r="Q678" s="8">
        <f t="shared" si="129"/>
        <v>719.00000000000023</v>
      </c>
      <c r="R678" s="8">
        <f t="shared" si="130"/>
        <v>222.33524285505834</v>
      </c>
      <c r="S678" s="8">
        <f t="shared" si="131"/>
        <v>223</v>
      </c>
      <c r="T678" t="s">
        <v>62</v>
      </c>
    </row>
    <row r="679" spans="1:20" x14ac:dyDescent="0.35">
      <c r="A679" s="18" t="s">
        <v>1410</v>
      </c>
      <c r="B679" s="18" t="s">
        <v>1411</v>
      </c>
      <c r="C679" s="19">
        <v>3476.51</v>
      </c>
      <c r="D679" s="20">
        <f t="shared" si="120"/>
        <v>3.7715349742366094E-4</v>
      </c>
      <c r="E679" s="10">
        <f>SUM($C$5:C679)/SUM($C$5:$C$3941)</f>
        <v>0.73296503715879591</v>
      </c>
      <c r="F679" t="str">
        <f t="shared" si="121"/>
        <v>A</v>
      </c>
      <c r="G679" s="21">
        <v>3.1151523297491042</v>
      </c>
      <c r="H679" s="22">
        <f t="shared" si="122"/>
        <v>1.8690913978494623</v>
      </c>
      <c r="I679" s="23">
        <v>21.46153846153846</v>
      </c>
      <c r="J679" s="23">
        <v>28.395982551017799</v>
      </c>
      <c r="K679" s="24">
        <f t="shared" si="123"/>
        <v>1.3231102980760983</v>
      </c>
      <c r="L679" t="str">
        <f t="shared" si="124"/>
        <v>Y</v>
      </c>
      <c r="M679" s="10">
        <f t="shared" si="125"/>
        <v>0.98</v>
      </c>
      <c r="N679" s="24">
        <f t="shared" si="126"/>
        <v>2.0537489106318221</v>
      </c>
      <c r="O679" s="25">
        <f t="shared" si="127"/>
        <v>82.474415154968838</v>
      </c>
      <c r="P679" s="8">
        <f t="shared" si="128"/>
        <v>126</v>
      </c>
      <c r="Q679" s="8">
        <f t="shared" si="129"/>
        <v>1116</v>
      </c>
      <c r="R679" s="8">
        <f t="shared" si="130"/>
        <v>345.56665230551846</v>
      </c>
      <c r="S679" s="8">
        <f t="shared" si="131"/>
        <v>346</v>
      </c>
      <c r="T679" t="s">
        <v>62</v>
      </c>
    </row>
    <row r="680" spans="1:20" x14ac:dyDescent="0.35">
      <c r="A680" s="18" t="s">
        <v>1412</v>
      </c>
      <c r="B680" s="18" t="s">
        <v>1413</v>
      </c>
      <c r="C680" s="19">
        <v>3473.33</v>
      </c>
      <c r="D680" s="20">
        <f t="shared" si="120"/>
        <v>3.7680851118119152E-4</v>
      </c>
      <c r="E680" s="10">
        <f>SUM($C$5:C680)/SUM($C$5:$C$3941)</f>
        <v>0.73334184566997707</v>
      </c>
      <c r="F680" t="str">
        <f t="shared" si="121"/>
        <v>A</v>
      </c>
      <c r="G680" s="21">
        <v>4.8442538354253841</v>
      </c>
      <c r="H680" s="22">
        <f t="shared" si="122"/>
        <v>2.9065523012552306</v>
      </c>
      <c r="I680" s="23">
        <v>13.78846153846154</v>
      </c>
      <c r="J680" s="23">
        <v>22.57565627861694</v>
      </c>
      <c r="K680" s="24">
        <f t="shared" si="123"/>
        <v>1.6372860899415351</v>
      </c>
      <c r="L680" t="str">
        <f t="shared" si="124"/>
        <v>Y</v>
      </c>
      <c r="M680" s="10">
        <f t="shared" si="125"/>
        <v>0.98</v>
      </c>
      <c r="N680" s="24">
        <f t="shared" si="126"/>
        <v>2.0537489106318221</v>
      </c>
      <c r="O680" s="25">
        <f t="shared" si="127"/>
        <v>65.56962925911489</v>
      </c>
      <c r="P680" s="8">
        <f t="shared" si="128"/>
        <v>94</v>
      </c>
      <c r="Q680" s="8">
        <f t="shared" si="129"/>
        <v>717.00000000000011</v>
      </c>
      <c r="R680" s="8">
        <f t="shared" si="130"/>
        <v>222.11889515793982</v>
      </c>
      <c r="S680" s="8">
        <f t="shared" si="131"/>
        <v>223</v>
      </c>
      <c r="T680" t="s">
        <v>62</v>
      </c>
    </row>
    <row r="681" spans="1:20" x14ac:dyDescent="0.35">
      <c r="A681" s="18" t="s">
        <v>1414</v>
      </c>
      <c r="B681" s="18" t="s">
        <v>1415</v>
      </c>
      <c r="C681" s="19">
        <v>3471.27</v>
      </c>
      <c r="D681" s="20">
        <f t="shared" si="120"/>
        <v>3.7658502952726483E-4</v>
      </c>
      <c r="E681" s="10">
        <f>SUM($C$5:C681)/SUM($C$5:$C$3941)</f>
        <v>0.73371843069950426</v>
      </c>
      <c r="F681" t="str">
        <f t="shared" si="121"/>
        <v>A</v>
      </c>
      <c r="G681" s="21">
        <v>1.1747106598984769</v>
      </c>
      <c r="H681" s="22">
        <f t="shared" si="122"/>
        <v>0.70482639593908614</v>
      </c>
      <c r="I681" s="23">
        <v>56.82692307692308</v>
      </c>
      <c r="J681" s="23">
        <v>120.32353789154909</v>
      </c>
      <c r="K681" s="24">
        <f t="shared" si="123"/>
        <v>2.117368517888512</v>
      </c>
      <c r="L681" t="str">
        <f t="shared" si="124"/>
        <v>Z</v>
      </c>
      <c r="M681" s="10">
        <f t="shared" si="125"/>
        <v>0.98</v>
      </c>
      <c r="N681" s="24">
        <f t="shared" si="126"/>
        <v>2.0537489106318221</v>
      </c>
      <c r="O681" s="25">
        <f t="shared" si="127"/>
        <v>349.47244382732418</v>
      </c>
      <c r="P681" s="8">
        <f t="shared" si="128"/>
        <v>464</v>
      </c>
      <c r="Q681" s="8">
        <f t="shared" si="129"/>
        <v>2955</v>
      </c>
      <c r="R681" s="8">
        <f t="shared" si="130"/>
        <v>915.69883227693231</v>
      </c>
      <c r="S681" s="8">
        <f t="shared" si="131"/>
        <v>916</v>
      </c>
      <c r="T681" t="s">
        <v>62</v>
      </c>
    </row>
    <row r="682" spans="1:20" x14ac:dyDescent="0.35">
      <c r="A682" s="18" t="s">
        <v>1416</v>
      </c>
      <c r="B682" s="18" t="s">
        <v>1417</v>
      </c>
      <c r="C682" s="19">
        <v>3467.1</v>
      </c>
      <c r="D682" s="20">
        <f t="shared" si="120"/>
        <v>3.7613264190742288E-4</v>
      </c>
      <c r="E682" s="10">
        <f>SUM($C$5:C682)/SUM($C$5:$C$3941)</f>
        <v>0.73409456334141165</v>
      </c>
      <c r="F682" t="str">
        <f t="shared" si="121"/>
        <v>A</v>
      </c>
      <c r="G682" s="21">
        <v>3.1576502732240441</v>
      </c>
      <c r="H682" s="22">
        <f t="shared" si="122"/>
        <v>1.8945901639344265</v>
      </c>
      <c r="I682" s="23">
        <v>21.11538461538462</v>
      </c>
      <c r="J682" s="23">
        <v>98.8099093717085</v>
      </c>
      <c r="K682" s="24">
        <f t="shared" si="123"/>
        <v>4.6795221196073236</v>
      </c>
      <c r="L682" t="str">
        <f t="shared" si="124"/>
        <v>Z</v>
      </c>
      <c r="M682" s="10">
        <f t="shared" si="125"/>
        <v>0.98</v>
      </c>
      <c r="N682" s="24">
        <f t="shared" si="126"/>
        <v>2.0537489106318221</v>
      </c>
      <c r="O682" s="25">
        <f t="shared" si="127"/>
        <v>286.98741000793575</v>
      </c>
      <c r="P682" s="8">
        <f t="shared" si="128"/>
        <v>330</v>
      </c>
      <c r="Q682" s="8">
        <f t="shared" si="129"/>
        <v>1098.0000000000002</v>
      </c>
      <c r="R682" s="8">
        <f t="shared" si="130"/>
        <v>340.45406873298924</v>
      </c>
      <c r="S682" s="8">
        <f t="shared" si="131"/>
        <v>341</v>
      </c>
      <c r="T682" t="s">
        <v>62</v>
      </c>
    </row>
    <row r="683" spans="1:20" x14ac:dyDescent="0.35">
      <c r="A683" s="18" t="s">
        <v>1418</v>
      </c>
      <c r="B683" s="18" t="s">
        <v>1419</v>
      </c>
      <c r="C683" s="19">
        <v>3465.92</v>
      </c>
      <c r="D683" s="20">
        <f t="shared" si="120"/>
        <v>3.7600462814449398E-4</v>
      </c>
      <c r="E683" s="10">
        <f>SUM($C$5:C683)/SUM($C$5:$C$3941)</f>
        <v>0.73447056796955612</v>
      </c>
      <c r="F683" t="str">
        <f t="shared" si="121"/>
        <v>A</v>
      </c>
      <c r="G683" s="21">
        <v>3.0945714285714292</v>
      </c>
      <c r="H683" s="22">
        <f t="shared" si="122"/>
        <v>1.8567428571428575</v>
      </c>
      <c r="I683" s="23">
        <v>21.53846153846154</v>
      </c>
      <c r="J683" s="23">
        <v>15.97235545444684</v>
      </c>
      <c r="K683" s="24">
        <f t="shared" si="123"/>
        <v>0.74157364609931753</v>
      </c>
      <c r="L683" t="str">
        <f t="shared" si="124"/>
        <v>X</v>
      </c>
      <c r="M683" s="10">
        <f t="shared" si="125"/>
        <v>0.98</v>
      </c>
      <c r="N683" s="24">
        <f t="shared" si="126"/>
        <v>2.0537489106318221</v>
      </c>
      <c r="O683" s="25">
        <f t="shared" si="127"/>
        <v>46.390741098182687</v>
      </c>
      <c r="P683" s="8">
        <f t="shared" si="128"/>
        <v>90</v>
      </c>
      <c r="Q683" s="8">
        <f t="shared" si="129"/>
        <v>1120</v>
      </c>
      <c r="R683" s="8">
        <f t="shared" si="130"/>
        <v>347.33466413565287</v>
      </c>
      <c r="S683" s="8">
        <f t="shared" si="131"/>
        <v>348</v>
      </c>
      <c r="T683" t="s">
        <v>62</v>
      </c>
    </row>
    <row r="684" spans="1:20" x14ac:dyDescent="0.35">
      <c r="A684" s="18" t="s">
        <v>1420</v>
      </c>
      <c r="B684" s="18" t="s">
        <v>1421</v>
      </c>
      <c r="C684" s="19">
        <v>3459.66</v>
      </c>
      <c r="D684" s="20">
        <f t="shared" si="120"/>
        <v>3.7532550428353222E-4</v>
      </c>
      <c r="E684" s="10">
        <f>SUM($C$5:C684)/SUM($C$5:$C$3941)</f>
        <v>0.73484589347383966</v>
      </c>
      <c r="F684" t="str">
        <f t="shared" si="121"/>
        <v>A</v>
      </c>
      <c r="G684" s="21">
        <v>1.874138678223185</v>
      </c>
      <c r="H684" s="22">
        <f t="shared" si="122"/>
        <v>1.124483206933911</v>
      </c>
      <c r="I684" s="23">
        <v>35.5</v>
      </c>
      <c r="J684" s="23">
        <v>46.318801501647471</v>
      </c>
      <c r="K684" s="24">
        <f t="shared" si="123"/>
        <v>1.3047549718773936</v>
      </c>
      <c r="L684" t="str">
        <f t="shared" si="124"/>
        <v>Y</v>
      </c>
      <c r="M684" s="10">
        <f t="shared" si="125"/>
        <v>0.98</v>
      </c>
      <c r="N684" s="24">
        <f t="shared" si="126"/>
        <v>2.0537489106318221</v>
      </c>
      <c r="O684" s="25">
        <f t="shared" si="127"/>
        <v>134.53015959789505</v>
      </c>
      <c r="P684" s="8">
        <f t="shared" si="128"/>
        <v>206</v>
      </c>
      <c r="Q684" s="8">
        <f t="shared" si="129"/>
        <v>1846</v>
      </c>
      <c r="R684" s="8">
        <f t="shared" si="130"/>
        <v>572.99965324420896</v>
      </c>
      <c r="S684" s="8">
        <f t="shared" si="131"/>
        <v>573</v>
      </c>
      <c r="T684" t="s">
        <v>62</v>
      </c>
    </row>
    <row r="685" spans="1:20" x14ac:dyDescent="0.35">
      <c r="A685" s="18" t="s">
        <v>1422</v>
      </c>
      <c r="B685" s="18" t="s">
        <v>1423</v>
      </c>
      <c r="C685" s="19">
        <v>3456.14</v>
      </c>
      <c r="D685" s="20">
        <f t="shared" si="120"/>
        <v>3.7494363271954096E-4</v>
      </c>
      <c r="E685" s="10">
        <f>SUM($C$5:C685)/SUM($C$5:$C$3941)</f>
        <v>0.73522083710655917</v>
      </c>
      <c r="F685" t="str">
        <f t="shared" si="121"/>
        <v>A</v>
      </c>
      <c r="G685" s="21">
        <v>20.69544910179641</v>
      </c>
      <c r="H685" s="22">
        <f t="shared" si="122"/>
        <v>12.417269461077845</v>
      </c>
      <c r="I685" s="23">
        <v>3.2115384615384621</v>
      </c>
      <c r="J685" s="23">
        <v>14.750655071477579</v>
      </c>
      <c r="K685" s="24">
        <f t="shared" si="123"/>
        <v>4.5930183456097842</v>
      </c>
      <c r="L685" t="str">
        <f t="shared" si="124"/>
        <v>Z</v>
      </c>
      <c r="M685" s="10">
        <f t="shared" si="125"/>
        <v>0.98</v>
      </c>
      <c r="N685" s="24">
        <f t="shared" si="126"/>
        <v>2.0537489106318221</v>
      </c>
      <c r="O685" s="25">
        <f t="shared" si="127"/>
        <v>42.842386171602421</v>
      </c>
      <c r="P685" s="8">
        <f t="shared" si="128"/>
        <v>50</v>
      </c>
      <c r="Q685" s="8">
        <f t="shared" si="129"/>
        <v>167.00000000000003</v>
      </c>
      <c r="R685" s="8">
        <f t="shared" si="130"/>
        <v>51.863304016744138</v>
      </c>
      <c r="S685" s="8">
        <f t="shared" si="131"/>
        <v>52</v>
      </c>
      <c r="T685" t="s">
        <v>62</v>
      </c>
    </row>
    <row r="686" spans="1:20" x14ac:dyDescent="0.35">
      <c r="A686" s="18" t="s">
        <v>1424</v>
      </c>
      <c r="B686" s="18" t="s">
        <v>1425</v>
      </c>
      <c r="C686" s="19">
        <v>3453.37</v>
      </c>
      <c r="D686" s="20">
        <f t="shared" si="120"/>
        <v>3.7464312583537735E-4</v>
      </c>
      <c r="E686" s="10">
        <f>SUM($C$5:C686)/SUM($C$5:$C$3941)</f>
        <v>0.73559548023239463</v>
      </c>
      <c r="F686" t="str">
        <f t="shared" si="121"/>
        <v>A</v>
      </c>
      <c r="G686" s="21">
        <v>2.3476342624065261</v>
      </c>
      <c r="H686" s="22">
        <f t="shared" si="122"/>
        <v>1.4085805574439156</v>
      </c>
      <c r="I686" s="23">
        <v>28.28846153846154</v>
      </c>
      <c r="J686" s="23">
        <v>41.665491687807148</v>
      </c>
      <c r="K686" s="24">
        <f t="shared" si="123"/>
        <v>1.4728793798545015</v>
      </c>
      <c r="L686" t="str">
        <f t="shared" si="124"/>
        <v>Y</v>
      </c>
      <c r="M686" s="10">
        <f t="shared" si="125"/>
        <v>0.98</v>
      </c>
      <c r="N686" s="24">
        <f t="shared" si="126"/>
        <v>2.0537489106318221</v>
      </c>
      <c r="O686" s="25">
        <f t="shared" si="127"/>
        <v>121.01490247510178</v>
      </c>
      <c r="P686" s="8">
        <f t="shared" si="128"/>
        <v>178</v>
      </c>
      <c r="Q686" s="8">
        <f t="shared" si="129"/>
        <v>1471</v>
      </c>
      <c r="R686" s="8">
        <f t="shared" si="130"/>
        <v>457.01503666219389</v>
      </c>
      <c r="S686" s="8">
        <f t="shared" si="131"/>
        <v>458</v>
      </c>
      <c r="T686" t="s">
        <v>62</v>
      </c>
    </row>
    <row r="687" spans="1:20" x14ac:dyDescent="0.35">
      <c r="A687" s="18" t="s">
        <v>1426</v>
      </c>
      <c r="B687" s="18" t="s">
        <v>1427</v>
      </c>
      <c r="C687" s="19">
        <v>3448.03</v>
      </c>
      <c r="D687" s="20">
        <f t="shared" si="120"/>
        <v>3.7406380931500428E-4</v>
      </c>
      <c r="E687" s="10">
        <f>SUM($C$5:C687)/SUM($C$5:$C$3941)</f>
        <v>0.73596954404170967</v>
      </c>
      <c r="F687" t="str">
        <f t="shared" si="121"/>
        <v>A</v>
      </c>
      <c r="G687" s="21">
        <v>1.093224476854787</v>
      </c>
      <c r="H687" s="22">
        <f t="shared" si="122"/>
        <v>0.6559346861128722</v>
      </c>
      <c r="I687" s="23">
        <v>60.653846153846153</v>
      </c>
      <c r="J687" s="23">
        <v>92.294261843468746</v>
      </c>
      <c r="K687" s="24">
        <f t="shared" si="123"/>
        <v>1.5216555535384828</v>
      </c>
      <c r="L687" t="str">
        <f t="shared" si="124"/>
        <v>Y</v>
      </c>
      <c r="M687" s="10">
        <f t="shared" si="125"/>
        <v>0.98</v>
      </c>
      <c r="N687" s="24">
        <f t="shared" si="126"/>
        <v>2.0537489106318221</v>
      </c>
      <c r="O687" s="25">
        <f t="shared" si="127"/>
        <v>268.06310554754185</v>
      </c>
      <c r="P687" s="8">
        <f t="shared" si="128"/>
        <v>390</v>
      </c>
      <c r="Q687" s="8">
        <f t="shared" si="129"/>
        <v>3154</v>
      </c>
      <c r="R687" s="8">
        <f t="shared" si="130"/>
        <v>980.65341203206606</v>
      </c>
      <c r="S687" s="8">
        <f t="shared" si="131"/>
        <v>981</v>
      </c>
      <c r="T687" t="s">
        <v>62</v>
      </c>
    </row>
    <row r="688" spans="1:20" x14ac:dyDescent="0.35">
      <c r="A688" s="18" t="s">
        <v>1428</v>
      </c>
      <c r="B688" s="18" t="s">
        <v>1429</v>
      </c>
      <c r="C688" s="19">
        <v>3427.06</v>
      </c>
      <c r="D688" s="20">
        <f t="shared" si="120"/>
        <v>3.7178885286702219E-4</v>
      </c>
      <c r="E688" s="10">
        <f>SUM($C$5:C688)/SUM($C$5:$C$3941)</f>
        <v>0.73634133289457659</v>
      </c>
      <c r="F688" t="str">
        <f t="shared" si="121"/>
        <v>A</v>
      </c>
      <c r="G688" s="21">
        <v>4.7400553250345778</v>
      </c>
      <c r="H688" s="22">
        <f t="shared" si="122"/>
        <v>2.8440331950207467</v>
      </c>
      <c r="I688" s="23">
        <v>13.90384615384615</v>
      </c>
      <c r="J688" s="23">
        <v>29.312554772144729</v>
      </c>
      <c r="K688" s="24">
        <f t="shared" si="123"/>
        <v>2.1082335382455413</v>
      </c>
      <c r="L688" t="str">
        <f t="shared" si="124"/>
        <v>Z</v>
      </c>
      <c r="M688" s="10">
        <f t="shared" si="125"/>
        <v>0.98</v>
      </c>
      <c r="N688" s="24">
        <f t="shared" si="126"/>
        <v>2.0537489106318221</v>
      </c>
      <c r="O688" s="25">
        <f t="shared" si="127"/>
        <v>85.136543776470802</v>
      </c>
      <c r="P688" s="8">
        <f t="shared" si="128"/>
        <v>113</v>
      </c>
      <c r="Q688" s="8">
        <f t="shared" si="129"/>
        <v>722.99999999999977</v>
      </c>
      <c r="R688" s="8">
        <f t="shared" si="130"/>
        <v>225.48456358764378</v>
      </c>
      <c r="S688" s="8">
        <f t="shared" si="131"/>
        <v>226</v>
      </c>
      <c r="T688" t="s">
        <v>62</v>
      </c>
    </row>
    <row r="689" spans="1:20" x14ac:dyDescent="0.35">
      <c r="A689" s="18" t="s">
        <v>1430</v>
      </c>
      <c r="B689" s="18" t="s">
        <v>1431</v>
      </c>
      <c r="C689" s="19">
        <v>3424.86</v>
      </c>
      <c r="D689" s="20">
        <f t="shared" si="120"/>
        <v>3.7155018313952769E-4</v>
      </c>
      <c r="E689" s="10">
        <f>SUM($C$5:C689)/SUM($C$5:$C$3941)</f>
        <v>0.73671288307771621</v>
      </c>
      <c r="F689" t="str">
        <f t="shared" si="121"/>
        <v>A</v>
      </c>
      <c r="G689" s="21">
        <v>7.2869361702127664</v>
      </c>
      <c r="H689" s="22">
        <f t="shared" si="122"/>
        <v>4.3721617021276593</v>
      </c>
      <c r="I689" s="23">
        <v>9.0384615384615383</v>
      </c>
      <c r="J689" s="23">
        <v>58.850079227114954</v>
      </c>
      <c r="K689" s="24">
        <f t="shared" si="123"/>
        <v>6.5110725953403783</v>
      </c>
      <c r="L689" t="str">
        <f t="shared" si="124"/>
        <v>Z</v>
      </c>
      <c r="M689" s="10">
        <f t="shared" si="125"/>
        <v>0.98</v>
      </c>
      <c r="N689" s="24">
        <f t="shared" si="126"/>
        <v>2.0537489106318221</v>
      </c>
      <c r="O689" s="25">
        <f t="shared" si="127"/>
        <v>170.92649840024353</v>
      </c>
      <c r="P689" s="8">
        <f t="shared" si="128"/>
        <v>190</v>
      </c>
      <c r="Q689" s="8">
        <f t="shared" si="129"/>
        <v>470</v>
      </c>
      <c r="R689" s="8">
        <f t="shared" si="130"/>
        <v>146.62763134313988</v>
      </c>
      <c r="S689" s="8">
        <f t="shared" si="131"/>
        <v>147</v>
      </c>
      <c r="T689" t="s">
        <v>62</v>
      </c>
    </row>
    <row r="690" spans="1:20" x14ac:dyDescent="0.35">
      <c r="A690" s="18" t="s">
        <v>1432</v>
      </c>
      <c r="B690" s="18" t="s">
        <v>1433</v>
      </c>
      <c r="C690" s="19">
        <v>3420.77</v>
      </c>
      <c r="D690" s="20">
        <f t="shared" si="120"/>
        <v>3.7110647441886732E-4</v>
      </c>
      <c r="E690" s="10">
        <f>SUM($C$5:C690)/SUM($C$5:$C$3941)</f>
        <v>0.73708398955213494</v>
      </c>
      <c r="F690" t="str">
        <f t="shared" si="121"/>
        <v>A</v>
      </c>
      <c r="G690" s="21">
        <v>2.6172685539403209</v>
      </c>
      <c r="H690" s="22">
        <f t="shared" si="122"/>
        <v>1.5703611323641924</v>
      </c>
      <c r="I690" s="23">
        <v>25.13461538461538</v>
      </c>
      <c r="J690" s="23">
        <v>24.90612086841136</v>
      </c>
      <c r="K690" s="24">
        <f t="shared" si="123"/>
        <v>0.99090916997505052</v>
      </c>
      <c r="L690" t="str">
        <f t="shared" si="124"/>
        <v>X</v>
      </c>
      <c r="M690" s="10">
        <f t="shared" si="125"/>
        <v>0.98</v>
      </c>
      <c r="N690" s="24">
        <f t="shared" si="126"/>
        <v>2.0537489106318221</v>
      </c>
      <c r="O690" s="25">
        <f t="shared" si="127"/>
        <v>72.338322814174489</v>
      </c>
      <c r="P690" s="8">
        <f t="shared" si="128"/>
        <v>123</v>
      </c>
      <c r="Q690" s="8">
        <f t="shared" si="129"/>
        <v>1306.9999999999998</v>
      </c>
      <c r="R690" s="8">
        <f t="shared" si="130"/>
        <v>407.99329209455755</v>
      </c>
      <c r="S690" s="8">
        <f t="shared" si="131"/>
        <v>408</v>
      </c>
      <c r="T690" t="s">
        <v>62</v>
      </c>
    </row>
    <row r="691" spans="1:20" x14ac:dyDescent="0.35">
      <c r="A691" s="18" t="s">
        <v>1434</v>
      </c>
      <c r="B691" s="18" t="s">
        <v>1435</v>
      </c>
      <c r="C691" s="19">
        <v>3417.03</v>
      </c>
      <c r="D691" s="20">
        <f t="shared" si="120"/>
        <v>3.7070073588212662E-4</v>
      </c>
      <c r="E691" s="10">
        <f>SUM($C$5:C691)/SUM($C$5:$C$3941)</f>
        <v>0.73745469028801713</v>
      </c>
      <c r="F691" t="str">
        <f t="shared" si="121"/>
        <v>A</v>
      </c>
      <c r="G691" s="21">
        <v>1.7119388777555109</v>
      </c>
      <c r="H691" s="22">
        <f t="shared" si="122"/>
        <v>1.0271633266533065</v>
      </c>
      <c r="I691" s="23">
        <v>38.384615384615387</v>
      </c>
      <c r="J691" s="23">
        <v>44.948839696317513</v>
      </c>
      <c r="K691" s="24">
        <f t="shared" si="123"/>
        <v>1.1710118558158871</v>
      </c>
      <c r="L691" t="str">
        <f t="shared" si="124"/>
        <v>Y</v>
      </c>
      <c r="M691" s="10">
        <f t="shared" si="125"/>
        <v>0.98</v>
      </c>
      <c r="N691" s="24">
        <f t="shared" si="126"/>
        <v>2.0537489106318221</v>
      </c>
      <c r="O691" s="25">
        <f t="shared" si="127"/>
        <v>130.55118833052529</v>
      </c>
      <c r="P691" s="8">
        <f t="shared" si="128"/>
        <v>208</v>
      </c>
      <c r="Q691" s="8">
        <f t="shared" si="129"/>
        <v>1996</v>
      </c>
      <c r="R691" s="8">
        <f t="shared" si="130"/>
        <v>623.41251104113417</v>
      </c>
      <c r="S691" s="8">
        <f t="shared" si="131"/>
        <v>624</v>
      </c>
      <c r="T691" t="s">
        <v>62</v>
      </c>
    </row>
    <row r="692" spans="1:20" x14ac:dyDescent="0.35">
      <c r="A692" s="18" t="s">
        <v>1436</v>
      </c>
      <c r="B692" s="18" t="s">
        <v>1437</v>
      </c>
      <c r="C692" s="19">
        <v>3409.54</v>
      </c>
      <c r="D692" s="20">
        <f t="shared" si="120"/>
        <v>3.6988817394624745E-4</v>
      </c>
      <c r="E692" s="10">
        <f>SUM($C$5:C692)/SUM($C$5:$C$3941)</f>
        <v>0.73782457846196337</v>
      </c>
      <c r="F692" t="str">
        <f t="shared" si="121"/>
        <v>A</v>
      </c>
      <c r="G692" s="21">
        <v>4.2407213930348258</v>
      </c>
      <c r="H692" s="22">
        <f t="shared" si="122"/>
        <v>2.5444328358208952</v>
      </c>
      <c r="I692" s="23">
        <v>15.46153846153846</v>
      </c>
      <c r="J692" s="23">
        <v>16.511982029057069</v>
      </c>
      <c r="K692" s="24">
        <f t="shared" si="123"/>
        <v>1.0679391362076713</v>
      </c>
      <c r="L692" t="str">
        <f t="shared" si="124"/>
        <v>Y</v>
      </c>
      <c r="M692" s="10">
        <f t="shared" si="125"/>
        <v>0.98</v>
      </c>
      <c r="N692" s="24">
        <f t="shared" si="126"/>
        <v>2.0537489106318221</v>
      </c>
      <c r="O692" s="25">
        <f t="shared" si="127"/>
        <v>47.958053870793982</v>
      </c>
      <c r="P692" s="8">
        <f t="shared" si="128"/>
        <v>79</v>
      </c>
      <c r="Q692" s="8">
        <f t="shared" si="129"/>
        <v>803.99999999999989</v>
      </c>
      <c r="R692" s="8">
        <f t="shared" si="130"/>
        <v>251.3897270684605</v>
      </c>
      <c r="S692" s="8">
        <f t="shared" si="131"/>
        <v>252</v>
      </c>
      <c r="T692" t="s">
        <v>62</v>
      </c>
    </row>
    <row r="693" spans="1:20" x14ac:dyDescent="0.35">
      <c r="A693" s="18" t="s">
        <v>1438</v>
      </c>
      <c r="B693" s="18" t="s">
        <v>1439</v>
      </c>
      <c r="C693" s="19">
        <v>3404.65</v>
      </c>
      <c r="D693" s="20">
        <f t="shared" si="120"/>
        <v>3.6935767623377097E-4</v>
      </c>
      <c r="E693" s="10">
        <f>SUM($C$5:C693)/SUM($C$5:$C$3941)</f>
        <v>0.73819393613819717</v>
      </c>
      <c r="F693" t="str">
        <f t="shared" si="121"/>
        <v>A</v>
      </c>
      <c r="G693" s="21">
        <v>0.64604364326375718</v>
      </c>
      <c r="H693" s="22">
        <f t="shared" si="122"/>
        <v>0.38762618595825432</v>
      </c>
      <c r="I693" s="23">
        <v>101.3461538461538</v>
      </c>
      <c r="J693" s="23">
        <v>126.9378239981592</v>
      </c>
      <c r="K693" s="24">
        <f t="shared" si="123"/>
        <v>1.2525174284448353</v>
      </c>
      <c r="L693" t="str">
        <f t="shared" si="124"/>
        <v>Y</v>
      </c>
      <c r="M693" s="10">
        <f t="shared" si="125"/>
        <v>0.98</v>
      </c>
      <c r="N693" s="24">
        <f t="shared" si="126"/>
        <v>2.0537489106318221</v>
      </c>
      <c r="O693" s="25">
        <f t="shared" si="127"/>
        <v>368.68323807718724</v>
      </c>
      <c r="P693" s="8">
        <f t="shared" si="128"/>
        <v>572</v>
      </c>
      <c r="Q693" s="8">
        <f t="shared" si="129"/>
        <v>5269.9999999999973</v>
      </c>
      <c r="R693" s="8">
        <f t="shared" si="130"/>
        <v>1648.9737852143626</v>
      </c>
      <c r="S693" s="8">
        <f t="shared" si="131"/>
        <v>1649</v>
      </c>
      <c r="T693" t="s">
        <v>62</v>
      </c>
    </row>
    <row r="694" spans="1:20" x14ac:dyDescent="0.35">
      <c r="A694" s="18" t="s">
        <v>1440</v>
      </c>
      <c r="B694" s="18" t="s">
        <v>1441</v>
      </c>
      <c r="C694" s="19">
        <v>3401.01</v>
      </c>
      <c r="D694" s="20">
        <f t="shared" si="120"/>
        <v>3.689627863210073E-4</v>
      </c>
      <c r="E694" s="10">
        <f>SUM($C$5:C694)/SUM($C$5:$C$3941)</f>
        <v>0.73856289892451821</v>
      </c>
      <c r="F694" t="str">
        <f t="shared" si="121"/>
        <v>A</v>
      </c>
      <c r="G694" s="21">
        <v>0.34013501350135011</v>
      </c>
      <c r="H694" s="22">
        <f t="shared" si="122"/>
        <v>0.20408100810081006</v>
      </c>
      <c r="I694" s="23">
        <v>192.28846153846149</v>
      </c>
      <c r="J694" s="23">
        <v>233.85409700876059</v>
      </c>
      <c r="K694" s="24">
        <f t="shared" si="123"/>
        <v>1.2161629207376292</v>
      </c>
      <c r="L694" t="str">
        <f t="shared" si="124"/>
        <v>Y</v>
      </c>
      <c r="M694" s="10">
        <f t="shared" si="125"/>
        <v>0.98</v>
      </c>
      <c r="N694" s="24">
        <f t="shared" si="126"/>
        <v>2.0537489106318221</v>
      </c>
      <c r="O694" s="25">
        <f t="shared" si="127"/>
        <v>679.21509135099723</v>
      </c>
      <c r="P694" s="8">
        <f t="shared" si="128"/>
        <v>1064</v>
      </c>
      <c r="Q694" s="8">
        <f t="shared" si="129"/>
        <v>9998.9999999999982</v>
      </c>
      <c r="R694" s="8">
        <f t="shared" si="130"/>
        <v>3130.3434297360682</v>
      </c>
      <c r="S694" s="8">
        <f t="shared" si="131"/>
        <v>3131</v>
      </c>
      <c r="T694" t="s">
        <v>62</v>
      </c>
    </row>
    <row r="695" spans="1:20" x14ac:dyDescent="0.35">
      <c r="A695" s="18" t="s">
        <v>1442</v>
      </c>
      <c r="B695" s="18" t="s">
        <v>1443</v>
      </c>
      <c r="C695" s="19">
        <v>3395.83</v>
      </c>
      <c r="D695" s="20">
        <f t="shared" si="120"/>
        <v>3.6840082759899737E-4</v>
      </c>
      <c r="E695" s="10">
        <f>SUM($C$5:C695)/SUM($C$5:$C$3941)</f>
        <v>0.73893129975211713</v>
      </c>
      <c r="F695" t="str">
        <f t="shared" si="121"/>
        <v>A</v>
      </c>
      <c r="G695" s="21">
        <v>0.39059466298596729</v>
      </c>
      <c r="H695" s="22">
        <f t="shared" si="122"/>
        <v>0.23435679779158036</v>
      </c>
      <c r="I695" s="23">
        <v>167.19230769230771</v>
      </c>
      <c r="J695" s="23">
        <v>382.97422421131222</v>
      </c>
      <c r="K695" s="24">
        <f t="shared" si="123"/>
        <v>2.2906210787886168</v>
      </c>
      <c r="L695" t="str">
        <f t="shared" si="124"/>
        <v>Z</v>
      </c>
      <c r="M695" s="10">
        <f t="shared" si="125"/>
        <v>0.98</v>
      </c>
      <c r="N695" s="24">
        <f t="shared" si="126"/>
        <v>2.0537489106318221</v>
      </c>
      <c r="O695" s="25">
        <f t="shared" si="127"/>
        <v>1112.325488456245</v>
      </c>
      <c r="P695" s="8">
        <f t="shared" si="128"/>
        <v>1447</v>
      </c>
      <c r="Q695" s="8">
        <f t="shared" si="129"/>
        <v>8694</v>
      </c>
      <c r="R695" s="8">
        <f t="shared" si="130"/>
        <v>2723.8678777461187</v>
      </c>
      <c r="S695" s="8">
        <f t="shared" si="131"/>
        <v>2724</v>
      </c>
      <c r="T695" t="s">
        <v>62</v>
      </c>
    </row>
    <row r="696" spans="1:20" x14ac:dyDescent="0.35">
      <c r="A696" s="18" t="s">
        <v>1444</v>
      </c>
      <c r="B696" s="18" t="s">
        <v>1445</v>
      </c>
      <c r="C696" s="19">
        <v>3391.31</v>
      </c>
      <c r="D696" s="20">
        <f t="shared" si="120"/>
        <v>3.6791046979523585E-4</v>
      </c>
      <c r="E696" s="10">
        <f>SUM($C$5:C696)/SUM($C$5:$C$3941)</f>
        <v>0.73929921022191236</v>
      </c>
      <c r="F696" t="str">
        <f t="shared" si="121"/>
        <v>A</v>
      </c>
      <c r="G696" s="21">
        <v>2.931123595505619</v>
      </c>
      <c r="H696" s="22">
        <f t="shared" si="122"/>
        <v>1.7586741573033713</v>
      </c>
      <c r="I696" s="23">
        <v>22.25</v>
      </c>
      <c r="J696" s="23">
        <v>28.037702207885001</v>
      </c>
      <c r="K696" s="24">
        <f t="shared" si="123"/>
        <v>1.2601214475453932</v>
      </c>
      <c r="L696" t="str">
        <f t="shared" si="124"/>
        <v>Y</v>
      </c>
      <c r="M696" s="10">
        <f t="shared" si="125"/>
        <v>0.98</v>
      </c>
      <c r="N696" s="24">
        <f t="shared" si="126"/>
        <v>2.0537489106318221</v>
      </c>
      <c r="O696" s="25">
        <f t="shared" si="127"/>
        <v>81.43381155168413</v>
      </c>
      <c r="P696" s="8">
        <f t="shared" si="128"/>
        <v>126</v>
      </c>
      <c r="Q696" s="8">
        <f t="shared" si="129"/>
        <v>1157</v>
      </c>
      <c r="R696" s="8">
        <f t="shared" si="130"/>
        <v>362.73460245353584</v>
      </c>
      <c r="S696" s="8">
        <f t="shared" si="131"/>
        <v>363</v>
      </c>
      <c r="T696" t="s">
        <v>62</v>
      </c>
    </row>
    <row r="697" spans="1:20" x14ac:dyDescent="0.35">
      <c r="A697" s="18" t="s">
        <v>1446</v>
      </c>
      <c r="B697" s="18" t="s">
        <v>1447</v>
      </c>
      <c r="C697" s="19">
        <v>3387.41</v>
      </c>
      <c r="D697" s="20">
        <f t="shared" si="120"/>
        <v>3.6748737346013191E-4</v>
      </c>
      <c r="E697" s="10">
        <f>SUM($C$5:C697)/SUM($C$5:$C$3941)</f>
        <v>0.73966669759537251</v>
      </c>
      <c r="F697" t="str">
        <f t="shared" si="121"/>
        <v>A</v>
      </c>
      <c r="G697" s="21">
        <v>0.89283342119135478</v>
      </c>
      <c r="H697" s="22">
        <f t="shared" si="122"/>
        <v>0.5357000527148128</v>
      </c>
      <c r="I697" s="23">
        <v>72.961538461538467</v>
      </c>
      <c r="J697" s="23">
        <v>121.698109534427</v>
      </c>
      <c r="K697" s="24">
        <f t="shared" si="123"/>
        <v>1.6679761981523995</v>
      </c>
      <c r="L697" t="str">
        <f t="shared" si="124"/>
        <v>Y</v>
      </c>
      <c r="M697" s="10">
        <f t="shared" si="125"/>
        <v>0.98</v>
      </c>
      <c r="N697" s="24">
        <f t="shared" si="126"/>
        <v>2.0537489106318221</v>
      </c>
      <c r="O697" s="25">
        <f t="shared" si="127"/>
        <v>353.46480408924782</v>
      </c>
      <c r="P697" s="8">
        <f t="shared" si="128"/>
        <v>500</v>
      </c>
      <c r="Q697" s="8">
        <f t="shared" si="129"/>
        <v>3794.0000000000005</v>
      </c>
      <c r="R697" s="8">
        <f t="shared" si="130"/>
        <v>1190.1530572436936</v>
      </c>
      <c r="S697" s="8">
        <f t="shared" si="131"/>
        <v>1191</v>
      </c>
      <c r="T697" t="s">
        <v>62</v>
      </c>
    </row>
    <row r="698" spans="1:20" x14ac:dyDescent="0.35">
      <c r="A698" s="18" t="s">
        <v>1448</v>
      </c>
      <c r="B698" s="18" t="s">
        <v>1449</v>
      </c>
      <c r="C698" s="19">
        <v>3385.66</v>
      </c>
      <c r="D698" s="20">
        <f t="shared" si="120"/>
        <v>3.6729752254053394E-4</v>
      </c>
      <c r="E698" s="10">
        <f>SUM($C$5:C698)/SUM($C$5:$C$3941)</f>
        <v>0.74003399511791312</v>
      </c>
      <c r="F698" t="str">
        <f t="shared" si="121"/>
        <v>A</v>
      </c>
      <c r="G698" s="21">
        <v>0.85799797263051192</v>
      </c>
      <c r="H698" s="22">
        <f t="shared" si="122"/>
        <v>0.51479878357830711</v>
      </c>
      <c r="I698" s="23">
        <v>75.884615384615387</v>
      </c>
      <c r="J698" s="23">
        <v>66.088667073375333</v>
      </c>
      <c r="K698" s="24">
        <f t="shared" si="123"/>
        <v>0.87090995636480417</v>
      </c>
      <c r="L698" t="str">
        <f t="shared" si="124"/>
        <v>X</v>
      </c>
      <c r="M698" s="10">
        <f t="shared" si="125"/>
        <v>0.98</v>
      </c>
      <c r="N698" s="24">
        <f t="shared" si="126"/>
        <v>2.0537489106318221</v>
      </c>
      <c r="O698" s="25">
        <f t="shared" si="127"/>
        <v>191.95053932207429</v>
      </c>
      <c r="P698" s="8">
        <f t="shared" si="128"/>
        <v>344</v>
      </c>
      <c r="Q698" s="8">
        <f t="shared" si="129"/>
        <v>3946</v>
      </c>
      <c r="R698" s="8">
        <f t="shared" si="130"/>
        <v>1238.1543342460734</v>
      </c>
      <c r="S698" s="8">
        <f t="shared" si="131"/>
        <v>1239</v>
      </c>
      <c r="T698" t="s">
        <v>62</v>
      </c>
    </row>
    <row r="699" spans="1:20" x14ac:dyDescent="0.35">
      <c r="A699" s="18" t="s">
        <v>1450</v>
      </c>
      <c r="B699" s="18" t="s">
        <v>1451</v>
      </c>
      <c r="C699" s="19">
        <v>3377.3</v>
      </c>
      <c r="D699" s="20">
        <f t="shared" si="120"/>
        <v>3.6639057757605471E-4</v>
      </c>
      <c r="E699" s="10">
        <f>SUM($C$5:C699)/SUM($C$5:$C$3941)</f>
        <v>0.74040038569548905</v>
      </c>
      <c r="F699" t="str">
        <f t="shared" si="121"/>
        <v>A</v>
      </c>
      <c r="G699" s="21">
        <v>2.5469834087481149</v>
      </c>
      <c r="H699" s="22">
        <f t="shared" si="122"/>
        <v>1.5281900452488688</v>
      </c>
      <c r="I699" s="23">
        <v>25.5</v>
      </c>
      <c r="J699" s="23">
        <v>80.36229239646967</v>
      </c>
      <c r="K699" s="24">
        <f t="shared" si="123"/>
        <v>3.1514624469203794</v>
      </c>
      <c r="L699" t="str">
        <f t="shared" si="124"/>
        <v>Z</v>
      </c>
      <c r="M699" s="10">
        <f t="shared" si="125"/>
        <v>0.98</v>
      </c>
      <c r="N699" s="24">
        <f t="shared" si="126"/>
        <v>2.0537489106318221</v>
      </c>
      <c r="O699" s="25">
        <f t="shared" si="127"/>
        <v>233.40742141968508</v>
      </c>
      <c r="P699" s="8">
        <f t="shared" si="128"/>
        <v>285</v>
      </c>
      <c r="Q699" s="8">
        <f t="shared" si="129"/>
        <v>1326</v>
      </c>
      <c r="R699" s="8">
        <f t="shared" si="130"/>
        <v>416.57967488737245</v>
      </c>
      <c r="S699" s="8">
        <f t="shared" si="131"/>
        <v>417</v>
      </c>
      <c r="T699" t="s">
        <v>62</v>
      </c>
    </row>
    <row r="700" spans="1:20" x14ac:dyDescent="0.35">
      <c r="A700" s="18" t="s">
        <v>1452</v>
      </c>
      <c r="B700" s="18" t="s">
        <v>1453</v>
      </c>
      <c r="C700" s="19">
        <v>3376.64</v>
      </c>
      <c r="D700" s="20">
        <f t="shared" si="120"/>
        <v>3.6631897665780636E-4</v>
      </c>
      <c r="E700" s="10">
        <f>SUM($C$5:C700)/SUM($C$5:$C$3941)</f>
        <v>0.74076670467214689</v>
      </c>
      <c r="F700" t="str">
        <f t="shared" si="121"/>
        <v>A</v>
      </c>
      <c r="G700" s="21">
        <v>2.7056410256410262</v>
      </c>
      <c r="H700" s="22">
        <f t="shared" si="122"/>
        <v>1.6233846153846156</v>
      </c>
      <c r="I700" s="23">
        <v>24</v>
      </c>
      <c r="J700" s="23">
        <v>54.027226251868498</v>
      </c>
      <c r="K700" s="24">
        <f t="shared" si="123"/>
        <v>2.2511344271611873</v>
      </c>
      <c r="L700" t="str">
        <f t="shared" si="124"/>
        <v>Z</v>
      </c>
      <c r="M700" s="10">
        <f t="shared" si="125"/>
        <v>0.98</v>
      </c>
      <c r="N700" s="24">
        <f t="shared" si="126"/>
        <v>2.0537489106318221</v>
      </c>
      <c r="O700" s="25">
        <f t="shared" si="127"/>
        <v>156.91881341180505</v>
      </c>
      <c r="P700" s="8">
        <f t="shared" si="128"/>
        <v>205</v>
      </c>
      <c r="Q700" s="8">
        <f t="shared" si="129"/>
        <v>1248</v>
      </c>
      <c r="R700" s="8">
        <f t="shared" si="130"/>
        <v>392.11330385862504</v>
      </c>
      <c r="S700" s="8">
        <f t="shared" si="131"/>
        <v>393</v>
      </c>
      <c r="T700" t="s">
        <v>62</v>
      </c>
    </row>
    <row r="701" spans="1:20" x14ac:dyDescent="0.35">
      <c r="A701" s="18" t="s">
        <v>1454</v>
      </c>
      <c r="B701" s="18" t="s">
        <v>1455</v>
      </c>
      <c r="C701" s="19">
        <v>3355.8</v>
      </c>
      <c r="D701" s="20">
        <f t="shared" si="120"/>
        <v>3.640581234209944E-4</v>
      </c>
      <c r="E701" s="10">
        <f>SUM($C$5:C701)/SUM($C$5:$C$3941)</f>
        <v>0.74113076279556789</v>
      </c>
      <c r="F701" t="str">
        <f t="shared" si="121"/>
        <v>A</v>
      </c>
      <c r="G701" s="21">
        <v>0.86847826086956514</v>
      </c>
      <c r="H701" s="22">
        <f t="shared" si="122"/>
        <v>0.52108695652173909</v>
      </c>
      <c r="I701" s="23">
        <v>74.307692307692307</v>
      </c>
      <c r="J701" s="23">
        <v>94.528455817684957</v>
      </c>
      <c r="K701" s="24">
        <f t="shared" si="123"/>
        <v>1.2721220762214331</v>
      </c>
      <c r="L701" t="str">
        <f t="shared" si="124"/>
        <v>Y</v>
      </c>
      <c r="M701" s="10">
        <f t="shared" si="125"/>
        <v>0.98</v>
      </c>
      <c r="N701" s="24">
        <f t="shared" si="126"/>
        <v>2.0537489106318221</v>
      </c>
      <c r="O701" s="25">
        <f t="shared" si="127"/>
        <v>274.55218691794977</v>
      </c>
      <c r="P701" s="8">
        <f t="shared" si="128"/>
        <v>424</v>
      </c>
      <c r="Q701" s="8">
        <f t="shared" si="129"/>
        <v>3864</v>
      </c>
      <c r="R701" s="8">
        <f t="shared" si="130"/>
        <v>1217.8069704479399</v>
      </c>
      <c r="S701" s="8">
        <f t="shared" si="131"/>
        <v>1218</v>
      </c>
      <c r="T701" t="s">
        <v>62</v>
      </c>
    </row>
    <row r="702" spans="1:20" x14ac:dyDescent="0.35">
      <c r="A702" s="18" t="s">
        <v>1456</v>
      </c>
      <c r="B702" s="18" t="s">
        <v>1457</v>
      </c>
      <c r="C702" s="19">
        <v>3349.01</v>
      </c>
      <c r="D702" s="20">
        <f t="shared" si="120"/>
        <v>3.6332150185295443E-4</v>
      </c>
      <c r="E702" s="10">
        <f>SUM($C$5:C702)/SUM($C$5:$C$3941)</f>
        <v>0.74149408429742081</v>
      </c>
      <c r="F702" t="str">
        <f t="shared" si="121"/>
        <v>A</v>
      </c>
      <c r="G702" s="21">
        <v>1.347148028962188</v>
      </c>
      <c r="H702" s="22">
        <f t="shared" si="122"/>
        <v>0.80828881737731273</v>
      </c>
      <c r="I702" s="23">
        <v>47.807692307692307</v>
      </c>
      <c r="J702" s="23">
        <v>68.523657990317886</v>
      </c>
      <c r="K702" s="24">
        <f t="shared" si="123"/>
        <v>1.4333186707548391</v>
      </c>
      <c r="L702" t="str">
        <f t="shared" si="124"/>
        <v>Y</v>
      </c>
      <c r="M702" s="10">
        <f t="shared" si="125"/>
        <v>0.98</v>
      </c>
      <c r="N702" s="24">
        <f t="shared" si="126"/>
        <v>2.0537489106318221</v>
      </c>
      <c r="O702" s="25">
        <f t="shared" si="127"/>
        <v>199.02282327709102</v>
      </c>
      <c r="P702" s="8">
        <f t="shared" si="128"/>
        <v>295</v>
      </c>
      <c r="Q702" s="8">
        <f t="shared" si="129"/>
        <v>2486</v>
      </c>
      <c r="R702" s="8">
        <f t="shared" si="130"/>
        <v>784.30010794415455</v>
      </c>
      <c r="S702" s="8">
        <f t="shared" si="131"/>
        <v>785</v>
      </c>
      <c r="T702" t="s">
        <v>62</v>
      </c>
    </row>
    <row r="703" spans="1:20" x14ac:dyDescent="0.35">
      <c r="A703" s="18" t="s">
        <v>1458</v>
      </c>
      <c r="B703" s="18" t="s">
        <v>1459</v>
      </c>
      <c r="C703" s="19">
        <v>3343.36</v>
      </c>
      <c r="D703" s="20">
        <f t="shared" si="120"/>
        <v>3.6270855459825257E-4</v>
      </c>
      <c r="E703" s="10">
        <f>SUM($C$5:C703)/SUM($C$5:$C$3941)</f>
        <v>0.74185679285201911</v>
      </c>
      <c r="F703" t="str">
        <f t="shared" si="121"/>
        <v>A</v>
      </c>
      <c r="G703" s="21">
        <v>2.4404087591240882</v>
      </c>
      <c r="H703" s="22">
        <f t="shared" si="122"/>
        <v>1.4642452554744529</v>
      </c>
      <c r="I703" s="23">
        <v>26.34615384615385</v>
      </c>
      <c r="J703" s="23">
        <v>36.58826803042286</v>
      </c>
      <c r="K703" s="24">
        <f t="shared" si="123"/>
        <v>1.3887517792569259</v>
      </c>
      <c r="L703" t="str">
        <f t="shared" si="124"/>
        <v>Y</v>
      </c>
      <c r="M703" s="10">
        <f t="shared" si="125"/>
        <v>0.98</v>
      </c>
      <c r="N703" s="24">
        <f t="shared" si="126"/>
        <v>2.0537489106318221</v>
      </c>
      <c r="O703" s="25">
        <f t="shared" si="127"/>
        <v>106.26841321376321</v>
      </c>
      <c r="P703" s="8">
        <f t="shared" si="128"/>
        <v>159</v>
      </c>
      <c r="Q703" s="8">
        <f t="shared" si="129"/>
        <v>1370.0000000000002</v>
      </c>
      <c r="R703" s="8">
        <f t="shared" si="130"/>
        <v>432.58192474740844</v>
      </c>
      <c r="S703" s="8">
        <f t="shared" si="131"/>
        <v>433</v>
      </c>
      <c r="T703" t="s">
        <v>62</v>
      </c>
    </row>
    <row r="704" spans="1:20" x14ac:dyDescent="0.35">
      <c r="A704" s="18" t="s">
        <v>1460</v>
      </c>
      <c r="B704" s="18" t="s">
        <v>1461</v>
      </c>
      <c r="C704" s="19">
        <v>3333.79</v>
      </c>
      <c r="D704" s="20">
        <f t="shared" si="120"/>
        <v>3.6167034128365127E-4</v>
      </c>
      <c r="E704" s="10">
        <f>SUM($C$5:C704)/SUM($C$5:$C$3941)</f>
        <v>0.74221846319330276</v>
      </c>
      <c r="F704" t="str">
        <f t="shared" si="121"/>
        <v>A</v>
      </c>
      <c r="G704" s="21">
        <v>2.064266253869969</v>
      </c>
      <c r="H704" s="22">
        <f t="shared" si="122"/>
        <v>1.2385597523219813</v>
      </c>
      <c r="I704" s="23">
        <v>31.05769230769231</v>
      </c>
      <c r="J704" s="23">
        <v>59.355166767696943</v>
      </c>
      <c r="K704" s="24">
        <f t="shared" si="123"/>
        <v>1.9111261126441119</v>
      </c>
      <c r="L704" t="str">
        <f t="shared" si="124"/>
        <v>Y</v>
      </c>
      <c r="M704" s="10">
        <f t="shared" si="125"/>
        <v>0.98</v>
      </c>
      <c r="N704" s="24">
        <f t="shared" si="126"/>
        <v>2.0537489106318221</v>
      </c>
      <c r="O704" s="25">
        <f t="shared" si="127"/>
        <v>172.3934946359511</v>
      </c>
      <c r="P704" s="8">
        <f t="shared" si="128"/>
        <v>235</v>
      </c>
      <c r="Q704" s="8">
        <f t="shared" si="129"/>
        <v>1615.0000000000002</v>
      </c>
      <c r="R704" s="8">
        <f t="shared" si="130"/>
        <v>510.67286222415129</v>
      </c>
      <c r="S704" s="8">
        <f t="shared" si="131"/>
        <v>511</v>
      </c>
      <c r="T704" t="s">
        <v>62</v>
      </c>
    </row>
    <row r="705" spans="1:20" x14ac:dyDescent="0.35">
      <c r="A705" s="18" t="s">
        <v>1462</v>
      </c>
      <c r="B705" s="18" t="s">
        <v>1463</v>
      </c>
      <c r="C705" s="19">
        <v>3332.85</v>
      </c>
      <c r="D705" s="20">
        <f t="shared" si="120"/>
        <v>3.6156836421826725E-4</v>
      </c>
      <c r="E705" s="10">
        <f>SUM($C$5:C705)/SUM($C$5:$C$3941)</f>
        <v>0.74258003155752095</v>
      </c>
      <c r="F705" t="str">
        <f t="shared" si="121"/>
        <v>A</v>
      </c>
      <c r="G705" s="21">
        <v>34.717187500000001</v>
      </c>
      <c r="H705" s="22">
        <f t="shared" si="122"/>
        <v>20.830312500000002</v>
      </c>
      <c r="I705" s="23">
        <v>1.846153846153846</v>
      </c>
      <c r="J705" s="23">
        <v>3.7593523398429891</v>
      </c>
      <c r="K705" s="24">
        <f t="shared" si="123"/>
        <v>2.0363158507482857</v>
      </c>
      <c r="L705" t="str">
        <f t="shared" si="124"/>
        <v>Z</v>
      </c>
      <c r="M705" s="10">
        <f t="shared" si="125"/>
        <v>0.98</v>
      </c>
      <c r="N705" s="24">
        <f t="shared" si="126"/>
        <v>2.0537489106318221</v>
      </c>
      <c r="O705" s="25">
        <f t="shared" si="127"/>
        <v>10.91881166756461</v>
      </c>
      <c r="P705" s="8">
        <f t="shared" si="128"/>
        <v>15</v>
      </c>
      <c r="Q705" s="8">
        <f t="shared" si="129"/>
        <v>96</v>
      </c>
      <c r="R705" s="8">
        <f t="shared" si="130"/>
        <v>30.360066722249638</v>
      </c>
      <c r="S705" s="8">
        <f t="shared" si="131"/>
        <v>31</v>
      </c>
      <c r="T705" t="s">
        <v>175</v>
      </c>
    </row>
    <row r="706" spans="1:20" x14ac:dyDescent="0.35">
      <c r="A706" s="18" t="s">
        <v>1464</v>
      </c>
      <c r="B706" s="18" t="s">
        <v>1465</v>
      </c>
      <c r="C706" s="19">
        <v>3330.73</v>
      </c>
      <c r="D706" s="20">
        <f t="shared" si="120"/>
        <v>3.6133837338995432E-4</v>
      </c>
      <c r="E706" s="10">
        <f>SUM($C$5:C706)/SUM($C$5:$C$3941)</f>
        <v>0.74294136993091098</v>
      </c>
      <c r="F706" t="str">
        <f t="shared" si="121"/>
        <v>A</v>
      </c>
      <c r="G706" s="21">
        <v>2.1544178525226392</v>
      </c>
      <c r="H706" s="22">
        <f t="shared" si="122"/>
        <v>1.2926507115135835</v>
      </c>
      <c r="I706" s="23">
        <v>29.73076923076923</v>
      </c>
      <c r="J706" s="23">
        <v>41.623953974781408</v>
      </c>
      <c r="K706" s="24">
        <f t="shared" si="123"/>
        <v>1.4000294997985985</v>
      </c>
      <c r="L706" t="str">
        <f t="shared" si="124"/>
        <v>Y</v>
      </c>
      <c r="M706" s="10">
        <f t="shared" si="125"/>
        <v>0.98</v>
      </c>
      <c r="N706" s="24">
        <f t="shared" si="126"/>
        <v>2.0537489106318221</v>
      </c>
      <c r="O706" s="25">
        <f t="shared" si="127"/>
        <v>120.8942586980281</v>
      </c>
      <c r="P706" s="8">
        <f t="shared" si="128"/>
        <v>181</v>
      </c>
      <c r="Q706" s="8">
        <f t="shared" si="129"/>
        <v>1546</v>
      </c>
      <c r="R706" s="8">
        <f t="shared" si="130"/>
        <v>489.0791489741755</v>
      </c>
      <c r="S706" s="8">
        <f t="shared" si="131"/>
        <v>490</v>
      </c>
      <c r="T706" t="s">
        <v>62</v>
      </c>
    </row>
    <row r="707" spans="1:20" x14ac:dyDescent="0.35">
      <c r="A707" s="18" t="s">
        <v>1466</v>
      </c>
      <c r="B707" s="18" t="s">
        <v>1467</v>
      </c>
      <c r="C707" s="19">
        <v>3328.86</v>
      </c>
      <c r="D707" s="20">
        <f t="shared" si="120"/>
        <v>3.6113550412158395E-4</v>
      </c>
      <c r="E707" s="10">
        <f>SUM($C$5:C707)/SUM($C$5:$C$3941)</f>
        <v>0.74330250543503262</v>
      </c>
      <c r="F707" t="str">
        <f t="shared" si="121"/>
        <v>A</v>
      </c>
      <c r="G707" s="21">
        <v>6.906348547717843</v>
      </c>
      <c r="H707" s="22">
        <f t="shared" si="122"/>
        <v>4.1438091286307053</v>
      </c>
      <c r="I707" s="23">
        <v>9.2692307692307701</v>
      </c>
      <c r="J707" s="23">
        <v>10.997531602931</v>
      </c>
      <c r="K707" s="24">
        <f t="shared" si="123"/>
        <v>1.1864556916025144</v>
      </c>
      <c r="L707" t="str">
        <f t="shared" si="124"/>
        <v>Y</v>
      </c>
      <c r="M707" s="10">
        <f t="shared" si="125"/>
        <v>0.98</v>
      </c>
      <c r="N707" s="24">
        <f t="shared" si="126"/>
        <v>2.0537489106318221</v>
      </c>
      <c r="O707" s="25">
        <f t="shared" si="127"/>
        <v>31.941665884264712</v>
      </c>
      <c r="P707" s="8">
        <f t="shared" si="128"/>
        <v>51</v>
      </c>
      <c r="Q707" s="8">
        <f t="shared" si="129"/>
        <v>482.00000000000006</v>
      </c>
      <c r="R707" s="8">
        <f t="shared" si="130"/>
        <v>152.52416129171709</v>
      </c>
      <c r="S707" s="8">
        <f t="shared" si="131"/>
        <v>153</v>
      </c>
      <c r="T707" t="s">
        <v>62</v>
      </c>
    </row>
    <row r="708" spans="1:20" x14ac:dyDescent="0.35">
      <c r="A708" s="18" t="s">
        <v>1468</v>
      </c>
      <c r="B708" s="18" t="s">
        <v>1469</v>
      </c>
      <c r="C708" s="19">
        <v>3326.49</v>
      </c>
      <c r="D708" s="20">
        <f t="shared" si="120"/>
        <v>3.6087839173332847E-4</v>
      </c>
      <c r="E708" s="10">
        <f>SUM($C$5:C708)/SUM($C$5:$C$3941)</f>
        <v>0.74366338382676589</v>
      </c>
      <c r="F708" t="str">
        <f t="shared" si="121"/>
        <v>A</v>
      </c>
      <c r="G708" s="21">
        <v>4.8001298701298696</v>
      </c>
      <c r="H708" s="22">
        <f t="shared" si="122"/>
        <v>2.8800779220779216</v>
      </c>
      <c r="I708" s="23">
        <v>13.32692307692308</v>
      </c>
      <c r="J708" s="23">
        <v>15.092812409400031</v>
      </c>
      <c r="K708" s="24">
        <f t="shared" si="123"/>
        <v>1.132505404457145</v>
      </c>
      <c r="L708" t="str">
        <f t="shared" si="124"/>
        <v>Y</v>
      </c>
      <c r="M708" s="10">
        <f t="shared" si="125"/>
        <v>0.98</v>
      </c>
      <c r="N708" s="24">
        <f t="shared" si="126"/>
        <v>2.0537489106318221</v>
      </c>
      <c r="O708" s="25">
        <f t="shared" si="127"/>
        <v>43.836161480677745</v>
      </c>
      <c r="P708" s="8">
        <f t="shared" si="128"/>
        <v>71</v>
      </c>
      <c r="Q708" s="8">
        <f t="shared" si="129"/>
        <v>693.00000000000023</v>
      </c>
      <c r="R708" s="8">
        <f t="shared" si="130"/>
        <v>219.37114202167811</v>
      </c>
      <c r="S708" s="8">
        <f t="shared" si="131"/>
        <v>220</v>
      </c>
      <c r="T708" t="s">
        <v>62</v>
      </c>
    </row>
    <row r="709" spans="1:20" x14ac:dyDescent="0.35">
      <c r="A709" s="18" t="s">
        <v>1470</v>
      </c>
      <c r="B709" s="18" t="s">
        <v>1471</v>
      </c>
      <c r="C709" s="19">
        <v>3322.51</v>
      </c>
      <c r="D709" s="20">
        <f t="shared" ref="D709:D772" si="132">C709/SUM($C$5:$C$3941)</f>
        <v>3.6044661649904289E-4</v>
      </c>
      <c r="E709" s="10">
        <f>SUM($C$5:C709)/SUM($C$5:$C$3941)</f>
        <v>0.74402383044326492</v>
      </c>
      <c r="F709" t="str">
        <f t="shared" ref="F709:F772" si="133">IF(E709-D709&lt;CutA,"A",IF(E709-D709&lt;CutB,"B","C"))</f>
        <v>A</v>
      </c>
      <c r="G709" s="21">
        <v>1.2077462740821521</v>
      </c>
      <c r="H709" s="22">
        <f t="shared" ref="H709:H772" si="134">G709*CostRatio</f>
        <v>0.72464776444929124</v>
      </c>
      <c r="I709" s="23">
        <v>52.903846153846153</v>
      </c>
      <c r="J709" s="23">
        <v>117.43755280337911</v>
      </c>
      <c r="K709" s="24">
        <f t="shared" ref="K709:K772" si="135">IF(I709&gt;0,J709/I709,0)</f>
        <v>2.2198301511362097</v>
      </c>
      <c r="L709" t="str">
        <f t="shared" ref="L709:L772" si="136">IF(K709&lt;=CutX,"X",IF(K709&lt;=CutY,"Y","Z"))</f>
        <v>Z</v>
      </c>
      <c r="M709" s="10">
        <f t="shared" ref="M709:M772" si="137">_xlfn.XLOOKUP(F709,TargetClass,TargetLevel)</f>
        <v>0.98</v>
      </c>
      <c r="N709" s="24">
        <f t="shared" ref="N709:N772" si="138">_xlfn.NORM.S.INV(M709)</f>
        <v>2.0537489106318221</v>
      </c>
      <c r="O709" s="25">
        <f t="shared" ref="O709:O772" si="139">N709*J709*SQRT(LeadTime)</f>
        <v>341.09027455865595</v>
      </c>
      <c r="P709" s="8">
        <f t="shared" ref="P709:P772" si="140">ROUNDUP(ROUND(I709*LeadTime+O709,6),0)</f>
        <v>447</v>
      </c>
      <c r="Q709" s="8">
        <f t="shared" ref="Q709:Q772" si="141">I709*WeeksPerYear</f>
        <v>2751</v>
      </c>
      <c r="R709" s="8">
        <f t="shared" ref="R709:R772" si="142">SQRT(2*Q709*OrderCost/(HoldingRate*H709))</f>
        <v>871.35838486068008</v>
      </c>
      <c r="S709" s="8">
        <f t="shared" ref="S709:S772" si="143">MAX(ROUNDUP(ROUND(R709,6),0),ROUNDUP(ROUND(I709,6),0))</f>
        <v>872</v>
      </c>
      <c r="T709" t="s">
        <v>62</v>
      </c>
    </row>
    <row r="710" spans="1:20" x14ac:dyDescent="0.35">
      <c r="A710" s="18" t="s">
        <v>1472</v>
      </c>
      <c r="B710" s="18" t="s">
        <v>1473</v>
      </c>
      <c r="C710" s="19">
        <v>3322.45</v>
      </c>
      <c r="D710" s="20">
        <f t="shared" si="132"/>
        <v>3.6044010732465666E-4</v>
      </c>
      <c r="E710" s="10">
        <f>SUM($C$5:C710)/SUM($C$5:$C$3941)</f>
        <v>0.74438427055058964</v>
      </c>
      <c r="F710" t="str">
        <f t="shared" si="133"/>
        <v>A</v>
      </c>
      <c r="G710" s="21">
        <v>2.1630533854166671</v>
      </c>
      <c r="H710" s="22">
        <f t="shared" si="134"/>
        <v>1.2978320312500002</v>
      </c>
      <c r="I710" s="23">
        <v>29.53846153846154</v>
      </c>
      <c r="J710" s="23">
        <v>32.568757758017917</v>
      </c>
      <c r="K710" s="24">
        <f t="shared" si="135"/>
        <v>1.1025881532662314</v>
      </c>
      <c r="L710" t="str">
        <f t="shared" si="136"/>
        <v>Y</v>
      </c>
      <c r="M710" s="10">
        <f t="shared" si="137"/>
        <v>0.98</v>
      </c>
      <c r="N710" s="24">
        <f t="shared" si="138"/>
        <v>2.0537489106318221</v>
      </c>
      <c r="O710" s="25">
        <f t="shared" si="139"/>
        <v>94.593988554204984</v>
      </c>
      <c r="P710" s="8">
        <f t="shared" si="140"/>
        <v>154</v>
      </c>
      <c r="Q710" s="8">
        <f t="shared" si="141"/>
        <v>1536</v>
      </c>
      <c r="R710" s="8">
        <f t="shared" si="142"/>
        <v>486.52074307803002</v>
      </c>
      <c r="S710" s="8">
        <f t="shared" si="143"/>
        <v>487</v>
      </c>
      <c r="T710" t="s">
        <v>62</v>
      </c>
    </row>
    <row r="711" spans="1:20" x14ac:dyDescent="0.35">
      <c r="A711" s="18" t="s">
        <v>1474</v>
      </c>
      <c r="B711" s="18" t="s">
        <v>1475</v>
      </c>
      <c r="C711" s="19">
        <v>3314.41</v>
      </c>
      <c r="D711" s="20">
        <f t="shared" si="132"/>
        <v>3.5956787795690388E-4</v>
      </c>
      <c r="E711" s="10">
        <f>SUM($C$5:C711)/SUM($C$5:$C$3941)</f>
        <v>0.74474383842854652</v>
      </c>
      <c r="F711" t="str">
        <f t="shared" si="133"/>
        <v>A</v>
      </c>
      <c r="G711" s="21">
        <v>4.4849932341001351</v>
      </c>
      <c r="H711" s="22">
        <f t="shared" si="134"/>
        <v>2.6909959404600809</v>
      </c>
      <c r="I711" s="23">
        <v>14.21153846153846</v>
      </c>
      <c r="J711" s="23">
        <v>16.604200435327531</v>
      </c>
      <c r="K711" s="24">
        <f t="shared" si="135"/>
        <v>1.1683605177767682</v>
      </c>
      <c r="L711" t="str">
        <f t="shared" si="136"/>
        <v>Y</v>
      </c>
      <c r="M711" s="10">
        <f t="shared" si="137"/>
        <v>0.98</v>
      </c>
      <c r="N711" s="24">
        <f t="shared" si="138"/>
        <v>2.0537489106318221</v>
      </c>
      <c r="O711" s="25">
        <f t="shared" si="139"/>
        <v>48.2258966584142</v>
      </c>
      <c r="P711" s="8">
        <f t="shared" si="140"/>
        <v>77</v>
      </c>
      <c r="Q711" s="8">
        <f t="shared" si="141"/>
        <v>738.99999999999989</v>
      </c>
      <c r="R711" s="8">
        <f t="shared" si="142"/>
        <v>234.3584924796107</v>
      </c>
      <c r="S711" s="8">
        <f t="shared" si="143"/>
        <v>235</v>
      </c>
      <c r="T711" t="s">
        <v>62</v>
      </c>
    </row>
    <row r="712" spans="1:20" x14ac:dyDescent="0.35">
      <c r="A712" s="18" t="s">
        <v>1476</v>
      </c>
      <c r="B712" s="18" t="s">
        <v>1477</v>
      </c>
      <c r="C712" s="19">
        <v>3304.89</v>
      </c>
      <c r="D712" s="20">
        <f t="shared" si="132"/>
        <v>3.5853508895429114E-4</v>
      </c>
      <c r="E712" s="10">
        <f>SUM($C$5:C712)/SUM($C$5:$C$3941)</f>
        <v>0.74510237351750075</v>
      </c>
      <c r="F712" t="str">
        <f t="shared" si="133"/>
        <v>A</v>
      </c>
      <c r="G712" s="21">
        <v>1.198726877040261</v>
      </c>
      <c r="H712" s="22">
        <f t="shared" si="134"/>
        <v>0.71923612622415656</v>
      </c>
      <c r="I712" s="23">
        <v>53.019230769230766</v>
      </c>
      <c r="J712" s="23">
        <v>77.013747279202789</v>
      </c>
      <c r="K712" s="24">
        <f t="shared" si="135"/>
        <v>1.452562516691529</v>
      </c>
      <c r="L712" t="str">
        <f t="shared" si="136"/>
        <v>Y</v>
      </c>
      <c r="M712" s="10">
        <f t="shared" si="137"/>
        <v>0.98</v>
      </c>
      <c r="N712" s="24">
        <f t="shared" si="138"/>
        <v>2.0537489106318221</v>
      </c>
      <c r="O712" s="25">
        <f t="shared" si="139"/>
        <v>223.68177450218784</v>
      </c>
      <c r="P712" s="8">
        <f t="shared" si="140"/>
        <v>330</v>
      </c>
      <c r="Q712" s="8">
        <f t="shared" si="141"/>
        <v>2757</v>
      </c>
      <c r="R712" s="8">
        <f t="shared" si="142"/>
        <v>875.5836317903503</v>
      </c>
      <c r="S712" s="8">
        <f t="shared" si="143"/>
        <v>876</v>
      </c>
      <c r="T712" t="s">
        <v>175</v>
      </c>
    </row>
    <row r="713" spans="1:20" x14ac:dyDescent="0.35">
      <c r="A713" s="18" t="s">
        <v>1478</v>
      </c>
      <c r="B713" s="18" t="s">
        <v>1479</v>
      </c>
      <c r="C713" s="19">
        <v>3297.8</v>
      </c>
      <c r="D713" s="20">
        <f t="shared" si="132"/>
        <v>3.5776592151432011E-4</v>
      </c>
      <c r="E713" s="10">
        <f>SUM($C$5:C713)/SUM($C$5:$C$3941)</f>
        <v>0.74546013943901512</v>
      </c>
      <c r="F713" t="str">
        <f t="shared" si="133"/>
        <v>A</v>
      </c>
      <c r="G713" s="21">
        <v>0.41274092615769709</v>
      </c>
      <c r="H713" s="22">
        <f t="shared" si="134"/>
        <v>0.24764455569461824</v>
      </c>
      <c r="I713" s="23">
        <v>153.65384615384619</v>
      </c>
      <c r="J713" s="23">
        <v>103.7441960796418</v>
      </c>
      <c r="K713" s="24">
        <f t="shared" si="135"/>
        <v>0.67518125108152338</v>
      </c>
      <c r="L713" t="str">
        <f t="shared" si="136"/>
        <v>X</v>
      </c>
      <c r="M713" s="10">
        <f t="shared" si="137"/>
        <v>0.98</v>
      </c>
      <c r="N713" s="24">
        <f t="shared" si="138"/>
        <v>2.0537489106318221</v>
      </c>
      <c r="O713" s="25">
        <f t="shared" si="139"/>
        <v>301.3187475382565</v>
      </c>
      <c r="P713" s="8">
        <f t="shared" si="140"/>
        <v>609</v>
      </c>
      <c r="Q713" s="8">
        <f t="shared" si="141"/>
        <v>7990.0000000000018</v>
      </c>
      <c r="R713" s="8">
        <f t="shared" si="142"/>
        <v>2540.2355823894845</v>
      </c>
      <c r="S713" s="8">
        <f t="shared" si="143"/>
        <v>2541</v>
      </c>
      <c r="T713" t="s">
        <v>62</v>
      </c>
    </row>
    <row r="714" spans="1:20" x14ac:dyDescent="0.35">
      <c r="A714" s="18" t="s">
        <v>1480</v>
      </c>
      <c r="B714" s="18" t="s">
        <v>1481</v>
      </c>
      <c r="C714" s="19">
        <v>3293.69</v>
      </c>
      <c r="D714" s="20">
        <f t="shared" si="132"/>
        <v>3.5732004306886439E-4</v>
      </c>
      <c r="E714" s="10">
        <f>SUM($C$5:C714)/SUM($C$5:$C$3941)</f>
        <v>0.745817459482084</v>
      </c>
      <c r="F714" t="str">
        <f t="shared" si="133"/>
        <v>A</v>
      </c>
      <c r="G714" s="21">
        <v>1.704808488612837</v>
      </c>
      <c r="H714" s="22">
        <f t="shared" si="134"/>
        <v>1.022885093167702</v>
      </c>
      <c r="I714" s="23">
        <v>37.153846153846153</v>
      </c>
      <c r="J714" s="23">
        <v>64.405999177212394</v>
      </c>
      <c r="K714" s="24">
        <f t="shared" si="135"/>
        <v>1.7334948018711411</v>
      </c>
      <c r="L714" t="str">
        <f t="shared" si="136"/>
        <v>Y</v>
      </c>
      <c r="M714" s="10">
        <f t="shared" si="137"/>
        <v>0.98</v>
      </c>
      <c r="N714" s="24">
        <f t="shared" si="138"/>
        <v>2.0537489106318221</v>
      </c>
      <c r="O714" s="25">
        <f t="shared" si="139"/>
        <v>187.0633321128592</v>
      </c>
      <c r="P714" s="8">
        <f t="shared" si="140"/>
        <v>262</v>
      </c>
      <c r="Q714" s="8">
        <f t="shared" si="141"/>
        <v>1932</v>
      </c>
      <c r="R714" s="8">
        <f t="shared" si="142"/>
        <v>614.61780050616301</v>
      </c>
      <c r="S714" s="8">
        <f t="shared" si="143"/>
        <v>615</v>
      </c>
      <c r="T714" t="s">
        <v>62</v>
      </c>
    </row>
    <row r="715" spans="1:20" x14ac:dyDescent="0.35">
      <c r="A715" s="18" t="s">
        <v>1482</v>
      </c>
      <c r="B715" s="18" t="s">
        <v>1483</v>
      </c>
      <c r="C715" s="19">
        <v>3288.25</v>
      </c>
      <c r="D715" s="20">
        <f t="shared" si="132"/>
        <v>3.5672987792451425E-4</v>
      </c>
      <c r="E715" s="10">
        <f>SUM($C$5:C715)/SUM($C$5:$C$3941)</f>
        <v>0.74617418936000857</v>
      </c>
      <c r="F715" t="str">
        <f t="shared" si="133"/>
        <v>A</v>
      </c>
      <c r="G715" s="21">
        <v>6.2159735349716447</v>
      </c>
      <c r="H715" s="22">
        <f t="shared" si="134"/>
        <v>3.7295841209829868</v>
      </c>
      <c r="I715" s="23">
        <v>10.17307692307692</v>
      </c>
      <c r="J715" s="23">
        <v>32.117871852096492</v>
      </c>
      <c r="K715" s="24">
        <f t="shared" si="135"/>
        <v>3.1571443030416222</v>
      </c>
      <c r="L715" t="str">
        <f t="shared" si="136"/>
        <v>Z</v>
      </c>
      <c r="M715" s="10">
        <f t="shared" si="137"/>
        <v>0.98</v>
      </c>
      <c r="N715" s="24">
        <f t="shared" si="138"/>
        <v>2.0537489106318221</v>
      </c>
      <c r="O715" s="25">
        <f t="shared" si="139"/>
        <v>93.284417690591567</v>
      </c>
      <c r="P715" s="8">
        <f t="shared" si="140"/>
        <v>114</v>
      </c>
      <c r="Q715" s="8">
        <f t="shared" si="141"/>
        <v>528.99999999999977</v>
      </c>
      <c r="R715" s="8">
        <f t="shared" si="142"/>
        <v>168.42735569175034</v>
      </c>
      <c r="S715" s="8">
        <f t="shared" si="143"/>
        <v>169</v>
      </c>
      <c r="T715" t="s">
        <v>62</v>
      </c>
    </row>
    <row r="716" spans="1:20" x14ac:dyDescent="0.35">
      <c r="A716" s="18" t="s">
        <v>1484</v>
      </c>
      <c r="B716" s="18" t="s">
        <v>1485</v>
      </c>
      <c r="C716" s="19">
        <v>3287.72</v>
      </c>
      <c r="D716" s="20">
        <f t="shared" si="132"/>
        <v>3.5667238021743598E-4</v>
      </c>
      <c r="E716" s="10">
        <f>SUM($C$5:C716)/SUM($C$5:$C$3941)</f>
        <v>0.74653086174022598</v>
      </c>
      <c r="F716" t="str">
        <f t="shared" si="133"/>
        <v>A</v>
      </c>
      <c r="G716" s="21">
        <v>18.470337078651681</v>
      </c>
      <c r="H716" s="22">
        <f t="shared" si="134"/>
        <v>11.082202247191008</v>
      </c>
      <c r="I716" s="23">
        <v>3.4230769230769229</v>
      </c>
      <c r="J716" s="23">
        <v>15.895919014869831</v>
      </c>
      <c r="K716" s="24">
        <f t="shared" si="135"/>
        <v>4.6437516223215241</v>
      </c>
      <c r="L716" t="str">
        <f t="shared" si="136"/>
        <v>Z</v>
      </c>
      <c r="M716" s="10">
        <f t="shared" si="137"/>
        <v>0.98</v>
      </c>
      <c r="N716" s="24">
        <f t="shared" si="138"/>
        <v>2.0537489106318221</v>
      </c>
      <c r="O716" s="25">
        <f t="shared" si="139"/>
        <v>46.168736079010841</v>
      </c>
      <c r="P716" s="8">
        <f t="shared" si="140"/>
        <v>54</v>
      </c>
      <c r="Q716" s="8">
        <f t="shared" si="141"/>
        <v>178</v>
      </c>
      <c r="R716" s="8">
        <f t="shared" si="142"/>
        <v>56.677666726674246</v>
      </c>
      <c r="S716" s="8">
        <f t="shared" si="143"/>
        <v>57</v>
      </c>
      <c r="T716" t="s">
        <v>62</v>
      </c>
    </row>
    <row r="717" spans="1:20" x14ac:dyDescent="0.35">
      <c r="A717" s="18" t="s">
        <v>1486</v>
      </c>
      <c r="B717" s="18" t="s">
        <v>1487</v>
      </c>
      <c r="C717" s="19">
        <v>3280.48</v>
      </c>
      <c r="D717" s="20">
        <f t="shared" si="132"/>
        <v>3.5588693984149941E-4</v>
      </c>
      <c r="E717" s="10">
        <f>SUM($C$5:C717)/SUM($C$5:$C$3941)</f>
        <v>0.74688674868006744</v>
      </c>
      <c r="F717" t="str">
        <f t="shared" si="133"/>
        <v>A</v>
      </c>
      <c r="G717" s="21">
        <v>2.328232789212207</v>
      </c>
      <c r="H717" s="22">
        <f t="shared" si="134"/>
        <v>1.3969396735273241</v>
      </c>
      <c r="I717" s="23">
        <v>27.09615384615385</v>
      </c>
      <c r="J717" s="23">
        <v>20.722498539060329</v>
      </c>
      <c r="K717" s="24">
        <f t="shared" si="135"/>
        <v>0.76477638327263087</v>
      </c>
      <c r="L717" t="str">
        <f t="shared" si="136"/>
        <v>X</v>
      </c>
      <c r="M717" s="10">
        <f t="shared" si="137"/>
        <v>0.98</v>
      </c>
      <c r="N717" s="24">
        <f t="shared" si="138"/>
        <v>2.0537489106318221</v>
      </c>
      <c r="O717" s="25">
        <f t="shared" si="139"/>
        <v>60.187244603636316</v>
      </c>
      <c r="P717" s="8">
        <f t="shared" si="140"/>
        <v>115</v>
      </c>
      <c r="Q717" s="8">
        <f t="shared" si="141"/>
        <v>1409.0000000000002</v>
      </c>
      <c r="R717" s="8">
        <f t="shared" si="142"/>
        <v>449.13993165793329</v>
      </c>
      <c r="S717" s="8">
        <f t="shared" si="143"/>
        <v>450</v>
      </c>
      <c r="T717" t="s">
        <v>62</v>
      </c>
    </row>
    <row r="718" spans="1:20" x14ac:dyDescent="0.35">
      <c r="A718" s="18" t="s">
        <v>1488</v>
      </c>
      <c r="B718" s="18" t="s">
        <v>1489</v>
      </c>
      <c r="C718" s="19">
        <v>3276.28</v>
      </c>
      <c r="D718" s="20">
        <f t="shared" si="132"/>
        <v>3.554312976344644E-4</v>
      </c>
      <c r="E718" s="10">
        <f>SUM($C$5:C718)/SUM($C$5:$C$3941)</f>
        <v>0.74724217997770193</v>
      </c>
      <c r="F718" t="str">
        <f t="shared" si="133"/>
        <v>A</v>
      </c>
      <c r="G718" s="21">
        <v>2.8539024390243899</v>
      </c>
      <c r="H718" s="22">
        <f t="shared" si="134"/>
        <v>1.7123414634146339</v>
      </c>
      <c r="I718" s="23">
        <v>22.07692307692308</v>
      </c>
      <c r="J718" s="23">
        <v>26.058641375691629</v>
      </c>
      <c r="K718" s="24">
        <f t="shared" si="135"/>
        <v>1.1803565779930005</v>
      </c>
      <c r="L718" t="str">
        <f t="shared" si="136"/>
        <v>Y</v>
      </c>
      <c r="M718" s="10">
        <f t="shared" si="137"/>
        <v>0.98</v>
      </c>
      <c r="N718" s="24">
        <f t="shared" si="138"/>
        <v>2.0537489106318221</v>
      </c>
      <c r="O718" s="25">
        <f t="shared" si="139"/>
        <v>75.685748972831618</v>
      </c>
      <c r="P718" s="8">
        <f t="shared" si="140"/>
        <v>120</v>
      </c>
      <c r="Q718" s="8">
        <f t="shared" si="141"/>
        <v>1148.0000000000002</v>
      </c>
      <c r="R718" s="8">
        <f t="shared" si="142"/>
        <v>366.1767412135452</v>
      </c>
      <c r="S718" s="8">
        <f t="shared" si="143"/>
        <v>367</v>
      </c>
      <c r="T718" t="s">
        <v>62</v>
      </c>
    </row>
    <row r="719" spans="1:20" x14ac:dyDescent="0.35">
      <c r="A719" s="18" t="s">
        <v>1490</v>
      </c>
      <c r="B719" s="18" t="s">
        <v>1491</v>
      </c>
      <c r="C719" s="19">
        <v>3249.19</v>
      </c>
      <c r="D719" s="20">
        <f t="shared" si="132"/>
        <v>3.5249240539908842E-4</v>
      </c>
      <c r="E719" s="10">
        <f>SUM($C$5:C719)/SUM($C$5:$C$3941)</f>
        <v>0.74759467238310107</v>
      </c>
      <c r="F719" t="str">
        <f t="shared" si="133"/>
        <v>A</v>
      </c>
      <c r="G719" s="21">
        <v>1.808119087367835</v>
      </c>
      <c r="H719" s="22">
        <f t="shared" si="134"/>
        <v>1.084871452420701</v>
      </c>
      <c r="I719" s="23">
        <v>34.557692307692307</v>
      </c>
      <c r="J719" s="23">
        <v>69.810503581169002</v>
      </c>
      <c r="K719" s="24">
        <f t="shared" si="135"/>
        <v>2.0201147391323251</v>
      </c>
      <c r="L719" t="str">
        <f t="shared" si="136"/>
        <v>Z</v>
      </c>
      <c r="M719" s="10">
        <f t="shared" si="137"/>
        <v>0.98</v>
      </c>
      <c r="N719" s="24">
        <f t="shared" si="138"/>
        <v>2.0537489106318221</v>
      </c>
      <c r="O719" s="25">
        <f t="shared" si="139"/>
        <v>202.76038852279132</v>
      </c>
      <c r="P719" s="8">
        <f t="shared" si="140"/>
        <v>272</v>
      </c>
      <c r="Q719" s="8">
        <f t="shared" si="141"/>
        <v>1797</v>
      </c>
      <c r="R719" s="8">
        <f t="shared" si="142"/>
        <v>575.57231441040392</v>
      </c>
      <c r="S719" s="8">
        <f t="shared" si="143"/>
        <v>576</v>
      </c>
      <c r="T719" t="s">
        <v>62</v>
      </c>
    </row>
    <row r="720" spans="1:20" x14ac:dyDescent="0.35">
      <c r="A720" s="18" t="s">
        <v>1492</v>
      </c>
      <c r="B720" s="18" t="s">
        <v>1493</v>
      </c>
      <c r="C720" s="19">
        <v>3247.52</v>
      </c>
      <c r="D720" s="20">
        <f t="shared" si="132"/>
        <v>3.5231123337867208E-4</v>
      </c>
      <c r="E720" s="10">
        <f>SUM($C$5:C720)/SUM($C$5:$C$3941)</f>
        <v>0.74794698361647971</v>
      </c>
      <c r="F720" t="str">
        <f t="shared" si="133"/>
        <v>A</v>
      </c>
      <c r="G720" s="21">
        <v>0.9035948803561491</v>
      </c>
      <c r="H720" s="22">
        <f t="shared" si="134"/>
        <v>0.54215692821368944</v>
      </c>
      <c r="I720" s="23">
        <v>69.115384615384613</v>
      </c>
      <c r="J720" s="23">
        <v>109.57952682800359</v>
      </c>
      <c r="K720" s="24">
        <f t="shared" si="135"/>
        <v>1.585457817210959</v>
      </c>
      <c r="L720" t="str">
        <f t="shared" si="136"/>
        <v>Y</v>
      </c>
      <c r="M720" s="10">
        <f t="shared" si="137"/>
        <v>0.98</v>
      </c>
      <c r="N720" s="24">
        <f t="shared" si="138"/>
        <v>2.0537489106318221</v>
      </c>
      <c r="O720" s="25">
        <f t="shared" si="139"/>
        <v>318.26711302771537</v>
      </c>
      <c r="P720" s="8">
        <f t="shared" si="140"/>
        <v>457</v>
      </c>
      <c r="Q720" s="8">
        <f t="shared" si="141"/>
        <v>3594</v>
      </c>
      <c r="R720" s="8">
        <f t="shared" si="142"/>
        <v>1151.4405722559711</v>
      </c>
      <c r="S720" s="8">
        <f t="shared" si="143"/>
        <v>1152</v>
      </c>
      <c r="T720" t="s">
        <v>62</v>
      </c>
    </row>
    <row r="721" spans="1:20" x14ac:dyDescent="0.35">
      <c r="A721" s="18" t="s">
        <v>1494</v>
      </c>
      <c r="B721" s="18" t="s">
        <v>1495</v>
      </c>
      <c r="C721" s="19">
        <v>3234.54</v>
      </c>
      <c r="D721" s="20">
        <f t="shared" si="132"/>
        <v>3.5090308198645426E-4</v>
      </c>
      <c r="E721" s="10">
        <f>SUM($C$5:C721)/SUM($C$5:$C$3941)</f>
        <v>0.7482978866984662</v>
      </c>
      <c r="F721" t="str">
        <f t="shared" si="133"/>
        <v>A</v>
      </c>
      <c r="G721" s="21">
        <v>0.91474547511312221</v>
      </c>
      <c r="H721" s="22">
        <f t="shared" si="134"/>
        <v>0.54884728506787328</v>
      </c>
      <c r="I721" s="23">
        <v>68</v>
      </c>
      <c r="J721" s="23">
        <v>49.293836865689173</v>
      </c>
      <c r="K721" s="24">
        <f t="shared" si="135"/>
        <v>0.72490936567189956</v>
      </c>
      <c r="L721" t="str">
        <f t="shared" si="136"/>
        <v>X</v>
      </c>
      <c r="M721" s="10">
        <f t="shared" si="137"/>
        <v>0.98</v>
      </c>
      <c r="N721" s="24">
        <f t="shared" si="138"/>
        <v>2.0537489106318221</v>
      </c>
      <c r="O721" s="25">
        <f t="shared" si="139"/>
        <v>143.17097001091227</v>
      </c>
      <c r="P721" s="8">
        <f t="shared" si="140"/>
        <v>280</v>
      </c>
      <c r="Q721" s="8">
        <f t="shared" si="141"/>
        <v>3536</v>
      </c>
      <c r="R721" s="8">
        <f t="shared" si="142"/>
        <v>1135.1293837078126</v>
      </c>
      <c r="S721" s="8">
        <f t="shared" si="143"/>
        <v>1136</v>
      </c>
      <c r="T721" t="s">
        <v>62</v>
      </c>
    </row>
    <row r="722" spans="1:20" x14ac:dyDescent="0.35">
      <c r="A722" s="18" t="s">
        <v>1496</v>
      </c>
      <c r="B722" s="18" t="s">
        <v>1497</v>
      </c>
      <c r="C722" s="19">
        <v>3233.1</v>
      </c>
      <c r="D722" s="20">
        <f t="shared" si="132"/>
        <v>3.5074686180118508E-4</v>
      </c>
      <c r="E722" s="10">
        <f>SUM($C$5:C722)/SUM($C$5:$C$3941)</f>
        <v>0.74864863356026734</v>
      </c>
      <c r="F722" t="str">
        <f t="shared" si="133"/>
        <v>A</v>
      </c>
      <c r="G722" s="21">
        <v>3.2657575757575761</v>
      </c>
      <c r="H722" s="22">
        <f t="shared" si="134"/>
        <v>1.9594545454545456</v>
      </c>
      <c r="I722" s="23">
        <v>19.03846153846154</v>
      </c>
      <c r="J722" s="23">
        <v>46.998106569479347</v>
      </c>
      <c r="K722" s="24">
        <f t="shared" si="135"/>
        <v>2.468587415770632</v>
      </c>
      <c r="L722" t="str">
        <f t="shared" si="136"/>
        <v>Z</v>
      </c>
      <c r="M722" s="10">
        <f t="shared" si="137"/>
        <v>0.98</v>
      </c>
      <c r="N722" s="24">
        <f t="shared" si="138"/>
        <v>2.0537489106318221</v>
      </c>
      <c r="O722" s="25">
        <f t="shared" si="139"/>
        <v>136.50316011233693</v>
      </c>
      <c r="P722" s="8">
        <f t="shared" si="140"/>
        <v>175</v>
      </c>
      <c r="Q722" s="8">
        <f t="shared" si="141"/>
        <v>990.00000000000011</v>
      </c>
      <c r="R722" s="8">
        <f t="shared" si="142"/>
        <v>317.88131318985791</v>
      </c>
      <c r="S722" s="8">
        <f t="shared" si="143"/>
        <v>318</v>
      </c>
      <c r="T722" t="s">
        <v>62</v>
      </c>
    </row>
    <row r="723" spans="1:20" x14ac:dyDescent="0.35">
      <c r="A723" s="18" t="s">
        <v>1498</v>
      </c>
      <c r="B723" s="18" t="s">
        <v>1499</v>
      </c>
      <c r="C723" s="19">
        <v>3213.12</v>
      </c>
      <c r="D723" s="20">
        <f t="shared" si="132"/>
        <v>3.4857930673057557E-4</v>
      </c>
      <c r="E723" s="10">
        <f>SUM($C$5:C723)/SUM($C$5:$C$3941)</f>
        <v>0.74899721286699794</v>
      </c>
      <c r="F723" t="str">
        <f t="shared" si="133"/>
        <v>A</v>
      </c>
      <c r="G723" s="21">
        <v>1.5689062499999999</v>
      </c>
      <c r="H723" s="22">
        <f t="shared" si="134"/>
        <v>0.94134374999999992</v>
      </c>
      <c r="I723" s="23">
        <v>39.384615384615387</v>
      </c>
      <c r="J723" s="23">
        <v>85.700150741431443</v>
      </c>
      <c r="K723" s="24">
        <f t="shared" si="135"/>
        <v>2.1759803899191574</v>
      </c>
      <c r="L723" t="str">
        <f t="shared" si="136"/>
        <v>Z</v>
      </c>
      <c r="M723" s="10">
        <f t="shared" si="137"/>
        <v>0.98</v>
      </c>
      <c r="N723" s="24">
        <f t="shared" si="138"/>
        <v>2.0537489106318221</v>
      </c>
      <c r="O723" s="25">
        <f t="shared" si="139"/>
        <v>248.91090837914629</v>
      </c>
      <c r="P723" s="8">
        <f t="shared" si="140"/>
        <v>328</v>
      </c>
      <c r="Q723" s="8">
        <f t="shared" si="141"/>
        <v>2048</v>
      </c>
      <c r="R723" s="8">
        <f t="shared" si="142"/>
        <v>659.63828250436688</v>
      </c>
      <c r="S723" s="8">
        <f t="shared" si="143"/>
        <v>660</v>
      </c>
      <c r="T723" t="s">
        <v>62</v>
      </c>
    </row>
    <row r="724" spans="1:20" x14ac:dyDescent="0.35">
      <c r="A724" s="18" t="s">
        <v>1500</v>
      </c>
      <c r="B724" s="18" t="s">
        <v>1501</v>
      </c>
      <c r="C724" s="19">
        <v>3212.23</v>
      </c>
      <c r="D724" s="20">
        <f t="shared" si="132"/>
        <v>3.4848275397718006E-4</v>
      </c>
      <c r="E724" s="10">
        <f>SUM($C$5:C724)/SUM($C$5:$C$3941)</f>
        <v>0.74934569562097519</v>
      </c>
      <c r="F724" t="str">
        <f t="shared" si="133"/>
        <v>A</v>
      </c>
      <c r="G724" s="21">
        <v>0.65209703613479497</v>
      </c>
      <c r="H724" s="22">
        <f t="shared" si="134"/>
        <v>0.39125822168087698</v>
      </c>
      <c r="I724" s="23">
        <v>94.730769230769226</v>
      </c>
      <c r="J724" s="23">
        <v>100.40996657519599</v>
      </c>
      <c r="K724" s="24">
        <f t="shared" si="135"/>
        <v>1.059950926088143</v>
      </c>
      <c r="L724" t="str">
        <f t="shared" si="136"/>
        <v>Y</v>
      </c>
      <c r="M724" s="10">
        <f t="shared" si="137"/>
        <v>0.98</v>
      </c>
      <c r="N724" s="24">
        <f t="shared" si="138"/>
        <v>2.0537489106318221</v>
      </c>
      <c r="O724" s="25">
        <f t="shared" si="139"/>
        <v>291.63467945300715</v>
      </c>
      <c r="P724" s="8">
        <f t="shared" si="140"/>
        <v>482</v>
      </c>
      <c r="Q724" s="8">
        <f t="shared" si="141"/>
        <v>4926</v>
      </c>
      <c r="R724" s="8">
        <f t="shared" si="142"/>
        <v>1586.8302220171713</v>
      </c>
      <c r="S724" s="8">
        <f t="shared" si="143"/>
        <v>1587</v>
      </c>
      <c r="T724" t="s">
        <v>62</v>
      </c>
    </row>
    <row r="725" spans="1:20" x14ac:dyDescent="0.35">
      <c r="A725" s="18" t="s">
        <v>1502</v>
      </c>
      <c r="B725" s="18" t="s">
        <v>1503</v>
      </c>
      <c r="C725" s="19">
        <v>3212.18</v>
      </c>
      <c r="D725" s="20">
        <f t="shared" si="132"/>
        <v>3.4847732966519155E-4</v>
      </c>
      <c r="E725" s="10">
        <f>SUM($C$5:C725)/SUM($C$5:$C$3941)</f>
        <v>0.74969417295064034</v>
      </c>
      <c r="F725" t="str">
        <f t="shared" si="133"/>
        <v>A</v>
      </c>
      <c r="G725" s="21">
        <v>0.76407706945765941</v>
      </c>
      <c r="H725" s="22">
        <f t="shared" si="134"/>
        <v>0.45844624167459563</v>
      </c>
      <c r="I725" s="23">
        <v>80.84615384615384</v>
      </c>
      <c r="J725" s="23">
        <v>164.3971022853475</v>
      </c>
      <c r="K725" s="24">
        <f t="shared" si="135"/>
        <v>2.0334560701327478</v>
      </c>
      <c r="L725" t="str">
        <f t="shared" si="136"/>
        <v>Z</v>
      </c>
      <c r="M725" s="10">
        <f t="shared" si="137"/>
        <v>0.98</v>
      </c>
      <c r="N725" s="24">
        <f t="shared" si="138"/>
        <v>2.0537489106318221</v>
      </c>
      <c r="O725" s="25">
        <f t="shared" si="139"/>
        <v>477.4814479405872</v>
      </c>
      <c r="P725" s="8">
        <f t="shared" si="140"/>
        <v>640</v>
      </c>
      <c r="Q725" s="8">
        <f t="shared" si="141"/>
        <v>4204</v>
      </c>
      <c r="R725" s="8">
        <f t="shared" si="142"/>
        <v>1354.2602868439665</v>
      </c>
      <c r="S725" s="8">
        <f t="shared" si="143"/>
        <v>1355</v>
      </c>
      <c r="T725" t="s">
        <v>62</v>
      </c>
    </row>
    <row r="726" spans="1:20" x14ac:dyDescent="0.35">
      <c r="A726" s="18" t="s">
        <v>1504</v>
      </c>
      <c r="B726" s="18" t="s">
        <v>1505</v>
      </c>
      <c r="C726" s="19">
        <v>3210.31</v>
      </c>
      <c r="D726" s="20">
        <f t="shared" si="132"/>
        <v>3.4827446039682118E-4</v>
      </c>
      <c r="E726" s="10">
        <f>SUM($C$5:C726)/SUM($C$5:$C$3941)</f>
        <v>0.75004244741103709</v>
      </c>
      <c r="F726" t="str">
        <f t="shared" si="133"/>
        <v>A</v>
      </c>
      <c r="G726" s="21">
        <v>16.896368421052632</v>
      </c>
      <c r="H726" s="22">
        <f t="shared" si="134"/>
        <v>10.137821052631578</v>
      </c>
      <c r="I726" s="23">
        <v>3.6538461538461542</v>
      </c>
      <c r="J726" s="23">
        <v>4.6982876120636972</v>
      </c>
      <c r="K726" s="24">
        <f t="shared" si="135"/>
        <v>1.2858471359332222</v>
      </c>
      <c r="L726" t="str">
        <f t="shared" si="136"/>
        <v>Y</v>
      </c>
      <c r="M726" s="10">
        <f t="shared" si="137"/>
        <v>0.98</v>
      </c>
      <c r="N726" s="24">
        <f t="shared" si="138"/>
        <v>2.0537489106318221</v>
      </c>
      <c r="O726" s="25">
        <f t="shared" si="139"/>
        <v>13.6458924194155</v>
      </c>
      <c r="P726" s="8">
        <f t="shared" si="140"/>
        <v>21</v>
      </c>
      <c r="Q726" s="8">
        <f t="shared" si="141"/>
        <v>190.00000000000003</v>
      </c>
      <c r="R726" s="8">
        <f t="shared" si="142"/>
        <v>61.223688093591861</v>
      </c>
      <c r="S726" s="8">
        <f t="shared" si="143"/>
        <v>62</v>
      </c>
      <c r="T726" t="s">
        <v>62</v>
      </c>
    </row>
    <row r="727" spans="1:20" x14ac:dyDescent="0.35">
      <c r="A727" s="18" t="s">
        <v>1506</v>
      </c>
      <c r="B727" s="18" t="s">
        <v>1507</v>
      </c>
      <c r="C727" s="19">
        <v>3198.04</v>
      </c>
      <c r="D727" s="20">
        <f t="shared" si="132"/>
        <v>3.4694333423484027E-4</v>
      </c>
      <c r="E727" s="10">
        <f>SUM($C$5:C727)/SUM($C$5:$C$3941)</f>
        <v>0.75038939074527189</v>
      </c>
      <c r="F727" t="str">
        <f t="shared" si="133"/>
        <v>A</v>
      </c>
      <c r="G727" s="21">
        <v>1.2536417091336729</v>
      </c>
      <c r="H727" s="22">
        <f t="shared" si="134"/>
        <v>0.75218502548020372</v>
      </c>
      <c r="I727" s="23">
        <v>49.057692307692307</v>
      </c>
      <c r="J727" s="23">
        <v>84.155647920523293</v>
      </c>
      <c r="K727" s="24">
        <f t="shared" si="135"/>
        <v>1.7154424507515529</v>
      </c>
      <c r="L727" t="str">
        <f t="shared" si="136"/>
        <v>Y</v>
      </c>
      <c r="M727" s="10">
        <f t="shared" si="137"/>
        <v>0.98</v>
      </c>
      <c r="N727" s="24">
        <f t="shared" si="138"/>
        <v>2.0537489106318221</v>
      </c>
      <c r="O727" s="25">
        <f t="shared" si="139"/>
        <v>244.42499328074328</v>
      </c>
      <c r="P727" s="8">
        <f t="shared" si="140"/>
        <v>343</v>
      </c>
      <c r="Q727" s="8">
        <f t="shared" si="141"/>
        <v>2551</v>
      </c>
      <c r="R727" s="8">
        <f t="shared" si="142"/>
        <v>823.58397090576671</v>
      </c>
      <c r="S727" s="8">
        <f t="shared" si="143"/>
        <v>824</v>
      </c>
      <c r="T727" t="s">
        <v>62</v>
      </c>
    </row>
    <row r="728" spans="1:20" x14ac:dyDescent="0.35">
      <c r="A728" s="18" t="s">
        <v>1508</v>
      </c>
      <c r="B728" s="18" t="s">
        <v>1509</v>
      </c>
      <c r="C728" s="19">
        <v>3197.88</v>
      </c>
      <c r="D728" s="20">
        <f t="shared" si="132"/>
        <v>3.4692597643647702E-4</v>
      </c>
      <c r="E728" s="10">
        <f>SUM($C$5:C728)/SUM($C$5:$C$3941)</f>
        <v>0.75073631672170837</v>
      </c>
      <c r="F728" t="str">
        <f t="shared" si="133"/>
        <v>A</v>
      </c>
      <c r="G728" s="21">
        <v>5.4664615384615383</v>
      </c>
      <c r="H728" s="22">
        <f t="shared" si="134"/>
        <v>3.2798769230769227</v>
      </c>
      <c r="I728" s="23">
        <v>11.25</v>
      </c>
      <c r="J728" s="23">
        <v>13.101227303682091</v>
      </c>
      <c r="K728" s="24">
        <f t="shared" si="135"/>
        <v>1.1645535381050747</v>
      </c>
      <c r="L728" t="str">
        <f t="shared" si="136"/>
        <v>Y</v>
      </c>
      <c r="M728" s="10">
        <f t="shared" si="137"/>
        <v>0.98</v>
      </c>
      <c r="N728" s="24">
        <f t="shared" si="138"/>
        <v>2.0537489106318221</v>
      </c>
      <c r="O728" s="25">
        <f t="shared" si="139"/>
        <v>38.051722906301087</v>
      </c>
      <c r="P728" s="8">
        <f t="shared" si="140"/>
        <v>61</v>
      </c>
      <c r="Q728" s="8">
        <f t="shared" si="141"/>
        <v>585</v>
      </c>
      <c r="R728" s="8">
        <f t="shared" si="142"/>
        <v>188.87051185015181</v>
      </c>
      <c r="S728" s="8">
        <f t="shared" si="143"/>
        <v>189</v>
      </c>
      <c r="T728" t="s">
        <v>62</v>
      </c>
    </row>
    <row r="729" spans="1:20" x14ac:dyDescent="0.35">
      <c r="A729" s="18" t="s">
        <v>1510</v>
      </c>
      <c r="B729" s="18" t="s">
        <v>1511</v>
      </c>
      <c r="C729" s="19">
        <v>3190.49</v>
      </c>
      <c r="D729" s="20">
        <f t="shared" si="132"/>
        <v>3.4612426312457487E-4</v>
      </c>
      <c r="E729" s="10">
        <f>SUM($C$5:C729)/SUM($C$5:$C$3941)</f>
        <v>0.75108244098483301</v>
      </c>
      <c r="F729" t="str">
        <f t="shared" si="133"/>
        <v>A</v>
      </c>
      <c r="G729" s="21">
        <v>1.3536232498939329</v>
      </c>
      <c r="H729" s="22">
        <f t="shared" si="134"/>
        <v>0.81217394993635972</v>
      </c>
      <c r="I729" s="23">
        <v>45.32692307692308</v>
      </c>
      <c r="J729" s="23">
        <v>44.637854837173293</v>
      </c>
      <c r="K729" s="24">
        <f t="shared" si="135"/>
        <v>0.98479781566949987</v>
      </c>
      <c r="L729" t="str">
        <f t="shared" si="136"/>
        <v>X</v>
      </c>
      <c r="M729" s="10">
        <f t="shared" si="137"/>
        <v>0.98</v>
      </c>
      <c r="N729" s="24">
        <f t="shared" si="138"/>
        <v>2.0537489106318221</v>
      </c>
      <c r="O729" s="25">
        <f t="shared" si="139"/>
        <v>129.64795160209411</v>
      </c>
      <c r="P729" s="8">
        <f t="shared" si="140"/>
        <v>221</v>
      </c>
      <c r="Q729" s="8">
        <f t="shared" si="141"/>
        <v>2357</v>
      </c>
      <c r="R729" s="8">
        <f t="shared" si="142"/>
        <v>761.85138479963928</v>
      </c>
      <c r="S729" s="8">
        <f t="shared" si="143"/>
        <v>762</v>
      </c>
      <c r="T729" t="s">
        <v>62</v>
      </c>
    </row>
    <row r="730" spans="1:20" x14ac:dyDescent="0.35">
      <c r="A730" s="18" t="s">
        <v>1512</v>
      </c>
      <c r="B730" s="18" t="s">
        <v>1513</v>
      </c>
      <c r="C730" s="19">
        <v>3189.92</v>
      </c>
      <c r="D730" s="20">
        <f t="shared" si="132"/>
        <v>3.4606242596790587E-4</v>
      </c>
      <c r="E730" s="10">
        <f>SUM($C$5:C730)/SUM($C$5:$C$3941)</f>
        <v>0.75142850341080092</v>
      </c>
      <c r="F730" t="str">
        <f t="shared" si="133"/>
        <v>A</v>
      </c>
      <c r="G730" s="21">
        <v>3.023620853080569</v>
      </c>
      <c r="H730" s="22">
        <f t="shared" si="134"/>
        <v>1.8141725118483414</v>
      </c>
      <c r="I730" s="23">
        <v>20.28846153846154</v>
      </c>
      <c r="J730" s="23">
        <v>18.69500985999094</v>
      </c>
      <c r="K730" s="24">
        <f t="shared" si="135"/>
        <v>0.92146020162988507</v>
      </c>
      <c r="L730" t="str">
        <f t="shared" si="136"/>
        <v>X</v>
      </c>
      <c r="M730" s="10">
        <f t="shared" si="137"/>
        <v>0.98</v>
      </c>
      <c r="N730" s="24">
        <f t="shared" si="138"/>
        <v>2.0537489106318221</v>
      </c>
      <c r="O730" s="25">
        <f t="shared" si="139"/>
        <v>54.298526270360163</v>
      </c>
      <c r="P730" s="8">
        <f t="shared" si="140"/>
        <v>95</v>
      </c>
      <c r="Q730" s="8">
        <f t="shared" si="141"/>
        <v>1055</v>
      </c>
      <c r="R730" s="8">
        <f t="shared" si="142"/>
        <v>341.03734333022203</v>
      </c>
      <c r="S730" s="8">
        <f t="shared" si="143"/>
        <v>342</v>
      </c>
      <c r="T730" t="s">
        <v>62</v>
      </c>
    </row>
    <row r="731" spans="1:20" x14ac:dyDescent="0.35">
      <c r="A731" s="18" t="s">
        <v>1514</v>
      </c>
      <c r="B731" s="18" t="s">
        <v>1515</v>
      </c>
      <c r="C731" s="19">
        <v>3180.05</v>
      </c>
      <c r="D731" s="20">
        <f t="shared" si="132"/>
        <v>3.4499166678137355E-4</v>
      </c>
      <c r="E731" s="10">
        <f>SUM($C$5:C731)/SUM($C$5:$C$3941)</f>
        <v>0.75177349507758229</v>
      </c>
      <c r="F731" t="str">
        <f t="shared" si="133"/>
        <v>A</v>
      </c>
      <c r="G731" s="21">
        <v>0.81981180716679547</v>
      </c>
      <c r="H731" s="22">
        <f t="shared" si="134"/>
        <v>0.49188708430007727</v>
      </c>
      <c r="I731" s="23">
        <v>74.59615384615384</v>
      </c>
      <c r="J731" s="23">
        <v>101.3923189292868</v>
      </c>
      <c r="K731" s="24">
        <f t="shared" si="135"/>
        <v>1.3592164434964975</v>
      </c>
      <c r="L731" t="str">
        <f t="shared" si="136"/>
        <v>Y</v>
      </c>
      <c r="M731" s="10">
        <f t="shared" si="137"/>
        <v>0.98</v>
      </c>
      <c r="N731" s="24">
        <f t="shared" si="138"/>
        <v>2.0537489106318221</v>
      </c>
      <c r="O731" s="25">
        <f t="shared" si="139"/>
        <v>294.48786249515695</v>
      </c>
      <c r="P731" s="8">
        <f t="shared" si="140"/>
        <v>444</v>
      </c>
      <c r="Q731" s="8">
        <f t="shared" si="141"/>
        <v>3878.9999999999995</v>
      </c>
      <c r="R731" s="8">
        <f t="shared" si="142"/>
        <v>1255.8627469319488</v>
      </c>
      <c r="S731" s="8">
        <f t="shared" si="143"/>
        <v>1256</v>
      </c>
      <c r="T731" t="s">
        <v>62</v>
      </c>
    </row>
    <row r="732" spans="1:20" x14ac:dyDescent="0.35">
      <c r="A732" s="18" t="s">
        <v>1516</v>
      </c>
      <c r="B732" s="18" t="s">
        <v>1517</v>
      </c>
      <c r="C732" s="19">
        <v>3177.85</v>
      </c>
      <c r="D732" s="20">
        <f t="shared" si="132"/>
        <v>3.4475299705387895E-4</v>
      </c>
      <c r="E732" s="10">
        <f>SUM($C$5:C732)/SUM($C$5:$C$3941)</f>
        <v>0.75211824807463612</v>
      </c>
      <c r="F732" t="str">
        <f t="shared" si="133"/>
        <v>A</v>
      </c>
      <c r="G732" s="21">
        <v>1.206931257121155</v>
      </c>
      <c r="H732" s="22">
        <f t="shared" si="134"/>
        <v>0.72415875427269294</v>
      </c>
      <c r="I732" s="23">
        <v>50.634615384615387</v>
      </c>
      <c r="J732" s="23">
        <v>89.728791550886854</v>
      </c>
      <c r="K732" s="24">
        <f t="shared" si="135"/>
        <v>1.7720839956878527</v>
      </c>
      <c r="L732" t="str">
        <f t="shared" si="136"/>
        <v>Y</v>
      </c>
      <c r="M732" s="10">
        <f t="shared" si="137"/>
        <v>0.98</v>
      </c>
      <c r="N732" s="24">
        <f t="shared" si="138"/>
        <v>2.0537489106318221</v>
      </c>
      <c r="O732" s="25">
        <f t="shared" si="139"/>
        <v>260.6118521317465</v>
      </c>
      <c r="P732" s="8">
        <f t="shared" si="140"/>
        <v>362</v>
      </c>
      <c r="Q732" s="8">
        <f t="shared" si="141"/>
        <v>2633</v>
      </c>
      <c r="R732" s="8">
        <f t="shared" si="142"/>
        <v>852.75354754243699</v>
      </c>
      <c r="S732" s="8">
        <f t="shared" si="143"/>
        <v>853</v>
      </c>
      <c r="T732" t="s">
        <v>62</v>
      </c>
    </row>
    <row r="733" spans="1:20" x14ac:dyDescent="0.35">
      <c r="A733" s="18" t="s">
        <v>1518</v>
      </c>
      <c r="B733" s="18" t="s">
        <v>1519</v>
      </c>
      <c r="C733" s="19">
        <v>3172.77</v>
      </c>
      <c r="D733" s="20">
        <f t="shared" si="132"/>
        <v>3.442018869558461E-4</v>
      </c>
      <c r="E733" s="10">
        <f>SUM($C$5:C733)/SUM($C$5:$C$3941)</f>
        <v>0.75246244996159184</v>
      </c>
      <c r="F733" t="str">
        <f t="shared" si="133"/>
        <v>A</v>
      </c>
      <c r="G733" s="21">
        <v>1.002454976303317</v>
      </c>
      <c r="H733" s="22">
        <f t="shared" si="134"/>
        <v>0.60147298578199015</v>
      </c>
      <c r="I733" s="23">
        <v>60.865384615384613</v>
      </c>
      <c r="J733" s="23">
        <v>141.54996746055599</v>
      </c>
      <c r="K733" s="24">
        <f t="shared" si="135"/>
        <v>2.3256234780249327</v>
      </c>
      <c r="L733" t="str">
        <f t="shared" si="136"/>
        <v>Z</v>
      </c>
      <c r="M733" s="10">
        <f t="shared" si="137"/>
        <v>0.98</v>
      </c>
      <c r="N733" s="24">
        <f t="shared" si="138"/>
        <v>2.0537489106318221</v>
      </c>
      <c r="O733" s="25">
        <f t="shared" si="139"/>
        <v>411.12332565142339</v>
      </c>
      <c r="P733" s="8">
        <f t="shared" si="140"/>
        <v>533</v>
      </c>
      <c r="Q733" s="8">
        <f t="shared" si="141"/>
        <v>3165</v>
      </c>
      <c r="R733" s="8">
        <f t="shared" si="142"/>
        <v>1025.8734536077832</v>
      </c>
      <c r="S733" s="8">
        <f t="shared" si="143"/>
        <v>1026</v>
      </c>
      <c r="T733" t="s">
        <v>62</v>
      </c>
    </row>
    <row r="734" spans="1:20" x14ac:dyDescent="0.35">
      <c r="A734" s="18" t="s">
        <v>1520</v>
      </c>
      <c r="B734" s="18" t="s">
        <v>1521</v>
      </c>
      <c r="C734" s="19">
        <v>3162.35</v>
      </c>
      <c r="D734" s="20">
        <f t="shared" si="132"/>
        <v>3.4307146033744012E-4</v>
      </c>
      <c r="E734" s="10">
        <f>SUM($C$5:C734)/SUM($C$5:$C$3941)</f>
        <v>0.75280552142192925</v>
      </c>
      <c r="F734" t="str">
        <f t="shared" si="133"/>
        <v>A</v>
      </c>
      <c r="G734" s="21">
        <v>1.549412052915238</v>
      </c>
      <c r="H734" s="22">
        <f t="shared" si="134"/>
        <v>0.92964723174914277</v>
      </c>
      <c r="I734" s="23">
        <v>39.25</v>
      </c>
      <c r="J734" s="23">
        <v>28.606097663425039</v>
      </c>
      <c r="K734" s="24">
        <f t="shared" si="135"/>
        <v>0.72881777486433219</v>
      </c>
      <c r="L734" t="str">
        <f t="shared" si="136"/>
        <v>X</v>
      </c>
      <c r="M734" s="10">
        <f t="shared" si="137"/>
        <v>0.98</v>
      </c>
      <c r="N734" s="24">
        <f t="shared" si="138"/>
        <v>2.0537489106318221</v>
      </c>
      <c r="O734" s="25">
        <f t="shared" si="139"/>
        <v>83.084681800254785</v>
      </c>
      <c r="P734" s="8">
        <f t="shared" si="140"/>
        <v>162</v>
      </c>
      <c r="Q734" s="8">
        <f t="shared" si="141"/>
        <v>2041</v>
      </c>
      <c r="R734" s="8">
        <f t="shared" si="142"/>
        <v>662.63963630113733</v>
      </c>
      <c r="S734" s="8">
        <f t="shared" si="143"/>
        <v>663</v>
      </c>
      <c r="T734" t="s">
        <v>62</v>
      </c>
    </row>
    <row r="735" spans="1:20" x14ac:dyDescent="0.35">
      <c r="A735" s="18" t="s">
        <v>1522</v>
      </c>
      <c r="B735" s="18" t="s">
        <v>1523</v>
      </c>
      <c r="C735" s="19">
        <v>3161.42</v>
      </c>
      <c r="D735" s="20">
        <f t="shared" si="132"/>
        <v>3.4297056813445382E-4</v>
      </c>
      <c r="E735" s="10">
        <f>SUM($C$5:C735)/SUM($C$5:$C$3941)</f>
        <v>0.75314849199006373</v>
      </c>
      <c r="F735" t="str">
        <f t="shared" si="133"/>
        <v>A</v>
      </c>
      <c r="G735" s="21">
        <v>9.0845402298850573</v>
      </c>
      <c r="H735" s="22">
        <f t="shared" si="134"/>
        <v>5.4507241379310338</v>
      </c>
      <c r="I735" s="23">
        <v>6.6923076923076934</v>
      </c>
      <c r="J735" s="23">
        <v>8.9147123638915051</v>
      </c>
      <c r="K735" s="24">
        <f t="shared" si="135"/>
        <v>1.332083456673443</v>
      </c>
      <c r="L735" t="str">
        <f t="shared" si="136"/>
        <v>Y</v>
      </c>
      <c r="M735" s="10">
        <f t="shared" si="137"/>
        <v>0.98</v>
      </c>
      <c r="N735" s="24">
        <f t="shared" si="138"/>
        <v>2.0537489106318221</v>
      </c>
      <c r="O735" s="25">
        <f t="shared" si="139"/>
        <v>25.892243283561555</v>
      </c>
      <c r="P735" s="8">
        <f t="shared" si="140"/>
        <v>40</v>
      </c>
      <c r="Q735" s="8">
        <f t="shared" si="141"/>
        <v>348.00000000000006</v>
      </c>
      <c r="R735" s="8">
        <f t="shared" si="142"/>
        <v>112.99975929352577</v>
      </c>
      <c r="S735" s="8">
        <f t="shared" si="143"/>
        <v>113</v>
      </c>
      <c r="T735" t="s">
        <v>175</v>
      </c>
    </row>
    <row r="736" spans="1:20" x14ac:dyDescent="0.35">
      <c r="A736" s="18" t="s">
        <v>1524</v>
      </c>
      <c r="B736" s="18" t="s">
        <v>1525</v>
      </c>
      <c r="C736" s="19">
        <v>3152</v>
      </c>
      <c r="D736" s="20">
        <f t="shared" si="132"/>
        <v>3.419486277558181E-4</v>
      </c>
      <c r="E736" s="10">
        <f>SUM($C$5:C736)/SUM($C$5:$C$3941)</f>
        <v>0.75349044061781956</v>
      </c>
      <c r="F736" t="str">
        <f t="shared" si="133"/>
        <v>A</v>
      </c>
      <c r="G736" s="21">
        <v>0.39898734177215189</v>
      </c>
      <c r="H736" s="22">
        <f t="shared" si="134"/>
        <v>0.23939240506329112</v>
      </c>
      <c r="I736" s="23">
        <v>151.92307692307691</v>
      </c>
      <c r="J736" s="23">
        <v>120.03330357370611</v>
      </c>
      <c r="K736" s="24">
        <f t="shared" si="135"/>
        <v>0.7900926311180656</v>
      </c>
      <c r="L736" t="str">
        <f t="shared" si="136"/>
        <v>X</v>
      </c>
      <c r="M736" s="10">
        <f t="shared" si="137"/>
        <v>0.98</v>
      </c>
      <c r="N736" s="24">
        <f t="shared" si="138"/>
        <v>2.0537489106318221</v>
      </c>
      <c r="O736" s="25">
        <f t="shared" si="139"/>
        <v>348.62947579200454</v>
      </c>
      <c r="P736" s="8">
        <f t="shared" si="140"/>
        <v>653</v>
      </c>
      <c r="Q736" s="8">
        <f t="shared" si="141"/>
        <v>7899.9999999999991</v>
      </c>
      <c r="R736" s="8">
        <f t="shared" si="142"/>
        <v>2569.0547485766888</v>
      </c>
      <c r="S736" s="8">
        <f t="shared" si="143"/>
        <v>2570</v>
      </c>
      <c r="T736" t="s">
        <v>62</v>
      </c>
    </row>
    <row r="737" spans="1:20" x14ac:dyDescent="0.35">
      <c r="A737" s="18" t="s">
        <v>1526</v>
      </c>
      <c r="B737" s="18" t="s">
        <v>1527</v>
      </c>
      <c r="C737" s="19">
        <v>3150.13</v>
      </c>
      <c r="D737" s="20">
        <f t="shared" si="132"/>
        <v>3.4174575848744772E-4</v>
      </c>
      <c r="E737" s="10">
        <f>SUM($C$5:C737)/SUM($C$5:$C$3941)</f>
        <v>0.753832186376307</v>
      </c>
      <c r="F737" t="str">
        <f t="shared" si="133"/>
        <v>A</v>
      </c>
      <c r="G737" s="21">
        <v>4.3211659807956107</v>
      </c>
      <c r="H737" s="22">
        <f t="shared" si="134"/>
        <v>2.5926995884773665</v>
      </c>
      <c r="I737" s="23">
        <v>14.01923076923077</v>
      </c>
      <c r="J737" s="23">
        <v>28.28183813022294</v>
      </c>
      <c r="K737" s="24">
        <f t="shared" si="135"/>
        <v>2.0173601958458063</v>
      </c>
      <c r="L737" t="str">
        <f t="shared" si="136"/>
        <v>Z</v>
      </c>
      <c r="M737" s="10">
        <f t="shared" si="137"/>
        <v>0.98</v>
      </c>
      <c r="N737" s="24">
        <f t="shared" si="138"/>
        <v>2.0537489106318221</v>
      </c>
      <c r="O737" s="25">
        <f t="shared" si="139"/>
        <v>82.142889583302335</v>
      </c>
      <c r="P737" s="8">
        <f t="shared" si="140"/>
        <v>111</v>
      </c>
      <c r="Q737" s="8">
        <f t="shared" si="141"/>
        <v>729</v>
      </c>
      <c r="R737" s="8">
        <f t="shared" si="142"/>
        <v>237.13882443615768</v>
      </c>
      <c r="S737" s="8">
        <f t="shared" si="143"/>
        <v>238</v>
      </c>
      <c r="T737" t="s">
        <v>62</v>
      </c>
    </row>
    <row r="738" spans="1:20" x14ac:dyDescent="0.35">
      <c r="A738" s="18" t="s">
        <v>1528</v>
      </c>
      <c r="B738" s="18" t="s">
        <v>1529</v>
      </c>
      <c r="C738" s="19">
        <v>3149.13</v>
      </c>
      <c r="D738" s="20">
        <f t="shared" si="132"/>
        <v>3.4163727224767752E-4</v>
      </c>
      <c r="E738" s="10">
        <f>SUM($C$5:C738)/SUM($C$5:$C$3941)</f>
        <v>0.75417382364855468</v>
      </c>
      <c r="F738" t="str">
        <f t="shared" si="133"/>
        <v>A</v>
      </c>
      <c r="G738" s="21">
        <v>1.3614915693904019</v>
      </c>
      <c r="H738" s="22">
        <f t="shared" si="134"/>
        <v>0.81689494163424115</v>
      </c>
      <c r="I738" s="23">
        <v>44.480769230769234</v>
      </c>
      <c r="J738" s="23">
        <v>90.147263046033729</v>
      </c>
      <c r="K738" s="24">
        <f t="shared" si="135"/>
        <v>2.0266570161667765</v>
      </c>
      <c r="L738" t="str">
        <f t="shared" si="136"/>
        <v>Z</v>
      </c>
      <c r="M738" s="10">
        <f t="shared" si="137"/>
        <v>0.98</v>
      </c>
      <c r="N738" s="24">
        <f t="shared" si="138"/>
        <v>2.0537489106318221</v>
      </c>
      <c r="O738" s="25">
        <f t="shared" si="139"/>
        <v>261.82727729829088</v>
      </c>
      <c r="P738" s="8">
        <f t="shared" si="140"/>
        <v>351</v>
      </c>
      <c r="Q738" s="8">
        <f t="shared" si="141"/>
        <v>2313</v>
      </c>
      <c r="R738" s="8">
        <f t="shared" si="142"/>
        <v>752.52288324646076</v>
      </c>
      <c r="S738" s="8">
        <f t="shared" si="143"/>
        <v>753</v>
      </c>
      <c r="T738" t="s">
        <v>62</v>
      </c>
    </row>
    <row r="739" spans="1:20" x14ac:dyDescent="0.35">
      <c r="A739" s="18" t="s">
        <v>1530</v>
      </c>
      <c r="B739" s="18" t="s">
        <v>1531</v>
      </c>
      <c r="C739" s="19">
        <v>3149.09</v>
      </c>
      <c r="D739" s="20">
        <f t="shared" si="132"/>
        <v>3.4163293279808668E-4</v>
      </c>
      <c r="E739" s="10">
        <f>SUM($C$5:C739)/SUM($C$5:$C$3941)</f>
        <v>0.75451545658135266</v>
      </c>
      <c r="F739" t="str">
        <f t="shared" si="133"/>
        <v>A</v>
      </c>
      <c r="G739" s="21">
        <v>4.7641301059001524</v>
      </c>
      <c r="H739" s="22">
        <f t="shared" si="134"/>
        <v>2.8584780635400913</v>
      </c>
      <c r="I739" s="23">
        <v>12.71153846153846</v>
      </c>
      <c r="J739" s="23">
        <v>23.176506477221452</v>
      </c>
      <c r="K739" s="24">
        <f t="shared" si="135"/>
        <v>1.8232652599327015</v>
      </c>
      <c r="L739" t="str">
        <f t="shared" si="136"/>
        <v>Y</v>
      </c>
      <c r="M739" s="10">
        <f t="shared" si="137"/>
        <v>0.98</v>
      </c>
      <c r="N739" s="24">
        <f t="shared" si="138"/>
        <v>2.0537489106318221</v>
      </c>
      <c r="O739" s="25">
        <f t="shared" si="139"/>
        <v>67.314762347453041</v>
      </c>
      <c r="P739" s="8">
        <f t="shared" si="140"/>
        <v>93</v>
      </c>
      <c r="Q739" s="8">
        <f t="shared" si="141"/>
        <v>660.99999999999989</v>
      </c>
      <c r="R739" s="8">
        <f t="shared" si="142"/>
        <v>215.05438172748006</v>
      </c>
      <c r="S739" s="8">
        <f t="shared" si="143"/>
        <v>216</v>
      </c>
      <c r="T739" t="s">
        <v>175</v>
      </c>
    </row>
    <row r="740" spans="1:20" x14ac:dyDescent="0.35">
      <c r="A740" s="18" t="s">
        <v>1532</v>
      </c>
      <c r="B740" s="18" t="s">
        <v>1533</v>
      </c>
      <c r="C740" s="19">
        <v>3149.05</v>
      </c>
      <c r="D740" s="20">
        <f t="shared" si="132"/>
        <v>3.416285933484959E-4</v>
      </c>
      <c r="E740" s="10">
        <f>SUM($C$5:C740)/SUM($C$5:$C$3941)</f>
        <v>0.75485708517470118</v>
      </c>
      <c r="F740" t="str">
        <f t="shared" si="133"/>
        <v>A</v>
      </c>
      <c r="G740" s="21">
        <v>35.784659090909088</v>
      </c>
      <c r="H740" s="22">
        <f t="shared" si="134"/>
        <v>21.470795454545453</v>
      </c>
      <c r="I740" s="23">
        <v>1.6923076923076921</v>
      </c>
      <c r="J740" s="23">
        <v>3.534360532551442</v>
      </c>
      <c r="K740" s="24">
        <f t="shared" si="135"/>
        <v>2.0884857692349432</v>
      </c>
      <c r="L740" t="str">
        <f t="shared" si="136"/>
        <v>Z</v>
      </c>
      <c r="M740" s="10">
        <f t="shared" si="137"/>
        <v>0.98</v>
      </c>
      <c r="N740" s="24">
        <f t="shared" si="138"/>
        <v>2.0537489106318221</v>
      </c>
      <c r="O740" s="25">
        <f t="shared" si="139"/>
        <v>10.265336561088159</v>
      </c>
      <c r="P740" s="8">
        <f t="shared" si="140"/>
        <v>14</v>
      </c>
      <c r="Q740" s="8">
        <f t="shared" si="141"/>
        <v>87.999999999999986</v>
      </c>
      <c r="R740" s="8">
        <f t="shared" si="142"/>
        <v>28.630719796148679</v>
      </c>
      <c r="S740" s="8">
        <f t="shared" si="143"/>
        <v>29</v>
      </c>
      <c r="T740" t="s">
        <v>62</v>
      </c>
    </row>
    <row r="741" spans="1:20" x14ac:dyDescent="0.35">
      <c r="A741" s="18" t="s">
        <v>1534</v>
      </c>
      <c r="B741" s="18" t="s">
        <v>1535</v>
      </c>
      <c r="C741" s="19">
        <v>3147.82</v>
      </c>
      <c r="D741" s="20">
        <f t="shared" si="132"/>
        <v>3.4149515527357848E-4</v>
      </c>
      <c r="E741" s="10">
        <f>SUM($C$5:C741)/SUM($C$5:$C$3941)</f>
        <v>0.75519858032997478</v>
      </c>
      <c r="F741" t="str">
        <f t="shared" si="133"/>
        <v>A</v>
      </c>
      <c r="G741" s="21">
        <v>1.405276785714286</v>
      </c>
      <c r="H741" s="22">
        <f t="shared" si="134"/>
        <v>0.84316607142857158</v>
      </c>
      <c r="I741" s="23">
        <v>43.07692307692308</v>
      </c>
      <c r="J741" s="23">
        <v>42.207631571742183</v>
      </c>
      <c r="K741" s="24">
        <f t="shared" si="135"/>
        <v>0.97982001862972923</v>
      </c>
      <c r="L741" t="str">
        <f t="shared" si="136"/>
        <v>X</v>
      </c>
      <c r="M741" s="10">
        <f t="shared" si="137"/>
        <v>0.98</v>
      </c>
      <c r="N741" s="24">
        <f t="shared" si="138"/>
        <v>2.0537489106318221</v>
      </c>
      <c r="O741" s="25">
        <f t="shared" si="139"/>
        <v>122.5895150027504</v>
      </c>
      <c r="P741" s="8">
        <f t="shared" si="140"/>
        <v>209</v>
      </c>
      <c r="Q741" s="8">
        <f t="shared" si="141"/>
        <v>2240</v>
      </c>
      <c r="R741" s="8">
        <f t="shared" si="142"/>
        <v>728.92432908162198</v>
      </c>
      <c r="S741" s="8">
        <f t="shared" si="143"/>
        <v>729</v>
      </c>
      <c r="T741" t="s">
        <v>62</v>
      </c>
    </row>
    <row r="742" spans="1:20" x14ac:dyDescent="0.35">
      <c r="A742" s="18" t="s">
        <v>1536</v>
      </c>
      <c r="B742" s="18" t="s">
        <v>1537</v>
      </c>
      <c r="C742" s="19">
        <v>3129.84</v>
      </c>
      <c r="D742" s="20">
        <f t="shared" si="132"/>
        <v>3.3954457268250943E-4</v>
      </c>
      <c r="E742" s="10">
        <f>SUM($C$5:C742)/SUM($C$5:$C$3941)</f>
        <v>0.75553812490265726</v>
      </c>
      <c r="F742" t="str">
        <f t="shared" si="133"/>
        <v>A</v>
      </c>
      <c r="G742" s="21">
        <v>0.87596977329974801</v>
      </c>
      <c r="H742" s="22">
        <f t="shared" si="134"/>
        <v>0.52558186397984874</v>
      </c>
      <c r="I742" s="23">
        <v>68.711538461538467</v>
      </c>
      <c r="J742" s="23">
        <v>96.528028346228325</v>
      </c>
      <c r="K742" s="24">
        <f t="shared" si="135"/>
        <v>1.4048299675353688</v>
      </c>
      <c r="L742" t="str">
        <f t="shared" si="136"/>
        <v>Y</v>
      </c>
      <c r="M742" s="10">
        <f t="shared" si="137"/>
        <v>0.98</v>
      </c>
      <c r="N742" s="24">
        <f t="shared" si="138"/>
        <v>2.0537489106318221</v>
      </c>
      <c r="O742" s="25">
        <f t="shared" si="139"/>
        <v>280.35982447918803</v>
      </c>
      <c r="P742" s="8">
        <f t="shared" si="140"/>
        <v>418</v>
      </c>
      <c r="Q742" s="8">
        <f t="shared" si="141"/>
        <v>3573.0000000000005</v>
      </c>
      <c r="R742" s="8">
        <f t="shared" si="142"/>
        <v>1166.0342858731078</v>
      </c>
      <c r="S742" s="8">
        <f t="shared" si="143"/>
        <v>1167</v>
      </c>
      <c r="T742" t="s">
        <v>62</v>
      </c>
    </row>
    <row r="743" spans="1:20" x14ac:dyDescent="0.35">
      <c r="A743" s="18" t="s">
        <v>1538</v>
      </c>
      <c r="B743" s="18" t="s">
        <v>1539</v>
      </c>
      <c r="C743" s="19">
        <v>3124.7</v>
      </c>
      <c r="D743" s="20">
        <f t="shared" si="132"/>
        <v>3.3898695341009035E-4</v>
      </c>
      <c r="E743" s="10">
        <f>SUM($C$5:C743)/SUM($C$5:$C$3941)</f>
        <v>0.75587711185606743</v>
      </c>
      <c r="F743" t="str">
        <f t="shared" si="133"/>
        <v>A</v>
      </c>
      <c r="G743" s="21">
        <v>16.274479166666669</v>
      </c>
      <c r="H743" s="22">
        <f t="shared" si="134"/>
        <v>9.7646875000000009</v>
      </c>
      <c r="I743" s="23">
        <v>3.692307692307693</v>
      </c>
      <c r="J743" s="23">
        <v>8.5095988743012025</v>
      </c>
      <c r="K743" s="24">
        <f t="shared" si="135"/>
        <v>2.3046830284565751</v>
      </c>
      <c r="L743" t="str">
        <f t="shared" si="136"/>
        <v>Z</v>
      </c>
      <c r="M743" s="10">
        <f t="shared" si="137"/>
        <v>0.98</v>
      </c>
      <c r="N743" s="24">
        <f t="shared" si="138"/>
        <v>2.0537489106318221</v>
      </c>
      <c r="O743" s="25">
        <f t="shared" si="139"/>
        <v>24.715615636840056</v>
      </c>
      <c r="P743" s="8">
        <f t="shared" si="140"/>
        <v>33</v>
      </c>
      <c r="Q743" s="8">
        <f t="shared" si="141"/>
        <v>192.00000000000003</v>
      </c>
      <c r="R743" s="8">
        <f t="shared" si="142"/>
        <v>62.70994756497781</v>
      </c>
      <c r="S743" s="8">
        <f t="shared" si="143"/>
        <v>63</v>
      </c>
      <c r="T743" t="s">
        <v>62</v>
      </c>
    </row>
    <row r="744" spans="1:20" x14ac:dyDescent="0.35">
      <c r="A744" s="18" t="s">
        <v>1540</v>
      </c>
      <c r="B744" s="18" t="s">
        <v>1541</v>
      </c>
      <c r="C744" s="19">
        <v>3122.82</v>
      </c>
      <c r="D744" s="20">
        <f t="shared" si="132"/>
        <v>3.387829992793223E-4</v>
      </c>
      <c r="E744" s="10">
        <f>SUM($C$5:C744)/SUM($C$5:$C$3941)</f>
        <v>0.75621589485534679</v>
      </c>
      <c r="F744" t="str">
        <f t="shared" si="133"/>
        <v>A</v>
      </c>
      <c r="G744" s="21">
        <v>3.771521739130435</v>
      </c>
      <c r="H744" s="22">
        <f t="shared" si="134"/>
        <v>2.2629130434782607</v>
      </c>
      <c r="I744" s="23">
        <v>15.92307692307692</v>
      </c>
      <c r="J744" s="23">
        <v>28.46659284132836</v>
      </c>
      <c r="K744" s="24">
        <f t="shared" si="135"/>
        <v>1.7877570383442936</v>
      </c>
      <c r="L744" t="str">
        <f t="shared" si="136"/>
        <v>Y</v>
      </c>
      <c r="M744" s="10">
        <f t="shared" si="137"/>
        <v>0.98</v>
      </c>
      <c r="N744" s="24">
        <f t="shared" si="138"/>
        <v>2.0537489106318221</v>
      </c>
      <c r="O744" s="25">
        <f t="shared" si="139"/>
        <v>82.679498475710545</v>
      </c>
      <c r="P744" s="8">
        <f t="shared" si="140"/>
        <v>115</v>
      </c>
      <c r="Q744" s="8">
        <f t="shared" si="141"/>
        <v>827.99999999999977</v>
      </c>
      <c r="R744" s="8">
        <f t="shared" si="142"/>
        <v>270.51804075742848</v>
      </c>
      <c r="S744" s="8">
        <f t="shared" si="143"/>
        <v>271</v>
      </c>
      <c r="T744" t="s">
        <v>62</v>
      </c>
    </row>
    <row r="745" spans="1:20" x14ac:dyDescent="0.35">
      <c r="A745" s="18" t="s">
        <v>1542</v>
      </c>
      <c r="B745" s="18" t="s">
        <v>1543</v>
      </c>
      <c r="C745" s="19">
        <v>3120.08</v>
      </c>
      <c r="D745" s="20">
        <f t="shared" si="132"/>
        <v>3.3848574698235181E-4</v>
      </c>
      <c r="E745" s="10">
        <f>SUM($C$5:C745)/SUM($C$5:$C$3941)</f>
        <v>0.75655438060232916</v>
      </c>
      <c r="F745" t="str">
        <f t="shared" si="133"/>
        <v>A</v>
      </c>
      <c r="G745" s="21">
        <v>0.89196112064036592</v>
      </c>
      <c r="H745" s="22">
        <f t="shared" si="134"/>
        <v>0.53517667238421951</v>
      </c>
      <c r="I745" s="23">
        <v>67.269230769230774</v>
      </c>
      <c r="J745" s="23">
        <v>60.515794530287508</v>
      </c>
      <c r="K745" s="24">
        <f t="shared" si="135"/>
        <v>0.89960586494423966</v>
      </c>
      <c r="L745" t="str">
        <f t="shared" si="136"/>
        <v>X</v>
      </c>
      <c r="M745" s="10">
        <f t="shared" si="137"/>
        <v>0.98</v>
      </c>
      <c r="N745" s="24">
        <f t="shared" si="138"/>
        <v>2.0537489106318221</v>
      </c>
      <c r="O745" s="25">
        <f t="shared" si="139"/>
        <v>175.76446782767979</v>
      </c>
      <c r="P745" s="8">
        <f t="shared" si="140"/>
        <v>311</v>
      </c>
      <c r="Q745" s="8">
        <f t="shared" si="141"/>
        <v>3498</v>
      </c>
      <c r="R745" s="8">
        <f t="shared" si="142"/>
        <v>1143.3424097135528</v>
      </c>
      <c r="S745" s="8">
        <f t="shared" si="143"/>
        <v>1144</v>
      </c>
      <c r="T745" t="s">
        <v>62</v>
      </c>
    </row>
    <row r="746" spans="1:20" x14ac:dyDescent="0.35">
      <c r="A746" s="18" t="s">
        <v>1544</v>
      </c>
      <c r="B746" s="18" t="s">
        <v>1545</v>
      </c>
      <c r="C746" s="19">
        <v>3110.13</v>
      </c>
      <c r="D746" s="20">
        <f t="shared" si="132"/>
        <v>3.3740630889663787E-4</v>
      </c>
      <c r="E746" s="10">
        <f>SUM($C$5:C746)/SUM($C$5:$C$3941)</f>
        <v>0.75689178691122572</v>
      </c>
      <c r="F746" t="str">
        <f t="shared" si="133"/>
        <v>A</v>
      </c>
      <c r="G746" s="21">
        <v>1.2814709517923359</v>
      </c>
      <c r="H746" s="22">
        <f t="shared" si="134"/>
        <v>0.76888257107540159</v>
      </c>
      <c r="I746" s="23">
        <v>46.67307692307692</v>
      </c>
      <c r="J746" s="23">
        <v>62.800250141204771</v>
      </c>
      <c r="K746" s="24">
        <f t="shared" si="135"/>
        <v>1.345534819671466</v>
      </c>
      <c r="L746" t="str">
        <f t="shared" si="136"/>
        <v>Y</v>
      </c>
      <c r="M746" s="10">
        <f t="shared" si="137"/>
        <v>0.98</v>
      </c>
      <c r="N746" s="24">
        <f t="shared" si="138"/>
        <v>2.0537489106318221</v>
      </c>
      <c r="O746" s="25">
        <f t="shared" si="139"/>
        <v>182.39953108422964</v>
      </c>
      <c r="P746" s="8">
        <f t="shared" si="140"/>
        <v>276</v>
      </c>
      <c r="Q746" s="8">
        <f t="shared" si="141"/>
        <v>2427</v>
      </c>
      <c r="R746" s="8">
        <f t="shared" si="142"/>
        <v>794.54752240118387</v>
      </c>
      <c r="S746" s="8">
        <f t="shared" si="143"/>
        <v>795</v>
      </c>
      <c r="T746" t="s">
        <v>62</v>
      </c>
    </row>
    <row r="747" spans="1:20" x14ac:dyDescent="0.35">
      <c r="A747" s="18" t="s">
        <v>1546</v>
      </c>
      <c r="B747" s="18" t="s">
        <v>1547</v>
      </c>
      <c r="C747" s="19">
        <v>3101.69</v>
      </c>
      <c r="D747" s="20">
        <f t="shared" si="132"/>
        <v>3.3649068503297696E-4</v>
      </c>
      <c r="E747" s="10">
        <f>SUM($C$5:C747)/SUM($C$5:$C$3941)</f>
        <v>0.75722827759625877</v>
      </c>
      <c r="F747" t="str">
        <f t="shared" si="133"/>
        <v>A</v>
      </c>
      <c r="G747" s="21">
        <v>0.82667643923240941</v>
      </c>
      <c r="H747" s="22">
        <f t="shared" si="134"/>
        <v>0.49600586353944565</v>
      </c>
      <c r="I747" s="23">
        <v>72.15384615384616</v>
      </c>
      <c r="J747" s="23">
        <v>126.1645959809434</v>
      </c>
      <c r="K747" s="24">
        <f t="shared" si="135"/>
        <v>1.748549837688981</v>
      </c>
      <c r="L747" t="str">
        <f t="shared" si="136"/>
        <v>Y</v>
      </c>
      <c r="M747" s="10">
        <f t="shared" si="137"/>
        <v>0.98</v>
      </c>
      <c r="N747" s="24">
        <f t="shared" si="138"/>
        <v>2.0537489106318221</v>
      </c>
      <c r="O747" s="25">
        <f t="shared" si="139"/>
        <v>366.43744403266942</v>
      </c>
      <c r="P747" s="8">
        <f t="shared" si="140"/>
        <v>511</v>
      </c>
      <c r="Q747" s="8">
        <f t="shared" si="141"/>
        <v>3752.0000000000005</v>
      </c>
      <c r="R747" s="8">
        <f t="shared" si="142"/>
        <v>1229.9940410433992</v>
      </c>
      <c r="S747" s="8">
        <f t="shared" si="143"/>
        <v>1230</v>
      </c>
      <c r="T747" t="s">
        <v>62</v>
      </c>
    </row>
    <row r="748" spans="1:20" x14ac:dyDescent="0.35">
      <c r="A748" s="18" t="s">
        <v>1548</v>
      </c>
      <c r="B748" s="18" t="s">
        <v>1549</v>
      </c>
      <c r="C748" s="19">
        <v>3099.56</v>
      </c>
      <c r="D748" s="20">
        <f t="shared" si="132"/>
        <v>3.3625960934226636E-4</v>
      </c>
      <c r="E748" s="10">
        <f>SUM($C$5:C748)/SUM($C$5:$C$3941)</f>
        <v>0.75756453720560102</v>
      </c>
      <c r="F748" t="str">
        <f t="shared" si="133"/>
        <v>A</v>
      </c>
      <c r="G748" s="21">
        <v>2.7724150268336318</v>
      </c>
      <c r="H748" s="22">
        <f t="shared" si="134"/>
        <v>1.6634490161001791</v>
      </c>
      <c r="I748" s="23">
        <v>21.5</v>
      </c>
      <c r="J748" s="23">
        <v>23.207926299806601</v>
      </c>
      <c r="K748" s="24">
        <f t="shared" si="135"/>
        <v>1.0794384325491442</v>
      </c>
      <c r="L748" t="str">
        <f t="shared" si="136"/>
        <v>Y</v>
      </c>
      <c r="M748" s="10">
        <f t="shared" si="137"/>
        <v>0.98</v>
      </c>
      <c r="N748" s="24">
        <f t="shared" si="138"/>
        <v>2.0537489106318221</v>
      </c>
      <c r="O748" s="25">
        <f t="shared" si="139"/>
        <v>67.406019323235711</v>
      </c>
      <c r="P748" s="8">
        <f t="shared" si="140"/>
        <v>111</v>
      </c>
      <c r="Q748" s="8">
        <f t="shared" si="141"/>
        <v>1118</v>
      </c>
      <c r="R748" s="8">
        <f t="shared" si="142"/>
        <v>366.63266221871078</v>
      </c>
      <c r="S748" s="8">
        <f t="shared" si="143"/>
        <v>367</v>
      </c>
      <c r="T748" t="s">
        <v>62</v>
      </c>
    </row>
    <row r="749" spans="1:20" x14ac:dyDescent="0.35">
      <c r="A749" s="18" t="s">
        <v>1550</v>
      </c>
      <c r="B749" s="18" t="s">
        <v>1551</v>
      </c>
      <c r="C749" s="19">
        <v>3090.87</v>
      </c>
      <c r="D749" s="20">
        <f t="shared" si="132"/>
        <v>3.353168639186629E-4</v>
      </c>
      <c r="E749" s="10">
        <f>SUM($C$5:C749)/SUM($C$5:$C$3941)</f>
        <v>0.75789985406951965</v>
      </c>
      <c r="F749" t="str">
        <f t="shared" si="133"/>
        <v>A</v>
      </c>
      <c r="G749" s="21">
        <v>2.9241911069063389</v>
      </c>
      <c r="H749" s="22">
        <f t="shared" si="134"/>
        <v>1.7545146641438032</v>
      </c>
      <c r="I749" s="23">
        <v>20.32692307692308</v>
      </c>
      <c r="J749" s="23">
        <v>38.001404078211827</v>
      </c>
      <c r="K749" s="24">
        <f t="shared" si="135"/>
        <v>1.8695108912649145</v>
      </c>
      <c r="L749" t="str">
        <f t="shared" si="136"/>
        <v>Y</v>
      </c>
      <c r="M749" s="10">
        <f t="shared" si="137"/>
        <v>0.98</v>
      </c>
      <c r="N749" s="24">
        <f t="shared" si="138"/>
        <v>2.0537489106318221</v>
      </c>
      <c r="O749" s="25">
        <f t="shared" si="139"/>
        <v>110.37278145903886</v>
      </c>
      <c r="P749" s="8">
        <f t="shared" si="140"/>
        <v>152</v>
      </c>
      <c r="Q749" s="8">
        <f t="shared" si="141"/>
        <v>1057.0000000000002</v>
      </c>
      <c r="R749" s="8">
        <f t="shared" si="142"/>
        <v>347.11548667325388</v>
      </c>
      <c r="S749" s="8">
        <f t="shared" si="143"/>
        <v>348</v>
      </c>
      <c r="T749" t="s">
        <v>62</v>
      </c>
    </row>
    <row r="750" spans="1:20" x14ac:dyDescent="0.35">
      <c r="A750" s="18" t="s">
        <v>1552</v>
      </c>
      <c r="B750" s="18" t="s">
        <v>1553</v>
      </c>
      <c r="C750" s="19">
        <v>3083.8</v>
      </c>
      <c r="D750" s="20">
        <f t="shared" si="132"/>
        <v>3.3454986620348726E-4</v>
      </c>
      <c r="E750" s="10">
        <f>SUM($C$5:C750)/SUM($C$5:$C$3941)</f>
        <v>0.75823440393572317</v>
      </c>
      <c r="F750" t="str">
        <f t="shared" si="133"/>
        <v>A</v>
      </c>
      <c r="G750" s="21">
        <v>0.85851893095768361</v>
      </c>
      <c r="H750" s="22">
        <f t="shared" si="134"/>
        <v>0.5151113585746101</v>
      </c>
      <c r="I750" s="23">
        <v>69.07692307692308</v>
      </c>
      <c r="J750" s="23">
        <v>71.917121731824366</v>
      </c>
      <c r="K750" s="24">
        <f t="shared" si="135"/>
        <v>1.0411164615965665</v>
      </c>
      <c r="L750" t="str">
        <f t="shared" si="136"/>
        <v>Y</v>
      </c>
      <c r="M750" s="10">
        <f t="shared" si="137"/>
        <v>0.98</v>
      </c>
      <c r="N750" s="24">
        <f t="shared" si="138"/>
        <v>2.0537489106318221</v>
      </c>
      <c r="O750" s="25">
        <f t="shared" si="139"/>
        <v>208.8789336239509</v>
      </c>
      <c r="P750" s="8">
        <f t="shared" si="140"/>
        <v>348</v>
      </c>
      <c r="Q750" s="8">
        <f t="shared" si="141"/>
        <v>3592</v>
      </c>
      <c r="R750" s="8">
        <f t="shared" si="142"/>
        <v>1180.9529587698803</v>
      </c>
      <c r="S750" s="8">
        <f t="shared" si="143"/>
        <v>1181</v>
      </c>
      <c r="T750" t="s">
        <v>62</v>
      </c>
    </row>
    <row r="751" spans="1:20" x14ac:dyDescent="0.35">
      <c r="A751" s="18" t="s">
        <v>1554</v>
      </c>
      <c r="B751" s="18" t="s">
        <v>1555</v>
      </c>
      <c r="C751" s="19">
        <v>3073.98</v>
      </c>
      <c r="D751" s="20">
        <f t="shared" si="132"/>
        <v>3.3348453132894346E-4</v>
      </c>
      <c r="E751" s="10">
        <f>SUM($C$5:C751)/SUM($C$5:$C$3941)</f>
        <v>0.75856788846705214</v>
      </c>
      <c r="F751" t="str">
        <f t="shared" si="133"/>
        <v>A</v>
      </c>
      <c r="G751" s="21">
        <v>1.235522508038585</v>
      </c>
      <c r="H751" s="22">
        <f t="shared" si="134"/>
        <v>0.74131350482315095</v>
      </c>
      <c r="I751" s="23">
        <v>47.846153846153847</v>
      </c>
      <c r="J751" s="23">
        <v>82.06677926802567</v>
      </c>
      <c r="K751" s="24">
        <f t="shared" si="135"/>
        <v>1.7152220747336555</v>
      </c>
      <c r="L751" t="str">
        <f t="shared" si="136"/>
        <v>Y</v>
      </c>
      <c r="M751" s="10">
        <f t="shared" si="137"/>
        <v>0.98</v>
      </c>
      <c r="N751" s="24">
        <f t="shared" si="138"/>
        <v>2.0537489106318221</v>
      </c>
      <c r="O751" s="25">
        <f t="shared" si="139"/>
        <v>238.35800052425864</v>
      </c>
      <c r="P751" s="8">
        <f t="shared" si="140"/>
        <v>335</v>
      </c>
      <c r="Q751" s="8">
        <f t="shared" si="141"/>
        <v>2488</v>
      </c>
      <c r="R751" s="8">
        <f t="shared" si="142"/>
        <v>819.29297282854384</v>
      </c>
      <c r="S751" s="8">
        <f t="shared" si="143"/>
        <v>820</v>
      </c>
      <c r="T751" t="s">
        <v>62</v>
      </c>
    </row>
    <row r="752" spans="1:20" x14ac:dyDescent="0.35">
      <c r="A752" s="18" t="s">
        <v>1556</v>
      </c>
      <c r="B752" s="18" t="s">
        <v>1557</v>
      </c>
      <c r="C752" s="19">
        <v>3063.06</v>
      </c>
      <c r="D752" s="20">
        <f t="shared" si="132"/>
        <v>3.3229986159065232E-4</v>
      </c>
      <c r="E752" s="10">
        <f>SUM($C$5:C752)/SUM($C$5:$C$3941)</f>
        <v>0.7589001883286427</v>
      </c>
      <c r="F752" t="str">
        <f t="shared" si="133"/>
        <v>A</v>
      </c>
      <c r="G752" s="21">
        <v>8.7018749999999994</v>
      </c>
      <c r="H752" s="22">
        <f t="shared" si="134"/>
        <v>5.2211249999999998</v>
      </c>
      <c r="I752" s="23">
        <v>6.7692307692307692</v>
      </c>
      <c r="J752" s="23">
        <v>8.5143831817289719</v>
      </c>
      <c r="K752" s="24">
        <f t="shared" si="135"/>
        <v>1.2578066063917799</v>
      </c>
      <c r="L752" t="str">
        <f t="shared" si="136"/>
        <v>Y</v>
      </c>
      <c r="M752" s="10">
        <f t="shared" si="137"/>
        <v>0.98</v>
      </c>
      <c r="N752" s="24">
        <f t="shared" si="138"/>
        <v>2.0537489106318221</v>
      </c>
      <c r="O752" s="25">
        <f t="shared" si="139"/>
        <v>24.729511368615423</v>
      </c>
      <c r="P752" s="8">
        <f t="shared" si="140"/>
        <v>39</v>
      </c>
      <c r="Q752" s="8">
        <f t="shared" si="141"/>
        <v>352</v>
      </c>
      <c r="R752" s="8">
        <f t="shared" si="142"/>
        <v>116.11926658362671</v>
      </c>
      <c r="S752" s="8">
        <f t="shared" si="143"/>
        <v>117</v>
      </c>
      <c r="T752" t="s">
        <v>62</v>
      </c>
    </row>
    <row r="753" spans="1:20" x14ac:dyDescent="0.35">
      <c r="A753" s="18" t="s">
        <v>1558</v>
      </c>
      <c r="B753" s="18" t="s">
        <v>1559</v>
      </c>
      <c r="C753" s="19">
        <v>3058.15</v>
      </c>
      <c r="D753" s="20">
        <f t="shared" si="132"/>
        <v>3.3176719415338045E-4</v>
      </c>
      <c r="E753" s="10">
        <f>SUM($C$5:C753)/SUM($C$5:$C$3941)</f>
        <v>0.7592319555227961</v>
      </c>
      <c r="F753" t="str">
        <f t="shared" si="133"/>
        <v>A</v>
      </c>
      <c r="G753" s="21">
        <v>3.0859233097880931</v>
      </c>
      <c r="H753" s="22">
        <f t="shared" si="134"/>
        <v>1.8515539858728558</v>
      </c>
      <c r="I753" s="23">
        <v>19.05769230769231</v>
      </c>
      <c r="J753" s="23">
        <v>49.761554362874882</v>
      </c>
      <c r="K753" s="24">
        <f t="shared" si="135"/>
        <v>2.6111007334707299</v>
      </c>
      <c r="L753" t="str">
        <f t="shared" si="136"/>
        <v>Z</v>
      </c>
      <c r="M753" s="10">
        <f t="shared" si="137"/>
        <v>0.98</v>
      </c>
      <c r="N753" s="24">
        <f t="shared" si="138"/>
        <v>2.0537489106318221</v>
      </c>
      <c r="O753" s="25">
        <f t="shared" si="139"/>
        <v>144.529427214104</v>
      </c>
      <c r="P753" s="8">
        <f t="shared" si="140"/>
        <v>183</v>
      </c>
      <c r="Q753" s="8">
        <f t="shared" si="141"/>
        <v>991.00000000000011</v>
      </c>
      <c r="R753" s="8">
        <f t="shared" si="142"/>
        <v>327.17765505833307</v>
      </c>
      <c r="S753" s="8">
        <f t="shared" si="143"/>
        <v>328</v>
      </c>
      <c r="T753" t="s">
        <v>62</v>
      </c>
    </row>
    <row r="754" spans="1:20" x14ac:dyDescent="0.35">
      <c r="A754" s="18" t="s">
        <v>1560</v>
      </c>
      <c r="B754" s="18" t="s">
        <v>1561</v>
      </c>
      <c r="C754" s="19">
        <v>3057.78</v>
      </c>
      <c r="D754" s="20">
        <f t="shared" si="132"/>
        <v>3.3172705424466549E-4</v>
      </c>
      <c r="E754" s="10">
        <f>SUM($C$5:C754)/SUM($C$5:$C$3941)</f>
        <v>0.75956368257704088</v>
      </c>
      <c r="F754" t="str">
        <f t="shared" si="133"/>
        <v>A</v>
      </c>
      <c r="G754" s="21">
        <v>3.7657389162561579</v>
      </c>
      <c r="H754" s="22">
        <f t="shared" si="134"/>
        <v>2.2594433497536945</v>
      </c>
      <c r="I754" s="23">
        <v>15.61538461538461</v>
      </c>
      <c r="J754" s="23">
        <v>12.87215241101144</v>
      </c>
      <c r="K754" s="24">
        <f t="shared" si="135"/>
        <v>0.82432503124703838</v>
      </c>
      <c r="L754" t="str">
        <f t="shared" si="136"/>
        <v>X</v>
      </c>
      <c r="M754" s="10">
        <f t="shared" si="137"/>
        <v>0.98</v>
      </c>
      <c r="N754" s="24">
        <f t="shared" si="138"/>
        <v>2.0537489106318221</v>
      </c>
      <c r="O754" s="25">
        <f t="shared" si="139"/>
        <v>37.386388725109953</v>
      </c>
      <c r="P754" s="8">
        <f t="shared" si="140"/>
        <v>69</v>
      </c>
      <c r="Q754" s="8">
        <f t="shared" si="141"/>
        <v>811.99999999999966</v>
      </c>
      <c r="R754" s="8">
        <f t="shared" si="142"/>
        <v>268.09720355712813</v>
      </c>
      <c r="S754" s="8">
        <f t="shared" si="143"/>
        <v>269</v>
      </c>
      <c r="T754" t="s">
        <v>62</v>
      </c>
    </row>
    <row r="755" spans="1:20" x14ac:dyDescent="0.35">
      <c r="A755" s="18" t="s">
        <v>1562</v>
      </c>
      <c r="B755" s="18" t="s">
        <v>1563</v>
      </c>
      <c r="C755" s="19">
        <v>3051.59</v>
      </c>
      <c r="D755" s="20">
        <f t="shared" si="132"/>
        <v>3.3105552442048763E-4</v>
      </c>
      <c r="E755" s="10">
        <f>SUM($C$5:C755)/SUM($C$5:$C$3941)</f>
        <v>0.75989473810146135</v>
      </c>
      <c r="F755" t="str">
        <f t="shared" si="133"/>
        <v>A</v>
      </c>
      <c r="G755" s="21">
        <v>1.3953315043438499</v>
      </c>
      <c r="H755" s="22">
        <f t="shared" si="134"/>
        <v>0.83719890260630991</v>
      </c>
      <c r="I755" s="23">
        <v>42.057692307692307</v>
      </c>
      <c r="J755" s="23">
        <v>67.902009402113009</v>
      </c>
      <c r="K755" s="24">
        <f t="shared" si="135"/>
        <v>1.6144967941974744</v>
      </c>
      <c r="L755" t="str">
        <f t="shared" si="136"/>
        <v>Y</v>
      </c>
      <c r="M755" s="10">
        <f t="shared" si="137"/>
        <v>0.98</v>
      </c>
      <c r="N755" s="24">
        <f t="shared" si="138"/>
        <v>2.0537489106318221</v>
      </c>
      <c r="O755" s="25">
        <f t="shared" si="139"/>
        <v>197.21728252314827</v>
      </c>
      <c r="P755" s="8">
        <f t="shared" si="140"/>
        <v>282</v>
      </c>
      <c r="Q755" s="8">
        <f t="shared" si="141"/>
        <v>2187</v>
      </c>
      <c r="R755" s="8">
        <f t="shared" si="142"/>
        <v>722.81151754481027</v>
      </c>
      <c r="S755" s="8">
        <f t="shared" si="143"/>
        <v>723</v>
      </c>
      <c r="T755" t="s">
        <v>62</v>
      </c>
    </row>
    <row r="756" spans="1:20" x14ac:dyDescent="0.35">
      <c r="A756" s="18" t="s">
        <v>1564</v>
      </c>
      <c r="B756" s="18" t="s">
        <v>1565</v>
      </c>
      <c r="C756" s="19">
        <v>3047.15</v>
      </c>
      <c r="D756" s="20">
        <f t="shared" si="132"/>
        <v>3.3057384551590774E-4</v>
      </c>
      <c r="E756" s="10">
        <f>SUM($C$5:C756)/SUM($C$5:$C$3941)</f>
        <v>0.76022531194697729</v>
      </c>
      <c r="F756" t="str">
        <f t="shared" si="133"/>
        <v>A</v>
      </c>
      <c r="G756" s="21">
        <v>2.5245650372825188</v>
      </c>
      <c r="H756" s="22">
        <f t="shared" si="134"/>
        <v>1.5147390223695112</v>
      </c>
      <c r="I756" s="23">
        <v>23.21153846153846</v>
      </c>
      <c r="J756" s="23">
        <v>32.693068485513741</v>
      </c>
      <c r="K756" s="24">
        <f t="shared" si="135"/>
        <v>1.4084834807346436</v>
      </c>
      <c r="L756" t="str">
        <f t="shared" si="136"/>
        <v>Y</v>
      </c>
      <c r="M756" s="10">
        <f t="shared" si="137"/>
        <v>0.98</v>
      </c>
      <c r="N756" s="24">
        <f t="shared" si="138"/>
        <v>2.0537489106318221</v>
      </c>
      <c r="O756" s="25">
        <f t="shared" si="139"/>
        <v>94.955041549264649</v>
      </c>
      <c r="P756" s="8">
        <f t="shared" si="140"/>
        <v>142</v>
      </c>
      <c r="Q756" s="8">
        <f t="shared" si="141"/>
        <v>1207</v>
      </c>
      <c r="R756" s="8">
        <f t="shared" si="142"/>
        <v>399.20845057677235</v>
      </c>
      <c r="S756" s="8">
        <f t="shared" si="143"/>
        <v>400</v>
      </c>
      <c r="T756" t="s">
        <v>62</v>
      </c>
    </row>
    <row r="757" spans="1:20" x14ac:dyDescent="0.35">
      <c r="A757" s="18" t="s">
        <v>1566</v>
      </c>
      <c r="B757" s="18" t="s">
        <v>1567</v>
      </c>
      <c r="C757" s="19">
        <v>3043.39</v>
      </c>
      <c r="D757" s="20">
        <f t="shared" si="132"/>
        <v>3.3016593725437155E-4</v>
      </c>
      <c r="E757" s="10">
        <f>SUM($C$5:C757)/SUM($C$5:$C$3941)</f>
        <v>0.76055547788423161</v>
      </c>
      <c r="F757" t="str">
        <f t="shared" si="133"/>
        <v>A</v>
      </c>
      <c r="G757" s="21">
        <v>1.674031903190319</v>
      </c>
      <c r="H757" s="22">
        <f t="shared" si="134"/>
        <v>1.0044191419141915</v>
      </c>
      <c r="I757" s="23">
        <v>34.96153846153846</v>
      </c>
      <c r="J757" s="23">
        <v>45.310675510676127</v>
      </c>
      <c r="K757" s="24">
        <f t="shared" si="135"/>
        <v>1.296014921097447</v>
      </c>
      <c r="L757" t="str">
        <f t="shared" si="136"/>
        <v>Y</v>
      </c>
      <c r="M757" s="10">
        <f t="shared" si="137"/>
        <v>0.98</v>
      </c>
      <c r="N757" s="24">
        <f t="shared" si="138"/>
        <v>2.0537489106318221</v>
      </c>
      <c r="O757" s="25">
        <f t="shared" si="139"/>
        <v>131.6021185851038</v>
      </c>
      <c r="P757" s="8">
        <f t="shared" si="140"/>
        <v>202</v>
      </c>
      <c r="Q757" s="8">
        <f t="shared" si="141"/>
        <v>1818</v>
      </c>
      <c r="R757" s="8">
        <f t="shared" si="142"/>
        <v>601.66458216882359</v>
      </c>
      <c r="S757" s="8">
        <f t="shared" si="143"/>
        <v>602</v>
      </c>
      <c r="T757" t="s">
        <v>62</v>
      </c>
    </row>
    <row r="758" spans="1:20" x14ac:dyDescent="0.35">
      <c r="A758" s="18" t="s">
        <v>1568</v>
      </c>
      <c r="B758" s="18" t="s">
        <v>1569</v>
      </c>
      <c r="C758" s="19">
        <v>3036.42</v>
      </c>
      <c r="D758" s="20">
        <f t="shared" si="132"/>
        <v>3.2940978816317298E-4</v>
      </c>
      <c r="E758" s="10">
        <f>SUM($C$5:C758)/SUM($C$5:$C$3941)</f>
        <v>0.76088488767239471</v>
      </c>
      <c r="F758" t="str">
        <f t="shared" si="133"/>
        <v>A</v>
      </c>
      <c r="G758" s="21">
        <v>2.6990400000000001</v>
      </c>
      <c r="H758" s="22">
        <f t="shared" si="134"/>
        <v>1.619424</v>
      </c>
      <c r="I758" s="23">
        <v>21.63461538461538</v>
      </c>
      <c r="J758" s="23">
        <v>34.934127842046728</v>
      </c>
      <c r="K758" s="24">
        <f t="shared" si="135"/>
        <v>1.6147330202546046</v>
      </c>
      <c r="L758" t="str">
        <f t="shared" si="136"/>
        <v>Y</v>
      </c>
      <c r="M758" s="10">
        <f t="shared" si="137"/>
        <v>0.98</v>
      </c>
      <c r="N758" s="24">
        <f t="shared" si="138"/>
        <v>2.0537489106318221</v>
      </c>
      <c r="O758" s="25">
        <f t="shared" si="139"/>
        <v>101.46406300768936</v>
      </c>
      <c r="P758" s="8">
        <f t="shared" si="140"/>
        <v>145</v>
      </c>
      <c r="Q758" s="8">
        <f t="shared" si="141"/>
        <v>1124.9999999999998</v>
      </c>
      <c r="R758" s="8">
        <f t="shared" si="142"/>
        <v>372.74426778889898</v>
      </c>
      <c r="S758" s="8">
        <f t="shared" si="143"/>
        <v>373</v>
      </c>
      <c r="T758" t="s">
        <v>62</v>
      </c>
    </row>
    <row r="759" spans="1:20" x14ac:dyDescent="0.35">
      <c r="A759" s="18" t="s">
        <v>1570</v>
      </c>
      <c r="B759" s="18" t="s">
        <v>1571</v>
      </c>
      <c r="C759" s="19">
        <v>3032.54</v>
      </c>
      <c r="D759" s="20">
        <f t="shared" si="132"/>
        <v>3.2898886155286443E-4</v>
      </c>
      <c r="E759" s="10">
        <f>SUM($C$5:C759)/SUM($C$5:$C$3941)</f>
        <v>0.76121387653394768</v>
      </c>
      <c r="F759" t="str">
        <f t="shared" si="133"/>
        <v>A</v>
      </c>
      <c r="G759" s="21">
        <v>5.4738989169675092</v>
      </c>
      <c r="H759" s="22">
        <f t="shared" si="134"/>
        <v>3.2843393501805056</v>
      </c>
      <c r="I759" s="23">
        <v>10.65384615384615</v>
      </c>
      <c r="J759" s="23">
        <v>55.950918482494018</v>
      </c>
      <c r="K759" s="24">
        <f t="shared" si="135"/>
        <v>5.2517107600896935</v>
      </c>
      <c r="L759" t="str">
        <f t="shared" si="136"/>
        <v>Z</v>
      </c>
      <c r="M759" s="10">
        <f t="shared" si="137"/>
        <v>0.98</v>
      </c>
      <c r="N759" s="24">
        <f t="shared" si="138"/>
        <v>2.0537489106318221</v>
      </c>
      <c r="O759" s="25">
        <f t="shared" si="139"/>
        <v>162.506061233709</v>
      </c>
      <c r="P759" s="8">
        <f t="shared" si="140"/>
        <v>184</v>
      </c>
      <c r="Q759" s="8">
        <f t="shared" si="141"/>
        <v>553.99999999999977</v>
      </c>
      <c r="R759" s="8">
        <f t="shared" si="142"/>
        <v>183.67323210244822</v>
      </c>
      <c r="S759" s="8">
        <f t="shared" si="143"/>
        <v>184</v>
      </c>
      <c r="T759" t="s">
        <v>62</v>
      </c>
    </row>
    <row r="760" spans="1:20" x14ac:dyDescent="0.35">
      <c r="A760" s="18" t="s">
        <v>1572</v>
      </c>
      <c r="B760" s="18" t="s">
        <v>1573</v>
      </c>
      <c r="C760" s="19">
        <v>3001.98</v>
      </c>
      <c r="D760" s="20">
        <f t="shared" si="132"/>
        <v>3.2567352206548569E-4</v>
      </c>
      <c r="E760" s="10">
        <f>SUM($C$5:C760)/SUM($C$5:$C$3941)</f>
        <v>0.76153955005601315</v>
      </c>
      <c r="F760" t="str">
        <f t="shared" si="133"/>
        <v>A</v>
      </c>
      <c r="G760" s="21">
        <v>0.41463812154696128</v>
      </c>
      <c r="H760" s="22">
        <f t="shared" si="134"/>
        <v>0.24878287292817675</v>
      </c>
      <c r="I760" s="23">
        <v>139.2307692307692</v>
      </c>
      <c r="J760" s="23">
        <v>169.97953918214139</v>
      </c>
      <c r="K760" s="24">
        <f t="shared" si="135"/>
        <v>1.2208475189877561</v>
      </c>
      <c r="L760" t="str">
        <f t="shared" si="136"/>
        <v>Y</v>
      </c>
      <c r="M760" s="10">
        <f t="shared" si="137"/>
        <v>0.98</v>
      </c>
      <c r="N760" s="24">
        <f t="shared" si="138"/>
        <v>2.0537489106318221</v>
      </c>
      <c r="O760" s="25">
        <f t="shared" si="139"/>
        <v>493.69529852228135</v>
      </c>
      <c r="P760" s="8">
        <f t="shared" si="140"/>
        <v>773</v>
      </c>
      <c r="Q760" s="8">
        <f t="shared" si="141"/>
        <v>7239.9999999999982</v>
      </c>
      <c r="R760" s="8">
        <f t="shared" si="142"/>
        <v>2412.5373273346386</v>
      </c>
      <c r="S760" s="8">
        <f t="shared" si="143"/>
        <v>2413</v>
      </c>
      <c r="T760" t="s">
        <v>62</v>
      </c>
    </row>
    <row r="761" spans="1:20" x14ac:dyDescent="0.35">
      <c r="A761" s="18" t="s">
        <v>1574</v>
      </c>
      <c r="B761" s="18" t="s">
        <v>1575</v>
      </c>
      <c r="C761" s="19">
        <v>3000.21</v>
      </c>
      <c r="D761" s="20">
        <f t="shared" si="132"/>
        <v>3.2548150142109233E-4</v>
      </c>
      <c r="E761" s="10">
        <f>SUM($C$5:C761)/SUM($C$5:$C$3941)</f>
        <v>0.76186503155743424</v>
      </c>
      <c r="F761" t="str">
        <f t="shared" si="133"/>
        <v>A</v>
      </c>
      <c r="G761" s="21">
        <v>2.8765196548418031</v>
      </c>
      <c r="H761" s="22">
        <f t="shared" si="134"/>
        <v>1.7259117929050818</v>
      </c>
      <c r="I761" s="23">
        <v>20.05769230769231</v>
      </c>
      <c r="J761" s="23">
        <v>34.247893000333498</v>
      </c>
      <c r="K761" s="24">
        <f t="shared" si="135"/>
        <v>1.7074692579265021</v>
      </c>
      <c r="L761" t="str">
        <f t="shared" si="136"/>
        <v>Y</v>
      </c>
      <c r="M761" s="10">
        <f t="shared" si="137"/>
        <v>0.98</v>
      </c>
      <c r="N761" s="24">
        <f t="shared" si="138"/>
        <v>2.0537489106318221</v>
      </c>
      <c r="O761" s="25">
        <f t="shared" si="139"/>
        <v>99.47093538382299</v>
      </c>
      <c r="P761" s="8">
        <f t="shared" si="140"/>
        <v>140</v>
      </c>
      <c r="Q761" s="8">
        <f t="shared" si="141"/>
        <v>1043.0000000000002</v>
      </c>
      <c r="R761" s="8">
        <f t="shared" si="142"/>
        <v>347.65449897213358</v>
      </c>
      <c r="S761" s="8">
        <f t="shared" si="143"/>
        <v>348</v>
      </c>
      <c r="T761" t="s">
        <v>62</v>
      </c>
    </row>
    <row r="762" spans="1:20" x14ac:dyDescent="0.35">
      <c r="A762" s="18" t="s">
        <v>1576</v>
      </c>
      <c r="B762" s="18" t="s">
        <v>1577</v>
      </c>
      <c r="C762" s="19">
        <v>2997.2</v>
      </c>
      <c r="D762" s="20">
        <f t="shared" si="132"/>
        <v>3.2515495783938384E-4</v>
      </c>
      <c r="E762" s="10">
        <f>SUM($C$5:C762)/SUM($C$5:$C$3941)</f>
        <v>0.7621901865152737</v>
      </c>
      <c r="F762" t="str">
        <f t="shared" si="133"/>
        <v>A</v>
      </c>
      <c r="G762" s="21">
        <v>2.6929020664869729</v>
      </c>
      <c r="H762" s="22">
        <f t="shared" si="134"/>
        <v>1.6157412398921838</v>
      </c>
      <c r="I762" s="23">
        <v>21.40384615384615</v>
      </c>
      <c r="J762" s="23">
        <v>69.824221769392864</v>
      </c>
      <c r="K762" s="24">
        <f t="shared" si="135"/>
        <v>3.2622277915619313</v>
      </c>
      <c r="L762" t="str">
        <f t="shared" si="136"/>
        <v>Z</v>
      </c>
      <c r="M762" s="10">
        <f t="shared" si="137"/>
        <v>0.98</v>
      </c>
      <c r="N762" s="24">
        <f t="shared" si="138"/>
        <v>2.0537489106318221</v>
      </c>
      <c r="O762" s="25">
        <f t="shared" si="139"/>
        <v>202.80023217140308</v>
      </c>
      <c r="P762" s="8">
        <f t="shared" si="140"/>
        <v>246</v>
      </c>
      <c r="Q762" s="8">
        <f t="shared" si="141"/>
        <v>1112.9999999999998</v>
      </c>
      <c r="R762" s="8">
        <f t="shared" si="142"/>
        <v>371.17325462100507</v>
      </c>
      <c r="S762" s="8">
        <f t="shared" si="143"/>
        <v>372</v>
      </c>
      <c r="T762" t="s">
        <v>62</v>
      </c>
    </row>
    <row r="763" spans="1:20" x14ac:dyDescent="0.35">
      <c r="A763" s="18" t="s">
        <v>1578</v>
      </c>
      <c r="B763" s="18" t="s">
        <v>1579</v>
      </c>
      <c r="C763" s="19">
        <v>2996.43</v>
      </c>
      <c r="D763" s="20">
        <f t="shared" si="132"/>
        <v>3.250714234347608E-4</v>
      </c>
      <c r="E763" s="10">
        <f>SUM($C$5:C763)/SUM($C$5:$C$3941)</f>
        <v>0.76251525793870834</v>
      </c>
      <c r="F763" t="str">
        <f t="shared" si="133"/>
        <v>A</v>
      </c>
      <c r="G763" s="21">
        <v>1.1406280928816139</v>
      </c>
      <c r="H763" s="22">
        <f t="shared" si="134"/>
        <v>0.68437685572896834</v>
      </c>
      <c r="I763" s="23">
        <v>50.519230769230766</v>
      </c>
      <c r="J763" s="23">
        <v>120.306877280417</v>
      </c>
      <c r="K763" s="24">
        <f t="shared" si="135"/>
        <v>2.381407544187927</v>
      </c>
      <c r="L763" t="str">
        <f t="shared" si="136"/>
        <v>Z</v>
      </c>
      <c r="M763" s="10">
        <f t="shared" si="137"/>
        <v>0.98</v>
      </c>
      <c r="N763" s="24">
        <f t="shared" si="138"/>
        <v>2.0537489106318221</v>
      </c>
      <c r="O763" s="25">
        <f t="shared" si="139"/>
        <v>349.42405408920627</v>
      </c>
      <c r="P763" s="8">
        <f t="shared" si="140"/>
        <v>451</v>
      </c>
      <c r="Q763" s="8">
        <f t="shared" si="141"/>
        <v>2627</v>
      </c>
      <c r="R763" s="8">
        <f t="shared" si="142"/>
        <v>876.18815380678836</v>
      </c>
      <c r="S763" s="8">
        <f t="shared" si="143"/>
        <v>877</v>
      </c>
      <c r="T763" t="s">
        <v>62</v>
      </c>
    </row>
    <row r="764" spans="1:20" x14ac:dyDescent="0.35">
      <c r="A764" s="18" t="s">
        <v>1580</v>
      </c>
      <c r="B764" s="18" t="s">
        <v>1581</v>
      </c>
      <c r="C764" s="19">
        <v>2995.38</v>
      </c>
      <c r="D764" s="20">
        <f t="shared" si="132"/>
        <v>3.2495751288300203E-4</v>
      </c>
      <c r="E764" s="10">
        <f>SUM($C$5:C764)/SUM($C$5:$C$3941)</f>
        <v>0.76284021545159142</v>
      </c>
      <c r="F764" t="str">
        <f t="shared" si="133"/>
        <v>A</v>
      </c>
      <c r="G764" s="21">
        <v>1.9706447368421049</v>
      </c>
      <c r="H764" s="22">
        <f t="shared" si="134"/>
        <v>1.182386842105263</v>
      </c>
      <c r="I764" s="23">
        <v>29.23076923076923</v>
      </c>
      <c r="J764" s="23">
        <v>67.640229178487047</v>
      </c>
      <c r="K764" s="24">
        <f t="shared" si="135"/>
        <v>2.3140078403166622</v>
      </c>
      <c r="L764" t="str">
        <f t="shared" si="136"/>
        <v>Z</v>
      </c>
      <c r="M764" s="10">
        <f t="shared" si="137"/>
        <v>0.98</v>
      </c>
      <c r="N764" s="24">
        <f t="shared" si="138"/>
        <v>2.0537489106318221</v>
      </c>
      <c r="O764" s="25">
        <f t="shared" si="139"/>
        <v>196.45695768480547</v>
      </c>
      <c r="P764" s="8">
        <f t="shared" si="140"/>
        <v>255</v>
      </c>
      <c r="Q764" s="8">
        <f t="shared" si="141"/>
        <v>1520</v>
      </c>
      <c r="R764" s="8">
        <f t="shared" si="142"/>
        <v>507.05725118305548</v>
      </c>
      <c r="S764" s="8">
        <f t="shared" si="143"/>
        <v>508</v>
      </c>
      <c r="T764" t="s">
        <v>62</v>
      </c>
    </row>
    <row r="765" spans="1:20" x14ac:dyDescent="0.35">
      <c r="A765" s="18" t="s">
        <v>1582</v>
      </c>
      <c r="B765" s="18" t="s">
        <v>1583</v>
      </c>
      <c r="C765" s="19">
        <v>2995.2</v>
      </c>
      <c r="D765" s="20">
        <f t="shared" si="132"/>
        <v>3.2493798535984338E-4</v>
      </c>
      <c r="E765" s="10">
        <f>SUM($C$5:C765)/SUM($C$5:$C$3941)</f>
        <v>0.76316515343695124</v>
      </c>
      <c r="F765" t="str">
        <f t="shared" si="133"/>
        <v>A</v>
      </c>
      <c r="G765" s="21">
        <v>3.3729729729729732</v>
      </c>
      <c r="H765" s="22">
        <f t="shared" si="134"/>
        <v>2.023783783783784</v>
      </c>
      <c r="I765" s="23">
        <v>17.07692307692308</v>
      </c>
      <c r="J765" s="23">
        <v>19.054973262463069</v>
      </c>
      <c r="K765" s="24">
        <f t="shared" si="135"/>
        <v>1.1158317676217111</v>
      </c>
      <c r="L765" t="str">
        <f t="shared" si="136"/>
        <v>Y</v>
      </c>
      <c r="M765" s="10">
        <f t="shared" si="137"/>
        <v>0.98</v>
      </c>
      <c r="N765" s="24">
        <f t="shared" si="138"/>
        <v>2.0537489106318221</v>
      </c>
      <c r="O765" s="25">
        <f t="shared" si="139"/>
        <v>55.344018217777119</v>
      </c>
      <c r="P765" s="8">
        <f t="shared" si="140"/>
        <v>90</v>
      </c>
      <c r="Q765" s="8">
        <f t="shared" si="141"/>
        <v>888.00000000000023</v>
      </c>
      <c r="R765" s="8">
        <f t="shared" si="142"/>
        <v>296.23708453941123</v>
      </c>
      <c r="S765" s="8">
        <f t="shared" si="143"/>
        <v>297</v>
      </c>
      <c r="T765" t="s">
        <v>62</v>
      </c>
    </row>
    <row r="766" spans="1:20" x14ac:dyDescent="0.35">
      <c r="A766" s="18" t="s">
        <v>1584</v>
      </c>
      <c r="B766" s="18" t="s">
        <v>1585</v>
      </c>
      <c r="C766" s="19">
        <v>2990.91</v>
      </c>
      <c r="D766" s="20">
        <f t="shared" si="132"/>
        <v>3.2447257939122902E-4</v>
      </c>
      <c r="E766" s="10">
        <f>SUM($C$5:C766)/SUM($C$5:$C$3941)</f>
        <v>0.76348962601634252</v>
      </c>
      <c r="F766" t="str">
        <f t="shared" si="133"/>
        <v>A</v>
      </c>
      <c r="G766" s="21">
        <v>1.339413345275414</v>
      </c>
      <c r="H766" s="22">
        <f t="shared" si="134"/>
        <v>0.80364800716524842</v>
      </c>
      <c r="I766" s="23">
        <v>42.942307692307693</v>
      </c>
      <c r="J766" s="23">
        <v>99.504736996618476</v>
      </c>
      <c r="K766" s="24">
        <f t="shared" si="135"/>
        <v>2.3171725588106407</v>
      </c>
      <c r="L766" t="str">
        <f t="shared" si="136"/>
        <v>Z</v>
      </c>
      <c r="M766" s="10">
        <f t="shared" si="137"/>
        <v>0.98</v>
      </c>
      <c r="N766" s="24">
        <f t="shared" si="138"/>
        <v>2.0537489106318221</v>
      </c>
      <c r="O766" s="25">
        <f t="shared" si="139"/>
        <v>289.00549485127613</v>
      </c>
      <c r="P766" s="8">
        <f t="shared" si="140"/>
        <v>375</v>
      </c>
      <c r="Q766" s="8">
        <f t="shared" si="141"/>
        <v>2233</v>
      </c>
      <c r="R766" s="8">
        <f t="shared" si="142"/>
        <v>745.4635674398603</v>
      </c>
      <c r="S766" s="8">
        <f t="shared" si="143"/>
        <v>746</v>
      </c>
      <c r="T766" t="s">
        <v>62</v>
      </c>
    </row>
    <row r="767" spans="1:20" x14ac:dyDescent="0.35">
      <c r="A767" s="18" t="s">
        <v>1586</v>
      </c>
      <c r="B767" s="18" t="s">
        <v>1587</v>
      </c>
      <c r="C767" s="19">
        <v>2973</v>
      </c>
      <c r="D767" s="20">
        <f t="shared" si="132"/>
        <v>3.2252959083694393E-4</v>
      </c>
      <c r="E767" s="10">
        <f>SUM($C$5:C767)/SUM($C$5:$C$3941)</f>
        <v>0.76381215560717941</v>
      </c>
      <c r="F767" t="str">
        <f t="shared" si="133"/>
        <v>A</v>
      </c>
      <c r="G767" s="21">
        <v>2.4837092731829582</v>
      </c>
      <c r="H767" s="22">
        <f t="shared" si="134"/>
        <v>1.4902255639097748</v>
      </c>
      <c r="I767" s="23">
        <v>23.01923076923077</v>
      </c>
      <c r="J767" s="23">
        <v>50.296957528776858</v>
      </c>
      <c r="K767" s="24">
        <f t="shared" si="135"/>
        <v>2.1849973195458618</v>
      </c>
      <c r="L767" t="str">
        <f t="shared" si="136"/>
        <v>Z</v>
      </c>
      <c r="M767" s="10">
        <f t="shared" si="137"/>
        <v>0.98</v>
      </c>
      <c r="N767" s="24">
        <f t="shared" si="138"/>
        <v>2.0537489106318221</v>
      </c>
      <c r="O767" s="25">
        <f t="shared" si="139"/>
        <v>146.0844733513718</v>
      </c>
      <c r="P767" s="8">
        <f t="shared" si="140"/>
        <v>193</v>
      </c>
      <c r="Q767" s="8">
        <f t="shared" si="141"/>
        <v>1197</v>
      </c>
      <c r="R767" s="8">
        <f t="shared" si="142"/>
        <v>400.80771124384916</v>
      </c>
      <c r="S767" s="8">
        <f t="shared" si="143"/>
        <v>401</v>
      </c>
      <c r="T767" t="s">
        <v>62</v>
      </c>
    </row>
    <row r="768" spans="1:20" x14ac:dyDescent="0.35">
      <c r="A768" s="18" t="s">
        <v>1588</v>
      </c>
      <c r="B768" s="18" t="s">
        <v>1589</v>
      </c>
      <c r="C768" s="19">
        <v>2972.47</v>
      </c>
      <c r="D768" s="20">
        <f t="shared" si="132"/>
        <v>3.2247209312986566E-4</v>
      </c>
      <c r="E768" s="10">
        <f>SUM($C$5:C768)/SUM($C$5:$C$3941)</f>
        <v>0.76413462770030927</v>
      </c>
      <c r="F768" t="str">
        <f t="shared" si="133"/>
        <v>A</v>
      </c>
      <c r="G768" s="21">
        <v>3.0238758901322491</v>
      </c>
      <c r="H768" s="22">
        <f t="shared" si="134"/>
        <v>1.8143255340793494</v>
      </c>
      <c r="I768" s="23">
        <v>18.90384615384615</v>
      </c>
      <c r="J768" s="23">
        <v>33.349168561458512</v>
      </c>
      <c r="K768" s="24">
        <f t="shared" si="135"/>
        <v>1.7641472687648454</v>
      </c>
      <c r="L768" t="str">
        <f t="shared" si="136"/>
        <v>Y</v>
      </c>
      <c r="M768" s="10">
        <f t="shared" si="137"/>
        <v>0.98</v>
      </c>
      <c r="N768" s="24">
        <f t="shared" si="138"/>
        <v>2.0537489106318221</v>
      </c>
      <c r="O768" s="25">
        <f t="shared" si="139"/>
        <v>96.860644567207629</v>
      </c>
      <c r="P768" s="8">
        <f t="shared" si="140"/>
        <v>135</v>
      </c>
      <c r="Q768" s="8">
        <f t="shared" si="141"/>
        <v>982.99999999999977</v>
      </c>
      <c r="R768" s="8">
        <f t="shared" si="142"/>
        <v>329.1805377780571</v>
      </c>
      <c r="S768" s="8">
        <f t="shared" si="143"/>
        <v>330</v>
      </c>
      <c r="T768" t="s">
        <v>62</v>
      </c>
    </row>
    <row r="769" spans="1:20" x14ac:dyDescent="0.35">
      <c r="A769" s="18" t="s">
        <v>1590</v>
      </c>
      <c r="B769" s="18" t="s">
        <v>1591</v>
      </c>
      <c r="C769" s="19">
        <v>2957.36</v>
      </c>
      <c r="D769" s="20">
        <f t="shared" si="132"/>
        <v>3.2083286604693724E-4</v>
      </c>
      <c r="E769" s="10">
        <f>SUM($C$5:C769)/SUM($C$5:$C$3941)</f>
        <v>0.76445546056635627</v>
      </c>
      <c r="F769" t="str">
        <f t="shared" si="133"/>
        <v>A</v>
      </c>
      <c r="G769" s="21">
        <v>1.6429777777777781</v>
      </c>
      <c r="H769" s="22">
        <f t="shared" si="134"/>
        <v>0.98578666666666681</v>
      </c>
      <c r="I769" s="23">
        <v>34.615384615384613</v>
      </c>
      <c r="J769" s="23">
        <v>46.171102857359351</v>
      </c>
      <c r="K769" s="24">
        <f t="shared" si="135"/>
        <v>1.3338318603237147</v>
      </c>
      <c r="L769" t="str">
        <f t="shared" si="136"/>
        <v>Y</v>
      </c>
      <c r="M769" s="10">
        <f t="shared" si="137"/>
        <v>0.98</v>
      </c>
      <c r="N769" s="24">
        <f t="shared" si="138"/>
        <v>2.0537489106318221</v>
      </c>
      <c r="O769" s="25">
        <f t="shared" si="139"/>
        <v>134.10117781200481</v>
      </c>
      <c r="P769" s="8">
        <f t="shared" si="140"/>
        <v>204</v>
      </c>
      <c r="Q769" s="8">
        <f t="shared" si="141"/>
        <v>1800</v>
      </c>
      <c r="R769" s="8">
        <f t="shared" si="142"/>
        <v>604.30999940265735</v>
      </c>
      <c r="S769" s="8">
        <f t="shared" si="143"/>
        <v>605</v>
      </c>
      <c r="T769" t="s">
        <v>175</v>
      </c>
    </row>
    <row r="770" spans="1:20" x14ac:dyDescent="0.35">
      <c r="A770" s="18" t="s">
        <v>1592</v>
      </c>
      <c r="B770" s="18" t="s">
        <v>1593</v>
      </c>
      <c r="C770" s="19">
        <v>2954.19</v>
      </c>
      <c r="D770" s="20">
        <f t="shared" si="132"/>
        <v>3.2048896466686555E-4</v>
      </c>
      <c r="E770" s="10">
        <f>SUM($C$5:C770)/SUM($C$5:$C$3941)</f>
        <v>0.76477594953102312</v>
      </c>
      <c r="F770" t="str">
        <f t="shared" si="133"/>
        <v>A</v>
      </c>
      <c r="G770" s="21">
        <v>1.3147263017356481</v>
      </c>
      <c r="H770" s="22">
        <f t="shared" si="134"/>
        <v>0.78883578104138885</v>
      </c>
      <c r="I770" s="23">
        <v>43.21153846153846</v>
      </c>
      <c r="J770" s="23">
        <v>102.3426264934936</v>
      </c>
      <c r="K770" s="24">
        <f t="shared" si="135"/>
        <v>2.3684096918832518</v>
      </c>
      <c r="L770" t="str">
        <f t="shared" si="136"/>
        <v>Z</v>
      </c>
      <c r="M770" s="10">
        <f t="shared" si="137"/>
        <v>0.98</v>
      </c>
      <c r="N770" s="24">
        <f t="shared" si="138"/>
        <v>2.0537489106318221</v>
      </c>
      <c r="O770" s="25">
        <f t="shared" si="139"/>
        <v>297.24797338177564</v>
      </c>
      <c r="P770" s="8">
        <f t="shared" si="140"/>
        <v>384</v>
      </c>
      <c r="Q770" s="8">
        <f t="shared" si="141"/>
        <v>2247</v>
      </c>
      <c r="R770" s="8">
        <f t="shared" si="142"/>
        <v>754.78495211991697</v>
      </c>
      <c r="S770" s="8">
        <f t="shared" si="143"/>
        <v>755</v>
      </c>
      <c r="T770" t="s">
        <v>62</v>
      </c>
    </row>
    <row r="771" spans="1:20" x14ac:dyDescent="0.35">
      <c r="A771" s="18" t="s">
        <v>1594</v>
      </c>
      <c r="B771" s="18" t="s">
        <v>1595</v>
      </c>
      <c r="C771" s="19">
        <v>2953.06</v>
      </c>
      <c r="D771" s="20">
        <f t="shared" si="132"/>
        <v>3.2036637521592516E-4</v>
      </c>
      <c r="E771" s="10">
        <f>SUM($C$5:C771)/SUM($C$5:$C$3941)</f>
        <v>0.76509631590623906</v>
      </c>
      <c r="F771" t="str">
        <f t="shared" si="133"/>
        <v>A</v>
      </c>
      <c r="G771" s="21">
        <v>1.1994557270511781</v>
      </c>
      <c r="H771" s="22">
        <f t="shared" si="134"/>
        <v>0.71967343623070679</v>
      </c>
      <c r="I771" s="23">
        <v>47.346153846153847</v>
      </c>
      <c r="J771" s="23">
        <v>73.424867459108384</v>
      </c>
      <c r="K771" s="24">
        <f t="shared" si="135"/>
        <v>1.5508095482833615</v>
      </c>
      <c r="L771" t="str">
        <f t="shared" si="136"/>
        <v>Y</v>
      </c>
      <c r="M771" s="10">
        <f t="shared" si="137"/>
        <v>0.98</v>
      </c>
      <c r="N771" s="24">
        <f t="shared" si="138"/>
        <v>2.0537489106318221</v>
      </c>
      <c r="O771" s="25">
        <f t="shared" si="139"/>
        <v>213.25808996540653</v>
      </c>
      <c r="P771" s="8">
        <f t="shared" si="140"/>
        <v>308</v>
      </c>
      <c r="Q771" s="8">
        <f t="shared" si="141"/>
        <v>2462</v>
      </c>
      <c r="R771" s="8">
        <f t="shared" si="142"/>
        <v>827.16335437793146</v>
      </c>
      <c r="S771" s="8">
        <f t="shared" si="143"/>
        <v>828</v>
      </c>
      <c r="T771" t="s">
        <v>62</v>
      </c>
    </row>
    <row r="772" spans="1:20" x14ac:dyDescent="0.35">
      <c r="A772" s="18" t="s">
        <v>1596</v>
      </c>
      <c r="B772" s="18" t="s">
        <v>1597</v>
      </c>
      <c r="C772" s="19">
        <v>2952.55</v>
      </c>
      <c r="D772" s="20">
        <f t="shared" si="132"/>
        <v>3.2031104723364239E-4</v>
      </c>
      <c r="E772" s="10">
        <f>SUM($C$5:C772)/SUM($C$5:$C$3941)</f>
        <v>0.76541662695347268</v>
      </c>
      <c r="F772" t="str">
        <f t="shared" si="133"/>
        <v>A</v>
      </c>
      <c r="G772" s="21">
        <v>16.87171428571428</v>
      </c>
      <c r="H772" s="22">
        <f t="shared" si="134"/>
        <v>10.123028571428568</v>
      </c>
      <c r="I772" s="23">
        <v>3.365384615384615</v>
      </c>
      <c r="J772" s="23">
        <v>6.4016812931121612</v>
      </c>
      <c r="K772" s="24">
        <f t="shared" si="135"/>
        <v>1.9022138699533282</v>
      </c>
      <c r="L772" t="str">
        <f t="shared" si="136"/>
        <v>Y</v>
      </c>
      <c r="M772" s="10">
        <f t="shared" si="137"/>
        <v>0.98</v>
      </c>
      <c r="N772" s="24">
        <f t="shared" si="138"/>
        <v>2.0537489106318221</v>
      </c>
      <c r="O772" s="25">
        <f t="shared" si="139"/>
        <v>18.593296418228924</v>
      </c>
      <c r="P772" s="8">
        <f t="shared" si="140"/>
        <v>26</v>
      </c>
      <c r="Q772" s="8">
        <f t="shared" si="141"/>
        <v>174.99999999999997</v>
      </c>
      <c r="R772" s="8">
        <f t="shared" si="142"/>
        <v>58.80019832164335</v>
      </c>
      <c r="S772" s="8">
        <f t="shared" si="143"/>
        <v>59</v>
      </c>
      <c r="T772" t="s">
        <v>62</v>
      </c>
    </row>
    <row r="773" spans="1:20" x14ac:dyDescent="0.35">
      <c r="A773" s="18" t="s">
        <v>1598</v>
      </c>
      <c r="B773" s="18" t="s">
        <v>1599</v>
      </c>
      <c r="C773" s="19">
        <v>2947.75</v>
      </c>
      <c r="D773" s="20">
        <f t="shared" ref="D773:D836" si="144">C773/SUM($C$5:$C$3941)</f>
        <v>3.1979031328274515E-4</v>
      </c>
      <c r="E773" s="10">
        <f>SUM($C$5:C773)/SUM($C$5:$C$3941)</f>
        <v>0.76573641726675534</v>
      </c>
      <c r="F773" t="str">
        <f t="shared" ref="F773:F836" si="145">IF(E773-D773&lt;CutA,"A",IF(E773-D773&lt;CutB,"B","C"))</f>
        <v>A</v>
      </c>
      <c r="G773" s="21">
        <v>0.4259138852766941</v>
      </c>
      <c r="H773" s="22">
        <f t="shared" ref="H773:H836" si="146">G773*CostRatio</f>
        <v>0.25554833116601644</v>
      </c>
      <c r="I773" s="23">
        <v>133.09615384615381</v>
      </c>
      <c r="J773" s="23">
        <v>266.93321920347188</v>
      </c>
      <c r="K773" s="24">
        <f t="shared" ref="K773:K836" si="147">IF(I773&gt;0,J773/I773,0)</f>
        <v>2.0055667387054674</v>
      </c>
      <c r="L773" t="str">
        <f t="shared" ref="L773:L836" si="148">IF(K773&lt;=CutX,"X",IF(K773&lt;=CutY,"Y","Z"))</f>
        <v>Z</v>
      </c>
      <c r="M773" s="10">
        <f t="shared" ref="M773:M836" si="149">_xlfn.XLOOKUP(F773,TargetClass,TargetLevel)</f>
        <v>0.98</v>
      </c>
      <c r="N773" s="24">
        <f t="shared" ref="N773:N836" si="150">_xlfn.NORM.S.INV(M773)</f>
        <v>2.0537489106318221</v>
      </c>
      <c r="O773" s="25">
        <f t="shared" ref="O773:O836" si="151">N773*J773*SQRT(LeadTime)</f>
        <v>775.29140256674623</v>
      </c>
      <c r="P773" s="8">
        <f t="shared" ref="P773:P836" si="152">ROUNDUP(ROUND(I773*LeadTime+O773,6),0)</f>
        <v>1042</v>
      </c>
      <c r="Q773" s="8">
        <f t="shared" ref="Q773:Q836" si="153">I773*WeeksPerYear</f>
        <v>6920.9999999999982</v>
      </c>
      <c r="R773" s="8">
        <f t="shared" ref="R773:R836" si="154">SQRT(2*Q773*OrderCost/(HoldingRate*H773))</f>
        <v>2327.3564200676315</v>
      </c>
      <c r="S773" s="8">
        <f t="shared" ref="S773:S836" si="155">MAX(ROUNDUP(ROUND(R773,6),0),ROUNDUP(ROUND(I773,6),0))</f>
        <v>2328</v>
      </c>
      <c r="T773" t="s">
        <v>62</v>
      </c>
    </row>
    <row r="774" spans="1:20" x14ac:dyDescent="0.35">
      <c r="A774" s="18" t="s">
        <v>1600</v>
      </c>
      <c r="B774" s="18" t="s">
        <v>1601</v>
      </c>
      <c r="C774" s="19">
        <v>2947.05</v>
      </c>
      <c r="D774" s="20">
        <f t="shared" si="144"/>
        <v>3.1971437291490601E-4</v>
      </c>
      <c r="E774" s="10">
        <f>SUM($C$5:C774)/SUM($C$5:$C$3941)</f>
        <v>0.76605613163967023</v>
      </c>
      <c r="F774" t="str">
        <f t="shared" si="145"/>
        <v>A</v>
      </c>
      <c r="G774" s="21">
        <v>3.7069811320754722</v>
      </c>
      <c r="H774" s="22">
        <f t="shared" si="146"/>
        <v>2.2241886792452834</v>
      </c>
      <c r="I774" s="23">
        <v>15.28846153846154</v>
      </c>
      <c r="J774" s="23">
        <v>17.121636968721411</v>
      </c>
      <c r="K774" s="24">
        <f t="shared" si="147"/>
        <v>1.1199058143063061</v>
      </c>
      <c r="L774" t="str">
        <f t="shared" si="148"/>
        <v>Y</v>
      </c>
      <c r="M774" s="10">
        <f t="shared" si="149"/>
        <v>0.98</v>
      </c>
      <c r="N774" s="24">
        <f t="shared" si="150"/>
        <v>2.0537489106318221</v>
      </c>
      <c r="O774" s="25">
        <f t="shared" si="151"/>
        <v>49.728759797409374</v>
      </c>
      <c r="P774" s="8">
        <f t="shared" si="152"/>
        <v>81</v>
      </c>
      <c r="Q774" s="8">
        <f t="shared" si="153"/>
        <v>795.00000000000011</v>
      </c>
      <c r="R774" s="8">
        <f t="shared" si="154"/>
        <v>267.37004502798442</v>
      </c>
      <c r="S774" s="8">
        <f t="shared" si="155"/>
        <v>268</v>
      </c>
      <c r="T774" t="s">
        <v>62</v>
      </c>
    </row>
    <row r="775" spans="1:20" x14ac:dyDescent="0.35">
      <c r="A775" s="18" t="s">
        <v>1602</v>
      </c>
      <c r="B775" s="18" t="s">
        <v>1603</v>
      </c>
      <c r="C775" s="19">
        <v>2946.82</v>
      </c>
      <c r="D775" s="20">
        <f t="shared" si="144"/>
        <v>3.1968942107975885E-4</v>
      </c>
      <c r="E775" s="10">
        <f>SUM($C$5:C775)/SUM($C$5:$C$3941)</f>
        <v>0.76637582106075008</v>
      </c>
      <c r="F775" t="str">
        <f t="shared" si="145"/>
        <v>A</v>
      </c>
      <c r="G775" s="21">
        <v>1.309115948467348</v>
      </c>
      <c r="H775" s="22">
        <f t="shared" si="146"/>
        <v>0.78546956908040877</v>
      </c>
      <c r="I775" s="23">
        <v>43.28846153846154</v>
      </c>
      <c r="J775" s="23">
        <v>55.673888179627859</v>
      </c>
      <c r="K775" s="24">
        <f t="shared" si="147"/>
        <v>1.2861138095693685</v>
      </c>
      <c r="L775" t="str">
        <f t="shared" si="148"/>
        <v>Y</v>
      </c>
      <c r="M775" s="10">
        <f t="shared" si="149"/>
        <v>0.98</v>
      </c>
      <c r="N775" s="24">
        <f t="shared" si="150"/>
        <v>2.0537489106318221</v>
      </c>
      <c r="O775" s="25">
        <f t="shared" si="151"/>
        <v>161.70144346188019</v>
      </c>
      <c r="P775" s="8">
        <f t="shared" si="152"/>
        <v>249</v>
      </c>
      <c r="Q775" s="8">
        <f t="shared" si="153"/>
        <v>2251</v>
      </c>
      <c r="R775" s="8">
        <f t="shared" si="154"/>
        <v>757.07353228456248</v>
      </c>
      <c r="S775" s="8">
        <f t="shared" si="155"/>
        <v>758</v>
      </c>
      <c r="T775" t="s">
        <v>62</v>
      </c>
    </row>
    <row r="776" spans="1:20" x14ac:dyDescent="0.35">
      <c r="A776" s="18" t="s">
        <v>1604</v>
      </c>
      <c r="B776" s="18" t="s">
        <v>1605</v>
      </c>
      <c r="C776" s="19">
        <v>2923.9</v>
      </c>
      <c r="D776" s="20">
        <f t="shared" si="144"/>
        <v>3.1720291646422481E-4</v>
      </c>
      <c r="E776" s="10">
        <f>SUM($C$5:C776)/SUM($C$5:$C$3941)</f>
        <v>0.76669302397721428</v>
      </c>
      <c r="F776" t="str">
        <f t="shared" si="145"/>
        <v>A</v>
      </c>
      <c r="G776" s="21">
        <v>0.85021808665309673</v>
      </c>
      <c r="H776" s="22">
        <f t="shared" si="146"/>
        <v>0.51013085199185804</v>
      </c>
      <c r="I776" s="23">
        <v>66.134615384615387</v>
      </c>
      <c r="J776" s="23">
        <v>95.038078817594837</v>
      </c>
      <c r="K776" s="24">
        <f t="shared" si="147"/>
        <v>1.4370398658083545</v>
      </c>
      <c r="L776" t="str">
        <f t="shared" si="148"/>
        <v>Y</v>
      </c>
      <c r="M776" s="10">
        <f t="shared" si="149"/>
        <v>0.98</v>
      </c>
      <c r="N776" s="24">
        <f t="shared" si="150"/>
        <v>2.0537489106318221</v>
      </c>
      <c r="O776" s="25">
        <f t="shared" si="151"/>
        <v>276.03235612116623</v>
      </c>
      <c r="P776" s="8">
        <f t="shared" si="152"/>
        <v>409</v>
      </c>
      <c r="Q776" s="8">
        <f t="shared" si="153"/>
        <v>3439</v>
      </c>
      <c r="R776" s="8">
        <f t="shared" si="154"/>
        <v>1161.1552518831395</v>
      </c>
      <c r="S776" s="8">
        <f t="shared" si="155"/>
        <v>1162</v>
      </c>
      <c r="T776" t="s">
        <v>62</v>
      </c>
    </row>
    <row r="777" spans="1:20" x14ac:dyDescent="0.35">
      <c r="A777" s="18" t="s">
        <v>1606</v>
      </c>
      <c r="B777" s="18" t="s">
        <v>1607</v>
      </c>
      <c r="C777" s="19">
        <v>2916.92</v>
      </c>
      <c r="D777" s="20">
        <f t="shared" si="144"/>
        <v>3.1644568251062847E-4</v>
      </c>
      <c r="E777" s="10">
        <f>SUM($C$5:C777)/SUM($C$5:$C$3941)</f>
        <v>0.76700946965972494</v>
      </c>
      <c r="F777" t="str">
        <f t="shared" si="145"/>
        <v>A</v>
      </c>
      <c r="G777" s="21">
        <v>5.5140264650283557</v>
      </c>
      <c r="H777" s="22">
        <f t="shared" si="146"/>
        <v>3.3084158790170135</v>
      </c>
      <c r="I777" s="23">
        <v>10.17307692307692</v>
      </c>
      <c r="J777" s="23">
        <v>7.9821397540252539</v>
      </c>
      <c r="K777" s="24">
        <f t="shared" si="147"/>
        <v>0.78463377544293633</v>
      </c>
      <c r="L777" t="str">
        <f t="shared" si="148"/>
        <v>X</v>
      </c>
      <c r="M777" s="10">
        <f t="shared" si="149"/>
        <v>0.98</v>
      </c>
      <c r="N777" s="24">
        <f t="shared" si="150"/>
        <v>2.0537489106318221</v>
      </c>
      <c r="O777" s="25">
        <f t="shared" si="151"/>
        <v>23.183642499979751</v>
      </c>
      <c r="P777" s="8">
        <f t="shared" si="152"/>
        <v>44</v>
      </c>
      <c r="Q777" s="8">
        <f t="shared" si="153"/>
        <v>528.99999999999977</v>
      </c>
      <c r="R777" s="8">
        <f t="shared" si="154"/>
        <v>178.8268742735014</v>
      </c>
      <c r="S777" s="8">
        <f t="shared" si="155"/>
        <v>179</v>
      </c>
      <c r="T777" t="s">
        <v>62</v>
      </c>
    </row>
    <row r="778" spans="1:20" x14ac:dyDescent="0.35">
      <c r="A778" s="18" t="s">
        <v>1608</v>
      </c>
      <c r="B778" s="18" t="s">
        <v>1609</v>
      </c>
      <c r="C778" s="19">
        <v>2908.95</v>
      </c>
      <c r="D778" s="20">
        <f t="shared" si="144"/>
        <v>3.1558104717965959E-4</v>
      </c>
      <c r="E778" s="10">
        <f>SUM($C$5:C778)/SUM($C$5:$C$3941)</f>
        <v>0.7673250507069046</v>
      </c>
      <c r="F778" t="str">
        <f t="shared" si="145"/>
        <v>A</v>
      </c>
      <c r="G778" s="21">
        <v>13.28287671232877</v>
      </c>
      <c r="H778" s="22">
        <f t="shared" si="146"/>
        <v>7.9697260273972619</v>
      </c>
      <c r="I778" s="23">
        <v>4.2115384615384617</v>
      </c>
      <c r="J778" s="23">
        <v>5.730333934291413</v>
      </c>
      <c r="K778" s="24">
        <f t="shared" si="147"/>
        <v>1.3606272355395135</v>
      </c>
      <c r="L778" t="str">
        <f t="shared" si="148"/>
        <v>Y</v>
      </c>
      <c r="M778" s="10">
        <f t="shared" si="149"/>
        <v>0.98</v>
      </c>
      <c r="N778" s="24">
        <f t="shared" si="150"/>
        <v>2.0537489106318221</v>
      </c>
      <c r="O778" s="25">
        <f t="shared" si="151"/>
        <v>16.643408588670805</v>
      </c>
      <c r="P778" s="8">
        <f t="shared" si="152"/>
        <v>26</v>
      </c>
      <c r="Q778" s="8">
        <f t="shared" si="153"/>
        <v>219</v>
      </c>
      <c r="R778" s="8">
        <f t="shared" si="154"/>
        <v>74.133645888281478</v>
      </c>
      <c r="S778" s="8">
        <f t="shared" si="155"/>
        <v>75</v>
      </c>
      <c r="T778" t="s">
        <v>62</v>
      </c>
    </row>
    <row r="779" spans="1:20" x14ac:dyDescent="0.35">
      <c r="A779" s="18" t="s">
        <v>1610</v>
      </c>
      <c r="B779" s="18" t="s">
        <v>1611</v>
      </c>
      <c r="C779" s="19">
        <v>2895.27</v>
      </c>
      <c r="D779" s="20">
        <f t="shared" si="144"/>
        <v>3.1409695541960263E-4</v>
      </c>
      <c r="E779" s="10">
        <f>SUM($C$5:C779)/SUM($C$5:$C$3941)</f>
        <v>0.76763914766232422</v>
      </c>
      <c r="F779" t="str">
        <f t="shared" si="145"/>
        <v>A</v>
      </c>
      <c r="G779" s="21">
        <v>5.124371681415929</v>
      </c>
      <c r="H779" s="22">
        <f t="shared" si="146"/>
        <v>3.0746230088495574</v>
      </c>
      <c r="I779" s="23">
        <v>10.86538461538461</v>
      </c>
      <c r="J779" s="23">
        <v>9.0207361252465024</v>
      </c>
      <c r="K779" s="24">
        <f t="shared" si="147"/>
        <v>0.83022704161560779</v>
      </c>
      <c r="L779" t="str">
        <f t="shared" si="148"/>
        <v>X</v>
      </c>
      <c r="M779" s="10">
        <f t="shared" si="149"/>
        <v>0.98</v>
      </c>
      <c r="N779" s="24">
        <f t="shared" si="150"/>
        <v>2.0537489106318221</v>
      </c>
      <c r="O779" s="25">
        <f t="shared" si="151"/>
        <v>26.200182890672281</v>
      </c>
      <c r="P779" s="8">
        <f t="shared" si="152"/>
        <v>48</v>
      </c>
      <c r="Q779" s="8">
        <f t="shared" si="153"/>
        <v>564.99999999999966</v>
      </c>
      <c r="R779" s="8">
        <f t="shared" si="154"/>
        <v>191.70934585170787</v>
      </c>
      <c r="S779" s="8">
        <f t="shared" si="155"/>
        <v>192</v>
      </c>
      <c r="T779" t="s">
        <v>62</v>
      </c>
    </row>
    <row r="780" spans="1:20" x14ac:dyDescent="0.35">
      <c r="A780" s="18" t="s">
        <v>1612</v>
      </c>
      <c r="B780" s="18" t="s">
        <v>1613</v>
      </c>
      <c r="C780" s="19">
        <v>2894.4</v>
      </c>
      <c r="D780" s="20">
        <f t="shared" si="144"/>
        <v>3.1400257239100251E-4</v>
      </c>
      <c r="E780" s="10">
        <f>SUM($C$5:C780)/SUM($C$5:$C$3941)</f>
        <v>0.76795315023471522</v>
      </c>
      <c r="F780" t="str">
        <f t="shared" si="145"/>
        <v>A</v>
      </c>
      <c r="G780" s="21">
        <v>9.8784982935153582</v>
      </c>
      <c r="H780" s="22">
        <f t="shared" si="146"/>
        <v>5.9270989761092148</v>
      </c>
      <c r="I780" s="23">
        <v>5.634615384615385</v>
      </c>
      <c r="J780" s="23">
        <v>12.47590437784968</v>
      </c>
      <c r="K780" s="24">
        <f t="shared" si="147"/>
        <v>2.2141536779801481</v>
      </c>
      <c r="L780" t="str">
        <f t="shared" si="148"/>
        <v>Z</v>
      </c>
      <c r="M780" s="10">
        <f t="shared" si="149"/>
        <v>0.98</v>
      </c>
      <c r="N780" s="24">
        <f t="shared" si="150"/>
        <v>2.0537489106318221</v>
      </c>
      <c r="O780" s="25">
        <f t="shared" si="151"/>
        <v>36.235510260784665</v>
      </c>
      <c r="P780" s="8">
        <f t="shared" si="152"/>
        <v>48</v>
      </c>
      <c r="Q780" s="8">
        <f t="shared" si="153"/>
        <v>293</v>
      </c>
      <c r="R780" s="8">
        <f t="shared" si="154"/>
        <v>99.432353323326197</v>
      </c>
      <c r="S780" s="8">
        <f t="shared" si="155"/>
        <v>100</v>
      </c>
      <c r="T780" t="s">
        <v>175</v>
      </c>
    </row>
    <row r="781" spans="1:20" x14ac:dyDescent="0.35">
      <c r="A781" s="18" t="s">
        <v>1614</v>
      </c>
      <c r="B781" s="18" t="s">
        <v>1615</v>
      </c>
      <c r="C781" s="19">
        <v>2888.51</v>
      </c>
      <c r="D781" s="20">
        <f t="shared" si="144"/>
        <v>3.1336358843875577E-4</v>
      </c>
      <c r="E781" s="10">
        <f>SUM($C$5:C781)/SUM($C$5:$C$3941)</f>
        <v>0.76826651382315392</v>
      </c>
      <c r="F781" t="str">
        <f t="shared" si="145"/>
        <v>A</v>
      </c>
      <c r="G781" s="21">
        <v>0.80459888579387184</v>
      </c>
      <c r="H781" s="22">
        <f t="shared" si="146"/>
        <v>0.48275933147632311</v>
      </c>
      <c r="I781" s="23">
        <v>69.038461538461533</v>
      </c>
      <c r="J781" s="23">
        <v>99.820615878932912</v>
      </c>
      <c r="K781" s="24">
        <f t="shared" si="147"/>
        <v>1.4458696450430395</v>
      </c>
      <c r="L781" t="str">
        <f t="shared" si="148"/>
        <v>Y</v>
      </c>
      <c r="M781" s="10">
        <f t="shared" si="149"/>
        <v>0.98</v>
      </c>
      <c r="N781" s="24">
        <f t="shared" si="150"/>
        <v>2.0537489106318221</v>
      </c>
      <c r="O781" s="25">
        <f t="shared" si="151"/>
        <v>289.92294597422568</v>
      </c>
      <c r="P781" s="8">
        <f t="shared" si="152"/>
        <v>428</v>
      </c>
      <c r="Q781" s="8">
        <f t="shared" si="153"/>
        <v>3589.9999999999995</v>
      </c>
      <c r="R781" s="8">
        <f t="shared" si="154"/>
        <v>1219.5423422304859</v>
      </c>
      <c r="S781" s="8">
        <f t="shared" si="155"/>
        <v>1220</v>
      </c>
      <c r="T781" t="s">
        <v>62</v>
      </c>
    </row>
    <row r="782" spans="1:20" x14ac:dyDescent="0.35">
      <c r="A782" s="18" t="s">
        <v>1616</v>
      </c>
      <c r="B782" s="18" t="s">
        <v>1617</v>
      </c>
      <c r="C782" s="19">
        <v>2886.99</v>
      </c>
      <c r="D782" s="20">
        <f t="shared" si="144"/>
        <v>3.1319868935430497E-4</v>
      </c>
      <c r="E782" s="10">
        <f>SUM($C$5:C782)/SUM($C$5:$C$3941)</f>
        <v>0.76857971251250834</v>
      </c>
      <c r="F782" t="str">
        <f t="shared" si="145"/>
        <v>A</v>
      </c>
      <c r="G782" s="21">
        <v>8.2250427350427344</v>
      </c>
      <c r="H782" s="22">
        <f t="shared" si="146"/>
        <v>4.9350256410256401</v>
      </c>
      <c r="I782" s="23">
        <v>6.75</v>
      </c>
      <c r="J782" s="23">
        <v>9.8157037045586435</v>
      </c>
      <c r="K782" s="24">
        <f t="shared" si="147"/>
        <v>1.4541783266012804</v>
      </c>
      <c r="L782" t="str">
        <f t="shared" si="148"/>
        <v>Y</v>
      </c>
      <c r="M782" s="10">
        <f t="shared" si="149"/>
        <v>0.98</v>
      </c>
      <c r="N782" s="24">
        <f t="shared" si="150"/>
        <v>2.0537489106318221</v>
      </c>
      <c r="O782" s="25">
        <f t="shared" si="151"/>
        <v>28.509118179427769</v>
      </c>
      <c r="P782" s="8">
        <f t="shared" si="152"/>
        <v>43</v>
      </c>
      <c r="Q782" s="8">
        <f t="shared" si="153"/>
        <v>351</v>
      </c>
      <c r="R782" s="8">
        <f t="shared" si="154"/>
        <v>119.26797601785186</v>
      </c>
      <c r="S782" s="8">
        <f t="shared" si="155"/>
        <v>120</v>
      </c>
      <c r="T782" t="s">
        <v>175</v>
      </c>
    </row>
    <row r="783" spans="1:20" x14ac:dyDescent="0.35">
      <c r="A783" s="18" t="s">
        <v>1618</v>
      </c>
      <c r="B783" s="18" t="s">
        <v>1619</v>
      </c>
      <c r="C783" s="19">
        <v>2885.91</v>
      </c>
      <c r="D783" s="20">
        <f t="shared" si="144"/>
        <v>3.1308152421535309E-4</v>
      </c>
      <c r="E783" s="10">
        <f>SUM($C$5:C783)/SUM($C$5:$C$3941)</f>
        <v>0.76889279403672361</v>
      </c>
      <c r="F783" t="str">
        <f t="shared" si="145"/>
        <v>A</v>
      </c>
      <c r="G783" s="21">
        <v>37.972499999999997</v>
      </c>
      <c r="H783" s="22">
        <f t="shared" si="146"/>
        <v>22.783499999999997</v>
      </c>
      <c r="I783" s="23">
        <v>1.461538461538461</v>
      </c>
      <c r="J783" s="23">
        <v>7.3390215153256833</v>
      </c>
      <c r="K783" s="24">
        <f t="shared" si="147"/>
        <v>5.0214357736438906</v>
      </c>
      <c r="L783" t="str">
        <f t="shared" si="148"/>
        <v>Z</v>
      </c>
      <c r="M783" s="10">
        <f t="shared" si="149"/>
        <v>0.98</v>
      </c>
      <c r="N783" s="24">
        <f t="shared" si="150"/>
        <v>2.0537489106318221</v>
      </c>
      <c r="O783" s="25">
        <f t="shared" si="151"/>
        <v>21.315744443733781</v>
      </c>
      <c r="P783" s="8">
        <f t="shared" si="152"/>
        <v>25</v>
      </c>
      <c r="Q783" s="8">
        <f t="shared" si="153"/>
        <v>75.999999999999972</v>
      </c>
      <c r="R783" s="8">
        <f t="shared" si="154"/>
        <v>25.829236771646251</v>
      </c>
      <c r="S783" s="8">
        <f t="shared" si="155"/>
        <v>26</v>
      </c>
      <c r="T783" t="s">
        <v>175</v>
      </c>
    </row>
    <row r="784" spans="1:20" x14ac:dyDescent="0.35">
      <c r="A784" s="18" t="s">
        <v>1620</v>
      </c>
      <c r="B784" s="18" t="s">
        <v>1621</v>
      </c>
      <c r="C784" s="19">
        <v>2885.36</v>
      </c>
      <c r="D784" s="20">
        <f t="shared" si="144"/>
        <v>3.1302185678347947E-4</v>
      </c>
      <c r="E784" s="10">
        <f>SUM($C$5:C784)/SUM($C$5:$C$3941)</f>
        <v>0.76920581589350723</v>
      </c>
      <c r="F784" t="str">
        <f t="shared" si="145"/>
        <v>A</v>
      </c>
      <c r="G784" s="21">
        <v>3.7965263157894742</v>
      </c>
      <c r="H784" s="22">
        <f t="shared" si="146"/>
        <v>2.2779157894736843</v>
      </c>
      <c r="I784" s="23">
        <v>14.61538461538461</v>
      </c>
      <c r="J784" s="23">
        <v>29.34591119339693</v>
      </c>
      <c r="K784" s="24">
        <f t="shared" si="147"/>
        <v>2.007878134285054</v>
      </c>
      <c r="L784" t="str">
        <f t="shared" si="148"/>
        <v>Z</v>
      </c>
      <c r="M784" s="10">
        <f t="shared" si="149"/>
        <v>0.98</v>
      </c>
      <c r="N784" s="24">
        <f t="shared" si="150"/>
        <v>2.0537489106318221</v>
      </c>
      <c r="O784" s="25">
        <f t="shared" si="151"/>
        <v>85.233425486039934</v>
      </c>
      <c r="P784" s="8">
        <f t="shared" si="152"/>
        <v>115</v>
      </c>
      <c r="Q784" s="8">
        <f t="shared" si="153"/>
        <v>759.99999999999966</v>
      </c>
      <c r="R784" s="8">
        <f t="shared" si="154"/>
        <v>258.31698406122911</v>
      </c>
      <c r="S784" s="8">
        <f t="shared" si="155"/>
        <v>259</v>
      </c>
      <c r="T784" t="s">
        <v>62</v>
      </c>
    </row>
    <row r="785" spans="1:20" x14ac:dyDescent="0.35">
      <c r="A785" s="18" t="s">
        <v>1622</v>
      </c>
      <c r="B785" s="18" t="s">
        <v>1623</v>
      </c>
      <c r="C785" s="19">
        <v>2883.67</v>
      </c>
      <c r="D785" s="20">
        <f t="shared" si="144"/>
        <v>3.1283851503826775E-4</v>
      </c>
      <c r="E785" s="10">
        <f>SUM($C$5:C785)/SUM($C$5:$C$3941)</f>
        <v>0.76951865440854539</v>
      </c>
      <c r="F785" t="str">
        <f t="shared" si="145"/>
        <v>A</v>
      </c>
      <c r="G785" s="21">
        <v>0.40937961385576382</v>
      </c>
      <c r="H785" s="22">
        <f t="shared" si="146"/>
        <v>0.24562776831345828</v>
      </c>
      <c r="I785" s="23">
        <v>135.46153846153851</v>
      </c>
      <c r="J785" s="23">
        <v>122.75904368082161</v>
      </c>
      <c r="K785" s="24">
        <f t="shared" si="147"/>
        <v>0.90622803398675766</v>
      </c>
      <c r="L785" t="str">
        <f t="shared" si="148"/>
        <v>X</v>
      </c>
      <c r="M785" s="10">
        <f t="shared" si="149"/>
        <v>0.98</v>
      </c>
      <c r="N785" s="24">
        <f t="shared" si="150"/>
        <v>2.0537489106318221</v>
      </c>
      <c r="O785" s="25">
        <f t="shared" si="151"/>
        <v>356.54622319790599</v>
      </c>
      <c r="P785" s="8">
        <f t="shared" si="152"/>
        <v>628</v>
      </c>
      <c r="Q785" s="8">
        <f t="shared" si="153"/>
        <v>7044.0000000000027</v>
      </c>
      <c r="R785" s="8">
        <f t="shared" si="154"/>
        <v>2394.8920387180146</v>
      </c>
      <c r="S785" s="8">
        <f t="shared" si="155"/>
        <v>2395</v>
      </c>
      <c r="T785" t="s">
        <v>62</v>
      </c>
    </row>
    <row r="786" spans="1:20" x14ac:dyDescent="0.35">
      <c r="A786" s="18" t="s">
        <v>1624</v>
      </c>
      <c r="B786" s="18" t="s">
        <v>1625</v>
      </c>
      <c r="C786" s="19">
        <v>2879.26</v>
      </c>
      <c r="D786" s="20">
        <f t="shared" si="144"/>
        <v>3.1236009072088097E-4</v>
      </c>
      <c r="E786" s="10">
        <f>SUM($C$5:C786)/SUM($C$5:$C$3941)</f>
        <v>0.76983101449926628</v>
      </c>
      <c r="F786" t="str">
        <f t="shared" si="145"/>
        <v>A</v>
      </c>
      <c r="G786" s="21">
        <v>2.1327851851851851</v>
      </c>
      <c r="H786" s="22">
        <f t="shared" si="146"/>
        <v>1.279671111111111</v>
      </c>
      <c r="I786" s="23">
        <v>25.96153846153846</v>
      </c>
      <c r="J786" s="23">
        <v>23.432808856815701</v>
      </c>
      <c r="K786" s="24">
        <f t="shared" si="147"/>
        <v>0.90259708189216037</v>
      </c>
      <c r="L786" t="str">
        <f t="shared" si="148"/>
        <v>X</v>
      </c>
      <c r="M786" s="10">
        <f t="shared" si="149"/>
        <v>0.98</v>
      </c>
      <c r="N786" s="24">
        <f t="shared" si="150"/>
        <v>2.0537489106318221</v>
      </c>
      <c r="O786" s="25">
        <f t="shared" si="151"/>
        <v>68.059177118869528</v>
      </c>
      <c r="P786" s="8">
        <f t="shared" si="152"/>
        <v>120</v>
      </c>
      <c r="Q786" s="8">
        <f t="shared" si="153"/>
        <v>1350</v>
      </c>
      <c r="R786" s="8">
        <f t="shared" si="154"/>
        <v>459.3383427806973</v>
      </c>
      <c r="S786" s="8">
        <f t="shared" si="155"/>
        <v>460</v>
      </c>
      <c r="T786" t="s">
        <v>62</v>
      </c>
    </row>
    <row r="787" spans="1:20" x14ac:dyDescent="0.35">
      <c r="A787" s="18" t="s">
        <v>1626</v>
      </c>
      <c r="B787" s="18" t="s">
        <v>1627</v>
      </c>
      <c r="C787" s="19">
        <v>2877.35</v>
      </c>
      <c r="D787" s="20">
        <f t="shared" si="144"/>
        <v>3.1215288200291981E-4</v>
      </c>
      <c r="E787" s="10">
        <f>SUM($C$5:C787)/SUM($C$5:$C$3941)</f>
        <v>0.7701431673812692</v>
      </c>
      <c r="F787" t="str">
        <f t="shared" si="145"/>
        <v>A</v>
      </c>
      <c r="G787" s="21">
        <v>4.4198924731182796</v>
      </c>
      <c r="H787" s="22">
        <f t="shared" si="146"/>
        <v>2.6519354838709677</v>
      </c>
      <c r="I787" s="23">
        <v>12.51923076923077</v>
      </c>
      <c r="J787" s="23">
        <v>24.764372245829591</v>
      </c>
      <c r="K787" s="24">
        <f t="shared" si="147"/>
        <v>1.9781065388373866</v>
      </c>
      <c r="L787" t="str">
        <f t="shared" si="148"/>
        <v>Y</v>
      </c>
      <c r="M787" s="10">
        <f t="shared" si="149"/>
        <v>0.98</v>
      </c>
      <c r="N787" s="24">
        <f t="shared" si="150"/>
        <v>2.0537489106318221</v>
      </c>
      <c r="O787" s="25">
        <f t="shared" si="151"/>
        <v>71.926622506729615</v>
      </c>
      <c r="P787" s="8">
        <f t="shared" si="152"/>
        <v>97</v>
      </c>
      <c r="Q787" s="8">
        <f t="shared" si="153"/>
        <v>651</v>
      </c>
      <c r="R787" s="8">
        <f t="shared" si="154"/>
        <v>221.57666168897507</v>
      </c>
      <c r="S787" s="8">
        <f t="shared" si="155"/>
        <v>222</v>
      </c>
      <c r="T787" t="s">
        <v>62</v>
      </c>
    </row>
    <row r="788" spans="1:20" x14ac:dyDescent="0.35">
      <c r="A788" s="18" t="s">
        <v>1628</v>
      </c>
      <c r="B788" s="18" t="s">
        <v>1629</v>
      </c>
      <c r="C788" s="19">
        <v>2876.4</v>
      </c>
      <c r="D788" s="20">
        <f t="shared" si="144"/>
        <v>3.1204982007513807E-4</v>
      </c>
      <c r="E788" s="10">
        <f>SUM($C$5:C788)/SUM($C$5:$C$3941)</f>
        <v>0.77045521720134436</v>
      </c>
      <c r="F788" t="str">
        <f t="shared" si="145"/>
        <v>A</v>
      </c>
      <c r="G788" s="21">
        <v>0.30341772151898733</v>
      </c>
      <c r="H788" s="22">
        <f t="shared" si="146"/>
        <v>0.1820506329113924</v>
      </c>
      <c r="I788" s="23">
        <v>182.30769230769229</v>
      </c>
      <c r="J788" s="23">
        <v>1311.250227214867</v>
      </c>
      <c r="K788" s="24">
        <f t="shared" si="147"/>
        <v>7.1925117948494819</v>
      </c>
      <c r="L788" t="str">
        <f t="shared" si="148"/>
        <v>Z</v>
      </c>
      <c r="M788" s="10">
        <f t="shared" si="149"/>
        <v>0.98</v>
      </c>
      <c r="N788" s="24">
        <f t="shared" si="150"/>
        <v>2.0537489106318221</v>
      </c>
      <c r="O788" s="25">
        <f t="shared" si="151"/>
        <v>3808.4470370788395</v>
      </c>
      <c r="P788" s="8">
        <f t="shared" si="152"/>
        <v>4174</v>
      </c>
      <c r="Q788" s="8">
        <f t="shared" si="153"/>
        <v>9480</v>
      </c>
      <c r="R788" s="8">
        <f t="shared" si="154"/>
        <v>3227.1791123123844</v>
      </c>
      <c r="S788" s="8">
        <f t="shared" si="155"/>
        <v>3228</v>
      </c>
      <c r="T788" t="s">
        <v>175</v>
      </c>
    </row>
    <row r="789" spans="1:20" x14ac:dyDescent="0.35">
      <c r="A789" s="18" t="s">
        <v>1630</v>
      </c>
      <c r="B789" s="18" t="s">
        <v>1631</v>
      </c>
      <c r="C789" s="19">
        <v>2875.18</v>
      </c>
      <c r="D789" s="20">
        <f t="shared" si="144"/>
        <v>3.1191746686261832E-4</v>
      </c>
      <c r="E789" s="10">
        <f>SUM($C$5:C789)/SUM($C$5:$C$3941)</f>
        <v>0.7707671346682069</v>
      </c>
      <c r="F789" t="str">
        <f t="shared" si="145"/>
        <v>A</v>
      </c>
      <c r="G789" s="21">
        <v>0.85903196892739764</v>
      </c>
      <c r="H789" s="22">
        <f t="shared" si="146"/>
        <v>0.5154191813564386</v>
      </c>
      <c r="I789" s="23">
        <v>64.365384615384613</v>
      </c>
      <c r="J789" s="23">
        <v>57.241157839701003</v>
      </c>
      <c r="K789" s="24">
        <f t="shared" si="147"/>
        <v>0.88931586724363676</v>
      </c>
      <c r="L789" t="str">
        <f t="shared" si="148"/>
        <v>X</v>
      </c>
      <c r="M789" s="10">
        <f t="shared" si="149"/>
        <v>0.98</v>
      </c>
      <c r="N789" s="24">
        <f t="shared" si="150"/>
        <v>2.0537489106318221</v>
      </c>
      <c r="O789" s="25">
        <f t="shared" si="151"/>
        <v>166.25348346868131</v>
      </c>
      <c r="P789" s="8">
        <f t="shared" si="152"/>
        <v>295</v>
      </c>
      <c r="Q789" s="8">
        <f t="shared" si="153"/>
        <v>3347</v>
      </c>
      <c r="R789" s="8">
        <f t="shared" si="154"/>
        <v>1139.6265686716931</v>
      </c>
      <c r="S789" s="8">
        <f t="shared" si="155"/>
        <v>1140</v>
      </c>
      <c r="T789" t="s">
        <v>62</v>
      </c>
    </row>
    <row r="790" spans="1:20" x14ac:dyDescent="0.35">
      <c r="A790" s="18" t="s">
        <v>1632</v>
      </c>
      <c r="B790" s="18" t="s">
        <v>1633</v>
      </c>
      <c r="C790" s="19">
        <v>2870.77</v>
      </c>
      <c r="D790" s="20">
        <f t="shared" si="144"/>
        <v>3.1143904254523155E-4</v>
      </c>
      <c r="E790" s="10">
        <f>SUM($C$5:C790)/SUM($C$5:$C$3941)</f>
        <v>0.77107857371075217</v>
      </c>
      <c r="F790" t="str">
        <f t="shared" si="145"/>
        <v>A</v>
      </c>
      <c r="G790" s="21">
        <v>7.1949122807017547</v>
      </c>
      <c r="H790" s="22">
        <f t="shared" si="146"/>
        <v>4.3169473684210526</v>
      </c>
      <c r="I790" s="23">
        <v>7.6730769230769234</v>
      </c>
      <c r="J790" s="23">
        <v>26.882986203352729</v>
      </c>
      <c r="K790" s="24">
        <f t="shared" si="147"/>
        <v>3.5035470741211574</v>
      </c>
      <c r="L790" t="str">
        <f t="shared" si="148"/>
        <v>Z</v>
      </c>
      <c r="M790" s="10">
        <f t="shared" si="149"/>
        <v>0.98</v>
      </c>
      <c r="N790" s="24">
        <f t="shared" si="150"/>
        <v>2.0537489106318221</v>
      </c>
      <c r="O790" s="25">
        <f t="shared" si="151"/>
        <v>78.080008703947556</v>
      </c>
      <c r="P790" s="8">
        <f t="shared" si="152"/>
        <v>94</v>
      </c>
      <c r="Q790" s="8">
        <f t="shared" si="153"/>
        <v>399</v>
      </c>
      <c r="R790" s="8">
        <f t="shared" si="154"/>
        <v>135.96059883614464</v>
      </c>
      <c r="S790" s="8">
        <f t="shared" si="155"/>
        <v>136</v>
      </c>
      <c r="T790" t="s">
        <v>62</v>
      </c>
    </row>
    <row r="791" spans="1:20" x14ac:dyDescent="0.35">
      <c r="A791" s="18" t="s">
        <v>1634</v>
      </c>
      <c r="B791" s="18" t="s">
        <v>1635</v>
      </c>
      <c r="C791" s="19">
        <v>2864.17</v>
      </c>
      <c r="D791" s="20">
        <f t="shared" si="144"/>
        <v>3.1072303336274795E-4</v>
      </c>
      <c r="E791" s="10">
        <f>SUM($C$5:C791)/SUM($C$5:$C$3941)</f>
        <v>0.77138929674411483</v>
      </c>
      <c r="F791" t="str">
        <f t="shared" si="145"/>
        <v>A</v>
      </c>
      <c r="G791" s="21">
        <v>12.61748898678414</v>
      </c>
      <c r="H791" s="22">
        <f t="shared" si="146"/>
        <v>7.5704933920704836</v>
      </c>
      <c r="I791" s="23">
        <v>4.365384615384615</v>
      </c>
      <c r="J791" s="23">
        <v>5.7087097067408408</v>
      </c>
      <c r="K791" s="24">
        <f t="shared" si="147"/>
        <v>1.3077220473591356</v>
      </c>
      <c r="L791" t="str">
        <f t="shared" si="148"/>
        <v>Y</v>
      </c>
      <c r="M791" s="10">
        <f t="shared" si="149"/>
        <v>0.98</v>
      </c>
      <c r="N791" s="24">
        <f t="shared" si="150"/>
        <v>2.0537489106318221</v>
      </c>
      <c r="O791" s="25">
        <f t="shared" si="151"/>
        <v>16.580602326650919</v>
      </c>
      <c r="P791" s="8">
        <f t="shared" si="152"/>
        <v>26</v>
      </c>
      <c r="Q791" s="8">
        <f t="shared" si="153"/>
        <v>226.99999999999997</v>
      </c>
      <c r="R791" s="8">
        <f t="shared" si="154"/>
        <v>77.440087332209401</v>
      </c>
      <c r="S791" s="8">
        <f t="shared" si="155"/>
        <v>78</v>
      </c>
      <c r="T791" t="s">
        <v>175</v>
      </c>
    </row>
    <row r="792" spans="1:20" x14ac:dyDescent="0.35">
      <c r="A792" s="18" t="s">
        <v>1636</v>
      </c>
      <c r="B792" s="18" t="s">
        <v>1637</v>
      </c>
      <c r="C792" s="19">
        <v>2861.89</v>
      </c>
      <c r="D792" s="20">
        <f t="shared" si="144"/>
        <v>3.1047568473607177E-4</v>
      </c>
      <c r="E792" s="10">
        <f>SUM($C$5:C792)/SUM($C$5:$C$3941)</f>
        <v>0.77169977242885091</v>
      </c>
      <c r="F792" t="str">
        <f t="shared" si="145"/>
        <v>A</v>
      </c>
      <c r="G792" s="21">
        <v>0.42423510228283418</v>
      </c>
      <c r="H792" s="22">
        <f t="shared" si="146"/>
        <v>0.25454106136970051</v>
      </c>
      <c r="I792" s="23">
        <v>129.7307692307692</v>
      </c>
      <c r="J792" s="23">
        <v>82.359116876821929</v>
      </c>
      <c r="K792" s="24">
        <f t="shared" si="147"/>
        <v>0.63484643901493354</v>
      </c>
      <c r="L792" t="str">
        <f t="shared" si="148"/>
        <v>X</v>
      </c>
      <c r="M792" s="10">
        <f t="shared" si="149"/>
        <v>0.98</v>
      </c>
      <c r="N792" s="24">
        <f t="shared" si="150"/>
        <v>2.0537489106318221</v>
      </c>
      <c r="O792" s="25">
        <f t="shared" si="151"/>
        <v>239.20707744103569</v>
      </c>
      <c r="P792" s="8">
        <f t="shared" si="152"/>
        <v>499</v>
      </c>
      <c r="Q792" s="8">
        <f t="shared" si="153"/>
        <v>6745.9999999999982</v>
      </c>
      <c r="R792" s="8">
        <f t="shared" si="154"/>
        <v>2302.2858320806458</v>
      </c>
      <c r="S792" s="8">
        <f t="shared" si="155"/>
        <v>2303</v>
      </c>
      <c r="T792" t="s">
        <v>62</v>
      </c>
    </row>
    <row r="793" spans="1:20" x14ac:dyDescent="0.35">
      <c r="A793" s="18" t="s">
        <v>1638</v>
      </c>
      <c r="B793" s="18" t="s">
        <v>1639</v>
      </c>
      <c r="C793" s="19">
        <v>2843.18</v>
      </c>
      <c r="D793" s="20">
        <f t="shared" si="144"/>
        <v>3.0844590718997046E-4</v>
      </c>
      <c r="E793" s="10">
        <f>SUM($C$5:C793)/SUM($C$5:$C$3941)</f>
        <v>0.77200821833604083</v>
      </c>
      <c r="F793" t="str">
        <f t="shared" si="145"/>
        <v>A</v>
      </c>
      <c r="G793" s="21">
        <v>5.641230158730159</v>
      </c>
      <c r="H793" s="22">
        <f t="shared" si="146"/>
        <v>3.3847380952380952</v>
      </c>
      <c r="I793" s="23">
        <v>9.6923076923076916</v>
      </c>
      <c r="J793" s="23">
        <v>13.462421862847449</v>
      </c>
      <c r="K793" s="24">
        <f t="shared" si="147"/>
        <v>1.3889800334683877</v>
      </c>
      <c r="L793" t="str">
        <f t="shared" si="148"/>
        <v>Y</v>
      </c>
      <c r="M793" s="10">
        <f t="shared" si="149"/>
        <v>0.98</v>
      </c>
      <c r="N793" s="24">
        <f t="shared" si="150"/>
        <v>2.0537489106318221</v>
      </c>
      <c r="O793" s="25">
        <f t="shared" si="151"/>
        <v>39.100790673926262</v>
      </c>
      <c r="P793" s="8">
        <f t="shared" si="152"/>
        <v>59</v>
      </c>
      <c r="Q793" s="8">
        <f t="shared" si="153"/>
        <v>503.99999999999994</v>
      </c>
      <c r="R793" s="8">
        <f t="shared" si="154"/>
        <v>172.5709664714708</v>
      </c>
      <c r="S793" s="8">
        <f t="shared" si="155"/>
        <v>173</v>
      </c>
      <c r="T793" t="s">
        <v>62</v>
      </c>
    </row>
    <row r="794" spans="1:20" x14ac:dyDescent="0.35">
      <c r="A794" s="18" t="s">
        <v>1640</v>
      </c>
      <c r="B794" s="18" t="s">
        <v>1641</v>
      </c>
      <c r="C794" s="19">
        <v>2838.69</v>
      </c>
      <c r="D794" s="20">
        <f t="shared" si="144"/>
        <v>3.0795880397340206E-4</v>
      </c>
      <c r="E794" s="10">
        <f>SUM($C$5:C794)/SUM($C$5:$C$3941)</f>
        <v>0.77231617714001433</v>
      </c>
      <c r="F794" t="str">
        <f t="shared" si="145"/>
        <v>A</v>
      </c>
      <c r="G794" s="21">
        <v>3.7107058823529409</v>
      </c>
      <c r="H794" s="22">
        <f t="shared" si="146"/>
        <v>2.2264235294117642</v>
      </c>
      <c r="I794" s="23">
        <v>14.71153846153846</v>
      </c>
      <c r="J794" s="23">
        <v>17.395442876823939</v>
      </c>
      <c r="K794" s="24">
        <f t="shared" si="147"/>
        <v>1.1824353328037189</v>
      </c>
      <c r="L794" t="str">
        <f t="shared" si="148"/>
        <v>Y</v>
      </c>
      <c r="M794" s="10">
        <f t="shared" si="149"/>
        <v>0.98</v>
      </c>
      <c r="N794" s="24">
        <f t="shared" si="150"/>
        <v>2.0537489106318221</v>
      </c>
      <c r="O794" s="25">
        <f t="shared" si="151"/>
        <v>50.524012509519586</v>
      </c>
      <c r="P794" s="8">
        <f t="shared" si="152"/>
        <v>80</v>
      </c>
      <c r="Q794" s="8">
        <f t="shared" si="153"/>
        <v>764.99999999999989</v>
      </c>
      <c r="R794" s="8">
        <f t="shared" si="154"/>
        <v>262.14514801502196</v>
      </c>
      <c r="S794" s="8">
        <f t="shared" si="155"/>
        <v>263</v>
      </c>
      <c r="T794" t="s">
        <v>62</v>
      </c>
    </row>
    <row r="795" spans="1:20" x14ac:dyDescent="0.35">
      <c r="A795" s="18" t="s">
        <v>1642</v>
      </c>
      <c r="B795" s="18" t="s">
        <v>1643</v>
      </c>
      <c r="C795" s="19">
        <v>2822.83</v>
      </c>
      <c r="D795" s="20">
        <f t="shared" si="144"/>
        <v>3.0623821221064594E-4</v>
      </c>
      <c r="E795" s="10">
        <f>SUM($C$5:C795)/SUM($C$5:$C$3941)</f>
        <v>0.77262241535222498</v>
      </c>
      <c r="F795" t="str">
        <f t="shared" si="145"/>
        <v>A</v>
      </c>
      <c r="G795" s="21">
        <v>1.4513264781491</v>
      </c>
      <c r="H795" s="22">
        <f t="shared" si="146"/>
        <v>0.87079588688945997</v>
      </c>
      <c r="I795" s="23">
        <v>37.403846153846153</v>
      </c>
      <c r="J795" s="23">
        <v>73.103273609107447</v>
      </c>
      <c r="K795" s="24">
        <f t="shared" si="147"/>
        <v>1.9544319936625127</v>
      </c>
      <c r="L795" t="str">
        <f t="shared" si="148"/>
        <v>Y</v>
      </c>
      <c r="M795" s="10">
        <f t="shared" si="149"/>
        <v>0.98</v>
      </c>
      <c r="N795" s="24">
        <f t="shared" si="150"/>
        <v>2.0537489106318221</v>
      </c>
      <c r="O795" s="25">
        <f t="shared" si="151"/>
        <v>212.32404006420626</v>
      </c>
      <c r="P795" s="8">
        <f t="shared" si="152"/>
        <v>288</v>
      </c>
      <c r="Q795" s="8">
        <f t="shared" si="153"/>
        <v>1945</v>
      </c>
      <c r="R795" s="8">
        <f t="shared" si="154"/>
        <v>668.36948895859007</v>
      </c>
      <c r="S795" s="8">
        <f t="shared" si="155"/>
        <v>669</v>
      </c>
      <c r="T795" t="s">
        <v>175</v>
      </c>
    </row>
    <row r="796" spans="1:20" x14ac:dyDescent="0.35">
      <c r="A796" s="18" t="s">
        <v>1644</v>
      </c>
      <c r="B796" s="18" t="s">
        <v>1645</v>
      </c>
      <c r="C796" s="19">
        <v>2822.68</v>
      </c>
      <c r="D796" s="20">
        <f t="shared" si="144"/>
        <v>3.0622193927468041E-4</v>
      </c>
      <c r="E796" s="10">
        <f>SUM($C$5:C796)/SUM($C$5:$C$3941)</f>
        <v>0.77292863729149963</v>
      </c>
      <c r="F796" t="str">
        <f t="shared" si="145"/>
        <v>A</v>
      </c>
      <c r="G796" s="21">
        <v>1.3276952022577611</v>
      </c>
      <c r="H796" s="22">
        <f t="shared" si="146"/>
        <v>0.79661712135465657</v>
      </c>
      <c r="I796" s="23">
        <v>40.884615384615387</v>
      </c>
      <c r="J796" s="23">
        <v>44.270848127936489</v>
      </c>
      <c r="K796" s="24">
        <f t="shared" si="147"/>
        <v>1.0828241310690017</v>
      </c>
      <c r="L796" t="str">
        <f t="shared" si="148"/>
        <v>Y</v>
      </c>
      <c r="M796" s="10">
        <f t="shared" si="149"/>
        <v>0.98</v>
      </c>
      <c r="N796" s="24">
        <f t="shared" si="150"/>
        <v>2.0537489106318221</v>
      </c>
      <c r="O796" s="25">
        <f t="shared" si="151"/>
        <v>128.58200279585461</v>
      </c>
      <c r="P796" s="8">
        <f t="shared" si="152"/>
        <v>211</v>
      </c>
      <c r="Q796" s="8">
        <f t="shared" si="153"/>
        <v>2126</v>
      </c>
      <c r="R796" s="8">
        <f t="shared" si="154"/>
        <v>730.58678069959558</v>
      </c>
      <c r="S796" s="8">
        <f t="shared" si="155"/>
        <v>731</v>
      </c>
      <c r="T796" t="s">
        <v>62</v>
      </c>
    </row>
    <row r="797" spans="1:20" x14ac:dyDescent="0.35">
      <c r="A797" s="18" t="s">
        <v>1646</v>
      </c>
      <c r="B797" s="18" t="s">
        <v>1647</v>
      </c>
      <c r="C797" s="19">
        <v>2820.6</v>
      </c>
      <c r="D797" s="20">
        <f t="shared" si="144"/>
        <v>3.0599628789595827E-4</v>
      </c>
      <c r="E797" s="10">
        <f>SUM($C$5:C797)/SUM($C$5:$C$3941)</f>
        <v>0.77323463357939548</v>
      </c>
      <c r="F797" t="str">
        <f t="shared" si="145"/>
        <v>A</v>
      </c>
      <c r="G797" s="21">
        <v>1.6504388531304861</v>
      </c>
      <c r="H797" s="22">
        <f t="shared" si="146"/>
        <v>0.99026331187829164</v>
      </c>
      <c r="I797" s="23">
        <v>32.865384615384613</v>
      </c>
      <c r="J797" s="23">
        <v>82.119957414330912</v>
      </c>
      <c r="K797" s="24">
        <f t="shared" si="147"/>
        <v>2.4986762934729128</v>
      </c>
      <c r="L797" t="str">
        <f t="shared" si="148"/>
        <v>Z</v>
      </c>
      <c r="M797" s="10">
        <f t="shared" si="149"/>
        <v>0.98</v>
      </c>
      <c r="N797" s="24">
        <f t="shared" si="150"/>
        <v>2.0537489106318221</v>
      </c>
      <c r="O797" s="25">
        <f t="shared" si="151"/>
        <v>238.5124532362812</v>
      </c>
      <c r="P797" s="8">
        <f t="shared" si="152"/>
        <v>305</v>
      </c>
      <c r="Q797" s="8">
        <f t="shared" si="153"/>
        <v>1709</v>
      </c>
      <c r="R797" s="8">
        <f t="shared" si="154"/>
        <v>587.50380620464648</v>
      </c>
      <c r="S797" s="8">
        <f t="shared" si="155"/>
        <v>588</v>
      </c>
      <c r="T797" t="s">
        <v>62</v>
      </c>
    </row>
    <row r="798" spans="1:20" x14ac:dyDescent="0.35">
      <c r="A798" s="18" t="s">
        <v>1648</v>
      </c>
      <c r="B798" s="18" t="s">
        <v>1649</v>
      </c>
      <c r="C798" s="19">
        <v>2819.89</v>
      </c>
      <c r="D798" s="20">
        <f t="shared" si="144"/>
        <v>3.059192626657214E-4</v>
      </c>
      <c r="E798" s="10">
        <f>SUM($C$5:C798)/SUM($C$5:$C$3941)</f>
        <v>0.77354055284206114</v>
      </c>
      <c r="F798" t="str">
        <f t="shared" si="145"/>
        <v>A</v>
      </c>
      <c r="G798" s="21">
        <v>0.86685828466031356</v>
      </c>
      <c r="H798" s="22">
        <f t="shared" si="146"/>
        <v>0.52011497079618807</v>
      </c>
      <c r="I798" s="23">
        <v>62.557692307692307</v>
      </c>
      <c r="J798" s="23">
        <v>64.159547899957943</v>
      </c>
      <c r="K798" s="24">
        <f t="shared" si="147"/>
        <v>1.0256060531195246</v>
      </c>
      <c r="L798" t="str">
        <f t="shared" si="148"/>
        <v>Y</v>
      </c>
      <c r="M798" s="10">
        <f t="shared" si="149"/>
        <v>0.98</v>
      </c>
      <c r="N798" s="24">
        <f t="shared" si="150"/>
        <v>2.0537489106318221</v>
      </c>
      <c r="O798" s="25">
        <f t="shared" si="151"/>
        <v>186.34752927281878</v>
      </c>
      <c r="P798" s="8">
        <f t="shared" si="152"/>
        <v>312</v>
      </c>
      <c r="Q798" s="8">
        <f t="shared" si="153"/>
        <v>3253</v>
      </c>
      <c r="R798" s="8">
        <f t="shared" si="154"/>
        <v>1118.4262515172957</v>
      </c>
      <c r="S798" s="8">
        <f t="shared" si="155"/>
        <v>1119</v>
      </c>
      <c r="T798" t="s">
        <v>62</v>
      </c>
    </row>
    <row r="799" spans="1:20" x14ac:dyDescent="0.35">
      <c r="A799" s="18" t="s">
        <v>1650</v>
      </c>
      <c r="B799" s="18" t="s">
        <v>1651</v>
      </c>
      <c r="C799" s="19">
        <v>2818.76</v>
      </c>
      <c r="D799" s="20">
        <f t="shared" si="144"/>
        <v>3.0579667321478107E-4</v>
      </c>
      <c r="E799" s="10">
        <f>SUM($C$5:C799)/SUM($C$5:$C$3941)</f>
        <v>0.77384634951527598</v>
      </c>
      <c r="F799" t="str">
        <f t="shared" si="145"/>
        <v>A</v>
      </c>
      <c r="G799" s="21">
        <v>1.280090826521344</v>
      </c>
      <c r="H799" s="22">
        <f t="shared" si="146"/>
        <v>0.76805449591280639</v>
      </c>
      <c r="I799" s="23">
        <v>42.346153846153847</v>
      </c>
      <c r="J799" s="23">
        <v>42.526524417529011</v>
      </c>
      <c r="K799" s="24">
        <f t="shared" si="147"/>
        <v>1.0042594322032281</v>
      </c>
      <c r="L799" t="str">
        <f t="shared" si="148"/>
        <v>Y</v>
      </c>
      <c r="M799" s="10">
        <f t="shared" si="149"/>
        <v>0.98</v>
      </c>
      <c r="N799" s="24">
        <f t="shared" si="150"/>
        <v>2.0537489106318221</v>
      </c>
      <c r="O799" s="25">
        <f t="shared" si="151"/>
        <v>123.51572000045103</v>
      </c>
      <c r="P799" s="8">
        <f t="shared" si="152"/>
        <v>209</v>
      </c>
      <c r="Q799" s="8">
        <f t="shared" si="153"/>
        <v>2202</v>
      </c>
      <c r="R799" s="8">
        <f t="shared" si="154"/>
        <v>757.2296961840085</v>
      </c>
      <c r="S799" s="8">
        <f t="shared" si="155"/>
        <v>758</v>
      </c>
      <c r="T799" t="s">
        <v>62</v>
      </c>
    </row>
    <row r="800" spans="1:20" x14ac:dyDescent="0.35">
      <c r="A800" s="18" t="s">
        <v>1652</v>
      </c>
      <c r="B800" s="18" t="s">
        <v>1653</v>
      </c>
      <c r="C800" s="19">
        <v>2818.24</v>
      </c>
      <c r="D800" s="20">
        <f t="shared" si="144"/>
        <v>3.0574026037010046E-4</v>
      </c>
      <c r="E800" s="10">
        <f>SUM($C$5:C800)/SUM($C$5:$C$3941)</f>
        <v>0.77415208977564609</v>
      </c>
      <c r="F800" t="str">
        <f t="shared" si="145"/>
        <v>A</v>
      </c>
      <c r="G800" s="21">
        <v>4.3626006191950459</v>
      </c>
      <c r="H800" s="22">
        <f t="shared" si="146"/>
        <v>2.6175603715170275</v>
      </c>
      <c r="I800" s="23">
        <v>12.42307692307692</v>
      </c>
      <c r="J800" s="23">
        <v>28.43730369298925</v>
      </c>
      <c r="K800" s="24">
        <f t="shared" si="147"/>
        <v>2.2890708855037794</v>
      </c>
      <c r="L800" t="str">
        <f t="shared" si="148"/>
        <v>Z</v>
      </c>
      <c r="M800" s="10">
        <f t="shared" si="149"/>
        <v>0.98</v>
      </c>
      <c r="N800" s="24">
        <f t="shared" si="150"/>
        <v>2.0537489106318221</v>
      </c>
      <c r="O800" s="25">
        <f t="shared" si="151"/>
        <v>82.594429914504218</v>
      </c>
      <c r="P800" s="8">
        <f t="shared" si="152"/>
        <v>108</v>
      </c>
      <c r="Q800" s="8">
        <f t="shared" si="153"/>
        <v>645.99999999999977</v>
      </c>
      <c r="R800" s="8">
        <f t="shared" si="154"/>
        <v>222.1687150928588</v>
      </c>
      <c r="S800" s="8">
        <f t="shared" si="155"/>
        <v>223</v>
      </c>
      <c r="T800" t="s">
        <v>62</v>
      </c>
    </row>
    <row r="801" spans="1:20" x14ac:dyDescent="0.35">
      <c r="A801" s="18" t="s">
        <v>1654</v>
      </c>
      <c r="B801" s="18" t="s">
        <v>1655</v>
      </c>
      <c r="C801" s="19">
        <v>2814.62</v>
      </c>
      <c r="D801" s="20">
        <f t="shared" si="144"/>
        <v>3.0534754018213218E-4</v>
      </c>
      <c r="E801" s="10">
        <f>SUM($C$5:C801)/SUM($C$5:$C$3941)</f>
        <v>0.77445743731582817</v>
      </c>
      <c r="F801" t="str">
        <f t="shared" si="145"/>
        <v>A</v>
      </c>
      <c r="G801" s="21">
        <v>0.8708601485148515</v>
      </c>
      <c r="H801" s="22">
        <f t="shared" si="146"/>
        <v>0.5225160891089109</v>
      </c>
      <c r="I801" s="23">
        <v>62.153846153846153</v>
      </c>
      <c r="J801" s="23">
        <v>54.196948259134643</v>
      </c>
      <c r="K801" s="24">
        <f t="shared" si="147"/>
        <v>0.8719806031791465</v>
      </c>
      <c r="L801" t="str">
        <f t="shared" si="148"/>
        <v>X</v>
      </c>
      <c r="M801" s="10">
        <f t="shared" si="149"/>
        <v>0.98</v>
      </c>
      <c r="N801" s="24">
        <f t="shared" si="150"/>
        <v>2.0537489106318221</v>
      </c>
      <c r="O801" s="25">
        <f t="shared" si="151"/>
        <v>157.41176072444176</v>
      </c>
      <c r="P801" s="8">
        <f t="shared" si="152"/>
        <v>282</v>
      </c>
      <c r="Q801" s="8">
        <f t="shared" si="153"/>
        <v>3232</v>
      </c>
      <c r="R801" s="8">
        <f t="shared" si="154"/>
        <v>1112.2459680348973</v>
      </c>
      <c r="S801" s="8">
        <f t="shared" si="155"/>
        <v>1113</v>
      </c>
      <c r="T801" t="s">
        <v>62</v>
      </c>
    </row>
    <row r="802" spans="1:20" x14ac:dyDescent="0.35">
      <c r="A802" s="18" t="s">
        <v>1656</v>
      </c>
      <c r="B802" s="18" t="s">
        <v>1657</v>
      </c>
      <c r="C802" s="19">
        <v>2814.32</v>
      </c>
      <c r="D802" s="20">
        <f t="shared" si="144"/>
        <v>3.0531499431020118E-4</v>
      </c>
      <c r="E802" s="10">
        <f>SUM($C$5:C802)/SUM($C$5:$C$3941)</f>
        <v>0.77476275231013847</v>
      </c>
      <c r="F802" t="str">
        <f t="shared" si="145"/>
        <v>A</v>
      </c>
      <c r="G802" s="21">
        <v>5.1733823529411769</v>
      </c>
      <c r="H802" s="22">
        <f t="shared" si="146"/>
        <v>3.104029411764706</v>
      </c>
      <c r="I802" s="23">
        <v>10.46153846153846</v>
      </c>
      <c r="J802" s="23">
        <v>28.061180735197041</v>
      </c>
      <c r="K802" s="24">
        <f t="shared" si="147"/>
        <v>2.6823187467467764</v>
      </c>
      <c r="L802" t="str">
        <f t="shared" si="148"/>
        <v>Z</v>
      </c>
      <c r="M802" s="10">
        <f t="shared" si="149"/>
        <v>0.98</v>
      </c>
      <c r="N802" s="24">
        <f t="shared" si="150"/>
        <v>2.0537489106318221</v>
      </c>
      <c r="O802" s="25">
        <f t="shared" si="151"/>
        <v>81.502003515293111</v>
      </c>
      <c r="P802" s="8">
        <f t="shared" si="152"/>
        <v>103</v>
      </c>
      <c r="Q802" s="8">
        <f t="shared" si="153"/>
        <v>543.99999999999989</v>
      </c>
      <c r="R802" s="8">
        <f t="shared" si="154"/>
        <v>187.21969518746354</v>
      </c>
      <c r="S802" s="8">
        <f t="shared" si="155"/>
        <v>188</v>
      </c>
      <c r="T802" t="s">
        <v>62</v>
      </c>
    </row>
    <row r="803" spans="1:20" x14ac:dyDescent="0.35">
      <c r="A803" s="18" t="s">
        <v>1658</v>
      </c>
      <c r="B803" s="18" t="s">
        <v>1659</v>
      </c>
      <c r="C803" s="19">
        <v>2810.58</v>
      </c>
      <c r="D803" s="20">
        <f t="shared" si="144"/>
        <v>3.0490925577346043E-4</v>
      </c>
      <c r="E803" s="10">
        <f>SUM($C$5:C803)/SUM($C$5:$C$3941)</f>
        <v>0.77506766156591189</v>
      </c>
      <c r="F803" t="str">
        <f t="shared" si="145"/>
        <v>A</v>
      </c>
      <c r="G803" s="21">
        <v>5.9546186440677964</v>
      </c>
      <c r="H803" s="22">
        <f t="shared" si="146"/>
        <v>3.5727711864406779</v>
      </c>
      <c r="I803" s="23">
        <v>9.0769230769230766</v>
      </c>
      <c r="J803" s="23">
        <v>41.956955605480253</v>
      </c>
      <c r="K803" s="24">
        <f t="shared" si="147"/>
        <v>4.6223764650105368</v>
      </c>
      <c r="L803" t="str">
        <f t="shared" si="148"/>
        <v>Z</v>
      </c>
      <c r="M803" s="10">
        <f t="shared" si="149"/>
        <v>0.98</v>
      </c>
      <c r="N803" s="24">
        <f t="shared" si="150"/>
        <v>2.0537489106318221</v>
      </c>
      <c r="O803" s="25">
        <f t="shared" si="151"/>
        <v>121.86144180881479</v>
      </c>
      <c r="P803" s="8">
        <f t="shared" si="152"/>
        <v>141</v>
      </c>
      <c r="Q803" s="8">
        <f t="shared" si="153"/>
        <v>472</v>
      </c>
      <c r="R803" s="8">
        <f t="shared" si="154"/>
        <v>162.54866069611032</v>
      </c>
      <c r="S803" s="8">
        <f t="shared" si="155"/>
        <v>163</v>
      </c>
      <c r="T803" t="s">
        <v>175</v>
      </c>
    </row>
    <row r="804" spans="1:20" x14ac:dyDescent="0.35">
      <c r="A804" s="18" t="s">
        <v>1660</v>
      </c>
      <c r="B804" s="18" t="s">
        <v>1661</v>
      </c>
      <c r="C804" s="19">
        <v>2796.51</v>
      </c>
      <c r="D804" s="20">
        <f t="shared" si="144"/>
        <v>3.0338285437989305E-4</v>
      </c>
      <c r="E804" s="10">
        <f>SUM($C$5:C804)/SUM($C$5:$C$3941)</f>
        <v>0.77537104442029181</v>
      </c>
      <c r="F804" t="str">
        <f t="shared" si="145"/>
        <v>A</v>
      </c>
      <c r="G804" s="21">
        <v>3.0232540540540538</v>
      </c>
      <c r="H804" s="22">
        <f t="shared" si="146"/>
        <v>1.8139524324324321</v>
      </c>
      <c r="I804" s="23">
        <v>17.78846153846154</v>
      </c>
      <c r="J804" s="23">
        <v>13.748920155047241</v>
      </c>
      <c r="K804" s="24">
        <f t="shared" si="147"/>
        <v>0.77291226817562864</v>
      </c>
      <c r="L804" t="str">
        <f t="shared" si="148"/>
        <v>X</v>
      </c>
      <c r="M804" s="10">
        <f t="shared" si="149"/>
        <v>0.98</v>
      </c>
      <c r="N804" s="24">
        <f t="shared" si="150"/>
        <v>2.0537489106318221</v>
      </c>
      <c r="O804" s="25">
        <f t="shared" si="151"/>
        <v>39.932907648558938</v>
      </c>
      <c r="P804" s="8">
        <f t="shared" si="152"/>
        <v>76</v>
      </c>
      <c r="Q804" s="8">
        <f t="shared" si="153"/>
        <v>925.00000000000011</v>
      </c>
      <c r="R804" s="8">
        <f t="shared" si="154"/>
        <v>319.35440948270991</v>
      </c>
      <c r="S804" s="8">
        <f t="shared" si="155"/>
        <v>320</v>
      </c>
      <c r="T804" t="s">
        <v>62</v>
      </c>
    </row>
    <row r="805" spans="1:20" x14ac:dyDescent="0.35">
      <c r="A805" s="18" t="s">
        <v>1662</v>
      </c>
      <c r="B805" s="18" t="s">
        <v>1663</v>
      </c>
      <c r="C805" s="19">
        <v>2796.43</v>
      </c>
      <c r="D805" s="20">
        <f t="shared" si="144"/>
        <v>3.0337417548071142E-4</v>
      </c>
      <c r="E805" s="10">
        <f>SUM($C$5:C805)/SUM($C$5:$C$3941)</f>
        <v>0.77567441859577246</v>
      </c>
      <c r="F805" t="str">
        <f t="shared" si="145"/>
        <v>A</v>
      </c>
      <c r="G805" s="21">
        <v>0.11029106685071979</v>
      </c>
      <c r="H805" s="22">
        <f t="shared" si="146"/>
        <v>6.6174640110431879E-2</v>
      </c>
      <c r="I805" s="23">
        <v>487.59615384615392</v>
      </c>
      <c r="J805" s="23">
        <v>2769.1868861059202</v>
      </c>
      <c r="K805" s="24">
        <f t="shared" si="147"/>
        <v>5.6792631858610854</v>
      </c>
      <c r="L805" t="str">
        <f t="shared" si="148"/>
        <v>Z</v>
      </c>
      <c r="M805" s="10">
        <f t="shared" si="149"/>
        <v>0.98</v>
      </c>
      <c r="N805" s="24">
        <f t="shared" si="150"/>
        <v>2.0537489106318221</v>
      </c>
      <c r="O805" s="25">
        <f t="shared" si="151"/>
        <v>8042.9359496915522</v>
      </c>
      <c r="P805" s="8">
        <f t="shared" si="152"/>
        <v>9019</v>
      </c>
      <c r="Q805" s="8">
        <f t="shared" si="153"/>
        <v>25355.000000000004</v>
      </c>
      <c r="R805" s="8">
        <f t="shared" si="154"/>
        <v>8753.8885124417793</v>
      </c>
      <c r="S805" s="8">
        <f t="shared" si="155"/>
        <v>8754</v>
      </c>
      <c r="T805" t="s">
        <v>175</v>
      </c>
    </row>
    <row r="806" spans="1:20" x14ac:dyDescent="0.35">
      <c r="A806" s="18" t="s">
        <v>1664</v>
      </c>
      <c r="B806" s="18" t="s">
        <v>1665</v>
      </c>
      <c r="C806" s="19">
        <v>2787.61</v>
      </c>
      <c r="D806" s="20">
        <f t="shared" si="144"/>
        <v>3.0241732684593788E-4</v>
      </c>
      <c r="E806" s="10">
        <f>SUM($C$5:C806)/SUM($C$5:$C$3941)</f>
        <v>0.77597683592261846</v>
      </c>
      <c r="F806" t="str">
        <f t="shared" si="145"/>
        <v>A</v>
      </c>
      <c r="G806" s="21">
        <v>3.999440459110474</v>
      </c>
      <c r="H806" s="22">
        <f t="shared" si="146"/>
        <v>2.3996642754662845</v>
      </c>
      <c r="I806" s="23">
        <v>13.40384615384615</v>
      </c>
      <c r="J806" s="23">
        <v>25.901214760962741</v>
      </c>
      <c r="K806" s="24">
        <f t="shared" si="147"/>
        <v>1.9323718329556141</v>
      </c>
      <c r="L806" t="str">
        <f t="shared" si="148"/>
        <v>Y</v>
      </c>
      <c r="M806" s="10">
        <f t="shared" si="149"/>
        <v>0.98</v>
      </c>
      <c r="N806" s="24">
        <f t="shared" si="150"/>
        <v>2.0537489106318221</v>
      </c>
      <c r="O806" s="25">
        <f t="shared" si="151"/>
        <v>75.228512884724282</v>
      </c>
      <c r="P806" s="8">
        <f t="shared" si="152"/>
        <v>103</v>
      </c>
      <c r="Q806" s="8">
        <f t="shared" si="153"/>
        <v>696.99999999999977</v>
      </c>
      <c r="R806" s="8">
        <f t="shared" si="154"/>
        <v>241.02169916847683</v>
      </c>
      <c r="S806" s="8">
        <f t="shared" si="155"/>
        <v>242</v>
      </c>
      <c r="T806" t="s">
        <v>175</v>
      </c>
    </row>
    <row r="807" spans="1:20" x14ac:dyDescent="0.35">
      <c r="A807" s="18" t="s">
        <v>1666</v>
      </c>
      <c r="B807" s="18" t="s">
        <v>1667</v>
      </c>
      <c r="C807" s="19">
        <v>2780.88</v>
      </c>
      <c r="D807" s="20">
        <f t="shared" si="144"/>
        <v>3.0168721445228408E-4</v>
      </c>
      <c r="E807" s="10">
        <f>SUM($C$5:C807)/SUM($C$5:$C$3941)</f>
        <v>0.77627852313707069</v>
      </c>
      <c r="F807" t="str">
        <f t="shared" si="145"/>
        <v>A</v>
      </c>
      <c r="G807" s="21">
        <v>4.3587460815047034</v>
      </c>
      <c r="H807" s="22">
        <f t="shared" si="146"/>
        <v>2.6152476489028218</v>
      </c>
      <c r="I807" s="23">
        <v>12.26923076923077</v>
      </c>
      <c r="J807" s="23">
        <v>10.3566127110973</v>
      </c>
      <c r="K807" s="24">
        <f t="shared" si="147"/>
        <v>0.84411263476028142</v>
      </c>
      <c r="L807" t="str">
        <f t="shared" si="148"/>
        <v>X</v>
      </c>
      <c r="M807" s="10">
        <f t="shared" si="149"/>
        <v>0.98</v>
      </c>
      <c r="N807" s="24">
        <f t="shared" si="150"/>
        <v>2.0537489106318221</v>
      </c>
      <c r="O807" s="25">
        <f t="shared" si="151"/>
        <v>30.080155698069007</v>
      </c>
      <c r="P807" s="8">
        <f t="shared" si="152"/>
        <v>55</v>
      </c>
      <c r="Q807" s="8">
        <f t="shared" si="153"/>
        <v>638</v>
      </c>
      <c r="R807" s="8">
        <f t="shared" si="154"/>
        <v>220.88637451239666</v>
      </c>
      <c r="S807" s="8">
        <f t="shared" si="155"/>
        <v>221</v>
      </c>
      <c r="T807" t="s">
        <v>62</v>
      </c>
    </row>
    <row r="808" spans="1:20" x14ac:dyDescent="0.35">
      <c r="A808" s="18" t="s">
        <v>1668</v>
      </c>
      <c r="B808" s="18" t="s">
        <v>1669</v>
      </c>
      <c r="C808" s="19">
        <v>2777.17</v>
      </c>
      <c r="D808" s="20">
        <f t="shared" si="144"/>
        <v>3.0128473050273645E-4</v>
      </c>
      <c r="E808" s="10">
        <f>SUM($C$5:C808)/SUM($C$5:$C$3941)</f>
        <v>0.77657980786757341</v>
      </c>
      <c r="F808" t="str">
        <f t="shared" si="145"/>
        <v>A</v>
      </c>
      <c r="G808" s="21">
        <v>1.2839435968562181</v>
      </c>
      <c r="H808" s="22">
        <f t="shared" si="146"/>
        <v>0.77036615811373077</v>
      </c>
      <c r="I808" s="23">
        <v>41.596153846153847</v>
      </c>
      <c r="J808" s="23">
        <v>118.23361049880749</v>
      </c>
      <c r="K808" s="24">
        <f t="shared" si="147"/>
        <v>2.8424168959491398</v>
      </c>
      <c r="L808" t="str">
        <f t="shared" si="148"/>
        <v>Z</v>
      </c>
      <c r="M808" s="10">
        <f t="shared" si="149"/>
        <v>0.98</v>
      </c>
      <c r="N808" s="24">
        <f t="shared" si="150"/>
        <v>2.0537489106318221</v>
      </c>
      <c r="O808" s="25">
        <f t="shared" si="151"/>
        <v>343.40237602378784</v>
      </c>
      <c r="P808" s="8">
        <f t="shared" si="152"/>
        <v>427</v>
      </c>
      <c r="Q808" s="8">
        <f t="shared" si="153"/>
        <v>2163</v>
      </c>
      <c r="R808" s="8">
        <f t="shared" si="154"/>
        <v>749.36716460694311</v>
      </c>
      <c r="S808" s="8">
        <f t="shared" si="155"/>
        <v>750</v>
      </c>
      <c r="T808" t="s">
        <v>62</v>
      </c>
    </row>
    <row r="809" spans="1:20" x14ac:dyDescent="0.35">
      <c r="A809" s="18" t="s">
        <v>1670</v>
      </c>
      <c r="B809" s="18" t="s">
        <v>1671</v>
      </c>
      <c r="C809" s="19">
        <v>2773.78</v>
      </c>
      <c r="D809" s="20">
        <f t="shared" si="144"/>
        <v>3.0091696214991533E-4</v>
      </c>
      <c r="E809" s="10">
        <f>SUM($C$5:C809)/SUM($C$5:$C$3941)</f>
        <v>0.77688072482972337</v>
      </c>
      <c r="F809" t="str">
        <f t="shared" si="145"/>
        <v>A</v>
      </c>
      <c r="G809" s="21">
        <v>0.89940985732814516</v>
      </c>
      <c r="H809" s="22">
        <f t="shared" si="146"/>
        <v>0.53964591439688703</v>
      </c>
      <c r="I809" s="23">
        <v>59.307692307692307</v>
      </c>
      <c r="J809" s="23">
        <v>90.356708891088758</v>
      </c>
      <c r="K809" s="24">
        <f t="shared" si="147"/>
        <v>1.5235242744282151</v>
      </c>
      <c r="L809" t="str">
        <f t="shared" si="148"/>
        <v>Y</v>
      </c>
      <c r="M809" s="10">
        <f t="shared" si="149"/>
        <v>0.98</v>
      </c>
      <c r="N809" s="24">
        <f t="shared" si="150"/>
        <v>2.0537489106318221</v>
      </c>
      <c r="O809" s="25">
        <f t="shared" si="151"/>
        <v>262.43560009700076</v>
      </c>
      <c r="P809" s="8">
        <f t="shared" si="152"/>
        <v>382</v>
      </c>
      <c r="Q809" s="8">
        <f t="shared" si="153"/>
        <v>3084</v>
      </c>
      <c r="R809" s="8">
        <f t="shared" si="154"/>
        <v>1069.0985384186224</v>
      </c>
      <c r="S809" s="8">
        <f t="shared" si="155"/>
        <v>1070</v>
      </c>
      <c r="T809" t="s">
        <v>62</v>
      </c>
    </row>
    <row r="810" spans="1:20" x14ac:dyDescent="0.35">
      <c r="A810" s="18" t="s">
        <v>1672</v>
      </c>
      <c r="B810" s="18" t="s">
        <v>1673</v>
      </c>
      <c r="C810" s="19">
        <v>2762.42</v>
      </c>
      <c r="D810" s="20">
        <f t="shared" si="144"/>
        <v>2.9968455846612533E-4</v>
      </c>
      <c r="E810" s="10">
        <f>SUM($C$5:C810)/SUM($C$5:$C$3941)</f>
        <v>0.77718040938818955</v>
      </c>
      <c r="F810" t="str">
        <f t="shared" si="145"/>
        <v>A</v>
      </c>
      <c r="G810" s="21">
        <v>0.90571147540983599</v>
      </c>
      <c r="H810" s="22">
        <f t="shared" si="146"/>
        <v>0.54342688524590155</v>
      </c>
      <c r="I810" s="23">
        <v>58.653846153846153</v>
      </c>
      <c r="J810" s="23">
        <v>87.928867109678791</v>
      </c>
      <c r="K810" s="24">
        <f t="shared" si="147"/>
        <v>1.4991151113781302</v>
      </c>
      <c r="L810" t="str">
        <f t="shared" si="148"/>
        <v>Y</v>
      </c>
      <c r="M810" s="10">
        <f t="shared" si="149"/>
        <v>0.98</v>
      </c>
      <c r="N810" s="24">
        <f t="shared" si="150"/>
        <v>2.0537489106318221</v>
      </c>
      <c r="O810" s="25">
        <f t="shared" si="151"/>
        <v>255.38408037406705</v>
      </c>
      <c r="P810" s="8">
        <f t="shared" si="152"/>
        <v>373</v>
      </c>
      <c r="Q810" s="8">
        <f t="shared" si="153"/>
        <v>3050</v>
      </c>
      <c r="R810" s="8">
        <f t="shared" si="154"/>
        <v>1059.4838893493707</v>
      </c>
      <c r="S810" s="8">
        <f t="shared" si="155"/>
        <v>1060</v>
      </c>
      <c r="T810" t="s">
        <v>62</v>
      </c>
    </row>
    <row r="811" spans="1:20" x14ac:dyDescent="0.35">
      <c r="A811" s="18" t="s">
        <v>1674</v>
      </c>
      <c r="B811" s="18" t="s">
        <v>1675</v>
      </c>
      <c r="C811" s="19">
        <v>2761.26</v>
      </c>
      <c r="D811" s="20">
        <f t="shared" si="144"/>
        <v>2.9955871442799187E-4</v>
      </c>
      <c r="E811" s="10">
        <f>SUM($C$5:C811)/SUM($C$5:$C$3941)</f>
        <v>0.77747996810261744</v>
      </c>
      <c r="F811" t="str">
        <f t="shared" si="145"/>
        <v>A</v>
      </c>
      <c r="G811" s="21">
        <v>3.7063892617449672</v>
      </c>
      <c r="H811" s="22">
        <f t="shared" si="146"/>
        <v>2.22383355704698</v>
      </c>
      <c r="I811" s="23">
        <v>14.32692307692308</v>
      </c>
      <c r="J811" s="23">
        <v>15.859334053528791</v>
      </c>
      <c r="K811" s="24">
        <f t="shared" si="147"/>
        <v>1.1069602292395933</v>
      </c>
      <c r="L811" t="str">
        <f t="shared" si="148"/>
        <v>Y</v>
      </c>
      <c r="M811" s="10">
        <f t="shared" si="149"/>
        <v>0.98</v>
      </c>
      <c r="N811" s="24">
        <f t="shared" si="150"/>
        <v>2.0537489106318221</v>
      </c>
      <c r="O811" s="25">
        <f t="shared" si="151"/>
        <v>46.062477269876545</v>
      </c>
      <c r="P811" s="8">
        <f t="shared" si="152"/>
        <v>75</v>
      </c>
      <c r="Q811" s="8">
        <f t="shared" si="153"/>
        <v>745.00000000000023</v>
      </c>
      <c r="R811" s="8">
        <f t="shared" si="154"/>
        <v>258.8463197099797</v>
      </c>
      <c r="S811" s="8">
        <f t="shared" si="155"/>
        <v>259</v>
      </c>
      <c r="T811" t="s">
        <v>62</v>
      </c>
    </row>
    <row r="812" spans="1:20" x14ac:dyDescent="0.35">
      <c r="A812" s="18" t="s">
        <v>1676</v>
      </c>
      <c r="B812" s="18" t="s">
        <v>1677</v>
      </c>
      <c r="C812" s="19">
        <v>2760.4</v>
      </c>
      <c r="D812" s="20">
        <f t="shared" si="144"/>
        <v>2.9946541626178942E-4</v>
      </c>
      <c r="E812" s="10">
        <f>SUM($C$5:C812)/SUM($C$5:$C$3941)</f>
        <v>0.77777943351887935</v>
      </c>
      <c r="F812" t="str">
        <f t="shared" si="145"/>
        <v>A</v>
      </c>
      <c r="G812" s="21">
        <v>4.4237179487179494</v>
      </c>
      <c r="H812" s="22">
        <f t="shared" si="146"/>
        <v>2.6542307692307694</v>
      </c>
      <c r="I812" s="23">
        <v>12</v>
      </c>
      <c r="J812" s="23">
        <v>16.322725647054771</v>
      </c>
      <c r="K812" s="24">
        <f t="shared" si="147"/>
        <v>1.3602271372545642</v>
      </c>
      <c r="L812" t="str">
        <f t="shared" si="148"/>
        <v>Y</v>
      </c>
      <c r="M812" s="10">
        <f t="shared" si="149"/>
        <v>0.98</v>
      </c>
      <c r="N812" s="24">
        <f t="shared" si="150"/>
        <v>2.0537489106318221</v>
      </c>
      <c r="O812" s="25">
        <f t="shared" si="151"/>
        <v>47.408370147332711</v>
      </c>
      <c r="P812" s="8">
        <f t="shared" si="152"/>
        <v>72</v>
      </c>
      <c r="Q812" s="8">
        <f t="shared" si="153"/>
        <v>624</v>
      </c>
      <c r="R812" s="8">
        <f t="shared" si="154"/>
        <v>216.83927819745404</v>
      </c>
      <c r="S812" s="8">
        <f t="shared" si="155"/>
        <v>217</v>
      </c>
      <c r="T812" t="s">
        <v>62</v>
      </c>
    </row>
    <row r="813" spans="1:20" x14ac:dyDescent="0.35">
      <c r="A813" s="18" t="s">
        <v>1678</v>
      </c>
      <c r="B813" s="18" t="s">
        <v>1679</v>
      </c>
      <c r="C813" s="19">
        <v>2751.6</v>
      </c>
      <c r="D813" s="20">
        <f t="shared" si="144"/>
        <v>2.9851073735181127E-4</v>
      </c>
      <c r="E813" s="10">
        <f>SUM($C$5:C813)/SUM($C$5:$C$3941)</f>
        <v>0.77807794425623111</v>
      </c>
      <c r="F813" t="str">
        <f t="shared" si="145"/>
        <v>A</v>
      </c>
      <c r="G813" s="21">
        <v>13.228846153846151</v>
      </c>
      <c r="H813" s="22">
        <f t="shared" si="146"/>
        <v>7.93730769230769</v>
      </c>
      <c r="I813" s="23">
        <v>4</v>
      </c>
      <c r="J813" s="23">
        <v>17.98256235967521</v>
      </c>
      <c r="K813" s="24">
        <f t="shared" si="147"/>
        <v>4.4956405899188026</v>
      </c>
      <c r="L813" t="str">
        <f t="shared" si="148"/>
        <v>Z</v>
      </c>
      <c r="M813" s="10">
        <f t="shared" si="149"/>
        <v>0.98</v>
      </c>
      <c r="N813" s="24">
        <f t="shared" si="150"/>
        <v>2.0537489106318221</v>
      </c>
      <c r="O813" s="25">
        <f t="shared" si="151"/>
        <v>52.229265563794009</v>
      </c>
      <c r="P813" s="8">
        <f t="shared" si="152"/>
        <v>61</v>
      </c>
      <c r="Q813" s="8">
        <f t="shared" si="153"/>
        <v>208</v>
      </c>
      <c r="R813" s="8">
        <f t="shared" si="154"/>
        <v>72.395247504377934</v>
      </c>
      <c r="S813" s="8">
        <f t="shared" si="155"/>
        <v>73</v>
      </c>
      <c r="T813" t="s">
        <v>175</v>
      </c>
    </row>
    <row r="814" spans="1:20" x14ac:dyDescent="0.35">
      <c r="A814" s="18" t="s">
        <v>1680</v>
      </c>
      <c r="B814" s="18" t="s">
        <v>1681</v>
      </c>
      <c r="C814" s="19">
        <v>2748.2</v>
      </c>
      <c r="D814" s="20">
        <f t="shared" si="144"/>
        <v>2.9814188413659242E-4</v>
      </c>
      <c r="E814" s="10">
        <f>SUM($C$5:C814)/SUM($C$5:$C$3941)</f>
        <v>0.77837608614036768</v>
      </c>
      <c r="F814" t="str">
        <f t="shared" si="145"/>
        <v>A</v>
      </c>
      <c r="G814" s="21">
        <v>1.22906976744186</v>
      </c>
      <c r="H814" s="22">
        <f t="shared" si="146"/>
        <v>0.73744186046511595</v>
      </c>
      <c r="I814" s="23">
        <v>43</v>
      </c>
      <c r="J814" s="23">
        <v>41.152514039420552</v>
      </c>
      <c r="K814" s="24">
        <f t="shared" si="147"/>
        <v>0.95703521021908255</v>
      </c>
      <c r="L814" t="str">
        <f t="shared" si="148"/>
        <v>X</v>
      </c>
      <c r="M814" s="10">
        <f t="shared" si="149"/>
        <v>0.98</v>
      </c>
      <c r="N814" s="24">
        <f t="shared" si="150"/>
        <v>2.0537489106318221</v>
      </c>
      <c r="O814" s="25">
        <f t="shared" si="151"/>
        <v>119.52498989812916</v>
      </c>
      <c r="P814" s="8">
        <f t="shared" si="152"/>
        <v>206</v>
      </c>
      <c r="Q814" s="8">
        <f t="shared" si="153"/>
        <v>2236</v>
      </c>
      <c r="R814" s="8">
        <f t="shared" si="154"/>
        <v>778.73017630003937</v>
      </c>
      <c r="S814" s="8">
        <f t="shared" si="155"/>
        <v>779</v>
      </c>
      <c r="T814" t="s">
        <v>62</v>
      </c>
    </row>
    <row r="815" spans="1:20" x14ac:dyDescent="0.35">
      <c r="A815" s="18" t="s">
        <v>1682</v>
      </c>
      <c r="B815" s="18" t="s">
        <v>1683</v>
      </c>
      <c r="C815" s="19">
        <v>2744.56</v>
      </c>
      <c r="D815" s="20">
        <f t="shared" si="144"/>
        <v>2.9774699422382869E-4</v>
      </c>
      <c r="E815" s="10">
        <f>SUM($C$5:C815)/SUM($C$5:$C$3941)</f>
        <v>0.77867383313459149</v>
      </c>
      <c r="F815" t="str">
        <f t="shared" si="145"/>
        <v>A</v>
      </c>
      <c r="G815" s="21">
        <v>1.219262549977788</v>
      </c>
      <c r="H815" s="22">
        <f t="shared" si="146"/>
        <v>0.73155752998667278</v>
      </c>
      <c r="I815" s="23">
        <v>43.28846153846154</v>
      </c>
      <c r="J815" s="23">
        <v>55.299305579606752</v>
      </c>
      <c r="K815" s="24">
        <f t="shared" si="147"/>
        <v>1.2774606353352069</v>
      </c>
      <c r="L815" t="str">
        <f t="shared" si="148"/>
        <v>Y</v>
      </c>
      <c r="M815" s="10">
        <f t="shared" si="149"/>
        <v>0.98</v>
      </c>
      <c r="N815" s="24">
        <f t="shared" si="150"/>
        <v>2.0537489106318221</v>
      </c>
      <c r="O815" s="25">
        <f t="shared" si="151"/>
        <v>160.61349093872084</v>
      </c>
      <c r="P815" s="8">
        <f t="shared" si="152"/>
        <v>248</v>
      </c>
      <c r="Q815" s="8">
        <f t="shared" si="153"/>
        <v>2251</v>
      </c>
      <c r="R815" s="8">
        <f t="shared" si="154"/>
        <v>784.47390722835564</v>
      </c>
      <c r="S815" s="8">
        <f t="shared" si="155"/>
        <v>785</v>
      </c>
      <c r="T815" t="s">
        <v>62</v>
      </c>
    </row>
    <row r="816" spans="1:20" x14ac:dyDescent="0.35">
      <c r="A816" s="18" t="s">
        <v>1684</v>
      </c>
      <c r="B816" s="18" t="s">
        <v>1685</v>
      </c>
      <c r="C816" s="19">
        <v>2742.75</v>
      </c>
      <c r="D816" s="20">
        <f t="shared" si="144"/>
        <v>2.9755063412984455E-4</v>
      </c>
      <c r="E816" s="10">
        <f>SUM($C$5:C816)/SUM($C$5:$C$3941)</f>
        <v>0.77897138376872133</v>
      </c>
      <c r="F816" t="str">
        <f t="shared" si="145"/>
        <v>A</v>
      </c>
      <c r="G816" s="21">
        <v>3.7778925619834709</v>
      </c>
      <c r="H816" s="22">
        <f t="shared" si="146"/>
        <v>2.2667355371900824</v>
      </c>
      <c r="I816" s="23">
        <v>13.96153846153846</v>
      </c>
      <c r="J816" s="23">
        <v>17.1795153193079</v>
      </c>
      <c r="K816" s="24">
        <f t="shared" si="147"/>
        <v>1.2304887005564888</v>
      </c>
      <c r="L816" t="str">
        <f t="shared" si="148"/>
        <v>Y</v>
      </c>
      <c r="M816" s="10">
        <f t="shared" si="149"/>
        <v>0.98</v>
      </c>
      <c r="N816" s="24">
        <f t="shared" si="150"/>
        <v>2.0537489106318221</v>
      </c>
      <c r="O816" s="25">
        <f t="shared" si="151"/>
        <v>49.896863968701169</v>
      </c>
      <c r="P816" s="8">
        <f t="shared" si="152"/>
        <v>78</v>
      </c>
      <c r="Q816" s="8">
        <f t="shared" si="153"/>
        <v>725.99999999999989</v>
      </c>
      <c r="R816" s="8">
        <f t="shared" si="154"/>
        <v>253.09460132876495</v>
      </c>
      <c r="S816" s="8">
        <f t="shared" si="155"/>
        <v>254</v>
      </c>
      <c r="T816" t="s">
        <v>62</v>
      </c>
    </row>
    <row r="817" spans="1:20" x14ac:dyDescent="0.35">
      <c r="A817" s="18" t="s">
        <v>1686</v>
      </c>
      <c r="B817" s="18" t="s">
        <v>1687</v>
      </c>
      <c r="C817" s="19">
        <v>2730.96</v>
      </c>
      <c r="D817" s="20">
        <f t="shared" si="144"/>
        <v>2.9627158136295335E-4</v>
      </c>
      <c r="E817" s="10">
        <f>SUM($C$5:C817)/SUM($C$5:$C$3941)</f>
        <v>0.77926765535008424</v>
      </c>
      <c r="F817" t="str">
        <f t="shared" si="145"/>
        <v>A</v>
      </c>
      <c r="G817" s="21">
        <v>1.6511245465538089</v>
      </c>
      <c r="H817" s="22">
        <f t="shared" si="146"/>
        <v>0.99067472793228528</v>
      </c>
      <c r="I817" s="23">
        <v>31.80769230769231</v>
      </c>
      <c r="J817" s="23">
        <v>32.680292353276549</v>
      </c>
      <c r="K817" s="24">
        <f t="shared" si="147"/>
        <v>1.0274336169107499</v>
      </c>
      <c r="L817" t="str">
        <f t="shared" si="148"/>
        <v>Y</v>
      </c>
      <c r="M817" s="10">
        <f t="shared" si="149"/>
        <v>0.98</v>
      </c>
      <c r="N817" s="24">
        <f t="shared" si="150"/>
        <v>2.0537489106318221</v>
      </c>
      <c r="O817" s="25">
        <f t="shared" si="151"/>
        <v>94.917934045331222</v>
      </c>
      <c r="P817" s="8">
        <f t="shared" si="152"/>
        <v>159</v>
      </c>
      <c r="Q817" s="8">
        <f t="shared" si="153"/>
        <v>1654.0000000000002</v>
      </c>
      <c r="R817" s="8">
        <f t="shared" si="154"/>
        <v>577.8527817539258</v>
      </c>
      <c r="S817" s="8">
        <f t="shared" si="155"/>
        <v>578</v>
      </c>
      <c r="T817" t="s">
        <v>62</v>
      </c>
    </row>
    <row r="818" spans="1:20" x14ac:dyDescent="0.35">
      <c r="A818" s="18" t="s">
        <v>1688</v>
      </c>
      <c r="B818" s="18" t="s">
        <v>1689</v>
      </c>
      <c r="C818" s="19">
        <v>2726.89</v>
      </c>
      <c r="D818" s="20">
        <f t="shared" si="144"/>
        <v>2.9583004236708843E-4</v>
      </c>
      <c r="E818" s="10">
        <f>SUM($C$5:C818)/SUM($C$5:$C$3941)</f>
        <v>0.77956348539245135</v>
      </c>
      <c r="F818" t="str">
        <f t="shared" si="145"/>
        <v>A</v>
      </c>
      <c r="G818" s="21">
        <v>1.1286796357615889</v>
      </c>
      <c r="H818" s="22">
        <f t="shared" si="146"/>
        <v>0.67720778145695337</v>
      </c>
      <c r="I818" s="23">
        <v>46.46153846153846</v>
      </c>
      <c r="J818" s="23">
        <v>83.789292576843636</v>
      </c>
      <c r="K818" s="24">
        <f t="shared" si="147"/>
        <v>1.8034119263227935</v>
      </c>
      <c r="L818" t="str">
        <f t="shared" si="148"/>
        <v>Y</v>
      </c>
      <c r="M818" s="10">
        <f t="shared" si="149"/>
        <v>0.98</v>
      </c>
      <c r="N818" s="24">
        <f t="shared" si="150"/>
        <v>2.0537489106318221</v>
      </c>
      <c r="O818" s="25">
        <f t="shared" si="151"/>
        <v>243.36093632639799</v>
      </c>
      <c r="P818" s="8">
        <f t="shared" si="152"/>
        <v>337</v>
      </c>
      <c r="Q818" s="8">
        <f t="shared" si="153"/>
        <v>2416</v>
      </c>
      <c r="R818" s="8">
        <f t="shared" si="154"/>
        <v>844.69999758905385</v>
      </c>
      <c r="S818" s="8">
        <f t="shared" si="155"/>
        <v>845</v>
      </c>
      <c r="T818" t="s">
        <v>62</v>
      </c>
    </row>
    <row r="819" spans="1:20" x14ac:dyDescent="0.35">
      <c r="A819" s="18" t="s">
        <v>1690</v>
      </c>
      <c r="B819" s="18" t="s">
        <v>1691</v>
      </c>
      <c r="C819" s="19">
        <v>2719.65</v>
      </c>
      <c r="D819" s="20">
        <f t="shared" si="144"/>
        <v>2.9504460199115186E-4</v>
      </c>
      <c r="E819" s="10">
        <f>SUM($C$5:C819)/SUM($C$5:$C$3941)</f>
        <v>0.7798585299944425</v>
      </c>
      <c r="F819" t="str">
        <f t="shared" si="145"/>
        <v>A</v>
      </c>
      <c r="G819" s="21">
        <v>1.120580964153276</v>
      </c>
      <c r="H819" s="22">
        <f t="shared" si="146"/>
        <v>0.67234857849196561</v>
      </c>
      <c r="I819" s="23">
        <v>46.67307692307692</v>
      </c>
      <c r="J819" s="23">
        <v>115.2541473293756</v>
      </c>
      <c r="K819" s="24">
        <f t="shared" si="147"/>
        <v>2.4693925262165353</v>
      </c>
      <c r="L819" t="str">
        <f t="shared" si="148"/>
        <v>Z</v>
      </c>
      <c r="M819" s="10">
        <f t="shared" si="149"/>
        <v>0.98</v>
      </c>
      <c r="N819" s="24">
        <f t="shared" si="150"/>
        <v>2.0537489106318221</v>
      </c>
      <c r="O819" s="25">
        <f t="shared" si="151"/>
        <v>334.74870531761758</v>
      </c>
      <c r="P819" s="8">
        <f t="shared" si="152"/>
        <v>429</v>
      </c>
      <c r="Q819" s="8">
        <f t="shared" si="153"/>
        <v>2427</v>
      </c>
      <c r="R819" s="8">
        <f t="shared" si="154"/>
        <v>849.67460930762024</v>
      </c>
      <c r="S819" s="8">
        <f t="shared" si="155"/>
        <v>850</v>
      </c>
      <c r="T819" t="s">
        <v>175</v>
      </c>
    </row>
    <row r="820" spans="1:20" x14ac:dyDescent="0.35">
      <c r="A820" s="18" t="s">
        <v>1692</v>
      </c>
      <c r="B820" s="18" t="s">
        <v>1693</v>
      </c>
      <c r="C820" s="19">
        <v>2718.59</v>
      </c>
      <c r="D820" s="20">
        <f t="shared" si="144"/>
        <v>2.9492960657699543E-4</v>
      </c>
      <c r="E820" s="10">
        <f>SUM($C$5:C820)/SUM($C$5:$C$3941)</f>
        <v>0.78015345960101945</v>
      </c>
      <c r="F820" t="str">
        <f t="shared" si="145"/>
        <v>A</v>
      </c>
      <c r="G820" s="21">
        <v>0.64406301824212275</v>
      </c>
      <c r="H820" s="22">
        <f t="shared" si="146"/>
        <v>0.38643781094527363</v>
      </c>
      <c r="I820" s="23">
        <v>81.17307692307692</v>
      </c>
      <c r="J820" s="23">
        <v>102.8666986556276</v>
      </c>
      <c r="K820" s="24">
        <f t="shared" si="147"/>
        <v>1.2672514404389092</v>
      </c>
      <c r="L820" t="str">
        <f t="shared" si="148"/>
        <v>Y</v>
      </c>
      <c r="M820" s="10">
        <f t="shared" si="149"/>
        <v>0.98</v>
      </c>
      <c r="N820" s="24">
        <f t="shared" si="150"/>
        <v>2.0537489106318221</v>
      </c>
      <c r="O820" s="25">
        <f t="shared" si="151"/>
        <v>298.77010930340987</v>
      </c>
      <c r="P820" s="8">
        <f t="shared" si="152"/>
        <v>462</v>
      </c>
      <c r="Q820" s="8">
        <f t="shared" si="153"/>
        <v>4221</v>
      </c>
      <c r="R820" s="8">
        <f t="shared" si="154"/>
        <v>1478.0287003281578</v>
      </c>
      <c r="S820" s="8">
        <f t="shared" si="155"/>
        <v>1479</v>
      </c>
      <c r="T820" t="s">
        <v>62</v>
      </c>
    </row>
    <row r="821" spans="1:20" x14ac:dyDescent="0.35">
      <c r="A821" s="18" t="s">
        <v>1694</v>
      </c>
      <c r="B821" s="18" t="s">
        <v>1695</v>
      </c>
      <c r="C821" s="19">
        <v>2703.85</v>
      </c>
      <c r="D821" s="20">
        <f t="shared" si="144"/>
        <v>2.9333051940278197E-4</v>
      </c>
      <c r="E821" s="10">
        <f>SUM($C$5:C821)/SUM($C$5:$C$3941)</f>
        <v>0.78044679012042217</v>
      </c>
      <c r="F821" t="str">
        <f t="shared" si="145"/>
        <v>A</v>
      </c>
      <c r="G821" s="21">
        <v>0.90038295038295035</v>
      </c>
      <c r="H821" s="22">
        <f t="shared" si="146"/>
        <v>0.54022977022977015</v>
      </c>
      <c r="I821" s="23">
        <v>57.75</v>
      </c>
      <c r="J821" s="23">
        <v>91.897614597047351</v>
      </c>
      <c r="K821" s="24">
        <f t="shared" si="147"/>
        <v>1.5913006856631575</v>
      </c>
      <c r="L821" t="str">
        <f t="shared" si="148"/>
        <v>Y</v>
      </c>
      <c r="M821" s="10">
        <f t="shared" si="149"/>
        <v>0.98</v>
      </c>
      <c r="N821" s="24">
        <f t="shared" si="150"/>
        <v>2.0537489106318221</v>
      </c>
      <c r="O821" s="25">
        <f t="shared" si="151"/>
        <v>266.91106759243121</v>
      </c>
      <c r="P821" s="8">
        <f t="shared" si="152"/>
        <v>383</v>
      </c>
      <c r="Q821" s="8">
        <f t="shared" si="153"/>
        <v>3003</v>
      </c>
      <c r="R821" s="8">
        <f t="shared" si="154"/>
        <v>1054.3951690311769</v>
      </c>
      <c r="S821" s="8">
        <f t="shared" si="155"/>
        <v>1055</v>
      </c>
      <c r="T821" t="s">
        <v>62</v>
      </c>
    </row>
    <row r="822" spans="1:20" x14ac:dyDescent="0.35">
      <c r="A822" s="18" t="s">
        <v>1696</v>
      </c>
      <c r="B822" s="18" t="s">
        <v>1697</v>
      </c>
      <c r="C822" s="19">
        <v>2690.61</v>
      </c>
      <c r="D822" s="20">
        <f t="shared" si="144"/>
        <v>2.9189416158822393E-4</v>
      </c>
      <c r="E822" s="10">
        <f>SUM($C$5:C822)/SUM($C$5:$C$3941)</f>
        <v>0.78073868428201043</v>
      </c>
      <c r="F822" t="str">
        <f t="shared" si="145"/>
        <v>A</v>
      </c>
      <c r="G822" s="21">
        <v>16.111437125748498</v>
      </c>
      <c r="H822" s="22">
        <f t="shared" si="146"/>
        <v>9.6668622754490983</v>
      </c>
      <c r="I822" s="23">
        <v>3.2115384615384621</v>
      </c>
      <c r="J822" s="23">
        <v>7.8573970106394286</v>
      </c>
      <c r="K822" s="24">
        <f t="shared" si="147"/>
        <v>2.4466146380434144</v>
      </c>
      <c r="L822" t="str">
        <f t="shared" si="148"/>
        <v>Z</v>
      </c>
      <c r="M822" s="10">
        <f t="shared" si="149"/>
        <v>0.98</v>
      </c>
      <c r="N822" s="24">
        <f t="shared" si="150"/>
        <v>2.0537489106318221</v>
      </c>
      <c r="O822" s="25">
        <f t="shared" si="151"/>
        <v>22.821334740877273</v>
      </c>
      <c r="P822" s="8">
        <f t="shared" si="152"/>
        <v>30</v>
      </c>
      <c r="Q822" s="8">
        <f t="shared" si="153"/>
        <v>167.00000000000003</v>
      </c>
      <c r="R822" s="8">
        <f t="shared" si="154"/>
        <v>58.780119925380511</v>
      </c>
      <c r="S822" s="8">
        <f t="shared" si="155"/>
        <v>59</v>
      </c>
      <c r="T822" t="s">
        <v>62</v>
      </c>
    </row>
    <row r="823" spans="1:20" x14ac:dyDescent="0.35">
      <c r="A823" s="18" t="s">
        <v>1698</v>
      </c>
      <c r="B823" s="18" t="s">
        <v>1699</v>
      </c>
      <c r="C823" s="19">
        <v>2686.89</v>
      </c>
      <c r="D823" s="20">
        <f t="shared" si="144"/>
        <v>2.9149059277627857E-4</v>
      </c>
      <c r="E823" s="10">
        <f>SUM($C$5:C823)/SUM($C$5:$C$3941)</f>
        <v>0.78103017487478676</v>
      </c>
      <c r="F823" t="str">
        <f t="shared" si="145"/>
        <v>A</v>
      </c>
      <c r="G823" s="21">
        <v>0.43463118731801997</v>
      </c>
      <c r="H823" s="22">
        <f t="shared" si="146"/>
        <v>0.26077871239081196</v>
      </c>
      <c r="I823" s="23">
        <v>118.8846153846154</v>
      </c>
      <c r="J823" s="23">
        <v>143.61654471381581</v>
      </c>
      <c r="K823" s="24">
        <f t="shared" si="147"/>
        <v>1.2080330516205793</v>
      </c>
      <c r="L823" t="str">
        <f t="shared" si="148"/>
        <v>Y</v>
      </c>
      <c r="M823" s="10">
        <f t="shared" si="149"/>
        <v>0.98</v>
      </c>
      <c r="N823" s="24">
        <f t="shared" si="150"/>
        <v>2.0537489106318221</v>
      </c>
      <c r="O823" s="25">
        <f t="shared" si="151"/>
        <v>417.12557438604432</v>
      </c>
      <c r="P823" s="8">
        <f t="shared" si="152"/>
        <v>655</v>
      </c>
      <c r="Q823" s="8">
        <f t="shared" si="153"/>
        <v>6182.0000000000009</v>
      </c>
      <c r="R823" s="8">
        <f t="shared" si="154"/>
        <v>2177.426127732384</v>
      </c>
      <c r="S823" s="8">
        <f t="shared" si="155"/>
        <v>2178</v>
      </c>
      <c r="T823" t="s">
        <v>62</v>
      </c>
    </row>
    <row r="824" spans="1:20" x14ac:dyDescent="0.35">
      <c r="A824" s="18" t="s">
        <v>1700</v>
      </c>
      <c r="B824" s="18" t="s">
        <v>1701</v>
      </c>
      <c r="C824" s="19">
        <v>2685.5</v>
      </c>
      <c r="D824" s="20">
        <f t="shared" si="144"/>
        <v>2.9133979690299796E-4</v>
      </c>
      <c r="E824" s="10">
        <f>SUM($C$5:C824)/SUM($C$5:$C$3941)</f>
        <v>0.78132151467168975</v>
      </c>
      <c r="F824" t="str">
        <f t="shared" si="145"/>
        <v>A</v>
      </c>
      <c r="G824" s="21">
        <v>0.71346971307120088</v>
      </c>
      <c r="H824" s="22">
        <f t="shared" si="146"/>
        <v>0.42808182784272053</v>
      </c>
      <c r="I824" s="23">
        <v>72.384615384615387</v>
      </c>
      <c r="J824" s="23">
        <v>177.8173940901892</v>
      </c>
      <c r="K824" s="24">
        <f t="shared" si="147"/>
        <v>2.4565633615010198</v>
      </c>
      <c r="L824" t="str">
        <f t="shared" si="148"/>
        <v>Z</v>
      </c>
      <c r="M824" s="10">
        <f t="shared" si="149"/>
        <v>0.98</v>
      </c>
      <c r="N824" s="24">
        <f t="shared" si="150"/>
        <v>2.0537489106318221</v>
      </c>
      <c r="O824" s="25">
        <f t="shared" si="151"/>
        <v>516.45987440724491</v>
      </c>
      <c r="P824" s="8">
        <f t="shared" si="152"/>
        <v>662</v>
      </c>
      <c r="Q824" s="8">
        <f t="shared" si="153"/>
        <v>3764</v>
      </c>
      <c r="R824" s="8">
        <f t="shared" si="154"/>
        <v>1326.1004091098348</v>
      </c>
      <c r="S824" s="8">
        <f t="shared" si="155"/>
        <v>1327</v>
      </c>
      <c r="T824" t="s">
        <v>62</v>
      </c>
    </row>
    <row r="825" spans="1:20" x14ac:dyDescent="0.35">
      <c r="A825" s="18" t="s">
        <v>1702</v>
      </c>
      <c r="B825" s="18" t="s">
        <v>1703</v>
      </c>
      <c r="C825" s="19">
        <v>2684.32</v>
      </c>
      <c r="D825" s="20">
        <f t="shared" si="144"/>
        <v>2.9121178314006906E-4</v>
      </c>
      <c r="E825" s="10">
        <f>SUM($C$5:C825)/SUM($C$5:$C$3941)</f>
        <v>0.78161272645482982</v>
      </c>
      <c r="F825" t="str">
        <f t="shared" si="145"/>
        <v>A</v>
      </c>
      <c r="G825" s="21">
        <v>0.67649193548387099</v>
      </c>
      <c r="H825" s="22">
        <f t="shared" si="146"/>
        <v>0.4058951612903226</v>
      </c>
      <c r="I825" s="23">
        <v>76.307692307692307</v>
      </c>
      <c r="J825" s="23">
        <v>254.19804988850549</v>
      </c>
      <c r="K825" s="24">
        <f t="shared" si="147"/>
        <v>3.3312244441033987</v>
      </c>
      <c r="L825" t="str">
        <f t="shared" si="148"/>
        <v>Z</v>
      </c>
      <c r="M825" s="10">
        <f t="shared" si="149"/>
        <v>0.98</v>
      </c>
      <c r="N825" s="24">
        <f t="shared" si="150"/>
        <v>2.0537489106318221</v>
      </c>
      <c r="O825" s="25">
        <f t="shared" si="151"/>
        <v>738.30287296526888</v>
      </c>
      <c r="P825" s="8">
        <f t="shared" si="152"/>
        <v>891</v>
      </c>
      <c r="Q825" s="8">
        <f t="shared" si="153"/>
        <v>3968</v>
      </c>
      <c r="R825" s="8">
        <f t="shared" si="154"/>
        <v>1398.2791843674772</v>
      </c>
      <c r="S825" s="8">
        <f t="shared" si="155"/>
        <v>1399</v>
      </c>
      <c r="T825" t="s">
        <v>62</v>
      </c>
    </row>
    <row r="826" spans="1:20" x14ac:dyDescent="0.35">
      <c r="A826" s="18" t="s">
        <v>1704</v>
      </c>
      <c r="B826" s="18" t="s">
        <v>1705</v>
      </c>
      <c r="C826" s="19">
        <v>2681.91</v>
      </c>
      <c r="D826" s="20">
        <f t="shared" si="144"/>
        <v>2.9095033130222274E-4</v>
      </c>
      <c r="E826" s="10">
        <f>SUM($C$5:C826)/SUM($C$5:$C$3941)</f>
        <v>0.78190367678613204</v>
      </c>
      <c r="F826" t="str">
        <f t="shared" si="145"/>
        <v>A</v>
      </c>
      <c r="G826" s="21">
        <v>2.115070977917981</v>
      </c>
      <c r="H826" s="22">
        <f t="shared" si="146"/>
        <v>1.2690425867507886</v>
      </c>
      <c r="I826" s="23">
        <v>24.38461538461538</v>
      </c>
      <c r="J826" s="23">
        <v>31.517908912269409</v>
      </c>
      <c r="K826" s="24">
        <f t="shared" si="147"/>
        <v>1.2925325421435407</v>
      </c>
      <c r="L826" t="str">
        <f t="shared" si="148"/>
        <v>Y</v>
      </c>
      <c r="M826" s="10">
        <f t="shared" si="149"/>
        <v>0.98</v>
      </c>
      <c r="N826" s="24">
        <f t="shared" si="150"/>
        <v>2.0537489106318221</v>
      </c>
      <c r="O826" s="25">
        <f t="shared" si="151"/>
        <v>91.54186159174931</v>
      </c>
      <c r="P826" s="8">
        <f t="shared" si="152"/>
        <v>141</v>
      </c>
      <c r="Q826" s="8">
        <f t="shared" si="153"/>
        <v>1267.9999999999998</v>
      </c>
      <c r="R826" s="8">
        <f t="shared" si="154"/>
        <v>447.02985274070227</v>
      </c>
      <c r="S826" s="8">
        <f t="shared" si="155"/>
        <v>448</v>
      </c>
      <c r="T826" t="s">
        <v>62</v>
      </c>
    </row>
    <row r="827" spans="1:20" x14ac:dyDescent="0.35">
      <c r="A827" s="18" t="s">
        <v>1706</v>
      </c>
      <c r="B827" s="18" t="s">
        <v>1707</v>
      </c>
      <c r="C827" s="19">
        <v>2679.3</v>
      </c>
      <c r="D827" s="20">
        <f t="shared" si="144"/>
        <v>2.9066718221642244E-4</v>
      </c>
      <c r="E827" s="10">
        <f>SUM($C$5:C827)/SUM($C$5:$C$3941)</f>
        <v>0.78219434396834842</v>
      </c>
      <c r="F827" t="str">
        <f t="shared" si="145"/>
        <v>A</v>
      </c>
      <c r="G827" s="21">
        <v>0.41443155452436198</v>
      </c>
      <c r="H827" s="22">
        <f t="shared" si="146"/>
        <v>0.24865893271461717</v>
      </c>
      <c r="I827" s="23">
        <v>124.32692307692309</v>
      </c>
      <c r="J827" s="23">
        <v>85.285155169628979</v>
      </c>
      <c r="K827" s="24">
        <f t="shared" si="147"/>
        <v>0.68597495264048047</v>
      </c>
      <c r="L827" t="str">
        <f t="shared" si="148"/>
        <v>X</v>
      </c>
      <c r="M827" s="10">
        <f t="shared" si="149"/>
        <v>0.98</v>
      </c>
      <c r="N827" s="24">
        <f t="shared" si="150"/>
        <v>2.0537489106318221</v>
      </c>
      <c r="O827" s="25">
        <f t="shared" si="151"/>
        <v>247.70557882188174</v>
      </c>
      <c r="P827" s="8">
        <f t="shared" si="152"/>
        <v>497</v>
      </c>
      <c r="Q827" s="8">
        <f t="shared" si="153"/>
        <v>6465.0000000000009</v>
      </c>
      <c r="R827" s="8">
        <f t="shared" si="154"/>
        <v>2280.3275266796504</v>
      </c>
      <c r="S827" s="8">
        <f t="shared" si="155"/>
        <v>2281</v>
      </c>
      <c r="T827" t="s">
        <v>62</v>
      </c>
    </row>
    <row r="828" spans="1:20" x14ac:dyDescent="0.35">
      <c r="A828" s="18" t="s">
        <v>1708</v>
      </c>
      <c r="B828" s="18" t="s">
        <v>1709</v>
      </c>
      <c r="C828" s="19">
        <v>2678.48</v>
      </c>
      <c r="D828" s="20">
        <f t="shared" si="144"/>
        <v>2.9057822349981083E-4</v>
      </c>
      <c r="E828" s="10">
        <f>SUM($C$5:C828)/SUM($C$5:$C$3941)</f>
        <v>0.78248492219184829</v>
      </c>
      <c r="F828" t="str">
        <f t="shared" si="145"/>
        <v>A</v>
      </c>
      <c r="G828" s="21">
        <v>1.5792924528301879</v>
      </c>
      <c r="H828" s="22">
        <f t="shared" si="146"/>
        <v>0.94757547169811274</v>
      </c>
      <c r="I828" s="23">
        <v>32.615384615384613</v>
      </c>
      <c r="J828" s="23">
        <v>45.346662045543113</v>
      </c>
      <c r="K828" s="24">
        <f t="shared" si="147"/>
        <v>1.3903457702642936</v>
      </c>
      <c r="L828" t="str">
        <f t="shared" si="148"/>
        <v>Y</v>
      </c>
      <c r="M828" s="10">
        <f t="shared" si="149"/>
        <v>0.98</v>
      </c>
      <c r="N828" s="24">
        <f t="shared" si="150"/>
        <v>2.0537489106318221</v>
      </c>
      <c r="O828" s="25">
        <f t="shared" si="151"/>
        <v>131.70663930071123</v>
      </c>
      <c r="P828" s="8">
        <f t="shared" si="152"/>
        <v>197</v>
      </c>
      <c r="Q828" s="8">
        <f t="shared" si="153"/>
        <v>1696</v>
      </c>
      <c r="R828" s="8">
        <f t="shared" si="154"/>
        <v>598.30277426322266</v>
      </c>
      <c r="S828" s="8">
        <f t="shared" si="155"/>
        <v>599</v>
      </c>
      <c r="T828" t="s">
        <v>62</v>
      </c>
    </row>
    <row r="829" spans="1:20" x14ac:dyDescent="0.35">
      <c r="A829" s="18" t="s">
        <v>1710</v>
      </c>
      <c r="B829" s="18" t="s">
        <v>1711</v>
      </c>
      <c r="C829" s="19">
        <v>2676.64</v>
      </c>
      <c r="D829" s="20">
        <f t="shared" si="144"/>
        <v>2.9037860881863352E-4</v>
      </c>
      <c r="E829" s="10">
        <f>SUM($C$5:C829)/SUM($C$5:$C$3941)</f>
        <v>0.78277530080066693</v>
      </c>
      <c r="F829" t="str">
        <f t="shared" si="145"/>
        <v>A</v>
      </c>
      <c r="G829" s="21">
        <v>3.06954128440367</v>
      </c>
      <c r="H829" s="22">
        <f t="shared" si="146"/>
        <v>1.841724770642202</v>
      </c>
      <c r="I829" s="23">
        <v>16.76923076923077</v>
      </c>
      <c r="J829" s="23">
        <v>16.021572937657581</v>
      </c>
      <c r="K829" s="24">
        <f t="shared" si="147"/>
        <v>0.95541489995205753</v>
      </c>
      <c r="L829" t="str">
        <f t="shared" si="148"/>
        <v>X</v>
      </c>
      <c r="M829" s="10">
        <f t="shared" si="149"/>
        <v>0.98</v>
      </c>
      <c r="N829" s="24">
        <f t="shared" si="150"/>
        <v>2.0537489106318221</v>
      </c>
      <c r="O829" s="25">
        <f t="shared" si="151"/>
        <v>46.533690303617377</v>
      </c>
      <c r="P829" s="8">
        <f t="shared" si="152"/>
        <v>81</v>
      </c>
      <c r="Q829" s="8">
        <f t="shared" si="153"/>
        <v>872</v>
      </c>
      <c r="R829" s="8">
        <f t="shared" si="154"/>
        <v>307.72365040670275</v>
      </c>
      <c r="S829" s="8">
        <f t="shared" si="155"/>
        <v>308</v>
      </c>
      <c r="T829" t="s">
        <v>62</v>
      </c>
    </row>
    <row r="830" spans="1:20" x14ac:dyDescent="0.35">
      <c r="A830" s="18" t="s">
        <v>1712</v>
      </c>
      <c r="B830" s="18" t="s">
        <v>1713</v>
      </c>
      <c r="C830" s="19">
        <v>2673.7</v>
      </c>
      <c r="D830" s="20">
        <f t="shared" si="144"/>
        <v>2.9005965927370898E-4</v>
      </c>
      <c r="E830" s="10">
        <f>SUM($C$5:C830)/SUM($C$5:$C$3941)</f>
        <v>0.78306536045994068</v>
      </c>
      <c r="F830" t="str">
        <f t="shared" si="145"/>
        <v>A</v>
      </c>
      <c r="G830" s="21">
        <v>9.1565068493150683</v>
      </c>
      <c r="H830" s="22">
        <f t="shared" si="146"/>
        <v>5.4939041095890406</v>
      </c>
      <c r="I830" s="23">
        <v>5.615384615384615</v>
      </c>
      <c r="J830" s="23">
        <v>5.6504514695690258</v>
      </c>
      <c r="K830" s="24">
        <f t="shared" si="147"/>
        <v>1.0062447822520184</v>
      </c>
      <c r="L830" t="str">
        <f t="shared" si="148"/>
        <v>Y</v>
      </c>
      <c r="M830" s="10">
        <f t="shared" si="149"/>
        <v>0.98</v>
      </c>
      <c r="N830" s="24">
        <f t="shared" si="150"/>
        <v>2.0537489106318221</v>
      </c>
      <c r="O830" s="25">
        <f t="shared" si="151"/>
        <v>16.411394797731209</v>
      </c>
      <c r="P830" s="8">
        <f t="shared" si="152"/>
        <v>28</v>
      </c>
      <c r="Q830" s="8">
        <f t="shared" si="153"/>
        <v>292</v>
      </c>
      <c r="R830" s="8">
        <f t="shared" si="154"/>
        <v>103.10171420177421</v>
      </c>
      <c r="S830" s="8">
        <f t="shared" si="155"/>
        <v>104</v>
      </c>
      <c r="T830" t="s">
        <v>62</v>
      </c>
    </row>
    <row r="831" spans="1:20" x14ac:dyDescent="0.35">
      <c r="A831" s="18" t="s">
        <v>1714</v>
      </c>
      <c r="B831" s="18" t="s">
        <v>1715</v>
      </c>
      <c r="C831" s="19">
        <v>2669.49</v>
      </c>
      <c r="D831" s="20">
        <f t="shared" si="144"/>
        <v>2.8960293220427625E-4</v>
      </c>
      <c r="E831" s="10">
        <f>SUM($C$5:C831)/SUM($C$5:$C$3941)</f>
        <v>0.78335496339214494</v>
      </c>
      <c r="F831" t="str">
        <f t="shared" si="145"/>
        <v>A</v>
      </c>
      <c r="G831" s="21">
        <v>1.2827919269581931</v>
      </c>
      <c r="H831" s="22">
        <f t="shared" si="146"/>
        <v>0.76967515617491589</v>
      </c>
      <c r="I831" s="23">
        <v>40.019230769230766</v>
      </c>
      <c r="J831" s="23">
        <v>37.656075407335749</v>
      </c>
      <c r="K831" s="24">
        <f t="shared" si="147"/>
        <v>0.9409495056133873</v>
      </c>
      <c r="L831" t="str">
        <f t="shared" si="148"/>
        <v>X</v>
      </c>
      <c r="M831" s="10">
        <f t="shared" si="149"/>
        <v>0.98</v>
      </c>
      <c r="N831" s="24">
        <f t="shared" si="150"/>
        <v>2.0537489106318221</v>
      </c>
      <c r="O831" s="25">
        <f t="shared" si="151"/>
        <v>109.36979520506519</v>
      </c>
      <c r="P831" s="8">
        <f t="shared" si="152"/>
        <v>190</v>
      </c>
      <c r="Q831" s="8">
        <f t="shared" si="153"/>
        <v>2081</v>
      </c>
      <c r="R831" s="8">
        <f t="shared" si="154"/>
        <v>735.35543002655049</v>
      </c>
      <c r="S831" s="8">
        <f t="shared" si="155"/>
        <v>736</v>
      </c>
      <c r="T831" t="s">
        <v>62</v>
      </c>
    </row>
    <row r="832" spans="1:20" x14ac:dyDescent="0.35">
      <c r="A832" s="18" t="s">
        <v>1716</v>
      </c>
      <c r="B832" s="18" t="s">
        <v>1717</v>
      </c>
      <c r="C832" s="19">
        <v>2667.15</v>
      </c>
      <c r="D832" s="20">
        <f t="shared" si="144"/>
        <v>2.8934907440321389E-4</v>
      </c>
      <c r="E832" s="10">
        <f>SUM($C$5:C832)/SUM($C$5:$C$3941)</f>
        <v>0.7836443124665482</v>
      </c>
      <c r="F832" t="str">
        <f t="shared" si="145"/>
        <v>A</v>
      </c>
      <c r="G832" s="21">
        <v>3.756549295774648</v>
      </c>
      <c r="H832" s="22">
        <f t="shared" si="146"/>
        <v>2.2539295774647887</v>
      </c>
      <c r="I832" s="23">
        <v>13.65384615384615</v>
      </c>
      <c r="J832" s="23">
        <v>27.602844848684949</v>
      </c>
      <c r="K832" s="24">
        <f t="shared" si="147"/>
        <v>2.0216168058191801</v>
      </c>
      <c r="L832" t="str">
        <f t="shared" si="148"/>
        <v>Z</v>
      </c>
      <c r="M832" s="10">
        <f t="shared" si="149"/>
        <v>0.98</v>
      </c>
      <c r="N832" s="24">
        <f t="shared" si="150"/>
        <v>2.0537489106318221</v>
      </c>
      <c r="O832" s="25">
        <f t="shared" si="151"/>
        <v>80.170794633307665</v>
      </c>
      <c r="P832" s="8">
        <f t="shared" si="152"/>
        <v>108</v>
      </c>
      <c r="Q832" s="8">
        <f t="shared" si="153"/>
        <v>709.99999999999977</v>
      </c>
      <c r="R832" s="8">
        <f t="shared" si="154"/>
        <v>251.00016146221685</v>
      </c>
      <c r="S832" s="8">
        <f t="shared" si="155"/>
        <v>252</v>
      </c>
      <c r="T832" t="s">
        <v>62</v>
      </c>
    </row>
    <row r="833" spans="1:20" x14ac:dyDescent="0.35">
      <c r="A833" s="18" t="s">
        <v>1718</v>
      </c>
      <c r="B833" s="18" t="s">
        <v>1719</v>
      </c>
      <c r="C833" s="19">
        <v>2661.03</v>
      </c>
      <c r="D833" s="20">
        <f t="shared" si="144"/>
        <v>2.8868513861582E-4</v>
      </c>
      <c r="E833" s="10">
        <f>SUM($C$5:C833)/SUM($C$5:$C$3941)</f>
        <v>0.78393299760516411</v>
      </c>
      <c r="F833" t="str">
        <f t="shared" si="145"/>
        <v>A</v>
      </c>
      <c r="G833" s="21">
        <v>1.6466769801980199</v>
      </c>
      <c r="H833" s="22">
        <f t="shared" si="146"/>
        <v>0.98800618811881191</v>
      </c>
      <c r="I833" s="23">
        <v>31.07692307692308</v>
      </c>
      <c r="J833" s="23">
        <v>43.646011948107692</v>
      </c>
      <c r="K833" s="24">
        <f t="shared" si="147"/>
        <v>1.4044508795183166</v>
      </c>
      <c r="L833" t="str">
        <f t="shared" si="148"/>
        <v>Y</v>
      </c>
      <c r="M833" s="10">
        <f t="shared" si="149"/>
        <v>0.98</v>
      </c>
      <c r="N833" s="24">
        <f t="shared" si="150"/>
        <v>2.0537489106318221</v>
      </c>
      <c r="O833" s="25">
        <f t="shared" si="151"/>
        <v>126.76720387468829</v>
      </c>
      <c r="P833" s="8">
        <f t="shared" si="152"/>
        <v>189</v>
      </c>
      <c r="Q833" s="8">
        <f t="shared" si="153"/>
        <v>1616.0000000000002</v>
      </c>
      <c r="R833" s="8">
        <f t="shared" si="154"/>
        <v>571.94707553030878</v>
      </c>
      <c r="S833" s="8">
        <f t="shared" si="155"/>
        <v>572</v>
      </c>
      <c r="T833" t="s">
        <v>62</v>
      </c>
    </row>
    <row r="834" spans="1:20" x14ac:dyDescent="0.35">
      <c r="A834" s="18" t="s">
        <v>1720</v>
      </c>
      <c r="B834" s="18" t="s">
        <v>1721</v>
      </c>
      <c r="C834" s="19">
        <v>2656.5</v>
      </c>
      <c r="D834" s="20">
        <f t="shared" si="144"/>
        <v>2.8819369594966076E-4</v>
      </c>
      <c r="E834" s="10">
        <f>SUM($C$5:C834)/SUM($C$5:$C$3941)</f>
        <v>0.78422119130111367</v>
      </c>
      <c r="F834" t="str">
        <f t="shared" si="145"/>
        <v>A</v>
      </c>
      <c r="G834" s="21">
        <v>2.9714765100671152</v>
      </c>
      <c r="H834" s="22">
        <f t="shared" si="146"/>
        <v>1.7828859060402691</v>
      </c>
      <c r="I834" s="23">
        <v>17.19230769230769</v>
      </c>
      <c r="J834" s="23">
        <v>37.183191681050509</v>
      </c>
      <c r="K834" s="24">
        <f t="shared" si="147"/>
        <v>2.1627807241774351</v>
      </c>
      <c r="L834" t="str">
        <f t="shared" si="148"/>
        <v>Z</v>
      </c>
      <c r="M834" s="10">
        <f t="shared" si="149"/>
        <v>0.98</v>
      </c>
      <c r="N834" s="24">
        <f t="shared" si="150"/>
        <v>2.0537489106318221</v>
      </c>
      <c r="O834" s="25">
        <f t="shared" si="151"/>
        <v>107.99633300168462</v>
      </c>
      <c r="P834" s="8">
        <f t="shared" si="152"/>
        <v>143</v>
      </c>
      <c r="Q834" s="8">
        <f t="shared" si="153"/>
        <v>893.99999999999989</v>
      </c>
      <c r="R834" s="8">
        <f t="shared" si="154"/>
        <v>316.68098078538179</v>
      </c>
      <c r="S834" s="8">
        <f t="shared" si="155"/>
        <v>317</v>
      </c>
      <c r="T834" t="s">
        <v>62</v>
      </c>
    </row>
    <row r="835" spans="1:20" x14ac:dyDescent="0.35">
      <c r="A835" s="18" t="s">
        <v>1722</v>
      </c>
      <c r="B835" s="18" t="s">
        <v>1723</v>
      </c>
      <c r="C835" s="19">
        <v>2655.16</v>
      </c>
      <c r="D835" s="20">
        <f t="shared" si="144"/>
        <v>2.8804832438836866E-4</v>
      </c>
      <c r="E835" s="10">
        <f>SUM($C$5:C835)/SUM($C$5:$C$3941)</f>
        <v>0.78450923962550212</v>
      </c>
      <c r="F835" t="str">
        <f t="shared" si="145"/>
        <v>A</v>
      </c>
      <c r="G835" s="21">
        <v>4.2012025316455697</v>
      </c>
      <c r="H835" s="22">
        <f t="shared" si="146"/>
        <v>2.5207215189873415</v>
      </c>
      <c r="I835" s="23">
        <v>12.15384615384615</v>
      </c>
      <c r="J835" s="23">
        <v>10.75827928399044</v>
      </c>
      <c r="K835" s="24">
        <f t="shared" si="147"/>
        <v>0.88517487779668202</v>
      </c>
      <c r="L835" t="str">
        <f t="shared" si="148"/>
        <v>X</v>
      </c>
      <c r="M835" s="10">
        <f t="shared" si="149"/>
        <v>0.98</v>
      </c>
      <c r="N835" s="24">
        <f t="shared" si="150"/>
        <v>2.0537489106318221</v>
      </c>
      <c r="O835" s="25">
        <f t="shared" si="151"/>
        <v>31.246771983564471</v>
      </c>
      <c r="P835" s="8">
        <f t="shared" si="152"/>
        <v>56</v>
      </c>
      <c r="Q835" s="8">
        <f t="shared" si="153"/>
        <v>631.99999999999977</v>
      </c>
      <c r="R835" s="8">
        <f t="shared" si="154"/>
        <v>223.92939282140429</v>
      </c>
      <c r="S835" s="8">
        <f t="shared" si="155"/>
        <v>224</v>
      </c>
      <c r="T835" t="s">
        <v>62</v>
      </c>
    </row>
    <row r="836" spans="1:20" x14ac:dyDescent="0.35">
      <c r="A836" s="18" t="s">
        <v>1724</v>
      </c>
      <c r="B836" s="18" t="s">
        <v>1725</v>
      </c>
      <c r="C836" s="19">
        <v>2654.69</v>
      </c>
      <c r="D836" s="20">
        <f t="shared" si="144"/>
        <v>2.8799733585567662E-4</v>
      </c>
      <c r="E836" s="10">
        <f>SUM($C$5:C836)/SUM($C$5:$C$3941)</f>
        <v>0.78479723696135784</v>
      </c>
      <c r="F836" t="str">
        <f t="shared" si="145"/>
        <v>A</v>
      </c>
      <c r="G836" s="21">
        <v>8.4544267515923561</v>
      </c>
      <c r="H836" s="22">
        <f t="shared" si="146"/>
        <v>5.0726560509554135</v>
      </c>
      <c r="I836" s="23">
        <v>6.0384615384615383</v>
      </c>
      <c r="J836" s="23">
        <v>31.60662721426057</v>
      </c>
      <c r="K836" s="24">
        <f t="shared" si="147"/>
        <v>5.2342185195590751</v>
      </c>
      <c r="L836" t="str">
        <f t="shared" si="148"/>
        <v>Z</v>
      </c>
      <c r="M836" s="10">
        <f t="shared" si="149"/>
        <v>0.98</v>
      </c>
      <c r="N836" s="24">
        <f t="shared" si="150"/>
        <v>2.0537489106318221</v>
      </c>
      <c r="O836" s="25">
        <f t="shared" si="151"/>
        <v>91.799538538025658</v>
      </c>
      <c r="P836" s="8">
        <f t="shared" si="152"/>
        <v>104</v>
      </c>
      <c r="Q836" s="8">
        <f t="shared" si="153"/>
        <v>314</v>
      </c>
      <c r="R836" s="8">
        <f t="shared" si="154"/>
        <v>111.26590732883103</v>
      </c>
      <c r="S836" s="8">
        <f t="shared" si="155"/>
        <v>112</v>
      </c>
      <c r="T836" t="s">
        <v>175</v>
      </c>
    </row>
    <row r="837" spans="1:20" x14ac:dyDescent="0.35">
      <c r="A837" s="18" t="s">
        <v>1726</v>
      </c>
      <c r="B837" s="18" t="s">
        <v>1727</v>
      </c>
      <c r="C837" s="19">
        <v>2651.19</v>
      </c>
      <c r="D837" s="20">
        <f t="shared" ref="D837:D900" si="156">C837/SUM($C$5:$C$3941)</f>
        <v>2.8761763401648075E-4</v>
      </c>
      <c r="E837" s="10">
        <f>SUM($C$5:C837)/SUM($C$5:$C$3941)</f>
        <v>0.78508485459537436</v>
      </c>
      <c r="F837" t="str">
        <f t="shared" ref="F837:F900" si="157">IF(E837-D837&lt;CutA,"A",IF(E837-D837&lt;CutB,"B","C"))</f>
        <v>A</v>
      </c>
      <c r="G837" s="21">
        <v>4.5947833622183714</v>
      </c>
      <c r="H837" s="22">
        <f t="shared" ref="H837:H900" si="158">G837*CostRatio</f>
        <v>2.7568700173310225</v>
      </c>
      <c r="I837" s="23">
        <v>11.09615384615385</v>
      </c>
      <c r="J837" s="23">
        <v>42.839536263479623</v>
      </c>
      <c r="K837" s="24">
        <f t="shared" ref="K837:K900" si="159">IF(I837&gt;0,J837/I837,0)</f>
        <v>3.8607554344903634</v>
      </c>
      <c r="L837" t="str">
        <f t="shared" ref="L837:L900" si="160">IF(K837&lt;=CutX,"X",IF(K837&lt;=CutY,"Y","Z"))</f>
        <v>Z</v>
      </c>
      <c r="M837" s="10">
        <f t="shared" ref="M837:M900" si="161">_xlfn.XLOOKUP(F837,TargetClass,TargetLevel)</f>
        <v>0.98</v>
      </c>
      <c r="N837" s="24">
        <f t="shared" ref="N837:N900" si="162">_xlfn.NORM.S.INV(M837)</f>
        <v>2.0537489106318221</v>
      </c>
      <c r="O837" s="25">
        <f t="shared" ref="O837:O900" si="163">N837*J837*SQRT(LeadTime)</f>
        <v>124.42484398955662</v>
      </c>
      <c r="P837" s="8">
        <f t="shared" ref="P837:P900" si="164">ROUNDUP(ROUND(I837*LeadTime+O837,6),0)</f>
        <v>147</v>
      </c>
      <c r="Q837" s="8">
        <f t="shared" ref="Q837:Q900" si="165">I837*WeeksPerYear</f>
        <v>577.00000000000023</v>
      </c>
      <c r="R837" s="8">
        <f t="shared" ref="R837:R900" si="166">SQRT(2*Q837*OrderCost/(HoldingRate*H837))</f>
        <v>204.59487908024002</v>
      </c>
      <c r="S837" s="8">
        <f t="shared" ref="S837:S900" si="167">MAX(ROUNDUP(ROUND(R837,6),0),ROUNDUP(ROUND(I837,6),0))</f>
        <v>205</v>
      </c>
      <c r="T837" t="s">
        <v>62</v>
      </c>
    </row>
    <row r="838" spans="1:20" x14ac:dyDescent="0.35">
      <c r="A838" s="18" t="s">
        <v>1728</v>
      </c>
      <c r="B838" s="18" t="s">
        <v>1729</v>
      </c>
      <c r="C838" s="19">
        <v>2649.24</v>
      </c>
      <c r="D838" s="20">
        <f t="shared" si="156"/>
        <v>2.8740608584892875E-4</v>
      </c>
      <c r="E838" s="10">
        <f>SUM($C$5:C838)/SUM($C$5:$C$3941)</f>
        <v>0.78537226068122334</v>
      </c>
      <c r="F838" t="str">
        <f t="shared" si="157"/>
        <v>A</v>
      </c>
      <c r="G838" s="21">
        <v>8.4911538461538463</v>
      </c>
      <c r="H838" s="22">
        <f t="shared" si="158"/>
        <v>5.0946923076923074</v>
      </c>
      <c r="I838" s="23">
        <v>6</v>
      </c>
      <c r="J838" s="23">
        <v>10.00392079999382</v>
      </c>
      <c r="K838" s="24">
        <f t="shared" si="159"/>
        <v>1.6673201333323033</v>
      </c>
      <c r="L838" t="str">
        <f t="shared" si="160"/>
        <v>Y</v>
      </c>
      <c r="M838" s="10">
        <f t="shared" si="161"/>
        <v>0.98</v>
      </c>
      <c r="N838" s="24">
        <f t="shared" si="162"/>
        <v>2.0537489106318221</v>
      </c>
      <c r="O838" s="25">
        <f t="shared" si="163"/>
        <v>29.055783357866069</v>
      </c>
      <c r="P838" s="8">
        <f t="shared" si="164"/>
        <v>42</v>
      </c>
      <c r="Q838" s="8">
        <f t="shared" si="165"/>
        <v>312</v>
      </c>
      <c r="R838" s="8">
        <f t="shared" si="166"/>
        <v>110.67086765537043</v>
      </c>
      <c r="S838" s="8">
        <f t="shared" si="167"/>
        <v>111</v>
      </c>
      <c r="T838" t="s">
        <v>62</v>
      </c>
    </row>
    <row r="839" spans="1:20" x14ac:dyDescent="0.35">
      <c r="A839" s="18" t="s">
        <v>1730</v>
      </c>
      <c r="B839" s="18" t="s">
        <v>1731</v>
      </c>
      <c r="C839" s="19">
        <v>2647.2</v>
      </c>
      <c r="D839" s="20">
        <f t="shared" si="156"/>
        <v>2.8718477391979745E-4</v>
      </c>
      <c r="E839" s="10">
        <f>SUM($C$5:C839)/SUM($C$5:$C$3941)</f>
        <v>0.7856594454551431</v>
      </c>
      <c r="F839" t="str">
        <f t="shared" si="157"/>
        <v>A</v>
      </c>
      <c r="G839" s="21">
        <v>1.694750320102433</v>
      </c>
      <c r="H839" s="22">
        <f t="shared" si="158"/>
        <v>1.0168501920614597</v>
      </c>
      <c r="I839" s="23">
        <v>30.03846153846154</v>
      </c>
      <c r="J839" s="23">
        <v>55.039722389597692</v>
      </c>
      <c r="K839" s="24">
        <f t="shared" si="159"/>
        <v>1.8323082997817413</v>
      </c>
      <c r="L839" t="str">
        <f t="shared" si="160"/>
        <v>Y</v>
      </c>
      <c r="M839" s="10">
        <f t="shared" si="161"/>
        <v>0.98</v>
      </c>
      <c r="N839" s="24">
        <f t="shared" si="162"/>
        <v>2.0537489106318221</v>
      </c>
      <c r="O839" s="25">
        <f t="shared" si="163"/>
        <v>159.85954725173647</v>
      </c>
      <c r="P839" s="8">
        <f t="shared" si="164"/>
        <v>220</v>
      </c>
      <c r="Q839" s="8">
        <f t="shared" si="165"/>
        <v>1562</v>
      </c>
      <c r="R839" s="8">
        <f t="shared" si="166"/>
        <v>554.27721365387561</v>
      </c>
      <c r="S839" s="8">
        <f t="shared" si="167"/>
        <v>555</v>
      </c>
      <c r="T839" t="s">
        <v>62</v>
      </c>
    </row>
    <row r="840" spans="1:20" x14ac:dyDescent="0.35">
      <c r="A840" s="18" t="s">
        <v>1732</v>
      </c>
      <c r="B840" s="18" t="s">
        <v>1733</v>
      </c>
      <c r="C840" s="19">
        <v>2644.38</v>
      </c>
      <c r="D840" s="20">
        <f t="shared" si="156"/>
        <v>2.8687884272364538E-4</v>
      </c>
      <c r="E840" s="10">
        <f>SUM($C$5:C840)/SUM($C$5:$C$3941)</f>
        <v>0.78594632429786671</v>
      </c>
      <c r="F840" t="str">
        <f t="shared" si="157"/>
        <v>A</v>
      </c>
      <c r="G840" s="21">
        <v>2.852621359223301</v>
      </c>
      <c r="H840" s="22">
        <f t="shared" si="158"/>
        <v>1.7115728155339804</v>
      </c>
      <c r="I840" s="23">
        <v>17.82692307692308</v>
      </c>
      <c r="J840" s="23">
        <v>26.36227336580771</v>
      </c>
      <c r="K840" s="24">
        <f t="shared" si="159"/>
        <v>1.4787898759676383</v>
      </c>
      <c r="L840" t="str">
        <f t="shared" si="160"/>
        <v>Y</v>
      </c>
      <c r="M840" s="10">
        <f t="shared" si="161"/>
        <v>0.98</v>
      </c>
      <c r="N840" s="24">
        <f t="shared" si="162"/>
        <v>2.0537489106318221</v>
      </c>
      <c r="O840" s="25">
        <f t="shared" si="163"/>
        <v>76.567629737554995</v>
      </c>
      <c r="P840" s="8">
        <f t="shared" si="164"/>
        <v>113</v>
      </c>
      <c r="Q840" s="8">
        <f t="shared" si="165"/>
        <v>927.00000000000023</v>
      </c>
      <c r="R840" s="8">
        <f t="shared" si="166"/>
        <v>329.12219809416337</v>
      </c>
      <c r="S840" s="8">
        <f t="shared" si="167"/>
        <v>330</v>
      </c>
      <c r="T840" t="s">
        <v>62</v>
      </c>
    </row>
    <row r="841" spans="1:20" x14ac:dyDescent="0.35">
      <c r="A841" s="18" t="s">
        <v>1734</v>
      </c>
      <c r="B841" s="18" t="s">
        <v>1735</v>
      </c>
      <c r="C841" s="19">
        <v>2635.79</v>
      </c>
      <c r="D841" s="20">
        <f t="shared" si="156"/>
        <v>2.8594694592401894E-4</v>
      </c>
      <c r="E841" s="10">
        <f>SUM($C$5:C841)/SUM($C$5:$C$3941)</f>
        <v>0.7862322712437908</v>
      </c>
      <c r="F841" t="str">
        <f t="shared" si="157"/>
        <v>A</v>
      </c>
      <c r="G841" s="21">
        <v>3.7281329561527579</v>
      </c>
      <c r="H841" s="22">
        <f t="shared" si="158"/>
        <v>2.2368797736916548</v>
      </c>
      <c r="I841" s="23">
        <v>13.59615384615385</v>
      </c>
      <c r="J841" s="23">
        <v>43.408799873823646</v>
      </c>
      <c r="K841" s="24">
        <f t="shared" si="159"/>
        <v>3.1927264405075375</v>
      </c>
      <c r="L841" t="str">
        <f t="shared" si="160"/>
        <v>Z</v>
      </c>
      <c r="M841" s="10">
        <f t="shared" si="161"/>
        <v>0.98</v>
      </c>
      <c r="N841" s="24">
        <f t="shared" si="162"/>
        <v>2.0537489106318221</v>
      </c>
      <c r="O841" s="25">
        <f t="shared" si="163"/>
        <v>126.07823574128687</v>
      </c>
      <c r="P841" s="8">
        <f t="shared" si="164"/>
        <v>154</v>
      </c>
      <c r="Q841" s="8">
        <f t="shared" si="165"/>
        <v>707.00000000000023</v>
      </c>
      <c r="R841" s="8">
        <f t="shared" si="166"/>
        <v>251.42206175877567</v>
      </c>
      <c r="S841" s="8">
        <f t="shared" si="167"/>
        <v>252</v>
      </c>
      <c r="T841" t="s">
        <v>62</v>
      </c>
    </row>
    <row r="842" spans="1:20" x14ac:dyDescent="0.35">
      <c r="A842" s="18" t="s">
        <v>1736</v>
      </c>
      <c r="B842" s="18" t="s">
        <v>1737</v>
      </c>
      <c r="C842" s="19">
        <v>2634.75</v>
      </c>
      <c r="D842" s="20">
        <f t="shared" si="156"/>
        <v>2.858341202346579E-4</v>
      </c>
      <c r="E842" s="10">
        <f>SUM($C$5:C842)/SUM($C$5:$C$3941)</f>
        <v>0.78651810536402544</v>
      </c>
      <c r="F842" t="str">
        <f t="shared" si="157"/>
        <v>A</v>
      </c>
      <c r="G842" s="21">
        <v>4.1492125984251969</v>
      </c>
      <c r="H842" s="22">
        <f t="shared" si="158"/>
        <v>2.489527559055118</v>
      </c>
      <c r="I842" s="23">
        <v>12.21153846153846</v>
      </c>
      <c r="J842" s="23">
        <v>22.218466562979909</v>
      </c>
      <c r="K842" s="24">
        <f t="shared" si="159"/>
        <v>1.8194649783857566</v>
      </c>
      <c r="L842" t="str">
        <f t="shared" si="160"/>
        <v>Y</v>
      </c>
      <c r="M842" s="10">
        <f t="shared" si="161"/>
        <v>0.98</v>
      </c>
      <c r="N842" s="24">
        <f t="shared" si="162"/>
        <v>2.0537489106318221</v>
      </c>
      <c r="O842" s="25">
        <f t="shared" si="163"/>
        <v>64.532193317477507</v>
      </c>
      <c r="P842" s="8">
        <f t="shared" si="164"/>
        <v>89</v>
      </c>
      <c r="Q842" s="8">
        <f t="shared" si="165"/>
        <v>634.99999999999989</v>
      </c>
      <c r="R842" s="8">
        <f t="shared" si="166"/>
        <v>225.86211538014524</v>
      </c>
      <c r="S842" s="8">
        <f t="shared" si="167"/>
        <v>226</v>
      </c>
      <c r="T842" t="s">
        <v>62</v>
      </c>
    </row>
    <row r="843" spans="1:20" x14ac:dyDescent="0.35">
      <c r="A843" s="18" t="s">
        <v>1738</v>
      </c>
      <c r="B843" s="18" t="s">
        <v>1739</v>
      </c>
      <c r="C843" s="19">
        <v>2633.3</v>
      </c>
      <c r="D843" s="20">
        <f t="shared" si="156"/>
        <v>2.8567681518699105E-4</v>
      </c>
      <c r="E843" s="10">
        <f>SUM($C$5:C843)/SUM($C$5:$C$3941)</f>
        <v>0.78680378217921243</v>
      </c>
      <c r="F843" t="str">
        <f t="shared" si="157"/>
        <v>A</v>
      </c>
      <c r="G843" s="21">
        <v>2.83760775862069</v>
      </c>
      <c r="H843" s="22">
        <f t="shared" si="158"/>
        <v>1.7025646551724141</v>
      </c>
      <c r="I843" s="23">
        <v>17.84615384615385</v>
      </c>
      <c r="J843" s="23">
        <v>28.19775030338317</v>
      </c>
      <c r="K843" s="24">
        <f t="shared" si="159"/>
        <v>1.5800463532068152</v>
      </c>
      <c r="L843" t="str">
        <f t="shared" si="160"/>
        <v>Y</v>
      </c>
      <c r="M843" s="10">
        <f t="shared" si="161"/>
        <v>0.98</v>
      </c>
      <c r="N843" s="24">
        <f t="shared" si="162"/>
        <v>2.0537489106318221</v>
      </c>
      <c r="O843" s="25">
        <f t="shared" si="163"/>
        <v>81.89866157225174</v>
      </c>
      <c r="P843" s="8">
        <f t="shared" si="164"/>
        <v>118</v>
      </c>
      <c r="Q843" s="8">
        <f t="shared" si="165"/>
        <v>928.00000000000023</v>
      </c>
      <c r="R843" s="8">
        <f t="shared" si="166"/>
        <v>330.16967275976265</v>
      </c>
      <c r="S843" s="8">
        <f t="shared" si="167"/>
        <v>331</v>
      </c>
      <c r="T843" t="s">
        <v>62</v>
      </c>
    </row>
    <row r="844" spans="1:20" x14ac:dyDescent="0.35">
      <c r="A844" s="18" t="s">
        <v>1740</v>
      </c>
      <c r="B844" s="18" t="s">
        <v>1741</v>
      </c>
      <c r="C844" s="19">
        <v>2627.04</v>
      </c>
      <c r="D844" s="20">
        <f t="shared" si="156"/>
        <v>2.849976913260293E-4</v>
      </c>
      <c r="E844" s="10">
        <f>SUM($C$5:C844)/SUM($C$5:$C$3941)</f>
        <v>0.78708877987053849</v>
      </c>
      <c r="F844" t="str">
        <f t="shared" si="157"/>
        <v>A</v>
      </c>
      <c r="G844" s="21">
        <v>4.3279077429983523</v>
      </c>
      <c r="H844" s="22">
        <f t="shared" si="158"/>
        <v>2.5967446457990113</v>
      </c>
      <c r="I844" s="23">
        <v>11.67307692307692</v>
      </c>
      <c r="J844" s="23">
        <v>19.58362776968092</v>
      </c>
      <c r="K844" s="24">
        <f t="shared" si="159"/>
        <v>1.6776748665954004</v>
      </c>
      <c r="L844" t="str">
        <f t="shared" si="160"/>
        <v>Y</v>
      </c>
      <c r="M844" s="10">
        <f t="shared" si="161"/>
        <v>0.98</v>
      </c>
      <c r="N844" s="24">
        <f t="shared" si="162"/>
        <v>2.0537489106318221</v>
      </c>
      <c r="O844" s="25">
        <f t="shared" si="163"/>
        <v>56.879463283764736</v>
      </c>
      <c r="P844" s="8">
        <f t="shared" si="164"/>
        <v>81</v>
      </c>
      <c r="Q844" s="8">
        <f t="shared" si="165"/>
        <v>606.99999999999977</v>
      </c>
      <c r="R844" s="8">
        <f t="shared" si="166"/>
        <v>216.21943141134398</v>
      </c>
      <c r="S844" s="8">
        <f t="shared" si="167"/>
        <v>217</v>
      </c>
      <c r="T844" t="s">
        <v>62</v>
      </c>
    </row>
    <row r="845" spans="1:20" x14ac:dyDescent="0.35">
      <c r="A845" s="18" t="s">
        <v>1742</v>
      </c>
      <c r="B845" s="18" t="s">
        <v>1743</v>
      </c>
      <c r="C845" s="19">
        <v>2625.91</v>
      </c>
      <c r="D845" s="20">
        <f t="shared" si="156"/>
        <v>2.848751018750889E-4</v>
      </c>
      <c r="E845" s="10">
        <f>SUM($C$5:C845)/SUM($C$5:$C$3941)</f>
        <v>0.78737365497241352</v>
      </c>
      <c r="F845" t="str">
        <f t="shared" si="157"/>
        <v>A</v>
      </c>
      <c r="G845" s="21">
        <v>9.4118637992831538</v>
      </c>
      <c r="H845" s="22">
        <f t="shared" si="158"/>
        <v>5.6471182795698924</v>
      </c>
      <c r="I845" s="23">
        <v>5.365384615384615</v>
      </c>
      <c r="J845" s="23">
        <v>16.956725597426679</v>
      </c>
      <c r="K845" s="24">
        <f t="shared" si="159"/>
        <v>3.1603933013124994</v>
      </c>
      <c r="L845" t="str">
        <f t="shared" si="160"/>
        <v>Z</v>
      </c>
      <c r="M845" s="10">
        <f t="shared" si="161"/>
        <v>0.98</v>
      </c>
      <c r="N845" s="24">
        <f t="shared" si="162"/>
        <v>2.0537489106318221</v>
      </c>
      <c r="O845" s="25">
        <f t="shared" si="163"/>
        <v>49.249784686211846</v>
      </c>
      <c r="P845" s="8">
        <f t="shared" si="164"/>
        <v>60</v>
      </c>
      <c r="Q845" s="8">
        <f t="shared" si="165"/>
        <v>279</v>
      </c>
      <c r="R845" s="8">
        <f t="shared" si="166"/>
        <v>99.403953465830625</v>
      </c>
      <c r="S845" s="8">
        <f t="shared" si="167"/>
        <v>100</v>
      </c>
      <c r="T845" t="s">
        <v>175</v>
      </c>
    </row>
    <row r="846" spans="1:20" x14ac:dyDescent="0.35">
      <c r="A846" s="18" t="s">
        <v>1744</v>
      </c>
      <c r="B846" s="18" t="s">
        <v>1745</v>
      </c>
      <c r="C846" s="19">
        <v>2625.04</v>
      </c>
      <c r="D846" s="20">
        <f t="shared" si="156"/>
        <v>2.8478071884648878E-4</v>
      </c>
      <c r="E846" s="10">
        <f>SUM($C$5:C846)/SUM($C$5:$C$3941)</f>
        <v>0.78765843569126004</v>
      </c>
      <c r="F846" t="str">
        <f t="shared" si="157"/>
        <v>A</v>
      </c>
      <c r="G846" s="21">
        <v>10.09630769230769</v>
      </c>
      <c r="H846" s="22">
        <f t="shared" si="158"/>
        <v>6.0577846153846133</v>
      </c>
      <c r="I846" s="23">
        <v>5</v>
      </c>
      <c r="J846" s="23">
        <v>11.636656079212891</v>
      </c>
      <c r="K846" s="24">
        <f t="shared" si="159"/>
        <v>2.3273312158425781</v>
      </c>
      <c r="L846" t="str">
        <f t="shared" si="160"/>
        <v>Z</v>
      </c>
      <c r="M846" s="10">
        <f t="shared" si="161"/>
        <v>0.98</v>
      </c>
      <c r="N846" s="24">
        <f t="shared" si="162"/>
        <v>2.0537489106318221</v>
      </c>
      <c r="O846" s="25">
        <f t="shared" si="163"/>
        <v>33.797964298939064</v>
      </c>
      <c r="P846" s="8">
        <f t="shared" si="164"/>
        <v>44</v>
      </c>
      <c r="Q846" s="8">
        <f t="shared" si="165"/>
        <v>260</v>
      </c>
      <c r="R846" s="8">
        <f t="shared" si="166"/>
        <v>92.64985796198323</v>
      </c>
      <c r="S846" s="8">
        <f t="shared" si="167"/>
        <v>93</v>
      </c>
      <c r="T846" t="s">
        <v>62</v>
      </c>
    </row>
    <row r="847" spans="1:20" x14ac:dyDescent="0.35">
      <c r="A847" s="18" t="s">
        <v>1746</v>
      </c>
      <c r="B847" s="18" t="s">
        <v>1747</v>
      </c>
      <c r="C847" s="19">
        <v>2624.44</v>
      </c>
      <c r="D847" s="20">
        <f t="shared" si="156"/>
        <v>2.8471562710262666E-4</v>
      </c>
      <c r="E847" s="10">
        <f>SUM($C$5:C847)/SUM($C$5:$C$3941)</f>
        <v>0.78794315131836268</v>
      </c>
      <c r="F847" t="str">
        <f t="shared" si="157"/>
        <v>A</v>
      </c>
      <c r="G847" s="21">
        <v>4.1329763779527564</v>
      </c>
      <c r="H847" s="22">
        <f t="shared" si="158"/>
        <v>2.4797858267716539</v>
      </c>
      <c r="I847" s="23">
        <v>12.21153846153846</v>
      </c>
      <c r="J847" s="23">
        <v>26.29496077754461</v>
      </c>
      <c r="K847" s="24">
        <f t="shared" si="159"/>
        <v>2.1532881266650707</v>
      </c>
      <c r="L847" t="str">
        <f t="shared" si="160"/>
        <v>Z</v>
      </c>
      <c r="M847" s="10">
        <f t="shared" si="161"/>
        <v>0.98</v>
      </c>
      <c r="N847" s="24">
        <f t="shared" si="162"/>
        <v>2.0537489106318221</v>
      </c>
      <c r="O847" s="25">
        <f t="shared" si="163"/>
        <v>76.372124393107327</v>
      </c>
      <c r="P847" s="8">
        <f t="shared" si="164"/>
        <v>101</v>
      </c>
      <c r="Q847" s="8">
        <f t="shared" si="165"/>
        <v>634.99999999999989</v>
      </c>
      <c r="R847" s="8">
        <f t="shared" si="166"/>
        <v>226.30532534145223</v>
      </c>
      <c r="S847" s="8">
        <f t="shared" si="167"/>
        <v>227</v>
      </c>
      <c r="T847" t="s">
        <v>62</v>
      </c>
    </row>
    <row r="848" spans="1:20" x14ac:dyDescent="0.35">
      <c r="A848" s="18" t="s">
        <v>1748</v>
      </c>
      <c r="B848" s="18" t="s">
        <v>1749</v>
      </c>
      <c r="C848" s="19">
        <v>2619.79</v>
      </c>
      <c r="D848" s="20">
        <f t="shared" si="156"/>
        <v>2.8421116608769501E-4</v>
      </c>
      <c r="E848" s="10">
        <f>SUM($C$5:C848)/SUM($C$5:$C$3941)</f>
        <v>0.78822736248445036</v>
      </c>
      <c r="F848" t="str">
        <f t="shared" si="157"/>
        <v>A</v>
      </c>
      <c r="G848" s="21">
        <v>2.6171728271728272</v>
      </c>
      <c r="H848" s="22">
        <f t="shared" si="158"/>
        <v>1.5703036963036963</v>
      </c>
      <c r="I848" s="23">
        <v>19.25</v>
      </c>
      <c r="J848" s="23">
        <v>28.147980807322782</v>
      </c>
      <c r="K848" s="24">
        <f t="shared" si="159"/>
        <v>1.4622327692115731</v>
      </c>
      <c r="L848" t="str">
        <f t="shared" si="160"/>
        <v>Y</v>
      </c>
      <c r="M848" s="10">
        <f t="shared" si="161"/>
        <v>0.98</v>
      </c>
      <c r="N848" s="24">
        <f t="shared" si="162"/>
        <v>2.0537489106318221</v>
      </c>
      <c r="O848" s="25">
        <f t="shared" si="163"/>
        <v>81.754109078857184</v>
      </c>
      <c r="P848" s="8">
        <f t="shared" si="164"/>
        <v>121</v>
      </c>
      <c r="Q848" s="8">
        <f t="shared" si="165"/>
        <v>1001</v>
      </c>
      <c r="R848" s="8">
        <f t="shared" si="166"/>
        <v>357.05918560131465</v>
      </c>
      <c r="S848" s="8">
        <f t="shared" si="167"/>
        <v>358</v>
      </c>
      <c r="T848" t="s">
        <v>62</v>
      </c>
    </row>
    <row r="849" spans="1:20" x14ac:dyDescent="0.35">
      <c r="A849" s="18" t="s">
        <v>1750</v>
      </c>
      <c r="B849" s="18" t="s">
        <v>1751</v>
      </c>
      <c r="C849" s="19">
        <v>2618.67</v>
      </c>
      <c r="D849" s="20">
        <f t="shared" si="156"/>
        <v>2.8408966149915234E-4</v>
      </c>
      <c r="E849" s="10">
        <f>SUM($C$5:C849)/SUM($C$5:$C$3941)</f>
        <v>0.78851145214594953</v>
      </c>
      <c r="F849" t="str">
        <f t="shared" si="157"/>
        <v>A</v>
      </c>
      <c r="G849" s="21">
        <v>1.6775592568866109</v>
      </c>
      <c r="H849" s="22">
        <f t="shared" si="158"/>
        <v>1.0065355541319665</v>
      </c>
      <c r="I849" s="23">
        <v>30.01923076923077</v>
      </c>
      <c r="J849" s="23">
        <v>34.628272697102823</v>
      </c>
      <c r="K849" s="24">
        <f t="shared" si="159"/>
        <v>1.1535363102173906</v>
      </c>
      <c r="L849" t="str">
        <f t="shared" si="160"/>
        <v>Y</v>
      </c>
      <c r="M849" s="10">
        <f t="shared" si="161"/>
        <v>0.98</v>
      </c>
      <c r="N849" s="24">
        <f t="shared" si="162"/>
        <v>2.0537489106318221</v>
      </c>
      <c r="O849" s="25">
        <f t="shared" si="163"/>
        <v>100.57572522412912</v>
      </c>
      <c r="P849" s="8">
        <f t="shared" si="164"/>
        <v>161</v>
      </c>
      <c r="Q849" s="8">
        <f t="shared" si="165"/>
        <v>1561</v>
      </c>
      <c r="R849" s="8">
        <f t="shared" si="166"/>
        <v>556.93163723924238</v>
      </c>
      <c r="S849" s="8">
        <f t="shared" si="167"/>
        <v>557</v>
      </c>
      <c r="T849" t="s">
        <v>62</v>
      </c>
    </row>
    <row r="850" spans="1:20" x14ac:dyDescent="0.35">
      <c r="A850" s="18" t="s">
        <v>1752</v>
      </c>
      <c r="B850" s="18" t="s">
        <v>1753</v>
      </c>
      <c r="C850" s="19">
        <v>2614.67</v>
      </c>
      <c r="D850" s="20">
        <f t="shared" si="156"/>
        <v>2.8365571654007137E-4</v>
      </c>
      <c r="E850" s="10">
        <f>SUM($C$5:C850)/SUM($C$5:$C$3941)</f>
        <v>0.78879510786248963</v>
      </c>
      <c r="F850" t="str">
        <f t="shared" si="157"/>
        <v>A</v>
      </c>
      <c r="G850" s="21">
        <v>7.5787536231884056</v>
      </c>
      <c r="H850" s="22">
        <f t="shared" si="158"/>
        <v>4.5472521739130434</v>
      </c>
      <c r="I850" s="23">
        <v>6.634615384615385</v>
      </c>
      <c r="J850" s="23">
        <v>19.010862577158399</v>
      </c>
      <c r="K850" s="24">
        <f t="shared" si="159"/>
        <v>2.8654053739485121</v>
      </c>
      <c r="L850" t="str">
        <f t="shared" si="160"/>
        <v>Z</v>
      </c>
      <c r="M850" s="10">
        <f t="shared" si="161"/>
        <v>0.98</v>
      </c>
      <c r="N850" s="24">
        <f t="shared" si="162"/>
        <v>2.0537489106318221</v>
      </c>
      <c r="O850" s="25">
        <f t="shared" si="163"/>
        <v>55.215901398221703</v>
      </c>
      <c r="P850" s="8">
        <f t="shared" si="164"/>
        <v>69</v>
      </c>
      <c r="Q850" s="8">
        <f t="shared" si="165"/>
        <v>345</v>
      </c>
      <c r="R850" s="8">
        <f t="shared" si="166"/>
        <v>123.1827870006999</v>
      </c>
      <c r="S850" s="8">
        <f t="shared" si="167"/>
        <v>124</v>
      </c>
      <c r="T850" t="s">
        <v>62</v>
      </c>
    </row>
    <row r="851" spans="1:20" x14ac:dyDescent="0.35">
      <c r="A851" s="18" t="s">
        <v>1754</v>
      </c>
      <c r="B851" s="18" t="s">
        <v>1755</v>
      </c>
      <c r="C851" s="19">
        <v>2613.6999999999998</v>
      </c>
      <c r="D851" s="20">
        <f t="shared" si="156"/>
        <v>2.8355048488749418E-4</v>
      </c>
      <c r="E851" s="10">
        <f>SUM($C$5:C851)/SUM($C$5:$C$3941)</f>
        <v>0.78907865834737712</v>
      </c>
      <c r="F851" t="str">
        <f t="shared" si="157"/>
        <v>A</v>
      </c>
      <c r="G851" s="21">
        <v>0.80322679778733863</v>
      </c>
      <c r="H851" s="22">
        <f t="shared" si="158"/>
        <v>0.48193607867240318</v>
      </c>
      <c r="I851" s="23">
        <v>62.57692307692308</v>
      </c>
      <c r="J851" s="23">
        <v>91.918622609913868</v>
      </c>
      <c r="K851" s="24">
        <f t="shared" si="159"/>
        <v>1.4688900970238232</v>
      </c>
      <c r="L851" t="str">
        <f t="shared" si="160"/>
        <v>Y</v>
      </c>
      <c r="M851" s="10">
        <f t="shared" si="161"/>
        <v>0.98</v>
      </c>
      <c r="N851" s="24">
        <f t="shared" si="162"/>
        <v>2.0537489106318221</v>
      </c>
      <c r="O851" s="25">
        <f t="shared" si="163"/>
        <v>266.97208409614336</v>
      </c>
      <c r="P851" s="8">
        <f t="shared" si="164"/>
        <v>393</v>
      </c>
      <c r="Q851" s="8">
        <f t="shared" si="165"/>
        <v>3254</v>
      </c>
      <c r="R851" s="8">
        <f t="shared" si="166"/>
        <v>1162.061337841991</v>
      </c>
      <c r="S851" s="8">
        <f t="shared" si="167"/>
        <v>1163</v>
      </c>
      <c r="T851" t="s">
        <v>62</v>
      </c>
    </row>
    <row r="852" spans="1:20" x14ac:dyDescent="0.35">
      <c r="A852" s="18" t="s">
        <v>1756</v>
      </c>
      <c r="B852" s="18" t="s">
        <v>1757</v>
      </c>
      <c r="C852" s="19">
        <v>2609.38</v>
      </c>
      <c r="D852" s="20">
        <f t="shared" si="156"/>
        <v>2.8308182433168676E-4</v>
      </c>
      <c r="E852" s="10">
        <f>SUM($C$5:C852)/SUM($C$5:$C$3941)</f>
        <v>0.78936174017170879</v>
      </c>
      <c r="F852" t="str">
        <f t="shared" si="157"/>
        <v>A</v>
      </c>
      <c r="G852" s="21">
        <v>1.889485879797248</v>
      </c>
      <c r="H852" s="22">
        <f t="shared" si="158"/>
        <v>1.1336915278783488</v>
      </c>
      <c r="I852" s="23">
        <v>26.55769230769231</v>
      </c>
      <c r="J852" s="23">
        <v>39.235045089786588</v>
      </c>
      <c r="K852" s="24">
        <f t="shared" si="159"/>
        <v>1.4773514443656064</v>
      </c>
      <c r="L852" t="str">
        <f t="shared" si="160"/>
        <v>Y</v>
      </c>
      <c r="M852" s="10">
        <f t="shared" si="161"/>
        <v>0.98</v>
      </c>
      <c r="N852" s="24">
        <f t="shared" si="162"/>
        <v>2.0537489106318221</v>
      </c>
      <c r="O852" s="25">
        <f t="shared" si="163"/>
        <v>113.95581721974952</v>
      </c>
      <c r="P852" s="8">
        <f t="shared" si="164"/>
        <v>168</v>
      </c>
      <c r="Q852" s="8">
        <f t="shared" si="165"/>
        <v>1381.0000000000002</v>
      </c>
      <c r="R852" s="8">
        <f t="shared" si="166"/>
        <v>493.58776571913785</v>
      </c>
      <c r="S852" s="8">
        <f t="shared" si="167"/>
        <v>494</v>
      </c>
      <c r="T852" t="s">
        <v>62</v>
      </c>
    </row>
    <row r="853" spans="1:20" x14ac:dyDescent="0.35">
      <c r="A853" s="18" t="s">
        <v>1758</v>
      </c>
      <c r="B853" s="18" t="s">
        <v>1759</v>
      </c>
      <c r="C853" s="19">
        <v>2600.21</v>
      </c>
      <c r="D853" s="20">
        <f t="shared" si="156"/>
        <v>2.8208700551299358E-4</v>
      </c>
      <c r="E853" s="10">
        <f>SUM($C$5:C853)/SUM($C$5:$C$3941)</f>
        <v>0.78964382717722181</v>
      </c>
      <c r="F853" t="str">
        <f t="shared" si="157"/>
        <v>A</v>
      </c>
      <c r="G853" s="21">
        <v>2.954784090909091</v>
      </c>
      <c r="H853" s="22">
        <f t="shared" si="158"/>
        <v>1.7728704545454546</v>
      </c>
      <c r="I853" s="23">
        <v>16.92307692307692</v>
      </c>
      <c r="J853" s="23">
        <v>29.403778704642939</v>
      </c>
      <c r="K853" s="24">
        <f t="shared" si="159"/>
        <v>1.7374960143652649</v>
      </c>
      <c r="L853" t="str">
        <f t="shared" si="160"/>
        <v>Y</v>
      </c>
      <c r="M853" s="10">
        <f t="shared" si="161"/>
        <v>0.98</v>
      </c>
      <c r="N853" s="24">
        <f t="shared" si="162"/>
        <v>2.0537489106318221</v>
      </c>
      <c r="O853" s="25">
        <f t="shared" si="163"/>
        <v>85.401498175122398</v>
      </c>
      <c r="P853" s="8">
        <f t="shared" si="164"/>
        <v>120</v>
      </c>
      <c r="Q853" s="8">
        <f t="shared" si="165"/>
        <v>879.99999999999977</v>
      </c>
      <c r="R853" s="8">
        <f t="shared" si="166"/>
        <v>315.07782053767431</v>
      </c>
      <c r="S853" s="8">
        <f t="shared" si="167"/>
        <v>316</v>
      </c>
      <c r="T853" t="s">
        <v>175</v>
      </c>
    </row>
    <row r="854" spans="1:20" x14ac:dyDescent="0.35">
      <c r="A854" s="18" t="s">
        <v>1760</v>
      </c>
      <c r="B854" s="18" t="s">
        <v>1761</v>
      </c>
      <c r="C854" s="19">
        <v>2598.66</v>
      </c>
      <c r="D854" s="20">
        <f t="shared" si="156"/>
        <v>2.8191885184134966E-4</v>
      </c>
      <c r="E854" s="10">
        <f>SUM($C$5:C854)/SUM($C$5:$C$3941)</f>
        <v>0.78992574602906318</v>
      </c>
      <c r="F854" t="str">
        <f t="shared" si="157"/>
        <v>A</v>
      </c>
      <c r="G854" s="21">
        <v>1.4648590755355131</v>
      </c>
      <c r="H854" s="22">
        <f t="shared" si="158"/>
        <v>0.87891544532130783</v>
      </c>
      <c r="I854" s="23">
        <v>34.115384615384613</v>
      </c>
      <c r="J854" s="23">
        <v>51.612300497015909</v>
      </c>
      <c r="K854" s="24">
        <f t="shared" si="159"/>
        <v>1.5128746481650661</v>
      </c>
      <c r="L854" t="str">
        <f t="shared" si="160"/>
        <v>Y</v>
      </c>
      <c r="M854" s="10">
        <f t="shared" si="161"/>
        <v>0.98</v>
      </c>
      <c r="N854" s="24">
        <f t="shared" si="162"/>
        <v>2.0537489106318221</v>
      </c>
      <c r="O854" s="25">
        <f t="shared" si="163"/>
        <v>149.90480750740289</v>
      </c>
      <c r="P854" s="8">
        <f t="shared" si="164"/>
        <v>219</v>
      </c>
      <c r="Q854" s="8">
        <f t="shared" si="165"/>
        <v>1774</v>
      </c>
      <c r="R854" s="8">
        <f t="shared" si="166"/>
        <v>635.35764115073846</v>
      </c>
      <c r="S854" s="8">
        <f t="shared" si="167"/>
        <v>636</v>
      </c>
      <c r="T854" t="s">
        <v>62</v>
      </c>
    </row>
    <row r="855" spans="1:20" x14ac:dyDescent="0.35">
      <c r="A855" s="18" t="s">
        <v>1762</v>
      </c>
      <c r="B855" s="18" t="s">
        <v>1763</v>
      </c>
      <c r="C855" s="19">
        <v>2593.29</v>
      </c>
      <c r="D855" s="20">
        <f t="shared" si="156"/>
        <v>2.8133628073378347E-4</v>
      </c>
      <c r="E855" s="10">
        <f>SUM($C$5:C855)/SUM($C$5:$C$3941)</f>
        <v>0.79020708230979697</v>
      </c>
      <c r="F855" t="str">
        <f t="shared" si="157"/>
        <v>A</v>
      </c>
      <c r="G855" s="21">
        <v>0.71816394350595403</v>
      </c>
      <c r="H855" s="22">
        <f t="shared" si="158"/>
        <v>0.43089836610357241</v>
      </c>
      <c r="I855" s="23">
        <v>69.442307692307693</v>
      </c>
      <c r="J855" s="23">
        <v>49.52179692863259</v>
      </c>
      <c r="K855" s="24">
        <f t="shared" si="159"/>
        <v>0.71313581841287588</v>
      </c>
      <c r="L855" t="str">
        <f t="shared" si="160"/>
        <v>X</v>
      </c>
      <c r="M855" s="10">
        <f t="shared" si="161"/>
        <v>0.98</v>
      </c>
      <c r="N855" s="24">
        <f t="shared" si="162"/>
        <v>2.0537489106318221</v>
      </c>
      <c r="O855" s="25">
        <f t="shared" si="163"/>
        <v>143.83306623653749</v>
      </c>
      <c r="P855" s="8">
        <f t="shared" si="164"/>
        <v>283</v>
      </c>
      <c r="Q855" s="8">
        <f t="shared" si="165"/>
        <v>3611</v>
      </c>
      <c r="R855" s="8">
        <f t="shared" si="166"/>
        <v>1294.6170382087078</v>
      </c>
      <c r="S855" s="8">
        <f t="shared" si="167"/>
        <v>1295</v>
      </c>
      <c r="T855" t="s">
        <v>62</v>
      </c>
    </row>
    <row r="856" spans="1:20" x14ac:dyDescent="0.35">
      <c r="A856" s="18" t="s">
        <v>1764</v>
      </c>
      <c r="B856" s="18" t="s">
        <v>1765</v>
      </c>
      <c r="C856" s="19">
        <v>2588.79</v>
      </c>
      <c r="D856" s="20">
        <f t="shared" si="156"/>
        <v>2.8084809265481735E-4</v>
      </c>
      <c r="E856" s="10">
        <f>SUM($C$5:C856)/SUM($C$5:$C$3941)</f>
        <v>0.7904879304024518</v>
      </c>
      <c r="F856" t="str">
        <f t="shared" si="157"/>
        <v>A</v>
      </c>
      <c r="G856" s="21">
        <v>3.6824893314367002</v>
      </c>
      <c r="H856" s="22">
        <f t="shared" si="158"/>
        <v>2.2094935988620201</v>
      </c>
      <c r="I856" s="23">
        <v>13.51923076923077</v>
      </c>
      <c r="J856" s="23">
        <v>43.642257981795836</v>
      </c>
      <c r="K856" s="24">
        <f t="shared" si="159"/>
        <v>3.228161330090161</v>
      </c>
      <c r="L856" t="str">
        <f t="shared" si="160"/>
        <v>Z</v>
      </c>
      <c r="M856" s="10">
        <f t="shared" si="161"/>
        <v>0.98</v>
      </c>
      <c r="N856" s="24">
        <f t="shared" si="162"/>
        <v>2.0537489106318221</v>
      </c>
      <c r="O856" s="25">
        <f t="shared" si="163"/>
        <v>126.7563007064135</v>
      </c>
      <c r="P856" s="8">
        <f t="shared" si="164"/>
        <v>154</v>
      </c>
      <c r="Q856" s="8">
        <f t="shared" si="165"/>
        <v>703</v>
      </c>
      <c r="R856" s="8">
        <f t="shared" si="166"/>
        <v>252.25877736863444</v>
      </c>
      <c r="S856" s="8">
        <f t="shared" si="167"/>
        <v>253</v>
      </c>
      <c r="T856" t="s">
        <v>62</v>
      </c>
    </row>
    <row r="857" spans="1:20" x14ac:dyDescent="0.35">
      <c r="A857" s="18" t="s">
        <v>1766</v>
      </c>
      <c r="B857" s="18" t="s">
        <v>1767</v>
      </c>
      <c r="C857" s="19">
        <v>2587.79</v>
      </c>
      <c r="D857" s="20">
        <f t="shared" si="156"/>
        <v>2.8073960641504709E-4</v>
      </c>
      <c r="E857" s="10">
        <f>SUM($C$5:C857)/SUM($C$5:$C$3941)</f>
        <v>0.79076867000886686</v>
      </c>
      <c r="F857" t="str">
        <f t="shared" si="157"/>
        <v>A</v>
      </c>
      <c r="G857" s="21">
        <v>1.884770575382374</v>
      </c>
      <c r="H857" s="22">
        <f t="shared" si="158"/>
        <v>1.1308623452294244</v>
      </c>
      <c r="I857" s="23">
        <v>26.40384615384615</v>
      </c>
      <c r="J857" s="23">
        <v>46.328435182786727</v>
      </c>
      <c r="K857" s="24">
        <f t="shared" si="159"/>
        <v>1.7546093441405026</v>
      </c>
      <c r="L857" t="str">
        <f t="shared" si="160"/>
        <v>Y</v>
      </c>
      <c r="M857" s="10">
        <f t="shared" si="161"/>
        <v>0.98</v>
      </c>
      <c r="N857" s="24">
        <f t="shared" si="162"/>
        <v>2.0537489106318221</v>
      </c>
      <c r="O857" s="25">
        <f t="shared" si="163"/>
        <v>134.55814004253446</v>
      </c>
      <c r="P857" s="8">
        <f t="shared" si="164"/>
        <v>188</v>
      </c>
      <c r="Q857" s="8">
        <f t="shared" si="165"/>
        <v>1372.9999999999998</v>
      </c>
      <c r="R857" s="8">
        <f t="shared" si="166"/>
        <v>492.77128755452566</v>
      </c>
      <c r="S857" s="8">
        <f t="shared" si="167"/>
        <v>493</v>
      </c>
      <c r="T857" t="s">
        <v>62</v>
      </c>
    </row>
    <row r="858" spans="1:20" x14ac:dyDescent="0.35">
      <c r="A858" s="18" t="s">
        <v>1768</v>
      </c>
      <c r="B858" s="18" t="s">
        <v>1769</v>
      </c>
      <c r="C858" s="19">
        <v>2587.46</v>
      </c>
      <c r="D858" s="20">
        <f t="shared" si="156"/>
        <v>2.8070380595592292E-4</v>
      </c>
      <c r="E858" s="10">
        <f>SUM($C$5:C858)/SUM($C$5:$C$3941)</f>
        <v>0.79104937381482276</v>
      </c>
      <c r="F858" t="str">
        <f t="shared" si="157"/>
        <v>A</v>
      </c>
      <c r="G858" s="21">
        <v>0.6129969201610993</v>
      </c>
      <c r="H858" s="22">
        <f t="shared" si="158"/>
        <v>0.36779815209665956</v>
      </c>
      <c r="I858" s="23">
        <v>81.17307692307692</v>
      </c>
      <c r="J858" s="23">
        <v>129.02663065351231</v>
      </c>
      <c r="K858" s="24">
        <f t="shared" si="159"/>
        <v>1.5895249452695193</v>
      </c>
      <c r="L858" t="str">
        <f t="shared" si="160"/>
        <v>Y</v>
      </c>
      <c r="M858" s="10">
        <f t="shared" si="161"/>
        <v>0.98</v>
      </c>
      <c r="N858" s="24">
        <f t="shared" si="162"/>
        <v>2.0537489106318221</v>
      </c>
      <c r="O858" s="25">
        <f t="shared" si="163"/>
        <v>374.75005076671255</v>
      </c>
      <c r="P858" s="8">
        <f t="shared" si="164"/>
        <v>538</v>
      </c>
      <c r="Q858" s="8">
        <f t="shared" si="165"/>
        <v>4221</v>
      </c>
      <c r="R858" s="8">
        <f t="shared" si="166"/>
        <v>1515.0183827239516</v>
      </c>
      <c r="S858" s="8">
        <f t="shared" si="167"/>
        <v>1516</v>
      </c>
      <c r="T858" t="s">
        <v>62</v>
      </c>
    </row>
    <row r="859" spans="1:20" x14ac:dyDescent="0.35">
      <c r="A859" s="18" t="s">
        <v>1770</v>
      </c>
      <c r="B859" s="18" t="s">
        <v>1771</v>
      </c>
      <c r="C859" s="19">
        <v>2582.2199999999998</v>
      </c>
      <c r="D859" s="20">
        <f t="shared" si="156"/>
        <v>2.8013533805952681E-4</v>
      </c>
      <c r="E859" s="10">
        <f>SUM($C$5:C859)/SUM($C$5:$C$3941)</f>
        <v>0.79132950915288225</v>
      </c>
      <c r="F859" t="str">
        <f t="shared" si="157"/>
        <v>A</v>
      </c>
      <c r="G859" s="21">
        <v>3.4475567423230982</v>
      </c>
      <c r="H859" s="22">
        <f t="shared" si="158"/>
        <v>2.068534045393859</v>
      </c>
      <c r="I859" s="23">
        <v>14.40384615384615</v>
      </c>
      <c r="J859" s="23">
        <v>59.098541707692483</v>
      </c>
      <c r="K859" s="24">
        <f t="shared" si="159"/>
        <v>4.1029695177570229</v>
      </c>
      <c r="L859" t="str">
        <f t="shared" si="160"/>
        <v>Z</v>
      </c>
      <c r="M859" s="10">
        <f t="shared" si="161"/>
        <v>0.98</v>
      </c>
      <c r="N859" s="24">
        <f t="shared" si="162"/>
        <v>2.0537489106318221</v>
      </c>
      <c r="O859" s="25">
        <f t="shared" si="163"/>
        <v>171.64814265878496</v>
      </c>
      <c r="P859" s="8">
        <f t="shared" si="164"/>
        <v>201</v>
      </c>
      <c r="Q859" s="8">
        <f t="shared" si="165"/>
        <v>748.99999999999977</v>
      </c>
      <c r="R859" s="8">
        <f t="shared" si="166"/>
        <v>269.10673684657132</v>
      </c>
      <c r="S859" s="8">
        <f t="shared" si="167"/>
        <v>270</v>
      </c>
      <c r="T859" t="s">
        <v>175</v>
      </c>
    </row>
    <row r="860" spans="1:20" x14ac:dyDescent="0.35">
      <c r="A860" s="18" t="s">
        <v>1772</v>
      </c>
      <c r="B860" s="18" t="s">
        <v>1773</v>
      </c>
      <c r="C860" s="19">
        <v>2577.36</v>
      </c>
      <c r="D860" s="20">
        <f t="shared" si="156"/>
        <v>2.7960809493424345E-4</v>
      </c>
      <c r="E860" s="10">
        <f>SUM($C$5:C860)/SUM($C$5:$C$3941)</f>
        <v>0.79160911724781646</v>
      </c>
      <c r="F860" t="str">
        <f t="shared" si="157"/>
        <v>A</v>
      </c>
      <c r="G860" s="21">
        <v>2.801478260869565</v>
      </c>
      <c r="H860" s="22">
        <f t="shared" si="158"/>
        <v>1.680886956521739</v>
      </c>
      <c r="I860" s="23">
        <v>17.69230769230769</v>
      </c>
      <c r="J860" s="23">
        <v>23.925159832308509</v>
      </c>
      <c r="K860" s="24">
        <f t="shared" si="159"/>
        <v>1.3522916426956986</v>
      </c>
      <c r="L860" t="str">
        <f t="shared" si="160"/>
        <v>Y</v>
      </c>
      <c r="M860" s="10">
        <f t="shared" si="161"/>
        <v>0.98</v>
      </c>
      <c r="N860" s="24">
        <f t="shared" si="162"/>
        <v>2.0537489106318221</v>
      </c>
      <c r="O860" s="25">
        <f t="shared" si="163"/>
        <v>69.489180771033787</v>
      </c>
      <c r="P860" s="8">
        <f t="shared" si="164"/>
        <v>105</v>
      </c>
      <c r="Q860" s="8">
        <f t="shared" si="165"/>
        <v>919.99999999999989</v>
      </c>
      <c r="R860" s="8">
        <f t="shared" si="166"/>
        <v>330.85648989582813</v>
      </c>
      <c r="S860" s="8">
        <f t="shared" si="167"/>
        <v>331</v>
      </c>
      <c r="T860" t="s">
        <v>62</v>
      </c>
    </row>
    <row r="861" spans="1:20" x14ac:dyDescent="0.35">
      <c r="A861" s="18" t="s">
        <v>1774</v>
      </c>
      <c r="B861" s="18" t="s">
        <v>1775</v>
      </c>
      <c r="C861" s="19">
        <v>2575.89</v>
      </c>
      <c r="D861" s="20">
        <f t="shared" si="156"/>
        <v>2.7944862016178115E-4</v>
      </c>
      <c r="E861" s="10">
        <f>SUM($C$5:C861)/SUM($C$5:$C$3941)</f>
        <v>0.79188856586797829</v>
      </c>
      <c r="F861" t="str">
        <f t="shared" si="157"/>
        <v>A</v>
      </c>
      <c r="G861" s="21">
        <v>7.7587048192771082</v>
      </c>
      <c r="H861" s="22">
        <f t="shared" si="158"/>
        <v>4.6552228915662646</v>
      </c>
      <c r="I861" s="23">
        <v>6.384615384615385</v>
      </c>
      <c r="J861" s="23">
        <v>9.9413058797256841</v>
      </c>
      <c r="K861" s="24">
        <f t="shared" si="159"/>
        <v>1.5570720052582396</v>
      </c>
      <c r="L861" t="str">
        <f t="shared" si="160"/>
        <v>Y</v>
      </c>
      <c r="M861" s="10">
        <f t="shared" si="161"/>
        <v>0.98</v>
      </c>
      <c r="N861" s="24">
        <f t="shared" si="162"/>
        <v>2.0537489106318221</v>
      </c>
      <c r="O861" s="25">
        <f t="shared" si="163"/>
        <v>28.873922106197416</v>
      </c>
      <c r="P861" s="8">
        <f t="shared" si="164"/>
        <v>42</v>
      </c>
      <c r="Q861" s="8">
        <f t="shared" si="165"/>
        <v>332</v>
      </c>
      <c r="R861" s="8">
        <f t="shared" si="166"/>
        <v>119.43010105795828</v>
      </c>
      <c r="S861" s="8">
        <f t="shared" si="167"/>
        <v>120</v>
      </c>
      <c r="T861" t="s">
        <v>175</v>
      </c>
    </row>
    <row r="862" spans="1:20" x14ac:dyDescent="0.35">
      <c r="A862" s="18" t="s">
        <v>1776</v>
      </c>
      <c r="B862" s="18" t="s">
        <v>1777</v>
      </c>
      <c r="C862" s="19">
        <v>2567.81</v>
      </c>
      <c r="D862" s="20">
        <f t="shared" si="156"/>
        <v>2.7857205134443759E-4</v>
      </c>
      <c r="E862" s="10">
        <f>SUM($C$5:C862)/SUM($C$5:$C$3941)</f>
        <v>0.79216713791932269</v>
      </c>
      <c r="F862" t="str">
        <f t="shared" si="157"/>
        <v>A</v>
      </c>
      <c r="G862" s="21">
        <v>1.319532374100719</v>
      </c>
      <c r="H862" s="22">
        <f t="shared" si="158"/>
        <v>0.79171942446043142</v>
      </c>
      <c r="I862" s="23">
        <v>37.42307692307692</v>
      </c>
      <c r="J862" s="23">
        <v>109.76540870059949</v>
      </c>
      <c r="K862" s="24">
        <f t="shared" si="159"/>
        <v>2.9330941687724432</v>
      </c>
      <c r="L862" t="str">
        <f t="shared" si="160"/>
        <v>Z</v>
      </c>
      <c r="M862" s="10">
        <f t="shared" si="161"/>
        <v>0.98</v>
      </c>
      <c r="N862" s="24">
        <f t="shared" si="162"/>
        <v>2.0537489106318221</v>
      </c>
      <c r="O862" s="25">
        <f t="shared" si="163"/>
        <v>318.80699569255057</v>
      </c>
      <c r="P862" s="8">
        <f t="shared" si="164"/>
        <v>394</v>
      </c>
      <c r="Q862" s="8">
        <f t="shared" si="165"/>
        <v>1945.9999999999998</v>
      </c>
      <c r="R862" s="8">
        <f t="shared" si="166"/>
        <v>701.13357677969736</v>
      </c>
      <c r="S862" s="8">
        <f t="shared" si="167"/>
        <v>702</v>
      </c>
      <c r="T862" t="s">
        <v>62</v>
      </c>
    </row>
    <row r="863" spans="1:20" x14ac:dyDescent="0.35">
      <c r="A863" s="18" t="s">
        <v>1778</v>
      </c>
      <c r="B863" s="18" t="s">
        <v>1779</v>
      </c>
      <c r="C863" s="19">
        <v>2566.09</v>
      </c>
      <c r="D863" s="20">
        <f t="shared" si="156"/>
        <v>2.783854550120328E-4</v>
      </c>
      <c r="E863" s="10">
        <f>SUM($C$5:C863)/SUM($C$5:$C$3941)</f>
        <v>0.79244552337433471</v>
      </c>
      <c r="F863" t="str">
        <f t="shared" si="157"/>
        <v>A</v>
      </c>
      <c r="G863" s="21">
        <v>1.3577195767195771</v>
      </c>
      <c r="H863" s="22">
        <f t="shared" si="158"/>
        <v>0.81463174603174626</v>
      </c>
      <c r="I863" s="23">
        <v>36.346153846153847</v>
      </c>
      <c r="J863" s="23">
        <v>80.796254187922557</v>
      </c>
      <c r="K863" s="24">
        <f t="shared" si="159"/>
        <v>2.2229657236888745</v>
      </c>
      <c r="L863" t="str">
        <f t="shared" si="160"/>
        <v>Z</v>
      </c>
      <c r="M863" s="10">
        <f t="shared" si="161"/>
        <v>0.98</v>
      </c>
      <c r="N863" s="24">
        <f t="shared" si="162"/>
        <v>2.0537489106318221</v>
      </c>
      <c r="O863" s="25">
        <f t="shared" si="163"/>
        <v>234.66783721566526</v>
      </c>
      <c r="P863" s="8">
        <f t="shared" si="164"/>
        <v>308</v>
      </c>
      <c r="Q863" s="8">
        <f t="shared" si="165"/>
        <v>1890</v>
      </c>
      <c r="R863" s="8">
        <f t="shared" si="166"/>
        <v>681.1852488549946</v>
      </c>
      <c r="S863" s="8">
        <f t="shared" si="167"/>
        <v>682</v>
      </c>
      <c r="T863" t="s">
        <v>62</v>
      </c>
    </row>
    <row r="864" spans="1:20" x14ac:dyDescent="0.35">
      <c r="A864" s="18" t="s">
        <v>1780</v>
      </c>
      <c r="B864" s="18" t="s">
        <v>1781</v>
      </c>
      <c r="C864" s="19">
        <v>2560.9699999999998</v>
      </c>
      <c r="D864" s="20">
        <f t="shared" si="156"/>
        <v>2.7783000546440905E-4</v>
      </c>
      <c r="E864" s="10">
        <f>SUM($C$5:C864)/SUM($C$5:$C$3941)</f>
        <v>0.79272335337979905</v>
      </c>
      <c r="F864" t="str">
        <f t="shared" si="157"/>
        <v>A</v>
      </c>
      <c r="G864" s="21">
        <v>1.8279586009992861</v>
      </c>
      <c r="H864" s="22">
        <f t="shared" si="158"/>
        <v>1.0967751605995717</v>
      </c>
      <c r="I864" s="23">
        <v>26.94230769230769</v>
      </c>
      <c r="J864" s="23">
        <v>38.218881208699003</v>
      </c>
      <c r="K864" s="24">
        <f t="shared" si="159"/>
        <v>1.4185451983243029</v>
      </c>
      <c r="L864" t="str">
        <f t="shared" si="160"/>
        <v>Y</v>
      </c>
      <c r="M864" s="10">
        <f t="shared" si="161"/>
        <v>0.98</v>
      </c>
      <c r="N864" s="24">
        <f t="shared" si="162"/>
        <v>2.0537489106318221</v>
      </c>
      <c r="O864" s="25">
        <f t="shared" si="163"/>
        <v>111.00443064090061</v>
      </c>
      <c r="P864" s="8">
        <f t="shared" si="164"/>
        <v>165</v>
      </c>
      <c r="Q864" s="8">
        <f t="shared" si="165"/>
        <v>1400.9999999999998</v>
      </c>
      <c r="R864" s="8">
        <f t="shared" si="166"/>
        <v>505.44658009419584</v>
      </c>
      <c r="S864" s="8">
        <f t="shared" si="167"/>
        <v>506</v>
      </c>
      <c r="T864" t="s">
        <v>62</v>
      </c>
    </row>
    <row r="865" spans="1:20" x14ac:dyDescent="0.35">
      <c r="A865" s="18" t="s">
        <v>1782</v>
      </c>
      <c r="B865" s="18" t="s">
        <v>1783</v>
      </c>
      <c r="C865" s="19">
        <v>2555.4699999999998</v>
      </c>
      <c r="D865" s="20">
        <f t="shared" si="156"/>
        <v>2.7723333114567273E-4</v>
      </c>
      <c r="E865" s="10">
        <f>SUM($C$5:C865)/SUM($C$5:$C$3941)</f>
        <v>0.79300058671094464</v>
      </c>
      <c r="F865" t="str">
        <f t="shared" si="157"/>
        <v>A</v>
      </c>
      <c r="G865" s="21">
        <v>2.2221478260869572</v>
      </c>
      <c r="H865" s="22">
        <f t="shared" si="158"/>
        <v>1.3332886956521743</v>
      </c>
      <c r="I865" s="23">
        <v>22.11538461538462</v>
      </c>
      <c r="J865" s="23">
        <v>54.845828070254491</v>
      </c>
      <c r="K865" s="24">
        <f t="shared" si="159"/>
        <v>2.4799852692636808</v>
      </c>
      <c r="L865" t="str">
        <f t="shared" si="160"/>
        <v>Z</v>
      </c>
      <c r="M865" s="10">
        <f t="shared" si="161"/>
        <v>0.98</v>
      </c>
      <c r="N865" s="24">
        <f t="shared" si="162"/>
        <v>2.0537489106318221</v>
      </c>
      <c r="O865" s="25">
        <f t="shared" si="163"/>
        <v>159.29639291957099</v>
      </c>
      <c r="P865" s="8">
        <f t="shared" si="164"/>
        <v>204</v>
      </c>
      <c r="Q865" s="8">
        <f t="shared" si="165"/>
        <v>1150.0000000000002</v>
      </c>
      <c r="R865" s="8">
        <f t="shared" si="166"/>
        <v>415.33814560348702</v>
      </c>
      <c r="S865" s="8">
        <f t="shared" si="167"/>
        <v>416</v>
      </c>
      <c r="T865" t="s">
        <v>62</v>
      </c>
    </row>
    <row r="866" spans="1:20" x14ac:dyDescent="0.35">
      <c r="A866" s="18" t="s">
        <v>1784</v>
      </c>
      <c r="B866" s="18" t="s">
        <v>1785</v>
      </c>
      <c r="C866" s="19">
        <v>2553.0700000000002</v>
      </c>
      <c r="D866" s="20">
        <f t="shared" si="156"/>
        <v>2.7697296417022419E-4</v>
      </c>
      <c r="E866" s="10">
        <f>SUM($C$5:C866)/SUM($C$5:$C$3941)</f>
        <v>0.79327755967511493</v>
      </c>
      <c r="F866" t="str">
        <f t="shared" si="157"/>
        <v>A</v>
      </c>
      <c r="G866" s="21">
        <v>2.058927419354839</v>
      </c>
      <c r="H866" s="22">
        <f t="shared" si="158"/>
        <v>1.2353564516129034</v>
      </c>
      <c r="I866" s="23">
        <v>23.84615384615385</v>
      </c>
      <c r="J866" s="23">
        <v>39.105881717678272</v>
      </c>
      <c r="K866" s="24">
        <f t="shared" si="159"/>
        <v>1.6399240720316692</v>
      </c>
      <c r="L866" t="str">
        <f t="shared" si="160"/>
        <v>Y</v>
      </c>
      <c r="M866" s="10">
        <f t="shared" si="161"/>
        <v>0.98</v>
      </c>
      <c r="N866" s="24">
        <f t="shared" si="162"/>
        <v>2.0537489106318221</v>
      </c>
      <c r="O866" s="25">
        <f t="shared" si="163"/>
        <v>113.58067001169155</v>
      </c>
      <c r="P866" s="8">
        <f t="shared" si="164"/>
        <v>162</v>
      </c>
      <c r="Q866" s="8">
        <f t="shared" si="165"/>
        <v>1240.0000000000002</v>
      </c>
      <c r="R866" s="8">
        <f t="shared" si="166"/>
        <v>448.053316761335</v>
      </c>
      <c r="S866" s="8">
        <f t="shared" si="167"/>
        <v>449</v>
      </c>
      <c r="T866" t="s">
        <v>175</v>
      </c>
    </row>
    <row r="867" spans="1:20" x14ac:dyDescent="0.35">
      <c r="A867" s="18" t="s">
        <v>1786</v>
      </c>
      <c r="B867" s="18" t="s">
        <v>1787</v>
      </c>
      <c r="C867" s="19">
        <v>2551.3000000000002</v>
      </c>
      <c r="D867" s="20">
        <f t="shared" si="156"/>
        <v>2.7678094352583083E-4</v>
      </c>
      <c r="E867" s="10">
        <f>SUM($C$5:C867)/SUM($C$5:$C$3941)</f>
        <v>0.79355434061864072</v>
      </c>
      <c r="F867" t="str">
        <f t="shared" si="157"/>
        <v>A</v>
      </c>
      <c r="G867" s="21">
        <v>0.855279919544083</v>
      </c>
      <c r="H867" s="22">
        <f t="shared" si="158"/>
        <v>0.5131679517264498</v>
      </c>
      <c r="I867" s="23">
        <v>57.365384615384613</v>
      </c>
      <c r="J867" s="23">
        <v>92.988725617711481</v>
      </c>
      <c r="K867" s="24">
        <f t="shared" si="159"/>
        <v>1.620990188441501</v>
      </c>
      <c r="L867" t="str">
        <f t="shared" si="160"/>
        <v>Y</v>
      </c>
      <c r="M867" s="10">
        <f t="shared" si="161"/>
        <v>0.98</v>
      </c>
      <c r="N867" s="24">
        <f t="shared" si="162"/>
        <v>2.0537489106318221</v>
      </c>
      <c r="O867" s="25">
        <f t="shared" si="163"/>
        <v>270.08013360860923</v>
      </c>
      <c r="P867" s="8">
        <f t="shared" si="164"/>
        <v>385</v>
      </c>
      <c r="Q867" s="8">
        <f t="shared" si="165"/>
        <v>2983</v>
      </c>
      <c r="R867" s="8">
        <f t="shared" si="166"/>
        <v>1078.2311179157293</v>
      </c>
      <c r="S867" s="8">
        <f t="shared" si="167"/>
        <v>1079</v>
      </c>
      <c r="T867" t="s">
        <v>62</v>
      </c>
    </row>
    <row r="868" spans="1:20" x14ac:dyDescent="0.35">
      <c r="A868" s="18" t="s">
        <v>1788</v>
      </c>
      <c r="B868" s="18" t="s">
        <v>1789</v>
      </c>
      <c r="C868" s="19">
        <v>2549.88</v>
      </c>
      <c r="D868" s="20">
        <f t="shared" si="156"/>
        <v>2.7662689306535705E-4</v>
      </c>
      <c r="E868" s="10">
        <f>SUM($C$5:C868)/SUM($C$5:$C$3941)</f>
        <v>0.79383096751170612</v>
      </c>
      <c r="F868" t="str">
        <f t="shared" si="157"/>
        <v>A</v>
      </c>
      <c r="G868" s="21">
        <v>7.7740243902439028</v>
      </c>
      <c r="H868" s="22">
        <f t="shared" si="158"/>
        <v>4.6644146341463415</v>
      </c>
      <c r="I868" s="23">
        <v>6.3076923076923066</v>
      </c>
      <c r="J868" s="23">
        <v>10.948253440328511</v>
      </c>
      <c r="K868" s="24">
        <f t="shared" si="159"/>
        <v>1.7356987161496422</v>
      </c>
      <c r="L868" t="str">
        <f t="shared" si="160"/>
        <v>Y</v>
      </c>
      <c r="M868" s="10">
        <f t="shared" si="161"/>
        <v>0.98</v>
      </c>
      <c r="N868" s="24">
        <f t="shared" si="162"/>
        <v>2.0537489106318221</v>
      </c>
      <c r="O868" s="25">
        <f t="shared" si="163"/>
        <v>31.798540439203961</v>
      </c>
      <c r="P868" s="8">
        <f t="shared" si="164"/>
        <v>45</v>
      </c>
      <c r="Q868" s="8">
        <f t="shared" si="165"/>
        <v>327.99999999999994</v>
      </c>
      <c r="R868" s="8">
        <f t="shared" si="166"/>
        <v>118.5914406938674</v>
      </c>
      <c r="S868" s="8">
        <f t="shared" si="167"/>
        <v>119</v>
      </c>
      <c r="T868" t="s">
        <v>175</v>
      </c>
    </row>
    <row r="869" spans="1:20" x14ac:dyDescent="0.35">
      <c r="A869" s="18" t="s">
        <v>1790</v>
      </c>
      <c r="B869" s="18" t="s">
        <v>1791</v>
      </c>
      <c r="C869" s="19">
        <v>2548.87</v>
      </c>
      <c r="D869" s="20">
        <f t="shared" si="156"/>
        <v>2.7651732196318912E-4</v>
      </c>
      <c r="E869" s="10">
        <f>SUM($C$5:C869)/SUM($C$5:$C$3941)</f>
        <v>0.79410748483366933</v>
      </c>
      <c r="F869" t="str">
        <f t="shared" si="157"/>
        <v>A</v>
      </c>
      <c r="G869" s="21">
        <v>1.827146953405018</v>
      </c>
      <c r="H869" s="22">
        <f t="shared" si="158"/>
        <v>1.0962881720430107</v>
      </c>
      <c r="I869" s="23">
        <v>26.82692307692308</v>
      </c>
      <c r="J869" s="23">
        <v>59.682730169982896</v>
      </c>
      <c r="K869" s="24">
        <f t="shared" si="159"/>
        <v>2.2247325941498999</v>
      </c>
      <c r="L869" t="str">
        <f t="shared" si="160"/>
        <v>Z</v>
      </c>
      <c r="M869" s="10">
        <f t="shared" si="161"/>
        <v>0.98</v>
      </c>
      <c r="N869" s="24">
        <f t="shared" si="162"/>
        <v>2.0537489106318221</v>
      </c>
      <c r="O869" s="25">
        <f t="shared" si="163"/>
        <v>173.34488274098209</v>
      </c>
      <c r="P869" s="8">
        <f t="shared" si="164"/>
        <v>227</v>
      </c>
      <c r="Q869" s="8">
        <f t="shared" si="165"/>
        <v>1395.0000000000002</v>
      </c>
      <c r="R869" s="8">
        <f t="shared" si="166"/>
        <v>504.47510267021346</v>
      </c>
      <c r="S869" s="8">
        <f t="shared" si="167"/>
        <v>505</v>
      </c>
      <c r="T869" t="s">
        <v>62</v>
      </c>
    </row>
    <row r="870" spans="1:20" x14ac:dyDescent="0.35">
      <c r="A870" s="18" t="s">
        <v>1792</v>
      </c>
      <c r="B870" s="18" t="s">
        <v>1793</v>
      </c>
      <c r="C870" s="19">
        <v>2546.1999999999998</v>
      </c>
      <c r="D870" s="20">
        <f t="shared" si="156"/>
        <v>2.7622766370300253E-4</v>
      </c>
      <c r="E870" s="10">
        <f>SUM($C$5:C870)/SUM($C$5:$C$3941)</f>
        <v>0.79438371249737227</v>
      </c>
      <c r="F870" t="str">
        <f t="shared" si="157"/>
        <v>A</v>
      </c>
      <c r="G870" s="21">
        <v>1.45</v>
      </c>
      <c r="H870" s="22">
        <f t="shared" si="158"/>
        <v>0.87</v>
      </c>
      <c r="I870" s="23">
        <v>33.769230769230766</v>
      </c>
      <c r="J870" s="23">
        <v>34.691704034371767</v>
      </c>
      <c r="K870" s="24">
        <f t="shared" si="159"/>
        <v>1.0273169759608953</v>
      </c>
      <c r="L870" t="str">
        <f t="shared" si="160"/>
        <v>Y</v>
      </c>
      <c r="M870" s="10">
        <f t="shared" si="161"/>
        <v>0.98</v>
      </c>
      <c r="N870" s="24">
        <f t="shared" si="162"/>
        <v>2.0537489106318221</v>
      </c>
      <c r="O870" s="25">
        <f t="shared" si="163"/>
        <v>100.75995770963492</v>
      </c>
      <c r="P870" s="8">
        <f t="shared" si="164"/>
        <v>169</v>
      </c>
      <c r="Q870" s="8">
        <f t="shared" si="165"/>
        <v>1755.9999999999998</v>
      </c>
      <c r="R870" s="8">
        <f t="shared" si="166"/>
        <v>635.35671942581996</v>
      </c>
      <c r="S870" s="8">
        <f t="shared" si="167"/>
        <v>636</v>
      </c>
      <c r="T870" t="s">
        <v>62</v>
      </c>
    </row>
    <row r="871" spans="1:20" x14ac:dyDescent="0.35">
      <c r="A871" s="18" t="s">
        <v>1794</v>
      </c>
      <c r="B871" s="18" t="s">
        <v>1795</v>
      </c>
      <c r="C871" s="19">
        <v>2545.66</v>
      </c>
      <c r="D871" s="20">
        <f t="shared" si="156"/>
        <v>2.7616908113352659E-4</v>
      </c>
      <c r="E871" s="10">
        <f>SUM($C$5:C871)/SUM($C$5:$C$3941)</f>
        <v>0.79465988157850587</v>
      </c>
      <c r="F871" t="str">
        <f t="shared" si="157"/>
        <v>A</v>
      </c>
      <c r="G871" s="21">
        <v>2.9948941176470592</v>
      </c>
      <c r="H871" s="22">
        <f t="shared" si="158"/>
        <v>1.7969364705882354</v>
      </c>
      <c r="I871" s="23">
        <v>16.34615384615385</v>
      </c>
      <c r="J871" s="23">
        <v>14.71278571000123</v>
      </c>
      <c r="K871" s="24">
        <f t="shared" si="159"/>
        <v>0.90007630225889856</v>
      </c>
      <c r="L871" t="str">
        <f t="shared" si="160"/>
        <v>X</v>
      </c>
      <c r="M871" s="10">
        <f t="shared" si="161"/>
        <v>0.98</v>
      </c>
      <c r="N871" s="24">
        <f t="shared" si="162"/>
        <v>2.0537489106318221</v>
      </c>
      <c r="O871" s="25">
        <f t="shared" si="163"/>
        <v>42.732396899900252</v>
      </c>
      <c r="P871" s="8">
        <f t="shared" si="164"/>
        <v>76</v>
      </c>
      <c r="Q871" s="8">
        <f t="shared" si="165"/>
        <v>850.00000000000023</v>
      </c>
      <c r="R871" s="8">
        <f t="shared" si="166"/>
        <v>307.58000459397414</v>
      </c>
      <c r="S871" s="8">
        <f t="shared" si="167"/>
        <v>308</v>
      </c>
      <c r="T871" t="s">
        <v>62</v>
      </c>
    </row>
    <row r="872" spans="1:20" x14ac:dyDescent="0.35">
      <c r="A872" s="18" t="s">
        <v>1796</v>
      </c>
      <c r="B872" s="18" t="s">
        <v>1797</v>
      </c>
      <c r="C872" s="19">
        <v>2535.1</v>
      </c>
      <c r="D872" s="20">
        <f t="shared" si="156"/>
        <v>2.7502346644155281E-4</v>
      </c>
      <c r="E872" s="10">
        <f>SUM($C$5:C872)/SUM($C$5:$C$3941)</f>
        <v>0.79493490504494735</v>
      </c>
      <c r="F872" t="str">
        <f t="shared" si="157"/>
        <v>A</v>
      </c>
      <c r="G872" s="21">
        <v>36.740579710144928</v>
      </c>
      <c r="H872" s="22">
        <f t="shared" si="158"/>
        <v>22.044347826086955</v>
      </c>
      <c r="I872" s="23">
        <v>1.3269230769230771</v>
      </c>
      <c r="J872" s="23">
        <v>3.7138910088126398</v>
      </c>
      <c r="K872" s="24">
        <f t="shared" si="159"/>
        <v>2.7988743834530037</v>
      </c>
      <c r="L872" t="str">
        <f t="shared" si="160"/>
        <v>Z</v>
      </c>
      <c r="M872" s="10">
        <f t="shared" si="161"/>
        <v>0.98</v>
      </c>
      <c r="N872" s="24">
        <f t="shared" si="162"/>
        <v>2.0537489106318221</v>
      </c>
      <c r="O872" s="25">
        <f t="shared" si="163"/>
        <v>10.786771979127765</v>
      </c>
      <c r="P872" s="8">
        <f t="shared" si="164"/>
        <v>14</v>
      </c>
      <c r="Q872" s="8">
        <f t="shared" si="165"/>
        <v>69.000000000000014</v>
      </c>
      <c r="R872" s="8">
        <f t="shared" si="166"/>
        <v>25.020207997779316</v>
      </c>
      <c r="S872" s="8">
        <f t="shared" si="167"/>
        <v>26</v>
      </c>
      <c r="T872" t="s">
        <v>175</v>
      </c>
    </row>
    <row r="873" spans="1:20" x14ac:dyDescent="0.35">
      <c r="A873" s="18" t="s">
        <v>1798</v>
      </c>
      <c r="B873" s="18" t="s">
        <v>1799</v>
      </c>
      <c r="C873" s="19">
        <v>2534.52</v>
      </c>
      <c r="D873" s="20">
        <f t="shared" si="156"/>
        <v>2.7496054442248608E-4</v>
      </c>
      <c r="E873" s="10">
        <f>SUM($C$5:C873)/SUM($C$5:$C$3941)</f>
        <v>0.79520986558936979</v>
      </c>
      <c r="F873" t="str">
        <f t="shared" si="157"/>
        <v>A</v>
      </c>
      <c r="G873" s="21">
        <v>4.0358598726114652</v>
      </c>
      <c r="H873" s="22">
        <f t="shared" si="158"/>
        <v>2.4215159235668788</v>
      </c>
      <c r="I873" s="23">
        <v>12.07692307692308</v>
      </c>
      <c r="J873" s="23">
        <v>9.500972403992014</v>
      </c>
      <c r="K873" s="24">
        <f t="shared" si="159"/>
        <v>0.78670472134965697</v>
      </c>
      <c r="L873" t="str">
        <f t="shared" si="160"/>
        <v>X</v>
      </c>
      <c r="M873" s="10">
        <f t="shared" si="161"/>
        <v>0.98</v>
      </c>
      <c r="N873" s="24">
        <f t="shared" si="162"/>
        <v>2.0537489106318221</v>
      </c>
      <c r="O873" s="25">
        <f t="shared" si="163"/>
        <v>27.595000138308425</v>
      </c>
      <c r="P873" s="8">
        <f t="shared" si="164"/>
        <v>52</v>
      </c>
      <c r="Q873" s="8">
        <f t="shared" si="165"/>
        <v>628.00000000000023</v>
      </c>
      <c r="R873" s="8">
        <f t="shared" si="166"/>
        <v>227.74620822024769</v>
      </c>
      <c r="S873" s="8">
        <f t="shared" si="167"/>
        <v>228</v>
      </c>
      <c r="T873" t="s">
        <v>62</v>
      </c>
    </row>
    <row r="874" spans="1:20" x14ac:dyDescent="0.35">
      <c r="A874" s="18" t="s">
        <v>1800</v>
      </c>
      <c r="B874" s="18" t="s">
        <v>1801</v>
      </c>
      <c r="C874" s="19">
        <v>2534.0100000000002</v>
      </c>
      <c r="D874" s="20">
        <f t="shared" si="156"/>
        <v>2.7490521644020326E-4</v>
      </c>
      <c r="E874" s="10">
        <f>SUM($C$5:C874)/SUM($C$5:$C$3941)</f>
        <v>0.79548477080581004</v>
      </c>
      <c r="F874" t="str">
        <f t="shared" si="157"/>
        <v>A</v>
      </c>
      <c r="G874" s="21">
        <v>10.05559523809524</v>
      </c>
      <c r="H874" s="22">
        <f t="shared" si="158"/>
        <v>6.0333571428571435</v>
      </c>
      <c r="I874" s="23">
        <v>4.8461538461538458</v>
      </c>
      <c r="J874" s="23">
        <v>11.31437505813995</v>
      </c>
      <c r="K874" s="24">
        <f t="shared" si="159"/>
        <v>2.3347123135844341</v>
      </c>
      <c r="L874" t="str">
        <f t="shared" si="160"/>
        <v>Z</v>
      </c>
      <c r="M874" s="10">
        <f t="shared" si="161"/>
        <v>0.98</v>
      </c>
      <c r="N874" s="24">
        <f t="shared" si="162"/>
        <v>2.0537489106318221</v>
      </c>
      <c r="O874" s="25">
        <f t="shared" si="163"/>
        <v>32.86191855089065</v>
      </c>
      <c r="P874" s="8">
        <f t="shared" si="164"/>
        <v>43</v>
      </c>
      <c r="Q874" s="8">
        <f t="shared" si="165"/>
        <v>251.99999999999997</v>
      </c>
      <c r="R874" s="8">
        <f t="shared" si="166"/>
        <v>91.397801911886305</v>
      </c>
      <c r="S874" s="8">
        <f t="shared" si="167"/>
        <v>92</v>
      </c>
      <c r="T874" t="s">
        <v>62</v>
      </c>
    </row>
    <row r="875" spans="1:20" x14ac:dyDescent="0.35">
      <c r="A875" s="18" t="s">
        <v>1802</v>
      </c>
      <c r="B875" s="18" t="s">
        <v>1803</v>
      </c>
      <c r="C875" s="19">
        <v>2533.65</v>
      </c>
      <c r="D875" s="20">
        <f t="shared" si="156"/>
        <v>2.7486616139388596E-4</v>
      </c>
      <c r="E875" s="10">
        <f>SUM($C$5:C875)/SUM($C$5:$C$3941)</f>
        <v>0.79575963696720398</v>
      </c>
      <c r="F875" t="str">
        <f t="shared" si="157"/>
        <v>A</v>
      </c>
      <c r="G875" s="21">
        <v>19.95</v>
      </c>
      <c r="H875" s="22">
        <f t="shared" si="158"/>
        <v>11.969999999999999</v>
      </c>
      <c r="I875" s="23">
        <v>2.442307692307693</v>
      </c>
      <c r="J875" s="23">
        <v>3.8215768305892439</v>
      </c>
      <c r="K875" s="24">
        <f t="shared" si="159"/>
        <v>1.5647401196113435</v>
      </c>
      <c r="L875" t="str">
        <f t="shared" si="160"/>
        <v>Y</v>
      </c>
      <c r="M875" s="10">
        <f t="shared" si="161"/>
        <v>0.98</v>
      </c>
      <c r="N875" s="24">
        <f t="shared" si="162"/>
        <v>2.0537489106318221</v>
      </c>
      <c r="O875" s="25">
        <f t="shared" si="163"/>
        <v>11.099538940283306</v>
      </c>
      <c r="P875" s="8">
        <f t="shared" si="164"/>
        <v>16</v>
      </c>
      <c r="Q875" s="8">
        <f t="shared" si="165"/>
        <v>127.00000000000003</v>
      </c>
      <c r="R875" s="8">
        <f t="shared" si="166"/>
        <v>46.064862918018186</v>
      </c>
      <c r="S875" s="8">
        <f t="shared" si="167"/>
        <v>47</v>
      </c>
      <c r="T875" t="s">
        <v>62</v>
      </c>
    </row>
    <row r="876" spans="1:20" x14ac:dyDescent="0.35">
      <c r="A876" s="18" t="s">
        <v>1804</v>
      </c>
      <c r="B876" s="18" t="s">
        <v>1805</v>
      </c>
      <c r="C876" s="19">
        <v>2528.86</v>
      </c>
      <c r="D876" s="20">
        <f t="shared" si="156"/>
        <v>2.743465123053865E-4</v>
      </c>
      <c r="E876" s="10">
        <f>SUM($C$5:C876)/SUM($C$5:$C$3941)</f>
        <v>0.79603398347950938</v>
      </c>
      <c r="F876" t="str">
        <f t="shared" si="157"/>
        <v>A</v>
      </c>
      <c r="G876" s="21">
        <v>1.7561527777777779</v>
      </c>
      <c r="H876" s="22">
        <f t="shared" si="158"/>
        <v>1.0536916666666667</v>
      </c>
      <c r="I876" s="23">
        <v>27.69230769230769</v>
      </c>
      <c r="J876" s="23">
        <v>53.934433128782182</v>
      </c>
      <c r="K876" s="24">
        <f t="shared" si="159"/>
        <v>1.9476323074282456</v>
      </c>
      <c r="L876" t="str">
        <f t="shared" si="160"/>
        <v>Y</v>
      </c>
      <c r="M876" s="10">
        <f t="shared" si="161"/>
        <v>0.98</v>
      </c>
      <c r="N876" s="24">
        <f t="shared" si="162"/>
        <v>2.0537489106318221</v>
      </c>
      <c r="O876" s="25">
        <f t="shared" si="163"/>
        <v>156.64930139392726</v>
      </c>
      <c r="P876" s="8">
        <f t="shared" si="164"/>
        <v>213</v>
      </c>
      <c r="Q876" s="8">
        <f t="shared" si="165"/>
        <v>1439.9999999999998</v>
      </c>
      <c r="R876" s="8">
        <f t="shared" si="166"/>
        <v>522.80468552849959</v>
      </c>
      <c r="S876" s="8">
        <f t="shared" si="167"/>
        <v>523</v>
      </c>
      <c r="T876" t="s">
        <v>62</v>
      </c>
    </row>
    <row r="877" spans="1:20" x14ac:dyDescent="0.35">
      <c r="A877" s="18" t="s">
        <v>1806</v>
      </c>
      <c r="B877" s="18" t="s">
        <v>1807</v>
      </c>
      <c r="C877" s="19">
        <v>2526.87</v>
      </c>
      <c r="D877" s="20">
        <f t="shared" si="156"/>
        <v>2.7413062468824366E-4</v>
      </c>
      <c r="E877" s="10">
        <f>SUM($C$5:C877)/SUM($C$5:$C$3941)</f>
        <v>0.79630811410419755</v>
      </c>
      <c r="F877" t="str">
        <f t="shared" si="157"/>
        <v>A</v>
      </c>
      <c r="G877" s="21">
        <v>8.479429530201342</v>
      </c>
      <c r="H877" s="22">
        <f t="shared" si="158"/>
        <v>5.0876577181208047</v>
      </c>
      <c r="I877" s="23">
        <v>5.7307692307692308</v>
      </c>
      <c r="J877" s="23">
        <v>6.9764741491346829</v>
      </c>
      <c r="K877" s="24">
        <f t="shared" si="159"/>
        <v>1.2173713280369245</v>
      </c>
      <c r="L877" t="str">
        <f t="shared" si="160"/>
        <v>Y</v>
      </c>
      <c r="M877" s="10">
        <f t="shared" si="161"/>
        <v>0.98</v>
      </c>
      <c r="N877" s="24">
        <f t="shared" si="162"/>
        <v>2.0537489106318221</v>
      </c>
      <c r="O877" s="25">
        <f t="shared" si="163"/>
        <v>20.262747529862054</v>
      </c>
      <c r="P877" s="8">
        <f t="shared" si="164"/>
        <v>32</v>
      </c>
      <c r="Q877" s="8">
        <f t="shared" si="165"/>
        <v>298</v>
      </c>
      <c r="R877" s="8">
        <f t="shared" si="166"/>
        <v>108.23411915234529</v>
      </c>
      <c r="S877" s="8">
        <f t="shared" si="167"/>
        <v>109</v>
      </c>
      <c r="T877" t="s">
        <v>62</v>
      </c>
    </row>
    <row r="878" spans="1:20" x14ac:dyDescent="0.35">
      <c r="A878" s="18" t="s">
        <v>1808</v>
      </c>
      <c r="B878" s="18" t="s">
        <v>1809</v>
      </c>
      <c r="C878" s="19">
        <v>2526.42</v>
      </c>
      <c r="D878" s="20">
        <f t="shared" si="156"/>
        <v>2.7408180588034707E-4</v>
      </c>
      <c r="E878" s="10">
        <f>SUM($C$5:C878)/SUM($C$5:$C$3941)</f>
        <v>0.79658219591007795</v>
      </c>
      <c r="F878" t="str">
        <f t="shared" si="157"/>
        <v>A</v>
      </c>
      <c r="G878" s="21">
        <v>9.0878417266187057</v>
      </c>
      <c r="H878" s="22">
        <f t="shared" si="158"/>
        <v>5.4527050359712232</v>
      </c>
      <c r="I878" s="23">
        <v>5.3461538461538458</v>
      </c>
      <c r="J878" s="23">
        <v>28.27032297989593</v>
      </c>
      <c r="K878" s="24">
        <f t="shared" si="159"/>
        <v>5.2879740825704618</v>
      </c>
      <c r="L878" t="str">
        <f t="shared" si="160"/>
        <v>Z</v>
      </c>
      <c r="M878" s="10">
        <f t="shared" si="161"/>
        <v>0.98</v>
      </c>
      <c r="N878" s="24">
        <f t="shared" si="162"/>
        <v>2.0537489106318221</v>
      </c>
      <c r="O878" s="25">
        <f t="shared" si="163"/>
        <v>82.10944452511724</v>
      </c>
      <c r="P878" s="8">
        <f t="shared" si="164"/>
        <v>93</v>
      </c>
      <c r="Q878" s="8">
        <f t="shared" si="165"/>
        <v>278</v>
      </c>
      <c r="R878" s="8">
        <f t="shared" si="166"/>
        <v>100.97907618672325</v>
      </c>
      <c r="S878" s="8">
        <f t="shared" si="167"/>
        <v>101</v>
      </c>
      <c r="T878" t="s">
        <v>175</v>
      </c>
    </row>
    <row r="879" spans="1:20" x14ac:dyDescent="0.35">
      <c r="A879" s="18" t="s">
        <v>1810</v>
      </c>
      <c r="B879" s="18" t="s">
        <v>1811</v>
      </c>
      <c r="C879" s="19">
        <v>2523.1999999999998</v>
      </c>
      <c r="D879" s="20">
        <f t="shared" si="156"/>
        <v>2.7373248018828687E-4</v>
      </c>
      <c r="E879" s="10">
        <f>SUM($C$5:C879)/SUM($C$5:$C$3941)</f>
        <v>0.7968559283902662</v>
      </c>
      <c r="F879" t="str">
        <f t="shared" si="157"/>
        <v>A</v>
      </c>
      <c r="G879" s="21">
        <v>1.3100726895119419</v>
      </c>
      <c r="H879" s="22">
        <f t="shared" si="158"/>
        <v>0.78604361370716513</v>
      </c>
      <c r="I879" s="23">
        <v>37.03846153846154</v>
      </c>
      <c r="J879" s="23">
        <v>22.83183324552439</v>
      </c>
      <c r="K879" s="24">
        <f t="shared" si="159"/>
        <v>0.61643578856036774</v>
      </c>
      <c r="L879" t="str">
        <f t="shared" si="160"/>
        <v>X</v>
      </c>
      <c r="M879" s="10">
        <f t="shared" si="161"/>
        <v>0.98</v>
      </c>
      <c r="N879" s="24">
        <f t="shared" si="162"/>
        <v>2.0537489106318221</v>
      </c>
      <c r="O879" s="25">
        <f t="shared" si="163"/>
        <v>66.313679776962132</v>
      </c>
      <c r="P879" s="8">
        <f t="shared" si="164"/>
        <v>141</v>
      </c>
      <c r="Q879" s="8">
        <f t="shared" si="165"/>
        <v>1926</v>
      </c>
      <c r="R879" s="8">
        <f t="shared" si="166"/>
        <v>700.03510193717989</v>
      </c>
      <c r="S879" s="8">
        <f t="shared" si="167"/>
        <v>701</v>
      </c>
      <c r="T879" t="s">
        <v>62</v>
      </c>
    </row>
    <row r="880" spans="1:20" x14ac:dyDescent="0.35">
      <c r="A880" s="18" t="s">
        <v>1812</v>
      </c>
      <c r="B880" s="18" t="s">
        <v>1813</v>
      </c>
      <c r="C880" s="19">
        <v>2515.13</v>
      </c>
      <c r="D880" s="20">
        <f t="shared" si="156"/>
        <v>2.7285699623334097E-4</v>
      </c>
      <c r="E880" s="10">
        <f>SUM($C$5:C880)/SUM($C$5:$C$3941)</f>
        <v>0.79712878538649956</v>
      </c>
      <c r="F880" t="str">
        <f t="shared" si="157"/>
        <v>A</v>
      </c>
      <c r="G880" s="21">
        <v>0.41029853181076681</v>
      </c>
      <c r="H880" s="22">
        <f t="shared" si="158"/>
        <v>0.24617911908646006</v>
      </c>
      <c r="I880" s="23">
        <v>117.8846153846154</v>
      </c>
      <c r="J880" s="23">
        <v>100.60808330019699</v>
      </c>
      <c r="K880" s="24">
        <f t="shared" si="159"/>
        <v>0.85344540483038223</v>
      </c>
      <c r="L880" t="str">
        <f t="shared" si="160"/>
        <v>X</v>
      </c>
      <c r="M880" s="10">
        <f t="shared" si="161"/>
        <v>0.98</v>
      </c>
      <c r="N880" s="24">
        <f t="shared" si="162"/>
        <v>2.0537489106318221</v>
      </c>
      <c r="O880" s="25">
        <f t="shared" si="163"/>
        <v>292.21009750721669</v>
      </c>
      <c r="P880" s="8">
        <f t="shared" si="164"/>
        <v>528</v>
      </c>
      <c r="Q880" s="8">
        <f t="shared" si="165"/>
        <v>6130.0000000000009</v>
      </c>
      <c r="R880" s="8">
        <f t="shared" si="166"/>
        <v>2231.6168320995071</v>
      </c>
      <c r="S880" s="8">
        <f t="shared" si="167"/>
        <v>2232</v>
      </c>
      <c r="T880" t="s">
        <v>62</v>
      </c>
    </row>
    <row r="881" spans="1:20" x14ac:dyDescent="0.35">
      <c r="A881" s="18" t="s">
        <v>1814</v>
      </c>
      <c r="B881" s="18" t="s">
        <v>1815</v>
      </c>
      <c r="C881" s="19">
        <v>2513.37</v>
      </c>
      <c r="D881" s="20">
        <f t="shared" si="156"/>
        <v>2.7266606045134534E-4</v>
      </c>
      <c r="E881" s="10">
        <f>SUM($C$5:C881)/SUM($C$5:$C$3941)</f>
        <v>0.79740145144695096</v>
      </c>
      <c r="F881" t="str">
        <f t="shared" si="157"/>
        <v>A</v>
      </c>
      <c r="G881" s="21">
        <v>4.578087431693989</v>
      </c>
      <c r="H881" s="22">
        <f t="shared" si="158"/>
        <v>2.7468524590163934</v>
      </c>
      <c r="I881" s="23">
        <v>10.55769230769231</v>
      </c>
      <c r="J881" s="23">
        <v>17.248374133709252</v>
      </c>
      <c r="K881" s="24">
        <f t="shared" si="159"/>
        <v>1.6337257831564316</v>
      </c>
      <c r="L881" t="str">
        <f t="shared" si="160"/>
        <v>Y</v>
      </c>
      <c r="M881" s="10">
        <f t="shared" si="161"/>
        <v>0.98</v>
      </c>
      <c r="N881" s="24">
        <f t="shared" si="162"/>
        <v>2.0537489106318221</v>
      </c>
      <c r="O881" s="25">
        <f t="shared" si="163"/>
        <v>50.096860233518292</v>
      </c>
      <c r="P881" s="8">
        <f t="shared" si="164"/>
        <v>72</v>
      </c>
      <c r="Q881" s="8">
        <f t="shared" si="165"/>
        <v>549.00000000000011</v>
      </c>
      <c r="R881" s="8">
        <f t="shared" si="166"/>
        <v>199.93254929156544</v>
      </c>
      <c r="S881" s="8">
        <f t="shared" si="167"/>
        <v>200</v>
      </c>
      <c r="T881" t="s">
        <v>62</v>
      </c>
    </row>
    <row r="882" spans="1:20" x14ac:dyDescent="0.35">
      <c r="A882" s="18" t="s">
        <v>1816</v>
      </c>
      <c r="B882" s="18" t="s">
        <v>1817</v>
      </c>
      <c r="C882" s="19">
        <v>2511.33</v>
      </c>
      <c r="D882" s="20">
        <f t="shared" si="156"/>
        <v>2.7244474852221404E-4</v>
      </c>
      <c r="E882" s="10">
        <f>SUM($C$5:C882)/SUM($C$5:$C$3941)</f>
        <v>0.79767389619547313</v>
      </c>
      <c r="F882" t="str">
        <f t="shared" si="157"/>
        <v>A</v>
      </c>
      <c r="G882" s="21">
        <v>3.4831206657420251</v>
      </c>
      <c r="H882" s="22">
        <f t="shared" si="158"/>
        <v>2.0898723994452149</v>
      </c>
      <c r="I882" s="23">
        <v>13.86538461538461</v>
      </c>
      <c r="J882" s="23">
        <v>21.855163921719939</v>
      </c>
      <c r="K882" s="24">
        <f t="shared" si="159"/>
        <v>1.5762392842294553</v>
      </c>
      <c r="L882" t="str">
        <f t="shared" si="160"/>
        <v>Y</v>
      </c>
      <c r="M882" s="10">
        <f t="shared" si="161"/>
        <v>0.98</v>
      </c>
      <c r="N882" s="24">
        <f t="shared" si="162"/>
        <v>2.0537489106318221</v>
      </c>
      <c r="O882" s="25">
        <f t="shared" si="163"/>
        <v>63.477002752814435</v>
      </c>
      <c r="P882" s="8">
        <f t="shared" si="164"/>
        <v>92</v>
      </c>
      <c r="Q882" s="8">
        <f t="shared" si="165"/>
        <v>720.99999999999966</v>
      </c>
      <c r="R882" s="8">
        <f t="shared" si="166"/>
        <v>262.67742180471623</v>
      </c>
      <c r="S882" s="8">
        <f t="shared" si="167"/>
        <v>263</v>
      </c>
      <c r="T882" t="s">
        <v>175</v>
      </c>
    </row>
    <row r="883" spans="1:20" x14ac:dyDescent="0.35">
      <c r="A883" s="18" t="s">
        <v>1818</v>
      </c>
      <c r="B883" s="18" t="s">
        <v>1819</v>
      </c>
      <c r="C883" s="19">
        <v>2506.21</v>
      </c>
      <c r="D883" s="20">
        <f t="shared" si="156"/>
        <v>2.718892989745904E-4</v>
      </c>
      <c r="E883" s="10">
        <f>SUM($C$5:C883)/SUM($C$5:$C$3941)</f>
        <v>0.79794578549444772</v>
      </c>
      <c r="F883" t="str">
        <f t="shared" si="157"/>
        <v>A</v>
      </c>
      <c r="G883" s="21">
        <v>1.040352843503529</v>
      </c>
      <c r="H883" s="22">
        <f t="shared" si="158"/>
        <v>0.6242117061021174</v>
      </c>
      <c r="I883" s="23">
        <v>46.32692307692308</v>
      </c>
      <c r="J883" s="23">
        <v>116.32859496286019</v>
      </c>
      <c r="K883" s="24">
        <f t="shared" si="159"/>
        <v>2.5110365039720755</v>
      </c>
      <c r="L883" t="str">
        <f t="shared" si="160"/>
        <v>Z</v>
      </c>
      <c r="M883" s="10">
        <f t="shared" si="161"/>
        <v>0.98</v>
      </c>
      <c r="N883" s="24">
        <f t="shared" si="162"/>
        <v>2.0537489106318221</v>
      </c>
      <c r="O883" s="25">
        <f t="shared" si="163"/>
        <v>337.8693735328157</v>
      </c>
      <c r="P883" s="8">
        <f t="shared" si="164"/>
        <v>431</v>
      </c>
      <c r="Q883" s="8">
        <f t="shared" si="165"/>
        <v>2409</v>
      </c>
      <c r="R883" s="8">
        <f t="shared" si="166"/>
        <v>878.5519426115834</v>
      </c>
      <c r="S883" s="8">
        <f t="shared" si="167"/>
        <v>879</v>
      </c>
      <c r="T883" t="s">
        <v>62</v>
      </c>
    </row>
    <row r="884" spans="1:20" x14ac:dyDescent="0.35">
      <c r="A884" s="18" t="s">
        <v>1820</v>
      </c>
      <c r="B884" s="18" t="s">
        <v>1821</v>
      </c>
      <c r="C884" s="19">
        <v>2494.83</v>
      </c>
      <c r="D884" s="20">
        <f t="shared" si="156"/>
        <v>2.7065472556600496E-4</v>
      </c>
      <c r="E884" s="10">
        <f>SUM($C$5:C884)/SUM($C$5:$C$3941)</f>
        <v>0.79821644022001381</v>
      </c>
      <c r="F884" t="str">
        <f t="shared" si="157"/>
        <v>A</v>
      </c>
      <c r="G884" s="21">
        <v>1.267054342305739</v>
      </c>
      <c r="H884" s="22">
        <f t="shared" si="158"/>
        <v>0.76023260538344339</v>
      </c>
      <c r="I884" s="23">
        <v>37.865384615384613</v>
      </c>
      <c r="J884" s="23">
        <v>79.15138853925626</v>
      </c>
      <c r="K884" s="24">
        <f t="shared" si="159"/>
        <v>2.0903363149016383</v>
      </c>
      <c r="L884" t="str">
        <f t="shared" si="160"/>
        <v>Z</v>
      </c>
      <c r="M884" s="10">
        <f t="shared" si="161"/>
        <v>0.98</v>
      </c>
      <c r="N884" s="24">
        <f t="shared" si="162"/>
        <v>2.0537489106318221</v>
      </c>
      <c r="O884" s="25">
        <f t="shared" si="163"/>
        <v>229.89042434965444</v>
      </c>
      <c r="P884" s="8">
        <f t="shared" si="164"/>
        <v>306</v>
      </c>
      <c r="Q884" s="8">
        <f t="shared" si="165"/>
        <v>1969</v>
      </c>
      <c r="R884" s="8">
        <f t="shared" si="166"/>
        <v>719.72172122393567</v>
      </c>
      <c r="S884" s="8">
        <f t="shared" si="167"/>
        <v>720</v>
      </c>
      <c r="T884" t="s">
        <v>62</v>
      </c>
    </row>
    <row r="885" spans="1:20" x14ac:dyDescent="0.35">
      <c r="A885" s="18" t="s">
        <v>1822</v>
      </c>
      <c r="B885" s="18" t="s">
        <v>1823</v>
      </c>
      <c r="C885" s="19">
        <v>2483.02</v>
      </c>
      <c r="D885" s="20">
        <f t="shared" si="156"/>
        <v>2.6937350307431837E-4</v>
      </c>
      <c r="E885" s="10">
        <f>SUM($C$5:C885)/SUM($C$5:$C$3941)</f>
        <v>0.79848581372308802</v>
      </c>
      <c r="F885" t="str">
        <f t="shared" si="157"/>
        <v>A</v>
      </c>
      <c r="G885" s="21">
        <v>0.64094475993804856</v>
      </c>
      <c r="H885" s="22">
        <f t="shared" si="158"/>
        <v>0.38456685596282913</v>
      </c>
      <c r="I885" s="23">
        <v>74.5</v>
      </c>
      <c r="J885" s="23">
        <v>99.598310876298314</v>
      </c>
      <c r="K885" s="24">
        <f t="shared" si="159"/>
        <v>1.3368900788764875</v>
      </c>
      <c r="L885" t="str">
        <f t="shared" si="160"/>
        <v>Y</v>
      </c>
      <c r="M885" s="10">
        <f t="shared" si="161"/>
        <v>0.98</v>
      </c>
      <c r="N885" s="24">
        <f t="shared" si="162"/>
        <v>2.0537489106318221</v>
      </c>
      <c r="O885" s="25">
        <f t="shared" si="163"/>
        <v>289.2772745294933</v>
      </c>
      <c r="P885" s="8">
        <f t="shared" si="164"/>
        <v>439</v>
      </c>
      <c r="Q885" s="8">
        <f t="shared" si="165"/>
        <v>3874</v>
      </c>
      <c r="R885" s="8">
        <f t="shared" si="166"/>
        <v>1419.4133323576243</v>
      </c>
      <c r="S885" s="8">
        <f t="shared" si="167"/>
        <v>1420</v>
      </c>
      <c r="T885" t="s">
        <v>62</v>
      </c>
    </row>
    <row r="886" spans="1:20" x14ac:dyDescent="0.35">
      <c r="A886" s="18" t="s">
        <v>1824</v>
      </c>
      <c r="B886" s="18" t="s">
        <v>1825</v>
      </c>
      <c r="C886" s="19">
        <v>2479.6999999999998</v>
      </c>
      <c r="D886" s="20">
        <f t="shared" si="156"/>
        <v>2.6901332875828109E-4</v>
      </c>
      <c r="E886" s="10">
        <f>SUM($C$5:C886)/SUM($C$5:$C$3941)</f>
        <v>0.79875482705184631</v>
      </c>
      <c r="F886" t="str">
        <f t="shared" si="157"/>
        <v>A</v>
      </c>
      <c r="G886" s="21">
        <v>4.2315699658703068</v>
      </c>
      <c r="H886" s="22">
        <f t="shared" si="158"/>
        <v>2.5389419795221841</v>
      </c>
      <c r="I886" s="23">
        <v>11.26923076923077</v>
      </c>
      <c r="J886" s="23">
        <v>12.978285612356411</v>
      </c>
      <c r="K886" s="24">
        <f t="shared" si="159"/>
        <v>1.1516567437585892</v>
      </c>
      <c r="L886" t="str">
        <f t="shared" si="160"/>
        <v>Y</v>
      </c>
      <c r="M886" s="10">
        <f t="shared" si="161"/>
        <v>0.98</v>
      </c>
      <c r="N886" s="24">
        <f t="shared" si="162"/>
        <v>2.0537489106318221</v>
      </c>
      <c r="O886" s="25">
        <f t="shared" si="163"/>
        <v>37.694646194057341</v>
      </c>
      <c r="P886" s="8">
        <f t="shared" si="164"/>
        <v>61</v>
      </c>
      <c r="Q886" s="8">
        <f t="shared" si="165"/>
        <v>586</v>
      </c>
      <c r="R886" s="8">
        <f t="shared" si="166"/>
        <v>214.85101892060663</v>
      </c>
      <c r="S886" s="8">
        <f t="shared" si="167"/>
        <v>215</v>
      </c>
      <c r="T886" t="s">
        <v>62</v>
      </c>
    </row>
    <row r="887" spans="1:20" x14ac:dyDescent="0.35">
      <c r="A887" s="18" t="s">
        <v>1826</v>
      </c>
      <c r="B887" s="18" t="s">
        <v>1827</v>
      </c>
      <c r="C887" s="19">
        <v>2473.38</v>
      </c>
      <c r="D887" s="20">
        <f t="shared" si="156"/>
        <v>2.6832769572293321E-4</v>
      </c>
      <c r="E887" s="10">
        <f>SUM($C$5:C887)/SUM($C$5:$C$3941)</f>
        <v>0.79902315474756924</v>
      </c>
      <c r="F887" t="str">
        <f t="shared" si="157"/>
        <v>A</v>
      </c>
      <c r="G887" s="21">
        <v>1.780691144708423</v>
      </c>
      <c r="H887" s="22">
        <f t="shared" si="158"/>
        <v>1.0684146868250537</v>
      </c>
      <c r="I887" s="23">
        <v>26.71153846153846</v>
      </c>
      <c r="J887" s="23">
        <v>48.533932556011088</v>
      </c>
      <c r="K887" s="24">
        <f t="shared" si="159"/>
        <v>1.8169650776908399</v>
      </c>
      <c r="L887" t="str">
        <f t="shared" si="160"/>
        <v>Y</v>
      </c>
      <c r="M887" s="10">
        <f t="shared" si="161"/>
        <v>0.98</v>
      </c>
      <c r="N887" s="24">
        <f t="shared" si="162"/>
        <v>2.0537489106318221</v>
      </c>
      <c r="O887" s="25">
        <f t="shared" si="163"/>
        <v>140.96387386969442</v>
      </c>
      <c r="P887" s="8">
        <f t="shared" si="164"/>
        <v>195</v>
      </c>
      <c r="Q887" s="8">
        <f t="shared" si="165"/>
        <v>1389</v>
      </c>
      <c r="R887" s="8">
        <f t="shared" si="166"/>
        <v>509.91313123132056</v>
      </c>
      <c r="S887" s="8">
        <f t="shared" si="167"/>
        <v>510</v>
      </c>
      <c r="T887" t="s">
        <v>62</v>
      </c>
    </row>
    <row r="888" spans="1:20" x14ac:dyDescent="0.35">
      <c r="A888" s="18" t="s">
        <v>1828</v>
      </c>
      <c r="B888" s="18" t="s">
        <v>1829</v>
      </c>
      <c r="C888" s="19">
        <v>2471.12</v>
      </c>
      <c r="D888" s="20">
        <f t="shared" si="156"/>
        <v>2.6808251682105242E-4</v>
      </c>
      <c r="E888" s="10">
        <f>SUM($C$5:C888)/SUM($C$5:$C$3941)</f>
        <v>0.79929123726439033</v>
      </c>
      <c r="F888" t="str">
        <f t="shared" si="157"/>
        <v>A</v>
      </c>
      <c r="G888" s="21">
        <v>0.9028571428571428</v>
      </c>
      <c r="H888" s="22">
        <f t="shared" si="158"/>
        <v>0.5417142857142857</v>
      </c>
      <c r="I888" s="23">
        <v>52.634615384615387</v>
      </c>
      <c r="J888" s="23">
        <v>77.780492752298414</v>
      </c>
      <c r="K888" s="24">
        <f t="shared" si="159"/>
        <v>1.4777441078259106</v>
      </c>
      <c r="L888" t="str">
        <f t="shared" si="160"/>
        <v>Y</v>
      </c>
      <c r="M888" s="10">
        <f t="shared" si="161"/>
        <v>0.98</v>
      </c>
      <c r="N888" s="24">
        <f t="shared" si="162"/>
        <v>2.0537489106318221</v>
      </c>
      <c r="O888" s="25">
        <f t="shared" si="163"/>
        <v>225.90874038909337</v>
      </c>
      <c r="P888" s="8">
        <f t="shared" si="164"/>
        <v>332</v>
      </c>
      <c r="Q888" s="8">
        <f t="shared" si="165"/>
        <v>2737</v>
      </c>
      <c r="R888" s="8">
        <f t="shared" si="166"/>
        <v>1005.2341919128683</v>
      </c>
      <c r="S888" s="8">
        <f t="shared" si="167"/>
        <v>1006</v>
      </c>
      <c r="T888" t="s">
        <v>62</v>
      </c>
    </row>
    <row r="889" spans="1:20" x14ac:dyDescent="0.35">
      <c r="A889" s="18" t="s">
        <v>1830</v>
      </c>
      <c r="B889" s="18" t="s">
        <v>1831</v>
      </c>
      <c r="C889" s="19">
        <v>2468.2399999999998</v>
      </c>
      <c r="D889" s="20">
        <f t="shared" si="156"/>
        <v>2.6777007645051407E-4</v>
      </c>
      <c r="E889" s="10">
        <f>SUM($C$5:C889)/SUM($C$5:$C$3941)</f>
        <v>0.79955900734084084</v>
      </c>
      <c r="F889" t="str">
        <f t="shared" si="157"/>
        <v>A</v>
      </c>
      <c r="G889" s="21">
        <v>3.148265306122449</v>
      </c>
      <c r="H889" s="22">
        <f t="shared" si="158"/>
        <v>1.8889591836734694</v>
      </c>
      <c r="I889" s="23">
        <v>15.07692307692308</v>
      </c>
      <c r="J889" s="23">
        <v>35.407347278881247</v>
      </c>
      <c r="K889" s="24">
        <f t="shared" si="159"/>
        <v>2.3484465031911026</v>
      </c>
      <c r="L889" t="str">
        <f t="shared" si="160"/>
        <v>Z</v>
      </c>
      <c r="M889" s="10">
        <f t="shared" si="161"/>
        <v>0.98</v>
      </c>
      <c r="N889" s="24">
        <f t="shared" si="162"/>
        <v>2.0537489106318221</v>
      </c>
      <c r="O889" s="25">
        <f t="shared" si="163"/>
        <v>102.83850026207104</v>
      </c>
      <c r="P889" s="8">
        <f t="shared" si="164"/>
        <v>133</v>
      </c>
      <c r="Q889" s="8">
        <f t="shared" si="165"/>
        <v>784.00000000000023</v>
      </c>
      <c r="R889" s="8">
        <f t="shared" si="166"/>
        <v>288.1122620568043</v>
      </c>
      <c r="S889" s="8">
        <f t="shared" si="167"/>
        <v>289</v>
      </c>
      <c r="T889" t="s">
        <v>62</v>
      </c>
    </row>
    <row r="890" spans="1:20" x14ac:dyDescent="0.35">
      <c r="A890" s="18" t="s">
        <v>1832</v>
      </c>
      <c r="B890" s="18" t="s">
        <v>1833</v>
      </c>
      <c r="C890" s="19">
        <v>2466.8200000000002</v>
      </c>
      <c r="D890" s="20">
        <f t="shared" si="156"/>
        <v>2.676160259900404E-4</v>
      </c>
      <c r="E890" s="10">
        <f>SUM($C$5:C890)/SUM($C$5:$C$3941)</f>
        <v>0.79982662336683097</v>
      </c>
      <c r="F890" t="str">
        <f t="shared" si="157"/>
        <v>A</v>
      </c>
      <c r="G890" s="21">
        <v>3.1464540816326529</v>
      </c>
      <c r="H890" s="22">
        <f t="shared" si="158"/>
        <v>1.8878724489795917</v>
      </c>
      <c r="I890" s="23">
        <v>15.07692307692308</v>
      </c>
      <c r="J890" s="23">
        <v>12.13299852023423</v>
      </c>
      <c r="K890" s="24">
        <f t="shared" si="159"/>
        <v>0.80473969777063747</v>
      </c>
      <c r="L890" t="str">
        <f t="shared" si="160"/>
        <v>X</v>
      </c>
      <c r="M890" s="10">
        <f t="shared" si="161"/>
        <v>0.98</v>
      </c>
      <c r="N890" s="24">
        <f t="shared" si="162"/>
        <v>2.0537489106318221</v>
      </c>
      <c r="O890" s="25">
        <f t="shared" si="163"/>
        <v>35.239560921499219</v>
      </c>
      <c r="P890" s="8">
        <f t="shared" si="164"/>
        <v>66</v>
      </c>
      <c r="Q890" s="8">
        <f t="shared" si="165"/>
        <v>784.00000000000023</v>
      </c>
      <c r="R890" s="8">
        <f t="shared" si="166"/>
        <v>288.19517458238312</v>
      </c>
      <c r="S890" s="8">
        <f t="shared" si="167"/>
        <v>289</v>
      </c>
      <c r="T890" t="s">
        <v>62</v>
      </c>
    </row>
    <row r="891" spans="1:20" x14ac:dyDescent="0.35">
      <c r="A891" s="18" t="s">
        <v>1834</v>
      </c>
      <c r="B891" s="18" t="s">
        <v>1835</v>
      </c>
      <c r="C891" s="19">
        <v>2465.4699999999998</v>
      </c>
      <c r="D891" s="20">
        <f t="shared" si="156"/>
        <v>2.6746956956635051E-4</v>
      </c>
      <c r="E891" s="10">
        <f>SUM($C$5:C891)/SUM($C$5:$C$3941)</f>
        <v>0.80009409293639722</v>
      </c>
      <c r="F891" t="str">
        <f t="shared" si="157"/>
        <v>A</v>
      </c>
      <c r="G891" s="21">
        <v>1.0789803063457331</v>
      </c>
      <c r="H891" s="22">
        <f t="shared" si="158"/>
        <v>0.64738818380743979</v>
      </c>
      <c r="I891" s="23">
        <v>43.942307692307693</v>
      </c>
      <c r="J891" s="23">
        <v>109.8054274635479</v>
      </c>
      <c r="K891" s="24">
        <f t="shared" si="159"/>
        <v>2.4988543667853351</v>
      </c>
      <c r="L891" t="str">
        <f t="shared" si="160"/>
        <v>Z</v>
      </c>
      <c r="M891" s="10">
        <f t="shared" si="161"/>
        <v>0.98</v>
      </c>
      <c r="N891" s="24">
        <f t="shared" si="162"/>
        <v>2.0537489106318221</v>
      </c>
      <c r="O891" s="25">
        <f t="shared" si="163"/>
        <v>318.92322777092522</v>
      </c>
      <c r="P891" s="8">
        <f t="shared" si="164"/>
        <v>407</v>
      </c>
      <c r="Q891" s="8">
        <f t="shared" si="165"/>
        <v>2285</v>
      </c>
      <c r="R891" s="8">
        <f t="shared" si="166"/>
        <v>840.18653246953522</v>
      </c>
      <c r="S891" s="8">
        <f t="shared" si="167"/>
        <v>841</v>
      </c>
      <c r="T891" t="s">
        <v>62</v>
      </c>
    </row>
    <row r="892" spans="1:20" x14ac:dyDescent="0.35">
      <c r="A892" s="18" t="s">
        <v>1836</v>
      </c>
      <c r="B892" s="18" t="s">
        <v>1837</v>
      </c>
      <c r="C892" s="19">
        <v>2465.17</v>
      </c>
      <c r="D892" s="20">
        <f t="shared" si="156"/>
        <v>2.6743702369441945E-4</v>
      </c>
      <c r="E892" s="10">
        <f>SUM($C$5:C892)/SUM($C$5:$C$3941)</f>
        <v>0.80036152996009169</v>
      </c>
      <c r="F892" t="str">
        <f t="shared" si="157"/>
        <v>B</v>
      </c>
      <c r="G892" s="21">
        <v>7.2505000000000006</v>
      </c>
      <c r="H892" s="22">
        <f t="shared" si="158"/>
        <v>4.3502999999999998</v>
      </c>
      <c r="I892" s="23">
        <v>6.5384615384615383</v>
      </c>
      <c r="J892" s="23">
        <v>10.50576226287183</v>
      </c>
      <c r="K892" s="24">
        <f t="shared" si="159"/>
        <v>1.6067636402039269</v>
      </c>
      <c r="L892" t="str">
        <f t="shared" si="160"/>
        <v>Y</v>
      </c>
      <c r="M892" s="10">
        <f t="shared" si="161"/>
        <v>0.95</v>
      </c>
      <c r="N892" s="24">
        <f t="shared" si="162"/>
        <v>1.6448536269514715</v>
      </c>
      <c r="O892" s="25">
        <f t="shared" si="163"/>
        <v>24.438234255054809</v>
      </c>
      <c r="P892" s="8">
        <f t="shared" si="164"/>
        <v>38</v>
      </c>
      <c r="Q892" s="8">
        <f t="shared" si="165"/>
        <v>340</v>
      </c>
      <c r="R892" s="8">
        <f t="shared" si="166"/>
        <v>125.02442121738648</v>
      </c>
      <c r="S892" s="8">
        <f t="shared" si="167"/>
        <v>126</v>
      </c>
      <c r="T892" t="s">
        <v>62</v>
      </c>
    </row>
    <row r="893" spans="1:20" x14ac:dyDescent="0.35">
      <c r="A893" s="18" t="s">
        <v>1838</v>
      </c>
      <c r="B893" s="18" t="s">
        <v>1839</v>
      </c>
      <c r="C893" s="19">
        <v>2462.5500000000002</v>
      </c>
      <c r="D893" s="20">
        <f t="shared" si="156"/>
        <v>2.6715278974622143E-4</v>
      </c>
      <c r="E893" s="10">
        <f>SUM($C$5:C893)/SUM($C$5:$C$3941)</f>
        <v>0.80062868274983789</v>
      </c>
      <c r="F893" t="str">
        <f t="shared" si="157"/>
        <v>B</v>
      </c>
      <c r="G893" s="21">
        <v>5.3186825053995683</v>
      </c>
      <c r="H893" s="22">
        <f t="shared" si="158"/>
        <v>3.1912095032397407</v>
      </c>
      <c r="I893" s="23">
        <v>8.9038461538461533</v>
      </c>
      <c r="J893" s="23">
        <v>8.4255903741125397</v>
      </c>
      <c r="K893" s="24">
        <f t="shared" si="159"/>
        <v>0.94628660789168917</v>
      </c>
      <c r="L893" t="str">
        <f t="shared" si="160"/>
        <v>X</v>
      </c>
      <c r="M893" s="10">
        <f t="shared" si="161"/>
        <v>0.95</v>
      </c>
      <c r="N893" s="24">
        <f t="shared" si="162"/>
        <v>1.6448536269514715</v>
      </c>
      <c r="O893" s="25">
        <f t="shared" si="163"/>
        <v>19.599391852544262</v>
      </c>
      <c r="P893" s="8">
        <f t="shared" si="164"/>
        <v>38</v>
      </c>
      <c r="Q893" s="8">
        <f t="shared" si="165"/>
        <v>463</v>
      </c>
      <c r="R893" s="8">
        <f t="shared" si="166"/>
        <v>170.34438985906482</v>
      </c>
      <c r="S893" s="8">
        <f t="shared" si="167"/>
        <v>171</v>
      </c>
      <c r="T893" t="s">
        <v>62</v>
      </c>
    </row>
    <row r="894" spans="1:20" x14ac:dyDescent="0.35">
      <c r="A894" s="18" t="s">
        <v>1840</v>
      </c>
      <c r="B894" s="18" t="s">
        <v>1841</v>
      </c>
      <c r="C894" s="19">
        <v>2462.5500000000002</v>
      </c>
      <c r="D894" s="20">
        <f t="shared" si="156"/>
        <v>2.6715278974622143E-4</v>
      </c>
      <c r="E894" s="10">
        <f>SUM($C$5:C894)/SUM($C$5:$C$3941)</f>
        <v>0.8008958355395841</v>
      </c>
      <c r="F894" t="str">
        <f t="shared" si="157"/>
        <v>B</v>
      </c>
      <c r="G894" s="21">
        <v>5.2731263383297646</v>
      </c>
      <c r="H894" s="22">
        <f t="shared" si="158"/>
        <v>3.1638758029978589</v>
      </c>
      <c r="I894" s="23">
        <v>8.9807692307692299</v>
      </c>
      <c r="J894" s="23">
        <v>11.874326209351571</v>
      </c>
      <c r="K894" s="24">
        <f t="shared" si="159"/>
        <v>1.3221947813410744</v>
      </c>
      <c r="L894" t="str">
        <f t="shared" si="160"/>
        <v>Y</v>
      </c>
      <c r="M894" s="10">
        <f t="shared" si="161"/>
        <v>0.95</v>
      </c>
      <c r="N894" s="24">
        <f t="shared" si="162"/>
        <v>1.6448536269514715</v>
      </c>
      <c r="O894" s="25">
        <f t="shared" si="163"/>
        <v>27.621752545326082</v>
      </c>
      <c r="P894" s="8">
        <f t="shared" si="164"/>
        <v>46</v>
      </c>
      <c r="Q894" s="8">
        <f t="shared" si="165"/>
        <v>466.99999999999994</v>
      </c>
      <c r="R894" s="8">
        <f t="shared" si="166"/>
        <v>171.81604765482345</v>
      </c>
      <c r="S894" s="8">
        <f t="shared" si="167"/>
        <v>172</v>
      </c>
      <c r="T894" t="s">
        <v>62</v>
      </c>
    </row>
    <row r="895" spans="1:20" x14ac:dyDescent="0.35">
      <c r="A895" s="18" t="s">
        <v>1842</v>
      </c>
      <c r="B895" s="18" t="s">
        <v>1843</v>
      </c>
      <c r="C895" s="19">
        <v>2460.06</v>
      </c>
      <c r="D895" s="20">
        <f t="shared" si="156"/>
        <v>2.6688265900919349E-4</v>
      </c>
      <c r="E895" s="10">
        <f>SUM($C$5:C895)/SUM($C$5:$C$3941)</f>
        <v>0.80116271819859319</v>
      </c>
      <c r="F895" t="str">
        <f t="shared" si="157"/>
        <v>B</v>
      </c>
      <c r="G895" s="21">
        <v>1.657722371967655</v>
      </c>
      <c r="H895" s="22">
        <f t="shared" si="158"/>
        <v>0.994633423180593</v>
      </c>
      <c r="I895" s="23">
        <v>28.53846153846154</v>
      </c>
      <c r="J895" s="23">
        <v>53.997988901716177</v>
      </c>
      <c r="K895" s="24">
        <f t="shared" si="159"/>
        <v>1.8921128186585181</v>
      </c>
      <c r="L895" t="str">
        <f t="shared" si="160"/>
        <v>Y</v>
      </c>
      <c r="M895" s="10">
        <f t="shared" si="161"/>
        <v>0.95</v>
      </c>
      <c r="N895" s="24">
        <f t="shared" si="162"/>
        <v>1.6448536269514715</v>
      </c>
      <c r="O895" s="25">
        <f t="shared" si="163"/>
        <v>125.60873443192334</v>
      </c>
      <c r="P895" s="8">
        <f t="shared" si="164"/>
        <v>183</v>
      </c>
      <c r="Q895" s="8">
        <f t="shared" si="165"/>
        <v>1484</v>
      </c>
      <c r="R895" s="8">
        <f t="shared" si="166"/>
        <v>546.26128730117819</v>
      </c>
      <c r="S895" s="8">
        <f t="shared" si="167"/>
        <v>547</v>
      </c>
      <c r="T895" t="s">
        <v>62</v>
      </c>
    </row>
    <row r="896" spans="1:20" x14ac:dyDescent="0.35">
      <c r="A896" s="18" t="s">
        <v>1844</v>
      </c>
      <c r="B896" s="18" t="s">
        <v>1845</v>
      </c>
      <c r="C896" s="19">
        <v>2450.2600000000002</v>
      </c>
      <c r="D896" s="20">
        <f t="shared" si="156"/>
        <v>2.6581949385944508E-4</v>
      </c>
      <c r="E896" s="10">
        <f>SUM($C$5:C896)/SUM($C$5:$C$3941)</f>
        <v>0.80142853769245259</v>
      </c>
      <c r="F896" t="str">
        <f t="shared" si="157"/>
        <v>B</v>
      </c>
      <c r="G896" s="21">
        <v>8.9100363636363653</v>
      </c>
      <c r="H896" s="22">
        <f t="shared" si="158"/>
        <v>5.3460218181818187</v>
      </c>
      <c r="I896" s="23">
        <v>5.2884615384615383</v>
      </c>
      <c r="J896" s="23">
        <v>12.520315316554241</v>
      </c>
      <c r="K896" s="24">
        <f t="shared" si="159"/>
        <v>2.3674778053120749</v>
      </c>
      <c r="L896" t="str">
        <f t="shared" si="160"/>
        <v>Z</v>
      </c>
      <c r="M896" s="10">
        <f t="shared" si="161"/>
        <v>0.95</v>
      </c>
      <c r="N896" s="24">
        <f t="shared" si="162"/>
        <v>1.6448536269514715</v>
      </c>
      <c r="O896" s="25">
        <f t="shared" si="163"/>
        <v>29.124435809331061</v>
      </c>
      <c r="P896" s="8">
        <f t="shared" si="164"/>
        <v>40</v>
      </c>
      <c r="Q896" s="8">
        <f t="shared" si="165"/>
        <v>275</v>
      </c>
      <c r="R896" s="8">
        <f t="shared" si="166"/>
        <v>101.42989626324058</v>
      </c>
      <c r="S896" s="8">
        <f t="shared" si="167"/>
        <v>102</v>
      </c>
      <c r="T896" t="s">
        <v>62</v>
      </c>
    </row>
    <row r="897" spans="1:20" x14ac:dyDescent="0.35">
      <c r="A897" s="18" t="s">
        <v>1846</v>
      </c>
      <c r="B897" s="18" t="s">
        <v>1847</v>
      </c>
      <c r="C897" s="19">
        <v>2444.5500000000002</v>
      </c>
      <c r="D897" s="20">
        <f t="shared" si="156"/>
        <v>2.6520003743035699E-4</v>
      </c>
      <c r="E897" s="10">
        <f>SUM($C$5:C897)/SUM($C$5:$C$3941)</f>
        <v>0.80169373772988295</v>
      </c>
      <c r="F897" t="str">
        <f t="shared" si="157"/>
        <v>B</v>
      </c>
      <c r="G897" s="21">
        <v>2.1146626297577851</v>
      </c>
      <c r="H897" s="22">
        <f t="shared" si="158"/>
        <v>1.268797577854671</v>
      </c>
      <c r="I897" s="23">
        <v>22.23076923076923</v>
      </c>
      <c r="J897" s="23">
        <v>24.240312707986991</v>
      </c>
      <c r="K897" s="24">
        <f t="shared" si="159"/>
        <v>1.0903946892866121</v>
      </c>
      <c r="L897" t="str">
        <f t="shared" si="160"/>
        <v>Y</v>
      </c>
      <c r="M897" s="10">
        <f t="shared" si="161"/>
        <v>0.95</v>
      </c>
      <c r="N897" s="24">
        <f t="shared" si="162"/>
        <v>1.6448536269514715</v>
      </c>
      <c r="O897" s="25">
        <f t="shared" si="163"/>
        <v>56.387192623530169</v>
      </c>
      <c r="P897" s="8">
        <f t="shared" si="164"/>
        <v>101</v>
      </c>
      <c r="Q897" s="8">
        <f t="shared" si="165"/>
        <v>1156</v>
      </c>
      <c r="R897" s="8">
        <f t="shared" si="166"/>
        <v>426.87207425967193</v>
      </c>
      <c r="S897" s="8">
        <f t="shared" si="167"/>
        <v>427</v>
      </c>
      <c r="T897" t="s">
        <v>62</v>
      </c>
    </row>
    <row r="898" spans="1:20" x14ac:dyDescent="0.35">
      <c r="A898" s="18" t="s">
        <v>1848</v>
      </c>
      <c r="B898" s="18" t="s">
        <v>1849</v>
      </c>
      <c r="C898" s="19">
        <v>2444.3000000000002</v>
      </c>
      <c r="D898" s="20">
        <f t="shared" si="156"/>
        <v>2.6517291587041444E-4</v>
      </c>
      <c r="E898" s="10">
        <f>SUM($C$5:C898)/SUM($C$5:$C$3941)</f>
        <v>0.80195891064575342</v>
      </c>
      <c r="F898" t="str">
        <f t="shared" si="157"/>
        <v>B</v>
      </c>
      <c r="G898" s="21">
        <v>1.6102108036890641</v>
      </c>
      <c r="H898" s="22">
        <f t="shared" si="158"/>
        <v>0.96612648221343844</v>
      </c>
      <c r="I898" s="23">
        <v>29.19230769230769</v>
      </c>
      <c r="J898" s="23">
        <v>62.49016815578883</v>
      </c>
      <c r="K898" s="24">
        <f t="shared" si="159"/>
        <v>2.1406381713445453</v>
      </c>
      <c r="L898" t="str">
        <f t="shared" si="160"/>
        <v>Z</v>
      </c>
      <c r="M898" s="10">
        <f t="shared" si="161"/>
        <v>0.95</v>
      </c>
      <c r="N898" s="24">
        <f t="shared" si="162"/>
        <v>1.6448536269514715</v>
      </c>
      <c r="O898" s="25">
        <f t="shared" si="163"/>
        <v>145.36302362618625</v>
      </c>
      <c r="P898" s="8">
        <f t="shared" si="164"/>
        <v>204</v>
      </c>
      <c r="Q898" s="8">
        <f t="shared" si="165"/>
        <v>1517.9999999999998</v>
      </c>
      <c r="R898" s="8">
        <f t="shared" si="166"/>
        <v>560.57521261402462</v>
      </c>
      <c r="S898" s="8">
        <f t="shared" si="167"/>
        <v>561</v>
      </c>
      <c r="T898" t="s">
        <v>62</v>
      </c>
    </row>
    <row r="899" spans="1:20" x14ac:dyDescent="0.35">
      <c r="A899" s="18" t="s">
        <v>1850</v>
      </c>
      <c r="B899" s="18" t="s">
        <v>1851</v>
      </c>
      <c r="C899" s="19">
        <v>2442.62</v>
      </c>
      <c r="D899" s="20">
        <f t="shared" si="156"/>
        <v>2.6499065898760038E-4</v>
      </c>
      <c r="E899" s="10">
        <f>SUM($C$5:C899)/SUM($C$5:$C$3941)</f>
        <v>0.80222390130474097</v>
      </c>
      <c r="F899" t="str">
        <f t="shared" si="157"/>
        <v>B</v>
      </c>
      <c r="G899" s="21">
        <v>2.7883789954337899</v>
      </c>
      <c r="H899" s="22">
        <f t="shared" si="158"/>
        <v>1.6730273972602738</v>
      </c>
      <c r="I899" s="23">
        <v>16.84615384615385</v>
      </c>
      <c r="J899" s="23">
        <v>43.764245687585181</v>
      </c>
      <c r="K899" s="24">
        <f t="shared" si="159"/>
        <v>2.5978775978931834</v>
      </c>
      <c r="L899" t="str">
        <f t="shared" si="160"/>
        <v>Z</v>
      </c>
      <c r="M899" s="10">
        <f t="shared" si="161"/>
        <v>0.95</v>
      </c>
      <c r="N899" s="24">
        <f t="shared" si="162"/>
        <v>1.6448536269514715</v>
      </c>
      <c r="O899" s="25">
        <f t="shared" si="163"/>
        <v>101.80326389916014</v>
      </c>
      <c r="P899" s="8">
        <f t="shared" si="164"/>
        <v>136</v>
      </c>
      <c r="Q899" s="8">
        <f t="shared" si="165"/>
        <v>876.00000000000023</v>
      </c>
      <c r="R899" s="8">
        <f t="shared" si="166"/>
        <v>323.60522442150955</v>
      </c>
      <c r="S899" s="8">
        <f t="shared" si="167"/>
        <v>324</v>
      </c>
      <c r="T899" t="s">
        <v>62</v>
      </c>
    </row>
    <row r="900" spans="1:20" x14ac:dyDescent="0.35">
      <c r="A900" s="18" t="s">
        <v>1852</v>
      </c>
      <c r="B900" s="18" t="s">
        <v>1853</v>
      </c>
      <c r="C900" s="19">
        <v>2439.7199999999998</v>
      </c>
      <c r="D900" s="20">
        <f t="shared" si="156"/>
        <v>2.6467604889226663E-4</v>
      </c>
      <c r="E900" s="10">
        <f>SUM($C$5:C900)/SUM($C$5:$C$3941)</f>
        <v>0.80248857735363321</v>
      </c>
      <c r="F900" t="str">
        <f t="shared" si="157"/>
        <v>B</v>
      </c>
      <c r="G900" s="21">
        <v>2.3918823529411761</v>
      </c>
      <c r="H900" s="22">
        <f t="shared" si="158"/>
        <v>1.4351294117647055</v>
      </c>
      <c r="I900" s="23">
        <v>19.61538461538462</v>
      </c>
      <c r="J900" s="23">
        <v>35.618982516846899</v>
      </c>
      <c r="K900" s="24">
        <f t="shared" si="159"/>
        <v>1.8158696969372925</v>
      </c>
      <c r="L900" t="str">
        <f t="shared" si="160"/>
        <v>Y</v>
      </c>
      <c r="M900" s="10">
        <f t="shared" si="161"/>
        <v>0.95</v>
      </c>
      <c r="N900" s="24">
        <f t="shared" si="162"/>
        <v>1.6448536269514715</v>
      </c>
      <c r="O900" s="25">
        <f t="shared" si="163"/>
        <v>82.8559619847573</v>
      </c>
      <c r="P900" s="8">
        <f t="shared" si="164"/>
        <v>123</v>
      </c>
      <c r="Q900" s="8">
        <f t="shared" si="165"/>
        <v>1020.0000000000002</v>
      </c>
      <c r="R900" s="8">
        <f t="shared" si="166"/>
        <v>377.02448135968302</v>
      </c>
      <c r="S900" s="8">
        <f t="shared" si="167"/>
        <v>378</v>
      </c>
      <c r="T900" t="s">
        <v>62</v>
      </c>
    </row>
    <row r="901" spans="1:20" x14ac:dyDescent="0.35">
      <c r="A901" s="18" t="s">
        <v>1854</v>
      </c>
      <c r="B901" s="18" t="s">
        <v>1855</v>
      </c>
      <c r="C901" s="19">
        <v>2438.29</v>
      </c>
      <c r="D901" s="20">
        <f t="shared" ref="D901:D964" si="168">C901/SUM($C$5:$C$3941)</f>
        <v>2.6452091356939523E-4</v>
      </c>
      <c r="E901" s="10">
        <f>SUM($C$5:C901)/SUM($C$5:$C$3941)</f>
        <v>0.80275309826720265</v>
      </c>
      <c r="F901" t="str">
        <f t="shared" ref="F901:F964" si="169">IF(E901-D901&lt;CutA,"A",IF(E901-D901&lt;CutB,"B","C"))</f>
        <v>B</v>
      </c>
      <c r="G901" s="21">
        <v>5.0692099792099787</v>
      </c>
      <c r="H901" s="22">
        <f t="shared" ref="H901:H964" si="170">G901*CostRatio</f>
        <v>3.0415259875259872</v>
      </c>
      <c r="I901" s="23">
        <v>9.25</v>
      </c>
      <c r="J901" s="23">
        <v>17.768528026690731</v>
      </c>
      <c r="K901" s="24">
        <f t="shared" ref="K901:K964" si="171">IF(I901&gt;0,J901/I901,0)</f>
        <v>1.9209219488314304</v>
      </c>
      <c r="L901" t="str">
        <f t="shared" ref="L901:L964" si="172">IF(K901&lt;=CutX,"X",IF(K901&lt;=CutY,"Y","Z"))</f>
        <v>Y</v>
      </c>
      <c r="M901" s="10">
        <f t="shared" ref="M901:M964" si="173">_xlfn.XLOOKUP(F901,TargetClass,TargetLevel)</f>
        <v>0.95</v>
      </c>
      <c r="N901" s="24">
        <f t="shared" ref="N901:N964" si="174">_xlfn.NORM.S.INV(M901)</f>
        <v>1.6448536269514715</v>
      </c>
      <c r="O901" s="25">
        <f t="shared" ref="O901:O964" si="175">N901*J901*SQRT(LeadTime)</f>
        <v>41.332693375175843</v>
      </c>
      <c r="P901" s="8">
        <f t="shared" ref="P901:P964" si="176">ROUNDUP(ROUND(I901*LeadTime+O901,6),0)</f>
        <v>60</v>
      </c>
      <c r="Q901" s="8">
        <f t="shared" ref="Q901:Q964" si="177">I901*WeeksPerYear</f>
        <v>481</v>
      </c>
      <c r="R901" s="8">
        <f t="shared" ref="R901:R964" si="178">SQRT(2*Q901*OrderCost/(HoldingRate*H901))</f>
        <v>177.84504524008457</v>
      </c>
      <c r="S901" s="8">
        <f t="shared" ref="S901:S964" si="179">MAX(ROUNDUP(ROUND(R901,6),0),ROUNDUP(ROUND(I901,6),0))</f>
        <v>178</v>
      </c>
      <c r="T901" t="s">
        <v>62</v>
      </c>
    </row>
    <row r="902" spans="1:20" x14ac:dyDescent="0.35">
      <c r="A902" s="18" t="s">
        <v>1856</v>
      </c>
      <c r="B902" s="18" t="s">
        <v>1857</v>
      </c>
      <c r="C902" s="19">
        <v>2437.35</v>
      </c>
      <c r="D902" s="20">
        <f t="shared" si="168"/>
        <v>2.6441893650401116E-4</v>
      </c>
      <c r="E902" s="10">
        <f>SUM($C$5:C902)/SUM($C$5:$C$3941)</f>
        <v>0.80301751720370662</v>
      </c>
      <c r="F902" t="str">
        <f t="shared" si="169"/>
        <v>B</v>
      </c>
      <c r="G902" s="21">
        <v>0.87800792507204606</v>
      </c>
      <c r="H902" s="22">
        <f t="shared" si="170"/>
        <v>0.52680475504322766</v>
      </c>
      <c r="I902" s="23">
        <v>53.384615384615387</v>
      </c>
      <c r="J902" s="23">
        <v>369.70328080381438</v>
      </c>
      <c r="K902" s="24">
        <f t="shared" si="171"/>
        <v>6.9252775943077616</v>
      </c>
      <c r="L902" t="str">
        <f t="shared" si="172"/>
        <v>Z</v>
      </c>
      <c r="M902" s="10">
        <f t="shared" si="173"/>
        <v>0.95</v>
      </c>
      <c r="N902" s="24">
        <f t="shared" si="174"/>
        <v>1.6448536269514715</v>
      </c>
      <c r="O902" s="25">
        <f t="shared" si="175"/>
        <v>859.99427315007267</v>
      </c>
      <c r="P902" s="8">
        <f t="shared" si="176"/>
        <v>967</v>
      </c>
      <c r="Q902" s="8">
        <f t="shared" si="177"/>
        <v>2776</v>
      </c>
      <c r="R902" s="8">
        <f t="shared" si="178"/>
        <v>1026.5967512258139</v>
      </c>
      <c r="S902" s="8">
        <f t="shared" si="179"/>
        <v>1027</v>
      </c>
      <c r="T902" t="s">
        <v>175</v>
      </c>
    </row>
    <row r="903" spans="1:20" x14ac:dyDescent="0.35">
      <c r="A903" s="18" t="s">
        <v>1858</v>
      </c>
      <c r="B903" s="18" t="s">
        <v>1859</v>
      </c>
      <c r="C903" s="19">
        <v>2436.17</v>
      </c>
      <c r="D903" s="20">
        <f t="shared" si="168"/>
        <v>2.6429092274108231E-4</v>
      </c>
      <c r="E903" s="10">
        <f>SUM($C$5:C903)/SUM($C$5:$C$3941)</f>
        <v>0.80328180812644767</v>
      </c>
      <c r="F903" t="str">
        <f t="shared" si="169"/>
        <v>B</v>
      </c>
      <c r="G903" s="21">
        <v>0.8497279386117893</v>
      </c>
      <c r="H903" s="22">
        <f t="shared" si="170"/>
        <v>0.5098367631670736</v>
      </c>
      <c r="I903" s="23">
        <v>55.134615384615387</v>
      </c>
      <c r="J903" s="23">
        <v>101.4276577599656</v>
      </c>
      <c r="K903" s="24">
        <f t="shared" si="171"/>
        <v>1.8396366248755531</v>
      </c>
      <c r="L903" t="str">
        <f t="shared" si="172"/>
        <v>Y</v>
      </c>
      <c r="M903" s="10">
        <f t="shared" si="173"/>
        <v>0.95</v>
      </c>
      <c r="N903" s="24">
        <f t="shared" si="174"/>
        <v>1.6448536269514715</v>
      </c>
      <c r="O903" s="25">
        <f t="shared" si="175"/>
        <v>235.93841153626028</v>
      </c>
      <c r="P903" s="8">
        <f t="shared" si="176"/>
        <v>347</v>
      </c>
      <c r="Q903" s="8">
        <f t="shared" si="177"/>
        <v>2867</v>
      </c>
      <c r="R903" s="8">
        <f t="shared" si="178"/>
        <v>1060.5063424140701</v>
      </c>
      <c r="S903" s="8">
        <f t="shared" si="179"/>
        <v>1061</v>
      </c>
      <c r="T903" t="s">
        <v>62</v>
      </c>
    </row>
    <row r="904" spans="1:20" x14ac:dyDescent="0.35">
      <c r="A904" s="18" t="s">
        <v>1860</v>
      </c>
      <c r="B904" s="18" t="s">
        <v>1861</v>
      </c>
      <c r="C904" s="19">
        <v>2431.5300000000002</v>
      </c>
      <c r="D904" s="20">
        <f t="shared" si="168"/>
        <v>2.6378754658854838E-4</v>
      </c>
      <c r="E904" s="10">
        <f>SUM($C$5:C904)/SUM($C$5:$C$3941)</f>
        <v>0.80354559567303618</v>
      </c>
      <c r="F904" t="str">
        <f t="shared" si="169"/>
        <v>B</v>
      </c>
      <c r="G904" s="21">
        <v>8.9067032967032951</v>
      </c>
      <c r="H904" s="22">
        <f t="shared" si="170"/>
        <v>5.3440219780219769</v>
      </c>
      <c r="I904" s="23">
        <v>5.25</v>
      </c>
      <c r="J904" s="23">
        <v>8.1478374371339033</v>
      </c>
      <c r="K904" s="24">
        <f t="shared" si="171"/>
        <v>1.551969035644553</v>
      </c>
      <c r="L904" t="str">
        <f t="shared" si="172"/>
        <v>Y</v>
      </c>
      <c r="M904" s="10">
        <f t="shared" si="173"/>
        <v>0.95</v>
      </c>
      <c r="N904" s="24">
        <f t="shared" si="174"/>
        <v>1.6448536269514715</v>
      </c>
      <c r="O904" s="25">
        <f t="shared" si="175"/>
        <v>18.953290106752625</v>
      </c>
      <c r="P904" s="8">
        <f t="shared" si="176"/>
        <v>30</v>
      </c>
      <c r="Q904" s="8">
        <f t="shared" si="177"/>
        <v>273</v>
      </c>
      <c r="R904" s="8">
        <f t="shared" si="178"/>
        <v>101.07929485894419</v>
      </c>
      <c r="S904" s="8">
        <f t="shared" si="179"/>
        <v>102</v>
      </c>
      <c r="T904" t="s">
        <v>62</v>
      </c>
    </row>
    <row r="905" spans="1:20" x14ac:dyDescent="0.35">
      <c r="A905" s="18" t="s">
        <v>1862</v>
      </c>
      <c r="B905" s="18" t="s">
        <v>1863</v>
      </c>
      <c r="C905" s="19">
        <v>2430.4499999999998</v>
      </c>
      <c r="D905" s="20">
        <f t="shared" si="168"/>
        <v>2.6367038144959644E-4</v>
      </c>
      <c r="E905" s="10">
        <f>SUM($C$5:C905)/SUM($C$5:$C$3941)</f>
        <v>0.80380926605448588</v>
      </c>
      <c r="F905" t="str">
        <f t="shared" si="169"/>
        <v>B</v>
      </c>
      <c r="G905" s="21">
        <v>7.9686885245901644</v>
      </c>
      <c r="H905" s="22">
        <f t="shared" si="170"/>
        <v>4.7812131147540988</v>
      </c>
      <c r="I905" s="23">
        <v>5.865384615384615</v>
      </c>
      <c r="J905" s="23">
        <v>13.048970879944561</v>
      </c>
      <c r="K905" s="24">
        <f t="shared" si="171"/>
        <v>2.2247425762528432</v>
      </c>
      <c r="L905" t="str">
        <f t="shared" si="172"/>
        <v>Z</v>
      </c>
      <c r="M905" s="10">
        <f t="shared" si="173"/>
        <v>0.95</v>
      </c>
      <c r="N905" s="24">
        <f t="shared" si="174"/>
        <v>1.6448536269514715</v>
      </c>
      <c r="O905" s="25">
        <f t="shared" si="175"/>
        <v>30.354180798329025</v>
      </c>
      <c r="P905" s="8">
        <f t="shared" si="176"/>
        <v>43</v>
      </c>
      <c r="Q905" s="8">
        <f t="shared" si="177"/>
        <v>305</v>
      </c>
      <c r="R905" s="8">
        <f t="shared" si="178"/>
        <v>112.95250488184413</v>
      </c>
      <c r="S905" s="8">
        <f t="shared" si="179"/>
        <v>113</v>
      </c>
      <c r="T905" t="s">
        <v>62</v>
      </c>
    </row>
    <row r="906" spans="1:20" x14ac:dyDescent="0.35">
      <c r="A906" s="18" t="s">
        <v>1864</v>
      </c>
      <c r="B906" s="18" t="s">
        <v>1865</v>
      </c>
      <c r="C906" s="19">
        <v>2430.34</v>
      </c>
      <c r="D906" s="20">
        <f t="shared" si="168"/>
        <v>2.6365844796322175E-4</v>
      </c>
      <c r="E906" s="10">
        <f>SUM($C$5:C906)/SUM($C$5:$C$3941)</f>
        <v>0.80407292450244905</v>
      </c>
      <c r="F906" t="str">
        <f t="shared" si="169"/>
        <v>B</v>
      </c>
      <c r="G906" s="21">
        <v>12.399693877551019</v>
      </c>
      <c r="H906" s="22">
        <f t="shared" si="170"/>
        <v>7.439816326530611</v>
      </c>
      <c r="I906" s="23">
        <v>3.7692307692307692</v>
      </c>
      <c r="J906" s="23">
        <v>13.631876404172781</v>
      </c>
      <c r="K906" s="24">
        <f t="shared" si="171"/>
        <v>3.6166202704948196</v>
      </c>
      <c r="L906" t="str">
        <f t="shared" si="172"/>
        <v>Z</v>
      </c>
      <c r="M906" s="10">
        <f t="shared" si="173"/>
        <v>0.95</v>
      </c>
      <c r="N906" s="24">
        <f t="shared" si="174"/>
        <v>1.6448536269514715</v>
      </c>
      <c r="O906" s="25">
        <f t="shared" si="175"/>
        <v>31.710120652403049</v>
      </c>
      <c r="P906" s="8">
        <f t="shared" si="176"/>
        <v>40</v>
      </c>
      <c r="Q906" s="8">
        <f t="shared" si="177"/>
        <v>196</v>
      </c>
      <c r="R906" s="8">
        <f t="shared" si="178"/>
        <v>72.587514631326869</v>
      </c>
      <c r="S906" s="8">
        <f t="shared" si="179"/>
        <v>73</v>
      </c>
      <c r="T906" t="s">
        <v>62</v>
      </c>
    </row>
    <row r="907" spans="1:20" x14ac:dyDescent="0.35">
      <c r="A907" s="18" t="s">
        <v>1866</v>
      </c>
      <c r="B907" s="18" t="s">
        <v>1867</v>
      </c>
      <c r="C907" s="19">
        <v>2427.29</v>
      </c>
      <c r="D907" s="20">
        <f t="shared" si="168"/>
        <v>2.6332756493192247E-4</v>
      </c>
      <c r="E907" s="10">
        <f>SUM($C$5:C907)/SUM($C$5:$C$3941)</f>
        <v>0.80433625206738102</v>
      </c>
      <c r="F907" t="str">
        <f t="shared" si="169"/>
        <v>B</v>
      </c>
      <c r="G907" s="21">
        <v>2.415213930348258</v>
      </c>
      <c r="H907" s="22">
        <f t="shared" si="170"/>
        <v>1.4491283582089547</v>
      </c>
      <c r="I907" s="23">
        <v>19.32692307692308</v>
      </c>
      <c r="J907" s="23">
        <v>35.07734934976888</v>
      </c>
      <c r="K907" s="24">
        <f t="shared" si="171"/>
        <v>1.8149474290427676</v>
      </c>
      <c r="L907" t="str">
        <f t="shared" si="172"/>
        <v>Y</v>
      </c>
      <c r="M907" s="10">
        <f t="shared" si="173"/>
        <v>0.95</v>
      </c>
      <c r="N907" s="24">
        <f t="shared" si="174"/>
        <v>1.6448536269514715</v>
      </c>
      <c r="O907" s="25">
        <f t="shared" si="175"/>
        <v>81.596028827489988</v>
      </c>
      <c r="P907" s="8">
        <f t="shared" si="176"/>
        <v>121</v>
      </c>
      <c r="Q907" s="8">
        <f t="shared" si="177"/>
        <v>1005.0000000000002</v>
      </c>
      <c r="R907" s="8">
        <f t="shared" si="178"/>
        <v>372.42995200047159</v>
      </c>
      <c r="S907" s="8">
        <f t="shared" si="179"/>
        <v>373</v>
      </c>
      <c r="T907" t="s">
        <v>62</v>
      </c>
    </row>
    <row r="908" spans="1:20" x14ac:dyDescent="0.35">
      <c r="A908" s="18" t="s">
        <v>1868</v>
      </c>
      <c r="B908" s="18" t="s">
        <v>1869</v>
      </c>
      <c r="C908" s="19">
        <v>2422.4299999999998</v>
      </c>
      <c r="D908" s="20">
        <f t="shared" si="168"/>
        <v>2.6280032180663905E-4</v>
      </c>
      <c r="E908" s="10">
        <f>SUM($C$5:C908)/SUM($C$5:$C$3941)</f>
        <v>0.80459905238918761</v>
      </c>
      <c r="F908" t="str">
        <f t="shared" si="169"/>
        <v>B</v>
      </c>
      <c r="G908" s="21">
        <v>0.55293996804382572</v>
      </c>
      <c r="H908" s="22">
        <f t="shared" si="170"/>
        <v>0.33176398082629543</v>
      </c>
      <c r="I908" s="23">
        <v>84.25</v>
      </c>
      <c r="J908" s="23">
        <v>71.264455018049546</v>
      </c>
      <c r="K908" s="24">
        <f t="shared" si="171"/>
        <v>0.84586890229138922</v>
      </c>
      <c r="L908" t="str">
        <f t="shared" si="172"/>
        <v>X</v>
      </c>
      <c r="M908" s="10">
        <f t="shared" si="173"/>
        <v>0.95</v>
      </c>
      <c r="N908" s="24">
        <f t="shared" si="174"/>
        <v>1.6448536269514715</v>
      </c>
      <c r="O908" s="25">
        <f t="shared" si="175"/>
        <v>165.77354429052514</v>
      </c>
      <c r="P908" s="8">
        <f t="shared" si="176"/>
        <v>335</v>
      </c>
      <c r="Q908" s="8">
        <f t="shared" si="177"/>
        <v>4381</v>
      </c>
      <c r="R908" s="8">
        <f t="shared" si="178"/>
        <v>1625.1258845546097</v>
      </c>
      <c r="S908" s="8">
        <f t="shared" si="179"/>
        <v>1626</v>
      </c>
      <c r="T908" t="s">
        <v>62</v>
      </c>
    </row>
    <row r="909" spans="1:20" x14ac:dyDescent="0.35">
      <c r="A909" s="18" t="s">
        <v>1870</v>
      </c>
      <c r="B909" s="18" t="s">
        <v>1871</v>
      </c>
      <c r="C909" s="19">
        <v>2420.61</v>
      </c>
      <c r="D909" s="20">
        <f t="shared" si="168"/>
        <v>2.6260287685025724E-4</v>
      </c>
      <c r="E909" s="10">
        <f>SUM($C$5:C909)/SUM($C$5:$C$3941)</f>
        <v>0.80486165526603792</v>
      </c>
      <c r="F909" t="str">
        <f t="shared" si="169"/>
        <v>B</v>
      </c>
      <c r="G909" s="21">
        <v>1.2470942812982999</v>
      </c>
      <c r="H909" s="22">
        <f t="shared" si="170"/>
        <v>0.74825656877897995</v>
      </c>
      <c r="I909" s="23">
        <v>37.32692307692308</v>
      </c>
      <c r="J909" s="23">
        <v>32.480293364031901</v>
      </c>
      <c r="K909" s="24">
        <f t="shared" si="171"/>
        <v>0.87015726683650629</v>
      </c>
      <c r="L909" t="str">
        <f t="shared" si="172"/>
        <v>X</v>
      </c>
      <c r="M909" s="10">
        <f t="shared" si="173"/>
        <v>0.95</v>
      </c>
      <c r="N909" s="24">
        <f t="shared" si="174"/>
        <v>1.6448536269514715</v>
      </c>
      <c r="O909" s="25">
        <f t="shared" si="175"/>
        <v>75.554823918710412</v>
      </c>
      <c r="P909" s="8">
        <f t="shared" si="176"/>
        <v>151</v>
      </c>
      <c r="Q909" s="8">
        <f t="shared" si="177"/>
        <v>1941.0000000000002</v>
      </c>
      <c r="R909" s="8">
        <f t="shared" si="178"/>
        <v>720.2818916545192</v>
      </c>
      <c r="S909" s="8">
        <f t="shared" si="179"/>
        <v>721</v>
      </c>
      <c r="T909" t="s">
        <v>62</v>
      </c>
    </row>
    <row r="910" spans="1:20" x14ac:dyDescent="0.35">
      <c r="A910" s="18" t="s">
        <v>1872</v>
      </c>
      <c r="B910" s="18" t="s">
        <v>1873</v>
      </c>
      <c r="C910" s="19">
        <v>2418.71</v>
      </c>
      <c r="D910" s="20">
        <f t="shared" si="168"/>
        <v>2.6239675299469381E-4</v>
      </c>
      <c r="E910" s="10">
        <f>SUM($C$5:C910)/SUM($C$5:$C$3941)</f>
        <v>0.80512405201903259</v>
      </c>
      <c r="F910" t="str">
        <f t="shared" si="169"/>
        <v>B</v>
      </c>
      <c r="G910" s="21">
        <v>7.802290322580645</v>
      </c>
      <c r="H910" s="22">
        <f t="shared" si="170"/>
        <v>4.681374193548387</v>
      </c>
      <c r="I910" s="23">
        <v>5.9615384615384617</v>
      </c>
      <c r="J910" s="23">
        <v>8.652238831794536</v>
      </c>
      <c r="K910" s="24">
        <f t="shared" si="171"/>
        <v>1.4513432879139221</v>
      </c>
      <c r="L910" t="str">
        <f t="shared" si="172"/>
        <v>Y</v>
      </c>
      <c r="M910" s="10">
        <f t="shared" si="173"/>
        <v>0.95</v>
      </c>
      <c r="N910" s="24">
        <f t="shared" si="174"/>
        <v>1.6448536269514715</v>
      </c>
      <c r="O910" s="25">
        <f t="shared" si="175"/>
        <v>20.126615671605382</v>
      </c>
      <c r="P910" s="8">
        <f t="shared" si="176"/>
        <v>33</v>
      </c>
      <c r="Q910" s="8">
        <f t="shared" si="177"/>
        <v>310</v>
      </c>
      <c r="R910" s="8">
        <f t="shared" si="178"/>
        <v>115.08246784410393</v>
      </c>
      <c r="S910" s="8">
        <f t="shared" si="179"/>
        <v>116</v>
      </c>
      <c r="T910" t="s">
        <v>175</v>
      </c>
    </row>
    <row r="911" spans="1:20" x14ac:dyDescent="0.35">
      <c r="A911" s="18" t="s">
        <v>1874</v>
      </c>
      <c r="B911" s="18" t="s">
        <v>1875</v>
      </c>
      <c r="C911" s="19">
        <v>2418.52</v>
      </c>
      <c r="D911" s="20">
        <f t="shared" si="168"/>
        <v>2.6237614060913743E-4</v>
      </c>
      <c r="E911" s="10">
        <f>SUM($C$5:C911)/SUM($C$5:$C$3941)</f>
        <v>0.80538642815964168</v>
      </c>
      <c r="F911" t="str">
        <f t="shared" si="169"/>
        <v>B</v>
      </c>
      <c r="G911" s="21">
        <v>1.664501032346869</v>
      </c>
      <c r="H911" s="22">
        <f t="shared" si="170"/>
        <v>0.99870061940812138</v>
      </c>
      <c r="I911" s="23">
        <v>27.94230769230769</v>
      </c>
      <c r="J911" s="23">
        <v>30.749087958123411</v>
      </c>
      <c r="K911" s="24">
        <f t="shared" si="171"/>
        <v>1.1004491216947128</v>
      </c>
      <c r="L911" t="str">
        <f t="shared" si="172"/>
        <v>Y</v>
      </c>
      <c r="M911" s="10">
        <f t="shared" si="173"/>
        <v>0.95</v>
      </c>
      <c r="N911" s="24">
        <f t="shared" si="174"/>
        <v>1.6448536269514715</v>
      </c>
      <c r="O911" s="25">
        <f t="shared" si="175"/>
        <v>71.527738382734853</v>
      </c>
      <c r="P911" s="8">
        <f t="shared" si="176"/>
        <v>128</v>
      </c>
      <c r="Q911" s="8">
        <f t="shared" si="177"/>
        <v>1452.9999999999998</v>
      </c>
      <c r="R911" s="8">
        <f t="shared" si="178"/>
        <v>539.42385123803797</v>
      </c>
      <c r="S911" s="8">
        <f t="shared" si="179"/>
        <v>540</v>
      </c>
      <c r="T911" t="s">
        <v>62</v>
      </c>
    </row>
    <row r="912" spans="1:20" x14ac:dyDescent="0.35">
      <c r="A912" s="18" t="s">
        <v>1876</v>
      </c>
      <c r="B912" s="18" t="s">
        <v>1877</v>
      </c>
      <c r="C912" s="19">
        <v>2410.86</v>
      </c>
      <c r="D912" s="20">
        <f t="shared" si="168"/>
        <v>2.6154513601249734E-4</v>
      </c>
      <c r="E912" s="10">
        <f>SUM($C$5:C912)/SUM($C$5:$C$3941)</f>
        <v>0.80564797329565419</v>
      </c>
      <c r="F912" t="str">
        <f t="shared" si="169"/>
        <v>B</v>
      </c>
      <c r="G912" s="21">
        <v>2.5377473684210532</v>
      </c>
      <c r="H912" s="22">
        <f t="shared" si="170"/>
        <v>1.5226484210526319</v>
      </c>
      <c r="I912" s="23">
        <v>18.26923076923077</v>
      </c>
      <c r="J912" s="23">
        <v>17.05598093547221</v>
      </c>
      <c r="K912" s="24">
        <f t="shared" si="171"/>
        <v>0.93359053541532089</v>
      </c>
      <c r="L912" t="str">
        <f t="shared" si="172"/>
        <v>X</v>
      </c>
      <c r="M912" s="10">
        <f t="shared" si="173"/>
        <v>0.95</v>
      </c>
      <c r="N912" s="24">
        <f t="shared" si="174"/>
        <v>1.6448536269514715</v>
      </c>
      <c r="O912" s="25">
        <f t="shared" si="175"/>
        <v>39.675184638803955</v>
      </c>
      <c r="P912" s="8">
        <f t="shared" si="176"/>
        <v>77</v>
      </c>
      <c r="Q912" s="8">
        <f t="shared" si="177"/>
        <v>950</v>
      </c>
      <c r="R912" s="8">
        <f t="shared" si="178"/>
        <v>353.24577993657988</v>
      </c>
      <c r="S912" s="8">
        <f t="shared" si="179"/>
        <v>354</v>
      </c>
      <c r="T912" t="s">
        <v>62</v>
      </c>
    </row>
    <row r="913" spans="1:20" x14ac:dyDescent="0.35">
      <c r="A913" s="18" t="s">
        <v>1878</v>
      </c>
      <c r="B913" s="18" t="s">
        <v>1879</v>
      </c>
      <c r="C913" s="19">
        <v>2407.6</v>
      </c>
      <c r="D913" s="20">
        <f t="shared" si="168"/>
        <v>2.611914708708463E-4</v>
      </c>
      <c r="E913" s="10">
        <f>SUM($C$5:C913)/SUM($C$5:$C$3941)</f>
        <v>0.80590916476652497</v>
      </c>
      <c r="F913" t="str">
        <f t="shared" si="169"/>
        <v>B</v>
      </c>
      <c r="G913" s="21">
        <v>3.8276629570747218</v>
      </c>
      <c r="H913" s="22">
        <f t="shared" si="170"/>
        <v>2.2965977742448329</v>
      </c>
      <c r="I913" s="23">
        <v>12.09615384615385</v>
      </c>
      <c r="J913" s="23">
        <v>7.9168710777769888</v>
      </c>
      <c r="K913" s="24">
        <f t="shared" si="171"/>
        <v>0.65449490627091145</v>
      </c>
      <c r="L913" t="str">
        <f t="shared" si="172"/>
        <v>X</v>
      </c>
      <c r="M913" s="10">
        <f t="shared" si="173"/>
        <v>0.95</v>
      </c>
      <c r="N913" s="24">
        <f t="shared" si="174"/>
        <v>1.6448536269514715</v>
      </c>
      <c r="O913" s="25">
        <f t="shared" si="175"/>
        <v>18.416022095753629</v>
      </c>
      <c r="P913" s="8">
        <f t="shared" si="176"/>
        <v>43</v>
      </c>
      <c r="Q913" s="8">
        <f t="shared" si="177"/>
        <v>629.00000000000023</v>
      </c>
      <c r="R913" s="8">
        <f t="shared" si="178"/>
        <v>234.04418258976065</v>
      </c>
      <c r="S913" s="8">
        <f t="shared" si="179"/>
        <v>235</v>
      </c>
      <c r="T913" t="s">
        <v>62</v>
      </c>
    </row>
    <row r="914" spans="1:20" x14ac:dyDescent="0.35">
      <c r="A914" s="18" t="s">
        <v>1880</v>
      </c>
      <c r="B914" s="18" t="s">
        <v>1881</v>
      </c>
      <c r="C914" s="19">
        <v>2398.25</v>
      </c>
      <c r="D914" s="20">
        <f t="shared" si="168"/>
        <v>2.6017712452899454E-4</v>
      </c>
      <c r="E914" s="10">
        <f>SUM($C$5:C914)/SUM($C$5:$C$3941)</f>
        <v>0.80616934189105405</v>
      </c>
      <c r="F914" t="str">
        <f t="shared" si="169"/>
        <v>B</v>
      </c>
      <c r="G914" s="21">
        <v>1.7518261504747989</v>
      </c>
      <c r="H914" s="22">
        <f t="shared" si="170"/>
        <v>1.0510956902848794</v>
      </c>
      <c r="I914" s="23">
        <v>26.32692307692308</v>
      </c>
      <c r="J914" s="23">
        <v>48.349917839152432</v>
      </c>
      <c r="K914" s="24">
        <f t="shared" si="171"/>
        <v>1.8365198887041096</v>
      </c>
      <c r="L914" t="str">
        <f t="shared" si="172"/>
        <v>Y</v>
      </c>
      <c r="M914" s="10">
        <f t="shared" si="173"/>
        <v>0.95</v>
      </c>
      <c r="N914" s="24">
        <f t="shared" si="174"/>
        <v>1.6448536269514715</v>
      </c>
      <c r="O914" s="25">
        <f t="shared" si="175"/>
        <v>112.47033664008164</v>
      </c>
      <c r="P914" s="8">
        <f t="shared" si="176"/>
        <v>166</v>
      </c>
      <c r="Q914" s="8">
        <f t="shared" si="177"/>
        <v>1369.0000000000002</v>
      </c>
      <c r="R914" s="8">
        <f t="shared" si="178"/>
        <v>510.38228767455297</v>
      </c>
      <c r="S914" s="8">
        <f t="shared" si="179"/>
        <v>511</v>
      </c>
      <c r="T914" t="s">
        <v>62</v>
      </c>
    </row>
    <row r="915" spans="1:20" x14ac:dyDescent="0.35">
      <c r="A915" s="18" t="s">
        <v>1882</v>
      </c>
      <c r="B915" s="18" t="s">
        <v>1883</v>
      </c>
      <c r="C915" s="19">
        <v>2392.92</v>
      </c>
      <c r="D915" s="20">
        <f t="shared" si="168"/>
        <v>2.5959889287101914E-4</v>
      </c>
      <c r="E915" s="10">
        <f>SUM($C$5:C915)/SUM($C$5:$C$3941)</f>
        <v>0.80642894078392502</v>
      </c>
      <c r="F915" t="str">
        <f t="shared" si="169"/>
        <v>B</v>
      </c>
      <c r="G915" s="21">
        <v>1.6468823124569849</v>
      </c>
      <c r="H915" s="22">
        <f t="shared" si="170"/>
        <v>0.98812938747419088</v>
      </c>
      <c r="I915" s="23">
        <v>27.94230769230769</v>
      </c>
      <c r="J915" s="23">
        <v>50.023293970591098</v>
      </c>
      <c r="K915" s="24">
        <f t="shared" si="171"/>
        <v>1.7902348840128957</v>
      </c>
      <c r="L915" t="str">
        <f t="shared" si="172"/>
        <v>Y</v>
      </c>
      <c r="M915" s="10">
        <f t="shared" si="173"/>
        <v>0.95</v>
      </c>
      <c r="N915" s="24">
        <f t="shared" si="174"/>
        <v>1.6448536269514715</v>
      </c>
      <c r="O915" s="25">
        <f t="shared" si="175"/>
        <v>116.36290120357258</v>
      </c>
      <c r="P915" s="8">
        <f t="shared" si="176"/>
        <v>173</v>
      </c>
      <c r="Q915" s="8">
        <f t="shared" si="177"/>
        <v>1452.9999999999998</v>
      </c>
      <c r="R915" s="8">
        <f t="shared" si="178"/>
        <v>542.30161422640106</v>
      </c>
      <c r="S915" s="8">
        <f t="shared" si="179"/>
        <v>543</v>
      </c>
      <c r="T915" t="s">
        <v>175</v>
      </c>
    </row>
    <row r="916" spans="1:20" x14ac:dyDescent="0.35">
      <c r="A916" s="18" t="s">
        <v>1884</v>
      </c>
      <c r="B916" s="18" t="s">
        <v>1885</v>
      </c>
      <c r="C916" s="19">
        <v>2390.79</v>
      </c>
      <c r="D916" s="20">
        <f t="shared" si="168"/>
        <v>2.5936781718030849E-4</v>
      </c>
      <c r="E916" s="10">
        <f>SUM($C$5:C916)/SUM($C$5:$C$3941)</f>
        <v>0.8066883086011053</v>
      </c>
      <c r="F916" t="str">
        <f t="shared" si="169"/>
        <v>B</v>
      </c>
      <c r="G916" s="21">
        <v>4.0248989898989898</v>
      </c>
      <c r="H916" s="22">
        <f t="shared" si="170"/>
        <v>2.4149393939393939</v>
      </c>
      <c r="I916" s="23">
        <v>11.42307692307692</v>
      </c>
      <c r="J916" s="23">
        <v>21.00919140948174</v>
      </c>
      <c r="K916" s="24">
        <f t="shared" si="171"/>
        <v>1.8391884735573245</v>
      </c>
      <c r="L916" t="str">
        <f t="shared" si="172"/>
        <v>Y</v>
      </c>
      <c r="M916" s="10">
        <f t="shared" si="173"/>
        <v>0.95</v>
      </c>
      <c r="N916" s="24">
        <f t="shared" si="174"/>
        <v>1.6448536269514715</v>
      </c>
      <c r="O916" s="25">
        <f t="shared" si="175"/>
        <v>48.871041275005076</v>
      </c>
      <c r="P916" s="8">
        <f t="shared" si="176"/>
        <v>72</v>
      </c>
      <c r="Q916" s="8">
        <f t="shared" si="177"/>
        <v>593.99999999999977</v>
      </c>
      <c r="R916" s="8">
        <f t="shared" si="178"/>
        <v>221.7967112810872</v>
      </c>
      <c r="S916" s="8">
        <f t="shared" si="179"/>
        <v>222</v>
      </c>
      <c r="T916" t="s">
        <v>62</v>
      </c>
    </row>
    <row r="917" spans="1:20" x14ac:dyDescent="0.35">
      <c r="A917" s="18" t="s">
        <v>1886</v>
      </c>
      <c r="B917" s="18" t="s">
        <v>1887</v>
      </c>
      <c r="C917" s="19">
        <v>2388.3200000000002</v>
      </c>
      <c r="D917" s="20">
        <f t="shared" si="168"/>
        <v>2.5909985616807599E-4</v>
      </c>
      <c r="E917" s="10">
        <f>SUM($C$5:C917)/SUM($C$5:$C$3941)</f>
        <v>0.80694740845727342</v>
      </c>
      <c r="F917" t="str">
        <f t="shared" si="169"/>
        <v>B</v>
      </c>
      <c r="G917" s="21">
        <v>8.6220938628158859</v>
      </c>
      <c r="H917" s="22">
        <f t="shared" si="170"/>
        <v>5.173256317689531</v>
      </c>
      <c r="I917" s="23">
        <v>5.3269230769230766</v>
      </c>
      <c r="J917" s="23">
        <v>5.7996658248765778</v>
      </c>
      <c r="K917" s="24">
        <f t="shared" si="171"/>
        <v>1.0887459310237619</v>
      </c>
      <c r="L917" t="str">
        <f t="shared" si="172"/>
        <v>Y</v>
      </c>
      <c r="M917" s="10">
        <f t="shared" si="173"/>
        <v>0.95</v>
      </c>
      <c r="N917" s="24">
        <f t="shared" si="174"/>
        <v>1.6448536269514715</v>
      </c>
      <c r="O917" s="25">
        <f t="shared" si="175"/>
        <v>13.491033633063148</v>
      </c>
      <c r="P917" s="8">
        <f t="shared" si="176"/>
        <v>25</v>
      </c>
      <c r="Q917" s="8">
        <f t="shared" si="177"/>
        <v>277</v>
      </c>
      <c r="R917" s="8">
        <f t="shared" si="178"/>
        <v>103.48392295811681</v>
      </c>
      <c r="S917" s="8">
        <f t="shared" si="179"/>
        <v>104</v>
      </c>
      <c r="T917" t="s">
        <v>62</v>
      </c>
    </row>
    <row r="918" spans="1:20" x14ac:dyDescent="0.35">
      <c r="A918" s="18" t="s">
        <v>1888</v>
      </c>
      <c r="B918" s="18" t="s">
        <v>1889</v>
      </c>
      <c r="C918" s="19">
        <v>2385.54</v>
      </c>
      <c r="D918" s="20">
        <f t="shared" si="168"/>
        <v>2.5879826442151471E-4</v>
      </c>
      <c r="E918" s="10">
        <f>SUM($C$5:C918)/SUM($C$5:$C$3941)</f>
        <v>0.80720620672169496</v>
      </c>
      <c r="F918" t="str">
        <f t="shared" si="169"/>
        <v>B</v>
      </c>
      <c r="G918" s="21">
        <v>2.511094736842105</v>
      </c>
      <c r="H918" s="22">
        <f t="shared" si="170"/>
        <v>1.5066568421052631</v>
      </c>
      <c r="I918" s="23">
        <v>18.26923076923077</v>
      </c>
      <c r="J918" s="23">
        <v>38.489171069182042</v>
      </c>
      <c r="K918" s="24">
        <f t="shared" si="171"/>
        <v>2.10677567957628</v>
      </c>
      <c r="L918" t="str">
        <f t="shared" si="172"/>
        <v>Z</v>
      </c>
      <c r="M918" s="10">
        <f t="shared" si="173"/>
        <v>0.95</v>
      </c>
      <c r="N918" s="24">
        <f t="shared" si="174"/>
        <v>1.6448536269514715</v>
      </c>
      <c r="O918" s="25">
        <f t="shared" si="175"/>
        <v>89.532520852459015</v>
      </c>
      <c r="P918" s="8">
        <f t="shared" si="176"/>
        <v>127</v>
      </c>
      <c r="Q918" s="8">
        <f t="shared" si="177"/>
        <v>950</v>
      </c>
      <c r="R918" s="8">
        <f t="shared" si="178"/>
        <v>355.11549811243816</v>
      </c>
      <c r="S918" s="8">
        <f t="shared" si="179"/>
        <v>356</v>
      </c>
      <c r="T918" t="s">
        <v>62</v>
      </c>
    </row>
    <row r="919" spans="1:20" x14ac:dyDescent="0.35">
      <c r="A919" s="18" t="s">
        <v>1890</v>
      </c>
      <c r="B919" s="18" t="s">
        <v>1891</v>
      </c>
      <c r="C919" s="19">
        <v>2380.08</v>
      </c>
      <c r="D919" s="20">
        <f t="shared" si="168"/>
        <v>2.5820592955236912E-4</v>
      </c>
      <c r="E919" s="10">
        <f>SUM($C$5:C919)/SUM($C$5:$C$3941)</f>
        <v>0.80746441265124735</v>
      </c>
      <c r="F919" t="str">
        <f t="shared" si="169"/>
        <v>B</v>
      </c>
      <c r="G919" s="21">
        <v>4.227495559502664</v>
      </c>
      <c r="H919" s="22">
        <f t="shared" si="170"/>
        <v>2.5364973357015983</v>
      </c>
      <c r="I919" s="23">
        <v>10.82692307692308</v>
      </c>
      <c r="J919" s="23">
        <v>10.696748917579191</v>
      </c>
      <c r="K919" s="24">
        <f t="shared" si="171"/>
        <v>0.98797680943893029</v>
      </c>
      <c r="L919" t="str">
        <f t="shared" si="172"/>
        <v>X</v>
      </c>
      <c r="M919" s="10">
        <f t="shared" si="173"/>
        <v>0.95</v>
      </c>
      <c r="N919" s="24">
        <f t="shared" si="174"/>
        <v>1.6448536269514715</v>
      </c>
      <c r="O919" s="25">
        <f t="shared" si="175"/>
        <v>24.882502504282435</v>
      </c>
      <c r="P919" s="8">
        <f t="shared" si="176"/>
        <v>47</v>
      </c>
      <c r="Q919" s="8">
        <f t="shared" si="177"/>
        <v>563.00000000000023</v>
      </c>
      <c r="R919" s="8">
        <f t="shared" si="178"/>
        <v>210.6939135366606</v>
      </c>
      <c r="S919" s="8">
        <f t="shared" si="179"/>
        <v>211</v>
      </c>
      <c r="T919" t="s">
        <v>62</v>
      </c>
    </row>
    <row r="920" spans="1:20" x14ac:dyDescent="0.35">
      <c r="A920" s="18" t="s">
        <v>1892</v>
      </c>
      <c r="B920" s="18" t="s">
        <v>1893</v>
      </c>
      <c r="C920" s="19">
        <v>2362.38</v>
      </c>
      <c r="D920" s="20">
        <f t="shared" si="168"/>
        <v>2.5628572310843579E-4</v>
      </c>
      <c r="E920" s="10">
        <f>SUM($C$5:C920)/SUM($C$5:$C$3941)</f>
        <v>0.80772069837435578</v>
      </c>
      <c r="F920" t="str">
        <f t="shared" si="169"/>
        <v>B</v>
      </c>
      <c r="G920" s="21">
        <v>2.721635944700461</v>
      </c>
      <c r="H920" s="22">
        <f t="shared" si="170"/>
        <v>1.6329815668202765</v>
      </c>
      <c r="I920" s="23">
        <v>16.69230769230769</v>
      </c>
      <c r="J920" s="23">
        <v>34.097632866801113</v>
      </c>
      <c r="K920" s="24">
        <f t="shared" si="171"/>
        <v>2.0427153330341685</v>
      </c>
      <c r="L920" t="str">
        <f t="shared" si="172"/>
        <v>Z</v>
      </c>
      <c r="M920" s="10">
        <f t="shared" si="173"/>
        <v>0.95</v>
      </c>
      <c r="N920" s="24">
        <f t="shared" si="174"/>
        <v>1.6448536269514715</v>
      </c>
      <c r="O920" s="25">
        <f t="shared" si="175"/>
        <v>79.317037516319786</v>
      </c>
      <c r="P920" s="8">
        <f t="shared" si="176"/>
        <v>113</v>
      </c>
      <c r="Q920" s="8">
        <f t="shared" si="177"/>
        <v>867.99999999999989</v>
      </c>
      <c r="R920" s="8">
        <f t="shared" si="178"/>
        <v>326.05001100895487</v>
      </c>
      <c r="S920" s="8">
        <f t="shared" si="179"/>
        <v>327</v>
      </c>
      <c r="T920" t="s">
        <v>62</v>
      </c>
    </row>
    <row r="921" spans="1:20" x14ac:dyDescent="0.35">
      <c r="A921" s="18" t="s">
        <v>1894</v>
      </c>
      <c r="B921" s="18" t="s">
        <v>1895</v>
      </c>
      <c r="C921" s="19">
        <v>2360.7800000000002</v>
      </c>
      <c r="D921" s="20">
        <f t="shared" si="168"/>
        <v>2.5611214512480341E-4</v>
      </c>
      <c r="E921" s="10">
        <f>SUM($C$5:C921)/SUM($C$5:$C$3941)</f>
        <v>0.80797681051948056</v>
      </c>
      <c r="F921" t="str">
        <f t="shared" si="169"/>
        <v>B</v>
      </c>
      <c r="G921" s="21">
        <v>0.82689316987740802</v>
      </c>
      <c r="H921" s="22">
        <f t="shared" si="170"/>
        <v>0.4961359019264448</v>
      </c>
      <c r="I921" s="23">
        <v>54.903846153846153</v>
      </c>
      <c r="J921" s="23">
        <v>110.1516351672325</v>
      </c>
      <c r="K921" s="24">
        <f t="shared" si="171"/>
        <v>2.0062644583874221</v>
      </c>
      <c r="L921" t="str">
        <f t="shared" si="172"/>
        <v>Z</v>
      </c>
      <c r="M921" s="10">
        <f t="shared" si="173"/>
        <v>0.95</v>
      </c>
      <c r="N921" s="24">
        <f t="shared" si="174"/>
        <v>1.6448536269514715</v>
      </c>
      <c r="O921" s="25">
        <f t="shared" si="175"/>
        <v>256.23190363897561</v>
      </c>
      <c r="P921" s="8">
        <f t="shared" si="176"/>
        <v>367</v>
      </c>
      <c r="Q921" s="8">
        <f t="shared" si="177"/>
        <v>2855</v>
      </c>
      <c r="R921" s="8">
        <f t="shared" si="178"/>
        <v>1072.7974352981757</v>
      </c>
      <c r="S921" s="8">
        <f t="shared" si="179"/>
        <v>1073</v>
      </c>
      <c r="T921" t="s">
        <v>62</v>
      </c>
    </row>
    <row r="922" spans="1:20" x14ac:dyDescent="0.35">
      <c r="A922" s="18" t="s">
        <v>1896</v>
      </c>
      <c r="B922" s="18" t="s">
        <v>1897</v>
      </c>
      <c r="C922" s="19">
        <v>2360.48</v>
      </c>
      <c r="D922" s="20">
        <f t="shared" si="168"/>
        <v>2.560795992528723E-4</v>
      </c>
      <c r="E922" s="10">
        <f>SUM($C$5:C922)/SUM($C$5:$C$3941)</f>
        <v>0.80823289011873345</v>
      </c>
      <c r="F922" t="str">
        <f t="shared" si="169"/>
        <v>B</v>
      </c>
      <c r="G922" s="21">
        <v>0.40895356895356888</v>
      </c>
      <c r="H922" s="22">
        <f t="shared" si="170"/>
        <v>0.24537214137214131</v>
      </c>
      <c r="I922" s="23">
        <v>111</v>
      </c>
      <c r="J922" s="23">
        <v>104.1013834644655</v>
      </c>
      <c r="K922" s="24">
        <f t="shared" si="171"/>
        <v>0.93785030148167114</v>
      </c>
      <c r="L922" t="str">
        <f t="shared" si="172"/>
        <v>X</v>
      </c>
      <c r="M922" s="10">
        <f t="shared" si="173"/>
        <v>0.95</v>
      </c>
      <c r="N922" s="24">
        <f t="shared" si="174"/>
        <v>1.6448536269514715</v>
      </c>
      <c r="O922" s="25">
        <f t="shared" si="175"/>
        <v>242.15796357497814</v>
      </c>
      <c r="P922" s="8">
        <f t="shared" si="176"/>
        <v>465</v>
      </c>
      <c r="Q922" s="8">
        <f t="shared" si="177"/>
        <v>5772</v>
      </c>
      <c r="R922" s="8">
        <f t="shared" si="178"/>
        <v>2169.0298687222371</v>
      </c>
      <c r="S922" s="8">
        <f t="shared" si="179"/>
        <v>2170</v>
      </c>
      <c r="T922" t="s">
        <v>62</v>
      </c>
    </row>
    <row r="923" spans="1:20" x14ac:dyDescent="0.35">
      <c r="A923" s="18" t="s">
        <v>1898</v>
      </c>
      <c r="B923" s="18" t="s">
        <v>1899</v>
      </c>
      <c r="C923" s="19">
        <v>2358.39</v>
      </c>
      <c r="D923" s="20">
        <f t="shared" si="168"/>
        <v>2.5585286301175249E-4</v>
      </c>
      <c r="E923" s="10">
        <f>SUM($C$5:C923)/SUM($C$5:$C$3941)</f>
        <v>0.80848874298174522</v>
      </c>
      <c r="F923" t="str">
        <f t="shared" si="169"/>
        <v>B</v>
      </c>
      <c r="G923" s="21">
        <v>1.512758178319435</v>
      </c>
      <c r="H923" s="22">
        <f t="shared" si="170"/>
        <v>0.90765490699166096</v>
      </c>
      <c r="I923" s="23">
        <v>29.98076923076923</v>
      </c>
      <c r="J923" s="23">
        <v>63.732434068830749</v>
      </c>
      <c r="K923" s="24">
        <f t="shared" si="171"/>
        <v>2.125777146619114</v>
      </c>
      <c r="L923" t="str">
        <f t="shared" si="172"/>
        <v>Z</v>
      </c>
      <c r="M923" s="10">
        <f t="shared" si="173"/>
        <v>0.95</v>
      </c>
      <c r="N923" s="24">
        <f t="shared" si="174"/>
        <v>1.6448536269514715</v>
      </c>
      <c r="O923" s="25">
        <f t="shared" si="175"/>
        <v>148.25275067600521</v>
      </c>
      <c r="P923" s="8">
        <f t="shared" si="176"/>
        <v>209</v>
      </c>
      <c r="Q923" s="8">
        <f t="shared" si="177"/>
        <v>1559</v>
      </c>
      <c r="R923" s="8">
        <f t="shared" si="178"/>
        <v>586.10803538105495</v>
      </c>
      <c r="S923" s="8">
        <f t="shared" si="179"/>
        <v>587</v>
      </c>
      <c r="T923" t="s">
        <v>62</v>
      </c>
    </row>
    <row r="924" spans="1:20" x14ac:dyDescent="0.35">
      <c r="A924" s="18" t="s">
        <v>1900</v>
      </c>
      <c r="B924" s="18" t="s">
        <v>1901</v>
      </c>
      <c r="C924" s="19">
        <v>2351.56</v>
      </c>
      <c r="D924" s="20">
        <f t="shared" si="168"/>
        <v>2.5511190199412168E-4</v>
      </c>
      <c r="E924" s="10">
        <f>SUM($C$5:C924)/SUM($C$5:$C$3941)</f>
        <v>0.80874385488373934</v>
      </c>
      <c r="F924" t="str">
        <f t="shared" si="169"/>
        <v>B</v>
      </c>
      <c r="G924" s="21">
        <v>0.78621196924105652</v>
      </c>
      <c r="H924" s="22">
        <f t="shared" si="170"/>
        <v>0.47172718154463389</v>
      </c>
      <c r="I924" s="23">
        <v>57.519230769230766</v>
      </c>
      <c r="J924" s="23">
        <v>85.325556566120625</v>
      </c>
      <c r="K924" s="24">
        <f t="shared" si="171"/>
        <v>1.4834265935935382</v>
      </c>
      <c r="L924" t="str">
        <f t="shared" si="172"/>
        <v>Y</v>
      </c>
      <c r="M924" s="10">
        <f t="shared" si="173"/>
        <v>0.95</v>
      </c>
      <c r="N924" s="24">
        <f t="shared" si="174"/>
        <v>1.6448536269514715</v>
      </c>
      <c r="O924" s="25">
        <f t="shared" si="175"/>
        <v>198.48211744473446</v>
      </c>
      <c r="P924" s="8">
        <f t="shared" si="176"/>
        <v>314</v>
      </c>
      <c r="Q924" s="8">
        <f t="shared" si="177"/>
        <v>2991</v>
      </c>
      <c r="R924" s="8">
        <f t="shared" si="178"/>
        <v>1126.1020615982331</v>
      </c>
      <c r="S924" s="8">
        <f t="shared" si="179"/>
        <v>1127</v>
      </c>
      <c r="T924" t="s">
        <v>62</v>
      </c>
    </row>
    <row r="925" spans="1:20" x14ac:dyDescent="0.35">
      <c r="A925" s="18" t="s">
        <v>1902</v>
      </c>
      <c r="B925" s="18" t="s">
        <v>1903</v>
      </c>
      <c r="C925" s="19">
        <v>2347.36</v>
      </c>
      <c r="D925" s="20">
        <f t="shared" si="168"/>
        <v>2.5465625978708667E-4</v>
      </c>
      <c r="E925" s="10">
        <f>SUM($C$5:C925)/SUM($C$5:$C$3941)</f>
        <v>0.80899851114352639</v>
      </c>
      <c r="F925" t="str">
        <f t="shared" si="169"/>
        <v>B</v>
      </c>
      <c r="G925" s="21">
        <v>2.086542222222223</v>
      </c>
      <c r="H925" s="22">
        <f t="shared" si="170"/>
        <v>1.2519253333333338</v>
      </c>
      <c r="I925" s="23">
        <v>21.63461538461538</v>
      </c>
      <c r="J925" s="23">
        <v>41.643222665480842</v>
      </c>
      <c r="K925" s="24">
        <f t="shared" si="171"/>
        <v>1.924842292093337</v>
      </c>
      <c r="L925" t="str">
        <f t="shared" si="172"/>
        <v>Y</v>
      </c>
      <c r="M925" s="10">
        <f t="shared" si="173"/>
        <v>0.95</v>
      </c>
      <c r="N925" s="24">
        <f t="shared" si="174"/>
        <v>1.6448536269514715</v>
      </c>
      <c r="O925" s="25">
        <f t="shared" si="175"/>
        <v>96.869394639836088</v>
      </c>
      <c r="P925" s="8">
        <f t="shared" si="176"/>
        <v>141</v>
      </c>
      <c r="Q925" s="8">
        <f t="shared" si="177"/>
        <v>1124.9999999999998</v>
      </c>
      <c r="R925" s="8">
        <f t="shared" si="178"/>
        <v>423.93770577658597</v>
      </c>
      <c r="S925" s="8">
        <f t="shared" si="179"/>
        <v>424</v>
      </c>
      <c r="T925" t="s">
        <v>175</v>
      </c>
    </row>
    <row r="926" spans="1:20" x14ac:dyDescent="0.35">
      <c r="A926" s="18" t="s">
        <v>1904</v>
      </c>
      <c r="B926" s="18" t="s">
        <v>1905</v>
      </c>
      <c r="C926" s="19">
        <v>2343.2800000000002</v>
      </c>
      <c r="D926" s="20">
        <f t="shared" si="168"/>
        <v>2.5421363592882407E-4</v>
      </c>
      <c r="E926" s="10">
        <f>SUM($C$5:C926)/SUM($C$5:$C$3941)</f>
        <v>0.80925272477945531</v>
      </c>
      <c r="F926" t="str">
        <f t="shared" si="169"/>
        <v>B</v>
      </c>
      <c r="G926" s="21">
        <v>1.952733333333333</v>
      </c>
      <c r="H926" s="22">
        <f t="shared" si="170"/>
        <v>1.1716399999999998</v>
      </c>
      <c r="I926" s="23">
        <v>23.07692307692308</v>
      </c>
      <c r="J926" s="23">
        <v>39.690393046061281</v>
      </c>
      <c r="K926" s="24">
        <f t="shared" si="171"/>
        <v>1.7199170319959887</v>
      </c>
      <c r="L926" t="str">
        <f t="shared" si="172"/>
        <v>Y</v>
      </c>
      <c r="M926" s="10">
        <f t="shared" si="173"/>
        <v>0.95</v>
      </c>
      <c r="N926" s="24">
        <f t="shared" si="174"/>
        <v>1.6448536269514715</v>
      </c>
      <c r="O926" s="25">
        <f t="shared" si="175"/>
        <v>92.326772552503698</v>
      </c>
      <c r="P926" s="8">
        <f t="shared" si="176"/>
        <v>139</v>
      </c>
      <c r="Q926" s="8">
        <f t="shared" si="177"/>
        <v>1200.0000000000002</v>
      </c>
      <c r="R926" s="8">
        <f t="shared" si="178"/>
        <v>452.59372229856166</v>
      </c>
      <c r="S926" s="8">
        <f t="shared" si="179"/>
        <v>453</v>
      </c>
      <c r="T926" t="s">
        <v>62</v>
      </c>
    </row>
    <row r="927" spans="1:20" x14ac:dyDescent="0.35">
      <c r="A927" s="18" t="s">
        <v>1906</v>
      </c>
      <c r="B927" s="18" t="s">
        <v>1907</v>
      </c>
      <c r="C927" s="19">
        <v>2342.2399999999998</v>
      </c>
      <c r="D927" s="20">
        <f t="shared" si="168"/>
        <v>2.5410081023946298E-4</v>
      </c>
      <c r="E927" s="10">
        <f>SUM($C$5:C927)/SUM($C$5:$C$3941)</f>
        <v>0.80950682558969478</v>
      </c>
      <c r="F927" t="str">
        <f t="shared" si="169"/>
        <v>B</v>
      </c>
      <c r="G927" s="21">
        <v>18.298749999999998</v>
      </c>
      <c r="H927" s="22">
        <f t="shared" si="170"/>
        <v>10.979249999999999</v>
      </c>
      <c r="I927" s="23">
        <v>2.4615384615384621</v>
      </c>
      <c r="J927" s="23">
        <v>5.2709397103234119</v>
      </c>
      <c r="K927" s="24">
        <f t="shared" si="171"/>
        <v>2.1413192573188855</v>
      </c>
      <c r="L927" t="str">
        <f t="shared" si="172"/>
        <v>Z</v>
      </c>
      <c r="M927" s="10">
        <f t="shared" si="173"/>
        <v>0.95</v>
      </c>
      <c r="N927" s="24">
        <f t="shared" si="174"/>
        <v>1.6448536269514715</v>
      </c>
      <c r="O927" s="25">
        <f t="shared" si="175"/>
        <v>12.261124529762812</v>
      </c>
      <c r="P927" s="8">
        <f t="shared" si="176"/>
        <v>18</v>
      </c>
      <c r="Q927" s="8">
        <f t="shared" si="177"/>
        <v>128.00000000000003</v>
      </c>
      <c r="R927" s="8">
        <f t="shared" si="178"/>
        <v>48.287380410006399</v>
      </c>
      <c r="S927" s="8">
        <f t="shared" si="179"/>
        <v>49</v>
      </c>
      <c r="T927" t="s">
        <v>62</v>
      </c>
    </row>
    <row r="928" spans="1:20" x14ac:dyDescent="0.35">
      <c r="A928" s="18" t="s">
        <v>1908</v>
      </c>
      <c r="B928" s="18" t="s">
        <v>1909</v>
      </c>
      <c r="C928" s="19">
        <v>2340.06</v>
      </c>
      <c r="D928" s="20">
        <f t="shared" si="168"/>
        <v>2.5386431023676387E-4</v>
      </c>
      <c r="E928" s="10">
        <f>SUM($C$5:C928)/SUM($C$5:$C$3941)</f>
        <v>0.80976068989993144</v>
      </c>
      <c r="F928" t="str">
        <f t="shared" si="169"/>
        <v>B</v>
      </c>
      <c r="G928" s="21">
        <v>1.57579797979798</v>
      </c>
      <c r="H928" s="22">
        <f t="shared" si="170"/>
        <v>0.94547878787878792</v>
      </c>
      <c r="I928" s="23">
        <v>28.55769230769231</v>
      </c>
      <c r="J928" s="23">
        <v>48.231636132127022</v>
      </c>
      <c r="K928" s="24">
        <f t="shared" si="171"/>
        <v>1.6889192450307104</v>
      </c>
      <c r="L928" t="str">
        <f t="shared" si="172"/>
        <v>Y</v>
      </c>
      <c r="M928" s="10">
        <f t="shared" si="173"/>
        <v>0.95</v>
      </c>
      <c r="N928" s="24">
        <f t="shared" si="174"/>
        <v>1.6448536269514715</v>
      </c>
      <c r="O928" s="25">
        <f t="shared" si="175"/>
        <v>112.19519277216922</v>
      </c>
      <c r="P928" s="8">
        <f t="shared" si="176"/>
        <v>170</v>
      </c>
      <c r="Q928" s="8">
        <f t="shared" si="177"/>
        <v>1485.0000000000002</v>
      </c>
      <c r="R928" s="8">
        <f t="shared" si="178"/>
        <v>560.46994643550158</v>
      </c>
      <c r="S928" s="8">
        <f t="shared" si="179"/>
        <v>561</v>
      </c>
      <c r="T928" t="s">
        <v>62</v>
      </c>
    </row>
    <row r="929" spans="1:20" x14ac:dyDescent="0.35">
      <c r="A929" s="18" t="s">
        <v>1910</v>
      </c>
      <c r="B929" s="18" t="s">
        <v>1911</v>
      </c>
      <c r="C929" s="19">
        <v>2338.38</v>
      </c>
      <c r="D929" s="20">
        <f t="shared" si="168"/>
        <v>2.5368205335394987E-4</v>
      </c>
      <c r="E929" s="10">
        <f>SUM($C$5:C929)/SUM($C$5:$C$3941)</f>
        <v>0.81001437195328541</v>
      </c>
      <c r="F929" t="str">
        <f t="shared" si="169"/>
        <v>B</v>
      </c>
      <c r="G929" s="21">
        <v>3.359741379310345</v>
      </c>
      <c r="H929" s="22">
        <f t="shared" si="170"/>
        <v>2.0158448275862071</v>
      </c>
      <c r="I929" s="23">
        <v>13.38461538461539</v>
      </c>
      <c r="J929" s="23">
        <v>15.01653186527885</v>
      </c>
      <c r="K929" s="24">
        <f t="shared" si="171"/>
        <v>1.1219247945323274</v>
      </c>
      <c r="L929" t="str">
        <f t="shared" si="172"/>
        <v>Y</v>
      </c>
      <c r="M929" s="10">
        <f t="shared" si="173"/>
        <v>0.95</v>
      </c>
      <c r="N929" s="24">
        <f t="shared" si="174"/>
        <v>1.6448536269514715</v>
      </c>
      <c r="O929" s="25">
        <f t="shared" si="175"/>
        <v>34.931070610564483</v>
      </c>
      <c r="P929" s="8">
        <f t="shared" si="176"/>
        <v>62</v>
      </c>
      <c r="Q929" s="8">
        <f t="shared" si="177"/>
        <v>696.00000000000034</v>
      </c>
      <c r="R929" s="8">
        <f t="shared" si="178"/>
        <v>262.77924971840912</v>
      </c>
      <c r="S929" s="8">
        <f t="shared" si="179"/>
        <v>263</v>
      </c>
      <c r="T929" t="s">
        <v>62</v>
      </c>
    </row>
    <row r="930" spans="1:20" x14ac:dyDescent="0.35">
      <c r="A930" s="18" t="s">
        <v>1912</v>
      </c>
      <c r="B930" s="18" t="s">
        <v>1913</v>
      </c>
      <c r="C930" s="19">
        <v>2336.88</v>
      </c>
      <c r="D930" s="20">
        <f t="shared" si="168"/>
        <v>2.5351932399429451E-4</v>
      </c>
      <c r="E930" s="10">
        <f>SUM($C$5:C930)/SUM($C$5:$C$3941)</f>
        <v>0.81026789127727972</v>
      </c>
      <c r="F930" t="str">
        <f t="shared" si="169"/>
        <v>B</v>
      </c>
      <c r="G930" s="21">
        <v>3.4775</v>
      </c>
      <c r="H930" s="22">
        <f t="shared" si="170"/>
        <v>2.0865</v>
      </c>
      <c r="I930" s="23">
        <v>12.92307692307692</v>
      </c>
      <c r="J930" s="23">
        <v>26.604471210421071</v>
      </c>
      <c r="K930" s="24">
        <f t="shared" si="171"/>
        <v>2.0586793198540119</v>
      </c>
      <c r="L930" t="str">
        <f t="shared" si="172"/>
        <v>Z</v>
      </c>
      <c r="M930" s="10">
        <f t="shared" si="173"/>
        <v>0.95</v>
      </c>
      <c r="N930" s="24">
        <f t="shared" si="174"/>
        <v>1.6448536269514715</v>
      </c>
      <c r="O930" s="25">
        <f t="shared" si="175"/>
        <v>61.886637390403294</v>
      </c>
      <c r="P930" s="8">
        <f t="shared" si="176"/>
        <v>88</v>
      </c>
      <c r="Q930" s="8">
        <f t="shared" si="177"/>
        <v>671.99999999999977</v>
      </c>
      <c r="R930" s="8">
        <f t="shared" si="178"/>
        <v>253.79931162695232</v>
      </c>
      <c r="S930" s="8">
        <f t="shared" si="179"/>
        <v>254</v>
      </c>
      <c r="T930" t="s">
        <v>62</v>
      </c>
    </row>
    <row r="931" spans="1:20" x14ac:dyDescent="0.35">
      <c r="A931" s="18" t="s">
        <v>1914</v>
      </c>
      <c r="B931" s="18" t="s">
        <v>1915</v>
      </c>
      <c r="C931" s="19">
        <v>2326.2399999999998</v>
      </c>
      <c r="D931" s="20">
        <f t="shared" si="168"/>
        <v>2.5236503040313905E-4</v>
      </c>
      <c r="E931" s="10">
        <f>SUM($C$5:C931)/SUM($C$5:$C$3941)</f>
        <v>0.81052025630768287</v>
      </c>
      <c r="F931" t="str">
        <f t="shared" si="169"/>
        <v>B</v>
      </c>
      <c r="G931" s="21">
        <v>1.2909211986681459</v>
      </c>
      <c r="H931" s="22">
        <f t="shared" si="170"/>
        <v>0.77455271920088753</v>
      </c>
      <c r="I931" s="23">
        <v>34.653846153846153</v>
      </c>
      <c r="J931" s="23">
        <v>39.933712042158852</v>
      </c>
      <c r="K931" s="24">
        <f t="shared" si="171"/>
        <v>1.1523601699180135</v>
      </c>
      <c r="L931" t="str">
        <f t="shared" si="172"/>
        <v>Y</v>
      </c>
      <c r="M931" s="10">
        <f t="shared" si="173"/>
        <v>0.95</v>
      </c>
      <c r="N931" s="24">
        <f t="shared" si="174"/>
        <v>1.6448536269514715</v>
      </c>
      <c r="O931" s="25">
        <f t="shared" si="175"/>
        <v>92.892774949716866</v>
      </c>
      <c r="P931" s="8">
        <f t="shared" si="176"/>
        <v>163</v>
      </c>
      <c r="Q931" s="8">
        <f t="shared" si="177"/>
        <v>1802</v>
      </c>
      <c r="R931" s="8">
        <f t="shared" si="178"/>
        <v>682.1296065607562</v>
      </c>
      <c r="S931" s="8">
        <f t="shared" si="179"/>
        <v>683</v>
      </c>
      <c r="T931" t="s">
        <v>62</v>
      </c>
    </row>
    <row r="932" spans="1:20" x14ac:dyDescent="0.35">
      <c r="A932" s="18" t="s">
        <v>1916</v>
      </c>
      <c r="B932" s="18" t="s">
        <v>1917</v>
      </c>
      <c r="C932" s="19">
        <v>2325.4299999999998</v>
      </c>
      <c r="D932" s="20">
        <f t="shared" si="168"/>
        <v>2.5227715654892511E-4</v>
      </c>
      <c r="E932" s="10">
        <f>SUM($C$5:C932)/SUM($C$5:$C$3941)</f>
        <v>0.81077253346423173</v>
      </c>
      <c r="F932" t="str">
        <f t="shared" si="169"/>
        <v>B</v>
      </c>
      <c r="G932" s="21">
        <v>1.9690347163420829</v>
      </c>
      <c r="H932" s="22">
        <f t="shared" si="170"/>
        <v>1.1814208298052498</v>
      </c>
      <c r="I932" s="23">
        <v>22.71153846153846</v>
      </c>
      <c r="J932" s="23">
        <v>18.68556802692088</v>
      </c>
      <c r="K932" s="24">
        <f t="shared" si="171"/>
        <v>0.82273457866205402</v>
      </c>
      <c r="L932" t="str">
        <f t="shared" si="172"/>
        <v>X</v>
      </c>
      <c r="M932" s="10">
        <f t="shared" si="173"/>
        <v>0.95</v>
      </c>
      <c r="N932" s="24">
        <f t="shared" si="174"/>
        <v>1.6448536269514715</v>
      </c>
      <c r="O932" s="25">
        <f t="shared" si="175"/>
        <v>43.465888262526519</v>
      </c>
      <c r="P932" s="8">
        <f t="shared" si="176"/>
        <v>89</v>
      </c>
      <c r="Q932" s="8">
        <f t="shared" si="177"/>
        <v>1181</v>
      </c>
      <c r="R932" s="8">
        <f t="shared" si="178"/>
        <v>447.13393820590761</v>
      </c>
      <c r="S932" s="8">
        <f t="shared" si="179"/>
        <v>448</v>
      </c>
      <c r="T932" t="s">
        <v>62</v>
      </c>
    </row>
    <row r="933" spans="1:20" x14ac:dyDescent="0.35">
      <c r="A933" s="18" t="s">
        <v>1918</v>
      </c>
      <c r="B933" s="18" t="s">
        <v>1919</v>
      </c>
      <c r="C933" s="19">
        <v>2322.35</v>
      </c>
      <c r="D933" s="20">
        <f t="shared" si="168"/>
        <v>2.5194301893043277E-4</v>
      </c>
      <c r="E933" s="10">
        <f>SUM($C$5:C933)/SUM($C$5:$C$3941)</f>
        <v>0.81102447648316212</v>
      </c>
      <c r="F933" t="str">
        <f t="shared" si="169"/>
        <v>B</v>
      </c>
      <c r="G933" s="21">
        <v>1.568095881161377</v>
      </c>
      <c r="H933" s="22">
        <f t="shared" si="170"/>
        <v>0.94085752869682615</v>
      </c>
      <c r="I933" s="23">
        <v>28.48076923076923</v>
      </c>
      <c r="J933" s="23">
        <v>61.928323649077697</v>
      </c>
      <c r="K933" s="24">
        <f t="shared" si="171"/>
        <v>2.1743908371046863</v>
      </c>
      <c r="L933" t="str">
        <f t="shared" si="172"/>
        <v>Z</v>
      </c>
      <c r="M933" s="10">
        <f t="shared" si="173"/>
        <v>0.95</v>
      </c>
      <c r="N933" s="24">
        <f t="shared" si="174"/>
        <v>1.6448536269514715</v>
      </c>
      <c r="O933" s="25">
        <f t="shared" si="175"/>
        <v>144.05607536994719</v>
      </c>
      <c r="P933" s="8">
        <f t="shared" si="176"/>
        <v>202</v>
      </c>
      <c r="Q933" s="8">
        <f t="shared" si="177"/>
        <v>1481</v>
      </c>
      <c r="R933" s="8">
        <f t="shared" si="178"/>
        <v>561.08750172350278</v>
      </c>
      <c r="S933" s="8">
        <f t="shared" si="179"/>
        <v>562</v>
      </c>
      <c r="T933" t="s">
        <v>62</v>
      </c>
    </row>
    <row r="934" spans="1:20" x14ac:dyDescent="0.35">
      <c r="A934" s="18" t="s">
        <v>1920</v>
      </c>
      <c r="B934" s="18" t="s">
        <v>1921</v>
      </c>
      <c r="C934" s="19">
        <v>2320.92</v>
      </c>
      <c r="D934" s="20">
        <f t="shared" si="168"/>
        <v>2.5178788360756137E-4</v>
      </c>
      <c r="E934" s="10">
        <f>SUM($C$5:C934)/SUM($C$5:$C$3941)</f>
        <v>0.81127626436676969</v>
      </c>
      <c r="F934" t="str">
        <f t="shared" si="169"/>
        <v>B</v>
      </c>
      <c r="G934" s="21">
        <v>1.264117647058824</v>
      </c>
      <c r="H934" s="22">
        <f t="shared" si="170"/>
        <v>0.75847058823529434</v>
      </c>
      <c r="I934" s="23">
        <v>35.307692307692307</v>
      </c>
      <c r="J934" s="23">
        <v>37.200325985045687</v>
      </c>
      <c r="K934" s="24">
        <f t="shared" si="171"/>
        <v>1.053604003933756</v>
      </c>
      <c r="L934" t="str">
        <f t="shared" si="172"/>
        <v>Y</v>
      </c>
      <c r="M934" s="10">
        <f t="shared" si="173"/>
        <v>0.95</v>
      </c>
      <c r="N934" s="24">
        <f t="shared" si="174"/>
        <v>1.6448536269514715</v>
      </c>
      <c r="O934" s="25">
        <f t="shared" si="175"/>
        <v>86.534442531582357</v>
      </c>
      <c r="P934" s="8">
        <f t="shared" si="176"/>
        <v>158</v>
      </c>
      <c r="Q934" s="8">
        <f t="shared" si="177"/>
        <v>1836</v>
      </c>
      <c r="R934" s="8">
        <f t="shared" si="178"/>
        <v>695.79605811650049</v>
      </c>
      <c r="S934" s="8">
        <f t="shared" si="179"/>
        <v>696</v>
      </c>
      <c r="T934" t="s">
        <v>62</v>
      </c>
    </row>
    <row r="935" spans="1:20" x14ac:dyDescent="0.35">
      <c r="A935" s="18" t="s">
        <v>1922</v>
      </c>
      <c r="B935" s="18" t="s">
        <v>1923</v>
      </c>
      <c r="C935" s="19">
        <v>2314.3000000000002</v>
      </c>
      <c r="D935" s="20">
        <f t="shared" si="168"/>
        <v>2.5106970470028232E-4</v>
      </c>
      <c r="E935" s="10">
        <f>SUM($C$5:C935)/SUM($C$5:$C$3941)</f>
        <v>0.81152733407146993</v>
      </c>
      <c r="F935" t="str">
        <f t="shared" si="169"/>
        <v>B</v>
      </c>
      <c r="G935" s="21">
        <v>2.2447138700290981</v>
      </c>
      <c r="H935" s="22">
        <f t="shared" si="170"/>
        <v>1.3468283220174588</v>
      </c>
      <c r="I935" s="23">
        <v>19.82692307692308</v>
      </c>
      <c r="J935" s="23">
        <v>40.19790315175517</v>
      </c>
      <c r="K935" s="24">
        <f t="shared" si="171"/>
        <v>2.0274403141525399</v>
      </c>
      <c r="L935" t="str">
        <f t="shared" si="172"/>
        <v>Z</v>
      </c>
      <c r="M935" s="10">
        <f t="shared" si="173"/>
        <v>0.95</v>
      </c>
      <c r="N935" s="24">
        <f t="shared" si="174"/>
        <v>1.6448536269514715</v>
      </c>
      <c r="O935" s="25">
        <f t="shared" si="175"/>
        <v>93.507329521090995</v>
      </c>
      <c r="P935" s="8">
        <f t="shared" si="176"/>
        <v>134</v>
      </c>
      <c r="Q935" s="8">
        <f t="shared" si="177"/>
        <v>1031.0000000000002</v>
      </c>
      <c r="R935" s="8">
        <f t="shared" si="178"/>
        <v>391.28050492762674</v>
      </c>
      <c r="S935" s="8">
        <f t="shared" si="179"/>
        <v>392</v>
      </c>
      <c r="T935" t="s">
        <v>62</v>
      </c>
    </row>
    <row r="936" spans="1:20" x14ac:dyDescent="0.35">
      <c r="A936" s="18" t="s">
        <v>1924</v>
      </c>
      <c r="B936" s="18" t="s">
        <v>1925</v>
      </c>
      <c r="C936" s="19">
        <v>2310.06</v>
      </c>
      <c r="D936" s="20">
        <f t="shared" si="168"/>
        <v>2.5060972304365647E-4</v>
      </c>
      <c r="E936" s="10">
        <f>SUM($C$5:C936)/SUM($C$5:$C$3941)</f>
        <v>0.81177794379451362</v>
      </c>
      <c r="F936" t="str">
        <f t="shared" si="169"/>
        <v>B</v>
      </c>
      <c r="G936" s="21">
        <v>2.1000545454545461</v>
      </c>
      <c r="H936" s="22">
        <f t="shared" si="170"/>
        <v>1.2600327272727276</v>
      </c>
      <c r="I936" s="23">
        <v>21.15384615384615</v>
      </c>
      <c r="J936" s="23">
        <v>19.008135116399981</v>
      </c>
      <c r="K936" s="24">
        <f t="shared" si="171"/>
        <v>0.89856638732072658</v>
      </c>
      <c r="L936" t="str">
        <f t="shared" si="172"/>
        <v>X</v>
      </c>
      <c r="M936" s="10">
        <f t="shared" si="173"/>
        <v>0.95</v>
      </c>
      <c r="N936" s="24">
        <f t="shared" si="174"/>
        <v>1.6448536269514715</v>
      </c>
      <c r="O936" s="25">
        <f t="shared" si="175"/>
        <v>44.216235538470549</v>
      </c>
      <c r="P936" s="8">
        <f t="shared" si="176"/>
        <v>87</v>
      </c>
      <c r="Q936" s="8">
        <f t="shared" si="177"/>
        <v>1099.9999999999998</v>
      </c>
      <c r="R936" s="8">
        <f t="shared" si="178"/>
        <v>417.85002043026776</v>
      </c>
      <c r="S936" s="8">
        <f t="shared" si="179"/>
        <v>418</v>
      </c>
      <c r="T936" t="s">
        <v>175</v>
      </c>
    </row>
    <row r="937" spans="1:20" x14ac:dyDescent="0.35">
      <c r="A937" s="18" t="s">
        <v>1926</v>
      </c>
      <c r="B937" s="18" t="s">
        <v>1927</v>
      </c>
      <c r="C937" s="19">
        <v>2307.69</v>
      </c>
      <c r="D937" s="20">
        <f t="shared" si="168"/>
        <v>2.5035261065540099E-4</v>
      </c>
      <c r="E937" s="10">
        <f>SUM($C$5:C937)/SUM($C$5:$C$3941)</f>
        <v>0.81202829640516905</v>
      </c>
      <c r="F937" t="str">
        <f t="shared" si="169"/>
        <v>B</v>
      </c>
      <c r="G937" s="21">
        <v>1.6262790697674421</v>
      </c>
      <c r="H937" s="22">
        <f t="shared" si="170"/>
        <v>0.97576744186046516</v>
      </c>
      <c r="I937" s="23">
        <v>27.28846153846154</v>
      </c>
      <c r="J937" s="23">
        <v>51.271417920961987</v>
      </c>
      <c r="K937" s="24">
        <f t="shared" si="171"/>
        <v>1.8788680281113623</v>
      </c>
      <c r="L937" t="str">
        <f t="shared" si="172"/>
        <v>Y</v>
      </c>
      <c r="M937" s="10">
        <f t="shared" si="173"/>
        <v>0.95</v>
      </c>
      <c r="N937" s="24">
        <f t="shared" si="174"/>
        <v>1.6448536269514715</v>
      </c>
      <c r="O937" s="25">
        <f t="shared" si="175"/>
        <v>119.26625506931771</v>
      </c>
      <c r="P937" s="8">
        <f t="shared" si="176"/>
        <v>174</v>
      </c>
      <c r="Q937" s="8">
        <f t="shared" si="177"/>
        <v>1419</v>
      </c>
      <c r="R937" s="8">
        <f t="shared" si="178"/>
        <v>539.30324572358256</v>
      </c>
      <c r="S937" s="8">
        <f t="shared" si="179"/>
        <v>540</v>
      </c>
      <c r="T937" t="s">
        <v>62</v>
      </c>
    </row>
    <row r="938" spans="1:20" x14ac:dyDescent="0.35">
      <c r="A938" s="18" t="s">
        <v>1928</v>
      </c>
      <c r="B938" s="18" t="s">
        <v>1929</v>
      </c>
      <c r="C938" s="19">
        <v>2306.73</v>
      </c>
      <c r="D938" s="20">
        <f t="shared" si="168"/>
        <v>2.5024846386522152E-4</v>
      </c>
      <c r="E938" s="10">
        <f>SUM($C$5:C938)/SUM($C$5:$C$3941)</f>
        <v>0.81227854486903428</v>
      </c>
      <c r="F938" t="str">
        <f t="shared" si="169"/>
        <v>B</v>
      </c>
      <c r="G938" s="21">
        <v>1.889213759213759</v>
      </c>
      <c r="H938" s="22">
        <f t="shared" si="170"/>
        <v>1.1335282555282553</v>
      </c>
      <c r="I938" s="23">
        <v>23.48076923076923</v>
      </c>
      <c r="J938" s="23">
        <v>80.379855632823464</v>
      </c>
      <c r="K938" s="24">
        <f t="shared" si="171"/>
        <v>3.4232207149114009</v>
      </c>
      <c r="L938" t="str">
        <f t="shared" si="172"/>
        <v>Z</v>
      </c>
      <c r="M938" s="10">
        <f t="shared" si="173"/>
        <v>0.95</v>
      </c>
      <c r="N938" s="24">
        <f t="shared" si="174"/>
        <v>1.6448536269514715</v>
      </c>
      <c r="O938" s="25">
        <f t="shared" si="175"/>
        <v>186.97755500184513</v>
      </c>
      <c r="P938" s="8">
        <f t="shared" si="176"/>
        <v>234</v>
      </c>
      <c r="Q938" s="8">
        <f t="shared" si="177"/>
        <v>1221</v>
      </c>
      <c r="R938" s="8">
        <f t="shared" si="178"/>
        <v>464.14818300239222</v>
      </c>
      <c r="S938" s="8">
        <f t="shared" si="179"/>
        <v>465</v>
      </c>
      <c r="T938" t="s">
        <v>62</v>
      </c>
    </row>
    <row r="939" spans="1:20" x14ac:dyDescent="0.35">
      <c r="A939" s="18" t="s">
        <v>1930</v>
      </c>
      <c r="B939" s="18" t="s">
        <v>1931</v>
      </c>
      <c r="C939" s="19">
        <v>2306.16</v>
      </c>
      <c r="D939" s="20">
        <f t="shared" si="168"/>
        <v>2.5018662670855246E-4</v>
      </c>
      <c r="E939" s="10">
        <f>SUM($C$5:C939)/SUM($C$5:$C$3941)</f>
        <v>0.8125287314957429</v>
      </c>
      <c r="F939" t="str">
        <f t="shared" si="169"/>
        <v>B</v>
      </c>
      <c r="G939" s="21">
        <v>0.40303390422929042</v>
      </c>
      <c r="H939" s="22">
        <f t="shared" si="170"/>
        <v>0.24182034253757423</v>
      </c>
      <c r="I939" s="23">
        <v>110.0384615384615</v>
      </c>
      <c r="J939" s="23">
        <v>159.89935088446421</v>
      </c>
      <c r="K939" s="24">
        <f t="shared" si="171"/>
        <v>1.4531223778385427</v>
      </c>
      <c r="L939" t="str">
        <f t="shared" si="172"/>
        <v>Y</v>
      </c>
      <c r="M939" s="10">
        <f t="shared" si="173"/>
        <v>0.95</v>
      </c>
      <c r="N939" s="24">
        <f t="shared" si="174"/>
        <v>1.6448536269514715</v>
      </c>
      <c r="O939" s="25">
        <f t="shared" si="175"/>
        <v>371.95376178991825</v>
      </c>
      <c r="P939" s="8">
        <f t="shared" si="176"/>
        <v>593</v>
      </c>
      <c r="Q939" s="8">
        <f t="shared" si="177"/>
        <v>5721.9999999999982</v>
      </c>
      <c r="R939" s="8">
        <f t="shared" si="178"/>
        <v>2175.4169524987183</v>
      </c>
      <c r="S939" s="8">
        <f t="shared" si="179"/>
        <v>2176</v>
      </c>
      <c r="T939" t="s">
        <v>62</v>
      </c>
    </row>
    <row r="940" spans="1:20" x14ac:dyDescent="0.35">
      <c r="A940" s="18" t="s">
        <v>1932</v>
      </c>
      <c r="B940" s="18" t="s">
        <v>1933</v>
      </c>
      <c r="C940" s="19">
        <v>2305.3000000000002</v>
      </c>
      <c r="D940" s="20">
        <f t="shared" si="168"/>
        <v>2.5009332854235012E-4</v>
      </c>
      <c r="E940" s="10">
        <f>SUM($C$5:C940)/SUM($C$5:$C$3941)</f>
        <v>0.81277882482428521</v>
      </c>
      <c r="F940" t="str">
        <f t="shared" si="169"/>
        <v>B</v>
      </c>
      <c r="G940" s="21">
        <v>1.305379388448471</v>
      </c>
      <c r="H940" s="22">
        <f t="shared" si="170"/>
        <v>0.78322763306908261</v>
      </c>
      <c r="I940" s="23">
        <v>33.96153846153846</v>
      </c>
      <c r="J940" s="23">
        <v>61.538434200597251</v>
      </c>
      <c r="K940" s="24">
        <f t="shared" si="171"/>
        <v>1.8120037250458987</v>
      </c>
      <c r="L940" t="str">
        <f t="shared" si="172"/>
        <v>Y</v>
      </c>
      <c r="M940" s="10">
        <f t="shared" si="173"/>
        <v>0.95</v>
      </c>
      <c r="N940" s="24">
        <f t="shared" si="174"/>
        <v>1.6448536269514715</v>
      </c>
      <c r="O940" s="25">
        <f t="shared" si="175"/>
        <v>143.14912455218382</v>
      </c>
      <c r="P940" s="8">
        <f t="shared" si="176"/>
        <v>212</v>
      </c>
      <c r="Q940" s="8">
        <f t="shared" si="177"/>
        <v>1766</v>
      </c>
      <c r="R940" s="8">
        <f t="shared" si="178"/>
        <v>671.53143429191175</v>
      </c>
      <c r="S940" s="8">
        <f t="shared" si="179"/>
        <v>672</v>
      </c>
      <c r="T940" t="s">
        <v>62</v>
      </c>
    </row>
    <row r="941" spans="1:20" x14ac:dyDescent="0.35">
      <c r="A941" s="18" t="s">
        <v>1934</v>
      </c>
      <c r="B941" s="18" t="s">
        <v>1935</v>
      </c>
      <c r="C941" s="19">
        <v>2300.15</v>
      </c>
      <c r="D941" s="20">
        <f t="shared" si="168"/>
        <v>2.4953462440753331E-4</v>
      </c>
      <c r="E941" s="10">
        <f>SUM($C$5:C941)/SUM($C$5:$C$3941)</f>
        <v>0.81302835944869278</v>
      </c>
      <c r="F941" t="str">
        <f t="shared" si="169"/>
        <v>B</v>
      </c>
      <c r="G941" s="21">
        <v>0.9160294703305456</v>
      </c>
      <c r="H941" s="22">
        <f t="shared" si="170"/>
        <v>0.5496176821983273</v>
      </c>
      <c r="I941" s="23">
        <v>48.28846153846154</v>
      </c>
      <c r="J941" s="23">
        <v>81.151597797195009</v>
      </c>
      <c r="K941" s="24">
        <f t="shared" si="171"/>
        <v>1.6805587755691518</v>
      </c>
      <c r="L941" t="str">
        <f t="shared" si="172"/>
        <v>Y</v>
      </c>
      <c r="M941" s="10">
        <f t="shared" si="173"/>
        <v>0.95</v>
      </c>
      <c r="N941" s="24">
        <f t="shared" si="174"/>
        <v>1.6448536269514715</v>
      </c>
      <c r="O941" s="25">
        <f t="shared" si="175"/>
        <v>188.77276179650747</v>
      </c>
      <c r="P941" s="8">
        <f t="shared" si="176"/>
        <v>286</v>
      </c>
      <c r="Q941" s="8">
        <f t="shared" si="177"/>
        <v>2511</v>
      </c>
      <c r="R941" s="8">
        <f t="shared" si="178"/>
        <v>955.89019314135953</v>
      </c>
      <c r="S941" s="8">
        <f t="shared" si="179"/>
        <v>956</v>
      </c>
      <c r="T941" t="s">
        <v>62</v>
      </c>
    </row>
    <row r="942" spans="1:20" x14ac:dyDescent="0.35">
      <c r="A942" s="18" t="s">
        <v>1936</v>
      </c>
      <c r="B942" s="18" t="s">
        <v>1937</v>
      </c>
      <c r="C942" s="19">
        <v>2298.23</v>
      </c>
      <c r="D942" s="20">
        <f t="shared" si="168"/>
        <v>2.4932633082717443E-4</v>
      </c>
      <c r="E942" s="10">
        <f>SUM($C$5:C942)/SUM($C$5:$C$3941)</f>
        <v>0.81327768577951998</v>
      </c>
      <c r="F942" t="str">
        <f t="shared" si="169"/>
        <v>B</v>
      </c>
      <c r="G942" s="21">
        <v>2.4765409482758618</v>
      </c>
      <c r="H942" s="22">
        <f t="shared" si="170"/>
        <v>1.4859245689655169</v>
      </c>
      <c r="I942" s="23">
        <v>17.84615384615385</v>
      </c>
      <c r="J942" s="23">
        <v>27.065196967283061</v>
      </c>
      <c r="K942" s="24">
        <f t="shared" si="171"/>
        <v>1.5165843128218952</v>
      </c>
      <c r="L942" t="str">
        <f t="shared" si="172"/>
        <v>Y</v>
      </c>
      <c r="M942" s="10">
        <f t="shared" si="173"/>
        <v>0.95</v>
      </c>
      <c r="N942" s="24">
        <f t="shared" si="174"/>
        <v>1.6448536269514715</v>
      </c>
      <c r="O942" s="25">
        <f t="shared" si="175"/>
        <v>62.958365808751573</v>
      </c>
      <c r="P942" s="8">
        <f t="shared" si="176"/>
        <v>99</v>
      </c>
      <c r="Q942" s="8">
        <f t="shared" si="177"/>
        <v>928.00000000000023</v>
      </c>
      <c r="R942" s="8">
        <f t="shared" si="178"/>
        <v>353.41957813942264</v>
      </c>
      <c r="S942" s="8">
        <f t="shared" si="179"/>
        <v>354</v>
      </c>
      <c r="T942" t="s">
        <v>62</v>
      </c>
    </row>
    <row r="943" spans="1:20" x14ac:dyDescent="0.35">
      <c r="A943" s="18" t="s">
        <v>1938</v>
      </c>
      <c r="B943" s="18" t="s">
        <v>1939</v>
      </c>
      <c r="C943" s="19">
        <v>2297.29</v>
      </c>
      <c r="D943" s="20">
        <f t="shared" si="168"/>
        <v>2.4922435376179041E-4</v>
      </c>
      <c r="E943" s="10">
        <f>SUM($C$5:C943)/SUM($C$5:$C$3941)</f>
        <v>0.81352691013328182</v>
      </c>
      <c r="F943" t="str">
        <f t="shared" si="169"/>
        <v>B</v>
      </c>
      <c r="G943" s="21">
        <v>3.31978323699422</v>
      </c>
      <c r="H943" s="22">
        <f t="shared" si="170"/>
        <v>1.9918699421965318</v>
      </c>
      <c r="I943" s="23">
        <v>13.30769230769231</v>
      </c>
      <c r="J943" s="23">
        <v>52.061629565367127</v>
      </c>
      <c r="K943" s="24">
        <f t="shared" si="171"/>
        <v>3.912145574276142</v>
      </c>
      <c r="L943" t="str">
        <f t="shared" si="172"/>
        <v>Z</v>
      </c>
      <c r="M943" s="10">
        <f t="shared" si="173"/>
        <v>0.95</v>
      </c>
      <c r="N943" s="24">
        <f t="shared" si="174"/>
        <v>1.6448536269514715</v>
      </c>
      <c r="O943" s="25">
        <f t="shared" si="175"/>
        <v>121.1044250939044</v>
      </c>
      <c r="P943" s="8">
        <f t="shared" si="176"/>
        <v>148</v>
      </c>
      <c r="Q943" s="8">
        <f t="shared" si="177"/>
        <v>692.00000000000011</v>
      </c>
      <c r="R943" s="8">
        <f t="shared" si="178"/>
        <v>263.59523546516044</v>
      </c>
      <c r="S943" s="8">
        <f t="shared" si="179"/>
        <v>264</v>
      </c>
      <c r="T943" t="s">
        <v>175</v>
      </c>
    </row>
    <row r="944" spans="1:20" x14ac:dyDescent="0.35">
      <c r="A944" s="18" t="s">
        <v>1940</v>
      </c>
      <c r="B944" s="18" t="s">
        <v>1941</v>
      </c>
      <c r="C944" s="19">
        <v>2297.19</v>
      </c>
      <c r="D944" s="20">
        <f t="shared" si="168"/>
        <v>2.4921350513781339E-4</v>
      </c>
      <c r="E944" s="10">
        <f>SUM($C$5:C944)/SUM($C$5:$C$3941)</f>
        <v>0.81377612363841967</v>
      </c>
      <c r="F944" t="str">
        <f t="shared" si="169"/>
        <v>B</v>
      </c>
      <c r="G944" s="21">
        <v>3.7474551386623172</v>
      </c>
      <c r="H944" s="22">
        <f t="shared" si="170"/>
        <v>2.24847308319739</v>
      </c>
      <c r="I944" s="23">
        <v>11.78846153846154</v>
      </c>
      <c r="J944" s="23">
        <v>13.536206405830139</v>
      </c>
      <c r="K944" s="24">
        <f t="shared" si="171"/>
        <v>1.1482589447033722</v>
      </c>
      <c r="L944" t="str">
        <f t="shared" si="172"/>
        <v>Y</v>
      </c>
      <c r="M944" s="10">
        <f t="shared" si="173"/>
        <v>0.95</v>
      </c>
      <c r="N944" s="24">
        <f t="shared" si="174"/>
        <v>1.6448536269514715</v>
      </c>
      <c r="O944" s="25">
        <f t="shared" si="175"/>
        <v>31.487575560273857</v>
      </c>
      <c r="P944" s="8">
        <f t="shared" si="176"/>
        <v>56</v>
      </c>
      <c r="Q944" s="8">
        <f t="shared" si="177"/>
        <v>613.00000000000011</v>
      </c>
      <c r="R944" s="8">
        <f t="shared" si="178"/>
        <v>233.50779810945457</v>
      </c>
      <c r="S944" s="8">
        <f t="shared" si="179"/>
        <v>234</v>
      </c>
      <c r="T944" t="s">
        <v>62</v>
      </c>
    </row>
    <row r="945" spans="1:20" x14ac:dyDescent="0.35">
      <c r="A945" s="18" t="s">
        <v>1942</v>
      </c>
      <c r="B945" s="18" t="s">
        <v>1943</v>
      </c>
      <c r="C945" s="19">
        <v>2295.5700000000002</v>
      </c>
      <c r="D945" s="20">
        <f t="shared" si="168"/>
        <v>2.4903775742938562E-4</v>
      </c>
      <c r="E945" s="10">
        <f>SUM($C$5:C945)/SUM($C$5:$C$3941)</f>
        <v>0.81402516139584902</v>
      </c>
      <c r="F945" t="str">
        <f t="shared" si="169"/>
        <v>B</v>
      </c>
      <c r="G945" s="21">
        <v>1.299134125636672</v>
      </c>
      <c r="H945" s="22">
        <f t="shared" si="170"/>
        <v>0.77948047538200316</v>
      </c>
      <c r="I945" s="23">
        <v>33.980769230769234</v>
      </c>
      <c r="J945" s="23">
        <v>31.332805826566339</v>
      </c>
      <c r="K945" s="24">
        <f t="shared" si="171"/>
        <v>0.9220746479804468</v>
      </c>
      <c r="L945" t="str">
        <f t="shared" si="172"/>
        <v>X</v>
      </c>
      <c r="M945" s="10">
        <f t="shared" si="173"/>
        <v>0.95</v>
      </c>
      <c r="N945" s="24">
        <f t="shared" si="174"/>
        <v>1.6448536269514715</v>
      </c>
      <c r="O945" s="25">
        <f t="shared" si="175"/>
        <v>72.88556789104986</v>
      </c>
      <c r="P945" s="8">
        <f t="shared" si="176"/>
        <v>141</v>
      </c>
      <c r="Q945" s="8">
        <f t="shared" si="177"/>
        <v>1767.0000000000002</v>
      </c>
      <c r="R945" s="8">
        <f t="shared" si="178"/>
        <v>673.33416618966362</v>
      </c>
      <c r="S945" s="8">
        <f t="shared" si="179"/>
        <v>674</v>
      </c>
      <c r="T945" t="s">
        <v>62</v>
      </c>
    </row>
    <row r="946" spans="1:20" x14ac:dyDescent="0.35">
      <c r="A946" s="18" t="s">
        <v>1944</v>
      </c>
      <c r="B946" s="18" t="s">
        <v>1945</v>
      </c>
      <c r="C946" s="19">
        <v>2294.7800000000002</v>
      </c>
      <c r="D946" s="20">
        <f t="shared" si="168"/>
        <v>2.4895205329996713E-4</v>
      </c>
      <c r="E946" s="10">
        <f>SUM($C$5:C946)/SUM($C$5:$C$3941)</f>
        <v>0.81427411344914902</v>
      </c>
      <c r="F946" t="str">
        <f t="shared" si="169"/>
        <v>B</v>
      </c>
      <c r="G946" s="21">
        <v>1.6750218978102189</v>
      </c>
      <c r="H946" s="22">
        <f t="shared" si="170"/>
        <v>1.0050131386861314</v>
      </c>
      <c r="I946" s="23">
        <v>26.34615384615385</v>
      </c>
      <c r="J946" s="23">
        <v>23.47788664653682</v>
      </c>
      <c r="K946" s="24">
        <f t="shared" si="171"/>
        <v>0.89113146395614196</v>
      </c>
      <c r="L946" t="str">
        <f t="shared" si="172"/>
        <v>X</v>
      </c>
      <c r="M946" s="10">
        <f t="shared" si="173"/>
        <v>0.95</v>
      </c>
      <c r="N946" s="24">
        <f t="shared" si="174"/>
        <v>1.6448536269514715</v>
      </c>
      <c r="O946" s="25">
        <f t="shared" si="175"/>
        <v>54.613656708128175</v>
      </c>
      <c r="P946" s="8">
        <f t="shared" si="176"/>
        <v>108</v>
      </c>
      <c r="Q946" s="8">
        <f t="shared" si="177"/>
        <v>1370.0000000000002</v>
      </c>
      <c r="R946" s="8">
        <f t="shared" si="178"/>
        <v>522.14294182607034</v>
      </c>
      <c r="S946" s="8">
        <f t="shared" si="179"/>
        <v>523</v>
      </c>
      <c r="T946" t="s">
        <v>62</v>
      </c>
    </row>
    <row r="947" spans="1:20" x14ac:dyDescent="0.35">
      <c r="A947" s="18" t="s">
        <v>1946</v>
      </c>
      <c r="B947" s="18" t="s">
        <v>1947</v>
      </c>
      <c r="C947" s="19">
        <v>2293.41</v>
      </c>
      <c r="D947" s="20">
        <f t="shared" si="168"/>
        <v>2.4880342715148185E-4</v>
      </c>
      <c r="E947" s="10">
        <f>SUM($C$5:C947)/SUM($C$5:$C$3941)</f>
        <v>0.81452291687630052</v>
      </c>
      <c r="F947" t="str">
        <f t="shared" si="169"/>
        <v>B</v>
      </c>
      <c r="G947" s="21">
        <v>3.7535351882160399</v>
      </c>
      <c r="H947" s="22">
        <f t="shared" si="170"/>
        <v>2.2521211129296237</v>
      </c>
      <c r="I947" s="23">
        <v>11.75</v>
      </c>
      <c r="J947" s="23">
        <v>21.720032318612429</v>
      </c>
      <c r="K947" s="24">
        <f t="shared" si="171"/>
        <v>1.8485133888180791</v>
      </c>
      <c r="L947" t="str">
        <f t="shared" si="172"/>
        <v>Y</v>
      </c>
      <c r="M947" s="10">
        <f t="shared" si="173"/>
        <v>0.95</v>
      </c>
      <c r="N947" s="24">
        <f t="shared" si="174"/>
        <v>1.6448536269514715</v>
      </c>
      <c r="O947" s="25">
        <f t="shared" si="175"/>
        <v>50.524581134440574</v>
      </c>
      <c r="P947" s="8">
        <f t="shared" si="176"/>
        <v>75</v>
      </c>
      <c r="Q947" s="8">
        <f t="shared" si="177"/>
        <v>611</v>
      </c>
      <c r="R947" s="8">
        <f t="shared" si="178"/>
        <v>232.93767263531004</v>
      </c>
      <c r="S947" s="8">
        <f t="shared" si="179"/>
        <v>233</v>
      </c>
      <c r="T947" t="s">
        <v>62</v>
      </c>
    </row>
    <row r="948" spans="1:20" x14ac:dyDescent="0.35">
      <c r="A948" s="18" t="s">
        <v>1948</v>
      </c>
      <c r="B948" s="18" t="s">
        <v>1949</v>
      </c>
      <c r="C948" s="19">
        <v>2287.17</v>
      </c>
      <c r="D948" s="20">
        <f t="shared" si="168"/>
        <v>2.4812647301531549E-4</v>
      </c>
      <c r="E948" s="10">
        <f>SUM($C$5:C948)/SUM($C$5:$C$3941)</f>
        <v>0.81477104334931583</v>
      </c>
      <c r="F948" t="str">
        <f t="shared" si="169"/>
        <v>B</v>
      </c>
      <c r="G948" s="21">
        <v>3.4654090909090911</v>
      </c>
      <c r="H948" s="22">
        <f t="shared" si="170"/>
        <v>2.0792454545454544</v>
      </c>
      <c r="I948" s="23">
        <v>12.69230769230769</v>
      </c>
      <c r="J948" s="23">
        <v>35.652758032927117</v>
      </c>
      <c r="K948" s="24">
        <f t="shared" si="171"/>
        <v>2.8090051783518342</v>
      </c>
      <c r="L948" t="str">
        <f t="shared" si="172"/>
        <v>Z</v>
      </c>
      <c r="M948" s="10">
        <f t="shared" si="173"/>
        <v>0.95</v>
      </c>
      <c r="N948" s="24">
        <f t="shared" si="174"/>
        <v>1.6448536269514715</v>
      </c>
      <c r="O948" s="25">
        <f t="shared" si="175"/>
        <v>82.934529722480704</v>
      </c>
      <c r="P948" s="8">
        <f t="shared" si="176"/>
        <v>109</v>
      </c>
      <c r="Q948" s="8">
        <f t="shared" si="177"/>
        <v>659.99999999999989</v>
      </c>
      <c r="R948" s="8">
        <f t="shared" si="178"/>
        <v>251.96144202156378</v>
      </c>
      <c r="S948" s="8">
        <f t="shared" si="179"/>
        <v>252</v>
      </c>
      <c r="T948" t="s">
        <v>175</v>
      </c>
    </row>
    <row r="949" spans="1:20" x14ac:dyDescent="0.35">
      <c r="A949" s="18" t="s">
        <v>1950</v>
      </c>
      <c r="B949" s="18" t="s">
        <v>1951</v>
      </c>
      <c r="C949" s="19">
        <v>2282.0700000000002</v>
      </c>
      <c r="D949" s="20">
        <f t="shared" si="168"/>
        <v>2.4757319319248725E-4</v>
      </c>
      <c r="E949" s="10">
        <f>SUM($C$5:C949)/SUM($C$5:$C$3941)</f>
        <v>0.8150186165425084</v>
      </c>
      <c r="F949" t="str">
        <f t="shared" si="169"/>
        <v>B</v>
      </c>
      <c r="G949" s="21">
        <v>2.2684592445328029</v>
      </c>
      <c r="H949" s="22">
        <f t="shared" si="170"/>
        <v>1.3610755467196818</v>
      </c>
      <c r="I949" s="23">
        <v>19.34615384615385</v>
      </c>
      <c r="J949" s="23">
        <v>32.040957009638689</v>
      </c>
      <c r="K949" s="24">
        <f t="shared" si="171"/>
        <v>1.6561926088481227</v>
      </c>
      <c r="L949" t="str">
        <f t="shared" si="172"/>
        <v>Y</v>
      </c>
      <c r="M949" s="10">
        <f t="shared" si="173"/>
        <v>0.95</v>
      </c>
      <c r="N949" s="24">
        <f t="shared" si="174"/>
        <v>1.6448536269514715</v>
      </c>
      <c r="O949" s="25">
        <f t="shared" si="175"/>
        <v>74.532850978834631</v>
      </c>
      <c r="P949" s="8">
        <f t="shared" si="176"/>
        <v>114</v>
      </c>
      <c r="Q949" s="8">
        <f t="shared" si="177"/>
        <v>1006.0000000000002</v>
      </c>
      <c r="R949" s="8">
        <f t="shared" si="178"/>
        <v>384.47922005598525</v>
      </c>
      <c r="S949" s="8">
        <f t="shared" si="179"/>
        <v>385</v>
      </c>
      <c r="T949" t="s">
        <v>62</v>
      </c>
    </row>
    <row r="950" spans="1:20" x14ac:dyDescent="0.35">
      <c r="A950" s="18" t="s">
        <v>1952</v>
      </c>
      <c r="B950" s="18" t="s">
        <v>1953</v>
      </c>
      <c r="C950" s="19">
        <v>2279.7600000000002</v>
      </c>
      <c r="D950" s="20">
        <f t="shared" si="168"/>
        <v>2.47322589978618E-4</v>
      </c>
      <c r="E950" s="10">
        <f>SUM($C$5:C950)/SUM($C$5:$C$3941)</f>
        <v>0.81526593913248702</v>
      </c>
      <c r="F950" t="str">
        <f t="shared" si="169"/>
        <v>B</v>
      </c>
      <c r="G950" s="21">
        <v>7.8884429065743937</v>
      </c>
      <c r="H950" s="22">
        <f t="shared" si="170"/>
        <v>4.7330657439446364</v>
      </c>
      <c r="I950" s="23">
        <v>5.5576923076923066</v>
      </c>
      <c r="J950" s="23">
        <v>27.816917874925181</v>
      </c>
      <c r="K950" s="24">
        <f t="shared" si="171"/>
        <v>5.0051201712668156</v>
      </c>
      <c r="L950" t="str">
        <f t="shared" si="172"/>
        <v>Z</v>
      </c>
      <c r="M950" s="10">
        <f t="shared" si="173"/>
        <v>0.95</v>
      </c>
      <c r="N950" s="24">
        <f t="shared" si="174"/>
        <v>1.6448536269514715</v>
      </c>
      <c r="O950" s="25">
        <f t="shared" si="175"/>
        <v>64.706999670409019</v>
      </c>
      <c r="P950" s="8">
        <f t="shared" si="176"/>
        <v>76</v>
      </c>
      <c r="Q950" s="8">
        <f t="shared" si="177"/>
        <v>288.99999999999994</v>
      </c>
      <c r="R950" s="8">
        <f t="shared" si="178"/>
        <v>110.50772816360556</v>
      </c>
      <c r="S950" s="8">
        <f t="shared" si="179"/>
        <v>111</v>
      </c>
      <c r="T950" t="s">
        <v>62</v>
      </c>
    </row>
    <row r="951" spans="1:20" x14ac:dyDescent="0.35">
      <c r="A951" s="18" t="s">
        <v>1954</v>
      </c>
      <c r="B951" s="18" t="s">
        <v>1955</v>
      </c>
      <c r="C951" s="19">
        <v>2278.92</v>
      </c>
      <c r="D951" s="20">
        <f t="shared" si="168"/>
        <v>2.47231461537211E-4</v>
      </c>
      <c r="E951" s="10">
        <f>SUM($C$5:C951)/SUM($C$5:$C$3941)</f>
        <v>0.81551317059402417</v>
      </c>
      <c r="F951" t="str">
        <f t="shared" si="169"/>
        <v>B</v>
      </c>
      <c r="G951" s="21">
        <v>3.908953687821612</v>
      </c>
      <c r="H951" s="22">
        <f t="shared" si="170"/>
        <v>2.345372212692967</v>
      </c>
      <c r="I951" s="23">
        <v>11.21153846153846</v>
      </c>
      <c r="J951" s="23">
        <v>15.475897184498169</v>
      </c>
      <c r="K951" s="24">
        <f t="shared" si="171"/>
        <v>1.3803544658557545</v>
      </c>
      <c r="L951" t="str">
        <f t="shared" si="172"/>
        <v>Y</v>
      </c>
      <c r="M951" s="10">
        <f t="shared" si="173"/>
        <v>0.95</v>
      </c>
      <c r="N951" s="24">
        <f t="shared" si="174"/>
        <v>1.6448536269514715</v>
      </c>
      <c r="O951" s="25">
        <f t="shared" si="175"/>
        <v>35.999634413821639</v>
      </c>
      <c r="P951" s="8">
        <f t="shared" si="176"/>
        <v>59</v>
      </c>
      <c r="Q951" s="8">
        <f t="shared" si="177"/>
        <v>582.99999999999989</v>
      </c>
      <c r="R951" s="8">
        <f t="shared" si="178"/>
        <v>222.96843597977818</v>
      </c>
      <c r="S951" s="8">
        <f t="shared" si="179"/>
        <v>223</v>
      </c>
      <c r="T951" t="s">
        <v>62</v>
      </c>
    </row>
    <row r="952" spans="1:20" x14ac:dyDescent="0.35">
      <c r="A952" s="18" t="s">
        <v>1956</v>
      </c>
      <c r="B952" s="18" t="s">
        <v>1957</v>
      </c>
      <c r="C952" s="19">
        <v>2277.3000000000002</v>
      </c>
      <c r="D952" s="20">
        <f t="shared" si="168"/>
        <v>2.4705571382878318E-4</v>
      </c>
      <c r="E952" s="10">
        <f>SUM($C$5:C952)/SUM($C$5:$C$3941)</f>
        <v>0.81576022630785294</v>
      </c>
      <c r="F952" t="str">
        <f t="shared" si="169"/>
        <v>B</v>
      </c>
      <c r="G952" s="21">
        <v>1.980260869565218</v>
      </c>
      <c r="H952" s="22">
        <f t="shared" si="170"/>
        <v>1.1881565217391308</v>
      </c>
      <c r="I952" s="23">
        <v>22.11538461538462</v>
      </c>
      <c r="J952" s="23">
        <v>56.087695286883282</v>
      </c>
      <c r="K952" s="24">
        <f t="shared" si="171"/>
        <v>2.5361392651460259</v>
      </c>
      <c r="L952" t="str">
        <f t="shared" si="172"/>
        <v>Z</v>
      </c>
      <c r="M952" s="10">
        <f t="shared" si="173"/>
        <v>0.95</v>
      </c>
      <c r="N952" s="24">
        <f t="shared" si="174"/>
        <v>1.6448536269514715</v>
      </c>
      <c r="O952" s="25">
        <f t="shared" si="175"/>
        <v>130.46975573501129</v>
      </c>
      <c r="P952" s="8">
        <f t="shared" si="176"/>
        <v>175</v>
      </c>
      <c r="Q952" s="8">
        <f t="shared" si="177"/>
        <v>1150.0000000000002</v>
      </c>
      <c r="R952" s="8">
        <f t="shared" si="178"/>
        <v>439.97407805650437</v>
      </c>
      <c r="S952" s="8">
        <f t="shared" si="179"/>
        <v>440</v>
      </c>
      <c r="T952" t="s">
        <v>62</v>
      </c>
    </row>
    <row r="953" spans="1:20" x14ac:dyDescent="0.35">
      <c r="A953" s="18" t="s">
        <v>1958</v>
      </c>
      <c r="B953" s="18" t="s">
        <v>1959</v>
      </c>
      <c r="C953" s="19">
        <v>2272.1</v>
      </c>
      <c r="D953" s="20">
        <f t="shared" si="168"/>
        <v>2.4649158538197786E-4</v>
      </c>
      <c r="E953" s="10">
        <f>SUM($C$5:C953)/SUM($C$5:$C$3941)</f>
        <v>0.81600671789323487</v>
      </c>
      <c r="F953" t="str">
        <f t="shared" si="169"/>
        <v>B</v>
      </c>
      <c r="G953" s="21">
        <v>0.82712049508554786</v>
      </c>
      <c r="H953" s="22">
        <f t="shared" si="170"/>
        <v>0.49627229705132869</v>
      </c>
      <c r="I953" s="23">
        <v>52.82692307692308</v>
      </c>
      <c r="J953" s="23">
        <v>92.979804080335072</v>
      </c>
      <c r="K953" s="24">
        <f t="shared" si="171"/>
        <v>1.7600836593292404</v>
      </c>
      <c r="L953" t="str">
        <f t="shared" si="172"/>
        <v>Y</v>
      </c>
      <c r="M953" s="10">
        <f t="shared" si="173"/>
        <v>0.95</v>
      </c>
      <c r="N953" s="24">
        <f t="shared" si="174"/>
        <v>1.6448536269514715</v>
      </c>
      <c r="O953" s="25">
        <f t="shared" si="175"/>
        <v>216.28723135442331</v>
      </c>
      <c r="P953" s="8">
        <f t="shared" si="176"/>
        <v>322</v>
      </c>
      <c r="Q953" s="8">
        <f t="shared" si="177"/>
        <v>2747</v>
      </c>
      <c r="R953" s="8">
        <f t="shared" si="178"/>
        <v>1052.1661149466356</v>
      </c>
      <c r="S953" s="8">
        <f t="shared" si="179"/>
        <v>1053</v>
      </c>
      <c r="T953" t="s">
        <v>62</v>
      </c>
    </row>
    <row r="954" spans="1:20" x14ac:dyDescent="0.35">
      <c r="A954" s="18" t="s">
        <v>1960</v>
      </c>
      <c r="B954" s="18" t="s">
        <v>1961</v>
      </c>
      <c r="C954" s="19">
        <v>2267.4699999999998</v>
      </c>
      <c r="D954" s="20">
        <f t="shared" si="168"/>
        <v>2.459892940918416E-4</v>
      </c>
      <c r="E954" s="10">
        <f>SUM($C$5:C954)/SUM($C$5:$C$3941)</f>
        <v>0.81625270718732668</v>
      </c>
      <c r="F954" t="str">
        <f t="shared" si="169"/>
        <v>B</v>
      </c>
      <c r="G954" s="21">
        <v>6.0790080428954427</v>
      </c>
      <c r="H954" s="22">
        <f t="shared" si="170"/>
        <v>3.6474048257372655</v>
      </c>
      <c r="I954" s="23">
        <v>7.1730769230769234</v>
      </c>
      <c r="J954" s="23">
        <v>17.856422092758429</v>
      </c>
      <c r="K954" s="24">
        <f t="shared" si="171"/>
        <v>2.4893671550226228</v>
      </c>
      <c r="L954" t="str">
        <f t="shared" si="172"/>
        <v>Z</v>
      </c>
      <c r="M954" s="10">
        <f t="shared" si="173"/>
        <v>0.95</v>
      </c>
      <c r="N954" s="24">
        <f t="shared" si="174"/>
        <v>1.6448536269514715</v>
      </c>
      <c r="O954" s="25">
        <f t="shared" si="175"/>
        <v>41.537150293431338</v>
      </c>
      <c r="P954" s="8">
        <f t="shared" si="176"/>
        <v>56</v>
      </c>
      <c r="Q954" s="8">
        <f t="shared" si="177"/>
        <v>373</v>
      </c>
      <c r="R954" s="8">
        <f t="shared" si="178"/>
        <v>143.01362980862964</v>
      </c>
      <c r="S954" s="8">
        <f t="shared" si="179"/>
        <v>144</v>
      </c>
      <c r="T954" t="s">
        <v>175</v>
      </c>
    </row>
    <row r="955" spans="1:20" x14ac:dyDescent="0.35">
      <c r="A955" s="18" t="s">
        <v>1962</v>
      </c>
      <c r="B955" s="18" t="s">
        <v>1963</v>
      </c>
      <c r="C955" s="19">
        <v>2265.4</v>
      </c>
      <c r="D955" s="20">
        <f t="shared" si="168"/>
        <v>2.4576472757551724E-4</v>
      </c>
      <c r="E955" s="10">
        <f>SUM($C$5:C955)/SUM($C$5:$C$3941)</f>
        <v>0.81649847191490221</v>
      </c>
      <c r="F955" t="str">
        <f t="shared" si="169"/>
        <v>B</v>
      </c>
      <c r="G955" s="21">
        <v>3.653870967741935</v>
      </c>
      <c r="H955" s="22">
        <f t="shared" si="170"/>
        <v>2.1923225806451607</v>
      </c>
      <c r="I955" s="23">
        <v>11.92307692307692</v>
      </c>
      <c r="J955" s="23">
        <v>22.103895632028621</v>
      </c>
      <c r="K955" s="24">
        <f t="shared" si="171"/>
        <v>1.8538751175249817</v>
      </c>
      <c r="L955" t="str">
        <f t="shared" si="172"/>
        <v>Y</v>
      </c>
      <c r="M955" s="10">
        <f t="shared" si="173"/>
        <v>0.95</v>
      </c>
      <c r="N955" s="24">
        <f t="shared" si="174"/>
        <v>1.6448536269514715</v>
      </c>
      <c r="O955" s="25">
        <f t="shared" si="175"/>
        <v>51.417514111644842</v>
      </c>
      <c r="P955" s="8">
        <f t="shared" si="176"/>
        <v>76</v>
      </c>
      <c r="Q955" s="8">
        <f t="shared" si="177"/>
        <v>619.99999999999977</v>
      </c>
      <c r="R955" s="8">
        <f t="shared" si="178"/>
        <v>237.82560710148582</v>
      </c>
      <c r="S955" s="8">
        <f t="shared" si="179"/>
        <v>238</v>
      </c>
      <c r="T955" t="s">
        <v>62</v>
      </c>
    </row>
    <row r="956" spans="1:20" x14ac:dyDescent="0.35">
      <c r="A956" s="18" t="s">
        <v>1964</v>
      </c>
      <c r="B956" s="18" t="s">
        <v>1965</v>
      </c>
      <c r="C956" s="19">
        <v>2262.16</v>
      </c>
      <c r="D956" s="20">
        <f t="shared" si="168"/>
        <v>2.4541323215866164E-4</v>
      </c>
      <c r="E956" s="10">
        <f>SUM($C$5:C956)/SUM($C$5:$C$3941)</f>
        <v>0.81674388514706087</v>
      </c>
      <c r="F956" t="str">
        <f t="shared" si="169"/>
        <v>B</v>
      </c>
      <c r="G956" s="21">
        <v>2.677112426035503</v>
      </c>
      <c r="H956" s="22">
        <f t="shared" si="170"/>
        <v>1.6062674556213017</v>
      </c>
      <c r="I956" s="23">
        <v>16.25</v>
      </c>
      <c r="J956" s="23">
        <v>32.759895975319047</v>
      </c>
      <c r="K956" s="24">
        <f t="shared" si="171"/>
        <v>2.0159935984811721</v>
      </c>
      <c r="L956" t="str">
        <f t="shared" si="172"/>
        <v>Z</v>
      </c>
      <c r="M956" s="10">
        <f t="shared" si="173"/>
        <v>0.95</v>
      </c>
      <c r="N956" s="24">
        <f t="shared" si="174"/>
        <v>1.6448536269514715</v>
      </c>
      <c r="O956" s="25">
        <f t="shared" si="175"/>
        <v>76.205228329355478</v>
      </c>
      <c r="P956" s="8">
        <f t="shared" si="176"/>
        <v>109</v>
      </c>
      <c r="Q956" s="8">
        <f t="shared" si="177"/>
        <v>845</v>
      </c>
      <c r="R956" s="8">
        <f t="shared" si="178"/>
        <v>324.36532552198838</v>
      </c>
      <c r="S956" s="8">
        <f t="shared" si="179"/>
        <v>325</v>
      </c>
      <c r="T956" t="s">
        <v>62</v>
      </c>
    </row>
    <row r="957" spans="1:20" x14ac:dyDescent="0.35">
      <c r="A957" s="18" t="s">
        <v>1966</v>
      </c>
      <c r="B957" s="18" t="s">
        <v>1967</v>
      </c>
      <c r="C957" s="19">
        <v>2261.04</v>
      </c>
      <c r="D957" s="20">
        <f t="shared" si="168"/>
        <v>2.4529172757011897E-4</v>
      </c>
      <c r="E957" s="10">
        <f>SUM($C$5:C957)/SUM($C$5:$C$3941)</f>
        <v>0.81698917687463102</v>
      </c>
      <c r="F957" t="str">
        <f t="shared" si="169"/>
        <v>B</v>
      </c>
      <c r="G957" s="21">
        <v>1.6396229151559101</v>
      </c>
      <c r="H957" s="22">
        <f t="shared" si="170"/>
        <v>0.98377374909354598</v>
      </c>
      <c r="I957" s="23">
        <v>26.51923076923077</v>
      </c>
      <c r="J957" s="23">
        <v>34.060206431285472</v>
      </c>
      <c r="K957" s="24">
        <f t="shared" si="171"/>
        <v>1.2843587631811779</v>
      </c>
      <c r="L957" t="str">
        <f t="shared" si="172"/>
        <v>Y</v>
      </c>
      <c r="M957" s="10">
        <f t="shared" si="173"/>
        <v>0.95</v>
      </c>
      <c r="N957" s="24">
        <f t="shared" si="174"/>
        <v>1.6448536269514715</v>
      </c>
      <c r="O957" s="25">
        <f t="shared" si="175"/>
        <v>79.229977103607482</v>
      </c>
      <c r="P957" s="8">
        <f t="shared" si="176"/>
        <v>133</v>
      </c>
      <c r="Q957" s="8">
        <f t="shared" si="177"/>
        <v>1379</v>
      </c>
      <c r="R957" s="8">
        <f t="shared" si="178"/>
        <v>529.47994620509132</v>
      </c>
      <c r="S957" s="8">
        <f t="shared" si="179"/>
        <v>530</v>
      </c>
      <c r="T957" t="s">
        <v>62</v>
      </c>
    </row>
    <row r="958" spans="1:20" x14ac:dyDescent="0.35">
      <c r="A958" s="18" t="s">
        <v>1968</v>
      </c>
      <c r="B958" s="18" t="s">
        <v>1969</v>
      </c>
      <c r="C958" s="19">
        <v>2260.92</v>
      </c>
      <c r="D958" s="20">
        <f t="shared" si="168"/>
        <v>2.4527870922134656E-4</v>
      </c>
      <c r="E958" s="10">
        <f>SUM($C$5:C958)/SUM($C$5:$C$3941)</f>
        <v>0.81723445558385244</v>
      </c>
      <c r="F958" t="str">
        <f t="shared" si="169"/>
        <v>B</v>
      </c>
      <c r="G958" s="21">
        <v>0.40186988979736937</v>
      </c>
      <c r="H958" s="22">
        <f t="shared" si="170"/>
        <v>0.24112193387842162</v>
      </c>
      <c r="I958" s="23">
        <v>108.19230769230769</v>
      </c>
      <c r="J958" s="23">
        <v>110.85108160324531</v>
      </c>
      <c r="K958" s="24">
        <f t="shared" si="171"/>
        <v>1.0245745189066398</v>
      </c>
      <c r="L958" t="str">
        <f t="shared" si="172"/>
        <v>Y</v>
      </c>
      <c r="M958" s="10">
        <f t="shared" si="173"/>
        <v>0.95</v>
      </c>
      <c r="N958" s="24">
        <f t="shared" si="174"/>
        <v>1.6448536269514715</v>
      </c>
      <c r="O958" s="25">
        <f t="shared" si="175"/>
        <v>257.85893796779845</v>
      </c>
      <c r="P958" s="8">
        <f t="shared" si="176"/>
        <v>475</v>
      </c>
      <c r="Q958" s="8">
        <f t="shared" si="177"/>
        <v>5626</v>
      </c>
      <c r="R958" s="8">
        <f t="shared" si="178"/>
        <v>2160.2126386834416</v>
      </c>
      <c r="S958" s="8">
        <f t="shared" si="179"/>
        <v>2161</v>
      </c>
      <c r="T958" t="s">
        <v>62</v>
      </c>
    </row>
    <row r="959" spans="1:20" x14ac:dyDescent="0.35">
      <c r="A959" s="18" t="s">
        <v>1970</v>
      </c>
      <c r="B959" s="18" t="s">
        <v>1971</v>
      </c>
      <c r="C959" s="19">
        <v>2253.5700000000002</v>
      </c>
      <c r="D959" s="20">
        <f t="shared" si="168"/>
        <v>2.4448133535903525E-4</v>
      </c>
      <c r="E959" s="10">
        <f>SUM($C$5:C959)/SUM($C$5:$C$3941)</f>
        <v>0.81747893691921147</v>
      </c>
      <c r="F959" t="str">
        <f t="shared" si="169"/>
        <v>B</v>
      </c>
      <c r="G959" s="21">
        <v>1.182976377952756</v>
      </c>
      <c r="H959" s="22">
        <f t="shared" si="170"/>
        <v>0.70978582677165358</v>
      </c>
      <c r="I959" s="23">
        <v>36.634615384615387</v>
      </c>
      <c r="J959" s="23">
        <v>43.674387363921618</v>
      </c>
      <c r="K959" s="24">
        <f t="shared" si="171"/>
        <v>1.1921617548157082</v>
      </c>
      <c r="L959" t="str">
        <f t="shared" si="172"/>
        <v>Y</v>
      </c>
      <c r="M959" s="10">
        <f t="shared" si="173"/>
        <v>0.95</v>
      </c>
      <c r="N959" s="24">
        <f t="shared" si="174"/>
        <v>1.6448536269514715</v>
      </c>
      <c r="O959" s="25">
        <f t="shared" si="175"/>
        <v>101.59423777535213</v>
      </c>
      <c r="P959" s="8">
        <f t="shared" si="176"/>
        <v>175</v>
      </c>
      <c r="Q959" s="8">
        <f t="shared" si="177"/>
        <v>1905</v>
      </c>
      <c r="R959" s="8">
        <f t="shared" si="178"/>
        <v>732.65383353817708</v>
      </c>
      <c r="S959" s="8">
        <f t="shared" si="179"/>
        <v>733</v>
      </c>
      <c r="T959" t="s">
        <v>62</v>
      </c>
    </row>
    <row r="960" spans="1:20" x14ac:dyDescent="0.35">
      <c r="A960" s="18" t="s">
        <v>1972</v>
      </c>
      <c r="B960" s="18" t="s">
        <v>1973</v>
      </c>
      <c r="C960" s="19">
        <v>2251.6799999999998</v>
      </c>
      <c r="D960" s="20">
        <f t="shared" si="168"/>
        <v>2.4427629636586943E-4</v>
      </c>
      <c r="E960" s="10">
        <f>SUM($C$5:C960)/SUM($C$5:$C$3941)</f>
        <v>0.81772321321557728</v>
      </c>
      <c r="F960" t="str">
        <f t="shared" si="169"/>
        <v>B</v>
      </c>
      <c r="G960" s="21">
        <v>3.207521367521367</v>
      </c>
      <c r="H960" s="22">
        <f t="shared" si="170"/>
        <v>1.9245128205128201</v>
      </c>
      <c r="I960" s="23">
        <v>13.5</v>
      </c>
      <c r="J960" s="23">
        <v>24.92223198388988</v>
      </c>
      <c r="K960" s="24">
        <f t="shared" si="171"/>
        <v>1.846091258065917</v>
      </c>
      <c r="L960" t="str">
        <f t="shared" si="172"/>
        <v>Y</v>
      </c>
      <c r="M960" s="10">
        <f t="shared" si="173"/>
        <v>0.95</v>
      </c>
      <c r="N960" s="24">
        <f t="shared" si="174"/>
        <v>1.6448536269514715</v>
      </c>
      <c r="O960" s="25">
        <f t="shared" si="175"/>
        <v>57.973455722824461</v>
      </c>
      <c r="P960" s="8">
        <f t="shared" si="176"/>
        <v>85</v>
      </c>
      <c r="Q960" s="8">
        <f t="shared" si="177"/>
        <v>702</v>
      </c>
      <c r="R960" s="8">
        <f t="shared" si="178"/>
        <v>270.09910779638369</v>
      </c>
      <c r="S960" s="8">
        <f t="shared" si="179"/>
        <v>271</v>
      </c>
      <c r="T960" t="s">
        <v>175</v>
      </c>
    </row>
    <row r="961" spans="1:20" x14ac:dyDescent="0.35">
      <c r="A961" s="18" t="s">
        <v>1974</v>
      </c>
      <c r="B961" s="18" t="s">
        <v>1975</v>
      </c>
      <c r="C961" s="19">
        <v>2246.66</v>
      </c>
      <c r="D961" s="20">
        <f t="shared" si="168"/>
        <v>2.4373169544222279E-4</v>
      </c>
      <c r="E961" s="10">
        <f>SUM($C$5:C961)/SUM($C$5:$C$3941)</f>
        <v>0.81796694491101951</v>
      </c>
      <c r="F961" t="str">
        <f t="shared" si="169"/>
        <v>B</v>
      </c>
      <c r="G961" s="21">
        <v>1.321564705882353</v>
      </c>
      <c r="H961" s="22">
        <f t="shared" si="170"/>
        <v>0.79293882352941181</v>
      </c>
      <c r="I961" s="23">
        <v>32.692307692307693</v>
      </c>
      <c r="J961" s="23">
        <v>34.855184137181119</v>
      </c>
      <c r="K961" s="24">
        <f t="shared" si="171"/>
        <v>1.0661585736078931</v>
      </c>
      <c r="L961" t="str">
        <f t="shared" si="172"/>
        <v>Y</v>
      </c>
      <c r="M961" s="10">
        <f t="shared" si="173"/>
        <v>0.95</v>
      </c>
      <c r="N961" s="24">
        <f t="shared" si="174"/>
        <v>1.6448536269514715</v>
      </c>
      <c r="O961" s="25">
        <f t="shared" si="175"/>
        <v>81.079233817980636</v>
      </c>
      <c r="P961" s="8">
        <f t="shared" si="176"/>
        <v>147</v>
      </c>
      <c r="Q961" s="8">
        <f t="shared" si="177"/>
        <v>1700</v>
      </c>
      <c r="R961" s="8">
        <f t="shared" si="178"/>
        <v>654.81650494420546</v>
      </c>
      <c r="S961" s="8">
        <f t="shared" si="179"/>
        <v>655</v>
      </c>
      <c r="T961" t="s">
        <v>62</v>
      </c>
    </row>
    <row r="962" spans="1:20" x14ac:dyDescent="0.35">
      <c r="A962" s="18" t="s">
        <v>1976</v>
      </c>
      <c r="B962" s="18" t="s">
        <v>1977</v>
      </c>
      <c r="C962" s="19">
        <v>2242.19</v>
      </c>
      <c r="D962" s="20">
        <f t="shared" si="168"/>
        <v>2.4324676195044981E-4</v>
      </c>
      <c r="E962" s="10">
        <f>SUM($C$5:C962)/SUM($C$5:$C$3941)</f>
        <v>0.81821019167297004</v>
      </c>
      <c r="F962" t="str">
        <f t="shared" si="169"/>
        <v>B</v>
      </c>
      <c r="G962" s="21">
        <v>13.92664596273292</v>
      </c>
      <c r="H962" s="22">
        <f t="shared" si="170"/>
        <v>8.3559875776397519</v>
      </c>
      <c r="I962" s="23">
        <v>3.0961538461538458</v>
      </c>
      <c r="J962" s="23">
        <v>2.844048587493563</v>
      </c>
      <c r="K962" s="24">
        <f t="shared" si="171"/>
        <v>0.91857469906624412</v>
      </c>
      <c r="L962" t="str">
        <f t="shared" si="172"/>
        <v>X</v>
      </c>
      <c r="M962" s="10">
        <f t="shared" si="173"/>
        <v>0.95</v>
      </c>
      <c r="N962" s="24">
        <f t="shared" si="174"/>
        <v>1.6448536269514715</v>
      </c>
      <c r="O962" s="25">
        <f t="shared" si="175"/>
        <v>6.615752753092103</v>
      </c>
      <c r="P962" s="8">
        <f t="shared" si="176"/>
        <v>13</v>
      </c>
      <c r="Q962" s="8">
        <f t="shared" si="177"/>
        <v>160.99999999999997</v>
      </c>
      <c r="R962" s="8">
        <f t="shared" si="178"/>
        <v>62.076760214046686</v>
      </c>
      <c r="S962" s="8">
        <f t="shared" si="179"/>
        <v>63</v>
      </c>
      <c r="T962" t="s">
        <v>175</v>
      </c>
    </row>
    <row r="963" spans="1:20" x14ac:dyDescent="0.35">
      <c r="A963" s="18" t="s">
        <v>1978</v>
      </c>
      <c r="B963" s="18" t="s">
        <v>1979</v>
      </c>
      <c r="C963" s="19">
        <v>2242.15</v>
      </c>
      <c r="D963" s="20">
        <f t="shared" si="168"/>
        <v>2.4324242250085899E-4</v>
      </c>
      <c r="E963" s="10">
        <f>SUM($C$5:C963)/SUM($C$5:$C$3941)</f>
        <v>0.81845343409547089</v>
      </c>
      <c r="F963" t="str">
        <f t="shared" si="169"/>
        <v>B</v>
      </c>
      <c r="G963" s="21">
        <v>1.7421522921522921</v>
      </c>
      <c r="H963" s="22">
        <f t="shared" si="170"/>
        <v>1.0452913752913753</v>
      </c>
      <c r="I963" s="23">
        <v>24.75</v>
      </c>
      <c r="J963" s="23">
        <v>152.10920677037839</v>
      </c>
      <c r="K963" s="24">
        <f t="shared" si="171"/>
        <v>6.1458265361769051</v>
      </c>
      <c r="L963" t="str">
        <f t="shared" si="172"/>
        <v>Z</v>
      </c>
      <c r="M963" s="10">
        <f t="shared" si="173"/>
        <v>0.95</v>
      </c>
      <c r="N963" s="24">
        <f t="shared" si="174"/>
        <v>1.6448536269514715</v>
      </c>
      <c r="O963" s="25">
        <f t="shared" si="175"/>
        <v>353.83252870115194</v>
      </c>
      <c r="P963" s="8">
        <f t="shared" si="176"/>
        <v>404</v>
      </c>
      <c r="Q963" s="8">
        <f t="shared" si="177"/>
        <v>1287</v>
      </c>
      <c r="R963" s="8">
        <f t="shared" si="178"/>
        <v>496.23293811660847</v>
      </c>
      <c r="S963" s="8">
        <f t="shared" si="179"/>
        <v>497</v>
      </c>
      <c r="T963" t="s">
        <v>175</v>
      </c>
    </row>
    <row r="964" spans="1:20" x14ac:dyDescent="0.35">
      <c r="A964" s="18" t="s">
        <v>1980</v>
      </c>
      <c r="B964" s="18" t="s">
        <v>1981</v>
      </c>
      <c r="C964" s="19">
        <v>2241.85</v>
      </c>
      <c r="D964" s="20">
        <f t="shared" si="168"/>
        <v>2.432098766289279E-4</v>
      </c>
      <c r="E964" s="10">
        <f>SUM($C$5:C964)/SUM($C$5:$C$3941)</f>
        <v>0.81869664397209985</v>
      </c>
      <c r="F964" t="str">
        <f t="shared" si="169"/>
        <v>B</v>
      </c>
      <c r="G964" s="21">
        <v>1.675523168908819</v>
      </c>
      <c r="H964" s="22">
        <f t="shared" si="170"/>
        <v>1.0053139013452914</v>
      </c>
      <c r="I964" s="23">
        <v>25.73076923076923</v>
      </c>
      <c r="J964" s="23">
        <v>31.91294247536409</v>
      </c>
      <c r="K964" s="24">
        <f t="shared" si="171"/>
        <v>1.240263833123268</v>
      </c>
      <c r="L964" t="str">
        <f t="shared" si="172"/>
        <v>Y</v>
      </c>
      <c r="M964" s="10">
        <f t="shared" si="173"/>
        <v>0.95</v>
      </c>
      <c r="N964" s="24">
        <f t="shared" si="174"/>
        <v>1.6448536269514715</v>
      </c>
      <c r="O964" s="25">
        <f t="shared" si="175"/>
        <v>74.235066858237261</v>
      </c>
      <c r="P964" s="8">
        <f t="shared" si="176"/>
        <v>126</v>
      </c>
      <c r="Q964" s="8">
        <f t="shared" si="177"/>
        <v>1338</v>
      </c>
      <c r="R964" s="8">
        <f t="shared" si="178"/>
        <v>515.93169744275826</v>
      </c>
      <c r="S964" s="8">
        <f t="shared" si="179"/>
        <v>516</v>
      </c>
      <c r="T964" t="s">
        <v>175</v>
      </c>
    </row>
    <row r="965" spans="1:20" x14ac:dyDescent="0.35">
      <c r="A965" s="18" t="s">
        <v>1982</v>
      </c>
      <c r="B965" s="18" t="s">
        <v>1983</v>
      </c>
      <c r="C965" s="19">
        <v>2241.77</v>
      </c>
      <c r="D965" s="20">
        <f t="shared" ref="D965:D1028" si="180">C965/SUM($C$5:$C$3941)</f>
        <v>2.432011977297463E-4</v>
      </c>
      <c r="E965" s="10">
        <f>SUM($C$5:C965)/SUM($C$5:$C$3941)</f>
        <v>0.81893984516982954</v>
      </c>
      <c r="F965" t="str">
        <f t="shared" ref="F965:F1028" si="181">IF(E965-D965&lt;CutA,"A",IF(E965-D965&lt;CutB,"B","C"))</f>
        <v>B</v>
      </c>
      <c r="G965" s="21">
        <v>1.2672526851328429</v>
      </c>
      <c r="H965" s="22">
        <f t="shared" ref="H965:H1028" si="182">G965*CostRatio</f>
        <v>0.76035161107970572</v>
      </c>
      <c r="I965" s="23">
        <v>34.019230769230766</v>
      </c>
      <c r="J965" s="23">
        <v>27.00362385602099</v>
      </c>
      <c r="K965" s="24">
        <f t="shared" ref="K965:K1028" si="183">IF(I965&gt;0,J965/I965,0)</f>
        <v>0.79377526315041924</v>
      </c>
      <c r="L965" t="str">
        <f t="shared" ref="L965:L1028" si="184">IF(K965&lt;=CutX,"X",IF(K965&lt;=CutY,"Y","Z"))</f>
        <v>X</v>
      </c>
      <c r="M965" s="10">
        <f t="shared" ref="M965:M1028" si="185">_xlfn.XLOOKUP(F965,TargetClass,TargetLevel)</f>
        <v>0.95</v>
      </c>
      <c r="N965" s="24">
        <f t="shared" ref="N965:N1028" si="186">_xlfn.NORM.S.INV(M965)</f>
        <v>1.6448536269514715</v>
      </c>
      <c r="O965" s="25">
        <f t="shared" ref="O965:O1028" si="187">N965*J965*SQRT(LeadTime)</f>
        <v>62.815136019309932</v>
      </c>
      <c r="P965" s="8">
        <f t="shared" ref="P965:P1028" si="188">ROUNDUP(ROUND(I965*LeadTime+O965,6),0)</f>
        <v>131</v>
      </c>
      <c r="Q965" s="8">
        <f t="shared" ref="Q965:Q1028" si="189">I965*WeeksPerYear</f>
        <v>1768.9999999999998</v>
      </c>
      <c r="R965" s="8">
        <f t="shared" ref="R965:R1028" si="190">SQRT(2*Q965*OrderCost/(HoldingRate*H965))</f>
        <v>682.13711336073254</v>
      </c>
      <c r="S965" s="8">
        <f t="shared" ref="S965:S1028" si="191">MAX(ROUNDUP(ROUND(R965,6),0),ROUNDUP(ROUND(I965,6),0))</f>
        <v>683</v>
      </c>
      <c r="T965" t="s">
        <v>62</v>
      </c>
    </row>
    <row r="966" spans="1:20" x14ac:dyDescent="0.35">
      <c r="A966" s="18" t="s">
        <v>1984</v>
      </c>
      <c r="B966" s="18" t="s">
        <v>1985</v>
      </c>
      <c r="C966" s="19">
        <v>2241.65</v>
      </c>
      <c r="D966" s="20">
        <f t="shared" si="180"/>
        <v>2.4318817938097389E-4</v>
      </c>
      <c r="E966" s="10">
        <f>SUM($C$5:C966)/SUM($C$5:$C$3941)</f>
        <v>0.8191830333492105</v>
      </c>
      <c r="F966" t="str">
        <f t="shared" si="181"/>
        <v>B</v>
      </c>
      <c r="G966" s="21">
        <v>3.742320534223706</v>
      </c>
      <c r="H966" s="22">
        <f t="shared" si="182"/>
        <v>2.2453923205342234</v>
      </c>
      <c r="I966" s="23">
        <v>11.51923076923077</v>
      </c>
      <c r="J966" s="23">
        <v>62.377563332017232</v>
      </c>
      <c r="K966" s="24">
        <f t="shared" si="183"/>
        <v>5.4150806231467374</v>
      </c>
      <c r="L966" t="str">
        <f t="shared" si="184"/>
        <v>Z</v>
      </c>
      <c r="M966" s="10">
        <f t="shared" si="185"/>
        <v>0.95</v>
      </c>
      <c r="N966" s="24">
        <f t="shared" si="186"/>
        <v>1.6448536269514715</v>
      </c>
      <c r="O966" s="25">
        <f t="shared" si="187"/>
        <v>145.10108517824469</v>
      </c>
      <c r="P966" s="8">
        <f t="shared" si="188"/>
        <v>169</v>
      </c>
      <c r="Q966" s="8">
        <f t="shared" si="189"/>
        <v>599</v>
      </c>
      <c r="R966" s="8">
        <f t="shared" si="190"/>
        <v>230.98420991922623</v>
      </c>
      <c r="S966" s="8">
        <f t="shared" si="191"/>
        <v>231</v>
      </c>
      <c r="T966" t="s">
        <v>175</v>
      </c>
    </row>
    <row r="967" spans="1:20" x14ac:dyDescent="0.35">
      <c r="A967" s="18" t="s">
        <v>1986</v>
      </c>
      <c r="B967" s="18" t="s">
        <v>1987</v>
      </c>
      <c r="C967" s="19">
        <v>2241.56</v>
      </c>
      <c r="D967" s="20">
        <f t="shared" si="180"/>
        <v>2.4317841561939454E-4</v>
      </c>
      <c r="E967" s="10">
        <f>SUM($C$5:C967)/SUM($C$5:$C$3941)</f>
        <v>0.81942621176482988</v>
      </c>
      <c r="F967" t="str">
        <f t="shared" si="181"/>
        <v>B</v>
      </c>
      <c r="G967" s="21">
        <v>3.3963030303030299</v>
      </c>
      <c r="H967" s="22">
        <f t="shared" si="182"/>
        <v>2.0377818181818177</v>
      </c>
      <c r="I967" s="23">
        <v>12.69230769230769</v>
      </c>
      <c r="J967" s="23">
        <v>21.64013923112984</v>
      </c>
      <c r="K967" s="24">
        <f t="shared" si="183"/>
        <v>1.7049806666950786</v>
      </c>
      <c r="L967" t="str">
        <f t="shared" si="184"/>
        <v>Y</v>
      </c>
      <c r="M967" s="10">
        <f t="shared" si="185"/>
        <v>0.95</v>
      </c>
      <c r="N967" s="24">
        <f t="shared" si="186"/>
        <v>1.6448536269514715</v>
      </c>
      <c r="O967" s="25">
        <f t="shared" si="187"/>
        <v>50.338735887003445</v>
      </c>
      <c r="P967" s="8">
        <f t="shared" si="188"/>
        <v>76</v>
      </c>
      <c r="Q967" s="8">
        <f t="shared" si="189"/>
        <v>659.99999999999989</v>
      </c>
      <c r="R967" s="8">
        <f t="shared" si="190"/>
        <v>254.51191817647822</v>
      </c>
      <c r="S967" s="8">
        <f t="shared" si="191"/>
        <v>255</v>
      </c>
      <c r="T967" t="s">
        <v>62</v>
      </c>
    </row>
    <row r="968" spans="1:20" x14ac:dyDescent="0.35">
      <c r="A968" s="18" t="s">
        <v>1988</v>
      </c>
      <c r="B968" s="18" t="s">
        <v>1989</v>
      </c>
      <c r="C968" s="19">
        <v>2239.62</v>
      </c>
      <c r="D968" s="20">
        <f t="shared" si="180"/>
        <v>2.4296795231424026E-4</v>
      </c>
      <c r="E968" s="10">
        <f>SUM($C$5:C968)/SUM($C$5:$C$3941)</f>
        <v>0.81966917971714415</v>
      </c>
      <c r="F968" t="str">
        <f t="shared" si="181"/>
        <v>B</v>
      </c>
      <c r="G968" s="21">
        <v>1.2158631921824099</v>
      </c>
      <c r="H968" s="22">
        <f t="shared" si="182"/>
        <v>0.72951791530944587</v>
      </c>
      <c r="I968" s="23">
        <v>35.42307692307692</v>
      </c>
      <c r="J968" s="23">
        <v>39.632303200969467</v>
      </c>
      <c r="K968" s="24">
        <f t="shared" si="183"/>
        <v>1.1188272347722108</v>
      </c>
      <c r="L968" t="str">
        <f t="shared" si="184"/>
        <v>Y</v>
      </c>
      <c r="M968" s="10">
        <f t="shared" si="185"/>
        <v>0.95</v>
      </c>
      <c r="N968" s="24">
        <f t="shared" si="186"/>
        <v>1.6448536269514715</v>
      </c>
      <c r="O968" s="25">
        <f t="shared" si="187"/>
        <v>92.191645447332974</v>
      </c>
      <c r="P968" s="8">
        <f t="shared" si="188"/>
        <v>164</v>
      </c>
      <c r="Q968" s="8">
        <f t="shared" si="189"/>
        <v>1841.9999999999998</v>
      </c>
      <c r="R968" s="8">
        <f t="shared" si="190"/>
        <v>710.62720554677219</v>
      </c>
      <c r="S968" s="8">
        <f t="shared" si="191"/>
        <v>711</v>
      </c>
      <c r="T968" t="s">
        <v>62</v>
      </c>
    </row>
    <row r="969" spans="1:20" x14ac:dyDescent="0.35">
      <c r="A969" s="18" t="s">
        <v>1990</v>
      </c>
      <c r="B969" s="18" t="s">
        <v>1991</v>
      </c>
      <c r="C969" s="19">
        <v>2238.35</v>
      </c>
      <c r="D969" s="20">
        <f t="shared" si="180"/>
        <v>2.4283017478973204E-4</v>
      </c>
      <c r="E969" s="10">
        <f>SUM($C$5:C969)/SUM($C$5:$C$3941)</f>
        <v>0.8199120098919338</v>
      </c>
      <c r="F969" t="str">
        <f t="shared" si="181"/>
        <v>B</v>
      </c>
      <c r="G969" s="21">
        <v>4.1838317757009342</v>
      </c>
      <c r="H969" s="22">
        <f t="shared" si="182"/>
        <v>2.5102990654205604</v>
      </c>
      <c r="I969" s="23">
        <v>10.28846153846154</v>
      </c>
      <c r="J969" s="23">
        <v>11.45038151340003</v>
      </c>
      <c r="K969" s="24">
        <f t="shared" si="183"/>
        <v>1.1129342779379467</v>
      </c>
      <c r="L969" t="str">
        <f t="shared" si="184"/>
        <v>Y</v>
      </c>
      <c r="M969" s="10">
        <f t="shared" si="185"/>
        <v>0.95</v>
      </c>
      <c r="N969" s="24">
        <f t="shared" si="186"/>
        <v>1.6448536269514715</v>
      </c>
      <c r="O969" s="25">
        <f t="shared" si="187"/>
        <v>26.635583285864879</v>
      </c>
      <c r="P969" s="8">
        <f t="shared" si="188"/>
        <v>48</v>
      </c>
      <c r="Q969" s="8">
        <f t="shared" si="189"/>
        <v>535.00000000000011</v>
      </c>
      <c r="R969" s="8">
        <f t="shared" si="190"/>
        <v>206.45678335278745</v>
      </c>
      <c r="S969" s="8">
        <f t="shared" si="191"/>
        <v>207</v>
      </c>
      <c r="T969" t="s">
        <v>62</v>
      </c>
    </row>
    <row r="970" spans="1:20" x14ac:dyDescent="0.35">
      <c r="A970" s="18" t="s">
        <v>1992</v>
      </c>
      <c r="B970" s="18" t="s">
        <v>1993</v>
      </c>
      <c r="C970" s="19">
        <v>2237.14</v>
      </c>
      <c r="D970" s="20">
        <f t="shared" si="180"/>
        <v>2.4269890643961004E-4</v>
      </c>
      <c r="E970" s="10">
        <f>SUM($C$5:C970)/SUM($C$5:$C$3941)</f>
        <v>0.82015470879837338</v>
      </c>
      <c r="F970" t="str">
        <f t="shared" si="181"/>
        <v>B</v>
      </c>
      <c r="G970" s="21">
        <v>6.2142777777777773</v>
      </c>
      <c r="H970" s="22">
        <f t="shared" si="182"/>
        <v>3.7285666666666661</v>
      </c>
      <c r="I970" s="23">
        <v>6.9230769230769234</v>
      </c>
      <c r="J970" s="23">
        <v>24.464336711610731</v>
      </c>
      <c r="K970" s="24">
        <f t="shared" si="183"/>
        <v>3.5337375250104386</v>
      </c>
      <c r="L970" t="str">
        <f t="shared" si="184"/>
        <v>Z</v>
      </c>
      <c r="M970" s="10">
        <f t="shared" si="185"/>
        <v>0.95</v>
      </c>
      <c r="N970" s="24">
        <f t="shared" si="186"/>
        <v>1.6448536269514715</v>
      </c>
      <c r="O970" s="25">
        <f t="shared" si="187"/>
        <v>56.908311504990138</v>
      </c>
      <c r="P970" s="8">
        <f t="shared" si="188"/>
        <v>71</v>
      </c>
      <c r="Q970" s="8">
        <f t="shared" si="189"/>
        <v>360</v>
      </c>
      <c r="R970" s="8">
        <f t="shared" si="190"/>
        <v>138.96175549271177</v>
      </c>
      <c r="S970" s="8">
        <f t="shared" si="191"/>
        <v>139</v>
      </c>
      <c r="T970" t="s">
        <v>62</v>
      </c>
    </row>
    <row r="971" spans="1:20" x14ac:dyDescent="0.35">
      <c r="A971" s="18" t="s">
        <v>1994</v>
      </c>
      <c r="B971" s="18" t="s">
        <v>1995</v>
      </c>
      <c r="C971" s="19">
        <v>2233.4499999999998</v>
      </c>
      <c r="D971" s="20">
        <f t="shared" si="180"/>
        <v>2.4229859221485783E-4</v>
      </c>
      <c r="E971" s="10">
        <f>SUM($C$5:C971)/SUM($C$5:$C$3941)</f>
        <v>0.8203970073905883</v>
      </c>
      <c r="F971" t="str">
        <f t="shared" si="181"/>
        <v>B</v>
      </c>
      <c r="G971" s="21">
        <v>1.382085396039604</v>
      </c>
      <c r="H971" s="22">
        <f t="shared" si="182"/>
        <v>0.8292512376237624</v>
      </c>
      <c r="I971" s="23">
        <v>31.07692307692308</v>
      </c>
      <c r="J971" s="23">
        <v>84.825506281053833</v>
      </c>
      <c r="K971" s="24">
        <f t="shared" si="183"/>
        <v>2.7295336179547021</v>
      </c>
      <c r="L971" t="str">
        <f t="shared" si="184"/>
        <v>Z</v>
      </c>
      <c r="M971" s="10">
        <f t="shared" si="185"/>
        <v>0.95</v>
      </c>
      <c r="N971" s="24">
        <f t="shared" si="186"/>
        <v>1.6448536269514715</v>
      </c>
      <c r="O971" s="25">
        <f t="shared" si="187"/>
        <v>197.31891331922736</v>
      </c>
      <c r="P971" s="8">
        <f t="shared" si="188"/>
        <v>260</v>
      </c>
      <c r="Q971" s="8">
        <f t="shared" si="189"/>
        <v>1616.0000000000002</v>
      </c>
      <c r="R971" s="8">
        <f t="shared" si="190"/>
        <v>624.29896060010969</v>
      </c>
      <c r="S971" s="8">
        <f t="shared" si="191"/>
        <v>625</v>
      </c>
      <c r="T971" t="s">
        <v>62</v>
      </c>
    </row>
    <row r="972" spans="1:20" x14ac:dyDescent="0.35">
      <c r="A972" s="18" t="s">
        <v>1996</v>
      </c>
      <c r="B972" s="18" t="s">
        <v>1997</v>
      </c>
      <c r="C972" s="19">
        <v>2221.37</v>
      </c>
      <c r="D972" s="20">
        <f t="shared" si="180"/>
        <v>2.4098807843843324E-4</v>
      </c>
      <c r="E972" s="10">
        <f>SUM($C$5:C972)/SUM($C$5:$C$3941)</f>
        <v>0.82063799546902672</v>
      </c>
      <c r="F972" t="str">
        <f t="shared" si="181"/>
        <v>B</v>
      </c>
      <c r="G972" s="21">
        <v>7.7399651567944243</v>
      </c>
      <c r="H972" s="22">
        <f t="shared" si="182"/>
        <v>4.6439790940766548</v>
      </c>
      <c r="I972" s="23">
        <v>5.5192307692307692</v>
      </c>
      <c r="J972" s="23">
        <v>13.188661774292409</v>
      </c>
      <c r="K972" s="24">
        <f t="shared" si="183"/>
        <v>2.3895833179902626</v>
      </c>
      <c r="L972" t="str">
        <f t="shared" si="184"/>
        <v>Z</v>
      </c>
      <c r="M972" s="10">
        <f t="shared" si="185"/>
        <v>0.95</v>
      </c>
      <c r="N972" s="24">
        <f t="shared" si="186"/>
        <v>1.6448536269514715</v>
      </c>
      <c r="O972" s="25">
        <f t="shared" si="187"/>
        <v>30.679126167732207</v>
      </c>
      <c r="P972" s="8">
        <f t="shared" si="188"/>
        <v>42</v>
      </c>
      <c r="Q972" s="8">
        <f t="shared" si="189"/>
        <v>287</v>
      </c>
      <c r="R972" s="8">
        <f t="shared" si="190"/>
        <v>111.17594206729827</v>
      </c>
      <c r="S972" s="8">
        <f t="shared" si="191"/>
        <v>112</v>
      </c>
      <c r="T972" t="s">
        <v>62</v>
      </c>
    </row>
    <row r="973" spans="1:20" x14ac:dyDescent="0.35">
      <c r="A973" s="18" t="s">
        <v>1998</v>
      </c>
      <c r="B973" s="18" t="s">
        <v>1999</v>
      </c>
      <c r="C973" s="19">
        <v>2220.42</v>
      </c>
      <c r="D973" s="20">
        <f t="shared" si="180"/>
        <v>2.4088501651065152E-4</v>
      </c>
      <c r="E973" s="10">
        <f>SUM($C$5:C973)/SUM($C$5:$C$3941)</f>
        <v>0.82087888048553737</v>
      </c>
      <c r="F973" t="str">
        <f t="shared" si="181"/>
        <v>B</v>
      </c>
      <c r="G973" s="21">
        <v>0.4424910322837784</v>
      </c>
      <c r="H973" s="22">
        <f t="shared" si="182"/>
        <v>0.26549461937026703</v>
      </c>
      <c r="I973" s="23">
        <v>96.5</v>
      </c>
      <c r="J973" s="23">
        <v>173.2122691846003</v>
      </c>
      <c r="K973" s="24">
        <f t="shared" si="183"/>
        <v>1.7949457946590706</v>
      </c>
      <c r="L973" t="str">
        <f t="shared" si="184"/>
        <v>Y</v>
      </c>
      <c r="M973" s="10">
        <f t="shared" si="185"/>
        <v>0.95</v>
      </c>
      <c r="N973" s="24">
        <f t="shared" si="186"/>
        <v>1.6448536269514715</v>
      </c>
      <c r="O973" s="25">
        <f t="shared" si="187"/>
        <v>402.92193029558899</v>
      </c>
      <c r="P973" s="8">
        <f t="shared" si="188"/>
        <v>596</v>
      </c>
      <c r="Q973" s="8">
        <f t="shared" si="189"/>
        <v>5018</v>
      </c>
      <c r="R973" s="8">
        <f t="shared" si="190"/>
        <v>1944.2515970612292</v>
      </c>
      <c r="S973" s="8">
        <f t="shared" si="191"/>
        <v>1945</v>
      </c>
      <c r="T973" t="s">
        <v>62</v>
      </c>
    </row>
    <row r="974" spans="1:20" x14ac:dyDescent="0.35">
      <c r="A974" s="18" t="s">
        <v>2000</v>
      </c>
      <c r="B974" s="18" t="s">
        <v>2001</v>
      </c>
      <c r="C974" s="19">
        <v>2220.33</v>
      </c>
      <c r="D974" s="20">
        <f t="shared" si="180"/>
        <v>2.408752527490722E-4</v>
      </c>
      <c r="E974" s="10">
        <f>SUM($C$5:C974)/SUM($C$5:$C$3941)</f>
        <v>0.82111975573828644</v>
      </c>
      <c r="F974" t="str">
        <f t="shared" si="181"/>
        <v>B</v>
      </c>
      <c r="G974" s="21">
        <v>1.248077571669477</v>
      </c>
      <c r="H974" s="22">
        <f t="shared" si="182"/>
        <v>0.74884654300168618</v>
      </c>
      <c r="I974" s="23">
        <v>34.21153846153846</v>
      </c>
      <c r="J974" s="23">
        <v>31.896484862854951</v>
      </c>
      <c r="K974" s="24">
        <f t="shared" si="183"/>
        <v>0.93233120453538931</v>
      </c>
      <c r="L974" t="str">
        <f t="shared" si="184"/>
        <v>X</v>
      </c>
      <c r="M974" s="10">
        <f t="shared" si="185"/>
        <v>0.95</v>
      </c>
      <c r="N974" s="24">
        <f t="shared" si="186"/>
        <v>1.6448536269514715</v>
      </c>
      <c r="O974" s="25">
        <f t="shared" si="187"/>
        <v>74.196783582858117</v>
      </c>
      <c r="P974" s="8">
        <f t="shared" si="188"/>
        <v>143</v>
      </c>
      <c r="Q974" s="8">
        <f t="shared" si="189"/>
        <v>1779</v>
      </c>
      <c r="R974" s="8">
        <f t="shared" si="190"/>
        <v>689.29726810087197</v>
      </c>
      <c r="S974" s="8">
        <f t="shared" si="191"/>
        <v>690</v>
      </c>
      <c r="T974" t="s">
        <v>62</v>
      </c>
    </row>
    <row r="975" spans="1:20" x14ac:dyDescent="0.35">
      <c r="A975" s="18" t="s">
        <v>2002</v>
      </c>
      <c r="B975" s="18" t="s">
        <v>2003</v>
      </c>
      <c r="C975" s="19">
        <v>2218.4</v>
      </c>
      <c r="D975" s="20">
        <f t="shared" si="180"/>
        <v>2.4066587430631565E-4</v>
      </c>
      <c r="E975" s="10">
        <f>SUM($C$5:C975)/SUM($C$5:$C$3941)</f>
        <v>0.82136042161259282</v>
      </c>
      <c r="F975" t="str">
        <f t="shared" si="181"/>
        <v>B</v>
      </c>
      <c r="G975" s="21">
        <v>8.3398496240601503</v>
      </c>
      <c r="H975" s="22">
        <f t="shared" si="182"/>
        <v>5.0039097744360896</v>
      </c>
      <c r="I975" s="23">
        <v>5.115384615384615</v>
      </c>
      <c r="J975" s="23">
        <v>14.74309921146074</v>
      </c>
      <c r="K975" s="24">
        <f t="shared" si="183"/>
        <v>2.8821096202855583</v>
      </c>
      <c r="L975" t="str">
        <f t="shared" si="184"/>
        <v>Z</v>
      </c>
      <c r="M975" s="10">
        <f t="shared" si="185"/>
        <v>0.95</v>
      </c>
      <c r="N975" s="24">
        <f t="shared" si="186"/>
        <v>1.6448536269514715</v>
      </c>
      <c r="O975" s="25">
        <f t="shared" si="187"/>
        <v>34.295018596461354</v>
      </c>
      <c r="P975" s="8">
        <f t="shared" si="188"/>
        <v>45</v>
      </c>
      <c r="Q975" s="8">
        <f t="shared" si="189"/>
        <v>266</v>
      </c>
      <c r="R975" s="8">
        <f t="shared" si="190"/>
        <v>103.1100698321039</v>
      </c>
      <c r="S975" s="8">
        <f t="shared" si="191"/>
        <v>104</v>
      </c>
      <c r="T975" t="s">
        <v>62</v>
      </c>
    </row>
    <row r="976" spans="1:20" x14ac:dyDescent="0.35">
      <c r="A976" s="18" t="s">
        <v>2004</v>
      </c>
      <c r="B976" s="18" t="s">
        <v>2005</v>
      </c>
      <c r="C976" s="19">
        <v>2218.37</v>
      </c>
      <c r="D976" s="20">
        <f t="shared" si="180"/>
        <v>2.406626197191225E-4</v>
      </c>
      <c r="E976" s="10">
        <f>SUM($C$5:C976)/SUM($C$5:$C$3941)</f>
        <v>0.82160108423231193</v>
      </c>
      <c r="F976" t="str">
        <f t="shared" si="181"/>
        <v>B</v>
      </c>
      <c r="G976" s="21">
        <v>6.2489295774647884</v>
      </c>
      <c r="H976" s="22">
        <f t="shared" si="182"/>
        <v>3.7493577464788728</v>
      </c>
      <c r="I976" s="23">
        <v>6.8269230769230766</v>
      </c>
      <c r="J976" s="23">
        <v>26.244492347580319</v>
      </c>
      <c r="K976" s="24">
        <f t="shared" si="183"/>
        <v>3.8442636678145821</v>
      </c>
      <c r="L976" t="str">
        <f t="shared" si="184"/>
        <v>Z</v>
      </c>
      <c r="M976" s="10">
        <f t="shared" si="185"/>
        <v>0.95</v>
      </c>
      <c r="N976" s="24">
        <f t="shared" si="186"/>
        <v>1.6448536269514715</v>
      </c>
      <c r="O976" s="25">
        <f t="shared" si="187"/>
        <v>61.049263808472851</v>
      </c>
      <c r="P976" s="8">
        <f t="shared" si="188"/>
        <v>75</v>
      </c>
      <c r="Q976" s="8">
        <f t="shared" si="189"/>
        <v>355</v>
      </c>
      <c r="R976" s="8">
        <f t="shared" si="190"/>
        <v>137.61023419593067</v>
      </c>
      <c r="S976" s="8">
        <f t="shared" si="191"/>
        <v>138</v>
      </c>
      <c r="T976" t="s">
        <v>62</v>
      </c>
    </row>
    <row r="977" spans="1:20" x14ac:dyDescent="0.35">
      <c r="A977" s="18" t="s">
        <v>2006</v>
      </c>
      <c r="B977" s="18" t="s">
        <v>2007</v>
      </c>
      <c r="C977" s="19">
        <v>2214.66</v>
      </c>
      <c r="D977" s="20">
        <f t="shared" si="180"/>
        <v>2.402601357695749E-4</v>
      </c>
      <c r="E977" s="10">
        <f>SUM($C$5:C977)/SUM($C$5:$C$3941)</f>
        <v>0.82184134436808154</v>
      </c>
      <c r="F977" t="str">
        <f t="shared" si="181"/>
        <v>B</v>
      </c>
      <c r="G977" s="21">
        <v>3.3606373292867979</v>
      </c>
      <c r="H977" s="22">
        <f t="shared" si="182"/>
        <v>2.0163823975720785</v>
      </c>
      <c r="I977" s="23">
        <v>12.67307692307692</v>
      </c>
      <c r="J977" s="23">
        <v>49.595904777905453</v>
      </c>
      <c r="K977" s="24">
        <f t="shared" si="183"/>
        <v>3.9134856577406438</v>
      </c>
      <c r="L977" t="str">
        <f t="shared" si="184"/>
        <v>Z</v>
      </c>
      <c r="M977" s="10">
        <f t="shared" si="185"/>
        <v>0.95</v>
      </c>
      <c r="N977" s="24">
        <f t="shared" si="186"/>
        <v>1.6448536269514715</v>
      </c>
      <c r="O977" s="25">
        <f t="shared" si="187"/>
        <v>115.36871944430675</v>
      </c>
      <c r="P977" s="8">
        <f t="shared" si="188"/>
        <v>141</v>
      </c>
      <c r="Q977" s="8">
        <f t="shared" si="189"/>
        <v>658.99999999999977</v>
      </c>
      <c r="R977" s="8">
        <f t="shared" si="190"/>
        <v>255.66498720999388</v>
      </c>
      <c r="S977" s="8">
        <f t="shared" si="191"/>
        <v>256</v>
      </c>
      <c r="T977" t="s">
        <v>175</v>
      </c>
    </row>
    <row r="978" spans="1:20" x14ac:dyDescent="0.35">
      <c r="A978" s="18" t="s">
        <v>2008</v>
      </c>
      <c r="B978" s="18" t="s">
        <v>2009</v>
      </c>
      <c r="C978" s="19">
        <v>2206.14</v>
      </c>
      <c r="D978" s="20">
        <f t="shared" si="180"/>
        <v>2.3933583300673238E-4</v>
      </c>
      <c r="E978" s="10">
        <f>SUM($C$5:C978)/SUM($C$5:$C$3941)</f>
        <v>0.82208068020108827</v>
      </c>
      <c r="F978" t="str">
        <f t="shared" si="181"/>
        <v>B</v>
      </c>
      <c r="G978" s="21">
        <v>2.945447263017356</v>
      </c>
      <c r="H978" s="22">
        <f t="shared" si="182"/>
        <v>1.7672683578104136</v>
      </c>
      <c r="I978" s="23">
        <v>14.40384615384615</v>
      </c>
      <c r="J978" s="23">
        <v>24.226269662904951</v>
      </c>
      <c r="K978" s="24">
        <f t="shared" si="183"/>
        <v>1.6819306041002107</v>
      </c>
      <c r="L978" t="str">
        <f t="shared" si="184"/>
        <v>Y</v>
      </c>
      <c r="M978" s="10">
        <f t="shared" si="185"/>
        <v>0.95</v>
      </c>
      <c r="N978" s="24">
        <f t="shared" si="186"/>
        <v>1.6448536269514715</v>
      </c>
      <c r="O978" s="25">
        <f t="shared" si="187"/>
        <v>56.354526052863314</v>
      </c>
      <c r="P978" s="8">
        <f t="shared" si="188"/>
        <v>86</v>
      </c>
      <c r="Q978" s="8">
        <f t="shared" si="189"/>
        <v>748.99999999999977</v>
      </c>
      <c r="R978" s="8">
        <f t="shared" si="190"/>
        <v>291.1418624276256</v>
      </c>
      <c r="S978" s="8">
        <f t="shared" si="191"/>
        <v>292</v>
      </c>
      <c r="T978" t="s">
        <v>62</v>
      </c>
    </row>
    <row r="979" spans="1:20" x14ac:dyDescent="0.35">
      <c r="A979" s="18" t="s">
        <v>2010</v>
      </c>
      <c r="B979" s="18" t="s">
        <v>2011</v>
      </c>
      <c r="C979" s="19">
        <v>2204.52</v>
      </c>
      <c r="D979" s="20">
        <f t="shared" si="180"/>
        <v>2.3916008529830461E-4</v>
      </c>
      <c r="E979" s="10">
        <f>SUM($C$5:C979)/SUM($C$5:$C$3941)</f>
        <v>0.82231984028638649</v>
      </c>
      <c r="F979" t="str">
        <f t="shared" si="181"/>
        <v>B</v>
      </c>
      <c r="G979" s="21">
        <v>1.177628205128205</v>
      </c>
      <c r="H979" s="22">
        <f t="shared" si="182"/>
        <v>0.70657692307692299</v>
      </c>
      <c r="I979" s="23">
        <v>36</v>
      </c>
      <c r="J979" s="23">
        <v>134.83628417236869</v>
      </c>
      <c r="K979" s="24">
        <f t="shared" si="183"/>
        <v>3.7454523381213525</v>
      </c>
      <c r="L979" t="str">
        <f t="shared" si="184"/>
        <v>Z</v>
      </c>
      <c r="M979" s="10">
        <f t="shared" si="185"/>
        <v>0.95</v>
      </c>
      <c r="N979" s="24">
        <f t="shared" si="186"/>
        <v>1.6448536269514715</v>
      </c>
      <c r="O979" s="25">
        <f t="shared" si="187"/>
        <v>313.65269994075879</v>
      </c>
      <c r="P979" s="8">
        <f t="shared" si="188"/>
        <v>386</v>
      </c>
      <c r="Q979" s="8">
        <f t="shared" si="189"/>
        <v>1872</v>
      </c>
      <c r="R979" s="8">
        <f t="shared" si="190"/>
        <v>727.92761524165871</v>
      </c>
      <c r="S979" s="8">
        <f t="shared" si="191"/>
        <v>728</v>
      </c>
      <c r="T979" t="s">
        <v>62</v>
      </c>
    </row>
    <row r="980" spans="1:20" x14ac:dyDescent="0.35">
      <c r="A980" s="18" t="s">
        <v>2012</v>
      </c>
      <c r="B980" s="18" t="s">
        <v>2013</v>
      </c>
      <c r="C980" s="19">
        <v>2203.1799999999998</v>
      </c>
      <c r="D980" s="20">
        <f t="shared" si="180"/>
        <v>2.3901471373701246E-4</v>
      </c>
      <c r="E980" s="10">
        <f>SUM($C$5:C980)/SUM($C$5:$C$3941)</f>
        <v>0.82255885500012349</v>
      </c>
      <c r="F980" t="str">
        <f t="shared" si="181"/>
        <v>B</v>
      </c>
      <c r="G980" s="21">
        <v>0.19819899244332501</v>
      </c>
      <c r="H980" s="22">
        <f t="shared" si="182"/>
        <v>0.118919395465995</v>
      </c>
      <c r="I980" s="23">
        <v>213.7692307692308</v>
      </c>
      <c r="J980" s="23">
        <v>969.26399437892928</v>
      </c>
      <c r="K980" s="24">
        <f t="shared" si="183"/>
        <v>4.5341604630896288</v>
      </c>
      <c r="L980" t="str">
        <f t="shared" si="184"/>
        <v>Z</v>
      </c>
      <c r="M980" s="10">
        <f t="shared" si="185"/>
        <v>0.95</v>
      </c>
      <c r="N980" s="24">
        <f t="shared" si="186"/>
        <v>1.6448536269514715</v>
      </c>
      <c r="O980" s="25">
        <f t="shared" si="187"/>
        <v>2254.6770007669438</v>
      </c>
      <c r="P980" s="8">
        <f t="shared" si="188"/>
        <v>2683</v>
      </c>
      <c r="Q980" s="8">
        <f t="shared" si="189"/>
        <v>11116.000000000002</v>
      </c>
      <c r="R980" s="8">
        <f t="shared" si="190"/>
        <v>4323.7733511408469</v>
      </c>
      <c r="S980" s="8">
        <f t="shared" si="191"/>
        <v>4324</v>
      </c>
      <c r="T980" t="s">
        <v>62</v>
      </c>
    </row>
    <row r="981" spans="1:20" x14ac:dyDescent="0.35">
      <c r="A981" s="18" t="s">
        <v>2014</v>
      </c>
      <c r="B981" s="18" t="s">
        <v>2015</v>
      </c>
      <c r="C981" s="19">
        <v>2191.4499999999998</v>
      </c>
      <c r="D981" s="20">
        <f t="shared" si="180"/>
        <v>2.3774217014450747E-4</v>
      </c>
      <c r="E981" s="10">
        <f>SUM($C$5:C981)/SUM($C$5:$C$3941)</f>
        <v>0.82279659717026798</v>
      </c>
      <c r="F981" t="str">
        <f t="shared" si="181"/>
        <v>B</v>
      </c>
      <c r="G981" s="21">
        <v>2.47341986455982</v>
      </c>
      <c r="H981" s="22">
        <f t="shared" si="182"/>
        <v>1.484051918735892</v>
      </c>
      <c r="I981" s="23">
        <v>17.03846153846154</v>
      </c>
      <c r="J981" s="23">
        <v>33.676640847376653</v>
      </c>
      <c r="K981" s="24">
        <f t="shared" si="183"/>
        <v>1.9765071377692842</v>
      </c>
      <c r="L981" t="str">
        <f t="shared" si="184"/>
        <v>Y</v>
      </c>
      <c r="M981" s="10">
        <f t="shared" si="185"/>
        <v>0.95</v>
      </c>
      <c r="N981" s="24">
        <f t="shared" si="186"/>
        <v>1.6448536269514715</v>
      </c>
      <c r="O981" s="25">
        <f t="shared" si="187"/>
        <v>78.337736697133806</v>
      </c>
      <c r="P981" s="8">
        <f t="shared" si="188"/>
        <v>113</v>
      </c>
      <c r="Q981" s="8">
        <f t="shared" si="189"/>
        <v>886.00000000000011</v>
      </c>
      <c r="R981" s="8">
        <f t="shared" si="190"/>
        <v>345.54714685277293</v>
      </c>
      <c r="S981" s="8">
        <f t="shared" si="191"/>
        <v>346</v>
      </c>
      <c r="T981" t="s">
        <v>62</v>
      </c>
    </row>
    <row r="982" spans="1:20" x14ac:dyDescent="0.35">
      <c r="A982" s="18" t="s">
        <v>2016</v>
      </c>
      <c r="B982" s="18" t="s">
        <v>2017</v>
      </c>
      <c r="C982" s="19">
        <v>2189.84</v>
      </c>
      <c r="D982" s="20">
        <f t="shared" si="180"/>
        <v>2.3756750729847739E-4</v>
      </c>
      <c r="E982" s="10">
        <f>SUM($C$5:C982)/SUM($C$5:$C$3941)</f>
        <v>0.8230341646775664</v>
      </c>
      <c r="F982" t="str">
        <f t="shared" si="181"/>
        <v>B</v>
      </c>
      <c r="G982" s="21">
        <v>0.84517174835970654</v>
      </c>
      <c r="H982" s="22">
        <f t="shared" si="182"/>
        <v>0.50710304901582393</v>
      </c>
      <c r="I982" s="23">
        <v>49.82692307692308</v>
      </c>
      <c r="J982" s="23">
        <v>50.754975088450792</v>
      </c>
      <c r="K982" s="24">
        <f t="shared" si="183"/>
        <v>1.018625513160726</v>
      </c>
      <c r="L982" t="str">
        <f t="shared" si="184"/>
        <v>Y</v>
      </c>
      <c r="M982" s="10">
        <f t="shared" si="185"/>
        <v>0.95</v>
      </c>
      <c r="N982" s="24">
        <f t="shared" si="186"/>
        <v>1.6448536269514715</v>
      </c>
      <c r="O982" s="25">
        <f t="shared" si="187"/>
        <v>118.06491902111337</v>
      </c>
      <c r="P982" s="8">
        <f t="shared" si="188"/>
        <v>218</v>
      </c>
      <c r="Q982" s="8">
        <f t="shared" si="189"/>
        <v>2591</v>
      </c>
      <c r="R982" s="8">
        <f t="shared" si="190"/>
        <v>1010.8823024991391</v>
      </c>
      <c r="S982" s="8">
        <f t="shared" si="191"/>
        <v>1011</v>
      </c>
      <c r="T982" t="s">
        <v>62</v>
      </c>
    </row>
    <row r="983" spans="1:20" x14ac:dyDescent="0.35">
      <c r="A983" s="18" t="s">
        <v>2018</v>
      </c>
      <c r="B983" s="18" t="s">
        <v>2019</v>
      </c>
      <c r="C983" s="19">
        <v>2188.91</v>
      </c>
      <c r="D983" s="20">
        <f t="shared" si="180"/>
        <v>2.3746661509549104E-4</v>
      </c>
      <c r="E983" s="10">
        <f>SUM($C$5:C983)/SUM($C$5:$C$3941)</f>
        <v>0.8232716312926619</v>
      </c>
      <c r="F983" t="str">
        <f t="shared" si="181"/>
        <v>B</v>
      </c>
      <c r="G983" s="21">
        <v>2.8613202614379092</v>
      </c>
      <c r="H983" s="22">
        <f t="shared" si="182"/>
        <v>1.7167921568627456</v>
      </c>
      <c r="I983" s="23">
        <v>14.71153846153846</v>
      </c>
      <c r="J983" s="23">
        <v>41.078278472845113</v>
      </c>
      <c r="K983" s="24">
        <f t="shared" si="183"/>
        <v>2.7922489942326094</v>
      </c>
      <c r="L983" t="str">
        <f t="shared" si="184"/>
        <v>Z</v>
      </c>
      <c r="M983" s="10">
        <f t="shared" si="185"/>
        <v>0.95</v>
      </c>
      <c r="N983" s="24">
        <f t="shared" si="186"/>
        <v>1.6448536269514715</v>
      </c>
      <c r="O983" s="25">
        <f t="shared" si="187"/>
        <v>95.555235973838379</v>
      </c>
      <c r="P983" s="8">
        <f t="shared" si="188"/>
        <v>125</v>
      </c>
      <c r="Q983" s="8">
        <f t="shared" si="189"/>
        <v>764.99999999999989</v>
      </c>
      <c r="R983" s="8">
        <f t="shared" si="190"/>
        <v>298.52922611621142</v>
      </c>
      <c r="S983" s="8">
        <f t="shared" si="191"/>
        <v>299</v>
      </c>
      <c r="T983" t="s">
        <v>62</v>
      </c>
    </row>
    <row r="984" spans="1:20" x14ac:dyDescent="0.35">
      <c r="A984" s="18" t="s">
        <v>2020</v>
      </c>
      <c r="B984" s="18" t="s">
        <v>2021</v>
      </c>
      <c r="C984" s="19">
        <v>2188.5700000000002</v>
      </c>
      <c r="D984" s="20">
        <f t="shared" si="180"/>
        <v>2.3742972977396919E-4</v>
      </c>
      <c r="E984" s="10">
        <f>SUM($C$5:C984)/SUM($C$5:$C$3941)</f>
        <v>0.82350906102243593</v>
      </c>
      <c r="F984" t="str">
        <f t="shared" si="181"/>
        <v>B</v>
      </c>
      <c r="G984" s="21">
        <v>0.42071703191080362</v>
      </c>
      <c r="H984" s="22">
        <f t="shared" si="182"/>
        <v>0.25243021914648217</v>
      </c>
      <c r="I984" s="23">
        <v>100.0384615384615</v>
      </c>
      <c r="J984" s="23">
        <v>115.50536216030321</v>
      </c>
      <c r="K984" s="24">
        <f t="shared" si="183"/>
        <v>1.1546095410103361</v>
      </c>
      <c r="L984" t="str">
        <f t="shared" si="184"/>
        <v>Y</v>
      </c>
      <c r="M984" s="10">
        <f t="shared" si="185"/>
        <v>0.95</v>
      </c>
      <c r="N984" s="24">
        <f t="shared" si="186"/>
        <v>1.6448536269514715</v>
      </c>
      <c r="O984" s="25">
        <f t="shared" si="187"/>
        <v>268.68560581884077</v>
      </c>
      <c r="P984" s="8">
        <f t="shared" si="188"/>
        <v>469</v>
      </c>
      <c r="Q984" s="8">
        <f t="shared" si="189"/>
        <v>5201.9999999999982</v>
      </c>
      <c r="R984" s="8">
        <f t="shared" si="190"/>
        <v>2030.1564142390978</v>
      </c>
      <c r="S984" s="8">
        <f t="shared" si="191"/>
        <v>2031</v>
      </c>
      <c r="T984" t="s">
        <v>62</v>
      </c>
    </row>
    <row r="985" spans="1:20" x14ac:dyDescent="0.35">
      <c r="A985" s="18" t="s">
        <v>2022</v>
      </c>
      <c r="B985" s="18" t="s">
        <v>2023</v>
      </c>
      <c r="C985" s="19">
        <v>2184.44</v>
      </c>
      <c r="D985" s="20">
        <f t="shared" si="180"/>
        <v>2.3698168160371806E-4</v>
      </c>
      <c r="E985" s="10">
        <f>SUM($C$5:C985)/SUM($C$5:$C$3941)</f>
        <v>0.82374604270403973</v>
      </c>
      <c r="F985" t="str">
        <f t="shared" si="181"/>
        <v>B</v>
      </c>
      <c r="G985" s="21">
        <v>1.663701447067784</v>
      </c>
      <c r="H985" s="22">
        <f t="shared" si="182"/>
        <v>0.99822086824067036</v>
      </c>
      <c r="I985" s="23">
        <v>25.25</v>
      </c>
      <c r="J985" s="23">
        <v>60.87012049131701</v>
      </c>
      <c r="K985" s="24">
        <f t="shared" si="183"/>
        <v>2.4106978412402778</v>
      </c>
      <c r="L985" t="str">
        <f t="shared" si="184"/>
        <v>Z</v>
      </c>
      <c r="M985" s="10">
        <f t="shared" si="185"/>
        <v>0.95</v>
      </c>
      <c r="N985" s="24">
        <f t="shared" si="186"/>
        <v>1.6448536269514715</v>
      </c>
      <c r="O985" s="25">
        <f t="shared" si="187"/>
        <v>141.5945103724041</v>
      </c>
      <c r="P985" s="8">
        <f t="shared" si="188"/>
        <v>193</v>
      </c>
      <c r="Q985" s="8">
        <f t="shared" si="189"/>
        <v>1313</v>
      </c>
      <c r="R985" s="8">
        <f t="shared" si="190"/>
        <v>512.90158187690008</v>
      </c>
      <c r="S985" s="8">
        <f t="shared" si="191"/>
        <v>513</v>
      </c>
      <c r="T985" t="s">
        <v>175</v>
      </c>
    </row>
    <row r="986" spans="1:20" x14ac:dyDescent="0.35">
      <c r="A986" s="18" t="s">
        <v>2024</v>
      </c>
      <c r="B986" s="18" t="s">
        <v>2025</v>
      </c>
      <c r="C986" s="19">
        <v>2176.66</v>
      </c>
      <c r="D986" s="20">
        <f t="shared" si="180"/>
        <v>2.361376586583055E-4</v>
      </c>
      <c r="E986" s="10">
        <f>SUM($C$5:C986)/SUM($C$5:$C$3941)</f>
        <v>0.82398218036269799</v>
      </c>
      <c r="F986" t="str">
        <f t="shared" si="181"/>
        <v>B</v>
      </c>
      <c r="G986" s="21">
        <v>1.2625638051044079</v>
      </c>
      <c r="H986" s="22">
        <f t="shared" si="182"/>
        <v>0.7575382830626447</v>
      </c>
      <c r="I986" s="23">
        <v>33.153846153846153</v>
      </c>
      <c r="J986" s="23">
        <v>24.065584095513241</v>
      </c>
      <c r="K986" s="24">
        <f t="shared" si="183"/>
        <v>0.72587608640759194</v>
      </c>
      <c r="L986" t="str">
        <f t="shared" si="184"/>
        <v>X</v>
      </c>
      <c r="M986" s="10">
        <f t="shared" si="185"/>
        <v>0.95</v>
      </c>
      <c r="N986" s="24">
        <f t="shared" si="186"/>
        <v>1.6448536269514715</v>
      </c>
      <c r="O986" s="25">
        <f t="shared" si="187"/>
        <v>55.98074341443423</v>
      </c>
      <c r="P986" s="8">
        <f t="shared" si="188"/>
        <v>123</v>
      </c>
      <c r="Q986" s="8">
        <f t="shared" si="189"/>
        <v>1724</v>
      </c>
      <c r="R986" s="8">
        <f t="shared" si="190"/>
        <v>674.65436709009521</v>
      </c>
      <c r="S986" s="8">
        <f t="shared" si="191"/>
        <v>675</v>
      </c>
      <c r="T986" t="s">
        <v>62</v>
      </c>
    </row>
    <row r="987" spans="1:20" x14ac:dyDescent="0.35">
      <c r="A987" s="18" t="s">
        <v>2026</v>
      </c>
      <c r="B987" s="18" t="s">
        <v>2027</v>
      </c>
      <c r="C987" s="19">
        <v>2170.91</v>
      </c>
      <c r="D987" s="20">
        <f t="shared" si="180"/>
        <v>2.355138627796266E-4</v>
      </c>
      <c r="E987" s="10">
        <f>SUM($C$5:C987)/SUM($C$5:$C$3941)</f>
        <v>0.82421769422547764</v>
      </c>
      <c r="F987" t="str">
        <f t="shared" si="181"/>
        <v>B</v>
      </c>
      <c r="G987" s="21">
        <v>2.0557859848484852</v>
      </c>
      <c r="H987" s="22">
        <f t="shared" si="182"/>
        <v>1.233471590909091</v>
      </c>
      <c r="I987" s="23">
        <v>20.30769230769231</v>
      </c>
      <c r="J987" s="23">
        <v>41.629334708779879</v>
      </c>
      <c r="K987" s="24">
        <f t="shared" si="183"/>
        <v>2.0499293606596152</v>
      </c>
      <c r="L987" t="str">
        <f t="shared" si="184"/>
        <v>Z</v>
      </c>
      <c r="M987" s="10">
        <f t="shared" si="185"/>
        <v>0.95</v>
      </c>
      <c r="N987" s="24">
        <f t="shared" si="186"/>
        <v>1.6448536269514715</v>
      </c>
      <c r="O987" s="25">
        <f t="shared" si="187"/>
        <v>96.837088831776668</v>
      </c>
      <c r="P987" s="8">
        <f t="shared" si="188"/>
        <v>138</v>
      </c>
      <c r="Q987" s="8">
        <f t="shared" si="189"/>
        <v>1056.0000000000002</v>
      </c>
      <c r="R987" s="8">
        <f t="shared" si="190"/>
        <v>413.79227747887234</v>
      </c>
      <c r="S987" s="8">
        <f t="shared" si="191"/>
        <v>414</v>
      </c>
      <c r="T987" t="s">
        <v>62</v>
      </c>
    </row>
    <row r="988" spans="1:20" x14ac:dyDescent="0.35">
      <c r="A988" s="18" t="s">
        <v>2028</v>
      </c>
      <c r="B988" s="18" t="s">
        <v>2029</v>
      </c>
      <c r="C988" s="19">
        <v>2170.0700000000002</v>
      </c>
      <c r="D988" s="20">
        <f t="shared" si="180"/>
        <v>2.3542273433821962E-4</v>
      </c>
      <c r="E988" s="10">
        <f>SUM($C$5:C988)/SUM($C$5:$C$3941)</f>
        <v>0.82445311695981593</v>
      </c>
      <c r="F988" t="str">
        <f t="shared" si="181"/>
        <v>B</v>
      </c>
      <c r="G988" s="21">
        <v>2.4800800000000001</v>
      </c>
      <c r="H988" s="22">
        <f t="shared" si="182"/>
        <v>1.488048</v>
      </c>
      <c r="I988" s="23">
        <v>16.82692307692308</v>
      </c>
      <c r="J988" s="23">
        <v>25.410914093215741</v>
      </c>
      <c r="K988" s="24">
        <f t="shared" si="183"/>
        <v>1.5101343232539637</v>
      </c>
      <c r="L988" t="str">
        <f t="shared" si="184"/>
        <v>Y</v>
      </c>
      <c r="M988" s="10">
        <f t="shared" si="185"/>
        <v>0.95</v>
      </c>
      <c r="N988" s="24">
        <f t="shared" si="186"/>
        <v>1.6448536269514715</v>
      </c>
      <c r="O988" s="25">
        <f t="shared" si="187"/>
        <v>59.110215490001515</v>
      </c>
      <c r="P988" s="8">
        <f t="shared" si="188"/>
        <v>93</v>
      </c>
      <c r="Q988" s="8">
        <f t="shared" si="189"/>
        <v>875.00000000000023</v>
      </c>
      <c r="R988" s="8">
        <f t="shared" si="190"/>
        <v>342.93400708140211</v>
      </c>
      <c r="S988" s="8">
        <f t="shared" si="191"/>
        <v>343</v>
      </c>
      <c r="T988" t="s">
        <v>62</v>
      </c>
    </row>
    <row r="989" spans="1:20" x14ac:dyDescent="0.35">
      <c r="A989" s="18" t="s">
        <v>2030</v>
      </c>
      <c r="B989" s="18" t="s">
        <v>2031</v>
      </c>
      <c r="C989" s="19">
        <v>2164.9899999999998</v>
      </c>
      <c r="D989" s="20">
        <f t="shared" si="180"/>
        <v>2.3487162424018672E-4</v>
      </c>
      <c r="E989" s="10">
        <f>SUM($C$5:C989)/SUM($C$5:$C$3941)</f>
        <v>0.82468798858405612</v>
      </c>
      <c r="F989" t="str">
        <f t="shared" si="181"/>
        <v>B</v>
      </c>
      <c r="G989" s="21">
        <v>12.9640119760479</v>
      </c>
      <c r="H989" s="22">
        <f t="shared" si="182"/>
        <v>7.7784071856287396</v>
      </c>
      <c r="I989" s="23">
        <v>3.2115384615384621</v>
      </c>
      <c r="J989" s="23">
        <v>3.243917617371876</v>
      </c>
      <c r="K989" s="24">
        <f t="shared" si="183"/>
        <v>1.0100821323553144</v>
      </c>
      <c r="L989" t="str">
        <f t="shared" si="184"/>
        <v>Y</v>
      </c>
      <c r="M989" s="10">
        <f t="shared" si="185"/>
        <v>0.95</v>
      </c>
      <c r="N989" s="24">
        <f t="shared" si="186"/>
        <v>1.6448536269514715</v>
      </c>
      <c r="O989" s="25">
        <f t="shared" si="187"/>
        <v>7.5459178167013414</v>
      </c>
      <c r="P989" s="8">
        <f t="shared" si="188"/>
        <v>14</v>
      </c>
      <c r="Q989" s="8">
        <f t="shared" si="189"/>
        <v>167.00000000000003</v>
      </c>
      <c r="R989" s="8">
        <f t="shared" si="190"/>
        <v>65.528148395946829</v>
      </c>
      <c r="S989" s="8">
        <f t="shared" si="191"/>
        <v>66</v>
      </c>
      <c r="T989" t="s">
        <v>62</v>
      </c>
    </row>
    <row r="990" spans="1:20" x14ac:dyDescent="0.35">
      <c r="A990" s="18" t="s">
        <v>2032</v>
      </c>
      <c r="B990" s="18" t="s">
        <v>2033</v>
      </c>
      <c r="C990" s="19">
        <v>2160.9699999999998</v>
      </c>
      <c r="D990" s="20">
        <f t="shared" si="180"/>
        <v>2.3443550955631033E-4</v>
      </c>
      <c r="E990" s="10">
        <f>SUM($C$5:C990)/SUM($C$5:$C$3941)</f>
        <v>0.82492242409361238</v>
      </c>
      <c r="F990" t="str">
        <f t="shared" si="181"/>
        <v>B</v>
      </c>
      <c r="G990" s="21">
        <v>1.4561792452830189</v>
      </c>
      <c r="H990" s="22">
        <f t="shared" si="182"/>
        <v>0.87370754716981136</v>
      </c>
      <c r="I990" s="23">
        <v>28.53846153846154</v>
      </c>
      <c r="J990" s="23">
        <v>34.556836693954047</v>
      </c>
      <c r="K990" s="24">
        <f t="shared" si="183"/>
        <v>1.210886460974131</v>
      </c>
      <c r="L990" t="str">
        <f t="shared" si="184"/>
        <v>Y</v>
      </c>
      <c r="M990" s="10">
        <f t="shared" si="185"/>
        <v>0.95</v>
      </c>
      <c r="N990" s="24">
        <f t="shared" si="186"/>
        <v>1.6448536269514715</v>
      </c>
      <c r="O990" s="25">
        <f t="shared" si="187"/>
        <v>80.385225660881261</v>
      </c>
      <c r="P990" s="8">
        <f t="shared" si="188"/>
        <v>138</v>
      </c>
      <c r="Q990" s="8">
        <f t="shared" si="189"/>
        <v>1484</v>
      </c>
      <c r="R990" s="8">
        <f t="shared" si="190"/>
        <v>582.83940303479096</v>
      </c>
      <c r="S990" s="8">
        <f t="shared" si="191"/>
        <v>583</v>
      </c>
      <c r="T990" t="s">
        <v>62</v>
      </c>
    </row>
    <row r="991" spans="1:20" x14ac:dyDescent="0.35">
      <c r="A991" s="18" t="s">
        <v>2034</v>
      </c>
      <c r="B991" s="18" t="s">
        <v>2035</v>
      </c>
      <c r="C991" s="19">
        <v>2149.12</v>
      </c>
      <c r="D991" s="20">
        <f t="shared" si="180"/>
        <v>2.3314994761503292E-4</v>
      </c>
      <c r="E991" s="10">
        <f>SUM($C$5:C991)/SUM($C$5:$C$3941)</f>
        <v>0.82515557404122741</v>
      </c>
      <c r="F991" t="str">
        <f t="shared" si="181"/>
        <v>B</v>
      </c>
      <c r="G991" s="21">
        <v>0.40818993352326682</v>
      </c>
      <c r="H991" s="22">
        <f t="shared" si="182"/>
        <v>0.24491396011396008</v>
      </c>
      <c r="I991" s="23">
        <v>101.25</v>
      </c>
      <c r="J991" s="23">
        <v>90.037655521257918</v>
      </c>
      <c r="K991" s="24">
        <f t="shared" si="183"/>
        <v>0.88926079527168311</v>
      </c>
      <c r="L991" t="str">
        <f t="shared" si="184"/>
        <v>X</v>
      </c>
      <c r="M991" s="10">
        <f t="shared" si="185"/>
        <v>0.95</v>
      </c>
      <c r="N991" s="24">
        <f t="shared" si="186"/>
        <v>1.6448536269514715</v>
      </c>
      <c r="O991" s="25">
        <f t="shared" si="187"/>
        <v>209.44328096788138</v>
      </c>
      <c r="P991" s="8">
        <f t="shared" si="188"/>
        <v>412</v>
      </c>
      <c r="Q991" s="8">
        <f t="shared" si="189"/>
        <v>5265</v>
      </c>
      <c r="R991" s="8">
        <f t="shared" si="190"/>
        <v>2073.5161164121309</v>
      </c>
      <c r="S991" s="8">
        <f t="shared" si="191"/>
        <v>2074</v>
      </c>
      <c r="T991" t="s">
        <v>62</v>
      </c>
    </row>
    <row r="992" spans="1:20" x14ac:dyDescent="0.35">
      <c r="A992" s="18" t="s">
        <v>2036</v>
      </c>
      <c r="B992" s="18" t="s">
        <v>2037</v>
      </c>
      <c r="C992" s="19">
        <v>2131.75</v>
      </c>
      <c r="D992" s="20">
        <f t="shared" si="180"/>
        <v>2.3126554163022375E-4</v>
      </c>
      <c r="E992" s="10">
        <f>SUM($C$5:C992)/SUM($C$5:$C$3941)</f>
        <v>0.82538683958285763</v>
      </c>
      <c r="F992" t="str">
        <f t="shared" si="181"/>
        <v>B</v>
      </c>
      <c r="G992" s="21">
        <v>0.51616222760290553</v>
      </c>
      <c r="H992" s="22">
        <f t="shared" si="182"/>
        <v>0.30969733656174331</v>
      </c>
      <c r="I992" s="23">
        <v>79.42307692307692</v>
      </c>
      <c r="J992" s="23">
        <v>161.84298202134869</v>
      </c>
      <c r="K992" s="24">
        <f t="shared" si="183"/>
        <v>2.0377324612857461</v>
      </c>
      <c r="L992" t="str">
        <f t="shared" si="184"/>
        <v>Z</v>
      </c>
      <c r="M992" s="10">
        <f t="shared" si="185"/>
        <v>0.95</v>
      </c>
      <c r="N992" s="24">
        <f t="shared" si="186"/>
        <v>1.6448536269514715</v>
      </c>
      <c r="O992" s="25">
        <f t="shared" si="187"/>
        <v>376.4749866035109</v>
      </c>
      <c r="P992" s="8">
        <f t="shared" si="188"/>
        <v>536</v>
      </c>
      <c r="Q992" s="8">
        <f t="shared" si="189"/>
        <v>4130</v>
      </c>
      <c r="R992" s="8">
        <f t="shared" si="190"/>
        <v>1633.1319996314332</v>
      </c>
      <c r="S992" s="8">
        <f t="shared" si="191"/>
        <v>1634</v>
      </c>
      <c r="T992" t="s">
        <v>62</v>
      </c>
    </row>
    <row r="993" spans="1:20" x14ac:dyDescent="0.35">
      <c r="A993" s="18" t="s">
        <v>2038</v>
      </c>
      <c r="B993" s="18" t="s">
        <v>2039</v>
      </c>
      <c r="C993" s="19">
        <v>2130.56</v>
      </c>
      <c r="D993" s="20">
        <f t="shared" si="180"/>
        <v>2.3113644300489715E-4</v>
      </c>
      <c r="E993" s="10">
        <f>SUM($C$5:C993)/SUM($C$5:$C$3941)</f>
        <v>0.82561797602586251</v>
      </c>
      <c r="F993" t="str">
        <f t="shared" si="181"/>
        <v>B</v>
      </c>
      <c r="G993" s="21">
        <v>0.80006008261359363</v>
      </c>
      <c r="H993" s="22">
        <f t="shared" si="182"/>
        <v>0.48003604956815615</v>
      </c>
      <c r="I993" s="23">
        <v>51.21153846153846</v>
      </c>
      <c r="J993" s="23">
        <v>108.1073062663896</v>
      </c>
      <c r="K993" s="24">
        <f t="shared" si="183"/>
        <v>2.1109950904439576</v>
      </c>
      <c r="L993" t="str">
        <f t="shared" si="184"/>
        <v>Z</v>
      </c>
      <c r="M993" s="10">
        <f t="shared" si="185"/>
        <v>0.95</v>
      </c>
      <c r="N993" s="24">
        <f t="shared" si="186"/>
        <v>1.6448536269514715</v>
      </c>
      <c r="O993" s="25">
        <f t="shared" si="187"/>
        <v>251.47643827405494</v>
      </c>
      <c r="P993" s="8">
        <f t="shared" si="188"/>
        <v>354</v>
      </c>
      <c r="Q993" s="8">
        <f t="shared" si="189"/>
        <v>2663</v>
      </c>
      <c r="R993" s="8">
        <f t="shared" si="190"/>
        <v>1053.3280620291741</v>
      </c>
      <c r="S993" s="8">
        <f t="shared" si="191"/>
        <v>1054</v>
      </c>
      <c r="T993" t="s">
        <v>62</v>
      </c>
    </row>
    <row r="994" spans="1:20" x14ac:dyDescent="0.35">
      <c r="A994" s="18" t="s">
        <v>2040</v>
      </c>
      <c r="B994" s="18" t="s">
        <v>2041</v>
      </c>
      <c r="C994" s="19">
        <v>2129.17</v>
      </c>
      <c r="D994" s="20">
        <f t="shared" si="180"/>
        <v>2.3098564713161651E-4</v>
      </c>
      <c r="E994" s="10">
        <f>SUM($C$5:C994)/SUM($C$5:$C$3941)</f>
        <v>0.82584896167299415</v>
      </c>
      <c r="F994" t="str">
        <f t="shared" si="181"/>
        <v>B</v>
      </c>
      <c r="G994" s="21">
        <v>3.6773229706390329</v>
      </c>
      <c r="H994" s="22">
        <f t="shared" si="182"/>
        <v>2.2063937823834197</v>
      </c>
      <c r="I994" s="23">
        <v>11.13461538461539</v>
      </c>
      <c r="J994" s="23">
        <v>22.379112150250378</v>
      </c>
      <c r="K994" s="24">
        <f t="shared" si="183"/>
        <v>2.0098684487271488</v>
      </c>
      <c r="L994" t="str">
        <f t="shared" si="184"/>
        <v>Z</v>
      </c>
      <c r="M994" s="10">
        <f t="shared" si="185"/>
        <v>0.95</v>
      </c>
      <c r="N994" s="24">
        <f t="shared" si="186"/>
        <v>1.6448536269514715</v>
      </c>
      <c r="O994" s="25">
        <f t="shared" si="187"/>
        <v>52.057715705291542</v>
      </c>
      <c r="P994" s="8">
        <f t="shared" si="188"/>
        <v>75</v>
      </c>
      <c r="Q994" s="8">
        <f t="shared" si="189"/>
        <v>579.00000000000034</v>
      </c>
      <c r="R994" s="8">
        <f t="shared" si="190"/>
        <v>229.0934999685858</v>
      </c>
      <c r="S994" s="8">
        <f t="shared" si="191"/>
        <v>230</v>
      </c>
      <c r="T994" t="s">
        <v>62</v>
      </c>
    </row>
    <row r="995" spans="1:20" x14ac:dyDescent="0.35">
      <c r="A995" s="18" t="s">
        <v>2042</v>
      </c>
      <c r="B995" s="18" t="s">
        <v>2043</v>
      </c>
      <c r="C995" s="19">
        <v>2127.9899999999998</v>
      </c>
      <c r="D995" s="20">
        <f t="shared" si="180"/>
        <v>2.3085763336868758E-4</v>
      </c>
      <c r="E995" s="10">
        <f>SUM($C$5:C995)/SUM($C$5:$C$3941)</f>
        <v>0.82607981930636287</v>
      </c>
      <c r="F995" t="str">
        <f t="shared" si="181"/>
        <v>B</v>
      </c>
      <c r="G995" s="21">
        <v>8.5806048387096787</v>
      </c>
      <c r="H995" s="22">
        <f t="shared" si="182"/>
        <v>5.1483629032258067</v>
      </c>
      <c r="I995" s="23">
        <v>4.7692307692307692</v>
      </c>
      <c r="J995" s="23">
        <v>13.74075858369927</v>
      </c>
      <c r="K995" s="24">
        <f t="shared" si="183"/>
        <v>2.8811267998079115</v>
      </c>
      <c r="L995" t="str">
        <f t="shared" si="184"/>
        <v>Z</v>
      </c>
      <c r="M995" s="10">
        <f t="shared" si="185"/>
        <v>0.95</v>
      </c>
      <c r="N995" s="24">
        <f t="shared" si="186"/>
        <v>1.6448536269514715</v>
      </c>
      <c r="O995" s="25">
        <f t="shared" si="187"/>
        <v>31.963399580946202</v>
      </c>
      <c r="P995" s="8">
        <f t="shared" si="188"/>
        <v>42</v>
      </c>
      <c r="Q995" s="8">
        <f t="shared" si="189"/>
        <v>248</v>
      </c>
      <c r="R995" s="8">
        <f t="shared" si="190"/>
        <v>98.153606587848614</v>
      </c>
      <c r="S995" s="8">
        <f t="shared" si="191"/>
        <v>99</v>
      </c>
      <c r="T995" t="s">
        <v>62</v>
      </c>
    </row>
    <row r="996" spans="1:20" x14ac:dyDescent="0.35">
      <c r="A996" s="18" t="s">
        <v>2044</v>
      </c>
      <c r="B996" s="18" t="s">
        <v>2045</v>
      </c>
      <c r="C996" s="19">
        <v>2125.61</v>
      </c>
      <c r="D996" s="20">
        <f t="shared" si="180"/>
        <v>2.3059943611803443E-4</v>
      </c>
      <c r="E996" s="10">
        <f>SUM($C$5:C996)/SUM($C$5:$C$3941)</f>
        <v>0.8263104187424809</v>
      </c>
      <c r="F996" t="str">
        <f t="shared" si="181"/>
        <v>B</v>
      </c>
      <c r="G996" s="21">
        <v>5.0250827423167852</v>
      </c>
      <c r="H996" s="22">
        <f t="shared" si="182"/>
        <v>3.015049645390071</v>
      </c>
      <c r="I996" s="23">
        <v>8.134615384615385</v>
      </c>
      <c r="J996" s="23">
        <v>8.5360339924205242</v>
      </c>
      <c r="K996" s="24">
        <f t="shared" si="183"/>
        <v>1.0493469683353835</v>
      </c>
      <c r="L996" t="str">
        <f t="shared" si="184"/>
        <v>Y</v>
      </c>
      <c r="M996" s="10">
        <f t="shared" si="185"/>
        <v>0.95</v>
      </c>
      <c r="N996" s="24">
        <f t="shared" si="186"/>
        <v>1.6448536269514715</v>
      </c>
      <c r="O996" s="25">
        <f t="shared" si="187"/>
        <v>19.856302959863434</v>
      </c>
      <c r="P996" s="8">
        <f t="shared" si="188"/>
        <v>37</v>
      </c>
      <c r="Q996" s="8">
        <f t="shared" si="189"/>
        <v>423</v>
      </c>
      <c r="R996" s="8">
        <f t="shared" si="190"/>
        <v>167.50892353954458</v>
      </c>
      <c r="S996" s="8">
        <f t="shared" si="191"/>
        <v>168</v>
      </c>
      <c r="T996" t="s">
        <v>62</v>
      </c>
    </row>
    <row r="997" spans="1:20" x14ac:dyDescent="0.35">
      <c r="A997" s="18" t="s">
        <v>2046</v>
      </c>
      <c r="B997" s="18" t="s">
        <v>2047</v>
      </c>
      <c r="C997" s="19">
        <v>2124.67</v>
      </c>
      <c r="D997" s="20">
        <f t="shared" si="180"/>
        <v>2.3049745905265041E-4</v>
      </c>
      <c r="E997" s="10">
        <f>SUM($C$5:C997)/SUM($C$5:$C$3941)</f>
        <v>0.82654091620153358</v>
      </c>
      <c r="F997" t="str">
        <f t="shared" si="181"/>
        <v>B</v>
      </c>
      <c r="G997" s="21">
        <v>0.14499897631884259</v>
      </c>
      <c r="H997" s="22">
        <f t="shared" si="182"/>
        <v>8.6999385791305547E-2</v>
      </c>
      <c r="I997" s="23">
        <v>281.78846153846149</v>
      </c>
      <c r="J997" s="23">
        <v>1359.4883168993481</v>
      </c>
      <c r="K997" s="24">
        <f t="shared" si="183"/>
        <v>4.8244995890784219</v>
      </c>
      <c r="L997" t="str">
        <f t="shared" si="184"/>
        <v>Z</v>
      </c>
      <c r="M997" s="10">
        <f t="shared" si="185"/>
        <v>0.95</v>
      </c>
      <c r="N997" s="24">
        <f t="shared" si="186"/>
        <v>1.6448536269514715</v>
      </c>
      <c r="O997" s="25">
        <f t="shared" si="187"/>
        <v>3162.4067939183078</v>
      </c>
      <c r="P997" s="8">
        <f t="shared" si="188"/>
        <v>3726</v>
      </c>
      <c r="Q997" s="8">
        <f t="shared" si="189"/>
        <v>14652.999999999998</v>
      </c>
      <c r="R997" s="8">
        <f t="shared" si="190"/>
        <v>5803.9034524250756</v>
      </c>
      <c r="S997" s="8">
        <f t="shared" si="191"/>
        <v>5804</v>
      </c>
      <c r="T997" t="s">
        <v>62</v>
      </c>
    </row>
    <row r="998" spans="1:20" x14ac:dyDescent="0.35">
      <c r="A998" s="18" t="s">
        <v>2048</v>
      </c>
      <c r="B998" s="18" t="s">
        <v>2049</v>
      </c>
      <c r="C998" s="19">
        <v>2124.5300000000002</v>
      </c>
      <c r="D998" s="20">
        <f t="shared" si="180"/>
        <v>2.3048227097908258E-4</v>
      </c>
      <c r="E998" s="10">
        <f>SUM($C$5:C998)/SUM($C$5:$C$3941)</f>
        <v>0.82677139847251269</v>
      </c>
      <c r="F998" t="str">
        <f t="shared" si="181"/>
        <v>B</v>
      </c>
      <c r="G998" s="21">
        <v>4.9522843822843834</v>
      </c>
      <c r="H998" s="22">
        <f t="shared" si="182"/>
        <v>2.9713706293706301</v>
      </c>
      <c r="I998" s="23">
        <v>8.25</v>
      </c>
      <c r="J998" s="23">
        <v>18.44320906958205</v>
      </c>
      <c r="K998" s="24">
        <f t="shared" si="183"/>
        <v>2.2355404932826728</v>
      </c>
      <c r="L998" t="str">
        <f t="shared" si="184"/>
        <v>Z</v>
      </c>
      <c r="M998" s="10">
        <f t="shared" si="185"/>
        <v>0.95</v>
      </c>
      <c r="N998" s="24">
        <f t="shared" si="186"/>
        <v>1.6448536269514715</v>
      </c>
      <c r="O998" s="25">
        <f t="shared" si="187"/>
        <v>42.902119082807985</v>
      </c>
      <c r="P998" s="8">
        <f t="shared" si="188"/>
        <v>60</v>
      </c>
      <c r="Q998" s="8">
        <f t="shared" si="189"/>
        <v>429</v>
      </c>
      <c r="R998" s="8">
        <f t="shared" si="190"/>
        <v>169.92811146397571</v>
      </c>
      <c r="S998" s="8">
        <f t="shared" si="191"/>
        <v>170</v>
      </c>
      <c r="T998" t="s">
        <v>62</v>
      </c>
    </row>
    <row r="999" spans="1:20" x14ac:dyDescent="0.35">
      <c r="A999" s="18" t="s">
        <v>2050</v>
      </c>
      <c r="B999" s="18" t="s">
        <v>2051</v>
      </c>
      <c r="C999" s="19">
        <v>2123.1</v>
      </c>
      <c r="D999" s="20">
        <f t="shared" si="180"/>
        <v>2.303271356562111E-4</v>
      </c>
      <c r="E999" s="10">
        <f>SUM($C$5:C999)/SUM($C$5:$C$3941)</f>
        <v>0.82700172560816887</v>
      </c>
      <c r="F999" t="str">
        <f t="shared" si="181"/>
        <v>B</v>
      </c>
      <c r="G999" s="21">
        <v>2.282903225806451</v>
      </c>
      <c r="H999" s="22">
        <f t="shared" si="182"/>
        <v>1.3697419354838705</v>
      </c>
      <c r="I999" s="23">
        <v>17.88461538461538</v>
      </c>
      <c r="J999" s="23">
        <v>34.33665728026687</v>
      </c>
      <c r="K999" s="24">
        <f t="shared" si="183"/>
        <v>1.919899116746105</v>
      </c>
      <c r="L999" t="str">
        <f t="shared" si="184"/>
        <v>Y</v>
      </c>
      <c r="M999" s="10">
        <f t="shared" si="185"/>
        <v>0.95</v>
      </c>
      <c r="N999" s="24">
        <f t="shared" si="186"/>
        <v>1.6448536269514715</v>
      </c>
      <c r="O999" s="25">
        <f t="shared" si="187"/>
        <v>79.873049965754035</v>
      </c>
      <c r="P999" s="8">
        <f t="shared" si="188"/>
        <v>116</v>
      </c>
      <c r="Q999" s="8">
        <f t="shared" si="189"/>
        <v>929.99999999999977</v>
      </c>
      <c r="R999" s="8">
        <f t="shared" si="190"/>
        <v>368.49966385445322</v>
      </c>
      <c r="S999" s="8">
        <f t="shared" si="191"/>
        <v>369</v>
      </c>
      <c r="T999" t="s">
        <v>175</v>
      </c>
    </row>
    <row r="1000" spans="1:20" x14ac:dyDescent="0.35">
      <c r="A1000" s="18" t="s">
        <v>2052</v>
      </c>
      <c r="B1000" s="18" t="s">
        <v>2053</v>
      </c>
      <c r="C1000" s="19">
        <v>2120.77</v>
      </c>
      <c r="D1000" s="20">
        <f t="shared" si="180"/>
        <v>2.3007436271754643E-4</v>
      </c>
      <c r="E1000" s="10">
        <f>SUM($C$5:C1000)/SUM($C$5:$C$3941)</f>
        <v>0.82723179997088636</v>
      </c>
      <c r="F1000" t="str">
        <f t="shared" si="181"/>
        <v>B</v>
      </c>
      <c r="G1000" s="21">
        <v>0.63287675320799763</v>
      </c>
      <c r="H1000" s="22">
        <f t="shared" si="182"/>
        <v>0.37972605192479858</v>
      </c>
      <c r="I1000" s="23">
        <v>64.442307692307693</v>
      </c>
      <c r="J1000" s="23">
        <v>104.0034715599961</v>
      </c>
      <c r="K1000" s="24">
        <f t="shared" si="183"/>
        <v>1.6139004837719477</v>
      </c>
      <c r="L1000" t="str">
        <f t="shared" si="184"/>
        <v>Y</v>
      </c>
      <c r="M1000" s="10">
        <f t="shared" si="185"/>
        <v>0.95</v>
      </c>
      <c r="N1000" s="24">
        <f t="shared" si="186"/>
        <v>1.6448536269514715</v>
      </c>
      <c r="O1000" s="25">
        <f t="shared" si="187"/>
        <v>241.93020341841739</v>
      </c>
      <c r="P1000" s="8">
        <f t="shared" si="188"/>
        <v>371</v>
      </c>
      <c r="Q1000" s="8">
        <f t="shared" si="189"/>
        <v>3351</v>
      </c>
      <c r="R1000" s="8">
        <f t="shared" si="190"/>
        <v>1328.5166901297689</v>
      </c>
      <c r="S1000" s="8">
        <f t="shared" si="191"/>
        <v>1329</v>
      </c>
      <c r="T1000" t="s">
        <v>62</v>
      </c>
    </row>
    <row r="1001" spans="1:20" x14ac:dyDescent="0.35">
      <c r="A1001" s="18" t="s">
        <v>2054</v>
      </c>
      <c r="B1001" s="18" t="s">
        <v>2055</v>
      </c>
      <c r="C1001" s="19">
        <v>2117.31</v>
      </c>
      <c r="D1001" s="20">
        <f t="shared" si="180"/>
        <v>2.2969900032794138E-4</v>
      </c>
      <c r="E1001" s="10">
        <f>SUM($C$5:C1001)/SUM($C$5:$C$3941)</f>
        <v>0.82746149897121424</v>
      </c>
      <c r="F1001" t="str">
        <f t="shared" si="181"/>
        <v>B</v>
      </c>
      <c r="G1001" s="21">
        <v>2.857368421052632</v>
      </c>
      <c r="H1001" s="22">
        <f t="shared" si="182"/>
        <v>1.7144210526315791</v>
      </c>
      <c r="I1001" s="23">
        <v>14.25</v>
      </c>
      <c r="J1001" s="23">
        <v>22.928597607252261</v>
      </c>
      <c r="K1001" s="24">
        <f t="shared" si="183"/>
        <v>1.6090243934913868</v>
      </c>
      <c r="L1001" t="str">
        <f t="shared" si="184"/>
        <v>Y</v>
      </c>
      <c r="M1001" s="10">
        <f t="shared" si="185"/>
        <v>0.95</v>
      </c>
      <c r="N1001" s="24">
        <f t="shared" si="186"/>
        <v>1.6448536269514715</v>
      </c>
      <c r="O1001" s="25">
        <f t="shared" si="187"/>
        <v>53.33591465763363</v>
      </c>
      <c r="P1001" s="8">
        <f t="shared" si="188"/>
        <v>82</v>
      </c>
      <c r="Q1001" s="8">
        <f t="shared" si="189"/>
        <v>741</v>
      </c>
      <c r="R1001" s="8">
        <f t="shared" si="190"/>
        <v>294.01220304397782</v>
      </c>
      <c r="S1001" s="8">
        <f t="shared" si="191"/>
        <v>295</v>
      </c>
      <c r="T1001" t="s">
        <v>62</v>
      </c>
    </row>
    <row r="1002" spans="1:20" x14ac:dyDescent="0.35">
      <c r="A1002" s="18" t="s">
        <v>2056</v>
      </c>
      <c r="B1002" s="18" t="s">
        <v>2057</v>
      </c>
      <c r="C1002" s="19">
        <v>2114.67</v>
      </c>
      <c r="D1002" s="20">
        <f t="shared" si="180"/>
        <v>2.2941259665494793E-4</v>
      </c>
      <c r="E1002" s="10">
        <f>SUM($C$5:C1002)/SUM($C$5:$C$3941)</f>
        <v>0.82769091156786923</v>
      </c>
      <c r="F1002" t="str">
        <f t="shared" si="181"/>
        <v>B</v>
      </c>
      <c r="G1002" s="21">
        <v>1.3241515341264869</v>
      </c>
      <c r="H1002" s="22">
        <f t="shared" si="182"/>
        <v>0.79449092047589209</v>
      </c>
      <c r="I1002" s="23">
        <v>30.71153846153846</v>
      </c>
      <c r="J1002" s="23">
        <v>39.14094017249365</v>
      </c>
      <c r="K1002" s="24">
        <f t="shared" si="183"/>
        <v>1.274470187207057</v>
      </c>
      <c r="L1002" t="str">
        <f t="shared" si="184"/>
        <v>Y</v>
      </c>
      <c r="M1002" s="10">
        <f t="shared" si="185"/>
        <v>0.95</v>
      </c>
      <c r="N1002" s="24">
        <f t="shared" si="186"/>
        <v>1.6448536269514715</v>
      </c>
      <c r="O1002" s="25">
        <f t="shared" si="187"/>
        <v>91.048649394909205</v>
      </c>
      <c r="P1002" s="8">
        <f t="shared" si="188"/>
        <v>153</v>
      </c>
      <c r="Q1002" s="8">
        <f t="shared" si="189"/>
        <v>1597</v>
      </c>
      <c r="R1002" s="8">
        <f t="shared" si="190"/>
        <v>634.04924054942285</v>
      </c>
      <c r="S1002" s="8">
        <f t="shared" si="191"/>
        <v>635</v>
      </c>
      <c r="T1002" t="s">
        <v>62</v>
      </c>
    </row>
    <row r="1003" spans="1:20" x14ac:dyDescent="0.35">
      <c r="A1003" s="18" t="s">
        <v>2058</v>
      </c>
      <c r="B1003" s="18" t="s">
        <v>2059</v>
      </c>
      <c r="C1003" s="19">
        <v>2108.91</v>
      </c>
      <c r="D1003" s="20">
        <f t="shared" si="180"/>
        <v>2.2878771591387128E-4</v>
      </c>
      <c r="E1003" s="10">
        <f>SUM($C$5:C1003)/SUM($C$5:$C$3941)</f>
        <v>0.82791969928378306</v>
      </c>
      <c r="F1003" t="str">
        <f t="shared" si="181"/>
        <v>B</v>
      </c>
      <c r="G1003" s="21">
        <v>4.7391235955056166</v>
      </c>
      <c r="H1003" s="22">
        <f t="shared" si="182"/>
        <v>2.8434741573033699</v>
      </c>
      <c r="I1003" s="23">
        <v>8.5576923076923084</v>
      </c>
      <c r="J1003" s="23">
        <v>5.9784366162114084</v>
      </c>
      <c r="K1003" s="24">
        <f t="shared" si="183"/>
        <v>0.69860382931009712</v>
      </c>
      <c r="L1003" t="str">
        <f t="shared" si="184"/>
        <v>X</v>
      </c>
      <c r="M1003" s="10">
        <f t="shared" si="185"/>
        <v>0.95</v>
      </c>
      <c r="N1003" s="24">
        <f t="shared" si="186"/>
        <v>1.6448536269514715</v>
      </c>
      <c r="O1003" s="25">
        <f t="shared" si="187"/>
        <v>13.906885654771459</v>
      </c>
      <c r="P1003" s="8">
        <f t="shared" si="188"/>
        <v>32</v>
      </c>
      <c r="Q1003" s="8">
        <f t="shared" si="189"/>
        <v>445.00000000000006</v>
      </c>
      <c r="R1003" s="8">
        <f t="shared" si="190"/>
        <v>176.91732351532815</v>
      </c>
      <c r="S1003" s="8">
        <f t="shared" si="191"/>
        <v>177</v>
      </c>
      <c r="T1003" t="s">
        <v>62</v>
      </c>
    </row>
    <row r="1004" spans="1:20" x14ac:dyDescent="0.35">
      <c r="A1004" s="18" t="s">
        <v>2060</v>
      </c>
      <c r="B1004" s="18" t="s">
        <v>2061</v>
      </c>
      <c r="C1004" s="19">
        <v>2108.58</v>
      </c>
      <c r="D1004" s="20">
        <f t="shared" si="180"/>
        <v>2.287519154547471E-4</v>
      </c>
      <c r="E1004" s="10">
        <f>SUM($C$5:C1004)/SUM($C$5:$C$3941)</f>
        <v>0.82814845119923786</v>
      </c>
      <c r="F1004" t="str">
        <f t="shared" si="181"/>
        <v>B</v>
      </c>
      <c r="G1004" s="21">
        <v>0.90887068965517237</v>
      </c>
      <c r="H1004" s="22">
        <f t="shared" si="182"/>
        <v>0.54532241379310342</v>
      </c>
      <c r="I1004" s="23">
        <v>44.615384615384613</v>
      </c>
      <c r="J1004" s="23">
        <v>76.140003617215328</v>
      </c>
      <c r="K1004" s="24">
        <f t="shared" si="183"/>
        <v>1.7065862879720677</v>
      </c>
      <c r="L1004" t="str">
        <f t="shared" si="184"/>
        <v>Y</v>
      </c>
      <c r="M1004" s="10">
        <f t="shared" si="185"/>
        <v>0.95</v>
      </c>
      <c r="N1004" s="24">
        <f t="shared" si="186"/>
        <v>1.6448536269514715</v>
      </c>
      <c r="O1004" s="25">
        <f t="shared" si="187"/>
        <v>177.11492017615717</v>
      </c>
      <c r="P1004" s="8">
        <f t="shared" si="188"/>
        <v>267</v>
      </c>
      <c r="Q1004" s="8">
        <f t="shared" si="189"/>
        <v>2320</v>
      </c>
      <c r="R1004" s="8">
        <f t="shared" si="190"/>
        <v>922.42765746875898</v>
      </c>
      <c r="S1004" s="8">
        <f t="shared" si="191"/>
        <v>923</v>
      </c>
      <c r="T1004" t="s">
        <v>62</v>
      </c>
    </row>
    <row r="1005" spans="1:20" x14ac:dyDescent="0.35">
      <c r="A1005" s="18" t="s">
        <v>2062</v>
      </c>
      <c r="B1005" s="18" t="s">
        <v>2063</v>
      </c>
      <c r="C1005" s="19">
        <v>2104.08</v>
      </c>
      <c r="D1005" s="20">
        <f t="shared" si="180"/>
        <v>2.2826372737578101E-4</v>
      </c>
      <c r="E1005" s="10">
        <f>SUM($C$5:C1005)/SUM($C$5:$C$3941)</f>
        <v>0.82837671492661358</v>
      </c>
      <c r="F1005" t="str">
        <f t="shared" si="181"/>
        <v>B</v>
      </c>
      <c r="G1005" s="21">
        <v>2.0467704280155639</v>
      </c>
      <c r="H1005" s="22">
        <f t="shared" si="182"/>
        <v>1.2280622568093382</v>
      </c>
      <c r="I1005" s="23">
        <v>19.76923076923077</v>
      </c>
      <c r="J1005" s="23">
        <v>42.17871193591801</v>
      </c>
      <c r="K1005" s="24">
        <f t="shared" si="183"/>
        <v>2.1335535220503274</v>
      </c>
      <c r="L1005" t="str">
        <f t="shared" si="184"/>
        <v>Z</v>
      </c>
      <c r="M1005" s="10">
        <f t="shared" si="185"/>
        <v>0.95</v>
      </c>
      <c r="N1005" s="24">
        <f t="shared" si="186"/>
        <v>1.6448536269514715</v>
      </c>
      <c r="O1005" s="25">
        <f t="shared" si="187"/>
        <v>98.115036022590417</v>
      </c>
      <c r="P1005" s="8">
        <f t="shared" si="188"/>
        <v>138</v>
      </c>
      <c r="Q1005" s="8">
        <f t="shared" si="189"/>
        <v>1028</v>
      </c>
      <c r="R1005" s="8">
        <f t="shared" si="190"/>
        <v>409.16771912543118</v>
      </c>
      <c r="S1005" s="8">
        <f t="shared" si="191"/>
        <v>410</v>
      </c>
      <c r="T1005" t="s">
        <v>62</v>
      </c>
    </row>
    <row r="1006" spans="1:20" x14ac:dyDescent="0.35">
      <c r="A1006" s="18" t="s">
        <v>2064</v>
      </c>
      <c r="B1006" s="18" t="s">
        <v>2065</v>
      </c>
      <c r="C1006" s="19">
        <v>2101.83</v>
      </c>
      <c r="D1006" s="20">
        <f t="shared" si="180"/>
        <v>2.2801963333629794E-4</v>
      </c>
      <c r="E1006" s="10">
        <f>SUM($C$5:C1006)/SUM($C$5:$C$3941)</f>
        <v>0.82860473455994987</v>
      </c>
      <c r="F1006" t="str">
        <f t="shared" si="181"/>
        <v>B</v>
      </c>
      <c r="G1006" s="21">
        <v>9.7306944444444436</v>
      </c>
      <c r="H1006" s="22">
        <f t="shared" si="182"/>
        <v>5.8384166666666664</v>
      </c>
      <c r="I1006" s="23">
        <v>4.1538461538461542</v>
      </c>
      <c r="J1006" s="23">
        <v>4.1177978856237782</v>
      </c>
      <c r="K1006" s="24">
        <f t="shared" si="183"/>
        <v>0.99132171320572426</v>
      </c>
      <c r="L1006" t="str">
        <f t="shared" si="184"/>
        <v>X</v>
      </c>
      <c r="M1006" s="10">
        <f t="shared" si="185"/>
        <v>0.95</v>
      </c>
      <c r="N1006" s="24">
        <f t="shared" si="186"/>
        <v>1.6448536269514715</v>
      </c>
      <c r="O1006" s="25">
        <f t="shared" si="187"/>
        <v>9.5787156444119681</v>
      </c>
      <c r="P1006" s="8">
        <f t="shared" si="188"/>
        <v>18</v>
      </c>
      <c r="Q1006" s="8">
        <f t="shared" si="189"/>
        <v>216.00000000000003</v>
      </c>
      <c r="R1006" s="8">
        <f t="shared" si="190"/>
        <v>86.018988331682579</v>
      </c>
      <c r="S1006" s="8">
        <f t="shared" si="191"/>
        <v>87</v>
      </c>
      <c r="T1006" t="s">
        <v>62</v>
      </c>
    </row>
    <row r="1007" spans="1:20" x14ac:dyDescent="0.35">
      <c r="A1007" s="18" t="s">
        <v>2066</v>
      </c>
      <c r="B1007" s="18" t="s">
        <v>2067</v>
      </c>
      <c r="C1007" s="19">
        <v>2093.8200000000002</v>
      </c>
      <c r="D1007" s="20">
        <f t="shared" si="180"/>
        <v>2.2715065855573828E-4</v>
      </c>
      <c r="E1007" s="10">
        <f>SUM($C$5:C1007)/SUM($C$5:$C$3941)</f>
        <v>0.8288318852185057</v>
      </c>
      <c r="F1007" t="str">
        <f t="shared" si="181"/>
        <v>B</v>
      </c>
      <c r="G1007" s="21">
        <v>0.87351689612015004</v>
      </c>
      <c r="H1007" s="22">
        <f t="shared" si="182"/>
        <v>0.52411013767209003</v>
      </c>
      <c r="I1007" s="23">
        <v>46.096153846153847</v>
      </c>
      <c r="J1007" s="23">
        <v>98.981927369097832</v>
      </c>
      <c r="K1007" s="24">
        <f t="shared" si="183"/>
        <v>2.1472925420079632</v>
      </c>
      <c r="L1007" t="str">
        <f t="shared" si="184"/>
        <v>Z</v>
      </c>
      <c r="M1007" s="10">
        <f t="shared" si="185"/>
        <v>0.95</v>
      </c>
      <c r="N1007" s="24">
        <f t="shared" si="186"/>
        <v>1.6448536269514715</v>
      </c>
      <c r="O1007" s="25">
        <f t="shared" si="187"/>
        <v>230.24921633831042</v>
      </c>
      <c r="P1007" s="8">
        <f t="shared" si="188"/>
        <v>323</v>
      </c>
      <c r="Q1007" s="8">
        <f t="shared" si="189"/>
        <v>2397</v>
      </c>
      <c r="R1007" s="8">
        <f t="shared" si="190"/>
        <v>956.39596407899978</v>
      </c>
      <c r="S1007" s="8">
        <f t="shared" si="191"/>
        <v>957</v>
      </c>
      <c r="T1007" t="s">
        <v>62</v>
      </c>
    </row>
    <row r="1008" spans="1:20" x14ac:dyDescent="0.35">
      <c r="A1008" s="18" t="s">
        <v>2068</v>
      </c>
      <c r="B1008" s="18" t="s">
        <v>2069</v>
      </c>
      <c r="C1008" s="19">
        <v>2083.2600000000002</v>
      </c>
      <c r="D1008" s="20">
        <f t="shared" si="180"/>
        <v>2.260050438637645E-4</v>
      </c>
      <c r="E1008" s="10">
        <f>SUM($C$5:C1008)/SUM($C$5:$C$3941)</f>
        <v>0.82905789026236942</v>
      </c>
      <c r="F1008" t="str">
        <f t="shared" si="181"/>
        <v>B</v>
      </c>
      <c r="G1008" s="21">
        <v>1.4347520661157021</v>
      </c>
      <c r="H1008" s="22">
        <f t="shared" si="182"/>
        <v>0.86085123966942123</v>
      </c>
      <c r="I1008" s="23">
        <v>27.92307692307692</v>
      </c>
      <c r="J1008" s="23">
        <v>39.509168036980462</v>
      </c>
      <c r="K1008" s="24">
        <f t="shared" si="183"/>
        <v>1.414928882867069</v>
      </c>
      <c r="L1008" t="str">
        <f t="shared" si="184"/>
        <v>Y</v>
      </c>
      <c r="M1008" s="10">
        <f t="shared" si="185"/>
        <v>0.95</v>
      </c>
      <c r="N1008" s="24">
        <f t="shared" si="186"/>
        <v>1.6448536269514715</v>
      </c>
      <c r="O1008" s="25">
        <f t="shared" si="187"/>
        <v>91.905211592530009</v>
      </c>
      <c r="P1008" s="8">
        <f t="shared" si="188"/>
        <v>148</v>
      </c>
      <c r="Q1008" s="8">
        <f t="shared" si="189"/>
        <v>1451.9999999999998</v>
      </c>
      <c r="R1008" s="8">
        <f t="shared" si="190"/>
        <v>580.81022234987086</v>
      </c>
      <c r="S1008" s="8">
        <f t="shared" si="191"/>
        <v>581</v>
      </c>
      <c r="T1008" t="s">
        <v>62</v>
      </c>
    </row>
    <row r="1009" spans="1:20" x14ac:dyDescent="0.35">
      <c r="A1009" s="18" t="s">
        <v>2070</v>
      </c>
      <c r="B1009" s="18" t="s">
        <v>2071</v>
      </c>
      <c r="C1009" s="19">
        <v>2083.08</v>
      </c>
      <c r="D1009" s="20">
        <f t="shared" si="180"/>
        <v>2.2598551634060582E-4</v>
      </c>
      <c r="E1009" s="10">
        <f>SUM($C$5:C1009)/SUM($C$5:$C$3941)</f>
        <v>0.8292838757787101</v>
      </c>
      <c r="F1009" t="str">
        <f t="shared" si="181"/>
        <v>B</v>
      </c>
      <c r="G1009" s="21">
        <v>1.613539891556933</v>
      </c>
      <c r="H1009" s="22">
        <f t="shared" si="182"/>
        <v>0.96812393493415971</v>
      </c>
      <c r="I1009" s="23">
        <v>24.82692307692308</v>
      </c>
      <c r="J1009" s="23">
        <v>38.361398670981309</v>
      </c>
      <c r="K1009" s="24">
        <f t="shared" si="183"/>
        <v>1.5451531610310052</v>
      </c>
      <c r="L1009" t="str">
        <f t="shared" si="184"/>
        <v>Y</v>
      </c>
      <c r="M1009" s="10">
        <f t="shared" si="185"/>
        <v>0.95</v>
      </c>
      <c r="N1009" s="24">
        <f t="shared" si="186"/>
        <v>1.6448536269514715</v>
      </c>
      <c r="O1009" s="25">
        <f t="shared" si="187"/>
        <v>89.23529998257554</v>
      </c>
      <c r="P1009" s="8">
        <f t="shared" si="188"/>
        <v>139</v>
      </c>
      <c r="Q1009" s="8">
        <f t="shared" si="189"/>
        <v>1291.0000000000002</v>
      </c>
      <c r="R1009" s="8">
        <f t="shared" si="190"/>
        <v>516.43139998370759</v>
      </c>
      <c r="S1009" s="8">
        <f t="shared" si="191"/>
        <v>517</v>
      </c>
      <c r="T1009" t="s">
        <v>62</v>
      </c>
    </row>
    <row r="1010" spans="1:20" x14ac:dyDescent="0.35">
      <c r="A1010" s="18" t="s">
        <v>2072</v>
      </c>
      <c r="B1010" s="18" t="s">
        <v>2073</v>
      </c>
      <c r="C1010" s="19">
        <v>2080.39</v>
      </c>
      <c r="D1010" s="20">
        <f t="shared" si="180"/>
        <v>2.2569368835562384E-4</v>
      </c>
      <c r="E1010" s="10">
        <f>SUM($C$5:C1010)/SUM($C$5:$C$3941)</f>
        <v>0.82950956946706567</v>
      </c>
      <c r="F1010" t="str">
        <f t="shared" si="181"/>
        <v>B</v>
      </c>
      <c r="G1010" s="21">
        <v>1.106590425531915</v>
      </c>
      <c r="H1010" s="22">
        <f t="shared" si="182"/>
        <v>0.66395425531914898</v>
      </c>
      <c r="I1010" s="23">
        <v>36.153846153846153</v>
      </c>
      <c r="J1010" s="23">
        <v>123.9499242049274</v>
      </c>
      <c r="K1010" s="24">
        <f t="shared" si="183"/>
        <v>3.428402158859694</v>
      </c>
      <c r="L1010" t="str">
        <f t="shared" si="184"/>
        <v>Z</v>
      </c>
      <c r="M1010" s="10">
        <f t="shared" si="185"/>
        <v>0.95</v>
      </c>
      <c r="N1010" s="24">
        <f t="shared" si="186"/>
        <v>1.6448536269514715</v>
      </c>
      <c r="O1010" s="25">
        <f t="shared" si="187"/>
        <v>288.32912908389682</v>
      </c>
      <c r="P1010" s="8">
        <f t="shared" si="188"/>
        <v>361</v>
      </c>
      <c r="Q1010" s="8">
        <f t="shared" si="189"/>
        <v>1880</v>
      </c>
      <c r="R1010" s="8">
        <f t="shared" si="190"/>
        <v>752.53177633659243</v>
      </c>
      <c r="S1010" s="8">
        <f t="shared" si="191"/>
        <v>753</v>
      </c>
      <c r="T1010" t="s">
        <v>62</v>
      </c>
    </row>
    <row r="1011" spans="1:20" x14ac:dyDescent="0.35">
      <c r="A1011" s="18" t="s">
        <v>2074</v>
      </c>
      <c r="B1011" s="18" t="s">
        <v>2075</v>
      </c>
      <c r="C1011" s="19">
        <v>2078.2199999999998</v>
      </c>
      <c r="D1011" s="20">
        <f t="shared" si="180"/>
        <v>2.254582732153224E-4</v>
      </c>
      <c r="E1011" s="10">
        <f>SUM($C$5:C1011)/SUM($C$5:$C$3941)</f>
        <v>0.82973502774028096</v>
      </c>
      <c r="F1011" t="str">
        <f t="shared" si="181"/>
        <v>B</v>
      </c>
      <c r="G1011" s="21">
        <v>3.0119130434782608</v>
      </c>
      <c r="H1011" s="22">
        <f t="shared" si="182"/>
        <v>1.8071478260869565</v>
      </c>
      <c r="I1011" s="23">
        <v>13.26923076923077</v>
      </c>
      <c r="J1011" s="23">
        <v>18.190835210929471</v>
      </c>
      <c r="K1011" s="24">
        <f t="shared" si="183"/>
        <v>1.3709035231425108</v>
      </c>
      <c r="L1011" t="str">
        <f t="shared" si="184"/>
        <v>Y</v>
      </c>
      <c r="M1011" s="10">
        <f t="shared" si="185"/>
        <v>0.95</v>
      </c>
      <c r="N1011" s="24">
        <f t="shared" si="186"/>
        <v>1.6448536269514715</v>
      </c>
      <c r="O1011" s="25">
        <f t="shared" si="187"/>
        <v>42.315053496962733</v>
      </c>
      <c r="P1011" s="8">
        <f t="shared" si="188"/>
        <v>69</v>
      </c>
      <c r="Q1011" s="8">
        <f t="shared" si="189"/>
        <v>690</v>
      </c>
      <c r="R1011" s="8">
        <f t="shared" si="190"/>
        <v>276.33933197020798</v>
      </c>
      <c r="S1011" s="8">
        <f t="shared" si="191"/>
        <v>277</v>
      </c>
      <c r="T1011" t="s">
        <v>62</v>
      </c>
    </row>
    <row r="1012" spans="1:20" x14ac:dyDescent="0.35">
      <c r="A1012" s="18" t="s">
        <v>2076</v>
      </c>
      <c r="B1012" s="18" t="s">
        <v>2077</v>
      </c>
      <c r="C1012" s="19">
        <v>2076.5300000000002</v>
      </c>
      <c r="D1012" s="20">
        <f t="shared" si="180"/>
        <v>2.2527493147011073E-4</v>
      </c>
      <c r="E1012" s="10">
        <f>SUM($C$5:C1012)/SUM($C$5:$C$3941)</f>
        <v>0.82996030267175103</v>
      </c>
      <c r="F1012" t="str">
        <f t="shared" si="181"/>
        <v>B</v>
      </c>
      <c r="G1012" s="21">
        <v>1.920934320074005</v>
      </c>
      <c r="H1012" s="22">
        <f t="shared" si="182"/>
        <v>1.1525605920444029</v>
      </c>
      <c r="I1012" s="23">
        <v>20.78846153846154</v>
      </c>
      <c r="J1012" s="23">
        <v>50.901032979410552</v>
      </c>
      <c r="K1012" s="24">
        <f t="shared" si="183"/>
        <v>2.4485233255590644</v>
      </c>
      <c r="L1012" t="str">
        <f t="shared" si="184"/>
        <v>Z</v>
      </c>
      <c r="M1012" s="10">
        <f t="shared" si="185"/>
        <v>0.95</v>
      </c>
      <c r="N1012" s="24">
        <f t="shared" si="186"/>
        <v>1.6448536269514715</v>
      </c>
      <c r="O1012" s="25">
        <f t="shared" si="187"/>
        <v>118.4046751344502</v>
      </c>
      <c r="P1012" s="8">
        <f t="shared" si="188"/>
        <v>160</v>
      </c>
      <c r="Q1012" s="8">
        <f t="shared" si="189"/>
        <v>1081</v>
      </c>
      <c r="R1012" s="8">
        <f t="shared" si="190"/>
        <v>433.10775663003631</v>
      </c>
      <c r="S1012" s="8">
        <f t="shared" si="191"/>
        <v>434</v>
      </c>
      <c r="T1012" t="s">
        <v>175</v>
      </c>
    </row>
    <row r="1013" spans="1:20" x14ac:dyDescent="0.35">
      <c r="A1013" s="18" t="s">
        <v>2078</v>
      </c>
      <c r="B1013" s="18" t="s">
        <v>2079</v>
      </c>
      <c r="C1013" s="19">
        <v>2063.83</v>
      </c>
      <c r="D1013" s="20">
        <f t="shared" si="180"/>
        <v>2.2389715622502857E-4</v>
      </c>
      <c r="E1013" s="10">
        <f>SUM($C$5:C1013)/SUM($C$5:$C$3941)</f>
        <v>0.83018419982797609</v>
      </c>
      <c r="F1013" t="str">
        <f t="shared" si="181"/>
        <v>B</v>
      </c>
      <c r="G1013" s="21">
        <v>2.465746714456392</v>
      </c>
      <c r="H1013" s="22">
        <f t="shared" si="182"/>
        <v>1.4794480286738352</v>
      </c>
      <c r="I1013" s="23">
        <v>16.09615384615385</v>
      </c>
      <c r="J1013" s="23">
        <v>38.965172793141789</v>
      </c>
      <c r="K1013" s="24">
        <f t="shared" si="183"/>
        <v>2.4207753706611381</v>
      </c>
      <c r="L1013" t="str">
        <f t="shared" si="184"/>
        <v>Z</v>
      </c>
      <c r="M1013" s="10">
        <f t="shared" si="185"/>
        <v>0.95</v>
      </c>
      <c r="N1013" s="24">
        <f t="shared" si="186"/>
        <v>1.6448536269514715</v>
      </c>
      <c r="O1013" s="25">
        <f t="shared" si="187"/>
        <v>90.639783832990076</v>
      </c>
      <c r="P1013" s="8">
        <f t="shared" si="188"/>
        <v>123</v>
      </c>
      <c r="Q1013" s="8">
        <f t="shared" si="189"/>
        <v>837.00000000000023</v>
      </c>
      <c r="R1013" s="8">
        <f t="shared" si="190"/>
        <v>336.37822153440419</v>
      </c>
      <c r="S1013" s="8">
        <f t="shared" si="191"/>
        <v>337</v>
      </c>
      <c r="T1013" t="s">
        <v>175</v>
      </c>
    </row>
    <row r="1014" spans="1:20" x14ac:dyDescent="0.35">
      <c r="A1014" s="18" t="s">
        <v>2080</v>
      </c>
      <c r="B1014" s="18" t="s">
        <v>2081</v>
      </c>
      <c r="C1014" s="19">
        <v>2058.4</v>
      </c>
      <c r="D1014" s="20">
        <f t="shared" si="180"/>
        <v>2.2330807594307615E-4</v>
      </c>
      <c r="E1014" s="10">
        <f>SUM($C$5:C1014)/SUM($C$5:$C$3941)</f>
        <v>0.83040750790391926</v>
      </c>
      <c r="F1014" t="str">
        <f t="shared" si="181"/>
        <v>B</v>
      </c>
      <c r="G1014" s="21">
        <v>1.55</v>
      </c>
      <c r="H1014" s="22">
        <f t="shared" si="182"/>
        <v>0.92999999999999994</v>
      </c>
      <c r="I1014" s="23">
        <v>25.53846153846154</v>
      </c>
      <c r="J1014" s="23">
        <v>20.639255894078079</v>
      </c>
      <c r="K1014" s="24">
        <f t="shared" si="183"/>
        <v>0.80816363440667172</v>
      </c>
      <c r="L1014" t="str">
        <f t="shared" si="184"/>
        <v>X</v>
      </c>
      <c r="M1014" s="10">
        <f t="shared" si="185"/>
        <v>0.95</v>
      </c>
      <c r="N1014" s="24">
        <f t="shared" si="186"/>
        <v>1.6448536269514715</v>
      </c>
      <c r="O1014" s="25">
        <f t="shared" si="187"/>
        <v>48.010506783695554</v>
      </c>
      <c r="P1014" s="8">
        <f t="shared" si="188"/>
        <v>100</v>
      </c>
      <c r="Q1014" s="8">
        <f t="shared" si="189"/>
        <v>1328</v>
      </c>
      <c r="R1014" s="8">
        <f t="shared" si="190"/>
        <v>534.40752039006941</v>
      </c>
      <c r="S1014" s="8">
        <f t="shared" si="191"/>
        <v>535</v>
      </c>
      <c r="T1014" t="s">
        <v>62</v>
      </c>
    </row>
    <row r="1015" spans="1:20" x14ac:dyDescent="0.35">
      <c r="A1015" s="18" t="s">
        <v>2082</v>
      </c>
      <c r="B1015" s="18" t="s">
        <v>2083</v>
      </c>
      <c r="C1015" s="19">
        <v>2056.2199999999998</v>
      </c>
      <c r="D1015" s="20">
        <f t="shared" si="180"/>
        <v>2.2307157594037697E-4</v>
      </c>
      <c r="E1015" s="10">
        <f>SUM($C$5:C1015)/SUM($C$5:$C$3941)</f>
        <v>0.83063057947985952</v>
      </c>
      <c r="F1015" t="str">
        <f t="shared" si="181"/>
        <v>B</v>
      </c>
      <c r="G1015" s="21">
        <v>2.0603406813627259</v>
      </c>
      <c r="H1015" s="22">
        <f t="shared" si="182"/>
        <v>1.2362044088176354</v>
      </c>
      <c r="I1015" s="23">
        <v>19.19230769230769</v>
      </c>
      <c r="J1015" s="23">
        <v>29.734800672624729</v>
      </c>
      <c r="K1015" s="24">
        <f t="shared" si="183"/>
        <v>1.549308251479445</v>
      </c>
      <c r="L1015" t="str">
        <f t="shared" si="184"/>
        <v>Y</v>
      </c>
      <c r="M1015" s="10">
        <f t="shared" si="185"/>
        <v>0.95</v>
      </c>
      <c r="N1015" s="24">
        <f t="shared" si="186"/>
        <v>1.6448536269514715</v>
      </c>
      <c r="O1015" s="25">
        <f t="shared" si="187"/>
        <v>69.168329358932652</v>
      </c>
      <c r="P1015" s="8">
        <f t="shared" si="188"/>
        <v>108</v>
      </c>
      <c r="Q1015" s="8">
        <f t="shared" si="189"/>
        <v>997.99999999999989</v>
      </c>
      <c r="R1015" s="8">
        <f t="shared" si="190"/>
        <v>401.82330777482525</v>
      </c>
      <c r="S1015" s="8">
        <f t="shared" si="191"/>
        <v>402</v>
      </c>
      <c r="T1015" t="s">
        <v>62</v>
      </c>
    </row>
    <row r="1016" spans="1:20" x14ac:dyDescent="0.35">
      <c r="A1016" s="18" t="s">
        <v>2084</v>
      </c>
      <c r="B1016" s="18" t="s">
        <v>2085</v>
      </c>
      <c r="C1016" s="19">
        <v>2052.77</v>
      </c>
      <c r="D1016" s="20">
        <f t="shared" si="180"/>
        <v>2.2269729841316964E-4</v>
      </c>
      <c r="E1016" s="10">
        <f>SUM($C$5:C1016)/SUM($C$5:$C$3941)</f>
        <v>0.8308532767782727</v>
      </c>
      <c r="F1016" t="str">
        <f t="shared" si="181"/>
        <v>B</v>
      </c>
      <c r="G1016" s="21">
        <v>1.2433494851605089</v>
      </c>
      <c r="H1016" s="22">
        <f t="shared" si="182"/>
        <v>0.74600969109630533</v>
      </c>
      <c r="I1016" s="23">
        <v>31.75</v>
      </c>
      <c r="J1016" s="23">
        <v>29.820295102496889</v>
      </c>
      <c r="K1016" s="24">
        <f t="shared" si="183"/>
        <v>0.93922189299202796</v>
      </c>
      <c r="L1016" t="str">
        <f t="shared" si="184"/>
        <v>X</v>
      </c>
      <c r="M1016" s="10">
        <f t="shared" si="185"/>
        <v>0.95</v>
      </c>
      <c r="N1016" s="24">
        <f t="shared" si="186"/>
        <v>1.6448536269514715</v>
      </c>
      <c r="O1016" s="25">
        <f t="shared" si="187"/>
        <v>69.367204305123096</v>
      </c>
      <c r="P1016" s="8">
        <f t="shared" si="188"/>
        <v>133</v>
      </c>
      <c r="Q1016" s="8">
        <f t="shared" si="189"/>
        <v>1651</v>
      </c>
      <c r="R1016" s="8">
        <f t="shared" si="190"/>
        <v>665.29812554966895</v>
      </c>
      <c r="S1016" s="8">
        <f t="shared" si="191"/>
        <v>666</v>
      </c>
      <c r="T1016" t="s">
        <v>62</v>
      </c>
    </row>
    <row r="1017" spans="1:20" x14ac:dyDescent="0.35">
      <c r="A1017" s="18" t="s">
        <v>2086</v>
      </c>
      <c r="B1017" s="18" t="s">
        <v>2087</v>
      </c>
      <c r="C1017" s="19">
        <v>2052.46</v>
      </c>
      <c r="D1017" s="20">
        <f t="shared" si="180"/>
        <v>2.2266366767884088E-4</v>
      </c>
      <c r="E1017" s="10">
        <f>SUM($C$5:C1017)/SUM($C$5:$C$3941)</f>
        <v>0.83107594044595157</v>
      </c>
      <c r="F1017" t="str">
        <f t="shared" si="181"/>
        <v>B</v>
      </c>
      <c r="G1017" s="21">
        <v>11.53067415730337</v>
      </c>
      <c r="H1017" s="22">
        <f t="shared" si="182"/>
        <v>6.9184044943820213</v>
      </c>
      <c r="I1017" s="23">
        <v>3.4230769230769229</v>
      </c>
      <c r="J1017" s="23">
        <v>3.2560420689467651</v>
      </c>
      <c r="K1017" s="24">
        <f t="shared" si="183"/>
        <v>0.951203301040628</v>
      </c>
      <c r="L1017" t="str">
        <f t="shared" si="184"/>
        <v>X</v>
      </c>
      <c r="M1017" s="10">
        <f t="shared" si="185"/>
        <v>0.95</v>
      </c>
      <c r="N1017" s="24">
        <f t="shared" si="186"/>
        <v>1.6448536269514715</v>
      </c>
      <c r="O1017" s="25">
        <f t="shared" si="187"/>
        <v>7.5741214044455996</v>
      </c>
      <c r="P1017" s="8">
        <f t="shared" si="188"/>
        <v>15</v>
      </c>
      <c r="Q1017" s="8">
        <f t="shared" si="189"/>
        <v>178</v>
      </c>
      <c r="R1017" s="8">
        <f t="shared" si="190"/>
        <v>71.733500434578474</v>
      </c>
      <c r="S1017" s="8">
        <f t="shared" si="191"/>
        <v>72</v>
      </c>
      <c r="T1017" t="s">
        <v>62</v>
      </c>
    </row>
    <row r="1018" spans="1:20" x14ac:dyDescent="0.35">
      <c r="A1018" s="18" t="s">
        <v>2088</v>
      </c>
      <c r="B1018" s="18" t="s">
        <v>2089</v>
      </c>
      <c r="C1018" s="19">
        <v>2047.78</v>
      </c>
      <c r="D1018" s="20">
        <f t="shared" si="180"/>
        <v>2.2215595207671611E-4</v>
      </c>
      <c r="E1018" s="10">
        <f>SUM($C$5:C1018)/SUM($C$5:$C$3941)</f>
        <v>0.83129809639802832</v>
      </c>
      <c r="F1018" t="str">
        <f t="shared" si="181"/>
        <v>B</v>
      </c>
      <c r="G1018" s="21">
        <v>0.87250958670643375</v>
      </c>
      <c r="H1018" s="22">
        <f t="shared" si="182"/>
        <v>0.52350575202386018</v>
      </c>
      <c r="I1018" s="23">
        <v>45.134615384615387</v>
      </c>
      <c r="J1018" s="23">
        <v>40.102823159216193</v>
      </c>
      <c r="K1018" s="24">
        <f t="shared" si="183"/>
        <v>0.8885158944521695</v>
      </c>
      <c r="L1018" t="str">
        <f t="shared" si="184"/>
        <v>X</v>
      </c>
      <c r="M1018" s="10">
        <f t="shared" si="185"/>
        <v>0.95</v>
      </c>
      <c r="N1018" s="24">
        <f t="shared" si="186"/>
        <v>1.6448536269514715</v>
      </c>
      <c r="O1018" s="25">
        <f t="shared" si="187"/>
        <v>93.286156885303484</v>
      </c>
      <c r="P1018" s="8">
        <f t="shared" si="188"/>
        <v>184</v>
      </c>
      <c r="Q1018" s="8">
        <f t="shared" si="189"/>
        <v>2347</v>
      </c>
      <c r="R1018" s="8">
        <f t="shared" si="190"/>
        <v>946.91460203160875</v>
      </c>
      <c r="S1018" s="8">
        <f t="shared" si="191"/>
        <v>947</v>
      </c>
      <c r="T1018" t="s">
        <v>62</v>
      </c>
    </row>
    <row r="1019" spans="1:20" x14ac:dyDescent="0.35">
      <c r="A1019" s="18" t="s">
        <v>2090</v>
      </c>
      <c r="B1019" s="18" t="s">
        <v>2091</v>
      </c>
      <c r="C1019" s="19">
        <v>2046.68</v>
      </c>
      <c r="D1019" s="20">
        <f t="shared" si="180"/>
        <v>2.2203661721296886E-4</v>
      </c>
      <c r="E1019" s="10">
        <f>SUM($C$5:C1019)/SUM($C$5:$C$3941)</f>
        <v>0.83152013301524119</v>
      </c>
      <c r="F1019" t="str">
        <f t="shared" si="181"/>
        <v>B</v>
      </c>
      <c r="G1019" s="21">
        <v>3.3010967741935491</v>
      </c>
      <c r="H1019" s="22">
        <f t="shared" si="182"/>
        <v>1.9806580645161294</v>
      </c>
      <c r="I1019" s="23">
        <v>11.92307692307692</v>
      </c>
      <c r="J1019" s="23">
        <v>17.48595644223813</v>
      </c>
      <c r="K1019" s="24">
        <f t="shared" si="183"/>
        <v>1.4665640887038436</v>
      </c>
      <c r="L1019" t="str">
        <f t="shared" si="184"/>
        <v>Y</v>
      </c>
      <c r="M1019" s="10">
        <f t="shared" si="185"/>
        <v>0.95</v>
      </c>
      <c r="N1019" s="24">
        <f t="shared" si="186"/>
        <v>1.6448536269514715</v>
      </c>
      <c r="O1019" s="25">
        <f t="shared" si="187"/>
        <v>40.675382615434074</v>
      </c>
      <c r="P1019" s="8">
        <f t="shared" si="188"/>
        <v>65</v>
      </c>
      <c r="Q1019" s="8">
        <f t="shared" si="189"/>
        <v>619.99999999999977</v>
      </c>
      <c r="R1019" s="8">
        <f t="shared" si="190"/>
        <v>250.21082178645497</v>
      </c>
      <c r="S1019" s="8">
        <f t="shared" si="191"/>
        <v>251</v>
      </c>
      <c r="T1019" t="s">
        <v>62</v>
      </c>
    </row>
    <row r="1020" spans="1:20" x14ac:dyDescent="0.35">
      <c r="A1020" s="18" t="s">
        <v>2092</v>
      </c>
      <c r="B1020" s="18" t="s">
        <v>2093</v>
      </c>
      <c r="C1020" s="19">
        <v>2045.78</v>
      </c>
      <c r="D1020" s="20">
        <f t="shared" si="180"/>
        <v>2.2193897959717562E-4</v>
      </c>
      <c r="E1020" s="10">
        <f>SUM($C$5:C1020)/SUM($C$5:$C$3941)</f>
        <v>0.83174207199483841</v>
      </c>
      <c r="F1020" t="str">
        <f t="shared" si="181"/>
        <v>B</v>
      </c>
      <c r="G1020" s="21">
        <v>1.3656742323097459</v>
      </c>
      <c r="H1020" s="22">
        <f t="shared" si="182"/>
        <v>0.81940453938584756</v>
      </c>
      <c r="I1020" s="23">
        <v>28.80769230769231</v>
      </c>
      <c r="J1020" s="23">
        <v>105.4906442207059</v>
      </c>
      <c r="K1020" s="24">
        <f t="shared" si="183"/>
        <v>3.6618915216800443</v>
      </c>
      <c r="L1020" t="str">
        <f t="shared" si="184"/>
        <v>Z</v>
      </c>
      <c r="M1020" s="10">
        <f t="shared" si="185"/>
        <v>0.95</v>
      </c>
      <c r="N1020" s="24">
        <f t="shared" si="186"/>
        <v>1.6448536269514715</v>
      </c>
      <c r="O1020" s="25">
        <f t="shared" si="187"/>
        <v>245.38962625235888</v>
      </c>
      <c r="P1020" s="8">
        <f t="shared" si="188"/>
        <v>304</v>
      </c>
      <c r="Q1020" s="8">
        <f t="shared" si="189"/>
        <v>1498.0000000000002</v>
      </c>
      <c r="R1020" s="8">
        <f t="shared" si="190"/>
        <v>604.67459408184334</v>
      </c>
      <c r="S1020" s="8">
        <f t="shared" si="191"/>
        <v>605</v>
      </c>
      <c r="T1020" t="s">
        <v>62</v>
      </c>
    </row>
    <row r="1021" spans="1:20" x14ac:dyDescent="0.35">
      <c r="A1021" s="18" t="s">
        <v>2094</v>
      </c>
      <c r="B1021" s="18" t="s">
        <v>2095</v>
      </c>
      <c r="C1021" s="19">
        <v>2044.75</v>
      </c>
      <c r="D1021" s="20">
        <f t="shared" si="180"/>
        <v>2.2182723877021225E-4</v>
      </c>
      <c r="E1021" s="10">
        <f>SUM($C$5:C1021)/SUM($C$5:$C$3941)</f>
        <v>0.83196389923360858</v>
      </c>
      <c r="F1021" t="str">
        <f t="shared" si="181"/>
        <v>B</v>
      </c>
      <c r="G1021" s="21">
        <v>1.0744876510772461</v>
      </c>
      <c r="H1021" s="22">
        <f t="shared" si="182"/>
        <v>0.64469259064634765</v>
      </c>
      <c r="I1021" s="23">
        <v>36.596153846153847</v>
      </c>
      <c r="J1021" s="23">
        <v>91.716583830967707</v>
      </c>
      <c r="K1021" s="24">
        <f t="shared" si="183"/>
        <v>2.5061809559696901</v>
      </c>
      <c r="L1021" t="str">
        <f t="shared" si="184"/>
        <v>Z</v>
      </c>
      <c r="M1021" s="10">
        <f t="shared" si="185"/>
        <v>0.95</v>
      </c>
      <c r="N1021" s="24">
        <f t="shared" si="186"/>
        <v>1.6448536269514715</v>
      </c>
      <c r="O1021" s="25">
        <f t="shared" si="187"/>
        <v>213.34876086581647</v>
      </c>
      <c r="P1021" s="8">
        <f t="shared" si="188"/>
        <v>287</v>
      </c>
      <c r="Q1021" s="8">
        <f t="shared" si="189"/>
        <v>1903</v>
      </c>
      <c r="R1021" s="8">
        <f t="shared" si="190"/>
        <v>768.34815453637395</v>
      </c>
      <c r="S1021" s="8">
        <f t="shared" si="191"/>
        <v>769</v>
      </c>
      <c r="T1021" t="s">
        <v>62</v>
      </c>
    </row>
    <row r="1022" spans="1:20" x14ac:dyDescent="0.35">
      <c r="A1022" s="18" t="s">
        <v>2096</v>
      </c>
      <c r="B1022" s="18" t="s">
        <v>2097</v>
      </c>
      <c r="C1022" s="19">
        <v>2044.54</v>
      </c>
      <c r="D1022" s="20">
        <f t="shared" si="180"/>
        <v>2.2180445665986051E-4</v>
      </c>
      <c r="E1022" s="10">
        <f>SUM($C$5:C1022)/SUM($C$5:$C$3941)</f>
        <v>0.83218570369026845</v>
      </c>
      <c r="F1022" t="str">
        <f t="shared" si="181"/>
        <v>B</v>
      </c>
      <c r="G1022" s="21">
        <v>7.9245736434108531</v>
      </c>
      <c r="H1022" s="22">
        <f t="shared" si="182"/>
        <v>4.7547441860465121</v>
      </c>
      <c r="I1022" s="23">
        <v>4.9615384615384617</v>
      </c>
      <c r="J1022" s="23">
        <v>12.996170685578409</v>
      </c>
      <c r="K1022" s="24">
        <f t="shared" si="183"/>
        <v>2.6193832389537879</v>
      </c>
      <c r="L1022" t="str">
        <f t="shared" si="184"/>
        <v>Z</v>
      </c>
      <c r="M1022" s="10">
        <f t="shared" si="185"/>
        <v>0.95</v>
      </c>
      <c r="N1022" s="24">
        <f t="shared" si="186"/>
        <v>1.6448536269514715</v>
      </c>
      <c r="O1022" s="25">
        <f t="shared" si="187"/>
        <v>30.231358342771223</v>
      </c>
      <c r="P1022" s="8">
        <f t="shared" si="188"/>
        <v>41</v>
      </c>
      <c r="Q1022" s="8">
        <f t="shared" si="189"/>
        <v>258</v>
      </c>
      <c r="R1022" s="8">
        <f t="shared" si="190"/>
        <v>104.17446356478084</v>
      </c>
      <c r="S1022" s="8">
        <f t="shared" si="191"/>
        <v>105</v>
      </c>
      <c r="T1022" t="s">
        <v>62</v>
      </c>
    </row>
    <row r="1023" spans="1:20" x14ac:dyDescent="0.35">
      <c r="A1023" s="18" t="s">
        <v>2098</v>
      </c>
      <c r="B1023" s="18" t="s">
        <v>2099</v>
      </c>
      <c r="C1023" s="19">
        <v>2041.12</v>
      </c>
      <c r="D1023" s="20">
        <f t="shared" si="180"/>
        <v>2.2143343371984624E-4</v>
      </c>
      <c r="E1023" s="10">
        <f>SUM($C$5:C1023)/SUM($C$5:$C$3941)</f>
        <v>0.83240713712398839</v>
      </c>
      <c r="F1023" t="str">
        <f t="shared" si="181"/>
        <v>B</v>
      </c>
      <c r="G1023" s="21">
        <v>1.253759213759214</v>
      </c>
      <c r="H1023" s="22">
        <f t="shared" si="182"/>
        <v>0.75225552825552833</v>
      </c>
      <c r="I1023" s="23">
        <v>31.30769230769231</v>
      </c>
      <c r="J1023" s="23">
        <v>56.091500338789388</v>
      </c>
      <c r="K1023" s="24">
        <f t="shared" si="183"/>
        <v>1.7916204039416757</v>
      </c>
      <c r="L1023" t="str">
        <f t="shared" si="184"/>
        <v>Y</v>
      </c>
      <c r="M1023" s="10">
        <f t="shared" si="185"/>
        <v>0.95</v>
      </c>
      <c r="N1023" s="24">
        <f t="shared" si="186"/>
        <v>1.6448536269514715</v>
      </c>
      <c r="O1023" s="25">
        <f t="shared" si="187"/>
        <v>130.47860694899342</v>
      </c>
      <c r="P1023" s="8">
        <f t="shared" si="188"/>
        <v>194</v>
      </c>
      <c r="Q1023" s="8">
        <f t="shared" si="189"/>
        <v>1628.0000000000002</v>
      </c>
      <c r="R1023" s="8">
        <f t="shared" si="190"/>
        <v>657.89942087230429</v>
      </c>
      <c r="S1023" s="8">
        <f t="shared" si="191"/>
        <v>658</v>
      </c>
      <c r="T1023" t="s">
        <v>62</v>
      </c>
    </row>
    <row r="1024" spans="1:20" x14ac:dyDescent="0.35">
      <c r="A1024" s="18" t="s">
        <v>2100</v>
      </c>
      <c r="B1024" s="18" t="s">
        <v>2101</v>
      </c>
      <c r="C1024" s="19">
        <v>2039.71</v>
      </c>
      <c r="D1024" s="20">
        <f t="shared" si="180"/>
        <v>2.2128046812177021E-4</v>
      </c>
      <c r="E1024" s="10">
        <f>SUM($C$5:C1024)/SUM($C$5:$C$3941)</f>
        <v>0.83262841759211015</v>
      </c>
      <c r="F1024" t="str">
        <f t="shared" si="181"/>
        <v>B</v>
      </c>
      <c r="G1024" s="21">
        <v>1.13003324099723</v>
      </c>
      <c r="H1024" s="22">
        <f t="shared" si="182"/>
        <v>0.67801994459833803</v>
      </c>
      <c r="I1024" s="23">
        <v>34.71153846153846</v>
      </c>
      <c r="J1024" s="23">
        <v>52.880307516852852</v>
      </c>
      <c r="K1024" s="24">
        <f t="shared" si="183"/>
        <v>1.5234216015935449</v>
      </c>
      <c r="L1024" t="str">
        <f t="shared" si="184"/>
        <v>Y</v>
      </c>
      <c r="M1024" s="10">
        <f t="shared" si="185"/>
        <v>0.95</v>
      </c>
      <c r="N1024" s="24">
        <f t="shared" si="186"/>
        <v>1.6448536269514715</v>
      </c>
      <c r="O1024" s="25">
        <f t="shared" si="187"/>
        <v>123.00881271064715</v>
      </c>
      <c r="P1024" s="8">
        <f t="shared" si="188"/>
        <v>193</v>
      </c>
      <c r="Q1024" s="8">
        <f t="shared" si="189"/>
        <v>1805</v>
      </c>
      <c r="R1024" s="8">
        <f t="shared" si="190"/>
        <v>729.67987166167154</v>
      </c>
      <c r="S1024" s="8">
        <f t="shared" si="191"/>
        <v>730</v>
      </c>
      <c r="T1024" t="s">
        <v>62</v>
      </c>
    </row>
    <row r="1025" spans="1:20" x14ac:dyDescent="0.35">
      <c r="A1025" s="18" t="s">
        <v>2102</v>
      </c>
      <c r="B1025" s="18" t="s">
        <v>2103</v>
      </c>
      <c r="C1025" s="19">
        <v>2029.94</v>
      </c>
      <c r="D1025" s="20">
        <f t="shared" si="180"/>
        <v>2.2022055755921492E-4</v>
      </c>
      <c r="E1025" s="10">
        <f>SUM($C$5:C1025)/SUM($C$5:$C$3941)</f>
        <v>0.83284863814966936</v>
      </c>
      <c r="F1025" t="str">
        <f t="shared" si="181"/>
        <v>B</v>
      </c>
      <c r="G1025" s="21">
        <v>1.827128712871287</v>
      </c>
      <c r="H1025" s="22">
        <f t="shared" si="182"/>
        <v>1.0962772277227721</v>
      </c>
      <c r="I1025" s="23">
        <v>21.36538461538462</v>
      </c>
      <c r="J1025" s="23">
        <v>36.855323315796809</v>
      </c>
      <c r="K1025" s="24">
        <f t="shared" si="183"/>
        <v>1.7250016313424246</v>
      </c>
      <c r="L1025" t="str">
        <f t="shared" si="184"/>
        <v>Y</v>
      </c>
      <c r="M1025" s="10">
        <f t="shared" si="185"/>
        <v>0.95</v>
      </c>
      <c r="N1025" s="24">
        <f t="shared" si="186"/>
        <v>1.6448536269514715</v>
      </c>
      <c r="O1025" s="25">
        <f t="shared" si="187"/>
        <v>85.731906186407286</v>
      </c>
      <c r="P1025" s="8">
        <f t="shared" si="188"/>
        <v>129</v>
      </c>
      <c r="Q1025" s="8">
        <f t="shared" si="189"/>
        <v>1111.0000000000002</v>
      </c>
      <c r="R1025" s="8">
        <f t="shared" si="190"/>
        <v>450.20657245007476</v>
      </c>
      <c r="S1025" s="8">
        <f t="shared" si="191"/>
        <v>451</v>
      </c>
      <c r="T1025" t="s">
        <v>62</v>
      </c>
    </row>
    <row r="1026" spans="1:20" x14ac:dyDescent="0.35">
      <c r="A1026" s="18" t="s">
        <v>2104</v>
      </c>
      <c r="B1026" s="18" t="s">
        <v>2105</v>
      </c>
      <c r="C1026" s="19">
        <v>2026.53</v>
      </c>
      <c r="D1026" s="20">
        <f t="shared" si="180"/>
        <v>2.1985061948159837E-4</v>
      </c>
      <c r="E1026" s="10">
        <f>SUM($C$5:C1026)/SUM($C$5:$C$3941)</f>
        <v>0.83306848876915096</v>
      </c>
      <c r="F1026" t="str">
        <f t="shared" si="181"/>
        <v>B</v>
      </c>
      <c r="G1026" s="21">
        <v>2.6387109375</v>
      </c>
      <c r="H1026" s="22">
        <f t="shared" si="182"/>
        <v>1.5832265624999999</v>
      </c>
      <c r="I1026" s="23">
        <v>14.76923076923077</v>
      </c>
      <c r="J1026" s="23">
        <v>52.64889823796117</v>
      </c>
      <c r="K1026" s="24">
        <f t="shared" si="183"/>
        <v>3.5647691515286208</v>
      </c>
      <c r="L1026" t="str">
        <f t="shared" si="184"/>
        <v>Z</v>
      </c>
      <c r="M1026" s="10">
        <f t="shared" si="185"/>
        <v>0.95</v>
      </c>
      <c r="N1026" s="24">
        <f t="shared" si="186"/>
        <v>1.6448536269514715</v>
      </c>
      <c r="O1026" s="25">
        <f t="shared" si="187"/>
        <v>122.47051439160614</v>
      </c>
      <c r="P1026" s="8">
        <f t="shared" si="188"/>
        <v>153</v>
      </c>
      <c r="Q1026" s="8">
        <f t="shared" si="189"/>
        <v>768</v>
      </c>
      <c r="R1026" s="8">
        <f t="shared" si="190"/>
        <v>311.47563080475027</v>
      </c>
      <c r="S1026" s="8">
        <f t="shared" si="191"/>
        <v>312</v>
      </c>
      <c r="T1026" t="s">
        <v>62</v>
      </c>
    </row>
    <row r="1027" spans="1:20" x14ac:dyDescent="0.35">
      <c r="A1027" s="18" t="s">
        <v>2106</v>
      </c>
      <c r="B1027" s="18" t="s">
        <v>2107</v>
      </c>
      <c r="C1027" s="19">
        <v>2025</v>
      </c>
      <c r="D1027" s="20">
        <f t="shared" si="180"/>
        <v>2.196846355347499E-4</v>
      </c>
      <c r="E1027" s="10">
        <f>SUM($C$5:C1027)/SUM($C$5:$C$3941)</f>
        <v>0.83328817340468575</v>
      </c>
      <c r="F1027" t="str">
        <f t="shared" si="181"/>
        <v>B</v>
      </c>
      <c r="G1027" s="21">
        <v>155.7692307692308</v>
      </c>
      <c r="H1027" s="22">
        <f t="shared" si="182"/>
        <v>93.461538461538481</v>
      </c>
      <c r="I1027" s="23">
        <v>0.25</v>
      </c>
      <c r="J1027" s="23">
        <v>0.92619821704368543</v>
      </c>
      <c r="K1027" s="24">
        <f t="shared" si="183"/>
        <v>3.7047928681747417</v>
      </c>
      <c r="L1027" t="str">
        <f t="shared" si="184"/>
        <v>Z</v>
      </c>
      <c r="M1027" s="10">
        <f t="shared" si="185"/>
        <v>0.95</v>
      </c>
      <c r="N1027" s="24">
        <f t="shared" si="186"/>
        <v>1.6448536269514715</v>
      </c>
      <c r="O1027" s="25">
        <f t="shared" si="187"/>
        <v>2.1544984960034999</v>
      </c>
      <c r="P1027" s="8">
        <f t="shared" si="188"/>
        <v>3</v>
      </c>
      <c r="Q1027" s="8">
        <f t="shared" si="189"/>
        <v>13</v>
      </c>
      <c r="R1027" s="8">
        <f t="shared" si="190"/>
        <v>5.2743653685682652</v>
      </c>
      <c r="S1027" s="8">
        <f t="shared" si="191"/>
        <v>6</v>
      </c>
      <c r="T1027" t="s">
        <v>62</v>
      </c>
    </row>
    <row r="1028" spans="1:20" x14ac:dyDescent="0.35">
      <c r="A1028" s="18" t="s">
        <v>2108</v>
      </c>
      <c r="B1028" s="18" t="s">
        <v>2109</v>
      </c>
      <c r="C1028" s="19">
        <v>2021.55</v>
      </c>
      <c r="D1028" s="20">
        <f t="shared" si="180"/>
        <v>2.1931035800754254E-4</v>
      </c>
      <c r="E1028" s="10">
        <f>SUM($C$5:C1028)/SUM($C$5:$C$3941)</f>
        <v>0.83350748376269324</v>
      </c>
      <c r="F1028" t="str">
        <f t="shared" si="181"/>
        <v>B</v>
      </c>
      <c r="G1028" s="21">
        <v>1.2185352622061481</v>
      </c>
      <c r="H1028" s="22">
        <f t="shared" si="182"/>
        <v>0.73112115732368876</v>
      </c>
      <c r="I1028" s="23">
        <v>31.90384615384615</v>
      </c>
      <c r="J1028" s="23">
        <v>71.521081388330956</v>
      </c>
      <c r="K1028" s="24">
        <f t="shared" si="183"/>
        <v>2.2417698807674564</v>
      </c>
      <c r="L1028" t="str">
        <f t="shared" si="184"/>
        <v>Z</v>
      </c>
      <c r="M1028" s="10">
        <f t="shared" si="185"/>
        <v>0.95</v>
      </c>
      <c r="N1028" s="24">
        <f t="shared" si="186"/>
        <v>1.6448536269514715</v>
      </c>
      <c r="O1028" s="25">
        <f t="shared" si="187"/>
        <v>166.3705019596631</v>
      </c>
      <c r="P1028" s="8">
        <f t="shared" si="188"/>
        <v>231</v>
      </c>
      <c r="Q1028" s="8">
        <f t="shared" si="189"/>
        <v>1658.9999999999998</v>
      </c>
      <c r="R1028" s="8">
        <f t="shared" si="190"/>
        <v>673.66427190065394</v>
      </c>
      <c r="S1028" s="8">
        <f t="shared" si="191"/>
        <v>674</v>
      </c>
      <c r="T1028" t="s">
        <v>62</v>
      </c>
    </row>
    <row r="1029" spans="1:20" x14ac:dyDescent="0.35">
      <c r="A1029" s="18" t="s">
        <v>2110</v>
      </c>
      <c r="B1029" s="18" t="s">
        <v>2111</v>
      </c>
      <c r="C1029" s="19">
        <v>2017.14</v>
      </c>
      <c r="D1029" s="20">
        <f t="shared" ref="D1029:D1092" si="192">C1029/SUM($C$5:$C$3941)</f>
        <v>2.1883193369015577E-4</v>
      </c>
      <c r="E1029" s="10">
        <f>SUM($C$5:C1029)/SUM($C$5:$C$3941)</f>
        <v>0.83372631569638345</v>
      </c>
      <c r="F1029" t="str">
        <f t="shared" ref="F1029:F1092" si="193">IF(E1029-D1029&lt;CutA,"A",IF(E1029-D1029&lt;CutB,"B","C"))</f>
        <v>B</v>
      </c>
      <c r="G1029" s="21">
        <v>1.159275862068966</v>
      </c>
      <c r="H1029" s="22">
        <f t="shared" ref="H1029:H1092" si="194">G1029*CostRatio</f>
        <v>0.69556551724137961</v>
      </c>
      <c r="I1029" s="23">
        <v>33.46153846153846</v>
      </c>
      <c r="J1029" s="23">
        <v>107.6543964728783</v>
      </c>
      <c r="K1029" s="24">
        <f t="shared" ref="K1029:K1092" si="195">IF(I1029&gt;0,J1029/I1029,0)</f>
        <v>3.2172578256262483</v>
      </c>
      <c r="L1029" t="str">
        <f t="shared" ref="L1029:L1092" si="196">IF(K1029&lt;=CutX,"X",IF(K1029&lt;=CutY,"Y","Z"))</f>
        <v>Z</v>
      </c>
      <c r="M1029" s="10">
        <f t="shared" ref="M1029:M1092" si="197">_xlfn.XLOOKUP(F1029,TargetClass,TargetLevel)</f>
        <v>0.95</v>
      </c>
      <c r="N1029" s="24">
        <f t="shared" ref="N1029:N1092" si="198">_xlfn.NORM.S.INV(M1029)</f>
        <v>1.6448536269514715</v>
      </c>
      <c r="O1029" s="25">
        <f t="shared" ref="O1029:O1092" si="199">N1029*J1029*SQRT(LeadTime)</f>
        <v>250.42289114884028</v>
      </c>
      <c r="P1029" s="8">
        <f t="shared" ref="P1029:P1092" si="200">ROUNDUP(ROUND(I1029*LeadTime+O1029,6),0)</f>
        <v>318</v>
      </c>
      <c r="Q1029" s="8">
        <f t="shared" ref="Q1029:Q1092" si="201">I1029*WeeksPerYear</f>
        <v>1740</v>
      </c>
      <c r="R1029" s="8">
        <f t="shared" ref="R1029:R1092" si="202">SQRT(2*Q1029*OrderCost/(HoldingRate*H1029))</f>
        <v>707.32759269560506</v>
      </c>
      <c r="S1029" s="8">
        <f t="shared" ref="S1029:S1092" si="203">MAX(ROUNDUP(ROUND(R1029,6),0),ROUNDUP(ROUND(I1029,6),0))</f>
        <v>708</v>
      </c>
      <c r="T1029" t="s">
        <v>62</v>
      </c>
    </row>
    <row r="1030" spans="1:20" x14ac:dyDescent="0.35">
      <c r="A1030" s="18" t="s">
        <v>2112</v>
      </c>
      <c r="B1030" s="18" t="s">
        <v>2113</v>
      </c>
      <c r="C1030" s="19">
        <v>2011.52</v>
      </c>
      <c r="D1030" s="20">
        <f t="shared" si="192"/>
        <v>2.1822224102264695E-4</v>
      </c>
      <c r="E1030" s="10">
        <f>SUM($C$5:C1030)/SUM($C$5:$C$3941)</f>
        <v>0.83394453793740597</v>
      </c>
      <c r="F1030" t="str">
        <f t="shared" si="193"/>
        <v>B</v>
      </c>
      <c r="G1030" s="21">
        <v>1.177704918032787</v>
      </c>
      <c r="H1030" s="22">
        <f t="shared" si="194"/>
        <v>0.70662295081967219</v>
      </c>
      <c r="I1030" s="23">
        <v>32.846153846153847</v>
      </c>
      <c r="J1030" s="23">
        <v>73.403634203824055</v>
      </c>
      <c r="K1030" s="24">
        <f t="shared" si="195"/>
        <v>2.2347710647534256</v>
      </c>
      <c r="L1030" t="str">
        <f t="shared" si="196"/>
        <v>Z</v>
      </c>
      <c r="M1030" s="10">
        <f t="shared" si="197"/>
        <v>0.95</v>
      </c>
      <c r="N1030" s="24">
        <f t="shared" si="198"/>
        <v>1.6448536269514715</v>
      </c>
      <c r="O1030" s="25">
        <f t="shared" si="199"/>
        <v>170.74964795129884</v>
      </c>
      <c r="P1030" s="8">
        <f t="shared" si="200"/>
        <v>237</v>
      </c>
      <c r="Q1030" s="8">
        <f t="shared" si="201"/>
        <v>1708</v>
      </c>
      <c r="R1030" s="8">
        <f t="shared" si="202"/>
        <v>695.28852438790364</v>
      </c>
      <c r="S1030" s="8">
        <f t="shared" si="203"/>
        <v>696</v>
      </c>
      <c r="T1030" t="s">
        <v>62</v>
      </c>
    </row>
    <row r="1031" spans="1:20" x14ac:dyDescent="0.35">
      <c r="A1031" s="18" t="s">
        <v>2114</v>
      </c>
      <c r="B1031" s="18" t="s">
        <v>2115</v>
      </c>
      <c r="C1031" s="19">
        <v>2011.15</v>
      </c>
      <c r="D1031" s="20">
        <f t="shared" si="192"/>
        <v>2.1818210111393198E-4</v>
      </c>
      <c r="E1031" s="10">
        <f>SUM($C$5:C1031)/SUM($C$5:$C$3941)</f>
        <v>0.83416272003851999</v>
      </c>
      <c r="F1031" t="str">
        <f t="shared" si="193"/>
        <v>B</v>
      </c>
      <c r="G1031" s="21">
        <v>0.95</v>
      </c>
      <c r="H1031" s="22">
        <f t="shared" si="194"/>
        <v>0.56999999999999995</v>
      </c>
      <c r="I1031" s="23">
        <v>40.71153846153846</v>
      </c>
      <c r="J1031" s="23">
        <v>26.938081899241759</v>
      </c>
      <c r="K1031" s="24">
        <f t="shared" si="195"/>
        <v>0.66168174717079431</v>
      </c>
      <c r="L1031" t="str">
        <f t="shared" si="196"/>
        <v>X</v>
      </c>
      <c r="M1031" s="10">
        <f t="shared" si="197"/>
        <v>0.95</v>
      </c>
      <c r="N1031" s="24">
        <f t="shared" si="198"/>
        <v>1.6448536269514715</v>
      </c>
      <c r="O1031" s="25">
        <f t="shared" si="199"/>
        <v>62.662674003396418</v>
      </c>
      <c r="P1031" s="8">
        <f t="shared" si="200"/>
        <v>145</v>
      </c>
      <c r="Q1031" s="8">
        <f t="shared" si="201"/>
        <v>2117</v>
      </c>
      <c r="R1031" s="8">
        <f t="shared" si="202"/>
        <v>861.86252821657104</v>
      </c>
      <c r="S1031" s="8">
        <f t="shared" si="203"/>
        <v>862</v>
      </c>
      <c r="T1031" t="s">
        <v>62</v>
      </c>
    </row>
    <row r="1032" spans="1:20" x14ac:dyDescent="0.35">
      <c r="A1032" s="18" t="s">
        <v>2116</v>
      </c>
      <c r="B1032" s="18" t="s">
        <v>2117</v>
      </c>
      <c r="C1032" s="19">
        <v>2010.99</v>
      </c>
      <c r="D1032" s="20">
        <f t="shared" si="192"/>
        <v>2.1816474331556873E-4</v>
      </c>
      <c r="E1032" s="10">
        <f>SUM($C$5:C1032)/SUM($C$5:$C$3941)</f>
        <v>0.83438088478183559</v>
      </c>
      <c r="F1032" t="str">
        <f t="shared" si="193"/>
        <v>B</v>
      </c>
      <c r="G1032" s="21">
        <v>1.173957968476357</v>
      </c>
      <c r="H1032" s="22">
        <f t="shared" si="194"/>
        <v>0.70437478108581419</v>
      </c>
      <c r="I1032" s="23">
        <v>32.942307692307693</v>
      </c>
      <c r="J1032" s="23">
        <v>83.863664679011379</v>
      </c>
      <c r="K1032" s="24">
        <f t="shared" si="195"/>
        <v>2.5457738256325695</v>
      </c>
      <c r="L1032" t="str">
        <f t="shared" si="196"/>
        <v>Z</v>
      </c>
      <c r="M1032" s="10">
        <f t="shared" si="197"/>
        <v>0.95</v>
      </c>
      <c r="N1032" s="24">
        <f t="shared" si="198"/>
        <v>1.6448536269514715</v>
      </c>
      <c r="O1032" s="25">
        <f t="shared" si="199"/>
        <v>195.08150209681261</v>
      </c>
      <c r="P1032" s="8">
        <f t="shared" si="200"/>
        <v>261</v>
      </c>
      <c r="Q1032" s="8">
        <f t="shared" si="201"/>
        <v>1713</v>
      </c>
      <c r="R1032" s="8">
        <f t="shared" si="202"/>
        <v>697.41579676637809</v>
      </c>
      <c r="S1032" s="8">
        <f t="shared" si="203"/>
        <v>698</v>
      </c>
      <c r="T1032" t="s">
        <v>62</v>
      </c>
    </row>
    <row r="1033" spans="1:20" x14ac:dyDescent="0.35">
      <c r="A1033" s="18" t="s">
        <v>2118</v>
      </c>
      <c r="B1033" s="18" t="s">
        <v>2119</v>
      </c>
      <c r="C1033" s="19">
        <v>2006.55</v>
      </c>
      <c r="D1033" s="20">
        <f t="shared" si="192"/>
        <v>2.1768306441098884E-4</v>
      </c>
      <c r="E1033" s="10">
        <f>SUM($C$5:C1033)/SUM($C$5:$C$3941)</f>
        <v>0.83459856784624653</v>
      </c>
      <c r="F1033" t="str">
        <f t="shared" si="193"/>
        <v>B</v>
      </c>
      <c r="G1033" s="21">
        <v>3.0541095890410959</v>
      </c>
      <c r="H1033" s="22">
        <f t="shared" si="194"/>
        <v>1.8324657534246573</v>
      </c>
      <c r="I1033" s="23">
        <v>12.63461538461539</v>
      </c>
      <c r="J1033" s="23">
        <v>18.088051354691441</v>
      </c>
      <c r="K1033" s="24">
        <f t="shared" si="195"/>
        <v>1.4316265912388957</v>
      </c>
      <c r="L1033" t="str">
        <f t="shared" si="196"/>
        <v>Y</v>
      </c>
      <c r="M1033" s="10">
        <f t="shared" si="197"/>
        <v>0.95</v>
      </c>
      <c r="N1033" s="24">
        <f t="shared" si="198"/>
        <v>1.6448536269514715</v>
      </c>
      <c r="O1033" s="25">
        <f t="shared" si="199"/>
        <v>42.075960331371121</v>
      </c>
      <c r="P1033" s="8">
        <f t="shared" si="200"/>
        <v>68</v>
      </c>
      <c r="Q1033" s="8">
        <f t="shared" si="201"/>
        <v>657.00000000000034</v>
      </c>
      <c r="R1033" s="8">
        <f t="shared" si="202"/>
        <v>267.78099388539988</v>
      </c>
      <c r="S1033" s="8">
        <f t="shared" si="203"/>
        <v>268</v>
      </c>
      <c r="T1033" t="s">
        <v>62</v>
      </c>
    </row>
    <row r="1034" spans="1:20" x14ac:dyDescent="0.35">
      <c r="A1034" s="18" t="s">
        <v>2120</v>
      </c>
      <c r="B1034" s="18" t="s">
        <v>2121</v>
      </c>
      <c r="C1034" s="19">
        <v>2002.8</v>
      </c>
      <c r="D1034" s="20">
        <f t="shared" si="192"/>
        <v>2.1727624101185039E-4</v>
      </c>
      <c r="E1034" s="10">
        <f>SUM($C$5:C1034)/SUM($C$5:$C$3941)</f>
        <v>0.8348158440872584</v>
      </c>
      <c r="F1034" t="str">
        <f t="shared" si="193"/>
        <v>B</v>
      </c>
      <c r="G1034" s="21">
        <v>5.1091836734693894</v>
      </c>
      <c r="H1034" s="22">
        <f t="shared" si="194"/>
        <v>3.0655102040816335</v>
      </c>
      <c r="I1034" s="23">
        <v>7.5384615384615383</v>
      </c>
      <c r="J1034" s="23">
        <v>15.46338057357438</v>
      </c>
      <c r="K1034" s="24">
        <f t="shared" si="195"/>
        <v>2.0512647699639484</v>
      </c>
      <c r="L1034" t="str">
        <f t="shared" si="196"/>
        <v>Z</v>
      </c>
      <c r="M1034" s="10">
        <f t="shared" si="197"/>
        <v>0.95</v>
      </c>
      <c r="N1034" s="24">
        <f t="shared" si="198"/>
        <v>1.6448536269514715</v>
      </c>
      <c r="O1034" s="25">
        <f t="shared" si="199"/>
        <v>35.970518595075582</v>
      </c>
      <c r="P1034" s="8">
        <f t="shared" si="200"/>
        <v>52</v>
      </c>
      <c r="Q1034" s="8">
        <f t="shared" si="201"/>
        <v>392</v>
      </c>
      <c r="R1034" s="8">
        <f t="shared" si="202"/>
        <v>159.92142401836776</v>
      </c>
      <c r="S1034" s="8">
        <f t="shared" si="203"/>
        <v>160</v>
      </c>
      <c r="T1034" t="s">
        <v>62</v>
      </c>
    </row>
    <row r="1035" spans="1:20" x14ac:dyDescent="0.35">
      <c r="A1035" s="18" t="s">
        <v>2122</v>
      </c>
      <c r="B1035" s="18" t="s">
        <v>2123</v>
      </c>
      <c r="C1035" s="19">
        <v>1999.9</v>
      </c>
      <c r="D1035" s="20">
        <f t="shared" si="192"/>
        <v>2.169616309165167E-4</v>
      </c>
      <c r="E1035" s="10">
        <f>SUM($C$5:C1035)/SUM($C$5:$C$3941)</f>
        <v>0.83503280571817495</v>
      </c>
      <c r="F1035" t="str">
        <f t="shared" si="193"/>
        <v>B</v>
      </c>
      <c r="G1035" s="21">
        <v>0.4143153097161798</v>
      </c>
      <c r="H1035" s="22">
        <f t="shared" si="194"/>
        <v>0.24858918582970788</v>
      </c>
      <c r="I1035" s="23">
        <v>92.82692307692308</v>
      </c>
      <c r="J1035" s="23">
        <v>62.171401644998888</v>
      </c>
      <c r="K1035" s="24">
        <f t="shared" si="195"/>
        <v>0.6697561395359316</v>
      </c>
      <c r="L1035" t="str">
        <f t="shared" si="196"/>
        <v>X</v>
      </c>
      <c r="M1035" s="10">
        <f t="shared" si="197"/>
        <v>0.95</v>
      </c>
      <c r="N1035" s="24">
        <f t="shared" si="198"/>
        <v>1.6448536269514715</v>
      </c>
      <c r="O1035" s="25">
        <f t="shared" si="199"/>
        <v>144.62151715874199</v>
      </c>
      <c r="P1035" s="8">
        <f t="shared" si="200"/>
        <v>331</v>
      </c>
      <c r="Q1035" s="8">
        <f t="shared" si="201"/>
        <v>4827</v>
      </c>
      <c r="R1035" s="8">
        <f t="shared" si="202"/>
        <v>1970.6637652790466</v>
      </c>
      <c r="S1035" s="8">
        <f t="shared" si="203"/>
        <v>1971</v>
      </c>
      <c r="T1035" t="s">
        <v>62</v>
      </c>
    </row>
    <row r="1036" spans="1:20" x14ac:dyDescent="0.35">
      <c r="A1036" s="18" t="s">
        <v>2124</v>
      </c>
      <c r="B1036" s="18" t="s">
        <v>2125</v>
      </c>
      <c r="C1036" s="19">
        <v>1999.86</v>
      </c>
      <c r="D1036" s="20">
        <f t="shared" si="192"/>
        <v>2.1695729146692586E-4</v>
      </c>
      <c r="E1036" s="10">
        <f>SUM($C$5:C1036)/SUM($C$5:$C$3941)</f>
        <v>0.83524976300964193</v>
      </c>
      <c r="F1036" t="str">
        <f t="shared" si="193"/>
        <v>B</v>
      </c>
      <c r="G1036" s="21">
        <v>10.75193548387097</v>
      </c>
      <c r="H1036" s="22">
        <f t="shared" si="194"/>
        <v>6.4511612903225819</v>
      </c>
      <c r="I1036" s="23">
        <v>3.5769230769230771</v>
      </c>
      <c r="J1036" s="23">
        <v>9.4647874837005137</v>
      </c>
      <c r="K1036" s="24">
        <f t="shared" si="195"/>
        <v>2.6460696190990682</v>
      </c>
      <c r="L1036" t="str">
        <f t="shared" si="196"/>
        <v>Z</v>
      </c>
      <c r="M1036" s="10">
        <f t="shared" si="197"/>
        <v>0.95</v>
      </c>
      <c r="N1036" s="24">
        <f t="shared" si="198"/>
        <v>1.6448536269514715</v>
      </c>
      <c r="O1036" s="25">
        <f t="shared" si="199"/>
        <v>22.016745469143668</v>
      </c>
      <c r="P1036" s="8">
        <f t="shared" si="200"/>
        <v>30</v>
      </c>
      <c r="Q1036" s="8">
        <f t="shared" si="201"/>
        <v>186</v>
      </c>
      <c r="R1036" s="8">
        <f t="shared" si="202"/>
        <v>75.936839862186631</v>
      </c>
      <c r="S1036" s="8">
        <f t="shared" si="203"/>
        <v>76</v>
      </c>
      <c r="T1036" t="s">
        <v>175</v>
      </c>
    </row>
    <row r="1037" spans="1:20" x14ac:dyDescent="0.35">
      <c r="A1037" s="18" t="s">
        <v>2126</v>
      </c>
      <c r="B1037" s="18" t="s">
        <v>2127</v>
      </c>
      <c r="C1037" s="19">
        <v>1998.84</v>
      </c>
      <c r="D1037" s="20">
        <f t="shared" si="192"/>
        <v>2.1684663550236021E-4</v>
      </c>
      <c r="E1037" s="10">
        <f>SUM($C$5:C1037)/SUM($C$5:$C$3941)</f>
        <v>0.83546660964514419</v>
      </c>
      <c r="F1037" t="str">
        <f t="shared" si="193"/>
        <v>B</v>
      </c>
      <c r="G1037" s="21">
        <v>5.8789411764705886</v>
      </c>
      <c r="H1037" s="22">
        <f t="shared" si="194"/>
        <v>3.527364705882353</v>
      </c>
      <c r="I1037" s="23">
        <v>6.5384615384615383</v>
      </c>
      <c r="J1037" s="23">
        <v>8.6329545040547941</v>
      </c>
      <c r="K1037" s="24">
        <f t="shared" si="195"/>
        <v>1.3203342182672038</v>
      </c>
      <c r="L1037" t="str">
        <f t="shared" si="196"/>
        <v>Y</v>
      </c>
      <c r="M1037" s="10">
        <f t="shared" si="197"/>
        <v>0.95</v>
      </c>
      <c r="N1037" s="24">
        <f t="shared" si="198"/>
        <v>1.6448536269514715</v>
      </c>
      <c r="O1037" s="25">
        <f t="shared" si="199"/>
        <v>20.081756963882615</v>
      </c>
      <c r="P1037" s="8">
        <f t="shared" si="200"/>
        <v>34</v>
      </c>
      <c r="Q1037" s="8">
        <f t="shared" si="201"/>
        <v>340</v>
      </c>
      <c r="R1037" s="8">
        <f t="shared" si="202"/>
        <v>138.84468955779815</v>
      </c>
      <c r="S1037" s="8">
        <f t="shared" si="203"/>
        <v>139</v>
      </c>
      <c r="T1037" t="s">
        <v>62</v>
      </c>
    </row>
    <row r="1038" spans="1:20" x14ac:dyDescent="0.35">
      <c r="A1038" s="18" t="s">
        <v>2128</v>
      </c>
      <c r="B1038" s="18" t="s">
        <v>2129</v>
      </c>
      <c r="C1038" s="19">
        <v>1992.81</v>
      </c>
      <c r="D1038" s="20">
        <f t="shared" si="192"/>
        <v>2.1619246347654564E-4</v>
      </c>
      <c r="E1038" s="10">
        <f>SUM($C$5:C1038)/SUM($C$5:$C$3941)</f>
        <v>0.83568280210862067</v>
      </c>
      <c r="F1038" t="str">
        <f t="shared" si="193"/>
        <v>B</v>
      </c>
      <c r="G1038" s="21">
        <v>2.4879026217228462</v>
      </c>
      <c r="H1038" s="22">
        <f t="shared" si="194"/>
        <v>1.4927415730337077</v>
      </c>
      <c r="I1038" s="23">
        <v>15.40384615384615</v>
      </c>
      <c r="J1038" s="23">
        <v>22.10603645301757</v>
      </c>
      <c r="K1038" s="24">
        <f t="shared" si="195"/>
        <v>1.4350984963257352</v>
      </c>
      <c r="L1038" t="str">
        <f t="shared" si="196"/>
        <v>Y</v>
      </c>
      <c r="M1038" s="10">
        <f t="shared" si="197"/>
        <v>0.95</v>
      </c>
      <c r="N1038" s="24">
        <f t="shared" si="198"/>
        <v>1.6448536269514715</v>
      </c>
      <c r="O1038" s="25">
        <f t="shared" si="199"/>
        <v>51.422494034425974</v>
      </c>
      <c r="P1038" s="8">
        <f t="shared" si="200"/>
        <v>83</v>
      </c>
      <c r="Q1038" s="8">
        <f t="shared" si="201"/>
        <v>800.99999999999977</v>
      </c>
      <c r="R1038" s="8">
        <f t="shared" si="202"/>
        <v>327.59626513436211</v>
      </c>
      <c r="S1038" s="8">
        <f t="shared" si="203"/>
        <v>328</v>
      </c>
      <c r="T1038" t="s">
        <v>62</v>
      </c>
    </row>
    <row r="1039" spans="1:20" x14ac:dyDescent="0.35">
      <c r="A1039" s="18" t="s">
        <v>2130</v>
      </c>
      <c r="B1039" s="18" t="s">
        <v>2131</v>
      </c>
      <c r="C1039" s="19">
        <v>1991.67</v>
      </c>
      <c r="D1039" s="20">
        <f t="shared" si="192"/>
        <v>2.1606878916320758E-4</v>
      </c>
      <c r="E1039" s="10">
        <f>SUM($C$5:C1039)/SUM($C$5:$C$3941)</f>
        <v>0.83589887089778392</v>
      </c>
      <c r="F1039" t="str">
        <f t="shared" si="193"/>
        <v>B</v>
      </c>
      <c r="G1039" s="21">
        <v>0.40662923642302978</v>
      </c>
      <c r="H1039" s="22">
        <f t="shared" si="194"/>
        <v>0.24397754185381787</v>
      </c>
      <c r="I1039" s="23">
        <v>94.192307692307693</v>
      </c>
      <c r="J1039" s="23">
        <v>60.044113999148038</v>
      </c>
      <c r="K1039" s="24">
        <f t="shared" si="195"/>
        <v>0.63746303143235972</v>
      </c>
      <c r="L1039" t="str">
        <f t="shared" si="196"/>
        <v>X</v>
      </c>
      <c r="M1039" s="10">
        <f t="shared" si="197"/>
        <v>0.95</v>
      </c>
      <c r="N1039" s="24">
        <f t="shared" si="198"/>
        <v>1.6448536269514715</v>
      </c>
      <c r="O1039" s="25">
        <f t="shared" si="199"/>
        <v>139.67307529261356</v>
      </c>
      <c r="P1039" s="8">
        <f t="shared" si="200"/>
        <v>329</v>
      </c>
      <c r="Q1039" s="8">
        <f t="shared" si="201"/>
        <v>4898</v>
      </c>
      <c r="R1039" s="8">
        <f t="shared" si="202"/>
        <v>2003.7773470864495</v>
      </c>
      <c r="S1039" s="8">
        <f t="shared" si="203"/>
        <v>2004</v>
      </c>
      <c r="T1039" t="s">
        <v>62</v>
      </c>
    </row>
    <row r="1040" spans="1:20" x14ac:dyDescent="0.35">
      <c r="A1040" s="18" t="s">
        <v>2132</v>
      </c>
      <c r="B1040" s="18" t="s">
        <v>2133</v>
      </c>
      <c r="C1040" s="19">
        <v>1984.02</v>
      </c>
      <c r="D1040" s="20">
        <f t="shared" si="192"/>
        <v>2.1523886942896516E-4</v>
      </c>
      <c r="E1040" s="10">
        <f>SUM($C$5:C1040)/SUM($C$5:$C$3941)</f>
        <v>0.83611410976721279</v>
      </c>
      <c r="F1040" t="str">
        <f t="shared" si="193"/>
        <v>B</v>
      </c>
      <c r="G1040" s="21">
        <v>1.626245901639344</v>
      </c>
      <c r="H1040" s="22">
        <f t="shared" si="194"/>
        <v>0.97574754098360639</v>
      </c>
      <c r="I1040" s="23">
        <v>23.46153846153846</v>
      </c>
      <c r="J1040" s="23">
        <v>40.732249370286397</v>
      </c>
      <c r="K1040" s="24">
        <f t="shared" si="195"/>
        <v>1.7361286616843383</v>
      </c>
      <c r="L1040" t="str">
        <f t="shared" si="196"/>
        <v>Y</v>
      </c>
      <c r="M1040" s="10">
        <f t="shared" si="197"/>
        <v>0.95</v>
      </c>
      <c r="N1040" s="24">
        <f t="shared" si="198"/>
        <v>1.6448536269514715</v>
      </c>
      <c r="O1040" s="25">
        <f t="shared" si="199"/>
        <v>94.750311965869756</v>
      </c>
      <c r="P1040" s="8">
        <f t="shared" si="200"/>
        <v>142</v>
      </c>
      <c r="Q1040" s="8">
        <f t="shared" si="201"/>
        <v>1220</v>
      </c>
      <c r="R1040" s="8">
        <f t="shared" si="202"/>
        <v>500.06467930432132</v>
      </c>
      <c r="S1040" s="8">
        <f t="shared" si="203"/>
        <v>501</v>
      </c>
      <c r="T1040" t="s">
        <v>62</v>
      </c>
    </row>
    <row r="1041" spans="1:20" x14ac:dyDescent="0.35">
      <c r="A1041" s="18" t="s">
        <v>2134</v>
      </c>
      <c r="B1041" s="18" t="s">
        <v>2135</v>
      </c>
      <c r="C1041" s="19">
        <v>1968.06</v>
      </c>
      <c r="D1041" s="20">
        <f t="shared" si="192"/>
        <v>2.1350742904223201E-4</v>
      </c>
      <c r="E1041" s="10">
        <f>SUM($C$5:C1041)/SUM($C$5:$C$3941)</f>
        <v>0.83632761719625504</v>
      </c>
      <c r="F1041" t="str">
        <f t="shared" si="193"/>
        <v>B</v>
      </c>
      <c r="G1041" s="21">
        <v>1.308550531914894</v>
      </c>
      <c r="H1041" s="22">
        <f t="shared" si="194"/>
        <v>0.78513031914893638</v>
      </c>
      <c r="I1041" s="23">
        <v>28.92307692307692</v>
      </c>
      <c r="J1041" s="23">
        <v>124.2891704388847</v>
      </c>
      <c r="K1041" s="24">
        <f t="shared" si="195"/>
        <v>4.2972319566635671</v>
      </c>
      <c r="L1041" t="str">
        <f t="shared" si="196"/>
        <v>Z</v>
      </c>
      <c r="M1041" s="10">
        <f t="shared" si="197"/>
        <v>0.95</v>
      </c>
      <c r="N1041" s="24">
        <f t="shared" si="198"/>
        <v>1.6448536269514715</v>
      </c>
      <c r="O1041" s="25">
        <f t="shared" si="199"/>
        <v>289.11827495719467</v>
      </c>
      <c r="P1041" s="8">
        <f t="shared" si="200"/>
        <v>347</v>
      </c>
      <c r="Q1041" s="8">
        <f t="shared" si="201"/>
        <v>1503.9999999999998</v>
      </c>
      <c r="R1041" s="8">
        <f t="shared" si="202"/>
        <v>618.96777848789691</v>
      </c>
      <c r="S1041" s="8">
        <f t="shared" si="203"/>
        <v>619</v>
      </c>
      <c r="T1041" t="s">
        <v>175</v>
      </c>
    </row>
    <row r="1042" spans="1:20" x14ac:dyDescent="0.35">
      <c r="A1042" s="18" t="s">
        <v>2136</v>
      </c>
      <c r="B1042" s="18" t="s">
        <v>2137</v>
      </c>
      <c r="C1042" s="19">
        <v>1967.54</v>
      </c>
      <c r="D1042" s="20">
        <f t="shared" si="192"/>
        <v>2.1345101619755149E-4</v>
      </c>
      <c r="E1042" s="10">
        <f>SUM($C$5:C1042)/SUM($C$5:$C$3941)</f>
        <v>0.83654106821245255</v>
      </c>
      <c r="F1042" t="str">
        <f t="shared" si="193"/>
        <v>B</v>
      </c>
      <c r="G1042" s="21">
        <v>0.40676865825925163</v>
      </c>
      <c r="H1042" s="22">
        <f t="shared" si="194"/>
        <v>0.24406119495555095</v>
      </c>
      <c r="I1042" s="23">
        <v>93.019230769230774</v>
      </c>
      <c r="J1042" s="23">
        <v>219.16834700478191</v>
      </c>
      <c r="K1042" s="24">
        <f t="shared" si="195"/>
        <v>2.3561616796048499</v>
      </c>
      <c r="L1042" t="str">
        <f t="shared" si="196"/>
        <v>Z</v>
      </c>
      <c r="M1042" s="10">
        <f t="shared" si="197"/>
        <v>0.95</v>
      </c>
      <c r="N1042" s="24">
        <f t="shared" si="198"/>
        <v>1.6448536269514715</v>
      </c>
      <c r="O1042" s="25">
        <f t="shared" si="199"/>
        <v>509.82377778762645</v>
      </c>
      <c r="P1042" s="8">
        <f t="shared" si="200"/>
        <v>696</v>
      </c>
      <c r="Q1042" s="8">
        <f t="shared" si="201"/>
        <v>4837</v>
      </c>
      <c r="R1042" s="8">
        <f t="shared" si="202"/>
        <v>1990.9193834321584</v>
      </c>
      <c r="S1042" s="8">
        <f t="shared" si="203"/>
        <v>1991</v>
      </c>
      <c r="T1042" t="s">
        <v>62</v>
      </c>
    </row>
    <row r="1043" spans="1:20" x14ac:dyDescent="0.35">
      <c r="A1043" s="18" t="s">
        <v>2138</v>
      </c>
      <c r="B1043" s="18" t="s">
        <v>2139</v>
      </c>
      <c r="C1043" s="19">
        <v>1963.62</v>
      </c>
      <c r="D1043" s="20">
        <f t="shared" si="192"/>
        <v>2.1302575013765212E-4</v>
      </c>
      <c r="E1043" s="10">
        <f>SUM($C$5:C1043)/SUM($C$5:$C$3941)</f>
        <v>0.83675409396259026</v>
      </c>
      <c r="F1043" t="str">
        <f t="shared" si="193"/>
        <v>B</v>
      </c>
      <c r="G1043" s="21">
        <v>4.5559628770301623</v>
      </c>
      <c r="H1043" s="22">
        <f t="shared" si="194"/>
        <v>2.7335777262180971</v>
      </c>
      <c r="I1043" s="23">
        <v>8.2884615384615383</v>
      </c>
      <c r="J1043" s="23">
        <v>41.396853408158101</v>
      </c>
      <c r="K1043" s="24">
        <f t="shared" si="195"/>
        <v>4.9945159564367083</v>
      </c>
      <c r="L1043" t="str">
        <f t="shared" si="196"/>
        <v>Z</v>
      </c>
      <c r="M1043" s="10">
        <f t="shared" si="197"/>
        <v>0.95</v>
      </c>
      <c r="N1043" s="24">
        <f t="shared" si="198"/>
        <v>1.6448536269514715</v>
      </c>
      <c r="O1043" s="25">
        <f t="shared" si="199"/>
        <v>96.296296803330193</v>
      </c>
      <c r="P1043" s="8">
        <f t="shared" si="200"/>
        <v>113</v>
      </c>
      <c r="Q1043" s="8">
        <f t="shared" si="201"/>
        <v>431</v>
      </c>
      <c r="R1043" s="8">
        <f t="shared" si="202"/>
        <v>177.57749257099556</v>
      </c>
      <c r="S1043" s="8">
        <f t="shared" si="203"/>
        <v>178</v>
      </c>
      <c r="T1043" t="s">
        <v>62</v>
      </c>
    </row>
    <row r="1044" spans="1:20" x14ac:dyDescent="0.35">
      <c r="A1044" s="18" t="s">
        <v>2140</v>
      </c>
      <c r="B1044" s="18" t="s">
        <v>2141</v>
      </c>
      <c r="C1044" s="19">
        <v>1963.24</v>
      </c>
      <c r="D1044" s="20">
        <f t="shared" si="192"/>
        <v>2.1298452536653944E-4</v>
      </c>
      <c r="E1044" s="10">
        <f>SUM($C$5:C1044)/SUM($C$5:$C$3941)</f>
        <v>0.83696707848795682</v>
      </c>
      <c r="F1044" t="str">
        <f t="shared" si="193"/>
        <v>B</v>
      </c>
      <c r="G1044" s="21">
        <v>2.4602005012531332</v>
      </c>
      <c r="H1044" s="22">
        <f t="shared" si="194"/>
        <v>1.4761203007518799</v>
      </c>
      <c r="I1044" s="23">
        <v>15.34615384615385</v>
      </c>
      <c r="J1044" s="23">
        <v>38.361482221759587</v>
      </c>
      <c r="K1044" s="24">
        <f t="shared" si="195"/>
        <v>2.4997457086860879</v>
      </c>
      <c r="L1044" t="str">
        <f t="shared" si="196"/>
        <v>Z</v>
      </c>
      <c r="M1044" s="10">
        <f t="shared" si="197"/>
        <v>0.95</v>
      </c>
      <c r="N1044" s="24">
        <f t="shared" si="198"/>
        <v>1.6448536269514715</v>
      </c>
      <c r="O1044" s="25">
        <f t="shared" si="199"/>
        <v>89.235494336249332</v>
      </c>
      <c r="P1044" s="8">
        <f t="shared" si="200"/>
        <v>120</v>
      </c>
      <c r="Q1044" s="8">
        <f t="shared" si="201"/>
        <v>798.00000000000023</v>
      </c>
      <c r="R1044" s="8">
        <f t="shared" si="202"/>
        <v>328.81798752927295</v>
      </c>
      <c r="S1044" s="8">
        <f t="shared" si="203"/>
        <v>329</v>
      </c>
      <c r="T1044" t="s">
        <v>62</v>
      </c>
    </row>
    <row r="1045" spans="1:20" x14ac:dyDescent="0.35">
      <c r="A1045" s="18" t="s">
        <v>2142</v>
      </c>
      <c r="B1045" s="18" t="s">
        <v>2143</v>
      </c>
      <c r="C1045" s="19">
        <v>1960.41</v>
      </c>
      <c r="D1045" s="20">
        <f t="shared" si="192"/>
        <v>2.1267750930798965E-4</v>
      </c>
      <c r="E1045" s="10">
        <f>SUM($C$5:C1045)/SUM($C$5:$C$3941)</f>
        <v>0.8371797559972648</v>
      </c>
      <c r="F1045" t="str">
        <f t="shared" si="193"/>
        <v>B</v>
      </c>
      <c r="G1045" s="21">
        <v>0.91650771388499297</v>
      </c>
      <c r="H1045" s="22">
        <f t="shared" si="194"/>
        <v>0.54990462833099574</v>
      </c>
      <c r="I1045" s="23">
        <v>41.134615384615387</v>
      </c>
      <c r="J1045" s="23">
        <v>65.982180852448707</v>
      </c>
      <c r="K1045" s="24">
        <f t="shared" si="195"/>
        <v>1.604054887483559</v>
      </c>
      <c r="L1045" t="str">
        <f t="shared" si="196"/>
        <v>Y</v>
      </c>
      <c r="M1045" s="10">
        <f t="shared" si="197"/>
        <v>0.95</v>
      </c>
      <c r="N1045" s="24">
        <f t="shared" si="198"/>
        <v>1.6448536269514715</v>
      </c>
      <c r="O1045" s="25">
        <f t="shared" si="199"/>
        <v>153.48605384210811</v>
      </c>
      <c r="P1045" s="8">
        <f t="shared" si="200"/>
        <v>236</v>
      </c>
      <c r="Q1045" s="8">
        <f t="shared" si="201"/>
        <v>2139</v>
      </c>
      <c r="R1045" s="8">
        <f t="shared" si="202"/>
        <v>882.01648581146685</v>
      </c>
      <c r="S1045" s="8">
        <f t="shared" si="203"/>
        <v>883</v>
      </c>
      <c r="T1045" t="s">
        <v>62</v>
      </c>
    </row>
    <row r="1046" spans="1:20" x14ac:dyDescent="0.35">
      <c r="A1046" s="18" t="s">
        <v>2144</v>
      </c>
      <c r="B1046" s="18" t="s">
        <v>2145</v>
      </c>
      <c r="C1046" s="19">
        <v>1957.59</v>
      </c>
      <c r="D1046" s="20">
        <f t="shared" si="192"/>
        <v>2.1237157811183753E-4</v>
      </c>
      <c r="E1046" s="10">
        <f>SUM($C$5:C1046)/SUM($C$5:$C$3941)</f>
        <v>0.83739212757537662</v>
      </c>
      <c r="F1046" t="str">
        <f t="shared" si="193"/>
        <v>B</v>
      </c>
      <c r="G1046" s="21">
        <v>5.3340326975476842</v>
      </c>
      <c r="H1046" s="22">
        <f t="shared" si="194"/>
        <v>3.2004196185286102</v>
      </c>
      <c r="I1046" s="23">
        <v>7.0576923076923066</v>
      </c>
      <c r="J1046" s="23">
        <v>12.88624964309839</v>
      </c>
      <c r="K1046" s="24">
        <f t="shared" si="195"/>
        <v>1.8258446360793361</v>
      </c>
      <c r="L1046" t="str">
        <f t="shared" si="196"/>
        <v>Y</v>
      </c>
      <c r="M1046" s="10">
        <f t="shared" si="197"/>
        <v>0.95</v>
      </c>
      <c r="N1046" s="24">
        <f t="shared" si="198"/>
        <v>1.6448536269514715</v>
      </c>
      <c r="O1046" s="25">
        <f t="shared" si="199"/>
        <v>29.975662837916708</v>
      </c>
      <c r="P1046" s="8">
        <f t="shared" si="200"/>
        <v>45</v>
      </c>
      <c r="Q1046" s="8">
        <f t="shared" si="201"/>
        <v>366.99999999999994</v>
      </c>
      <c r="R1046" s="8">
        <f t="shared" si="202"/>
        <v>151.44138331996677</v>
      </c>
      <c r="S1046" s="8">
        <f t="shared" si="203"/>
        <v>152</v>
      </c>
      <c r="T1046" t="s">
        <v>62</v>
      </c>
    </row>
    <row r="1047" spans="1:20" x14ac:dyDescent="0.35">
      <c r="A1047" s="18" t="s">
        <v>2146</v>
      </c>
      <c r="B1047" s="18" t="s">
        <v>2147</v>
      </c>
      <c r="C1047" s="19">
        <v>1957.14</v>
      </c>
      <c r="D1047" s="20">
        <f t="shared" si="192"/>
        <v>2.1232275930394093E-4</v>
      </c>
      <c r="E1047" s="10">
        <f>SUM($C$5:C1047)/SUM($C$5:$C$3941)</f>
        <v>0.83760445033468056</v>
      </c>
      <c r="F1047" t="str">
        <f t="shared" si="193"/>
        <v>B</v>
      </c>
      <c r="G1047" s="21">
        <v>1.2944047619047621</v>
      </c>
      <c r="H1047" s="22">
        <f t="shared" si="194"/>
        <v>0.77664285714285719</v>
      </c>
      <c r="I1047" s="23">
        <v>29.07692307692308</v>
      </c>
      <c r="J1047" s="23">
        <v>36.556078947200653</v>
      </c>
      <c r="K1047" s="24">
        <f t="shared" si="195"/>
        <v>1.2572196463322975</v>
      </c>
      <c r="L1047" t="str">
        <f t="shared" si="196"/>
        <v>Y</v>
      </c>
      <c r="M1047" s="10">
        <f t="shared" si="197"/>
        <v>0.95</v>
      </c>
      <c r="N1047" s="24">
        <f t="shared" si="198"/>
        <v>1.6448536269514715</v>
      </c>
      <c r="O1047" s="25">
        <f t="shared" si="199"/>
        <v>85.035811624558733</v>
      </c>
      <c r="P1047" s="8">
        <f t="shared" si="200"/>
        <v>144</v>
      </c>
      <c r="Q1047" s="8">
        <f t="shared" si="201"/>
        <v>1512.0000000000002</v>
      </c>
      <c r="R1047" s="8">
        <f t="shared" si="202"/>
        <v>623.9937176458966</v>
      </c>
      <c r="S1047" s="8">
        <f t="shared" si="203"/>
        <v>624</v>
      </c>
      <c r="T1047" t="s">
        <v>62</v>
      </c>
    </row>
    <row r="1048" spans="1:20" x14ac:dyDescent="0.35">
      <c r="A1048" s="18" t="s">
        <v>2148</v>
      </c>
      <c r="B1048" s="18" t="s">
        <v>2149</v>
      </c>
      <c r="C1048" s="19">
        <v>1951.71</v>
      </c>
      <c r="D1048" s="20">
        <f t="shared" si="192"/>
        <v>2.1173367902198851E-4</v>
      </c>
      <c r="E1048" s="10">
        <f>SUM($C$5:C1048)/SUM($C$5:$C$3941)</f>
        <v>0.8378161840137025</v>
      </c>
      <c r="F1048" t="str">
        <f t="shared" si="193"/>
        <v>B</v>
      </c>
      <c r="G1048" s="21">
        <v>3.5615145985401462</v>
      </c>
      <c r="H1048" s="22">
        <f t="shared" si="194"/>
        <v>2.1369087591240876</v>
      </c>
      <c r="I1048" s="23">
        <v>10.53846153846154</v>
      </c>
      <c r="J1048" s="23">
        <v>30.60146192743953</v>
      </c>
      <c r="K1048" s="24">
        <f t="shared" si="195"/>
        <v>2.9037883580782031</v>
      </c>
      <c r="L1048" t="str">
        <f t="shared" si="196"/>
        <v>Z</v>
      </c>
      <c r="M1048" s="10">
        <f t="shared" si="197"/>
        <v>0.95</v>
      </c>
      <c r="N1048" s="24">
        <f t="shared" si="198"/>
        <v>1.6448536269514715</v>
      </c>
      <c r="O1048" s="25">
        <f t="shared" si="199"/>
        <v>71.184334503061464</v>
      </c>
      <c r="P1048" s="8">
        <f t="shared" si="200"/>
        <v>93</v>
      </c>
      <c r="Q1048" s="8">
        <f t="shared" si="201"/>
        <v>548.00000000000011</v>
      </c>
      <c r="R1048" s="8">
        <f t="shared" si="202"/>
        <v>226.47083819062644</v>
      </c>
      <c r="S1048" s="8">
        <f t="shared" si="203"/>
        <v>227</v>
      </c>
      <c r="T1048" t="s">
        <v>62</v>
      </c>
    </row>
    <row r="1049" spans="1:20" x14ac:dyDescent="0.35">
      <c r="A1049" s="18" t="s">
        <v>2150</v>
      </c>
      <c r="B1049" s="18" t="s">
        <v>2151</v>
      </c>
      <c r="C1049" s="19">
        <v>1950.24</v>
      </c>
      <c r="D1049" s="20">
        <f t="shared" si="192"/>
        <v>2.1157420424952625E-4</v>
      </c>
      <c r="E1049" s="10">
        <f>SUM($C$5:C1049)/SUM($C$5:$C$3941)</f>
        <v>0.83802775821795206</v>
      </c>
      <c r="F1049" t="str">
        <f t="shared" si="193"/>
        <v>B</v>
      </c>
      <c r="G1049" s="21">
        <v>7.7390476190476187</v>
      </c>
      <c r="H1049" s="22">
        <f t="shared" si="194"/>
        <v>4.6434285714285712</v>
      </c>
      <c r="I1049" s="23">
        <v>4.8461538461538458</v>
      </c>
      <c r="J1049" s="23">
        <v>7.3654855287283318</v>
      </c>
      <c r="K1049" s="24">
        <f t="shared" si="195"/>
        <v>1.5198620932296558</v>
      </c>
      <c r="L1049" t="str">
        <f t="shared" si="196"/>
        <v>Y</v>
      </c>
      <c r="M1049" s="10">
        <f t="shared" si="197"/>
        <v>0.95</v>
      </c>
      <c r="N1049" s="24">
        <f t="shared" si="198"/>
        <v>1.6448536269514715</v>
      </c>
      <c r="O1049" s="25">
        <f t="shared" si="199"/>
        <v>17.133403198110727</v>
      </c>
      <c r="P1049" s="8">
        <f t="shared" si="200"/>
        <v>27</v>
      </c>
      <c r="Q1049" s="8">
        <f t="shared" si="201"/>
        <v>251.99999999999997</v>
      </c>
      <c r="R1049" s="8">
        <f t="shared" si="202"/>
        <v>104.18276600505334</v>
      </c>
      <c r="S1049" s="8">
        <f t="shared" si="203"/>
        <v>105</v>
      </c>
      <c r="T1049" t="s">
        <v>62</v>
      </c>
    </row>
    <row r="1050" spans="1:20" x14ac:dyDescent="0.35">
      <c r="A1050" s="18" t="s">
        <v>2152</v>
      </c>
      <c r="B1050" s="18" t="s">
        <v>2153</v>
      </c>
      <c r="C1050" s="19">
        <v>1949.12</v>
      </c>
      <c r="D1050" s="20">
        <f t="shared" si="192"/>
        <v>2.1145269966098355E-4</v>
      </c>
      <c r="E1050" s="10">
        <f>SUM($C$5:C1050)/SUM($C$5:$C$3941)</f>
        <v>0.83823921091761311</v>
      </c>
      <c r="F1050" t="str">
        <f t="shared" si="193"/>
        <v>B</v>
      </c>
      <c r="G1050" s="21">
        <v>2.9712195121951219</v>
      </c>
      <c r="H1050" s="22">
        <f t="shared" si="194"/>
        <v>1.7827317073170732</v>
      </c>
      <c r="I1050" s="23">
        <v>12.61538461538461</v>
      </c>
      <c r="J1050" s="23">
        <v>23.717416324382221</v>
      </c>
      <c r="K1050" s="24">
        <f t="shared" si="195"/>
        <v>1.8800390988839575</v>
      </c>
      <c r="L1050" t="str">
        <f t="shared" si="196"/>
        <v>Y</v>
      </c>
      <c r="M1050" s="10">
        <f t="shared" si="197"/>
        <v>0.95</v>
      </c>
      <c r="N1050" s="24">
        <f t="shared" si="198"/>
        <v>1.6448536269514715</v>
      </c>
      <c r="O1050" s="25">
        <f t="shared" si="199"/>
        <v>55.170844490580762</v>
      </c>
      <c r="P1050" s="8">
        <f t="shared" si="200"/>
        <v>81</v>
      </c>
      <c r="Q1050" s="8">
        <f t="shared" si="201"/>
        <v>655.99999999999966</v>
      </c>
      <c r="R1050" s="8">
        <f t="shared" si="202"/>
        <v>271.28383930642417</v>
      </c>
      <c r="S1050" s="8">
        <f t="shared" si="203"/>
        <v>272</v>
      </c>
      <c r="T1050" t="s">
        <v>62</v>
      </c>
    </row>
    <row r="1051" spans="1:20" x14ac:dyDescent="0.35">
      <c r="A1051" s="18" t="s">
        <v>2154</v>
      </c>
      <c r="B1051" s="18" t="s">
        <v>2155</v>
      </c>
      <c r="C1051" s="19">
        <v>1944.75</v>
      </c>
      <c r="D1051" s="20">
        <f t="shared" si="192"/>
        <v>2.1097861479318759E-4</v>
      </c>
      <c r="E1051" s="10">
        <f>SUM($C$5:C1051)/SUM($C$5:$C$3941)</f>
        <v>0.83845018953240624</v>
      </c>
      <c r="F1051" t="str">
        <f t="shared" si="193"/>
        <v>B</v>
      </c>
      <c r="G1051" s="21">
        <v>1.2887673956262431</v>
      </c>
      <c r="H1051" s="22">
        <f t="shared" si="194"/>
        <v>0.77326043737574579</v>
      </c>
      <c r="I1051" s="23">
        <v>29.01923076923077</v>
      </c>
      <c r="J1051" s="23">
        <v>35.794341969698792</v>
      </c>
      <c r="K1051" s="24">
        <f t="shared" si="195"/>
        <v>1.2334697033958497</v>
      </c>
      <c r="L1051" t="str">
        <f t="shared" si="196"/>
        <v>Y</v>
      </c>
      <c r="M1051" s="10">
        <f t="shared" si="197"/>
        <v>0.95</v>
      </c>
      <c r="N1051" s="24">
        <f t="shared" si="198"/>
        <v>1.6448536269514715</v>
      </c>
      <c r="O1051" s="25">
        <f t="shared" si="199"/>
        <v>83.263878638532915</v>
      </c>
      <c r="P1051" s="8">
        <f t="shared" si="200"/>
        <v>142</v>
      </c>
      <c r="Q1051" s="8">
        <f t="shared" si="201"/>
        <v>1509</v>
      </c>
      <c r="R1051" s="8">
        <f t="shared" si="202"/>
        <v>624.73627293536606</v>
      </c>
      <c r="S1051" s="8">
        <f t="shared" si="203"/>
        <v>625</v>
      </c>
      <c r="T1051" t="s">
        <v>62</v>
      </c>
    </row>
    <row r="1052" spans="1:20" x14ac:dyDescent="0.35">
      <c r="A1052" s="18" t="s">
        <v>2156</v>
      </c>
      <c r="B1052" s="18" t="s">
        <v>2157</v>
      </c>
      <c r="C1052" s="19">
        <v>1944.43</v>
      </c>
      <c r="D1052" s="20">
        <f t="shared" si="192"/>
        <v>2.1094389919646111E-4</v>
      </c>
      <c r="E1052" s="10">
        <f>SUM($C$5:C1052)/SUM($C$5:$C$3941)</f>
        <v>0.83866113343160265</v>
      </c>
      <c r="F1052" t="str">
        <f t="shared" si="193"/>
        <v>B</v>
      </c>
      <c r="G1052" s="21">
        <v>1.2767104399212079</v>
      </c>
      <c r="H1052" s="22">
        <f t="shared" si="194"/>
        <v>0.76602626395272477</v>
      </c>
      <c r="I1052" s="23">
        <v>29.28846153846154</v>
      </c>
      <c r="J1052" s="23">
        <v>46.044026901141059</v>
      </c>
      <c r="K1052" s="24">
        <f t="shared" si="195"/>
        <v>1.5720875895333781</v>
      </c>
      <c r="L1052" t="str">
        <f t="shared" si="196"/>
        <v>Y</v>
      </c>
      <c r="M1052" s="10">
        <f t="shared" si="197"/>
        <v>0.95</v>
      </c>
      <c r="N1052" s="24">
        <f t="shared" si="198"/>
        <v>1.6448536269514715</v>
      </c>
      <c r="O1052" s="25">
        <f t="shared" si="199"/>
        <v>107.10643238452066</v>
      </c>
      <c r="P1052" s="8">
        <f t="shared" si="200"/>
        <v>166</v>
      </c>
      <c r="Q1052" s="8">
        <f t="shared" si="201"/>
        <v>1523</v>
      </c>
      <c r="R1052" s="8">
        <f t="shared" si="202"/>
        <v>630.58425030146566</v>
      </c>
      <c r="S1052" s="8">
        <f t="shared" si="203"/>
        <v>631</v>
      </c>
      <c r="T1052" t="s">
        <v>62</v>
      </c>
    </row>
    <row r="1053" spans="1:20" x14ac:dyDescent="0.35">
      <c r="A1053" s="18" t="s">
        <v>2158</v>
      </c>
      <c r="B1053" s="18" t="s">
        <v>2159</v>
      </c>
      <c r="C1053" s="19">
        <v>1942.89</v>
      </c>
      <c r="D1053" s="20">
        <f t="shared" si="192"/>
        <v>2.1077683038721494E-4</v>
      </c>
      <c r="E1053" s="10">
        <f>SUM($C$5:C1053)/SUM($C$5:$C$3941)</f>
        <v>0.83887191026198982</v>
      </c>
      <c r="F1053" t="str">
        <f t="shared" si="193"/>
        <v>B</v>
      </c>
      <c r="G1053" s="21">
        <v>2.8363357664233582</v>
      </c>
      <c r="H1053" s="22">
        <f t="shared" si="194"/>
        <v>1.7018014598540148</v>
      </c>
      <c r="I1053" s="23">
        <v>13.17307692307692</v>
      </c>
      <c r="J1053" s="23">
        <v>19.902429799286711</v>
      </c>
      <c r="K1053" s="24">
        <f t="shared" si="195"/>
        <v>1.5108413862232251</v>
      </c>
      <c r="L1053" t="str">
        <f t="shared" si="196"/>
        <v>Y</v>
      </c>
      <c r="M1053" s="10">
        <f t="shared" si="197"/>
        <v>0.95</v>
      </c>
      <c r="N1053" s="24">
        <f t="shared" si="198"/>
        <v>1.6448536269514715</v>
      </c>
      <c r="O1053" s="25">
        <f t="shared" si="199"/>
        <v>46.296520853004374</v>
      </c>
      <c r="P1053" s="8">
        <f t="shared" si="200"/>
        <v>73</v>
      </c>
      <c r="Q1053" s="8">
        <f t="shared" si="201"/>
        <v>684.99999999999977</v>
      </c>
      <c r="R1053" s="8">
        <f t="shared" si="202"/>
        <v>283.73037865042522</v>
      </c>
      <c r="S1053" s="8">
        <f t="shared" si="203"/>
        <v>284</v>
      </c>
      <c r="T1053" t="s">
        <v>62</v>
      </c>
    </row>
    <row r="1054" spans="1:20" x14ac:dyDescent="0.35">
      <c r="A1054" s="18" t="s">
        <v>2160</v>
      </c>
      <c r="B1054" s="18" t="s">
        <v>2161</v>
      </c>
      <c r="C1054" s="19">
        <v>1940.31</v>
      </c>
      <c r="D1054" s="20">
        <f t="shared" si="192"/>
        <v>2.1049693588860767E-4</v>
      </c>
      <c r="E1054" s="10">
        <f>SUM($C$5:C1054)/SUM($C$5:$C$3941)</f>
        <v>0.83908240719787841</v>
      </c>
      <c r="F1054" t="str">
        <f t="shared" si="193"/>
        <v>B</v>
      </c>
      <c r="G1054" s="21">
        <v>4.4198405466970394</v>
      </c>
      <c r="H1054" s="22">
        <f t="shared" si="194"/>
        <v>2.6519043280182237</v>
      </c>
      <c r="I1054" s="23">
        <v>8.4423076923076916</v>
      </c>
      <c r="J1054" s="23">
        <v>17.540332750592508</v>
      </c>
      <c r="K1054" s="24">
        <f t="shared" si="195"/>
        <v>2.0776703941476322</v>
      </c>
      <c r="L1054" t="str">
        <f t="shared" si="196"/>
        <v>Z</v>
      </c>
      <c r="M1054" s="10">
        <f t="shared" si="197"/>
        <v>0.95</v>
      </c>
      <c r="N1054" s="24">
        <f t="shared" si="198"/>
        <v>1.6448536269514715</v>
      </c>
      <c r="O1054" s="25">
        <f t="shared" si="199"/>
        <v>40.801871386856753</v>
      </c>
      <c r="P1054" s="8">
        <f t="shared" si="200"/>
        <v>58</v>
      </c>
      <c r="Q1054" s="8">
        <f t="shared" si="201"/>
        <v>438.99999999999994</v>
      </c>
      <c r="R1054" s="8">
        <f t="shared" si="202"/>
        <v>181.95681736134594</v>
      </c>
      <c r="S1054" s="8">
        <f t="shared" si="203"/>
        <v>182</v>
      </c>
      <c r="T1054" t="s">
        <v>62</v>
      </c>
    </row>
    <row r="1055" spans="1:20" x14ac:dyDescent="0.35">
      <c r="A1055" s="18" t="s">
        <v>2162</v>
      </c>
      <c r="B1055" s="18" t="s">
        <v>2163</v>
      </c>
      <c r="C1055" s="19">
        <v>1939.8</v>
      </c>
      <c r="D1055" s="20">
        <f t="shared" si="192"/>
        <v>2.1044160790632485E-4</v>
      </c>
      <c r="E1055" s="10">
        <f>SUM($C$5:C1055)/SUM($C$5:$C$3941)</f>
        <v>0.8392928488057847</v>
      </c>
      <c r="F1055" t="str">
        <f t="shared" si="193"/>
        <v>B</v>
      </c>
      <c r="G1055" s="21">
        <v>7.95</v>
      </c>
      <c r="H1055" s="22">
        <f t="shared" si="194"/>
        <v>4.7699999999999996</v>
      </c>
      <c r="I1055" s="23">
        <v>4.6923076923076934</v>
      </c>
      <c r="J1055" s="23">
        <v>4.646476470374469</v>
      </c>
      <c r="K1055" s="24">
        <f t="shared" si="195"/>
        <v>0.99023269040767348</v>
      </c>
      <c r="L1055" t="str">
        <f t="shared" si="196"/>
        <v>X</v>
      </c>
      <c r="M1055" s="10">
        <f t="shared" si="197"/>
        <v>0.95</v>
      </c>
      <c r="N1055" s="24">
        <f t="shared" si="198"/>
        <v>1.6448536269514715</v>
      </c>
      <c r="O1055" s="25">
        <f t="shared" si="199"/>
        <v>10.808514185106954</v>
      </c>
      <c r="P1055" s="8">
        <f t="shared" si="200"/>
        <v>21</v>
      </c>
      <c r="Q1055" s="8">
        <f t="shared" si="201"/>
        <v>244.00000000000006</v>
      </c>
      <c r="R1055" s="8">
        <f t="shared" si="202"/>
        <v>101.14646788918051</v>
      </c>
      <c r="S1055" s="8">
        <f t="shared" si="203"/>
        <v>102</v>
      </c>
      <c r="T1055" t="s">
        <v>62</v>
      </c>
    </row>
    <row r="1056" spans="1:20" x14ac:dyDescent="0.35">
      <c r="A1056" s="18" t="s">
        <v>2164</v>
      </c>
      <c r="B1056" s="18" t="s">
        <v>2165</v>
      </c>
      <c r="C1056" s="19">
        <v>1939.61</v>
      </c>
      <c r="D1056" s="20">
        <f t="shared" si="192"/>
        <v>2.104209955207685E-4</v>
      </c>
      <c r="E1056" s="10">
        <f>SUM($C$5:C1056)/SUM($C$5:$C$3941)</f>
        <v>0.83950326980130552</v>
      </c>
      <c r="F1056" t="str">
        <f t="shared" si="193"/>
        <v>B</v>
      </c>
      <c r="G1056" s="21">
        <v>7.0531272727272736</v>
      </c>
      <c r="H1056" s="22">
        <f t="shared" si="194"/>
        <v>4.2318763636363643</v>
      </c>
      <c r="I1056" s="23">
        <v>5.2884615384615383</v>
      </c>
      <c r="J1056" s="23">
        <v>6.2820520515898197</v>
      </c>
      <c r="K1056" s="24">
        <f t="shared" si="195"/>
        <v>1.1878789333915296</v>
      </c>
      <c r="L1056" t="str">
        <f t="shared" si="196"/>
        <v>Y</v>
      </c>
      <c r="M1056" s="10">
        <f t="shared" si="197"/>
        <v>0.95</v>
      </c>
      <c r="N1056" s="24">
        <f t="shared" si="198"/>
        <v>1.6448536269514715</v>
      </c>
      <c r="O1056" s="25">
        <f t="shared" si="199"/>
        <v>14.613148079864619</v>
      </c>
      <c r="P1056" s="8">
        <f t="shared" si="200"/>
        <v>26</v>
      </c>
      <c r="Q1056" s="8">
        <f t="shared" si="201"/>
        <v>275</v>
      </c>
      <c r="R1056" s="8">
        <f t="shared" si="202"/>
        <v>114.00262704273837</v>
      </c>
      <c r="S1056" s="8">
        <f t="shared" si="203"/>
        <v>115</v>
      </c>
      <c r="T1056" t="s">
        <v>62</v>
      </c>
    </row>
    <row r="1057" spans="1:20" x14ac:dyDescent="0.35">
      <c r="A1057" s="18" t="s">
        <v>2166</v>
      </c>
      <c r="B1057" s="18" t="s">
        <v>2167</v>
      </c>
      <c r="C1057" s="19">
        <v>1933.17</v>
      </c>
      <c r="D1057" s="20">
        <f t="shared" si="192"/>
        <v>2.0972234413664813E-4</v>
      </c>
      <c r="E1057" s="10">
        <f>SUM($C$5:C1057)/SUM($C$5:$C$3941)</f>
        <v>0.83971299214544215</v>
      </c>
      <c r="F1057" t="str">
        <f t="shared" si="193"/>
        <v>B</v>
      </c>
      <c r="G1057" s="21">
        <v>1.858817307692308</v>
      </c>
      <c r="H1057" s="22">
        <f t="shared" si="194"/>
        <v>1.1152903846153848</v>
      </c>
      <c r="I1057" s="23">
        <v>20</v>
      </c>
      <c r="J1057" s="23">
        <v>21.69033398164478</v>
      </c>
      <c r="K1057" s="24">
        <f t="shared" si="195"/>
        <v>1.084516699082239</v>
      </c>
      <c r="L1057" t="str">
        <f t="shared" si="196"/>
        <v>Y</v>
      </c>
      <c r="M1057" s="10">
        <f t="shared" si="197"/>
        <v>0.95</v>
      </c>
      <c r="N1057" s="24">
        <f t="shared" si="198"/>
        <v>1.6448536269514715</v>
      </c>
      <c r="O1057" s="25">
        <f t="shared" si="199"/>
        <v>50.455497626015308</v>
      </c>
      <c r="P1057" s="8">
        <f t="shared" si="200"/>
        <v>91</v>
      </c>
      <c r="Q1057" s="8">
        <f t="shared" si="201"/>
        <v>1040</v>
      </c>
      <c r="R1057" s="8">
        <f t="shared" si="202"/>
        <v>431.85473776453557</v>
      </c>
      <c r="S1057" s="8">
        <f t="shared" si="203"/>
        <v>432</v>
      </c>
      <c r="T1057" t="s">
        <v>62</v>
      </c>
    </row>
    <row r="1058" spans="1:20" x14ac:dyDescent="0.35">
      <c r="A1058" s="18" t="s">
        <v>2168</v>
      </c>
      <c r="B1058" s="18" t="s">
        <v>2169</v>
      </c>
      <c r="C1058" s="19">
        <v>1922.36</v>
      </c>
      <c r="D1058" s="20">
        <f t="shared" si="192"/>
        <v>2.0854960788473174E-4</v>
      </c>
      <c r="E1058" s="10">
        <f>SUM($C$5:C1058)/SUM($C$5:$C$3941)</f>
        <v>0.83992154175332689</v>
      </c>
      <c r="F1058" t="str">
        <f t="shared" si="193"/>
        <v>B</v>
      </c>
      <c r="G1058" s="21">
        <v>0.8846571560055223</v>
      </c>
      <c r="H1058" s="22">
        <f t="shared" si="194"/>
        <v>0.53079429360331332</v>
      </c>
      <c r="I1058" s="23">
        <v>41.78846153846154</v>
      </c>
      <c r="J1058" s="23">
        <v>51.491989302148824</v>
      </c>
      <c r="K1058" s="24">
        <f t="shared" si="195"/>
        <v>1.2322059105898475</v>
      </c>
      <c r="L1058" t="str">
        <f t="shared" si="196"/>
        <v>Y</v>
      </c>
      <c r="M1058" s="10">
        <f t="shared" si="197"/>
        <v>0.95</v>
      </c>
      <c r="N1058" s="24">
        <f t="shared" si="198"/>
        <v>1.6448536269514715</v>
      </c>
      <c r="O1058" s="25">
        <f t="shared" si="199"/>
        <v>119.77934254917197</v>
      </c>
      <c r="P1058" s="8">
        <f t="shared" si="200"/>
        <v>204</v>
      </c>
      <c r="Q1058" s="8">
        <f t="shared" si="201"/>
        <v>2173</v>
      </c>
      <c r="R1058" s="8">
        <f t="shared" si="202"/>
        <v>904.86072512975124</v>
      </c>
      <c r="S1058" s="8">
        <f t="shared" si="203"/>
        <v>905</v>
      </c>
      <c r="T1058" t="s">
        <v>62</v>
      </c>
    </row>
    <row r="1059" spans="1:20" x14ac:dyDescent="0.35">
      <c r="A1059" s="18" t="s">
        <v>2170</v>
      </c>
      <c r="B1059" s="18" t="s">
        <v>2171</v>
      </c>
      <c r="C1059" s="19">
        <v>1918.14</v>
      </c>
      <c r="D1059" s="20">
        <f t="shared" si="192"/>
        <v>2.0809179595290131E-4</v>
      </c>
      <c r="E1059" s="10">
        <f>SUM($C$5:C1059)/SUM($C$5:$C$3941)</f>
        <v>0.84012963354927983</v>
      </c>
      <c r="F1059" t="str">
        <f t="shared" si="193"/>
        <v>B</v>
      </c>
      <c r="G1059" s="21">
        <v>5.7257910447761198</v>
      </c>
      <c r="H1059" s="22">
        <f t="shared" si="194"/>
        <v>3.435474626865672</v>
      </c>
      <c r="I1059" s="23">
        <v>6.4423076923076934</v>
      </c>
      <c r="J1059" s="23">
        <v>25.740342534353001</v>
      </c>
      <c r="K1059" s="24">
        <f t="shared" si="195"/>
        <v>3.9955158560786743</v>
      </c>
      <c r="L1059" t="str">
        <f t="shared" si="196"/>
        <v>Z</v>
      </c>
      <c r="M1059" s="10">
        <f t="shared" si="197"/>
        <v>0.95</v>
      </c>
      <c r="N1059" s="24">
        <f t="shared" si="198"/>
        <v>1.6448536269514715</v>
      </c>
      <c r="O1059" s="25">
        <f t="shared" si="199"/>
        <v>59.876523465886478</v>
      </c>
      <c r="P1059" s="8">
        <f t="shared" si="200"/>
        <v>73</v>
      </c>
      <c r="Q1059" s="8">
        <f t="shared" si="201"/>
        <v>335.00000000000006</v>
      </c>
      <c r="R1059" s="8">
        <f t="shared" si="202"/>
        <v>139.65099317348978</v>
      </c>
      <c r="S1059" s="8">
        <f t="shared" si="203"/>
        <v>140</v>
      </c>
      <c r="T1059" t="s">
        <v>175</v>
      </c>
    </row>
    <row r="1060" spans="1:20" x14ac:dyDescent="0.35">
      <c r="A1060" s="18" t="s">
        <v>2172</v>
      </c>
      <c r="B1060" s="18" t="s">
        <v>2173</v>
      </c>
      <c r="C1060" s="19">
        <v>1917.33</v>
      </c>
      <c r="D1060" s="20">
        <f t="shared" si="192"/>
        <v>2.080039220986874E-4</v>
      </c>
      <c r="E1060" s="10">
        <f>SUM($C$5:C1060)/SUM($C$5:$C$3941)</f>
        <v>0.84033763747137846</v>
      </c>
      <c r="F1060" t="str">
        <f t="shared" si="193"/>
        <v>B</v>
      </c>
      <c r="G1060" s="21">
        <v>1.1748345588235289</v>
      </c>
      <c r="H1060" s="22">
        <f t="shared" si="194"/>
        <v>0.70490073529411734</v>
      </c>
      <c r="I1060" s="23">
        <v>31.38461538461538</v>
      </c>
      <c r="J1060" s="23">
        <v>136.2495049598711</v>
      </c>
      <c r="K1060" s="24">
        <f t="shared" si="195"/>
        <v>4.3412832462704039</v>
      </c>
      <c r="L1060" t="str">
        <f t="shared" si="196"/>
        <v>Z</v>
      </c>
      <c r="M1060" s="10">
        <f t="shared" si="197"/>
        <v>0.95</v>
      </c>
      <c r="N1060" s="24">
        <f t="shared" si="198"/>
        <v>1.6448536269514715</v>
      </c>
      <c r="O1060" s="25">
        <f t="shared" si="199"/>
        <v>316.94009782726454</v>
      </c>
      <c r="P1060" s="8">
        <f t="shared" si="200"/>
        <v>380</v>
      </c>
      <c r="Q1060" s="8">
        <f t="shared" si="201"/>
        <v>1631.9999999999998</v>
      </c>
      <c r="R1060" s="8">
        <f t="shared" si="202"/>
        <v>680.47330620082266</v>
      </c>
      <c r="S1060" s="8">
        <f t="shared" si="203"/>
        <v>681</v>
      </c>
      <c r="T1060" t="s">
        <v>62</v>
      </c>
    </row>
    <row r="1061" spans="1:20" x14ac:dyDescent="0.35">
      <c r="A1061" s="18" t="s">
        <v>2174</v>
      </c>
      <c r="B1061" s="18" t="s">
        <v>2175</v>
      </c>
      <c r="C1061" s="19">
        <v>1910.81</v>
      </c>
      <c r="D1061" s="20">
        <f t="shared" si="192"/>
        <v>2.072965918153854E-4</v>
      </c>
      <c r="E1061" s="10">
        <f>SUM($C$5:C1061)/SUM($C$5:$C$3941)</f>
        <v>0.84054493406319386</v>
      </c>
      <c r="F1061" t="str">
        <f t="shared" si="193"/>
        <v>B</v>
      </c>
      <c r="G1061" s="21">
        <v>0.73577589526376586</v>
      </c>
      <c r="H1061" s="22">
        <f t="shared" si="194"/>
        <v>0.44146553715825948</v>
      </c>
      <c r="I1061" s="23">
        <v>49.942307692307693</v>
      </c>
      <c r="J1061" s="23">
        <v>112.2941538927637</v>
      </c>
      <c r="K1061" s="24">
        <f t="shared" si="195"/>
        <v>2.2484774749417453</v>
      </c>
      <c r="L1061" t="str">
        <f t="shared" si="196"/>
        <v>Z</v>
      </c>
      <c r="M1061" s="10">
        <f t="shared" si="197"/>
        <v>0.95</v>
      </c>
      <c r="N1061" s="24">
        <f t="shared" si="198"/>
        <v>1.6448536269514715</v>
      </c>
      <c r="O1061" s="25">
        <f t="shared" si="199"/>
        <v>261.21577565132975</v>
      </c>
      <c r="P1061" s="8">
        <f t="shared" si="200"/>
        <v>362</v>
      </c>
      <c r="Q1061" s="8">
        <f t="shared" si="201"/>
        <v>2597</v>
      </c>
      <c r="R1061" s="8">
        <f t="shared" si="202"/>
        <v>1084.6823404874353</v>
      </c>
      <c r="S1061" s="8">
        <f t="shared" si="203"/>
        <v>1085</v>
      </c>
      <c r="T1061" t="s">
        <v>175</v>
      </c>
    </row>
    <row r="1062" spans="1:20" x14ac:dyDescent="0.35">
      <c r="A1062" s="18" t="s">
        <v>2176</v>
      </c>
      <c r="B1062" s="18" t="s">
        <v>2177</v>
      </c>
      <c r="C1062" s="19">
        <v>1910.51</v>
      </c>
      <c r="D1062" s="20">
        <f t="shared" si="192"/>
        <v>2.0726404594345434E-4</v>
      </c>
      <c r="E1062" s="10">
        <f>SUM($C$5:C1062)/SUM($C$5:$C$3941)</f>
        <v>0.84075219810913726</v>
      </c>
      <c r="F1062" t="str">
        <f t="shared" si="193"/>
        <v>B</v>
      </c>
      <c r="G1062" s="21">
        <v>4.7173086419753094</v>
      </c>
      <c r="H1062" s="22">
        <f t="shared" si="194"/>
        <v>2.8303851851851856</v>
      </c>
      <c r="I1062" s="23">
        <v>7.7884615384615383</v>
      </c>
      <c r="J1062" s="23">
        <v>20.476994780333019</v>
      </c>
      <c r="K1062" s="24">
        <f t="shared" si="195"/>
        <v>2.6291450088328814</v>
      </c>
      <c r="L1062" t="str">
        <f t="shared" si="196"/>
        <v>Z</v>
      </c>
      <c r="M1062" s="10">
        <f t="shared" si="197"/>
        <v>0.95</v>
      </c>
      <c r="N1062" s="24">
        <f t="shared" si="198"/>
        <v>1.6448536269514715</v>
      </c>
      <c r="O1062" s="25">
        <f t="shared" si="199"/>
        <v>47.63305914981926</v>
      </c>
      <c r="P1062" s="8">
        <f t="shared" si="200"/>
        <v>64</v>
      </c>
      <c r="Q1062" s="8">
        <f t="shared" si="201"/>
        <v>405</v>
      </c>
      <c r="R1062" s="8">
        <f t="shared" si="202"/>
        <v>169.16859339515568</v>
      </c>
      <c r="S1062" s="8">
        <f t="shared" si="203"/>
        <v>170</v>
      </c>
      <c r="T1062" t="s">
        <v>62</v>
      </c>
    </row>
    <row r="1063" spans="1:20" x14ac:dyDescent="0.35">
      <c r="A1063" s="18" t="s">
        <v>2178</v>
      </c>
      <c r="B1063" s="18" t="s">
        <v>2179</v>
      </c>
      <c r="C1063" s="19">
        <v>1909.13</v>
      </c>
      <c r="D1063" s="20">
        <f t="shared" si="192"/>
        <v>2.0711433493257139E-4</v>
      </c>
      <c r="E1063" s="10">
        <f>SUM($C$5:C1063)/SUM($C$5:$C$3941)</f>
        <v>0.84095931244406985</v>
      </c>
      <c r="F1063" t="str">
        <f t="shared" si="193"/>
        <v>B</v>
      </c>
      <c r="G1063" s="21">
        <v>0.87334400731930462</v>
      </c>
      <c r="H1063" s="22">
        <f t="shared" si="194"/>
        <v>0.52400640439158275</v>
      </c>
      <c r="I1063" s="23">
        <v>42.03846153846154</v>
      </c>
      <c r="J1063" s="23">
        <v>70.316640023918893</v>
      </c>
      <c r="K1063" s="24">
        <f t="shared" si="195"/>
        <v>1.6726739621426268</v>
      </c>
      <c r="L1063" t="str">
        <f t="shared" si="196"/>
        <v>Y</v>
      </c>
      <c r="M1063" s="10">
        <f t="shared" si="197"/>
        <v>0.95</v>
      </c>
      <c r="N1063" s="24">
        <f t="shared" si="198"/>
        <v>1.6448536269514715</v>
      </c>
      <c r="O1063" s="25">
        <f t="shared" si="199"/>
        <v>163.56876140305414</v>
      </c>
      <c r="P1063" s="8">
        <f t="shared" si="200"/>
        <v>248</v>
      </c>
      <c r="Q1063" s="8">
        <f t="shared" si="201"/>
        <v>2186</v>
      </c>
      <c r="R1063" s="8">
        <f t="shared" si="202"/>
        <v>913.42265552254958</v>
      </c>
      <c r="S1063" s="8">
        <f t="shared" si="203"/>
        <v>914</v>
      </c>
      <c r="T1063" t="s">
        <v>62</v>
      </c>
    </row>
    <row r="1064" spans="1:20" x14ac:dyDescent="0.35">
      <c r="A1064" s="18" t="s">
        <v>2180</v>
      </c>
      <c r="B1064" s="18" t="s">
        <v>2181</v>
      </c>
      <c r="C1064" s="19">
        <v>1907.56</v>
      </c>
      <c r="D1064" s="20">
        <f t="shared" si="192"/>
        <v>2.0694401153613208E-4</v>
      </c>
      <c r="E1064" s="10">
        <f>SUM($C$5:C1064)/SUM($C$5:$C$3941)</f>
        <v>0.84116625645560594</v>
      </c>
      <c r="F1064" t="str">
        <f t="shared" si="193"/>
        <v>B</v>
      </c>
      <c r="G1064" s="21">
        <v>1.730998185117967</v>
      </c>
      <c r="H1064" s="22">
        <f t="shared" si="194"/>
        <v>1.0385989110707801</v>
      </c>
      <c r="I1064" s="23">
        <v>21.19230769230769</v>
      </c>
      <c r="J1064" s="23">
        <v>18.7961598722368</v>
      </c>
      <c r="K1064" s="24">
        <f t="shared" si="195"/>
        <v>0.88693313371716309</v>
      </c>
      <c r="L1064" t="str">
        <f t="shared" si="196"/>
        <v>X</v>
      </c>
      <c r="M1064" s="10">
        <f t="shared" si="197"/>
        <v>0.95</v>
      </c>
      <c r="N1064" s="24">
        <f t="shared" si="198"/>
        <v>1.6448536269514715</v>
      </c>
      <c r="O1064" s="25">
        <f t="shared" si="199"/>
        <v>43.723144171703204</v>
      </c>
      <c r="P1064" s="8">
        <f t="shared" si="200"/>
        <v>87</v>
      </c>
      <c r="Q1064" s="8">
        <f t="shared" si="201"/>
        <v>1101.9999999999998</v>
      </c>
      <c r="R1064" s="8">
        <f t="shared" si="202"/>
        <v>460.66144296041358</v>
      </c>
      <c r="S1064" s="8">
        <f t="shared" si="203"/>
        <v>461</v>
      </c>
      <c r="T1064" t="s">
        <v>62</v>
      </c>
    </row>
    <row r="1065" spans="1:20" x14ac:dyDescent="0.35">
      <c r="A1065" s="18" t="s">
        <v>2182</v>
      </c>
      <c r="B1065" s="18" t="s">
        <v>2183</v>
      </c>
      <c r="C1065" s="19">
        <v>1902.98</v>
      </c>
      <c r="D1065" s="20">
        <f t="shared" si="192"/>
        <v>2.0644714455798435E-4</v>
      </c>
      <c r="E1065" s="10">
        <f>SUM($C$5:C1065)/SUM($C$5:$C$3941)</f>
        <v>0.84137270360016392</v>
      </c>
      <c r="F1065" t="str">
        <f t="shared" si="193"/>
        <v>B</v>
      </c>
      <c r="G1065" s="21">
        <v>0.39293413173652703</v>
      </c>
      <c r="H1065" s="22">
        <f t="shared" si="194"/>
        <v>0.23576047904191622</v>
      </c>
      <c r="I1065" s="23">
        <v>93.134615384615387</v>
      </c>
      <c r="J1065" s="23">
        <v>125.57460540801461</v>
      </c>
      <c r="K1065" s="24">
        <f t="shared" si="195"/>
        <v>1.3483129219939622</v>
      </c>
      <c r="L1065" t="str">
        <f t="shared" si="196"/>
        <v>Y</v>
      </c>
      <c r="M1065" s="10">
        <f t="shared" si="197"/>
        <v>0.95</v>
      </c>
      <c r="N1065" s="24">
        <f t="shared" si="198"/>
        <v>1.6448536269514715</v>
      </c>
      <c r="O1065" s="25">
        <f t="shared" si="199"/>
        <v>292.10842075615818</v>
      </c>
      <c r="P1065" s="8">
        <f t="shared" si="200"/>
        <v>479</v>
      </c>
      <c r="Q1065" s="8">
        <f t="shared" si="201"/>
        <v>4843</v>
      </c>
      <c r="R1065" s="8">
        <f t="shared" si="202"/>
        <v>2026.9205681868493</v>
      </c>
      <c r="S1065" s="8">
        <f t="shared" si="203"/>
        <v>2027</v>
      </c>
      <c r="T1065" t="s">
        <v>62</v>
      </c>
    </row>
    <row r="1066" spans="1:20" x14ac:dyDescent="0.35">
      <c r="A1066" s="18" t="s">
        <v>2184</v>
      </c>
      <c r="B1066" s="18" t="s">
        <v>2185</v>
      </c>
      <c r="C1066" s="19">
        <v>1892.56</v>
      </c>
      <c r="D1066" s="20">
        <f t="shared" si="192"/>
        <v>2.0531671793957838E-4</v>
      </c>
      <c r="E1066" s="10">
        <f>SUM($C$5:C1066)/SUM($C$5:$C$3941)</f>
        <v>0.84157802031810347</v>
      </c>
      <c r="F1066" t="str">
        <f t="shared" si="193"/>
        <v>B</v>
      </c>
      <c r="G1066" s="21">
        <v>5.4073142857142864</v>
      </c>
      <c r="H1066" s="22">
        <f t="shared" si="194"/>
        <v>3.2443885714285718</v>
      </c>
      <c r="I1066" s="23">
        <v>6.7307692307692308</v>
      </c>
      <c r="J1066" s="23">
        <v>14.6904202273286</v>
      </c>
      <c r="K1066" s="24">
        <f t="shared" si="195"/>
        <v>2.1825767194888206</v>
      </c>
      <c r="L1066" t="str">
        <f t="shared" si="196"/>
        <v>Z</v>
      </c>
      <c r="M1066" s="10">
        <f t="shared" si="197"/>
        <v>0.95</v>
      </c>
      <c r="N1066" s="24">
        <f t="shared" si="198"/>
        <v>1.6448536269514715</v>
      </c>
      <c r="O1066" s="25">
        <f t="shared" si="199"/>
        <v>34.1724780970357</v>
      </c>
      <c r="P1066" s="8">
        <f t="shared" si="200"/>
        <v>48</v>
      </c>
      <c r="Q1066" s="8">
        <f t="shared" si="201"/>
        <v>350</v>
      </c>
      <c r="R1066" s="8">
        <f t="shared" si="202"/>
        <v>146.88673876166624</v>
      </c>
      <c r="S1066" s="8">
        <f t="shared" si="203"/>
        <v>147</v>
      </c>
      <c r="T1066" t="s">
        <v>62</v>
      </c>
    </row>
    <row r="1067" spans="1:20" x14ac:dyDescent="0.35">
      <c r="A1067" s="18" t="s">
        <v>2186</v>
      </c>
      <c r="B1067" s="18" t="s">
        <v>2187</v>
      </c>
      <c r="C1067" s="19">
        <v>1889.9</v>
      </c>
      <c r="D1067" s="20">
        <f t="shared" si="192"/>
        <v>2.0502814454178954E-4</v>
      </c>
      <c r="E1067" s="10">
        <f>SUM($C$5:C1067)/SUM($C$5:$C$3941)</f>
        <v>0.84178304846264529</v>
      </c>
      <c r="F1067" t="str">
        <f t="shared" si="193"/>
        <v>B</v>
      </c>
      <c r="G1067" s="21">
        <v>5.5099125364431494</v>
      </c>
      <c r="H1067" s="22">
        <f t="shared" si="194"/>
        <v>3.3059475218658894</v>
      </c>
      <c r="I1067" s="23">
        <v>6.5961538461538458</v>
      </c>
      <c r="J1067" s="23">
        <v>7.8021103615313168</v>
      </c>
      <c r="K1067" s="24">
        <f t="shared" si="195"/>
        <v>1.1828272268210742</v>
      </c>
      <c r="L1067" t="str">
        <f t="shared" si="196"/>
        <v>Y</v>
      </c>
      <c r="M1067" s="10">
        <f t="shared" si="197"/>
        <v>0.95</v>
      </c>
      <c r="N1067" s="24">
        <f t="shared" si="198"/>
        <v>1.6448536269514715</v>
      </c>
      <c r="O1067" s="25">
        <f t="shared" si="199"/>
        <v>18.14906866612948</v>
      </c>
      <c r="P1067" s="8">
        <f t="shared" si="200"/>
        <v>32</v>
      </c>
      <c r="Q1067" s="8">
        <f t="shared" si="201"/>
        <v>343</v>
      </c>
      <c r="R1067" s="8">
        <f t="shared" si="202"/>
        <v>144.05027117321634</v>
      </c>
      <c r="S1067" s="8">
        <f t="shared" si="203"/>
        <v>145</v>
      </c>
      <c r="T1067" t="s">
        <v>62</v>
      </c>
    </row>
    <row r="1068" spans="1:20" x14ac:dyDescent="0.35">
      <c r="A1068" s="18" t="s">
        <v>2188</v>
      </c>
      <c r="B1068" s="18" t="s">
        <v>2189</v>
      </c>
      <c r="C1068" s="19">
        <v>1887.22</v>
      </c>
      <c r="D1068" s="20">
        <f t="shared" si="192"/>
        <v>2.0473740141920528E-4</v>
      </c>
      <c r="E1068" s="10">
        <f>SUM($C$5:C1068)/SUM($C$5:$C$3941)</f>
        <v>0.84198778586406453</v>
      </c>
      <c r="F1068" t="str">
        <f t="shared" si="193"/>
        <v>B</v>
      </c>
      <c r="G1068" s="21">
        <v>1.251472148541114</v>
      </c>
      <c r="H1068" s="22">
        <f t="shared" si="194"/>
        <v>0.7508832891246684</v>
      </c>
      <c r="I1068" s="23">
        <v>29</v>
      </c>
      <c r="J1068" s="23">
        <v>31.48793731063423</v>
      </c>
      <c r="K1068" s="24">
        <f t="shared" si="195"/>
        <v>1.0857909417460079</v>
      </c>
      <c r="L1068" t="str">
        <f t="shared" si="196"/>
        <v>Y</v>
      </c>
      <c r="M1068" s="10">
        <f t="shared" si="197"/>
        <v>0.95</v>
      </c>
      <c r="N1068" s="24">
        <f t="shared" si="198"/>
        <v>1.6448536269514715</v>
      </c>
      <c r="O1068" s="25">
        <f t="shared" si="199"/>
        <v>73.24643076355018</v>
      </c>
      <c r="P1068" s="8">
        <f t="shared" si="200"/>
        <v>132</v>
      </c>
      <c r="Q1068" s="8">
        <f t="shared" si="201"/>
        <v>1508</v>
      </c>
      <c r="R1068" s="8">
        <f t="shared" si="202"/>
        <v>633.76674766419535</v>
      </c>
      <c r="S1068" s="8">
        <f t="shared" si="203"/>
        <v>634</v>
      </c>
      <c r="T1068" t="s">
        <v>62</v>
      </c>
    </row>
    <row r="1069" spans="1:20" x14ac:dyDescent="0.35">
      <c r="A1069" s="18" t="s">
        <v>2190</v>
      </c>
      <c r="B1069" s="18" t="s">
        <v>2191</v>
      </c>
      <c r="C1069" s="19">
        <v>1886.1</v>
      </c>
      <c r="D1069" s="20">
        <f t="shared" si="192"/>
        <v>2.0461589683066258E-4</v>
      </c>
      <c r="E1069" s="10">
        <f>SUM($C$5:C1069)/SUM($C$5:$C$3941)</f>
        <v>0.84219240176089516</v>
      </c>
      <c r="F1069" t="str">
        <f t="shared" si="193"/>
        <v>B</v>
      </c>
      <c r="G1069" s="21">
        <v>11.1603550295858</v>
      </c>
      <c r="H1069" s="22">
        <f t="shared" si="194"/>
        <v>6.6962130177514796</v>
      </c>
      <c r="I1069" s="23">
        <v>3.25</v>
      </c>
      <c r="J1069" s="23">
        <v>5.8607200253626068</v>
      </c>
      <c r="K1069" s="24">
        <f t="shared" si="195"/>
        <v>1.8032984693423406</v>
      </c>
      <c r="L1069" t="str">
        <f t="shared" si="196"/>
        <v>Y</v>
      </c>
      <c r="M1069" s="10">
        <f t="shared" si="197"/>
        <v>0.95</v>
      </c>
      <c r="N1069" s="24">
        <f t="shared" si="198"/>
        <v>1.6448536269514715</v>
      </c>
      <c r="O1069" s="25">
        <f t="shared" si="199"/>
        <v>13.63305634558975</v>
      </c>
      <c r="P1069" s="8">
        <f t="shared" si="200"/>
        <v>21</v>
      </c>
      <c r="Q1069" s="8">
        <f t="shared" si="201"/>
        <v>169</v>
      </c>
      <c r="R1069" s="8">
        <f t="shared" si="202"/>
        <v>71.046668792867791</v>
      </c>
      <c r="S1069" s="8">
        <f t="shared" si="203"/>
        <v>72</v>
      </c>
      <c r="T1069" t="s">
        <v>62</v>
      </c>
    </row>
    <row r="1070" spans="1:20" x14ac:dyDescent="0.35">
      <c r="A1070" s="18" t="s">
        <v>2192</v>
      </c>
      <c r="B1070" s="18" t="s">
        <v>2193</v>
      </c>
      <c r="C1070" s="19">
        <v>1884.18</v>
      </c>
      <c r="D1070" s="20">
        <f t="shared" si="192"/>
        <v>2.0440760325030372E-4</v>
      </c>
      <c r="E1070" s="10">
        <f>SUM($C$5:C1070)/SUM($C$5:$C$3941)</f>
        <v>0.8423968093641454</v>
      </c>
      <c r="F1070" t="str">
        <f t="shared" si="193"/>
        <v>B</v>
      </c>
      <c r="G1070" s="21">
        <v>0.4197326798841613</v>
      </c>
      <c r="H1070" s="22">
        <f t="shared" si="194"/>
        <v>0.25183960793049676</v>
      </c>
      <c r="I1070" s="23">
        <v>86.32692307692308</v>
      </c>
      <c r="J1070" s="23">
        <v>77.149643526261741</v>
      </c>
      <c r="K1070" s="24">
        <f t="shared" si="195"/>
        <v>0.89369157125542664</v>
      </c>
      <c r="L1070" t="str">
        <f t="shared" si="196"/>
        <v>X</v>
      </c>
      <c r="M1070" s="10">
        <f t="shared" si="197"/>
        <v>0.95</v>
      </c>
      <c r="N1070" s="24">
        <f t="shared" si="198"/>
        <v>1.6448536269514715</v>
      </c>
      <c r="O1070" s="25">
        <f t="shared" si="199"/>
        <v>179.4635185922595</v>
      </c>
      <c r="P1070" s="8">
        <f t="shared" si="200"/>
        <v>353</v>
      </c>
      <c r="Q1070" s="8">
        <f t="shared" si="201"/>
        <v>4489</v>
      </c>
      <c r="R1070" s="8">
        <f t="shared" si="202"/>
        <v>1888.1121340034431</v>
      </c>
      <c r="S1070" s="8">
        <f t="shared" si="203"/>
        <v>1889</v>
      </c>
      <c r="T1070" t="s">
        <v>62</v>
      </c>
    </row>
    <row r="1071" spans="1:20" x14ac:dyDescent="0.35">
      <c r="A1071" s="18" t="s">
        <v>2194</v>
      </c>
      <c r="B1071" s="18" t="s">
        <v>2195</v>
      </c>
      <c r="C1071" s="19">
        <v>1880.88</v>
      </c>
      <c r="D1071" s="20">
        <f t="shared" si="192"/>
        <v>2.0404959865906192E-4</v>
      </c>
      <c r="E1071" s="10">
        <f>SUM($C$5:C1071)/SUM($C$5:$C$3941)</f>
        <v>0.84260085896280446</v>
      </c>
      <c r="F1071" t="str">
        <f t="shared" si="193"/>
        <v>B</v>
      </c>
      <c r="G1071" s="21">
        <v>1.7644277673545961</v>
      </c>
      <c r="H1071" s="22">
        <f t="shared" si="194"/>
        <v>1.0586566604127576</v>
      </c>
      <c r="I1071" s="23">
        <v>20.5</v>
      </c>
      <c r="J1071" s="23">
        <v>34.969174100268681</v>
      </c>
      <c r="K1071" s="24">
        <f t="shared" si="195"/>
        <v>1.7058133707448138</v>
      </c>
      <c r="L1071" t="str">
        <f t="shared" si="196"/>
        <v>Y</v>
      </c>
      <c r="M1071" s="10">
        <f t="shared" si="197"/>
        <v>0.95</v>
      </c>
      <c r="N1071" s="24">
        <f t="shared" si="198"/>
        <v>1.6448536269514715</v>
      </c>
      <c r="O1071" s="25">
        <f t="shared" si="199"/>
        <v>81.344394341411089</v>
      </c>
      <c r="P1071" s="8">
        <f t="shared" si="200"/>
        <v>123</v>
      </c>
      <c r="Q1071" s="8">
        <f t="shared" si="201"/>
        <v>1066</v>
      </c>
      <c r="R1071" s="8">
        <f t="shared" si="202"/>
        <v>448.76195682210289</v>
      </c>
      <c r="S1071" s="8">
        <f t="shared" si="203"/>
        <v>449</v>
      </c>
      <c r="T1071" t="s">
        <v>62</v>
      </c>
    </row>
    <row r="1072" spans="1:20" x14ac:dyDescent="0.35">
      <c r="A1072" s="18" t="s">
        <v>2196</v>
      </c>
      <c r="B1072" s="18" t="s">
        <v>2197</v>
      </c>
      <c r="C1072" s="19">
        <v>1879.26</v>
      </c>
      <c r="D1072" s="20">
        <f t="shared" si="192"/>
        <v>2.038738509506341E-4</v>
      </c>
      <c r="E1072" s="10">
        <f>SUM($C$5:C1072)/SUM($C$5:$C$3941)</f>
        <v>0.84280473281375501</v>
      </c>
      <c r="F1072" t="str">
        <f t="shared" si="193"/>
        <v>B</v>
      </c>
      <c r="G1072" s="21">
        <v>1.733634686346863</v>
      </c>
      <c r="H1072" s="22">
        <f t="shared" si="194"/>
        <v>1.0401808118081177</v>
      </c>
      <c r="I1072" s="23">
        <v>20.84615384615385</v>
      </c>
      <c r="J1072" s="23">
        <v>41.143643454144282</v>
      </c>
      <c r="K1072" s="24">
        <f t="shared" si="195"/>
        <v>1.9736803132984337</v>
      </c>
      <c r="L1072" t="str">
        <f t="shared" si="196"/>
        <v>Y</v>
      </c>
      <c r="M1072" s="10">
        <f t="shared" si="197"/>
        <v>0.95</v>
      </c>
      <c r="N1072" s="24">
        <f t="shared" si="198"/>
        <v>1.6448536269514715</v>
      </c>
      <c r="O1072" s="25">
        <f t="shared" si="199"/>
        <v>95.707286313937118</v>
      </c>
      <c r="P1072" s="8">
        <f t="shared" si="200"/>
        <v>138</v>
      </c>
      <c r="Q1072" s="8">
        <f t="shared" si="201"/>
        <v>1084.0000000000002</v>
      </c>
      <c r="R1072" s="8">
        <f t="shared" si="202"/>
        <v>456.53620027106473</v>
      </c>
      <c r="S1072" s="8">
        <f t="shared" si="203"/>
        <v>457</v>
      </c>
      <c r="T1072" t="s">
        <v>62</v>
      </c>
    </row>
    <row r="1073" spans="1:20" x14ac:dyDescent="0.35">
      <c r="A1073" s="18" t="s">
        <v>2198</v>
      </c>
      <c r="B1073" s="18" t="s">
        <v>2199</v>
      </c>
      <c r="C1073" s="19">
        <v>1876.98</v>
      </c>
      <c r="D1073" s="20">
        <f t="shared" si="192"/>
        <v>2.0362650232395795E-4</v>
      </c>
      <c r="E1073" s="10">
        <f>SUM($C$5:C1073)/SUM($C$5:$C$3941)</f>
        <v>0.84300835931607909</v>
      </c>
      <c r="F1073" t="str">
        <f t="shared" si="193"/>
        <v>B</v>
      </c>
      <c r="G1073" s="21">
        <v>0.76021871202916158</v>
      </c>
      <c r="H1073" s="22">
        <f t="shared" si="194"/>
        <v>0.45613122721749694</v>
      </c>
      <c r="I1073" s="23">
        <v>47.480769230769234</v>
      </c>
      <c r="J1073" s="23">
        <v>97.814849184391775</v>
      </c>
      <c r="K1073" s="24">
        <f t="shared" si="195"/>
        <v>2.0600940289948855</v>
      </c>
      <c r="L1073" t="str">
        <f t="shared" si="196"/>
        <v>Z</v>
      </c>
      <c r="M1073" s="10">
        <f t="shared" si="197"/>
        <v>0.95</v>
      </c>
      <c r="N1073" s="24">
        <f t="shared" si="198"/>
        <v>1.6448536269514715</v>
      </c>
      <c r="O1073" s="25">
        <f t="shared" si="199"/>
        <v>227.53438905037461</v>
      </c>
      <c r="P1073" s="8">
        <f t="shared" si="200"/>
        <v>323</v>
      </c>
      <c r="Q1073" s="8">
        <f t="shared" si="201"/>
        <v>2469</v>
      </c>
      <c r="R1073" s="8">
        <f t="shared" si="202"/>
        <v>1040.472581161604</v>
      </c>
      <c r="S1073" s="8">
        <f t="shared" si="203"/>
        <v>1041</v>
      </c>
      <c r="T1073" t="s">
        <v>62</v>
      </c>
    </row>
    <row r="1074" spans="1:20" x14ac:dyDescent="0.35">
      <c r="A1074" s="18" t="s">
        <v>2200</v>
      </c>
      <c r="B1074" s="18" t="s">
        <v>2201</v>
      </c>
      <c r="C1074" s="19">
        <v>1866.43</v>
      </c>
      <c r="D1074" s="20">
        <f t="shared" si="192"/>
        <v>2.0248197249438186E-4</v>
      </c>
      <c r="E1074" s="10">
        <f>SUM($C$5:C1074)/SUM($C$5:$C$3941)</f>
        <v>0.84321084128857338</v>
      </c>
      <c r="F1074" t="str">
        <f t="shared" si="193"/>
        <v>B</v>
      </c>
      <c r="G1074" s="21">
        <v>0.53927477607627861</v>
      </c>
      <c r="H1074" s="22">
        <f t="shared" si="194"/>
        <v>0.32356486564576714</v>
      </c>
      <c r="I1074" s="23">
        <v>66.557692307692307</v>
      </c>
      <c r="J1074" s="23">
        <v>70.667521303065072</v>
      </c>
      <c r="K1074" s="24">
        <f t="shared" si="195"/>
        <v>1.0617483697657855</v>
      </c>
      <c r="L1074" t="str">
        <f t="shared" si="196"/>
        <v>Y</v>
      </c>
      <c r="M1074" s="10">
        <f t="shared" si="197"/>
        <v>0.95</v>
      </c>
      <c r="N1074" s="24">
        <f t="shared" si="198"/>
        <v>1.6448536269514715</v>
      </c>
      <c r="O1074" s="25">
        <f t="shared" si="199"/>
        <v>164.38497241953525</v>
      </c>
      <c r="P1074" s="8">
        <f t="shared" si="200"/>
        <v>298</v>
      </c>
      <c r="Q1074" s="8">
        <f t="shared" si="201"/>
        <v>3461</v>
      </c>
      <c r="R1074" s="8">
        <f t="shared" si="202"/>
        <v>1462.6321611784369</v>
      </c>
      <c r="S1074" s="8">
        <f t="shared" si="203"/>
        <v>1463</v>
      </c>
      <c r="T1074" t="s">
        <v>62</v>
      </c>
    </row>
    <row r="1075" spans="1:20" x14ac:dyDescent="0.35">
      <c r="A1075" s="18" t="s">
        <v>2202</v>
      </c>
      <c r="B1075" s="18" t="s">
        <v>2203</v>
      </c>
      <c r="C1075" s="19">
        <v>1865.23</v>
      </c>
      <c r="D1075" s="20">
        <f t="shared" si="192"/>
        <v>2.0235178900665754E-4</v>
      </c>
      <c r="E1075" s="10">
        <f>SUM($C$5:C1075)/SUM($C$5:$C$3941)</f>
        <v>0.84341319307758011</v>
      </c>
      <c r="F1075" t="str">
        <f t="shared" si="193"/>
        <v>B</v>
      </c>
      <c r="G1075" s="21">
        <v>0.73232430310168828</v>
      </c>
      <c r="H1075" s="22">
        <f t="shared" si="194"/>
        <v>0.43939458186101293</v>
      </c>
      <c r="I1075" s="23">
        <v>48.980769230769234</v>
      </c>
      <c r="J1075" s="23">
        <v>61.181981964004237</v>
      </c>
      <c r="K1075" s="24">
        <f t="shared" si="195"/>
        <v>1.2491021052721711</v>
      </c>
      <c r="L1075" t="str">
        <f t="shared" si="196"/>
        <v>Y</v>
      </c>
      <c r="M1075" s="10">
        <f t="shared" si="197"/>
        <v>0.95</v>
      </c>
      <c r="N1075" s="24">
        <f t="shared" si="198"/>
        <v>1.6448536269514715</v>
      </c>
      <c r="O1075" s="25">
        <f t="shared" si="199"/>
        <v>142.31995451762251</v>
      </c>
      <c r="P1075" s="8">
        <f t="shared" si="200"/>
        <v>241</v>
      </c>
      <c r="Q1075" s="8">
        <f t="shared" si="201"/>
        <v>2547</v>
      </c>
      <c r="R1075" s="8">
        <f t="shared" si="202"/>
        <v>1076.718367452075</v>
      </c>
      <c r="S1075" s="8">
        <f t="shared" si="203"/>
        <v>1077</v>
      </c>
      <c r="T1075" t="s">
        <v>62</v>
      </c>
    </row>
    <row r="1076" spans="1:20" x14ac:dyDescent="0.35">
      <c r="A1076" s="18" t="s">
        <v>2204</v>
      </c>
      <c r="B1076" s="18" t="s">
        <v>2205</v>
      </c>
      <c r="C1076" s="19">
        <v>1863.7</v>
      </c>
      <c r="D1076" s="20">
        <f t="shared" si="192"/>
        <v>2.0218580505980906E-4</v>
      </c>
      <c r="E1076" s="10">
        <f>SUM($C$5:C1076)/SUM($C$5:$C$3941)</f>
        <v>0.84361537888263993</v>
      </c>
      <c r="F1076" t="str">
        <f t="shared" si="193"/>
        <v>B</v>
      </c>
      <c r="G1076" s="21">
        <v>0.54863114512805422</v>
      </c>
      <c r="H1076" s="22">
        <f t="shared" si="194"/>
        <v>0.32917868707683251</v>
      </c>
      <c r="I1076" s="23">
        <v>65.32692307692308</v>
      </c>
      <c r="J1076" s="23">
        <v>84.438101508888394</v>
      </c>
      <c r="K1076" s="24">
        <f t="shared" si="195"/>
        <v>1.2925467407895779</v>
      </c>
      <c r="L1076" t="str">
        <f t="shared" si="196"/>
        <v>Y</v>
      </c>
      <c r="M1076" s="10">
        <f t="shared" si="197"/>
        <v>0.95</v>
      </c>
      <c r="N1076" s="24">
        <f t="shared" si="198"/>
        <v>1.6448536269514715</v>
      </c>
      <c r="O1076" s="25">
        <f t="shared" si="199"/>
        <v>196.41774229167004</v>
      </c>
      <c r="P1076" s="8">
        <f t="shared" si="200"/>
        <v>328</v>
      </c>
      <c r="Q1076" s="8">
        <f t="shared" si="201"/>
        <v>3397</v>
      </c>
      <c r="R1076" s="8">
        <f t="shared" si="202"/>
        <v>1436.6365685920287</v>
      </c>
      <c r="S1076" s="8">
        <f t="shared" si="203"/>
        <v>1437</v>
      </c>
      <c r="T1076" t="s">
        <v>62</v>
      </c>
    </row>
    <row r="1077" spans="1:20" x14ac:dyDescent="0.35">
      <c r="A1077" s="18" t="s">
        <v>2206</v>
      </c>
      <c r="B1077" s="18" t="s">
        <v>2207</v>
      </c>
      <c r="C1077" s="19">
        <v>1859.12</v>
      </c>
      <c r="D1077" s="20">
        <f t="shared" si="192"/>
        <v>2.0168893808166134E-4</v>
      </c>
      <c r="E1077" s="10">
        <f>SUM($C$5:C1077)/SUM($C$5:$C$3941)</f>
        <v>0.84381706782072163</v>
      </c>
      <c r="F1077" t="str">
        <f t="shared" si="193"/>
        <v>B</v>
      </c>
      <c r="G1077" s="21">
        <v>1.817321603128055</v>
      </c>
      <c r="H1077" s="22">
        <f t="shared" si="194"/>
        <v>1.0903929618768329</v>
      </c>
      <c r="I1077" s="23">
        <v>19.67307692307692</v>
      </c>
      <c r="J1077" s="23">
        <v>18.878061916400661</v>
      </c>
      <c r="K1077" s="24">
        <f t="shared" si="195"/>
        <v>0.95958868001254594</v>
      </c>
      <c r="L1077" t="str">
        <f t="shared" si="196"/>
        <v>X</v>
      </c>
      <c r="M1077" s="10">
        <f t="shared" si="197"/>
        <v>0.95</v>
      </c>
      <c r="N1077" s="24">
        <f t="shared" si="198"/>
        <v>1.6448536269514715</v>
      </c>
      <c r="O1077" s="25">
        <f t="shared" si="199"/>
        <v>43.913662602556897</v>
      </c>
      <c r="P1077" s="8">
        <f t="shared" si="200"/>
        <v>84</v>
      </c>
      <c r="Q1077" s="8">
        <f t="shared" si="201"/>
        <v>1022.9999999999998</v>
      </c>
      <c r="R1077" s="8">
        <f t="shared" si="202"/>
        <v>433.17291620618067</v>
      </c>
      <c r="S1077" s="8">
        <f t="shared" si="203"/>
        <v>434</v>
      </c>
      <c r="T1077" t="s">
        <v>62</v>
      </c>
    </row>
    <row r="1078" spans="1:20" x14ac:dyDescent="0.35">
      <c r="A1078" s="18" t="s">
        <v>2208</v>
      </c>
      <c r="B1078" s="18" t="s">
        <v>2209</v>
      </c>
      <c r="C1078" s="19">
        <v>1855.08</v>
      </c>
      <c r="D1078" s="20">
        <f t="shared" si="192"/>
        <v>2.0125065367298953E-4</v>
      </c>
      <c r="E1078" s="10">
        <f>SUM($C$5:C1078)/SUM($C$5:$C$3941)</f>
        <v>0.84401831847439457</v>
      </c>
      <c r="F1078" t="str">
        <f t="shared" si="193"/>
        <v>B</v>
      </c>
      <c r="G1078" s="21">
        <v>11.17518072289157</v>
      </c>
      <c r="H1078" s="22">
        <f t="shared" si="194"/>
        <v>6.7051084337349414</v>
      </c>
      <c r="I1078" s="23">
        <v>3.192307692307693</v>
      </c>
      <c r="J1078" s="23">
        <v>21.096453062660501</v>
      </c>
      <c r="K1078" s="24">
        <f t="shared" si="195"/>
        <v>6.6085274654117221</v>
      </c>
      <c r="L1078" t="str">
        <f t="shared" si="196"/>
        <v>Z</v>
      </c>
      <c r="M1078" s="10">
        <f t="shared" si="197"/>
        <v>0.95</v>
      </c>
      <c r="N1078" s="24">
        <f t="shared" si="198"/>
        <v>1.6448536269514715</v>
      </c>
      <c r="O1078" s="25">
        <f t="shared" si="199"/>
        <v>49.07402709064668</v>
      </c>
      <c r="P1078" s="8">
        <f t="shared" si="200"/>
        <v>56</v>
      </c>
      <c r="Q1078" s="8">
        <f t="shared" si="201"/>
        <v>166.00000000000003</v>
      </c>
      <c r="R1078" s="8">
        <f t="shared" si="202"/>
        <v>70.36653064305446</v>
      </c>
      <c r="S1078" s="8">
        <f t="shared" si="203"/>
        <v>71</v>
      </c>
      <c r="T1078" t="s">
        <v>175</v>
      </c>
    </row>
    <row r="1079" spans="1:20" x14ac:dyDescent="0.35">
      <c r="A1079" s="18" t="s">
        <v>2210</v>
      </c>
      <c r="B1079" s="18" t="s">
        <v>2211</v>
      </c>
      <c r="C1079" s="19">
        <v>1854.93</v>
      </c>
      <c r="D1079" s="20">
        <f t="shared" si="192"/>
        <v>2.01234380737024E-4</v>
      </c>
      <c r="E1079" s="10">
        <f>SUM($C$5:C1079)/SUM($C$5:$C$3941)</f>
        <v>0.84421955285513162</v>
      </c>
      <c r="F1079" t="str">
        <f t="shared" si="193"/>
        <v>B</v>
      </c>
      <c r="G1079" s="21">
        <v>2.4279188481675389</v>
      </c>
      <c r="H1079" s="22">
        <f t="shared" si="194"/>
        <v>1.4567513089005233</v>
      </c>
      <c r="I1079" s="23">
        <v>14.69230769230769</v>
      </c>
      <c r="J1079" s="23">
        <v>24.328260385684491</v>
      </c>
      <c r="K1079" s="24">
        <f t="shared" si="195"/>
        <v>1.6558501833188399</v>
      </c>
      <c r="L1079" t="str">
        <f t="shared" si="196"/>
        <v>Y</v>
      </c>
      <c r="M1079" s="10">
        <f t="shared" si="197"/>
        <v>0.95</v>
      </c>
      <c r="N1079" s="24">
        <f t="shared" si="198"/>
        <v>1.6448536269514715</v>
      </c>
      <c r="O1079" s="25">
        <f t="shared" si="199"/>
        <v>56.59177425178148</v>
      </c>
      <c r="P1079" s="8">
        <f t="shared" si="200"/>
        <v>86</v>
      </c>
      <c r="Q1079" s="8">
        <f t="shared" si="201"/>
        <v>763.99999999999989</v>
      </c>
      <c r="R1079" s="8">
        <f t="shared" si="202"/>
        <v>323.86869298476898</v>
      </c>
      <c r="S1079" s="8">
        <f t="shared" si="203"/>
        <v>324</v>
      </c>
      <c r="T1079" t="s">
        <v>62</v>
      </c>
    </row>
    <row r="1080" spans="1:20" x14ac:dyDescent="0.35">
      <c r="A1080" s="18" t="s">
        <v>2212</v>
      </c>
      <c r="B1080" s="18" t="s">
        <v>2213</v>
      </c>
      <c r="C1080" s="19">
        <v>1854.79</v>
      </c>
      <c r="D1080" s="20">
        <f t="shared" si="192"/>
        <v>2.0121919266345617E-4</v>
      </c>
      <c r="E1080" s="10">
        <f>SUM($C$5:C1080)/SUM($C$5:$C$3941)</f>
        <v>0.84442077204779509</v>
      </c>
      <c r="F1080" t="str">
        <f t="shared" si="193"/>
        <v>B</v>
      </c>
      <c r="G1080" s="21">
        <v>3.045632183908046</v>
      </c>
      <c r="H1080" s="22">
        <f t="shared" si="194"/>
        <v>1.8273793103448275</v>
      </c>
      <c r="I1080" s="23">
        <v>11.71153846153846</v>
      </c>
      <c r="J1080" s="23">
        <v>23.81821393878613</v>
      </c>
      <c r="K1080" s="24">
        <f t="shared" si="195"/>
        <v>2.0337391212099818</v>
      </c>
      <c r="L1080" t="str">
        <f t="shared" si="196"/>
        <v>Z</v>
      </c>
      <c r="M1080" s="10">
        <f t="shared" si="197"/>
        <v>0.95</v>
      </c>
      <c r="N1080" s="24">
        <f t="shared" si="198"/>
        <v>1.6448536269514715</v>
      </c>
      <c r="O1080" s="25">
        <f t="shared" si="199"/>
        <v>55.40531731144965</v>
      </c>
      <c r="P1080" s="8">
        <f t="shared" si="200"/>
        <v>79</v>
      </c>
      <c r="Q1080" s="8">
        <f t="shared" si="201"/>
        <v>608.99999999999989</v>
      </c>
      <c r="R1080" s="8">
        <f t="shared" si="202"/>
        <v>258.17209109837597</v>
      </c>
      <c r="S1080" s="8">
        <f t="shared" si="203"/>
        <v>259</v>
      </c>
      <c r="T1080" t="s">
        <v>62</v>
      </c>
    </row>
    <row r="1081" spans="1:20" x14ac:dyDescent="0.35">
      <c r="A1081" s="18" t="s">
        <v>2214</v>
      </c>
      <c r="B1081" s="18" t="s">
        <v>2215</v>
      </c>
      <c r="C1081" s="19">
        <v>1854.26</v>
      </c>
      <c r="D1081" s="20">
        <f t="shared" si="192"/>
        <v>2.0116169495637795E-4</v>
      </c>
      <c r="E1081" s="10">
        <f>SUM($C$5:C1081)/SUM($C$5:$C$3941)</f>
        <v>0.84462193374275141</v>
      </c>
      <c r="F1081" t="str">
        <f t="shared" si="193"/>
        <v>B</v>
      </c>
      <c r="G1081" s="21">
        <v>1.4285516178736519</v>
      </c>
      <c r="H1081" s="22">
        <f t="shared" si="194"/>
        <v>0.85713097072419109</v>
      </c>
      <c r="I1081" s="23">
        <v>24.96153846153846</v>
      </c>
      <c r="J1081" s="23">
        <v>30.562030485402119</v>
      </c>
      <c r="K1081" s="24">
        <f t="shared" si="195"/>
        <v>1.2243648576586366</v>
      </c>
      <c r="L1081" t="str">
        <f t="shared" si="196"/>
        <v>Y</v>
      </c>
      <c r="M1081" s="10">
        <f t="shared" si="197"/>
        <v>0.95</v>
      </c>
      <c r="N1081" s="24">
        <f t="shared" si="198"/>
        <v>1.6448536269514715</v>
      </c>
      <c r="O1081" s="25">
        <f t="shared" si="199"/>
        <v>71.092610095692137</v>
      </c>
      <c r="P1081" s="8">
        <f t="shared" si="200"/>
        <v>122</v>
      </c>
      <c r="Q1081" s="8">
        <f t="shared" si="201"/>
        <v>1298</v>
      </c>
      <c r="R1081" s="8">
        <f t="shared" si="202"/>
        <v>550.3370482939622</v>
      </c>
      <c r="S1081" s="8">
        <f t="shared" si="203"/>
        <v>551</v>
      </c>
      <c r="T1081" t="s">
        <v>62</v>
      </c>
    </row>
    <row r="1082" spans="1:20" x14ac:dyDescent="0.35">
      <c r="A1082" s="18" t="s">
        <v>2216</v>
      </c>
      <c r="B1082" s="18" t="s">
        <v>2217</v>
      </c>
      <c r="C1082" s="19">
        <v>1849.23</v>
      </c>
      <c r="D1082" s="20">
        <f t="shared" si="192"/>
        <v>2.0061600917033361E-4</v>
      </c>
      <c r="E1082" s="10">
        <f>SUM($C$5:C1082)/SUM($C$5:$C$3941)</f>
        <v>0.84482254975192184</v>
      </c>
      <c r="F1082" t="str">
        <f t="shared" si="193"/>
        <v>B</v>
      </c>
      <c r="G1082" s="21">
        <v>1.4346237393328161</v>
      </c>
      <c r="H1082" s="22">
        <f t="shared" si="194"/>
        <v>0.86077424359968957</v>
      </c>
      <c r="I1082" s="23">
        <v>24.78846153846154</v>
      </c>
      <c r="J1082" s="23">
        <v>166.1863278086615</v>
      </c>
      <c r="K1082" s="24">
        <f t="shared" si="195"/>
        <v>6.7041807960049633</v>
      </c>
      <c r="L1082" t="str">
        <f t="shared" si="196"/>
        <v>Z</v>
      </c>
      <c r="M1082" s="10">
        <f t="shared" si="197"/>
        <v>0.95</v>
      </c>
      <c r="N1082" s="24">
        <f t="shared" si="198"/>
        <v>1.6448536269514715</v>
      </c>
      <c r="O1082" s="25">
        <f t="shared" si="199"/>
        <v>386.57836598190931</v>
      </c>
      <c r="P1082" s="8">
        <f t="shared" si="200"/>
        <v>437</v>
      </c>
      <c r="Q1082" s="8">
        <f t="shared" si="201"/>
        <v>1289</v>
      </c>
      <c r="R1082" s="8">
        <f t="shared" si="202"/>
        <v>547.2639299259356</v>
      </c>
      <c r="S1082" s="8">
        <f t="shared" si="203"/>
        <v>548</v>
      </c>
      <c r="T1082" t="s">
        <v>175</v>
      </c>
    </row>
    <row r="1083" spans="1:20" x14ac:dyDescent="0.35">
      <c r="A1083" s="18" t="s">
        <v>2218</v>
      </c>
      <c r="B1083" s="18" t="s">
        <v>2219</v>
      </c>
      <c r="C1083" s="19">
        <v>1849.09</v>
      </c>
      <c r="D1083" s="20">
        <f t="shared" si="192"/>
        <v>2.0060082109676574E-4</v>
      </c>
      <c r="E1083" s="10">
        <f>SUM($C$5:C1083)/SUM($C$5:$C$3941)</f>
        <v>0.84502315057301858</v>
      </c>
      <c r="F1083" t="str">
        <f t="shared" si="193"/>
        <v>B</v>
      </c>
      <c r="G1083" s="21">
        <v>4.0023593073593071</v>
      </c>
      <c r="H1083" s="22">
        <f t="shared" si="194"/>
        <v>2.401415584415584</v>
      </c>
      <c r="I1083" s="23">
        <v>8.884615384615385</v>
      </c>
      <c r="J1083" s="23">
        <v>30.905075315250851</v>
      </c>
      <c r="K1083" s="24">
        <f t="shared" si="195"/>
        <v>3.4784933255260695</v>
      </c>
      <c r="L1083" t="str">
        <f t="shared" si="196"/>
        <v>Z</v>
      </c>
      <c r="M1083" s="10">
        <f t="shared" si="197"/>
        <v>0.95</v>
      </c>
      <c r="N1083" s="24">
        <f t="shared" si="198"/>
        <v>1.6448536269514715</v>
      </c>
      <c r="O1083" s="25">
        <f t="shared" si="199"/>
        <v>71.890592165156662</v>
      </c>
      <c r="P1083" s="8">
        <f t="shared" si="200"/>
        <v>90</v>
      </c>
      <c r="Q1083" s="8">
        <f t="shared" si="201"/>
        <v>462</v>
      </c>
      <c r="R1083" s="8">
        <f t="shared" si="202"/>
        <v>196.15632809765705</v>
      </c>
      <c r="S1083" s="8">
        <f t="shared" si="203"/>
        <v>197</v>
      </c>
      <c r="T1083" t="s">
        <v>62</v>
      </c>
    </row>
    <row r="1084" spans="1:20" x14ac:dyDescent="0.35">
      <c r="A1084" s="18" t="s">
        <v>2220</v>
      </c>
      <c r="B1084" s="18" t="s">
        <v>2221</v>
      </c>
      <c r="C1084" s="19">
        <v>1847.79</v>
      </c>
      <c r="D1084" s="20">
        <f t="shared" si="192"/>
        <v>2.0045978898506443E-4</v>
      </c>
      <c r="E1084" s="10">
        <f>SUM($C$5:C1084)/SUM($C$5:$C$3941)</f>
        <v>0.84522361036200366</v>
      </c>
      <c r="F1084" t="str">
        <f t="shared" si="193"/>
        <v>B</v>
      </c>
      <c r="G1084" s="21">
        <v>2.8647906976744189</v>
      </c>
      <c r="H1084" s="22">
        <f t="shared" si="194"/>
        <v>1.7188744186046512</v>
      </c>
      <c r="I1084" s="23">
        <v>12.40384615384615</v>
      </c>
      <c r="J1084" s="23">
        <v>19.576155579428381</v>
      </c>
      <c r="K1084" s="24">
        <f t="shared" si="195"/>
        <v>1.5782326978763972</v>
      </c>
      <c r="L1084" t="str">
        <f t="shared" si="196"/>
        <v>Y</v>
      </c>
      <c r="M1084" s="10">
        <f t="shared" si="197"/>
        <v>0.95</v>
      </c>
      <c r="N1084" s="24">
        <f t="shared" si="198"/>
        <v>1.6448536269514715</v>
      </c>
      <c r="O1084" s="25">
        <f t="shared" si="199"/>
        <v>45.537550145618162</v>
      </c>
      <c r="P1084" s="8">
        <f t="shared" si="200"/>
        <v>71</v>
      </c>
      <c r="Q1084" s="8">
        <f t="shared" si="201"/>
        <v>644.99999999999977</v>
      </c>
      <c r="R1084" s="8">
        <f t="shared" si="202"/>
        <v>273.95093123376762</v>
      </c>
      <c r="S1084" s="8">
        <f t="shared" si="203"/>
        <v>274</v>
      </c>
      <c r="T1084" t="s">
        <v>175</v>
      </c>
    </row>
    <row r="1085" spans="1:20" x14ac:dyDescent="0.35">
      <c r="A1085" s="18" t="s">
        <v>2222</v>
      </c>
      <c r="B1085" s="18" t="s">
        <v>2223</v>
      </c>
      <c r="C1085" s="19">
        <v>1845.42</v>
      </c>
      <c r="D1085" s="20">
        <f t="shared" si="192"/>
        <v>2.0020267659680895E-4</v>
      </c>
      <c r="E1085" s="10">
        <f>SUM($C$5:C1085)/SUM($C$5:$C$3941)</f>
        <v>0.84542381303860037</v>
      </c>
      <c r="F1085" t="str">
        <f t="shared" si="193"/>
        <v>B</v>
      </c>
      <c r="G1085" s="21">
        <v>1.658059299191375</v>
      </c>
      <c r="H1085" s="22">
        <f t="shared" si="194"/>
        <v>0.99483557951482493</v>
      </c>
      <c r="I1085" s="23">
        <v>21.40384615384615</v>
      </c>
      <c r="J1085" s="23">
        <v>31.679311994524991</v>
      </c>
      <c r="K1085" s="24">
        <f t="shared" si="195"/>
        <v>1.4800756727001796</v>
      </c>
      <c r="L1085" t="str">
        <f t="shared" si="196"/>
        <v>Y</v>
      </c>
      <c r="M1085" s="10">
        <f t="shared" si="197"/>
        <v>0.95</v>
      </c>
      <c r="N1085" s="24">
        <f t="shared" si="198"/>
        <v>1.6448536269514715</v>
      </c>
      <c r="O1085" s="25">
        <f t="shared" si="199"/>
        <v>73.691601636294735</v>
      </c>
      <c r="P1085" s="8">
        <f t="shared" si="200"/>
        <v>117</v>
      </c>
      <c r="Q1085" s="8">
        <f t="shared" si="201"/>
        <v>1112.9999999999998</v>
      </c>
      <c r="R1085" s="8">
        <f t="shared" si="202"/>
        <v>473.02808356187012</v>
      </c>
      <c r="S1085" s="8">
        <f t="shared" si="203"/>
        <v>474</v>
      </c>
      <c r="T1085" t="s">
        <v>62</v>
      </c>
    </row>
    <row r="1086" spans="1:20" x14ac:dyDescent="0.35">
      <c r="A1086" s="18" t="s">
        <v>2224</v>
      </c>
      <c r="B1086" s="18" t="s">
        <v>2225</v>
      </c>
      <c r="C1086" s="19">
        <v>1844.14</v>
      </c>
      <c r="D1086" s="20">
        <f t="shared" si="192"/>
        <v>2.0006381420990306E-4</v>
      </c>
      <c r="E1086" s="10">
        <f>SUM($C$5:C1086)/SUM($C$5:$C$3941)</f>
        <v>0.84562387685281026</v>
      </c>
      <c r="F1086" t="str">
        <f t="shared" si="193"/>
        <v>B</v>
      </c>
      <c r="G1086" s="21">
        <v>4.2986946386946387</v>
      </c>
      <c r="H1086" s="22">
        <f t="shared" si="194"/>
        <v>2.5792167832167832</v>
      </c>
      <c r="I1086" s="23">
        <v>8.25</v>
      </c>
      <c r="J1086" s="23">
        <v>15.33402598606043</v>
      </c>
      <c r="K1086" s="24">
        <f t="shared" si="195"/>
        <v>1.8586698164921733</v>
      </c>
      <c r="L1086" t="str">
        <f t="shared" si="196"/>
        <v>Y</v>
      </c>
      <c r="M1086" s="10">
        <f t="shared" si="197"/>
        <v>0.95</v>
      </c>
      <c r="N1086" s="24">
        <f t="shared" si="198"/>
        <v>1.6448536269514715</v>
      </c>
      <c r="O1086" s="25">
        <f t="shared" si="199"/>
        <v>35.669617277062336</v>
      </c>
      <c r="P1086" s="8">
        <f t="shared" si="200"/>
        <v>53</v>
      </c>
      <c r="Q1086" s="8">
        <f t="shared" si="201"/>
        <v>429</v>
      </c>
      <c r="R1086" s="8">
        <f t="shared" si="202"/>
        <v>182.38945300178699</v>
      </c>
      <c r="S1086" s="8">
        <f t="shared" si="203"/>
        <v>183</v>
      </c>
      <c r="T1086" t="s">
        <v>62</v>
      </c>
    </row>
    <row r="1087" spans="1:20" x14ac:dyDescent="0.35">
      <c r="A1087" s="18" t="s">
        <v>2226</v>
      </c>
      <c r="B1087" s="18" t="s">
        <v>2227</v>
      </c>
      <c r="C1087" s="19">
        <v>1842</v>
      </c>
      <c r="D1087" s="20">
        <f t="shared" si="192"/>
        <v>1.9983165365679471E-4</v>
      </c>
      <c r="E1087" s="10">
        <f>SUM($C$5:C1087)/SUM($C$5:$C$3941)</f>
        <v>0.84582370850646704</v>
      </c>
      <c r="F1087" t="str">
        <f t="shared" si="193"/>
        <v>B</v>
      </c>
      <c r="G1087" s="21">
        <v>20.021739130434781</v>
      </c>
      <c r="H1087" s="22">
        <f t="shared" si="194"/>
        <v>12.013043478260869</v>
      </c>
      <c r="I1087" s="23">
        <v>1.7692307692307689</v>
      </c>
      <c r="J1087" s="23">
        <v>3.627862680970142</v>
      </c>
      <c r="K1087" s="24">
        <f t="shared" si="195"/>
        <v>2.0505310805483417</v>
      </c>
      <c r="L1087" t="str">
        <f t="shared" si="196"/>
        <v>Z</v>
      </c>
      <c r="M1087" s="10">
        <f t="shared" si="197"/>
        <v>0.95</v>
      </c>
      <c r="N1087" s="24">
        <f t="shared" si="198"/>
        <v>1.6448536269514715</v>
      </c>
      <c r="O1087" s="25">
        <f t="shared" si="199"/>
        <v>8.4390409590787758</v>
      </c>
      <c r="P1087" s="8">
        <f t="shared" si="200"/>
        <v>12</v>
      </c>
      <c r="Q1087" s="8">
        <f t="shared" si="201"/>
        <v>91.999999999999986</v>
      </c>
      <c r="R1087" s="8">
        <f t="shared" si="202"/>
        <v>39.136536334911952</v>
      </c>
      <c r="S1087" s="8">
        <f t="shared" si="203"/>
        <v>40</v>
      </c>
      <c r="T1087" t="s">
        <v>62</v>
      </c>
    </row>
    <row r="1088" spans="1:20" x14ac:dyDescent="0.35">
      <c r="A1088" s="18" t="s">
        <v>2228</v>
      </c>
      <c r="B1088" s="18" t="s">
        <v>2229</v>
      </c>
      <c r="C1088" s="19">
        <v>1837.83</v>
      </c>
      <c r="D1088" s="20">
        <f t="shared" si="192"/>
        <v>1.9937926603695277E-4</v>
      </c>
      <c r="E1088" s="10">
        <f>SUM($C$5:C1088)/SUM($C$5:$C$3941)</f>
        <v>0.84602308777250401</v>
      </c>
      <c r="F1088" t="str">
        <f t="shared" si="193"/>
        <v>B</v>
      </c>
      <c r="G1088" s="21">
        <v>0.13435411945317641</v>
      </c>
      <c r="H1088" s="22">
        <f t="shared" si="194"/>
        <v>8.0612471671905842E-2</v>
      </c>
      <c r="I1088" s="23">
        <v>263.05769230769232</v>
      </c>
      <c r="J1088" s="23">
        <v>1771.6598001836369</v>
      </c>
      <c r="K1088" s="24">
        <f t="shared" si="195"/>
        <v>6.7348716726039264</v>
      </c>
      <c r="L1088" t="str">
        <f t="shared" si="196"/>
        <v>Z</v>
      </c>
      <c r="M1088" s="10">
        <f t="shared" si="197"/>
        <v>0.95</v>
      </c>
      <c r="N1088" s="24">
        <f t="shared" si="198"/>
        <v>1.6448536269514715</v>
      </c>
      <c r="O1088" s="25">
        <f t="shared" si="199"/>
        <v>4121.1895085579399</v>
      </c>
      <c r="P1088" s="8">
        <f t="shared" si="200"/>
        <v>4648</v>
      </c>
      <c r="Q1088" s="8">
        <f t="shared" si="201"/>
        <v>13679</v>
      </c>
      <c r="R1088" s="8">
        <f t="shared" si="202"/>
        <v>5825.6052629995283</v>
      </c>
      <c r="S1088" s="8">
        <f t="shared" si="203"/>
        <v>5826</v>
      </c>
      <c r="T1088" t="s">
        <v>175</v>
      </c>
    </row>
    <row r="1089" spans="1:20" x14ac:dyDescent="0.35">
      <c r="A1089" s="18" t="s">
        <v>2230</v>
      </c>
      <c r="B1089" s="18" t="s">
        <v>2231</v>
      </c>
      <c r="C1089" s="19">
        <v>1837.06</v>
      </c>
      <c r="D1089" s="20">
        <f t="shared" si="192"/>
        <v>1.9929573163232969E-4</v>
      </c>
      <c r="E1089" s="10">
        <f>SUM($C$5:C1089)/SUM($C$5:$C$3941)</f>
        <v>0.84622238350413637</v>
      </c>
      <c r="F1089" t="str">
        <f t="shared" si="193"/>
        <v>B</v>
      </c>
      <c r="G1089" s="21">
        <v>1.1991253263707571</v>
      </c>
      <c r="H1089" s="22">
        <f t="shared" si="194"/>
        <v>0.71947519582245423</v>
      </c>
      <c r="I1089" s="23">
        <v>29.46153846153846</v>
      </c>
      <c r="J1089" s="23">
        <v>91.224450957452689</v>
      </c>
      <c r="K1089" s="24">
        <f t="shared" si="195"/>
        <v>3.0963912857621021</v>
      </c>
      <c r="L1089" t="str">
        <f t="shared" si="196"/>
        <v>Z</v>
      </c>
      <c r="M1089" s="10">
        <f t="shared" si="197"/>
        <v>0.95</v>
      </c>
      <c r="N1089" s="24">
        <f t="shared" si="198"/>
        <v>1.6448536269514715</v>
      </c>
      <c r="O1089" s="25">
        <f t="shared" si="199"/>
        <v>212.20397401964183</v>
      </c>
      <c r="P1089" s="8">
        <f t="shared" si="200"/>
        <v>272</v>
      </c>
      <c r="Q1089" s="8">
        <f t="shared" si="201"/>
        <v>1532</v>
      </c>
      <c r="R1089" s="8">
        <f t="shared" si="202"/>
        <v>652.58406891219249</v>
      </c>
      <c r="S1089" s="8">
        <f t="shared" si="203"/>
        <v>653</v>
      </c>
      <c r="T1089" t="s">
        <v>62</v>
      </c>
    </row>
    <row r="1090" spans="1:20" x14ac:dyDescent="0.35">
      <c r="A1090" s="18" t="s">
        <v>2232</v>
      </c>
      <c r="B1090" s="18" t="s">
        <v>2233</v>
      </c>
      <c r="C1090" s="19">
        <v>1836.47</v>
      </c>
      <c r="D1090" s="20">
        <f t="shared" si="192"/>
        <v>1.9923172475086524E-4</v>
      </c>
      <c r="E1090" s="10">
        <f>SUM($C$5:C1090)/SUM($C$5:$C$3941)</f>
        <v>0.84642161522888715</v>
      </c>
      <c r="F1090" t="str">
        <f t="shared" si="193"/>
        <v>B</v>
      </c>
      <c r="G1090" s="21">
        <v>1.394434320425209</v>
      </c>
      <c r="H1090" s="22">
        <f t="shared" si="194"/>
        <v>0.83666059225512535</v>
      </c>
      <c r="I1090" s="23">
        <v>25.32692307692308</v>
      </c>
      <c r="J1090" s="23">
        <v>43.290048285292848</v>
      </c>
      <c r="K1090" s="24">
        <f t="shared" si="195"/>
        <v>1.7092501980525647</v>
      </c>
      <c r="L1090" t="str">
        <f t="shared" si="196"/>
        <v>Y</v>
      </c>
      <c r="M1090" s="10">
        <f t="shared" si="197"/>
        <v>0.95</v>
      </c>
      <c r="N1090" s="24">
        <f t="shared" si="198"/>
        <v>1.6448536269514715</v>
      </c>
      <c r="O1090" s="25">
        <f t="shared" si="199"/>
        <v>100.70019808533401</v>
      </c>
      <c r="P1090" s="8">
        <f t="shared" si="200"/>
        <v>152</v>
      </c>
      <c r="Q1090" s="8">
        <f t="shared" si="201"/>
        <v>1317.0000000000002</v>
      </c>
      <c r="R1090" s="8">
        <f t="shared" si="202"/>
        <v>561.09090424464557</v>
      </c>
      <c r="S1090" s="8">
        <f t="shared" si="203"/>
        <v>562</v>
      </c>
      <c r="T1090" t="s">
        <v>62</v>
      </c>
    </row>
    <row r="1091" spans="1:20" x14ac:dyDescent="0.35">
      <c r="A1091" s="18" t="s">
        <v>2234</v>
      </c>
      <c r="B1091" s="18" t="s">
        <v>2235</v>
      </c>
      <c r="C1091" s="19">
        <v>1834.7</v>
      </c>
      <c r="D1091" s="20">
        <f t="shared" si="192"/>
        <v>1.9903970410647191E-4</v>
      </c>
      <c r="E1091" s="10">
        <f>SUM($C$5:C1091)/SUM($C$5:$C$3941)</f>
        <v>0.84662065493299365</v>
      </c>
      <c r="F1091" t="str">
        <f t="shared" si="193"/>
        <v>B</v>
      </c>
      <c r="G1091" s="21">
        <v>0.13430202767000951</v>
      </c>
      <c r="H1091" s="22">
        <f t="shared" si="194"/>
        <v>8.0581216602005706E-2</v>
      </c>
      <c r="I1091" s="23">
        <v>262.71153846153851</v>
      </c>
      <c r="J1091" s="23">
        <v>1798.2853089577511</v>
      </c>
      <c r="K1091" s="24">
        <f t="shared" si="195"/>
        <v>6.8450945074154923</v>
      </c>
      <c r="L1091" t="str">
        <f t="shared" si="196"/>
        <v>Z</v>
      </c>
      <c r="M1091" s="10">
        <f t="shared" si="197"/>
        <v>0.95</v>
      </c>
      <c r="N1091" s="24">
        <f t="shared" si="198"/>
        <v>1.6448536269514715</v>
      </c>
      <c r="O1091" s="25">
        <f t="shared" si="199"/>
        <v>4183.1250829884957</v>
      </c>
      <c r="P1091" s="8">
        <f t="shared" si="200"/>
        <v>4709</v>
      </c>
      <c r="Q1091" s="8">
        <f t="shared" si="201"/>
        <v>13661.000000000002</v>
      </c>
      <c r="R1091" s="8">
        <f t="shared" si="202"/>
        <v>5822.9000229473813</v>
      </c>
      <c r="S1091" s="8">
        <f t="shared" si="203"/>
        <v>5823</v>
      </c>
      <c r="T1091" t="s">
        <v>175</v>
      </c>
    </row>
    <row r="1092" spans="1:20" x14ac:dyDescent="0.35">
      <c r="A1092" s="18" t="s">
        <v>2236</v>
      </c>
      <c r="B1092" s="18" t="s">
        <v>2237</v>
      </c>
      <c r="C1092" s="19">
        <v>1828.1</v>
      </c>
      <c r="D1092" s="20">
        <f t="shared" si="192"/>
        <v>1.9832369492398826E-4</v>
      </c>
      <c r="E1092" s="10">
        <f>SUM($C$5:C1092)/SUM($C$5:$C$3941)</f>
        <v>0.84681897862791766</v>
      </c>
      <c r="F1092" t="str">
        <f t="shared" si="193"/>
        <v>B</v>
      </c>
      <c r="G1092" s="21">
        <v>4.2913145539906097</v>
      </c>
      <c r="H1092" s="22">
        <f t="shared" si="194"/>
        <v>2.5747887323943659</v>
      </c>
      <c r="I1092" s="23">
        <v>8.1923076923076916</v>
      </c>
      <c r="J1092" s="23">
        <v>17.473833054855461</v>
      </c>
      <c r="K1092" s="24">
        <f t="shared" si="195"/>
        <v>2.1329561475410426</v>
      </c>
      <c r="L1092" t="str">
        <f t="shared" si="196"/>
        <v>Z</v>
      </c>
      <c r="M1092" s="10">
        <f t="shared" si="197"/>
        <v>0.95</v>
      </c>
      <c r="N1092" s="24">
        <f t="shared" si="198"/>
        <v>1.6448536269514715</v>
      </c>
      <c r="O1092" s="25">
        <f t="shared" si="199"/>
        <v>40.647181503186417</v>
      </c>
      <c r="P1092" s="8">
        <f t="shared" si="200"/>
        <v>58</v>
      </c>
      <c r="Q1092" s="8">
        <f t="shared" si="201"/>
        <v>425.99999999999994</v>
      </c>
      <c r="R1092" s="8">
        <f t="shared" si="202"/>
        <v>181.90682653419228</v>
      </c>
      <c r="S1092" s="8">
        <f t="shared" si="203"/>
        <v>182</v>
      </c>
      <c r="T1092" t="s">
        <v>62</v>
      </c>
    </row>
    <row r="1093" spans="1:20" x14ac:dyDescent="0.35">
      <c r="A1093" s="18" t="s">
        <v>2238</v>
      </c>
      <c r="B1093" s="18" t="s">
        <v>2239</v>
      </c>
      <c r="C1093" s="19">
        <v>1827.74</v>
      </c>
      <c r="D1093" s="20">
        <f t="shared" ref="D1093:D1156" si="204">C1093/SUM($C$5:$C$3941)</f>
        <v>1.9828463987767099E-4</v>
      </c>
      <c r="E1093" s="10">
        <f>SUM($C$5:C1093)/SUM($C$5:$C$3941)</f>
        <v>0.84701726326779525</v>
      </c>
      <c r="F1093" t="str">
        <f t="shared" ref="F1093:F1156" si="205">IF(E1093-D1093&lt;CutA,"A",IF(E1093-D1093&lt;CutB,"B","C"))</f>
        <v>B</v>
      </c>
      <c r="G1093" s="21">
        <v>1.195382603008502</v>
      </c>
      <c r="H1093" s="22">
        <f t="shared" ref="H1093:H1156" si="206">G1093*CostRatio</f>
        <v>0.71722956180510111</v>
      </c>
      <c r="I1093" s="23">
        <v>29.40384615384615</v>
      </c>
      <c r="J1093" s="23">
        <v>92.521170786693872</v>
      </c>
      <c r="K1093" s="24">
        <f t="shared" ref="K1093:K1156" si="207">IF(I1093&gt;0,J1093/I1093,0)</f>
        <v>3.1465669593905048</v>
      </c>
      <c r="L1093" t="str">
        <f t="shared" ref="L1093:L1156" si="208">IF(K1093&lt;=CutX,"X",IF(K1093&lt;=CutY,"Y","Z"))</f>
        <v>Z</v>
      </c>
      <c r="M1093" s="10">
        <f t="shared" ref="M1093:M1156" si="209">_xlfn.XLOOKUP(F1093,TargetClass,TargetLevel)</f>
        <v>0.95</v>
      </c>
      <c r="N1093" s="24">
        <f t="shared" ref="N1093:N1156" si="210">_xlfn.NORM.S.INV(M1093)</f>
        <v>1.6448536269514715</v>
      </c>
      <c r="O1093" s="25">
        <f t="shared" ref="O1093:O1156" si="211">N1093*J1093*SQRT(LeadTime)</f>
        <v>215.22037037025831</v>
      </c>
      <c r="P1093" s="8">
        <f t="shared" ref="P1093:P1156" si="212">ROUNDUP(ROUND(I1093*LeadTime+O1093,6),0)</f>
        <v>275</v>
      </c>
      <c r="Q1093" s="8">
        <f t="shared" ref="Q1093:Q1156" si="213">I1093*WeeksPerYear</f>
        <v>1528.9999999999998</v>
      </c>
      <c r="R1093" s="8">
        <f t="shared" ref="R1093:R1156" si="214">SQRT(2*Q1093*OrderCost/(HoldingRate*H1093))</f>
        <v>652.96461935132459</v>
      </c>
      <c r="S1093" s="8">
        <f t="shared" ref="S1093:S1156" si="215">MAX(ROUNDUP(ROUND(R1093,6),0),ROUNDUP(ROUND(I1093,6),0))</f>
        <v>653</v>
      </c>
      <c r="T1093" t="s">
        <v>62</v>
      </c>
    </row>
    <row r="1094" spans="1:20" x14ac:dyDescent="0.35">
      <c r="A1094" s="18" t="s">
        <v>2240</v>
      </c>
      <c r="B1094" s="18" t="s">
        <v>2241</v>
      </c>
      <c r="C1094" s="19">
        <v>1827.55</v>
      </c>
      <c r="D1094" s="20">
        <f t="shared" si="204"/>
        <v>1.9826402749211465E-4</v>
      </c>
      <c r="E1094" s="10">
        <f>SUM($C$5:C1094)/SUM($C$5:$C$3941)</f>
        <v>0.84721552729528737</v>
      </c>
      <c r="F1094" t="str">
        <f t="shared" si="205"/>
        <v>B</v>
      </c>
      <c r="G1094" s="21">
        <v>1.291554770318021</v>
      </c>
      <c r="H1094" s="22">
        <f t="shared" si="206"/>
        <v>0.77493286219081259</v>
      </c>
      <c r="I1094" s="23">
        <v>27.21153846153846</v>
      </c>
      <c r="J1094" s="23">
        <v>57.840665706330121</v>
      </c>
      <c r="K1094" s="24">
        <f t="shared" si="207"/>
        <v>2.1255933687131918</v>
      </c>
      <c r="L1094" t="str">
        <f t="shared" si="208"/>
        <v>Z</v>
      </c>
      <c r="M1094" s="10">
        <f t="shared" si="209"/>
        <v>0.95</v>
      </c>
      <c r="N1094" s="24">
        <f t="shared" si="210"/>
        <v>1.6448536269514715</v>
      </c>
      <c r="O1094" s="25">
        <f t="shared" si="211"/>
        <v>134.54747048627894</v>
      </c>
      <c r="P1094" s="8">
        <f t="shared" si="212"/>
        <v>189</v>
      </c>
      <c r="Q1094" s="8">
        <f t="shared" si="213"/>
        <v>1415</v>
      </c>
      <c r="R1094" s="8">
        <f t="shared" si="214"/>
        <v>604.31194492423299</v>
      </c>
      <c r="S1094" s="8">
        <f t="shared" si="215"/>
        <v>605</v>
      </c>
      <c r="T1094" t="s">
        <v>62</v>
      </c>
    </row>
    <row r="1095" spans="1:20" x14ac:dyDescent="0.35">
      <c r="A1095" s="18" t="s">
        <v>2242</v>
      </c>
      <c r="B1095" s="18" t="s">
        <v>2243</v>
      </c>
      <c r="C1095" s="19">
        <v>1826.66</v>
      </c>
      <c r="D1095" s="20">
        <f t="shared" si="204"/>
        <v>1.9816747473871914E-4</v>
      </c>
      <c r="E1095" s="10">
        <f>SUM($C$5:C1095)/SUM($C$5:$C$3941)</f>
        <v>0.84741369477002615</v>
      </c>
      <c r="F1095" t="str">
        <f t="shared" si="205"/>
        <v>B</v>
      </c>
      <c r="G1095" s="21">
        <v>3.4400376647834281</v>
      </c>
      <c r="H1095" s="22">
        <f t="shared" si="206"/>
        <v>2.0640225988700567</v>
      </c>
      <c r="I1095" s="23">
        <v>10.21153846153846</v>
      </c>
      <c r="J1095" s="23">
        <v>32.795466292636142</v>
      </c>
      <c r="K1095" s="24">
        <f t="shared" si="207"/>
        <v>3.2116087518212422</v>
      </c>
      <c r="L1095" t="str">
        <f t="shared" si="208"/>
        <v>Z</v>
      </c>
      <c r="M1095" s="10">
        <f t="shared" si="209"/>
        <v>0.95</v>
      </c>
      <c r="N1095" s="24">
        <f t="shared" si="210"/>
        <v>1.6448536269514715</v>
      </c>
      <c r="O1095" s="25">
        <f t="shared" si="211"/>
        <v>76.287971087602912</v>
      </c>
      <c r="P1095" s="8">
        <f t="shared" si="212"/>
        <v>97</v>
      </c>
      <c r="Q1095" s="8">
        <f t="shared" si="213"/>
        <v>530.99999999999989</v>
      </c>
      <c r="R1095" s="8">
        <f t="shared" si="214"/>
        <v>226.8323720518639</v>
      </c>
      <c r="S1095" s="8">
        <f t="shared" si="215"/>
        <v>227</v>
      </c>
      <c r="T1095" t="s">
        <v>62</v>
      </c>
    </row>
    <row r="1096" spans="1:20" x14ac:dyDescent="0.35">
      <c r="A1096" s="18" t="s">
        <v>2244</v>
      </c>
      <c r="B1096" s="18" t="s">
        <v>2245</v>
      </c>
      <c r="C1096" s="19">
        <v>1825.5</v>
      </c>
      <c r="D1096" s="20">
        <f t="shared" si="204"/>
        <v>1.9804163070058563E-4</v>
      </c>
      <c r="E1096" s="10">
        <f>SUM($C$5:C1096)/SUM($C$5:$C$3941)</f>
        <v>0.84761173640072673</v>
      </c>
      <c r="F1096" t="str">
        <f t="shared" si="205"/>
        <v>B</v>
      </c>
      <c r="G1096" s="21">
        <v>0.40793296089385472</v>
      </c>
      <c r="H1096" s="22">
        <f t="shared" si="206"/>
        <v>0.24475977653631281</v>
      </c>
      <c r="I1096" s="23">
        <v>86.057692307692307</v>
      </c>
      <c r="J1096" s="23">
        <v>98.196164906849972</v>
      </c>
      <c r="K1096" s="24">
        <f t="shared" si="207"/>
        <v>1.1410504078561339</v>
      </c>
      <c r="L1096" t="str">
        <f t="shared" si="208"/>
        <v>Y</v>
      </c>
      <c r="M1096" s="10">
        <f t="shared" si="209"/>
        <v>0.95</v>
      </c>
      <c r="N1096" s="24">
        <f t="shared" si="210"/>
        <v>1.6448536269514715</v>
      </c>
      <c r="O1096" s="25">
        <f t="shared" si="211"/>
        <v>228.42139588694675</v>
      </c>
      <c r="P1096" s="8">
        <f t="shared" si="212"/>
        <v>401</v>
      </c>
      <c r="Q1096" s="8">
        <f t="shared" si="213"/>
        <v>4475</v>
      </c>
      <c r="R1096" s="8">
        <f t="shared" si="214"/>
        <v>1912.2360159889863</v>
      </c>
      <c r="S1096" s="8">
        <f t="shared" si="215"/>
        <v>1913</v>
      </c>
      <c r="T1096" t="s">
        <v>62</v>
      </c>
    </row>
    <row r="1097" spans="1:20" x14ac:dyDescent="0.35">
      <c r="A1097" s="18" t="s">
        <v>2246</v>
      </c>
      <c r="B1097" s="18" t="s">
        <v>2247</v>
      </c>
      <c r="C1097" s="19">
        <v>1825.21</v>
      </c>
      <c r="D1097" s="20">
        <f t="shared" si="204"/>
        <v>1.9801016969105226E-4</v>
      </c>
      <c r="E1097" s="10">
        <f>SUM($C$5:C1097)/SUM($C$5:$C$3941)</f>
        <v>0.84780974657041774</v>
      </c>
      <c r="F1097" t="str">
        <f t="shared" si="205"/>
        <v>B</v>
      </c>
      <c r="G1097" s="21">
        <v>7.2428968253968264</v>
      </c>
      <c r="H1097" s="22">
        <f t="shared" si="206"/>
        <v>4.3457380952380955</v>
      </c>
      <c r="I1097" s="23">
        <v>4.8461538461538458</v>
      </c>
      <c r="J1097" s="23">
        <v>11.465865137372599</v>
      </c>
      <c r="K1097" s="24">
        <f t="shared" si="207"/>
        <v>2.3659721712038699</v>
      </c>
      <c r="L1097" t="str">
        <f t="shared" si="208"/>
        <v>Z</v>
      </c>
      <c r="M1097" s="10">
        <f t="shared" si="209"/>
        <v>0.95</v>
      </c>
      <c r="N1097" s="24">
        <f t="shared" si="210"/>
        <v>1.6448536269514715</v>
      </c>
      <c r="O1097" s="25">
        <f t="shared" si="211"/>
        <v>26.671600894134592</v>
      </c>
      <c r="P1097" s="8">
        <f t="shared" si="212"/>
        <v>37</v>
      </c>
      <c r="Q1097" s="8">
        <f t="shared" si="213"/>
        <v>251.99999999999997</v>
      </c>
      <c r="R1097" s="8">
        <f t="shared" si="214"/>
        <v>107.69201267843202</v>
      </c>
      <c r="S1097" s="8">
        <f t="shared" si="215"/>
        <v>108</v>
      </c>
      <c r="T1097" t="s">
        <v>62</v>
      </c>
    </row>
    <row r="1098" spans="1:20" x14ac:dyDescent="0.35">
      <c r="A1098" s="18" t="s">
        <v>2248</v>
      </c>
      <c r="B1098" s="18" t="s">
        <v>2249</v>
      </c>
      <c r="C1098" s="19">
        <v>1824.65</v>
      </c>
      <c r="D1098" s="20">
        <f t="shared" si="204"/>
        <v>1.9794941739678093E-4</v>
      </c>
      <c r="E1098" s="10">
        <f>SUM($C$5:C1098)/SUM($C$5:$C$3941)</f>
        <v>0.84800769598781456</v>
      </c>
      <c r="F1098" t="str">
        <f t="shared" si="205"/>
        <v>B</v>
      </c>
      <c r="G1098" s="21">
        <v>0.68033184190902318</v>
      </c>
      <c r="H1098" s="22">
        <f t="shared" si="206"/>
        <v>0.40819910514541391</v>
      </c>
      <c r="I1098" s="23">
        <v>51.57692307692308</v>
      </c>
      <c r="J1098" s="23">
        <v>60.582255265812002</v>
      </c>
      <c r="K1098" s="24">
        <f t="shared" si="207"/>
        <v>1.1746000275250648</v>
      </c>
      <c r="L1098" t="str">
        <f t="shared" si="208"/>
        <v>Y</v>
      </c>
      <c r="M1098" s="10">
        <f t="shared" si="209"/>
        <v>0.95</v>
      </c>
      <c r="N1098" s="24">
        <f t="shared" si="210"/>
        <v>1.6448536269514715</v>
      </c>
      <c r="O1098" s="25">
        <f t="shared" si="211"/>
        <v>140.92488568085386</v>
      </c>
      <c r="P1098" s="8">
        <f t="shared" si="212"/>
        <v>245</v>
      </c>
      <c r="Q1098" s="8">
        <f t="shared" si="213"/>
        <v>2682</v>
      </c>
      <c r="R1098" s="8">
        <f t="shared" si="214"/>
        <v>1146.3265743808215</v>
      </c>
      <c r="S1098" s="8">
        <f t="shared" si="215"/>
        <v>1147</v>
      </c>
      <c r="T1098" t="s">
        <v>175</v>
      </c>
    </row>
    <row r="1099" spans="1:20" x14ac:dyDescent="0.35">
      <c r="A1099" s="18" t="s">
        <v>2250</v>
      </c>
      <c r="B1099" s="18" t="s">
        <v>2251</v>
      </c>
      <c r="C1099" s="19">
        <v>1823.68</v>
      </c>
      <c r="D1099" s="20">
        <f t="shared" si="204"/>
        <v>1.9784418574420379E-4</v>
      </c>
      <c r="E1099" s="10">
        <f>SUM($C$5:C1099)/SUM($C$5:$C$3941)</f>
        <v>0.84820554017355876</v>
      </c>
      <c r="F1099" t="str">
        <f t="shared" si="205"/>
        <v>B</v>
      </c>
      <c r="G1099" s="21">
        <v>0.87173996175908219</v>
      </c>
      <c r="H1099" s="22">
        <f t="shared" si="206"/>
        <v>0.52304397705544925</v>
      </c>
      <c r="I1099" s="23">
        <v>40.230769230769234</v>
      </c>
      <c r="J1099" s="23">
        <v>68.864064844065538</v>
      </c>
      <c r="K1099" s="24">
        <f t="shared" si="207"/>
        <v>1.7117262771947457</v>
      </c>
      <c r="L1099" t="str">
        <f t="shared" si="208"/>
        <v>Y</v>
      </c>
      <c r="M1099" s="10">
        <f t="shared" si="209"/>
        <v>0.95</v>
      </c>
      <c r="N1099" s="24">
        <f t="shared" si="210"/>
        <v>1.6448536269514715</v>
      </c>
      <c r="O1099" s="25">
        <f t="shared" si="211"/>
        <v>160.1898183401801</v>
      </c>
      <c r="P1099" s="8">
        <f t="shared" si="212"/>
        <v>241</v>
      </c>
      <c r="Q1099" s="8">
        <f t="shared" si="213"/>
        <v>2092</v>
      </c>
      <c r="R1099" s="8">
        <f t="shared" si="214"/>
        <v>894.38958890264337</v>
      </c>
      <c r="S1099" s="8">
        <f t="shared" si="215"/>
        <v>895</v>
      </c>
      <c r="T1099" t="s">
        <v>62</v>
      </c>
    </row>
    <row r="1100" spans="1:20" x14ac:dyDescent="0.35">
      <c r="A1100" s="18" t="s">
        <v>2252</v>
      </c>
      <c r="B1100" s="18" t="s">
        <v>2253</v>
      </c>
      <c r="C1100" s="19">
        <v>1816.83</v>
      </c>
      <c r="D1100" s="20">
        <f t="shared" si="204"/>
        <v>1.9710105500177758E-4</v>
      </c>
      <c r="E1100" s="10">
        <f>SUM($C$5:C1100)/SUM($C$5:$C$3941)</f>
        <v>0.84840264122856057</v>
      </c>
      <c r="F1100" t="str">
        <f t="shared" si="205"/>
        <v>B</v>
      </c>
      <c r="G1100" s="21">
        <v>4.8708579088471851</v>
      </c>
      <c r="H1100" s="22">
        <f t="shared" si="206"/>
        <v>2.9225147453083111</v>
      </c>
      <c r="I1100" s="23">
        <v>7.1730769230769234</v>
      </c>
      <c r="J1100" s="23">
        <v>11.843292391080849</v>
      </c>
      <c r="K1100" s="24">
        <f t="shared" si="207"/>
        <v>1.6510756148423704</v>
      </c>
      <c r="L1100" t="str">
        <f t="shared" si="208"/>
        <v>Y</v>
      </c>
      <c r="M1100" s="10">
        <f t="shared" si="209"/>
        <v>0.95</v>
      </c>
      <c r="N1100" s="24">
        <f t="shared" si="210"/>
        <v>1.6448536269514715</v>
      </c>
      <c r="O1100" s="25">
        <f t="shared" si="211"/>
        <v>27.549562474605658</v>
      </c>
      <c r="P1100" s="8">
        <f t="shared" si="212"/>
        <v>42</v>
      </c>
      <c r="Q1100" s="8">
        <f t="shared" si="213"/>
        <v>373</v>
      </c>
      <c r="R1100" s="8">
        <f t="shared" si="214"/>
        <v>159.76846336494435</v>
      </c>
      <c r="S1100" s="8">
        <f t="shared" si="215"/>
        <v>160</v>
      </c>
      <c r="T1100" t="s">
        <v>62</v>
      </c>
    </row>
    <row r="1101" spans="1:20" x14ac:dyDescent="0.35">
      <c r="A1101" s="18" t="s">
        <v>2254</v>
      </c>
      <c r="B1101" s="18" t="s">
        <v>2255</v>
      </c>
      <c r="C1101" s="19">
        <v>1812.74</v>
      </c>
      <c r="D1101" s="20">
        <f t="shared" si="204"/>
        <v>1.9665734628111729E-4</v>
      </c>
      <c r="E1101" s="10">
        <f>SUM($C$5:C1101)/SUM($C$5:$C$3941)</f>
        <v>0.84859929857484173</v>
      </c>
      <c r="F1101" t="str">
        <f t="shared" si="205"/>
        <v>B</v>
      </c>
      <c r="G1101" s="21">
        <v>2.87736507936508</v>
      </c>
      <c r="H1101" s="22">
        <f t="shared" si="206"/>
        <v>1.726419047619048</v>
      </c>
      <c r="I1101" s="23">
        <v>12.11538461538461</v>
      </c>
      <c r="J1101" s="23">
        <v>17.141457423284301</v>
      </c>
      <c r="K1101" s="24">
        <f t="shared" si="207"/>
        <v>1.4148504539853715</v>
      </c>
      <c r="L1101" t="str">
        <f t="shared" si="208"/>
        <v>Y</v>
      </c>
      <c r="M1101" s="10">
        <f t="shared" si="209"/>
        <v>0.95</v>
      </c>
      <c r="N1101" s="24">
        <f t="shared" si="210"/>
        <v>1.6448536269514715</v>
      </c>
      <c r="O1101" s="25">
        <f t="shared" si="211"/>
        <v>39.874017848635241</v>
      </c>
      <c r="P1101" s="8">
        <f t="shared" si="212"/>
        <v>65</v>
      </c>
      <c r="Q1101" s="8">
        <f t="shared" si="213"/>
        <v>629.99999999999966</v>
      </c>
      <c r="R1101" s="8">
        <f t="shared" si="214"/>
        <v>270.15447328191067</v>
      </c>
      <c r="S1101" s="8">
        <f t="shared" si="215"/>
        <v>271</v>
      </c>
      <c r="T1101" t="s">
        <v>175</v>
      </c>
    </row>
    <row r="1102" spans="1:20" x14ac:dyDescent="0.35">
      <c r="A1102" s="18" t="s">
        <v>2256</v>
      </c>
      <c r="B1102" s="18" t="s">
        <v>2257</v>
      </c>
      <c r="C1102" s="19">
        <v>1811.94</v>
      </c>
      <c r="D1102" s="20">
        <f t="shared" si="204"/>
        <v>1.965705572893011E-4</v>
      </c>
      <c r="E1102" s="10">
        <f>SUM($C$5:C1102)/SUM($C$5:$C$3941)</f>
        <v>0.84879586913213101</v>
      </c>
      <c r="F1102" t="str">
        <f t="shared" si="205"/>
        <v>B</v>
      </c>
      <c r="G1102" s="21">
        <v>0.87238324506499754</v>
      </c>
      <c r="H1102" s="22">
        <f t="shared" si="206"/>
        <v>0.52342994703899848</v>
      </c>
      <c r="I1102" s="23">
        <v>39.942307692307693</v>
      </c>
      <c r="J1102" s="23">
        <v>62.66199819746852</v>
      </c>
      <c r="K1102" s="24">
        <f t="shared" si="207"/>
        <v>1.5688126655119705</v>
      </c>
      <c r="L1102" t="str">
        <f t="shared" si="208"/>
        <v>Y</v>
      </c>
      <c r="M1102" s="10">
        <f t="shared" si="209"/>
        <v>0.95</v>
      </c>
      <c r="N1102" s="24">
        <f t="shared" si="210"/>
        <v>1.6448536269514715</v>
      </c>
      <c r="O1102" s="25">
        <f t="shared" si="211"/>
        <v>145.762730254373</v>
      </c>
      <c r="P1102" s="8">
        <f t="shared" si="212"/>
        <v>226</v>
      </c>
      <c r="Q1102" s="8">
        <f t="shared" si="213"/>
        <v>2077</v>
      </c>
      <c r="R1102" s="8">
        <f t="shared" si="214"/>
        <v>890.84872534350529</v>
      </c>
      <c r="S1102" s="8">
        <f t="shared" si="215"/>
        <v>891</v>
      </c>
      <c r="T1102" t="s">
        <v>62</v>
      </c>
    </row>
    <row r="1103" spans="1:20" x14ac:dyDescent="0.35">
      <c r="A1103" s="18" t="s">
        <v>2258</v>
      </c>
      <c r="B1103" s="18" t="s">
        <v>2259</v>
      </c>
      <c r="C1103" s="19">
        <v>1810.72</v>
      </c>
      <c r="D1103" s="20">
        <f t="shared" si="204"/>
        <v>1.9643820407678139E-4</v>
      </c>
      <c r="E1103" s="10">
        <f>SUM($C$5:C1103)/SUM($C$5:$C$3941)</f>
        <v>0.84899230733620779</v>
      </c>
      <c r="F1103" t="str">
        <f t="shared" si="205"/>
        <v>B</v>
      </c>
      <c r="G1103" s="21">
        <v>4.2306542056074763</v>
      </c>
      <c r="H1103" s="22">
        <f t="shared" si="206"/>
        <v>2.5383925233644855</v>
      </c>
      <c r="I1103" s="23">
        <v>8.2307692307692299</v>
      </c>
      <c r="J1103" s="23">
        <v>6.3419406463154173</v>
      </c>
      <c r="K1103" s="24">
        <f t="shared" si="207"/>
        <v>0.77051615329065826</v>
      </c>
      <c r="L1103" t="str">
        <f t="shared" si="208"/>
        <v>X</v>
      </c>
      <c r="M1103" s="10">
        <f t="shared" si="209"/>
        <v>0.95</v>
      </c>
      <c r="N1103" s="24">
        <f t="shared" si="210"/>
        <v>1.6448536269514715</v>
      </c>
      <c r="O1103" s="25">
        <f t="shared" si="211"/>
        <v>14.752459390218801</v>
      </c>
      <c r="P1103" s="8">
        <f t="shared" si="212"/>
        <v>32</v>
      </c>
      <c r="Q1103" s="8">
        <f t="shared" si="213"/>
        <v>427.99999999999994</v>
      </c>
      <c r="R1103" s="8">
        <f t="shared" si="214"/>
        <v>183.63585965313632</v>
      </c>
      <c r="S1103" s="8">
        <f t="shared" si="215"/>
        <v>184</v>
      </c>
      <c r="T1103" t="s">
        <v>175</v>
      </c>
    </row>
    <row r="1104" spans="1:20" x14ac:dyDescent="0.35">
      <c r="A1104" s="18" t="s">
        <v>2260</v>
      </c>
      <c r="B1104" s="18" t="s">
        <v>2261</v>
      </c>
      <c r="C1104" s="19">
        <v>1806.62</v>
      </c>
      <c r="D1104" s="20">
        <f t="shared" si="204"/>
        <v>1.9599341049372337E-4</v>
      </c>
      <c r="E1104" s="10">
        <f>SUM($C$5:C1104)/SUM($C$5:$C$3941)</f>
        <v>0.84918830074670149</v>
      </c>
      <c r="F1104" t="str">
        <f t="shared" si="205"/>
        <v>B</v>
      </c>
      <c r="G1104" s="21">
        <v>4.0781489841986458</v>
      </c>
      <c r="H1104" s="22">
        <f t="shared" si="206"/>
        <v>2.4468893905191873</v>
      </c>
      <c r="I1104" s="23">
        <v>8.5192307692307701</v>
      </c>
      <c r="J1104" s="23">
        <v>15.05218423940771</v>
      </c>
      <c r="K1104" s="24">
        <f t="shared" si="207"/>
        <v>1.7668478113977446</v>
      </c>
      <c r="L1104" t="str">
        <f t="shared" si="208"/>
        <v>Y</v>
      </c>
      <c r="M1104" s="10">
        <f t="shared" si="209"/>
        <v>0.95</v>
      </c>
      <c r="N1104" s="24">
        <f t="shared" si="210"/>
        <v>1.6448536269514715</v>
      </c>
      <c r="O1104" s="25">
        <f t="shared" si="211"/>
        <v>35.014004247259187</v>
      </c>
      <c r="P1104" s="8">
        <f t="shared" si="212"/>
        <v>53</v>
      </c>
      <c r="Q1104" s="8">
        <f t="shared" si="213"/>
        <v>443.00000000000006</v>
      </c>
      <c r="R1104" s="8">
        <f t="shared" si="214"/>
        <v>190.28725095758028</v>
      </c>
      <c r="S1104" s="8">
        <f t="shared" si="215"/>
        <v>191</v>
      </c>
      <c r="T1104" t="s">
        <v>62</v>
      </c>
    </row>
    <row r="1105" spans="1:20" x14ac:dyDescent="0.35">
      <c r="A1105" s="18" t="s">
        <v>2262</v>
      </c>
      <c r="B1105" s="18" t="s">
        <v>2263</v>
      </c>
      <c r="C1105" s="19">
        <v>1803.43</v>
      </c>
      <c r="D1105" s="20">
        <f t="shared" si="204"/>
        <v>1.9564733938885628E-4</v>
      </c>
      <c r="E1105" s="10">
        <f>SUM($C$5:C1105)/SUM($C$5:$C$3941)</f>
        <v>0.8493839480860903</v>
      </c>
      <c r="F1105" t="str">
        <f t="shared" si="205"/>
        <v>B</v>
      </c>
      <c r="G1105" s="21">
        <v>5.0375139664804474</v>
      </c>
      <c r="H1105" s="22">
        <f t="shared" si="206"/>
        <v>3.0225083798882681</v>
      </c>
      <c r="I1105" s="23">
        <v>6.884615384615385</v>
      </c>
      <c r="J1105" s="23">
        <v>15.48009961734407</v>
      </c>
      <c r="K1105" s="24">
        <f t="shared" si="207"/>
        <v>2.2485060896700881</v>
      </c>
      <c r="L1105" t="str">
        <f t="shared" si="208"/>
        <v>Z</v>
      </c>
      <c r="M1105" s="10">
        <f t="shared" si="209"/>
        <v>0.95</v>
      </c>
      <c r="N1105" s="24">
        <f t="shared" si="210"/>
        <v>1.6448536269514715</v>
      </c>
      <c r="O1105" s="25">
        <f t="shared" si="211"/>
        <v>36.009410005136147</v>
      </c>
      <c r="P1105" s="8">
        <f t="shared" si="212"/>
        <v>50</v>
      </c>
      <c r="Q1105" s="8">
        <f t="shared" si="213"/>
        <v>358</v>
      </c>
      <c r="R1105" s="8">
        <f t="shared" si="214"/>
        <v>153.9120966501562</v>
      </c>
      <c r="S1105" s="8">
        <f t="shared" si="215"/>
        <v>154</v>
      </c>
      <c r="T1105" t="s">
        <v>62</v>
      </c>
    </row>
    <row r="1106" spans="1:20" x14ac:dyDescent="0.35">
      <c r="A1106" s="18" t="s">
        <v>2264</v>
      </c>
      <c r="B1106" s="18" t="s">
        <v>2265</v>
      </c>
      <c r="C1106" s="19">
        <v>1795.63</v>
      </c>
      <c r="D1106" s="20">
        <f t="shared" si="204"/>
        <v>1.9480114671864839E-4</v>
      </c>
      <c r="E1106" s="10">
        <f>SUM($C$5:C1106)/SUM($C$5:$C$3941)</f>
        <v>0.84957874923280896</v>
      </c>
      <c r="F1106" t="str">
        <f t="shared" si="205"/>
        <v>B</v>
      </c>
      <c r="G1106" s="21">
        <v>0.42309849198868987</v>
      </c>
      <c r="H1106" s="22">
        <f t="shared" si="206"/>
        <v>0.25385909519321392</v>
      </c>
      <c r="I1106" s="23">
        <v>81.615384615384613</v>
      </c>
      <c r="J1106" s="23">
        <v>148.5424813926324</v>
      </c>
      <c r="K1106" s="24">
        <f t="shared" si="207"/>
        <v>1.8200304034912547</v>
      </c>
      <c r="L1106" t="str">
        <f t="shared" si="208"/>
        <v>Y</v>
      </c>
      <c r="M1106" s="10">
        <f t="shared" si="209"/>
        <v>0.95</v>
      </c>
      <c r="N1106" s="24">
        <f t="shared" si="210"/>
        <v>1.6448536269514715</v>
      </c>
      <c r="O1106" s="25">
        <f t="shared" si="211"/>
        <v>345.53570376605404</v>
      </c>
      <c r="P1106" s="8">
        <f t="shared" si="212"/>
        <v>509</v>
      </c>
      <c r="Q1106" s="8">
        <f t="shared" si="213"/>
        <v>4244</v>
      </c>
      <c r="R1106" s="8">
        <f t="shared" si="214"/>
        <v>1828.5478161995736</v>
      </c>
      <c r="S1106" s="8">
        <f t="shared" si="215"/>
        <v>1829</v>
      </c>
      <c r="T1106" t="s">
        <v>62</v>
      </c>
    </row>
    <row r="1107" spans="1:20" x14ac:dyDescent="0.35">
      <c r="A1107" s="18" t="s">
        <v>2266</v>
      </c>
      <c r="B1107" s="18" t="s">
        <v>2267</v>
      </c>
      <c r="C1107" s="19">
        <v>1793.81</v>
      </c>
      <c r="D1107" s="20">
        <f t="shared" si="204"/>
        <v>1.9460370176226652E-4</v>
      </c>
      <c r="E1107" s="10">
        <f>SUM($C$5:C1107)/SUM($C$5:$C$3941)</f>
        <v>0.84977335293457124</v>
      </c>
      <c r="F1107" t="str">
        <f t="shared" si="205"/>
        <v>B</v>
      </c>
      <c r="G1107" s="21">
        <v>1.2767330960854091</v>
      </c>
      <c r="H1107" s="22">
        <f t="shared" si="206"/>
        <v>0.76603985765124538</v>
      </c>
      <c r="I1107" s="23">
        <v>27.01923076923077</v>
      </c>
      <c r="J1107" s="23">
        <v>34.610148338661197</v>
      </c>
      <c r="K1107" s="24">
        <f t="shared" si="207"/>
        <v>1.2809449918935105</v>
      </c>
      <c r="L1107" t="str">
        <f t="shared" si="208"/>
        <v>Y</v>
      </c>
      <c r="M1107" s="10">
        <f t="shared" si="209"/>
        <v>0.95</v>
      </c>
      <c r="N1107" s="24">
        <f t="shared" si="210"/>
        <v>1.6448536269514715</v>
      </c>
      <c r="O1107" s="25">
        <f t="shared" si="211"/>
        <v>80.509237839081791</v>
      </c>
      <c r="P1107" s="8">
        <f t="shared" si="212"/>
        <v>135</v>
      </c>
      <c r="Q1107" s="8">
        <f t="shared" si="213"/>
        <v>1405</v>
      </c>
      <c r="R1107" s="8">
        <f t="shared" si="214"/>
        <v>605.65802567220317</v>
      </c>
      <c r="S1107" s="8">
        <f t="shared" si="215"/>
        <v>606</v>
      </c>
      <c r="T1107" t="s">
        <v>62</v>
      </c>
    </row>
    <row r="1108" spans="1:20" x14ac:dyDescent="0.35">
      <c r="A1108" s="18" t="s">
        <v>2268</v>
      </c>
      <c r="B1108" s="18" t="s">
        <v>2269</v>
      </c>
      <c r="C1108" s="19">
        <v>1790.38</v>
      </c>
      <c r="D1108" s="20">
        <f t="shared" si="204"/>
        <v>1.9423159395985458E-4</v>
      </c>
      <c r="E1108" s="10">
        <f>SUM($C$5:C1108)/SUM($C$5:$C$3941)</f>
        <v>0.84996758452853105</v>
      </c>
      <c r="F1108" t="str">
        <f t="shared" si="205"/>
        <v>B</v>
      </c>
      <c r="G1108" s="21">
        <v>0.45778061876757858</v>
      </c>
      <c r="H1108" s="22">
        <f t="shared" si="206"/>
        <v>0.27466837126054716</v>
      </c>
      <c r="I1108" s="23">
        <v>75.211538461538467</v>
      </c>
      <c r="J1108" s="23">
        <v>107.2746770437536</v>
      </c>
      <c r="K1108" s="24">
        <f t="shared" si="207"/>
        <v>1.4263061125735583</v>
      </c>
      <c r="L1108" t="str">
        <f t="shared" si="208"/>
        <v>Y</v>
      </c>
      <c r="M1108" s="10">
        <f t="shared" si="209"/>
        <v>0.95</v>
      </c>
      <c r="N1108" s="24">
        <f t="shared" si="210"/>
        <v>1.6448536269514715</v>
      </c>
      <c r="O1108" s="25">
        <f t="shared" si="211"/>
        <v>249.53959756880749</v>
      </c>
      <c r="P1108" s="8">
        <f t="shared" si="212"/>
        <v>400</v>
      </c>
      <c r="Q1108" s="8">
        <f t="shared" si="213"/>
        <v>3911.0000000000005</v>
      </c>
      <c r="R1108" s="8">
        <f t="shared" si="214"/>
        <v>1687.5419581204403</v>
      </c>
      <c r="S1108" s="8">
        <f t="shared" si="215"/>
        <v>1688</v>
      </c>
      <c r="T1108" t="s">
        <v>62</v>
      </c>
    </row>
    <row r="1109" spans="1:20" x14ac:dyDescent="0.35">
      <c r="A1109" s="18" t="s">
        <v>2270</v>
      </c>
      <c r="B1109" s="18" t="s">
        <v>2271</v>
      </c>
      <c r="C1109" s="19">
        <v>1788.11</v>
      </c>
      <c r="D1109" s="20">
        <f t="shared" si="204"/>
        <v>1.939853301955761E-4</v>
      </c>
      <c r="E1109" s="10">
        <f>SUM($C$5:C1109)/SUM($C$5:$C$3941)</f>
        <v>0.85016156985872671</v>
      </c>
      <c r="F1109" t="str">
        <f t="shared" si="205"/>
        <v>B</v>
      </c>
      <c r="G1109" s="21">
        <v>0.25323750177028748</v>
      </c>
      <c r="H1109" s="22">
        <f t="shared" si="206"/>
        <v>0.15194250106217247</v>
      </c>
      <c r="I1109" s="23">
        <v>135.78846153846149</v>
      </c>
      <c r="J1109" s="23">
        <v>597.56444681686639</v>
      </c>
      <c r="K1109" s="24">
        <f t="shared" si="207"/>
        <v>4.4007012086782415</v>
      </c>
      <c r="L1109" t="str">
        <f t="shared" si="208"/>
        <v>Z</v>
      </c>
      <c r="M1109" s="10">
        <f t="shared" si="209"/>
        <v>0.95</v>
      </c>
      <c r="N1109" s="24">
        <f t="shared" si="210"/>
        <v>1.6448536269514715</v>
      </c>
      <c r="O1109" s="25">
        <f t="shared" si="211"/>
        <v>1390.0390631732098</v>
      </c>
      <c r="P1109" s="8">
        <f t="shared" si="212"/>
        <v>1662</v>
      </c>
      <c r="Q1109" s="8">
        <f t="shared" si="213"/>
        <v>7060.9999999999973</v>
      </c>
      <c r="R1109" s="8">
        <f t="shared" si="214"/>
        <v>3048.6563182185114</v>
      </c>
      <c r="S1109" s="8">
        <f t="shared" si="215"/>
        <v>3049</v>
      </c>
      <c r="T1109" t="s">
        <v>62</v>
      </c>
    </row>
    <row r="1110" spans="1:20" x14ac:dyDescent="0.35">
      <c r="A1110" s="18" t="s">
        <v>2272</v>
      </c>
      <c r="B1110" s="18" t="s">
        <v>2273</v>
      </c>
      <c r="C1110" s="19">
        <v>1785.7</v>
      </c>
      <c r="D1110" s="20">
        <f t="shared" si="204"/>
        <v>1.9372387835772981E-4</v>
      </c>
      <c r="E1110" s="10">
        <f>SUM($C$5:C1110)/SUM($C$5:$C$3941)</f>
        <v>0.85035529373708441</v>
      </c>
      <c r="F1110" t="str">
        <f t="shared" si="205"/>
        <v>B</v>
      </c>
      <c r="G1110" s="21">
        <v>0.91951596292481963</v>
      </c>
      <c r="H1110" s="22">
        <f t="shared" si="206"/>
        <v>0.55170957775489171</v>
      </c>
      <c r="I1110" s="23">
        <v>37.346153846153847</v>
      </c>
      <c r="J1110" s="23">
        <v>57.583999893551812</v>
      </c>
      <c r="K1110" s="24">
        <f t="shared" si="207"/>
        <v>1.5418990702701825</v>
      </c>
      <c r="L1110" t="str">
        <f t="shared" si="208"/>
        <v>Y</v>
      </c>
      <c r="M1110" s="10">
        <f t="shared" si="209"/>
        <v>0.95</v>
      </c>
      <c r="N1110" s="24">
        <f t="shared" si="210"/>
        <v>1.6448536269514715</v>
      </c>
      <c r="O1110" s="25">
        <f t="shared" si="211"/>
        <v>133.95042106701808</v>
      </c>
      <c r="P1110" s="8">
        <f t="shared" si="212"/>
        <v>209</v>
      </c>
      <c r="Q1110" s="8">
        <f t="shared" si="213"/>
        <v>1942</v>
      </c>
      <c r="R1110" s="8">
        <f t="shared" si="214"/>
        <v>839.04325193359125</v>
      </c>
      <c r="S1110" s="8">
        <f t="shared" si="215"/>
        <v>840</v>
      </c>
      <c r="T1110" t="s">
        <v>62</v>
      </c>
    </row>
    <row r="1111" spans="1:20" x14ac:dyDescent="0.35">
      <c r="A1111" s="18" t="s">
        <v>2274</v>
      </c>
      <c r="B1111" s="18" t="s">
        <v>2275</v>
      </c>
      <c r="C1111" s="19">
        <v>1784.92</v>
      </c>
      <c r="D1111" s="20">
        <f t="shared" si="204"/>
        <v>1.9363925909070902E-4</v>
      </c>
      <c r="E1111" s="10">
        <f>SUM($C$5:C1111)/SUM($C$5:$C$3941)</f>
        <v>0.85054893299617507</v>
      </c>
      <c r="F1111" t="str">
        <f t="shared" si="205"/>
        <v>B</v>
      </c>
      <c r="G1111" s="21">
        <v>0.41184125519150888</v>
      </c>
      <c r="H1111" s="22">
        <f t="shared" si="206"/>
        <v>0.24710475311490532</v>
      </c>
      <c r="I1111" s="23">
        <v>83.34615384615384</v>
      </c>
      <c r="J1111" s="23">
        <v>103.9224606524225</v>
      </c>
      <c r="K1111" s="24">
        <f t="shared" si="207"/>
        <v>1.2468777004905331</v>
      </c>
      <c r="L1111" t="str">
        <f t="shared" si="208"/>
        <v>Y</v>
      </c>
      <c r="M1111" s="10">
        <f t="shared" si="209"/>
        <v>0.95</v>
      </c>
      <c r="N1111" s="24">
        <f t="shared" si="210"/>
        <v>1.6448536269514715</v>
      </c>
      <c r="O1111" s="25">
        <f t="shared" si="211"/>
        <v>241.74175792660435</v>
      </c>
      <c r="P1111" s="8">
        <f t="shared" si="212"/>
        <v>409</v>
      </c>
      <c r="Q1111" s="8">
        <f t="shared" si="213"/>
        <v>4334</v>
      </c>
      <c r="R1111" s="8">
        <f t="shared" si="214"/>
        <v>1872.9185958849321</v>
      </c>
      <c r="S1111" s="8">
        <f t="shared" si="215"/>
        <v>1873</v>
      </c>
      <c r="T1111" t="s">
        <v>175</v>
      </c>
    </row>
    <row r="1112" spans="1:20" x14ac:dyDescent="0.35">
      <c r="A1112" s="18" t="s">
        <v>2276</v>
      </c>
      <c r="B1112" s="18" t="s">
        <v>2277</v>
      </c>
      <c r="C1112" s="19">
        <v>1783.91</v>
      </c>
      <c r="D1112" s="20">
        <f t="shared" si="204"/>
        <v>1.9352968798854109E-4</v>
      </c>
      <c r="E1112" s="10">
        <f>SUM($C$5:C1112)/SUM($C$5:$C$3941)</f>
        <v>0.85074246268416365</v>
      </c>
      <c r="F1112" t="str">
        <f t="shared" si="205"/>
        <v>B</v>
      </c>
      <c r="G1112" s="21">
        <v>3.2258770343580472</v>
      </c>
      <c r="H1112" s="22">
        <f t="shared" si="206"/>
        <v>1.9355262206148283</v>
      </c>
      <c r="I1112" s="23">
        <v>10.63461538461539</v>
      </c>
      <c r="J1112" s="23">
        <v>33.579889433394122</v>
      </c>
      <c r="K1112" s="24">
        <f t="shared" si="207"/>
        <v>3.1576026230316336</v>
      </c>
      <c r="L1112" t="str">
        <f t="shared" si="208"/>
        <v>Z</v>
      </c>
      <c r="M1112" s="10">
        <f t="shared" si="209"/>
        <v>0.95</v>
      </c>
      <c r="N1112" s="24">
        <f t="shared" si="210"/>
        <v>1.6448536269514715</v>
      </c>
      <c r="O1112" s="25">
        <f t="shared" si="211"/>
        <v>78.112676043727532</v>
      </c>
      <c r="P1112" s="8">
        <f t="shared" si="212"/>
        <v>100</v>
      </c>
      <c r="Q1112" s="8">
        <f t="shared" si="213"/>
        <v>553.00000000000034</v>
      </c>
      <c r="R1112" s="8">
        <f t="shared" si="214"/>
        <v>239.04410268265883</v>
      </c>
      <c r="S1112" s="8">
        <f t="shared" si="215"/>
        <v>240</v>
      </c>
      <c r="T1112" t="s">
        <v>62</v>
      </c>
    </row>
    <row r="1113" spans="1:20" x14ac:dyDescent="0.35">
      <c r="A1113" s="18" t="s">
        <v>2278</v>
      </c>
      <c r="B1113" s="18" t="s">
        <v>2279</v>
      </c>
      <c r="C1113" s="19">
        <v>1781.76</v>
      </c>
      <c r="D1113" s="20">
        <f t="shared" si="204"/>
        <v>1.9329644257303505E-4</v>
      </c>
      <c r="E1113" s="10">
        <f>SUM($C$5:C1113)/SUM($C$5:$C$3941)</f>
        <v>0.85093575912673669</v>
      </c>
      <c r="F1113" t="str">
        <f t="shared" si="205"/>
        <v>B</v>
      </c>
      <c r="G1113" s="21">
        <v>1.334651685393258</v>
      </c>
      <c r="H1113" s="22">
        <f t="shared" si="206"/>
        <v>0.80079101123595475</v>
      </c>
      <c r="I1113" s="23">
        <v>25.67307692307692</v>
      </c>
      <c r="J1113" s="23">
        <v>52.690260719231908</v>
      </c>
      <c r="K1113" s="24">
        <f t="shared" si="207"/>
        <v>2.0523547246442395</v>
      </c>
      <c r="L1113" t="str">
        <f t="shared" si="208"/>
        <v>Z</v>
      </c>
      <c r="M1113" s="10">
        <f t="shared" si="209"/>
        <v>0.95</v>
      </c>
      <c r="N1113" s="24">
        <f t="shared" si="210"/>
        <v>1.6448536269514715</v>
      </c>
      <c r="O1113" s="25">
        <f t="shared" si="211"/>
        <v>122.56673073282653</v>
      </c>
      <c r="P1113" s="8">
        <f t="shared" si="212"/>
        <v>174</v>
      </c>
      <c r="Q1113" s="8">
        <f t="shared" si="213"/>
        <v>1334.9999999999998</v>
      </c>
      <c r="R1113" s="8">
        <f t="shared" si="214"/>
        <v>577.42560210803583</v>
      </c>
      <c r="S1113" s="8">
        <f t="shared" si="215"/>
        <v>578</v>
      </c>
      <c r="T1113" t="s">
        <v>62</v>
      </c>
    </row>
    <row r="1114" spans="1:20" x14ac:dyDescent="0.35">
      <c r="A1114" s="18" t="s">
        <v>2280</v>
      </c>
      <c r="B1114" s="18" t="s">
        <v>2281</v>
      </c>
      <c r="C1114" s="19">
        <v>1780.69</v>
      </c>
      <c r="D1114" s="20">
        <f t="shared" si="204"/>
        <v>1.9318036229648089E-4</v>
      </c>
      <c r="E1114" s="10">
        <f>SUM($C$5:C1114)/SUM($C$5:$C$3941)</f>
        <v>0.85112893948903323</v>
      </c>
      <c r="F1114" t="str">
        <f t="shared" si="205"/>
        <v>B</v>
      </c>
      <c r="G1114" s="21">
        <v>14.245520000000001</v>
      </c>
      <c r="H1114" s="22">
        <f t="shared" si="206"/>
        <v>8.5473119999999998</v>
      </c>
      <c r="I1114" s="23">
        <v>2.4038461538461542</v>
      </c>
      <c r="J1114" s="23">
        <v>3.6796185617779731</v>
      </c>
      <c r="K1114" s="24">
        <f t="shared" si="207"/>
        <v>1.5307213216996365</v>
      </c>
      <c r="L1114" t="str">
        <f t="shared" si="208"/>
        <v>Y</v>
      </c>
      <c r="M1114" s="10">
        <f t="shared" si="209"/>
        <v>0.95</v>
      </c>
      <c r="N1114" s="24">
        <f t="shared" si="210"/>
        <v>1.6448536269514715</v>
      </c>
      <c r="O1114" s="25">
        <f t="shared" si="211"/>
        <v>8.5594341592683936</v>
      </c>
      <c r="P1114" s="8">
        <f t="shared" si="212"/>
        <v>14</v>
      </c>
      <c r="Q1114" s="8">
        <f t="shared" si="213"/>
        <v>125.00000000000001</v>
      </c>
      <c r="R1114" s="8">
        <f t="shared" si="214"/>
        <v>54.082309071330634</v>
      </c>
      <c r="S1114" s="8">
        <f t="shared" si="215"/>
        <v>55</v>
      </c>
      <c r="T1114" t="s">
        <v>62</v>
      </c>
    </row>
    <row r="1115" spans="1:20" x14ac:dyDescent="0.35">
      <c r="A1115" s="18" t="s">
        <v>2282</v>
      </c>
      <c r="B1115" s="18" t="s">
        <v>2283</v>
      </c>
      <c r="C1115" s="19">
        <v>1776.75</v>
      </c>
      <c r="D1115" s="20">
        <f t="shared" si="204"/>
        <v>1.927529265117861E-4</v>
      </c>
      <c r="E1115" s="10">
        <f>SUM($C$5:C1115)/SUM($C$5:$C$3941)</f>
        <v>0.85132169241554501</v>
      </c>
      <c r="F1115" t="str">
        <f t="shared" si="205"/>
        <v>B</v>
      </c>
      <c r="G1115" s="21">
        <v>3.2841959334565618</v>
      </c>
      <c r="H1115" s="22">
        <f t="shared" si="206"/>
        <v>1.9705175600739371</v>
      </c>
      <c r="I1115" s="23">
        <v>10.40384615384615</v>
      </c>
      <c r="J1115" s="23">
        <v>27.028858662609451</v>
      </c>
      <c r="K1115" s="24">
        <f t="shared" si="207"/>
        <v>2.5979679306020187</v>
      </c>
      <c r="L1115" t="str">
        <f t="shared" si="208"/>
        <v>Z</v>
      </c>
      <c r="M1115" s="10">
        <f t="shared" si="209"/>
        <v>0.95</v>
      </c>
      <c r="N1115" s="24">
        <f t="shared" si="210"/>
        <v>1.6448536269514715</v>
      </c>
      <c r="O1115" s="25">
        <f t="shared" si="211"/>
        <v>62.873836578047047</v>
      </c>
      <c r="P1115" s="8">
        <f t="shared" si="212"/>
        <v>84</v>
      </c>
      <c r="Q1115" s="8">
        <f t="shared" si="213"/>
        <v>540.99999999999977</v>
      </c>
      <c r="R1115" s="8">
        <f t="shared" si="214"/>
        <v>234.32761684313667</v>
      </c>
      <c r="S1115" s="8">
        <f t="shared" si="215"/>
        <v>235</v>
      </c>
      <c r="T1115" t="s">
        <v>62</v>
      </c>
    </row>
    <row r="1116" spans="1:20" x14ac:dyDescent="0.35">
      <c r="A1116" s="18" t="s">
        <v>2284</v>
      </c>
      <c r="B1116" s="18" t="s">
        <v>2285</v>
      </c>
      <c r="C1116" s="19">
        <v>1765.35</v>
      </c>
      <c r="D1116" s="20">
        <f t="shared" si="204"/>
        <v>1.9151618337840529E-4</v>
      </c>
      <c r="E1116" s="10">
        <f>SUM($C$5:C1116)/SUM($C$5:$C$3941)</f>
        <v>0.85151320859892332</v>
      </c>
      <c r="F1116" t="str">
        <f t="shared" si="205"/>
        <v>B</v>
      </c>
      <c r="G1116" s="21">
        <v>1.593276173285199</v>
      </c>
      <c r="H1116" s="22">
        <f t="shared" si="206"/>
        <v>0.95596570397111935</v>
      </c>
      <c r="I1116" s="23">
        <v>21.30769230769231</v>
      </c>
      <c r="J1116" s="23">
        <v>45.838394071353797</v>
      </c>
      <c r="K1116" s="24">
        <f t="shared" si="207"/>
        <v>2.1512603715797809</v>
      </c>
      <c r="L1116" t="str">
        <f t="shared" si="208"/>
        <v>Z</v>
      </c>
      <c r="M1116" s="10">
        <f t="shared" si="209"/>
        <v>0.95</v>
      </c>
      <c r="N1116" s="24">
        <f t="shared" si="210"/>
        <v>1.6448536269514715</v>
      </c>
      <c r="O1116" s="25">
        <f t="shared" si="211"/>
        <v>106.62809457912117</v>
      </c>
      <c r="P1116" s="8">
        <f t="shared" si="212"/>
        <v>150</v>
      </c>
      <c r="Q1116" s="8">
        <f t="shared" si="213"/>
        <v>1108.0000000000002</v>
      </c>
      <c r="R1116" s="8">
        <f t="shared" si="214"/>
        <v>481.4638918537878</v>
      </c>
      <c r="S1116" s="8">
        <f t="shared" si="215"/>
        <v>482</v>
      </c>
      <c r="T1116" t="s">
        <v>62</v>
      </c>
    </row>
    <row r="1117" spans="1:20" x14ac:dyDescent="0.35">
      <c r="A1117" s="18" t="s">
        <v>2286</v>
      </c>
      <c r="B1117" s="18" t="s">
        <v>2287</v>
      </c>
      <c r="C1117" s="19">
        <v>1762.35</v>
      </c>
      <c r="D1117" s="20">
        <f t="shared" si="204"/>
        <v>1.9119072465909455E-4</v>
      </c>
      <c r="E1117" s="10">
        <f>SUM($C$5:C1117)/SUM($C$5:$C$3941)</f>
        <v>0.85170439932358244</v>
      </c>
      <c r="F1117" t="str">
        <f t="shared" si="205"/>
        <v>B</v>
      </c>
      <c r="G1117" s="21">
        <v>0.43418329637841829</v>
      </c>
      <c r="H1117" s="22">
        <f t="shared" si="206"/>
        <v>0.26050997782705099</v>
      </c>
      <c r="I1117" s="23">
        <v>78.057692307692307</v>
      </c>
      <c r="J1117" s="23">
        <v>53.939840658426213</v>
      </c>
      <c r="K1117" s="24">
        <f t="shared" si="207"/>
        <v>0.69102530530627326</v>
      </c>
      <c r="L1117" t="str">
        <f t="shared" si="208"/>
        <v>X</v>
      </c>
      <c r="M1117" s="10">
        <f t="shared" si="209"/>
        <v>0.95</v>
      </c>
      <c r="N1117" s="24">
        <f t="shared" si="210"/>
        <v>1.6448536269514715</v>
      </c>
      <c r="O1117" s="25">
        <f t="shared" si="211"/>
        <v>125.47347148236447</v>
      </c>
      <c r="P1117" s="8">
        <f t="shared" si="212"/>
        <v>282</v>
      </c>
      <c r="Q1117" s="8">
        <f t="shared" si="213"/>
        <v>4059</v>
      </c>
      <c r="R1117" s="8">
        <f t="shared" si="214"/>
        <v>1765.2748853611677</v>
      </c>
      <c r="S1117" s="8">
        <f t="shared" si="215"/>
        <v>1766</v>
      </c>
      <c r="T1117" t="s">
        <v>62</v>
      </c>
    </row>
    <row r="1118" spans="1:20" x14ac:dyDescent="0.35">
      <c r="A1118" s="18" t="s">
        <v>2288</v>
      </c>
      <c r="B1118" s="18" t="s">
        <v>2289</v>
      </c>
      <c r="C1118" s="19">
        <v>1758.21</v>
      </c>
      <c r="D1118" s="20">
        <f t="shared" si="204"/>
        <v>1.9074159162644572E-4</v>
      </c>
      <c r="E1118" s="10">
        <f>SUM($C$5:C1118)/SUM($C$5:$C$3941)</f>
        <v>0.85189514091520879</v>
      </c>
      <c r="F1118" t="str">
        <f t="shared" si="205"/>
        <v>B</v>
      </c>
      <c r="G1118" s="21">
        <v>2.8775941080196401</v>
      </c>
      <c r="H1118" s="22">
        <f t="shared" si="206"/>
        <v>1.7265564648117839</v>
      </c>
      <c r="I1118" s="23">
        <v>11.75</v>
      </c>
      <c r="J1118" s="23">
        <v>21.456636616719798</v>
      </c>
      <c r="K1118" s="24">
        <f t="shared" si="207"/>
        <v>1.8260967333378553</v>
      </c>
      <c r="L1118" t="str">
        <f t="shared" si="208"/>
        <v>Y</v>
      </c>
      <c r="M1118" s="10">
        <f t="shared" si="209"/>
        <v>0.95</v>
      </c>
      <c r="N1118" s="24">
        <f t="shared" si="210"/>
        <v>1.6448536269514715</v>
      </c>
      <c r="O1118" s="25">
        <f t="shared" si="211"/>
        <v>49.911876820030635</v>
      </c>
      <c r="P1118" s="8">
        <f t="shared" si="212"/>
        <v>74</v>
      </c>
      <c r="Q1118" s="8">
        <f t="shared" si="213"/>
        <v>611</v>
      </c>
      <c r="R1118" s="8">
        <f t="shared" si="214"/>
        <v>266.03894073575395</v>
      </c>
      <c r="S1118" s="8">
        <f t="shared" si="215"/>
        <v>267</v>
      </c>
      <c r="T1118" t="s">
        <v>62</v>
      </c>
    </row>
    <row r="1119" spans="1:20" x14ac:dyDescent="0.35">
      <c r="A1119" s="18" t="s">
        <v>2290</v>
      </c>
      <c r="B1119" s="18" t="s">
        <v>2291</v>
      </c>
      <c r="C1119" s="19">
        <v>1754.8</v>
      </c>
      <c r="D1119" s="20">
        <f t="shared" si="204"/>
        <v>1.9037165354882917E-4</v>
      </c>
      <c r="E1119" s="10">
        <f>SUM($C$5:C1119)/SUM($C$5:$C$3941)</f>
        <v>0.85208551256875764</v>
      </c>
      <c r="F1119" t="str">
        <f t="shared" si="205"/>
        <v>B</v>
      </c>
      <c r="G1119" s="21">
        <v>1.2019178082191779</v>
      </c>
      <c r="H1119" s="22">
        <f t="shared" si="206"/>
        <v>0.72115068493150669</v>
      </c>
      <c r="I1119" s="23">
        <v>28.07692307692308</v>
      </c>
      <c r="J1119" s="23">
        <v>47.07351203644091</v>
      </c>
      <c r="K1119" s="24">
        <f t="shared" si="207"/>
        <v>1.6765908396540596</v>
      </c>
      <c r="L1119" t="str">
        <f t="shared" si="208"/>
        <v>Y</v>
      </c>
      <c r="M1119" s="10">
        <f t="shared" si="209"/>
        <v>0.95</v>
      </c>
      <c r="N1119" s="24">
        <f t="shared" si="210"/>
        <v>1.6448536269514715</v>
      </c>
      <c r="O1119" s="25">
        <f t="shared" si="211"/>
        <v>109.50119425605736</v>
      </c>
      <c r="P1119" s="8">
        <f t="shared" si="212"/>
        <v>166</v>
      </c>
      <c r="Q1119" s="8">
        <f t="shared" si="213"/>
        <v>1460.0000000000002</v>
      </c>
      <c r="R1119" s="8">
        <f t="shared" si="214"/>
        <v>636.3241639351603</v>
      </c>
      <c r="S1119" s="8">
        <f t="shared" si="215"/>
        <v>637</v>
      </c>
      <c r="T1119" t="s">
        <v>62</v>
      </c>
    </row>
    <row r="1120" spans="1:20" x14ac:dyDescent="0.35">
      <c r="A1120" s="18" t="s">
        <v>2292</v>
      </c>
      <c r="B1120" s="18" t="s">
        <v>2293</v>
      </c>
      <c r="C1120" s="19">
        <v>1744.17</v>
      </c>
      <c r="D1120" s="20">
        <f t="shared" si="204"/>
        <v>1.8921844482007146E-4</v>
      </c>
      <c r="E1120" s="10">
        <f>SUM($C$5:C1120)/SUM($C$5:$C$3941)</f>
        <v>0.85227473101357776</v>
      </c>
      <c r="F1120" t="str">
        <f t="shared" si="205"/>
        <v>B</v>
      </c>
      <c r="G1120" s="21">
        <v>3.791673913043478</v>
      </c>
      <c r="H1120" s="22">
        <f t="shared" si="206"/>
        <v>2.2750043478260866</v>
      </c>
      <c r="I1120" s="23">
        <v>8.8461538461538467</v>
      </c>
      <c r="J1120" s="23">
        <v>17.072377202616401</v>
      </c>
      <c r="K1120" s="24">
        <f t="shared" si="207"/>
        <v>1.9299209011653322</v>
      </c>
      <c r="L1120" t="str">
        <f t="shared" si="208"/>
        <v>Y</v>
      </c>
      <c r="M1120" s="10">
        <f t="shared" si="209"/>
        <v>0.95</v>
      </c>
      <c r="N1120" s="24">
        <f t="shared" si="210"/>
        <v>1.6448536269514715</v>
      </c>
      <c r="O1120" s="25">
        <f t="shared" si="211"/>
        <v>39.713325214171277</v>
      </c>
      <c r="P1120" s="8">
        <f t="shared" si="212"/>
        <v>58</v>
      </c>
      <c r="Q1120" s="8">
        <f t="shared" si="213"/>
        <v>460</v>
      </c>
      <c r="R1120" s="8">
        <f t="shared" si="214"/>
        <v>201.09570645430531</v>
      </c>
      <c r="S1120" s="8">
        <f t="shared" si="215"/>
        <v>202</v>
      </c>
      <c r="T1120" t="s">
        <v>62</v>
      </c>
    </row>
    <row r="1121" spans="1:20" x14ac:dyDescent="0.35">
      <c r="A1121" s="18" t="s">
        <v>2294</v>
      </c>
      <c r="B1121" s="18" t="s">
        <v>2295</v>
      </c>
      <c r="C1121" s="19">
        <v>1742.76</v>
      </c>
      <c r="D1121" s="20">
        <f t="shared" si="204"/>
        <v>1.8906547922199543E-4</v>
      </c>
      <c r="E1121" s="10">
        <f>SUM($C$5:C1121)/SUM($C$5:$C$3941)</f>
        <v>0.85246379649279969</v>
      </c>
      <c r="F1121" t="str">
        <f t="shared" si="205"/>
        <v>B</v>
      </c>
      <c r="G1121" s="21">
        <v>2.6011343283582091</v>
      </c>
      <c r="H1121" s="22">
        <f t="shared" si="206"/>
        <v>1.5606805970149253</v>
      </c>
      <c r="I1121" s="23">
        <v>12.88461538461539</v>
      </c>
      <c r="J1121" s="23">
        <v>11.915805694092469</v>
      </c>
      <c r="K1121" s="24">
        <f t="shared" si="207"/>
        <v>0.92480880013851963</v>
      </c>
      <c r="L1121" t="str">
        <f t="shared" si="208"/>
        <v>X</v>
      </c>
      <c r="M1121" s="10">
        <f t="shared" si="209"/>
        <v>0.95</v>
      </c>
      <c r="N1121" s="24">
        <f t="shared" si="210"/>
        <v>1.6448536269514715</v>
      </c>
      <c r="O1121" s="25">
        <f t="shared" si="211"/>
        <v>27.718241057012616</v>
      </c>
      <c r="P1121" s="8">
        <f t="shared" si="212"/>
        <v>54</v>
      </c>
      <c r="Q1121" s="8">
        <f t="shared" si="213"/>
        <v>670.00000000000034</v>
      </c>
      <c r="R1121" s="8">
        <f t="shared" si="214"/>
        <v>293.01873130379749</v>
      </c>
      <c r="S1121" s="8">
        <f t="shared" si="215"/>
        <v>294</v>
      </c>
      <c r="T1121" t="s">
        <v>62</v>
      </c>
    </row>
    <row r="1122" spans="1:20" x14ac:dyDescent="0.35">
      <c r="A1122" s="18" t="s">
        <v>2296</v>
      </c>
      <c r="B1122" s="18" t="s">
        <v>2297</v>
      </c>
      <c r="C1122" s="19">
        <v>1738.69</v>
      </c>
      <c r="D1122" s="20">
        <f t="shared" si="204"/>
        <v>1.8862394022613053E-4</v>
      </c>
      <c r="E1122" s="10">
        <f>SUM($C$5:C1122)/SUM($C$5:$C$3941)</f>
        <v>0.85265242043302591</v>
      </c>
      <c r="F1122" t="str">
        <f t="shared" si="205"/>
        <v>B</v>
      </c>
      <c r="G1122" s="21">
        <v>1.638727615457116</v>
      </c>
      <c r="H1122" s="22">
        <f t="shared" si="206"/>
        <v>0.9832365692742695</v>
      </c>
      <c r="I1122" s="23">
        <v>20.40384615384615</v>
      </c>
      <c r="J1122" s="23">
        <v>44.638091363804058</v>
      </c>
      <c r="K1122" s="24">
        <f t="shared" si="207"/>
        <v>2.18772926570953</v>
      </c>
      <c r="L1122" t="str">
        <f t="shared" si="208"/>
        <v>Z</v>
      </c>
      <c r="M1122" s="10">
        <f t="shared" si="209"/>
        <v>0.95</v>
      </c>
      <c r="N1122" s="24">
        <f t="shared" si="210"/>
        <v>1.6448536269514715</v>
      </c>
      <c r="O1122" s="25">
        <f t="shared" si="211"/>
        <v>103.8359812597723</v>
      </c>
      <c r="P1122" s="8">
        <f t="shared" si="212"/>
        <v>145</v>
      </c>
      <c r="Q1122" s="8">
        <f t="shared" si="213"/>
        <v>1060.9999999999998</v>
      </c>
      <c r="R1122" s="8">
        <f t="shared" si="214"/>
        <v>464.56199536397213</v>
      </c>
      <c r="S1122" s="8">
        <f t="shared" si="215"/>
        <v>465</v>
      </c>
      <c r="T1122" t="s">
        <v>62</v>
      </c>
    </row>
    <row r="1123" spans="1:20" x14ac:dyDescent="0.35">
      <c r="A1123" s="18" t="s">
        <v>2298</v>
      </c>
      <c r="B1123" s="18" t="s">
        <v>2299</v>
      </c>
      <c r="C1123" s="19">
        <v>1737.84</v>
      </c>
      <c r="D1123" s="20">
        <f t="shared" si="204"/>
        <v>1.885317269223258E-4</v>
      </c>
      <c r="E1123" s="10">
        <f>SUM($C$5:C1123)/SUM($C$5:$C$3941)</f>
        <v>0.85284095215994815</v>
      </c>
      <c r="F1123" t="str">
        <f t="shared" si="205"/>
        <v>B</v>
      </c>
      <c r="G1123" s="21">
        <v>3.1032857142857151</v>
      </c>
      <c r="H1123" s="22">
        <f t="shared" si="206"/>
        <v>1.8619714285714291</v>
      </c>
      <c r="I1123" s="23">
        <v>10.76923076923077</v>
      </c>
      <c r="J1123" s="23">
        <v>13.382188022122049</v>
      </c>
      <c r="K1123" s="24">
        <f t="shared" si="207"/>
        <v>1.2426317449113331</v>
      </c>
      <c r="L1123" t="str">
        <f t="shared" si="208"/>
        <v>Y</v>
      </c>
      <c r="M1123" s="10">
        <f t="shared" si="209"/>
        <v>0.95</v>
      </c>
      <c r="N1123" s="24">
        <f t="shared" si="210"/>
        <v>1.6448536269514715</v>
      </c>
      <c r="O1123" s="25">
        <f t="shared" si="211"/>
        <v>31.129301953232012</v>
      </c>
      <c r="P1123" s="8">
        <f t="shared" si="212"/>
        <v>53</v>
      </c>
      <c r="Q1123" s="8">
        <f t="shared" si="213"/>
        <v>560</v>
      </c>
      <c r="R1123" s="8">
        <f t="shared" si="214"/>
        <v>245.2576174769564</v>
      </c>
      <c r="S1123" s="8">
        <f t="shared" si="215"/>
        <v>246</v>
      </c>
      <c r="T1123" t="s">
        <v>62</v>
      </c>
    </row>
    <row r="1124" spans="1:20" x14ac:dyDescent="0.35">
      <c r="A1124" s="18" t="s">
        <v>2300</v>
      </c>
      <c r="B1124" s="18" t="s">
        <v>2301</v>
      </c>
      <c r="C1124" s="19">
        <v>1736.06</v>
      </c>
      <c r="D1124" s="20">
        <f t="shared" si="204"/>
        <v>1.8833862141553475E-4</v>
      </c>
      <c r="E1124" s="10">
        <f>SUM($C$5:C1124)/SUM($C$5:$C$3941)</f>
        <v>0.85302929078136369</v>
      </c>
      <c r="F1124" t="str">
        <f t="shared" si="205"/>
        <v>B</v>
      </c>
      <c r="G1124" s="21">
        <v>7.2943697478991592</v>
      </c>
      <c r="H1124" s="22">
        <f t="shared" si="206"/>
        <v>4.3766218487394957</v>
      </c>
      <c r="I1124" s="23">
        <v>4.5769230769230766</v>
      </c>
      <c r="J1124" s="23">
        <v>6.9658724207526301</v>
      </c>
      <c r="K1124" s="24">
        <f t="shared" si="207"/>
        <v>1.5219553188199024</v>
      </c>
      <c r="L1124" t="str">
        <f t="shared" si="208"/>
        <v>Y</v>
      </c>
      <c r="M1124" s="10">
        <f t="shared" si="209"/>
        <v>0.95</v>
      </c>
      <c r="N1124" s="24">
        <f t="shared" si="210"/>
        <v>1.6448536269514715</v>
      </c>
      <c r="O1124" s="25">
        <f t="shared" si="211"/>
        <v>16.203833453456031</v>
      </c>
      <c r="P1124" s="8">
        <f t="shared" si="212"/>
        <v>26</v>
      </c>
      <c r="Q1124" s="8">
        <f t="shared" si="213"/>
        <v>238</v>
      </c>
      <c r="R1124" s="8">
        <f t="shared" si="214"/>
        <v>104.28791007831862</v>
      </c>
      <c r="S1124" s="8">
        <f t="shared" si="215"/>
        <v>105</v>
      </c>
      <c r="T1124" t="s">
        <v>62</v>
      </c>
    </row>
    <row r="1125" spans="1:20" x14ac:dyDescent="0.35">
      <c r="A1125" s="18" t="s">
        <v>2302</v>
      </c>
      <c r="B1125" s="18" t="s">
        <v>2303</v>
      </c>
      <c r="C1125" s="19">
        <v>1734.63</v>
      </c>
      <c r="D1125" s="20">
        <f t="shared" si="204"/>
        <v>1.8818348609266332E-4</v>
      </c>
      <c r="E1125" s="10">
        <f>SUM($C$5:C1125)/SUM($C$5:$C$3941)</f>
        <v>0.85321747426745631</v>
      </c>
      <c r="F1125" t="str">
        <f t="shared" si="205"/>
        <v>B</v>
      </c>
      <c r="G1125" s="21">
        <v>3.0220034843205581</v>
      </c>
      <c r="H1125" s="22">
        <f t="shared" si="206"/>
        <v>1.8132020905923347</v>
      </c>
      <c r="I1125" s="23">
        <v>11.03846153846154</v>
      </c>
      <c r="J1125" s="23">
        <v>13.111829023131181</v>
      </c>
      <c r="K1125" s="24">
        <f t="shared" si="207"/>
        <v>1.1878312007017793</v>
      </c>
      <c r="L1125" t="str">
        <f t="shared" si="208"/>
        <v>Y</v>
      </c>
      <c r="M1125" s="10">
        <f t="shared" si="209"/>
        <v>0.95</v>
      </c>
      <c r="N1125" s="24">
        <f t="shared" si="210"/>
        <v>1.6448536269514715</v>
      </c>
      <c r="O1125" s="25">
        <f t="shared" si="211"/>
        <v>30.500399796017682</v>
      </c>
      <c r="P1125" s="8">
        <f t="shared" si="212"/>
        <v>53</v>
      </c>
      <c r="Q1125" s="8">
        <f t="shared" si="213"/>
        <v>574.00000000000011</v>
      </c>
      <c r="R1125" s="8">
        <f t="shared" si="214"/>
        <v>251.62155299749156</v>
      </c>
      <c r="S1125" s="8">
        <f t="shared" si="215"/>
        <v>252</v>
      </c>
      <c r="T1125" t="s">
        <v>62</v>
      </c>
    </row>
    <row r="1126" spans="1:20" x14ac:dyDescent="0.35">
      <c r="A1126" s="18" t="s">
        <v>2304</v>
      </c>
      <c r="B1126" s="18" t="s">
        <v>2305</v>
      </c>
      <c r="C1126" s="19">
        <v>1732.09</v>
      </c>
      <c r="D1126" s="20">
        <f t="shared" si="204"/>
        <v>1.8790793104364687E-4</v>
      </c>
      <c r="E1126" s="10">
        <f>SUM($C$5:C1126)/SUM($C$5:$C$3941)</f>
        <v>0.85340538219849993</v>
      </c>
      <c r="F1126" t="str">
        <f t="shared" si="205"/>
        <v>B</v>
      </c>
      <c r="G1126" s="21">
        <v>0.47729126481124279</v>
      </c>
      <c r="H1126" s="22">
        <f t="shared" si="206"/>
        <v>0.28637475888674568</v>
      </c>
      <c r="I1126" s="23">
        <v>69.788461538461533</v>
      </c>
      <c r="J1126" s="23">
        <v>145.7788193736624</v>
      </c>
      <c r="K1126" s="24">
        <f t="shared" si="207"/>
        <v>2.0888670728659262</v>
      </c>
      <c r="L1126" t="str">
        <f t="shared" si="208"/>
        <v>Z</v>
      </c>
      <c r="M1126" s="10">
        <f t="shared" si="209"/>
        <v>0.95</v>
      </c>
      <c r="N1126" s="24">
        <f t="shared" si="210"/>
        <v>1.6448536269514715</v>
      </c>
      <c r="O1126" s="25">
        <f t="shared" si="211"/>
        <v>339.10694418331775</v>
      </c>
      <c r="P1126" s="8">
        <f t="shared" si="212"/>
        <v>479</v>
      </c>
      <c r="Q1126" s="8">
        <f t="shared" si="213"/>
        <v>3628.9999999999995</v>
      </c>
      <c r="R1126" s="8">
        <f t="shared" si="214"/>
        <v>1591.9928528201322</v>
      </c>
      <c r="S1126" s="8">
        <f t="shared" si="215"/>
        <v>1592</v>
      </c>
      <c r="T1126" t="s">
        <v>62</v>
      </c>
    </row>
    <row r="1127" spans="1:20" x14ac:dyDescent="0.35">
      <c r="A1127" s="18" t="s">
        <v>2306</v>
      </c>
      <c r="B1127" s="18" t="s">
        <v>2307</v>
      </c>
      <c r="C1127" s="19">
        <v>1731.21</v>
      </c>
      <c r="D1127" s="20">
        <f t="shared" si="204"/>
        <v>1.8781246315264906E-4</v>
      </c>
      <c r="E1127" s="10">
        <f>SUM($C$5:C1127)/SUM($C$5:$C$3941)</f>
        <v>0.85359319466165262</v>
      </c>
      <c r="F1127" t="str">
        <f t="shared" si="205"/>
        <v>B</v>
      </c>
      <c r="G1127" s="21">
        <v>0.849882179675994</v>
      </c>
      <c r="H1127" s="22">
        <f t="shared" si="206"/>
        <v>0.50992930780559642</v>
      </c>
      <c r="I1127" s="23">
        <v>39.17307692307692</v>
      </c>
      <c r="J1127" s="23">
        <v>57.447237908258778</v>
      </c>
      <c r="K1127" s="24">
        <f t="shared" si="207"/>
        <v>1.4664979731121535</v>
      </c>
      <c r="L1127" t="str">
        <f t="shared" si="208"/>
        <v>Y</v>
      </c>
      <c r="M1127" s="10">
        <f t="shared" si="209"/>
        <v>0.95</v>
      </c>
      <c r="N1127" s="24">
        <f t="shared" si="210"/>
        <v>1.6448536269514715</v>
      </c>
      <c r="O1127" s="25">
        <f t="shared" si="211"/>
        <v>133.63228885060678</v>
      </c>
      <c r="P1127" s="8">
        <f t="shared" si="212"/>
        <v>212</v>
      </c>
      <c r="Q1127" s="8">
        <f t="shared" si="213"/>
        <v>2036.9999999999998</v>
      </c>
      <c r="R1127" s="8">
        <f t="shared" si="214"/>
        <v>893.83123205980485</v>
      </c>
      <c r="S1127" s="8">
        <f t="shared" si="215"/>
        <v>894</v>
      </c>
      <c r="T1127" t="s">
        <v>62</v>
      </c>
    </row>
    <row r="1128" spans="1:20" x14ac:dyDescent="0.35">
      <c r="A1128" s="18" t="s">
        <v>2308</v>
      </c>
      <c r="B1128" s="18" t="s">
        <v>2309</v>
      </c>
      <c r="C1128" s="19">
        <v>1729.12</v>
      </c>
      <c r="D1128" s="20">
        <f t="shared" si="204"/>
        <v>1.8758572691152925E-4</v>
      </c>
      <c r="E1128" s="10">
        <f>SUM($C$5:C1128)/SUM($C$5:$C$3941)</f>
        <v>0.85378078038856409</v>
      </c>
      <c r="F1128" t="str">
        <f t="shared" si="205"/>
        <v>B</v>
      </c>
      <c r="G1128" s="21">
        <v>0.41695683626718111</v>
      </c>
      <c r="H1128" s="22">
        <f t="shared" si="206"/>
        <v>0.25017410176030863</v>
      </c>
      <c r="I1128" s="23">
        <v>79.75</v>
      </c>
      <c r="J1128" s="23">
        <v>60.048958783482597</v>
      </c>
      <c r="K1128" s="24">
        <f t="shared" si="207"/>
        <v>0.75296500041984449</v>
      </c>
      <c r="L1128" t="str">
        <f t="shared" si="208"/>
        <v>X</v>
      </c>
      <c r="M1128" s="10">
        <f t="shared" si="209"/>
        <v>0.95</v>
      </c>
      <c r="N1128" s="24">
        <f t="shared" si="210"/>
        <v>1.6448536269514715</v>
      </c>
      <c r="O1128" s="25">
        <f t="shared" si="211"/>
        <v>139.68434510545728</v>
      </c>
      <c r="P1128" s="8">
        <f t="shared" si="212"/>
        <v>300</v>
      </c>
      <c r="Q1128" s="8">
        <f t="shared" si="213"/>
        <v>4147</v>
      </c>
      <c r="R1128" s="8">
        <f t="shared" si="214"/>
        <v>1820.7941146266658</v>
      </c>
      <c r="S1128" s="8">
        <f t="shared" si="215"/>
        <v>1821</v>
      </c>
      <c r="T1128" t="s">
        <v>62</v>
      </c>
    </row>
    <row r="1129" spans="1:20" x14ac:dyDescent="0.35">
      <c r="A1129" s="18" t="s">
        <v>2310</v>
      </c>
      <c r="B1129" s="18" t="s">
        <v>2311</v>
      </c>
      <c r="C1129" s="19">
        <v>1728.51</v>
      </c>
      <c r="D1129" s="20">
        <f t="shared" si="204"/>
        <v>1.875195503052694E-4</v>
      </c>
      <c r="E1129" s="10">
        <f>SUM($C$5:C1129)/SUM($C$5:$C$3941)</f>
        <v>0.85396829993886936</v>
      </c>
      <c r="F1129" t="str">
        <f t="shared" si="205"/>
        <v>B</v>
      </c>
      <c r="G1129" s="21">
        <v>6.5722813688212929</v>
      </c>
      <c r="H1129" s="22">
        <f t="shared" si="206"/>
        <v>3.9433688212927756</v>
      </c>
      <c r="I1129" s="23">
        <v>5.0576923076923066</v>
      </c>
      <c r="J1129" s="23">
        <v>12.924233904611761</v>
      </c>
      <c r="K1129" s="24">
        <f t="shared" si="207"/>
        <v>2.5553618366532764</v>
      </c>
      <c r="L1129" t="str">
        <f t="shared" si="208"/>
        <v>Z</v>
      </c>
      <c r="M1129" s="10">
        <f t="shared" si="209"/>
        <v>0.95</v>
      </c>
      <c r="N1129" s="24">
        <f t="shared" si="210"/>
        <v>1.6448536269514715</v>
      </c>
      <c r="O1129" s="25">
        <f t="shared" si="211"/>
        <v>30.064020851132902</v>
      </c>
      <c r="P1129" s="8">
        <f t="shared" si="212"/>
        <v>41</v>
      </c>
      <c r="Q1129" s="8">
        <f t="shared" si="213"/>
        <v>262.99999999999994</v>
      </c>
      <c r="R1129" s="8">
        <f t="shared" si="214"/>
        <v>115.49393352400998</v>
      </c>
      <c r="S1129" s="8">
        <f t="shared" si="215"/>
        <v>116</v>
      </c>
      <c r="T1129" t="s">
        <v>62</v>
      </c>
    </row>
    <row r="1130" spans="1:20" x14ac:dyDescent="0.35">
      <c r="A1130" s="18" t="s">
        <v>2312</v>
      </c>
      <c r="B1130" s="18" t="s">
        <v>2313</v>
      </c>
      <c r="C1130" s="19">
        <v>1722.36</v>
      </c>
      <c r="D1130" s="20">
        <f t="shared" si="204"/>
        <v>1.8685235993068236E-4</v>
      </c>
      <c r="E1130" s="10">
        <f>SUM($C$5:C1130)/SUM($C$5:$C$3941)</f>
        <v>0.85415515229880012</v>
      </c>
      <c r="F1130" t="str">
        <f t="shared" si="205"/>
        <v>B</v>
      </c>
      <c r="G1130" s="21">
        <v>9.6761797752808985</v>
      </c>
      <c r="H1130" s="22">
        <f t="shared" si="206"/>
        <v>5.8057078651685385</v>
      </c>
      <c r="I1130" s="23">
        <v>3.4230769230769229</v>
      </c>
      <c r="J1130" s="23">
        <v>6.1304324571447539</v>
      </c>
      <c r="K1130" s="24">
        <f t="shared" si="207"/>
        <v>1.7909128526490292</v>
      </c>
      <c r="L1130" t="str">
        <f t="shared" si="208"/>
        <v>Y</v>
      </c>
      <c r="M1130" s="10">
        <f t="shared" si="209"/>
        <v>0.95</v>
      </c>
      <c r="N1130" s="24">
        <f t="shared" si="210"/>
        <v>1.6448536269514715</v>
      </c>
      <c r="O1130" s="25">
        <f t="shared" si="211"/>
        <v>14.260454474775173</v>
      </c>
      <c r="P1130" s="8">
        <f t="shared" si="212"/>
        <v>22</v>
      </c>
      <c r="Q1130" s="8">
        <f t="shared" si="213"/>
        <v>178</v>
      </c>
      <c r="R1130" s="8">
        <f t="shared" si="214"/>
        <v>78.306427226956217</v>
      </c>
      <c r="S1130" s="8">
        <f t="shared" si="215"/>
        <v>79</v>
      </c>
      <c r="T1130" t="s">
        <v>62</v>
      </c>
    </row>
    <row r="1131" spans="1:20" x14ac:dyDescent="0.35">
      <c r="A1131" s="18" t="s">
        <v>2314</v>
      </c>
      <c r="B1131" s="18" t="s">
        <v>2315</v>
      </c>
      <c r="C1131" s="19">
        <v>1721.38</v>
      </c>
      <c r="D1131" s="20">
        <f t="shared" si="204"/>
        <v>1.8674604341570756E-4</v>
      </c>
      <c r="E1131" s="10">
        <f>SUM($C$5:C1131)/SUM($C$5:$C$3941)</f>
        <v>0.85434189834221574</v>
      </c>
      <c r="F1131" t="str">
        <f t="shared" si="205"/>
        <v>B</v>
      </c>
      <c r="G1131" s="21">
        <v>1.241976911976912</v>
      </c>
      <c r="H1131" s="22">
        <f t="shared" si="206"/>
        <v>0.74518614718614717</v>
      </c>
      <c r="I1131" s="23">
        <v>26.65384615384615</v>
      </c>
      <c r="J1131" s="23">
        <v>60.35349612674451</v>
      </c>
      <c r="K1131" s="24">
        <f t="shared" si="207"/>
        <v>2.2643447320279328</v>
      </c>
      <c r="L1131" t="str">
        <f t="shared" si="208"/>
        <v>Z</v>
      </c>
      <c r="M1131" s="10">
        <f t="shared" si="209"/>
        <v>0.95</v>
      </c>
      <c r="N1131" s="24">
        <f t="shared" si="210"/>
        <v>1.6448536269514715</v>
      </c>
      <c r="O1131" s="25">
        <f t="shared" si="211"/>
        <v>140.3927520489828</v>
      </c>
      <c r="P1131" s="8">
        <f t="shared" si="212"/>
        <v>194</v>
      </c>
      <c r="Q1131" s="8">
        <f t="shared" si="213"/>
        <v>1385.9999999999998</v>
      </c>
      <c r="R1131" s="8">
        <f t="shared" si="214"/>
        <v>609.90785480359671</v>
      </c>
      <c r="S1131" s="8">
        <f t="shared" si="215"/>
        <v>610</v>
      </c>
      <c r="T1131" t="s">
        <v>62</v>
      </c>
    </row>
    <row r="1132" spans="1:20" x14ac:dyDescent="0.35">
      <c r="A1132" s="18" t="s">
        <v>2316</v>
      </c>
      <c r="B1132" s="18" t="s">
        <v>2317</v>
      </c>
      <c r="C1132" s="19">
        <v>1720.38</v>
      </c>
      <c r="D1132" s="20">
        <f t="shared" si="204"/>
        <v>1.866375571759373E-4</v>
      </c>
      <c r="E1132" s="10">
        <f>SUM($C$5:C1132)/SUM($C$5:$C$3941)</f>
        <v>0.85452853589939171</v>
      </c>
      <c r="F1132" t="str">
        <f t="shared" si="205"/>
        <v>B</v>
      </c>
      <c r="G1132" s="21">
        <v>1.649453499520614</v>
      </c>
      <c r="H1132" s="22">
        <f t="shared" si="206"/>
        <v>0.98967209971236836</v>
      </c>
      <c r="I1132" s="23">
        <v>20.05769230769231</v>
      </c>
      <c r="J1132" s="23">
        <v>44.891334358119593</v>
      </c>
      <c r="K1132" s="24">
        <f t="shared" si="207"/>
        <v>2.2381106295515041</v>
      </c>
      <c r="L1132" t="str">
        <f t="shared" si="208"/>
        <v>Z</v>
      </c>
      <c r="M1132" s="10">
        <f t="shared" si="209"/>
        <v>0.95</v>
      </c>
      <c r="N1132" s="24">
        <f t="shared" si="210"/>
        <v>1.6448536269514715</v>
      </c>
      <c r="O1132" s="25">
        <f t="shared" si="211"/>
        <v>104.42506860666634</v>
      </c>
      <c r="P1132" s="8">
        <f t="shared" si="212"/>
        <v>145</v>
      </c>
      <c r="Q1132" s="8">
        <f t="shared" si="213"/>
        <v>1043.0000000000002</v>
      </c>
      <c r="R1132" s="8">
        <f t="shared" si="214"/>
        <v>459.1044354247806</v>
      </c>
      <c r="S1132" s="8">
        <f t="shared" si="215"/>
        <v>460</v>
      </c>
      <c r="T1132" t="s">
        <v>62</v>
      </c>
    </row>
    <row r="1133" spans="1:20" x14ac:dyDescent="0.35">
      <c r="A1133" s="18" t="s">
        <v>2318</v>
      </c>
      <c r="B1133" s="18" t="s">
        <v>2319</v>
      </c>
      <c r="C1133" s="19">
        <v>1719.31</v>
      </c>
      <c r="D1133" s="20">
        <f t="shared" si="204"/>
        <v>1.8652147689938311E-4</v>
      </c>
      <c r="E1133" s="10">
        <f>SUM($C$5:C1133)/SUM($C$5:$C$3941)</f>
        <v>0.85471505737629105</v>
      </c>
      <c r="F1133" t="str">
        <f t="shared" si="205"/>
        <v>B</v>
      </c>
      <c r="G1133" s="21">
        <v>1.2099296270232229</v>
      </c>
      <c r="H1133" s="22">
        <f t="shared" si="206"/>
        <v>0.72595777621393376</v>
      </c>
      <c r="I1133" s="23">
        <v>27.32692307692308</v>
      </c>
      <c r="J1133" s="23">
        <v>103.960158498594</v>
      </c>
      <c r="K1133" s="24">
        <f t="shared" si="207"/>
        <v>3.8043126262680418</v>
      </c>
      <c r="L1133" t="str">
        <f t="shared" si="208"/>
        <v>Z</v>
      </c>
      <c r="M1133" s="10">
        <f t="shared" si="209"/>
        <v>0.95</v>
      </c>
      <c r="N1133" s="24">
        <f t="shared" si="210"/>
        <v>1.6448536269514715</v>
      </c>
      <c r="O1133" s="25">
        <f t="shared" si="211"/>
        <v>241.82944968781101</v>
      </c>
      <c r="P1133" s="8">
        <f t="shared" si="212"/>
        <v>297</v>
      </c>
      <c r="Q1133" s="8">
        <f t="shared" si="213"/>
        <v>1421.0000000000002</v>
      </c>
      <c r="R1133" s="8">
        <f t="shared" si="214"/>
        <v>625.68588248081676</v>
      </c>
      <c r="S1133" s="8">
        <f t="shared" si="215"/>
        <v>626</v>
      </c>
      <c r="T1133" t="s">
        <v>62</v>
      </c>
    </row>
    <row r="1134" spans="1:20" x14ac:dyDescent="0.35">
      <c r="A1134" s="18" t="s">
        <v>2320</v>
      </c>
      <c r="B1134" s="18" t="s">
        <v>2321</v>
      </c>
      <c r="C1134" s="19">
        <v>1717.95</v>
      </c>
      <c r="D1134" s="20">
        <f t="shared" si="204"/>
        <v>1.8637393561329559E-4</v>
      </c>
      <c r="E1134" s="10">
        <f>SUM($C$5:C1134)/SUM($C$5:$C$3941)</f>
        <v>0.85490143131190433</v>
      </c>
      <c r="F1134" t="str">
        <f t="shared" si="205"/>
        <v>B</v>
      </c>
      <c r="G1134" s="21">
        <v>1.95</v>
      </c>
      <c r="H1134" s="22">
        <f t="shared" si="206"/>
        <v>1.17</v>
      </c>
      <c r="I1134" s="23">
        <v>16.94230769230769</v>
      </c>
      <c r="J1134" s="23">
        <v>52.104500374497583</v>
      </c>
      <c r="K1134" s="24">
        <f t="shared" si="207"/>
        <v>3.0754075135912311</v>
      </c>
      <c r="L1134" t="str">
        <f t="shared" si="208"/>
        <v>Z</v>
      </c>
      <c r="M1134" s="10">
        <f t="shared" si="209"/>
        <v>0.95</v>
      </c>
      <c r="N1134" s="24">
        <f t="shared" si="210"/>
        <v>1.6448536269514715</v>
      </c>
      <c r="O1134" s="25">
        <f t="shared" si="211"/>
        <v>121.20415006863911</v>
      </c>
      <c r="P1134" s="8">
        <f t="shared" si="212"/>
        <v>156</v>
      </c>
      <c r="Q1134" s="8">
        <f t="shared" si="213"/>
        <v>880.99999999999989</v>
      </c>
      <c r="R1134" s="8">
        <f t="shared" si="214"/>
        <v>388.06995580473711</v>
      </c>
      <c r="S1134" s="8">
        <f t="shared" si="215"/>
        <v>389</v>
      </c>
      <c r="T1134" t="s">
        <v>175</v>
      </c>
    </row>
    <row r="1135" spans="1:20" x14ac:dyDescent="0.35">
      <c r="A1135" s="18" t="s">
        <v>2322</v>
      </c>
      <c r="B1135" s="18" t="s">
        <v>2323</v>
      </c>
      <c r="C1135" s="19">
        <v>1716.78</v>
      </c>
      <c r="D1135" s="20">
        <f t="shared" si="204"/>
        <v>1.8624700671276439E-4</v>
      </c>
      <c r="E1135" s="10">
        <f>SUM($C$5:C1135)/SUM($C$5:$C$3941)</f>
        <v>0.85508767831861721</v>
      </c>
      <c r="F1135" t="str">
        <f t="shared" si="205"/>
        <v>B</v>
      </c>
      <c r="G1135" s="21">
        <v>4.4476165803108811</v>
      </c>
      <c r="H1135" s="22">
        <f t="shared" si="206"/>
        <v>2.6685699481865286</v>
      </c>
      <c r="I1135" s="23">
        <v>7.4230769230769234</v>
      </c>
      <c r="J1135" s="23">
        <v>11.974394501612229</v>
      </c>
      <c r="K1135" s="24">
        <f t="shared" si="207"/>
        <v>1.6131308655021654</v>
      </c>
      <c r="L1135" t="str">
        <f t="shared" si="208"/>
        <v>Y</v>
      </c>
      <c r="M1135" s="10">
        <f t="shared" si="209"/>
        <v>0.95</v>
      </c>
      <c r="N1135" s="24">
        <f t="shared" si="210"/>
        <v>1.6448536269514715</v>
      </c>
      <c r="O1135" s="25">
        <f t="shared" si="211"/>
        <v>27.854528835763549</v>
      </c>
      <c r="P1135" s="8">
        <f t="shared" si="212"/>
        <v>43</v>
      </c>
      <c r="Q1135" s="8">
        <f t="shared" si="213"/>
        <v>386</v>
      </c>
      <c r="R1135" s="8">
        <f t="shared" si="214"/>
        <v>170.08630819951293</v>
      </c>
      <c r="S1135" s="8">
        <f t="shared" si="215"/>
        <v>171</v>
      </c>
      <c r="T1135" t="s">
        <v>62</v>
      </c>
    </row>
    <row r="1136" spans="1:20" x14ac:dyDescent="0.35">
      <c r="A1136" s="18" t="s">
        <v>2324</v>
      </c>
      <c r="B1136" s="18" t="s">
        <v>2325</v>
      </c>
      <c r="C1136" s="19">
        <v>1716.03</v>
      </c>
      <c r="D1136" s="20">
        <f t="shared" si="204"/>
        <v>1.8616564203293671E-4</v>
      </c>
      <c r="E1136" s="10">
        <f>SUM($C$5:C1136)/SUM($C$5:$C$3941)</f>
        <v>0.85527384396065009</v>
      </c>
      <c r="F1136" t="str">
        <f t="shared" si="205"/>
        <v>B</v>
      </c>
      <c r="G1136" s="21">
        <v>5.077011834319527</v>
      </c>
      <c r="H1136" s="22">
        <f t="shared" si="206"/>
        <v>3.0462071005917162</v>
      </c>
      <c r="I1136" s="23">
        <v>6.5</v>
      </c>
      <c r="J1136" s="23">
        <v>8.0110218192335054</v>
      </c>
      <c r="K1136" s="24">
        <f t="shared" si="207"/>
        <v>1.2324648952666932</v>
      </c>
      <c r="L1136" t="str">
        <f t="shared" si="208"/>
        <v>Y</v>
      </c>
      <c r="M1136" s="10">
        <f t="shared" si="209"/>
        <v>0.95</v>
      </c>
      <c r="N1136" s="24">
        <f t="shared" si="210"/>
        <v>1.6448536269514715</v>
      </c>
      <c r="O1136" s="25">
        <f t="shared" si="211"/>
        <v>18.635033131548045</v>
      </c>
      <c r="P1136" s="8">
        <f t="shared" si="212"/>
        <v>32</v>
      </c>
      <c r="Q1136" s="8">
        <f t="shared" si="213"/>
        <v>338</v>
      </c>
      <c r="R1136" s="8">
        <f t="shared" si="214"/>
        <v>148.96822220892122</v>
      </c>
      <c r="S1136" s="8">
        <f t="shared" si="215"/>
        <v>149</v>
      </c>
      <c r="T1136" t="s">
        <v>62</v>
      </c>
    </row>
    <row r="1137" spans="1:20" x14ac:dyDescent="0.35">
      <c r="A1137" s="18" t="s">
        <v>2326</v>
      </c>
      <c r="B1137" s="18" t="s">
        <v>2327</v>
      </c>
      <c r="C1137" s="19">
        <v>1715.81</v>
      </c>
      <c r="D1137" s="20">
        <f t="shared" si="204"/>
        <v>1.8614177506018725E-4</v>
      </c>
      <c r="E1137" s="10">
        <f>SUM($C$5:C1137)/SUM($C$5:$C$3941)</f>
        <v>0.85545998573571025</v>
      </c>
      <c r="F1137" t="str">
        <f t="shared" si="205"/>
        <v>B</v>
      </c>
      <c r="G1137" s="21">
        <v>7.6942152466367713</v>
      </c>
      <c r="H1137" s="22">
        <f t="shared" si="206"/>
        <v>4.6165291479820629</v>
      </c>
      <c r="I1137" s="23">
        <v>4.2884615384615383</v>
      </c>
      <c r="J1137" s="23">
        <v>4.0744855970839611</v>
      </c>
      <c r="K1137" s="24">
        <f t="shared" si="207"/>
        <v>0.95010426479087884</v>
      </c>
      <c r="L1137" t="str">
        <f t="shared" si="208"/>
        <v>X</v>
      </c>
      <c r="M1137" s="10">
        <f t="shared" si="209"/>
        <v>0.95</v>
      </c>
      <c r="N1137" s="24">
        <f t="shared" si="210"/>
        <v>1.6448536269514715</v>
      </c>
      <c r="O1137" s="25">
        <f t="shared" si="211"/>
        <v>9.4779637116179707</v>
      </c>
      <c r="P1137" s="8">
        <f t="shared" si="212"/>
        <v>19</v>
      </c>
      <c r="Q1137" s="8">
        <f t="shared" si="213"/>
        <v>223</v>
      </c>
      <c r="R1137" s="8">
        <f t="shared" si="214"/>
        <v>98.290068644295673</v>
      </c>
      <c r="S1137" s="8">
        <f t="shared" si="215"/>
        <v>99</v>
      </c>
      <c r="T1137" t="s">
        <v>62</v>
      </c>
    </row>
    <row r="1138" spans="1:20" x14ac:dyDescent="0.35">
      <c r="A1138" s="18" t="s">
        <v>2328</v>
      </c>
      <c r="B1138" s="18" t="s">
        <v>2329</v>
      </c>
      <c r="C1138" s="19">
        <v>1706.85</v>
      </c>
      <c r="D1138" s="20">
        <f t="shared" si="204"/>
        <v>1.8516973835184584E-4</v>
      </c>
      <c r="E1138" s="10">
        <f>SUM($C$5:C1138)/SUM($C$5:$C$3941)</f>
        <v>0.85564515547406206</v>
      </c>
      <c r="F1138" t="str">
        <f t="shared" si="205"/>
        <v>B</v>
      </c>
      <c r="G1138" s="21">
        <v>0.2167428571428571</v>
      </c>
      <c r="H1138" s="22">
        <f t="shared" si="206"/>
        <v>0.13004571428571426</v>
      </c>
      <c r="I1138" s="23">
        <v>151.44230769230771</v>
      </c>
      <c r="J1138" s="23">
        <v>116.1277885477955</v>
      </c>
      <c r="K1138" s="24">
        <f t="shared" si="207"/>
        <v>0.76681206406163371</v>
      </c>
      <c r="L1138" t="str">
        <f t="shared" si="208"/>
        <v>X</v>
      </c>
      <c r="M1138" s="10">
        <f t="shared" si="209"/>
        <v>0.95</v>
      </c>
      <c r="N1138" s="24">
        <f t="shared" si="210"/>
        <v>1.6448536269514715</v>
      </c>
      <c r="O1138" s="25">
        <f t="shared" si="211"/>
        <v>270.13347808964409</v>
      </c>
      <c r="P1138" s="8">
        <f t="shared" si="212"/>
        <v>574</v>
      </c>
      <c r="Q1138" s="8">
        <f t="shared" si="213"/>
        <v>7875.0000000000009</v>
      </c>
      <c r="R1138" s="8">
        <f t="shared" si="214"/>
        <v>3480.1042740089297</v>
      </c>
      <c r="S1138" s="8">
        <f t="shared" si="215"/>
        <v>3481</v>
      </c>
      <c r="T1138" t="s">
        <v>62</v>
      </c>
    </row>
    <row r="1139" spans="1:20" x14ac:dyDescent="0.35">
      <c r="A1139" s="18" t="s">
        <v>2330</v>
      </c>
      <c r="B1139" s="18" t="s">
        <v>2331</v>
      </c>
      <c r="C1139" s="19">
        <v>1705.07</v>
      </c>
      <c r="D1139" s="20">
        <f t="shared" si="204"/>
        <v>1.8497663284505481E-4</v>
      </c>
      <c r="E1139" s="10">
        <f>SUM($C$5:C1139)/SUM($C$5:$C$3941)</f>
        <v>0.85583013210690717</v>
      </c>
      <c r="F1139" t="str">
        <f t="shared" si="205"/>
        <v>B</v>
      </c>
      <c r="G1139" s="21">
        <v>1.296631178707224</v>
      </c>
      <c r="H1139" s="22">
        <f t="shared" si="206"/>
        <v>0.77797870722433438</v>
      </c>
      <c r="I1139" s="23">
        <v>25.28846153846154</v>
      </c>
      <c r="J1139" s="23">
        <v>86.021277928255955</v>
      </c>
      <c r="K1139" s="24">
        <f t="shared" si="207"/>
        <v>3.4016018648435811</v>
      </c>
      <c r="L1139" t="str">
        <f t="shared" si="208"/>
        <v>Z</v>
      </c>
      <c r="M1139" s="10">
        <f t="shared" si="209"/>
        <v>0.95</v>
      </c>
      <c r="N1139" s="24">
        <f t="shared" si="210"/>
        <v>1.6448536269514715</v>
      </c>
      <c r="O1139" s="25">
        <f t="shared" si="211"/>
        <v>200.10048660241051</v>
      </c>
      <c r="P1139" s="8">
        <f t="shared" si="212"/>
        <v>251</v>
      </c>
      <c r="Q1139" s="8">
        <f t="shared" si="213"/>
        <v>1315</v>
      </c>
      <c r="R1139" s="8">
        <f t="shared" si="214"/>
        <v>581.42542479850169</v>
      </c>
      <c r="S1139" s="8">
        <f t="shared" si="215"/>
        <v>582</v>
      </c>
      <c r="T1139" t="s">
        <v>62</v>
      </c>
    </row>
    <row r="1140" spans="1:20" x14ac:dyDescent="0.35">
      <c r="A1140" s="18" t="s">
        <v>2332</v>
      </c>
      <c r="B1140" s="18" t="s">
        <v>2333</v>
      </c>
      <c r="C1140" s="19">
        <v>1700.57</v>
      </c>
      <c r="D1140" s="20">
        <f t="shared" si="204"/>
        <v>1.8448844476608869E-4</v>
      </c>
      <c r="E1140" s="10">
        <f>SUM($C$5:C1140)/SUM($C$5:$C$3941)</f>
        <v>0.85601462055167332</v>
      </c>
      <c r="F1140" t="str">
        <f t="shared" si="205"/>
        <v>B</v>
      </c>
      <c r="G1140" s="21">
        <v>0.89977248677248678</v>
      </c>
      <c r="H1140" s="22">
        <f t="shared" si="206"/>
        <v>0.53986349206349205</v>
      </c>
      <c r="I1140" s="23">
        <v>36.346153846153847</v>
      </c>
      <c r="J1140" s="23">
        <v>58.969212510705368</v>
      </c>
      <c r="K1140" s="24">
        <f t="shared" si="207"/>
        <v>1.6224333600828991</v>
      </c>
      <c r="L1140" t="str">
        <f t="shared" si="208"/>
        <v>Y</v>
      </c>
      <c r="M1140" s="10">
        <f t="shared" si="209"/>
        <v>0.95</v>
      </c>
      <c r="N1140" s="24">
        <f t="shared" si="210"/>
        <v>1.6448536269514715</v>
      </c>
      <c r="O1140" s="25">
        <f t="shared" si="211"/>
        <v>137.17266706726235</v>
      </c>
      <c r="P1140" s="8">
        <f t="shared" si="212"/>
        <v>210</v>
      </c>
      <c r="Q1140" s="8">
        <f t="shared" si="213"/>
        <v>1890</v>
      </c>
      <c r="R1140" s="8">
        <f t="shared" si="214"/>
        <v>836.76579726745888</v>
      </c>
      <c r="S1140" s="8">
        <f t="shared" si="215"/>
        <v>837</v>
      </c>
      <c r="T1140" t="s">
        <v>62</v>
      </c>
    </row>
    <row r="1141" spans="1:20" x14ac:dyDescent="0.35">
      <c r="A1141" s="18" t="s">
        <v>2334</v>
      </c>
      <c r="B1141" s="18" t="s">
        <v>2335</v>
      </c>
      <c r="C1141" s="19">
        <v>1698.3</v>
      </c>
      <c r="D1141" s="20">
        <f t="shared" si="204"/>
        <v>1.8424218100181024E-4</v>
      </c>
      <c r="E1141" s="10">
        <f>SUM($C$5:C1141)/SUM($C$5:$C$3941)</f>
        <v>0.85619886273267509</v>
      </c>
      <c r="F1141" t="str">
        <f t="shared" si="205"/>
        <v>B</v>
      </c>
      <c r="G1141" s="21">
        <v>1.673201970443349</v>
      </c>
      <c r="H1141" s="22">
        <f t="shared" si="206"/>
        <v>1.0039211822660092</v>
      </c>
      <c r="I1141" s="23">
        <v>19.51923076923077</v>
      </c>
      <c r="J1141" s="23">
        <v>26.666782145300491</v>
      </c>
      <c r="K1141" s="24">
        <f t="shared" si="207"/>
        <v>1.3661799719759857</v>
      </c>
      <c r="L1141" t="str">
        <f t="shared" si="208"/>
        <v>Y</v>
      </c>
      <c r="M1141" s="10">
        <f t="shared" si="209"/>
        <v>0.95</v>
      </c>
      <c r="N1141" s="24">
        <f t="shared" si="210"/>
        <v>1.6448536269514715</v>
      </c>
      <c r="O1141" s="25">
        <f t="shared" si="211"/>
        <v>62.031583486186967</v>
      </c>
      <c r="P1141" s="8">
        <f t="shared" si="212"/>
        <v>102</v>
      </c>
      <c r="Q1141" s="8">
        <f t="shared" si="213"/>
        <v>1015</v>
      </c>
      <c r="R1141" s="8">
        <f t="shared" si="214"/>
        <v>449.67444787296319</v>
      </c>
      <c r="S1141" s="8">
        <f t="shared" si="215"/>
        <v>450</v>
      </c>
      <c r="T1141" t="s">
        <v>62</v>
      </c>
    </row>
    <row r="1142" spans="1:20" x14ac:dyDescent="0.35">
      <c r="A1142" s="18" t="s">
        <v>2336</v>
      </c>
      <c r="B1142" s="18" t="s">
        <v>2337</v>
      </c>
      <c r="C1142" s="19">
        <v>1694.55</v>
      </c>
      <c r="D1142" s="20">
        <f t="shared" si="204"/>
        <v>1.8383535760267182E-4</v>
      </c>
      <c r="E1142" s="10">
        <f>SUM($C$5:C1142)/SUM($C$5:$C$3941)</f>
        <v>0.85638269809027778</v>
      </c>
      <c r="F1142" t="str">
        <f t="shared" si="205"/>
        <v>B</v>
      </c>
      <c r="G1142" s="21">
        <v>0.8481231231231231</v>
      </c>
      <c r="H1142" s="22">
        <f t="shared" si="206"/>
        <v>0.50887387387387384</v>
      </c>
      <c r="I1142" s="23">
        <v>38.42307692307692</v>
      </c>
      <c r="J1142" s="23">
        <v>41.599559836399742</v>
      </c>
      <c r="K1142" s="24">
        <f t="shared" si="207"/>
        <v>1.0826712269733667</v>
      </c>
      <c r="L1142" t="str">
        <f t="shared" si="208"/>
        <v>Y</v>
      </c>
      <c r="M1142" s="10">
        <f t="shared" si="209"/>
        <v>0.95</v>
      </c>
      <c r="N1142" s="24">
        <f t="shared" si="210"/>
        <v>1.6448536269514715</v>
      </c>
      <c r="O1142" s="25">
        <f t="shared" si="211"/>
        <v>96.767827288641257</v>
      </c>
      <c r="P1142" s="8">
        <f t="shared" si="212"/>
        <v>174</v>
      </c>
      <c r="Q1142" s="8">
        <f t="shared" si="213"/>
        <v>1997.9999999999998</v>
      </c>
      <c r="R1142" s="8">
        <f t="shared" si="214"/>
        <v>886.1508586299999</v>
      </c>
      <c r="S1142" s="8">
        <f t="shared" si="215"/>
        <v>887</v>
      </c>
      <c r="T1142" t="s">
        <v>175</v>
      </c>
    </row>
    <row r="1143" spans="1:20" x14ac:dyDescent="0.35">
      <c r="A1143" s="18" t="s">
        <v>2338</v>
      </c>
      <c r="B1143" s="18" t="s">
        <v>2339</v>
      </c>
      <c r="C1143" s="19">
        <v>1692.9</v>
      </c>
      <c r="D1143" s="20">
        <f t="shared" si="204"/>
        <v>1.836563553070509E-4</v>
      </c>
      <c r="E1143" s="10">
        <f>SUM($C$5:C1143)/SUM($C$5:$C$3941)</f>
        <v>0.85656635444558482</v>
      </c>
      <c r="F1143" t="str">
        <f t="shared" si="205"/>
        <v>B</v>
      </c>
      <c r="G1143" s="21">
        <v>0.81940948693126814</v>
      </c>
      <c r="H1143" s="22">
        <f t="shared" si="206"/>
        <v>0.49164569215876086</v>
      </c>
      <c r="I1143" s="23">
        <v>39.730769230769234</v>
      </c>
      <c r="J1143" s="23">
        <v>54.274218551690659</v>
      </c>
      <c r="K1143" s="24">
        <f t="shared" si="207"/>
        <v>1.3660500313107038</v>
      </c>
      <c r="L1143" t="str">
        <f t="shared" si="208"/>
        <v>Y</v>
      </c>
      <c r="M1143" s="10">
        <f t="shared" si="209"/>
        <v>0.95</v>
      </c>
      <c r="N1143" s="24">
        <f t="shared" si="210"/>
        <v>1.6448536269514715</v>
      </c>
      <c r="O1143" s="25">
        <f t="shared" si="211"/>
        <v>126.25129274662318</v>
      </c>
      <c r="P1143" s="8">
        <f t="shared" si="212"/>
        <v>206</v>
      </c>
      <c r="Q1143" s="8">
        <f t="shared" si="213"/>
        <v>2066</v>
      </c>
      <c r="R1143" s="8">
        <f t="shared" si="214"/>
        <v>916.75658326365613</v>
      </c>
      <c r="S1143" s="8">
        <f t="shared" si="215"/>
        <v>917</v>
      </c>
      <c r="T1143" t="s">
        <v>62</v>
      </c>
    </row>
    <row r="1144" spans="1:20" x14ac:dyDescent="0.35">
      <c r="A1144" s="18" t="s">
        <v>2340</v>
      </c>
      <c r="B1144" s="18" t="s">
        <v>2341</v>
      </c>
      <c r="C1144" s="19">
        <v>1688.23</v>
      </c>
      <c r="D1144" s="20">
        <f t="shared" si="204"/>
        <v>1.8314972456732386E-4</v>
      </c>
      <c r="E1144" s="10">
        <f>SUM($C$5:C1144)/SUM($C$5:$C$3941)</f>
        <v>0.85674950417015217</v>
      </c>
      <c r="F1144" t="str">
        <f t="shared" si="205"/>
        <v>B</v>
      </c>
      <c r="G1144" s="21">
        <v>2.731763754045307</v>
      </c>
      <c r="H1144" s="22">
        <f t="shared" si="206"/>
        <v>1.6390582524271842</v>
      </c>
      <c r="I1144" s="23">
        <v>11.88461538461539</v>
      </c>
      <c r="J1144" s="23">
        <v>19.39744661400794</v>
      </c>
      <c r="K1144" s="24">
        <f t="shared" si="207"/>
        <v>1.6321476115346478</v>
      </c>
      <c r="L1144" t="str">
        <f t="shared" si="208"/>
        <v>Y</v>
      </c>
      <c r="M1144" s="10">
        <f t="shared" si="209"/>
        <v>0.95</v>
      </c>
      <c r="N1144" s="24">
        <f t="shared" si="210"/>
        <v>1.6448536269514715</v>
      </c>
      <c r="O1144" s="25">
        <f t="shared" si="211"/>
        <v>45.121841941763442</v>
      </c>
      <c r="P1144" s="8">
        <f t="shared" si="212"/>
        <v>69</v>
      </c>
      <c r="Q1144" s="8">
        <f t="shared" si="213"/>
        <v>618.00000000000034</v>
      </c>
      <c r="R1144" s="8">
        <f t="shared" si="214"/>
        <v>274.60727655204897</v>
      </c>
      <c r="S1144" s="8">
        <f t="shared" si="215"/>
        <v>275</v>
      </c>
      <c r="T1144" t="s">
        <v>62</v>
      </c>
    </row>
    <row r="1145" spans="1:20" x14ac:dyDescent="0.35">
      <c r="A1145" s="18" t="s">
        <v>2342</v>
      </c>
      <c r="B1145" s="18" t="s">
        <v>2343</v>
      </c>
      <c r="C1145" s="19">
        <v>1686.09</v>
      </c>
      <c r="D1145" s="20">
        <f t="shared" si="204"/>
        <v>1.8291756401421551E-4</v>
      </c>
      <c r="E1145" s="10">
        <f>SUM($C$5:C1145)/SUM($C$5:$C$3941)</f>
        <v>0.85693242173416639</v>
      </c>
      <c r="F1145" t="str">
        <f t="shared" si="205"/>
        <v>B</v>
      </c>
      <c r="G1145" s="21">
        <v>1.384310344827586</v>
      </c>
      <c r="H1145" s="22">
        <f t="shared" si="206"/>
        <v>0.8305862068965516</v>
      </c>
      <c r="I1145" s="23">
        <v>23.42307692307692</v>
      </c>
      <c r="J1145" s="23">
        <v>74.696076006300785</v>
      </c>
      <c r="K1145" s="24">
        <f t="shared" si="207"/>
        <v>3.1889950347517582</v>
      </c>
      <c r="L1145" t="str">
        <f t="shared" si="208"/>
        <v>Z</v>
      </c>
      <c r="M1145" s="10">
        <f t="shared" si="209"/>
        <v>0.95</v>
      </c>
      <c r="N1145" s="24">
        <f t="shared" si="210"/>
        <v>1.6448536269514715</v>
      </c>
      <c r="O1145" s="25">
        <f t="shared" si="211"/>
        <v>173.75609286596966</v>
      </c>
      <c r="P1145" s="8">
        <f t="shared" si="212"/>
        <v>221</v>
      </c>
      <c r="Q1145" s="8">
        <f t="shared" si="213"/>
        <v>1217.9999999999998</v>
      </c>
      <c r="R1145" s="8">
        <f t="shared" si="214"/>
        <v>541.55963219420175</v>
      </c>
      <c r="S1145" s="8">
        <f t="shared" si="215"/>
        <v>542</v>
      </c>
      <c r="T1145" t="s">
        <v>62</v>
      </c>
    </row>
    <row r="1146" spans="1:20" x14ac:dyDescent="0.35">
      <c r="A1146" s="18" t="s">
        <v>2344</v>
      </c>
      <c r="B1146" s="18" t="s">
        <v>2345</v>
      </c>
      <c r="C1146" s="19">
        <v>1684.4</v>
      </c>
      <c r="D1146" s="20">
        <f t="shared" si="204"/>
        <v>1.8273422226900381E-4</v>
      </c>
      <c r="E1146" s="10">
        <f>SUM($C$5:C1146)/SUM($C$5:$C$3941)</f>
        <v>0.85711515595643539</v>
      </c>
      <c r="F1146" t="str">
        <f t="shared" si="205"/>
        <v>B</v>
      </c>
      <c r="G1146" s="21">
        <v>1.9723653395784539</v>
      </c>
      <c r="H1146" s="22">
        <f t="shared" si="206"/>
        <v>1.1834192037470723</v>
      </c>
      <c r="I1146" s="23">
        <v>16.42307692307692</v>
      </c>
      <c r="J1146" s="23">
        <v>36.308777177850942</v>
      </c>
      <c r="K1146" s="24">
        <f t="shared" si="207"/>
        <v>2.2108388913913926</v>
      </c>
      <c r="L1146" t="str">
        <f t="shared" si="208"/>
        <v>Z</v>
      </c>
      <c r="M1146" s="10">
        <f t="shared" si="209"/>
        <v>0.95</v>
      </c>
      <c r="N1146" s="24">
        <f t="shared" si="210"/>
        <v>1.6448536269514715</v>
      </c>
      <c r="O1146" s="25">
        <f t="shared" si="211"/>
        <v>84.460544602534412</v>
      </c>
      <c r="P1146" s="8">
        <f t="shared" si="212"/>
        <v>118</v>
      </c>
      <c r="Q1146" s="8">
        <f t="shared" si="213"/>
        <v>853.99999999999977</v>
      </c>
      <c r="R1146" s="8">
        <f t="shared" si="214"/>
        <v>379.90466543167082</v>
      </c>
      <c r="S1146" s="8">
        <f t="shared" si="215"/>
        <v>380</v>
      </c>
      <c r="T1146" t="s">
        <v>62</v>
      </c>
    </row>
    <row r="1147" spans="1:20" x14ac:dyDescent="0.35">
      <c r="A1147" s="18" t="s">
        <v>2346</v>
      </c>
      <c r="B1147" s="18" t="s">
        <v>2347</v>
      </c>
      <c r="C1147" s="19">
        <v>1683.29</v>
      </c>
      <c r="D1147" s="20">
        <f t="shared" si="204"/>
        <v>1.8261380254285884E-4</v>
      </c>
      <c r="E1147" s="10">
        <f>SUM($C$5:C1147)/SUM($C$5:$C$3941)</f>
        <v>0.85729776975897831</v>
      </c>
      <c r="F1147" t="str">
        <f t="shared" si="205"/>
        <v>B</v>
      </c>
      <c r="G1147" s="21">
        <v>0.81122409638554205</v>
      </c>
      <c r="H1147" s="22">
        <f t="shared" si="206"/>
        <v>0.48673445783132518</v>
      </c>
      <c r="I1147" s="23">
        <v>39.903846153846153</v>
      </c>
      <c r="J1147" s="23">
        <v>112.1576725611262</v>
      </c>
      <c r="K1147" s="24">
        <f t="shared" si="207"/>
        <v>2.8106983003270183</v>
      </c>
      <c r="L1147" t="str">
        <f t="shared" si="208"/>
        <v>Z</v>
      </c>
      <c r="M1147" s="10">
        <f t="shared" si="209"/>
        <v>0.95</v>
      </c>
      <c r="N1147" s="24">
        <f t="shared" si="210"/>
        <v>1.6448536269514715</v>
      </c>
      <c r="O1147" s="25">
        <f t="shared" si="211"/>
        <v>260.89829628424121</v>
      </c>
      <c r="P1147" s="8">
        <f t="shared" si="212"/>
        <v>341</v>
      </c>
      <c r="Q1147" s="8">
        <f t="shared" si="213"/>
        <v>2075</v>
      </c>
      <c r="R1147" s="8">
        <f t="shared" si="214"/>
        <v>923.37476603994844</v>
      </c>
      <c r="S1147" s="8">
        <f t="shared" si="215"/>
        <v>924</v>
      </c>
      <c r="T1147" t="s">
        <v>62</v>
      </c>
    </row>
    <row r="1148" spans="1:20" x14ac:dyDescent="0.35">
      <c r="A1148" s="18" t="s">
        <v>2348</v>
      </c>
      <c r="B1148" s="18" t="s">
        <v>2349</v>
      </c>
      <c r="C1148" s="19">
        <v>1677.19</v>
      </c>
      <c r="D1148" s="20">
        <f t="shared" si="204"/>
        <v>1.8195203648026034E-4</v>
      </c>
      <c r="E1148" s="10">
        <f>SUM($C$5:C1148)/SUM($C$5:$C$3941)</f>
        <v>0.85747972179545862</v>
      </c>
      <c r="F1148" t="str">
        <f t="shared" si="205"/>
        <v>B</v>
      </c>
      <c r="G1148" s="21">
        <v>1.160685121107266</v>
      </c>
      <c r="H1148" s="22">
        <f t="shared" si="206"/>
        <v>0.69641107266435953</v>
      </c>
      <c r="I1148" s="23">
        <v>27.78846153846154</v>
      </c>
      <c r="J1148" s="23">
        <v>61.042041615967847</v>
      </c>
      <c r="K1148" s="24">
        <f t="shared" si="207"/>
        <v>2.1966686256265247</v>
      </c>
      <c r="L1148" t="str">
        <f t="shared" si="208"/>
        <v>Z</v>
      </c>
      <c r="M1148" s="10">
        <f t="shared" si="209"/>
        <v>0.95</v>
      </c>
      <c r="N1148" s="24">
        <f t="shared" si="210"/>
        <v>1.6448536269514715</v>
      </c>
      <c r="O1148" s="25">
        <f t="shared" si="211"/>
        <v>141.99442887545817</v>
      </c>
      <c r="P1148" s="8">
        <f t="shared" si="212"/>
        <v>198</v>
      </c>
      <c r="Q1148" s="8">
        <f t="shared" si="213"/>
        <v>1445</v>
      </c>
      <c r="R1148" s="8">
        <f t="shared" si="214"/>
        <v>644.19312792113226</v>
      </c>
      <c r="S1148" s="8">
        <f t="shared" si="215"/>
        <v>645</v>
      </c>
      <c r="T1148" t="s">
        <v>62</v>
      </c>
    </row>
    <row r="1149" spans="1:20" x14ac:dyDescent="0.35">
      <c r="A1149" s="18" t="s">
        <v>2350</v>
      </c>
      <c r="B1149" s="18" t="s">
        <v>2351</v>
      </c>
      <c r="C1149" s="19">
        <v>1670.75</v>
      </c>
      <c r="D1149" s="20">
        <f t="shared" si="204"/>
        <v>1.8125338509613993E-4</v>
      </c>
      <c r="E1149" s="10">
        <f>SUM($C$5:C1149)/SUM($C$5:$C$3941)</f>
        <v>0.85766097518055473</v>
      </c>
      <c r="F1149" t="str">
        <f t="shared" si="205"/>
        <v>B</v>
      </c>
      <c r="G1149" s="21">
        <v>1.4984304932735431</v>
      </c>
      <c r="H1149" s="22">
        <f t="shared" si="206"/>
        <v>0.89905829596412579</v>
      </c>
      <c r="I1149" s="23">
        <v>21.44230769230769</v>
      </c>
      <c r="J1149" s="23">
        <v>46.037671472068787</v>
      </c>
      <c r="K1149" s="24">
        <f t="shared" si="207"/>
        <v>2.1470483556480513</v>
      </c>
      <c r="L1149" t="str">
        <f t="shared" si="208"/>
        <v>Z</v>
      </c>
      <c r="M1149" s="10">
        <f t="shared" si="209"/>
        <v>0.95</v>
      </c>
      <c r="N1149" s="24">
        <f t="shared" si="210"/>
        <v>1.6448536269514715</v>
      </c>
      <c r="O1149" s="25">
        <f t="shared" si="211"/>
        <v>107.09164854870053</v>
      </c>
      <c r="P1149" s="8">
        <f t="shared" si="212"/>
        <v>150</v>
      </c>
      <c r="Q1149" s="8">
        <f t="shared" si="213"/>
        <v>1114.9999999999998</v>
      </c>
      <c r="R1149" s="8">
        <f t="shared" si="214"/>
        <v>498.03344124059049</v>
      </c>
      <c r="S1149" s="8">
        <f t="shared" si="215"/>
        <v>499</v>
      </c>
      <c r="T1149" t="s">
        <v>175</v>
      </c>
    </row>
    <row r="1150" spans="1:20" x14ac:dyDescent="0.35">
      <c r="A1150" s="18" t="s">
        <v>2352</v>
      </c>
      <c r="B1150" s="18" t="s">
        <v>2353</v>
      </c>
      <c r="C1150" s="19">
        <v>1665.36</v>
      </c>
      <c r="D1150" s="20">
        <f t="shared" si="204"/>
        <v>1.806686442637783E-4</v>
      </c>
      <c r="E1150" s="10">
        <f>SUM($C$5:C1150)/SUM($C$5:$C$3941)</f>
        <v>0.85784164382481853</v>
      </c>
      <c r="F1150" t="str">
        <f t="shared" si="205"/>
        <v>B</v>
      </c>
      <c r="G1150" s="21">
        <v>2.9738571428571432</v>
      </c>
      <c r="H1150" s="22">
        <f t="shared" si="206"/>
        <v>1.784314285714286</v>
      </c>
      <c r="I1150" s="23">
        <v>10.76923076923077</v>
      </c>
      <c r="J1150" s="23">
        <v>16.083867675303779</v>
      </c>
      <c r="K1150" s="24">
        <f t="shared" si="207"/>
        <v>1.4935019984210651</v>
      </c>
      <c r="L1150" t="str">
        <f t="shared" si="208"/>
        <v>Y</v>
      </c>
      <c r="M1150" s="10">
        <f t="shared" si="209"/>
        <v>0.95</v>
      </c>
      <c r="N1150" s="24">
        <f t="shared" si="210"/>
        <v>1.6448536269514715</v>
      </c>
      <c r="O1150" s="25">
        <f t="shared" si="211"/>
        <v>37.413879749162653</v>
      </c>
      <c r="P1150" s="8">
        <f t="shared" si="212"/>
        <v>59</v>
      </c>
      <c r="Q1150" s="8">
        <f t="shared" si="213"/>
        <v>560</v>
      </c>
      <c r="R1150" s="8">
        <f t="shared" si="214"/>
        <v>250.53784357152949</v>
      </c>
      <c r="S1150" s="8">
        <f t="shared" si="215"/>
        <v>251</v>
      </c>
      <c r="T1150" t="s">
        <v>175</v>
      </c>
    </row>
    <row r="1151" spans="1:20" x14ac:dyDescent="0.35">
      <c r="A1151" s="18" t="s">
        <v>2354</v>
      </c>
      <c r="B1151" s="18" t="s">
        <v>2355</v>
      </c>
      <c r="C1151" s="19">
        <v>1664.22</v>
      </c>
      <c r="D1151" s="20">
        <f t="shared" si="204"/>
        <v>1.8054496995044024E-4</v>
      </c>
      <c r="E1151" s="10">
        <f>SUM($C$5:C1151)/SUM($C$5:$C$3941)</f>
        <v>0.85802218879476899</v>
      </c>
      <c r="F1151" t="str">
        <f t="shared" si="205"/>
        <v>B</v>
      </c>
      <c r="G1151" s="21">
        <v>8.1579411764705885</v>
      </c>
      <c r="H1151" s="22">
        <f t="shared" si="206"/>
        <v>4.8947647058823529</v>
      </c>
      <c r="I1151" s="23">
        <v>3.9230769230769229</v>
      </c>
      <c r="J1151" s="23">
        <v>7.7151395698459089</v>
      </c>
      <c r="K1151" s="24">
        <f t="shared" si="207"/>
        <v>1.9666042040783691</v>
      </c>
      <c r="L1151" t="str">
        <f t="shared" si="208"/>
        <v>Y</v>
      </c>
      <c r="M1151" s="10">
        <f t="shared" si="209"/>
        <v>0.95</v>
      </c>
      <c r="N1151" s="24">
        <f t="shared" si="210"/>
        <v>1.6448536269514715</v>
      </c>
      <c r="O1151" s="25">
        <f t="shared" si="211"/>
        <v>17.946759445020703</v>
      </c>
      <c r="P1151" s="8">
        <f t="shared" si="212"/>
        <v>26</v>
      </c>
      <c r="Q1151" s="8">
        <f t="shared" si="213"/>
        <v>204</v>
      </c>
      <c r="R1151" s="8">
        <f t="shared" si="214"/>
        <v>91.298611274572721</v>
      </c>
      <c r="S1151" s="8">
        <f t="shared" si="215"/>
        <v>92</v>
      </c>
      <c r="T1151" t="s">
        <v>175</v>
      </c>
    </row>
    <row r="1152" spans="1:20" x14ac:dyDescent="0.35">
      <c r="A1152" s="18" t="s">
        <v>2356</v>
      </c>
      <c r="B1152" s="18" t="s">
        <v>2357</v>
      </c>
      <c r="C1152" s="19">
        <v>1659.19</v>
      </c>
      <c r="D1152" s="20">
        <f t="shared" si="204"/>
        <v>1.7999928416439589E-4</v>
      </c>
      <c r="E1152" s="10">
        <f>SUM($C$5:C1152)/SUM($C$5:$C$3941)</f>
        <v>0.85820218807893345</v>
      </c>
      <c r="F1152" t="str">
        <f t="shared" si="205"/>
        <v>B</v>
      </c>
      <c r="G1152" s="21">
        <v>2.1946957671957672</v>
      </c>
      <c r="H1152" s="22">
        <f t="shared" si="206"/>
        <v>1.3168174603174603</v>
      </c>
      <c r="I1152" s="23">
        <v>14.53846153846154</v>
      </c>
      <c r="J1152" s="23">
        <v>19.25928504207322</v>
      </c>
      <c r="K1152" s="24">
        <f t="shared" si="207"/>
        <v>1.3247127277616499</v>
      </c>
      <c r="L1152" t="str">
        <f t="shared" si="208"/>
        <v>Y</v>
      </c>
      <c r="M1152" s="10">
        <f t="shared" si="209"/>
        <v>0.95</v>
      </c>
      <c r="N1152" s="24">
        <f t="shared" si="210"/>
        <v>1.6448536269514715</v>
      </c>
      <c r="O1152" s="25">
        <f t="shared" si="211"/>
        <v>44.80045404286534</v>
      </c>
      <c r="P1152" s="8">
        <f t="shared" si="212"/>
        <v>74</v>
      </c>
      <c r="Q1152" s="8">
        <f t="shared" si="213"/>
        <v>756.00000000000011</v>
      </c>
      <c r="R1152" s="8">
        <f t="shared" si="214"/>
        <v>338.85438289260128</v>
      </c>
      <c r="S1152" s="8">
        <f t="shared" si="215"/>
        <v>339</v>
      </c>
      <c r="T1152" t="s">
        <v>62</v>
      </c>
    </row>
    <row r="1153" spans="1:20" x14ac:dyDescent="0.35">
      <c r="A1153" s="18" t="s">
        <v>2358</v>
      </c>
      <c r="B1153" s="18" t="s">
        <v>2359</v>
      </c>
      <c r="C1153" s="19">
        <v>1659.1</v>
      </c>
      <c r="D1153" s="20">
        <f t="shared" si="204"/>
        <v>1.7998952040281654E-4</v>
      </c>
      <c r="E1153" s="10">
        <f>SUM($C$5:C1153)/SUM($C$5:$C$3941)</f>
        <v>0.85838217759933622</v>
      </c>
      <c r="F1153" t="str">
        <f t="shared" si="205"/>
        <v>B</v>
      </c>
      <c r="G1153" s="21">
        <v>2.2665300546448091</v>
      </c>
      <c r="H1153" s="22">
        <f t="shared" si="206"/>
        <v>1.3599180327868854</v>
      </c>
      <c r="I1153" s="23">
        <v>14.07692307692308</v>
      </c>
      <c r="J1153" s="23">
        <v>25.071541677998461</v>
      </c>
      <c r="K1153" s="24">
        <f t="shared" si="207"/>
        <v>1.7810384798578138</v>
      </c>
      <c r="L1153" t="str">
        <f t="shared" si="208"/>
        <v>Y</v>
      </c>
      <c r="M1153" s="10">
        <f t="shared" si="209"/>
        <v>0.95</v>
      </c>
      <c r="N1153" s="24">
        <f t="shared" si="210"/>
        <v>1.6448536269514715</v>
      </c>
      <c r="O1153" s="25">
        <f t="shared" si="211"/>
        <v>58.320776097098637</v>
      </c>
      <c r="P1153" s="8">
        <f t="shared" si="212"/>
        <v>87</v>
      </c>
      <c r="Q1153" s="8">
        <f t="shared" si="213"/>
        <v>732.00000000000023</v>
      </c>
      <c r="R1153" s="8">
        <f t="shared" si="214"/>
        <v>328.10599979861922</v>
      </c>
      <c r="S1153" s="8">
        <f t="shared" si="215"/>
        <v>329</v>
      </c>
      <c r="T1153" t="s">
        <v>62</v>
      </c>
    </row>
    <row r="1154" spans="1:20" x14ac:dyDescent="0.35">
      <c r="A1154" s="18" t="s">
        <v>2360</v>
      </c>
      <c r="B1154" s="18" t="s">
        <v>2361</v>
      </c>
      <c r="C1154" s="19">
        <v>1659.1</v>
      </c>
      <c r="D1154" s="20">
        <f t="shared" si="204"/>
        <v>1.7998952040281654E-4</v>
      </c>
      <c r="E1154" s="10">
        <f>SUM($C$5:C1154)/SUM($C$5:$C$3941)</f>
        <v>0.85856216711973898</v>
      </c>
      <c r="F1154" t="str">
        <f t="shared" si="205"/>
        <v>B</v>
      </c>
      <c r="G1154" s="21">
        <v>1.3315409309791331</v>
      </c>
      <c r="H1154" s="22">
        <f t="shared" si="206"/>
        <v>0.79892455858747979</v>
      </c>
      <c r="I1154" s="23">
        <v>23.96153846153846</v>
      </c>
      <c r="J1154" s="23">
        <v>25.396434471422101</v>
      </c>
      <c r="K1154" s="24">
        <f t="shared" si="207"/>
        <v>1.0598833005729931</v>
      </c>
      <c r="L1154" t="str">
        <f t="shared" si="208"/>
        <v>Y</v>
      </c>
      <c r="M1154" s="10">
        <f t="shared" si="209"/>
        <v>0.95</v>
      </c>
      <c r="N1154" s="24">
        <f t="shared" si="210"/>
        <v>1.6448536269514715</v>
      </c>
      <c r="O1154" s="25">
        <f t="shared" si="211"/>
        <v>59.076533365804956</v>
      </c>
      <c r="P1154" s="8">
        <f t="shared" si="212"/>
        <v>107</v>
      </c>
      <c r="Q1154" s="8">
        <f t="shared" si="213"/>
        <v>1246</v>
      </c>
      <c r="R1154" s="8">
        <f t="shared" si="214"/>
        <v>558.49737124191199</v>
      </c>
      <c r="S1154" s="8">
        <f t="shared" si="215"/>
        <v>559</v>
      </c>
      <c r="T1154" t="s">
        <v>62</v>
      </c>
    </row>
    <row r="1155" spans="1:20" x14ac:dyDescent="0.35">
      <c r="A1155" s="18" t="s">
        <v>2362</v>
      </c>
      <c r="B1155" s="18" t="s">
        <v>2363</v>
      </c>
      <c r="C1155" s="19">
        <v>1658.66</v>
      </c>
      <c r="D1155" s="20">
        <f t="shared" si="204"/>
        <v>1.7994178645731765E-4</v>
      </c>
      <c r="E1155" s="10">
        <f>SUM($C$5:C1155)/SUM($C$5:$C$3941)</f>
        <v>0.85874210890619629</v>
      </c>
      <c r="F1155" t="str">
        <f t="shared" si="205"/>
        <v>B</v>
      </c>
      <c r="G1155" s="21">
        <v>1.148656509695291</v>
      </c>
      <c r="H1155" s="22">
        <f t="shared" si="206"/>
        <v>0.68919390581717455</v>
      </c>
      <c r="I1155" s="23">
        <v>27.76923076923077</v>
      </c>
      <c r="J1155" s="23">
        <v>64.925784293016818</v>
      </c>
      <c r="K1155" s="24">
        <f t="shared" si="207"/>
        <v>2.3380476338205503</v>
      </c>
      <c r="L1155" t="str">
        <f t="shared" si="208"/>
        <v>Z</v>
      </c>
      <c r="M1155" s="10">
        <f t="shared" si="209"/>
        <v>0.95</v>
      </c>
      <c r="N1155" s="24">
        <f t="shared" si="210"/>
        <v>1.6448536269514715</v>
      </c>
      <c r="O1155" s="25">
        <f t="shared" si="211"/>
        <v>151.02869130718119</v>
      </c>
      <c r="P1155" s="8">
        <f t="shared" si="212"/>
        <v>207</v>
      </c>
      <c r="Q1155" s="8">
        <f t="shared" si="213"/>
        <v>1444</v>
      </c>
      <c r="R1155" s="8">
        <f t="shared" si="214"/>
        <v>647.3331981711267</v>
      </c>
      <c r="S1155" s="8">
        <f t="shared" si="215"/>
        <v>648</v>
      </c>
      <c r="T1155" t="s">
        <v>62</v>
      </c>
    </row>
    <row r="1156" spans="1:20" x14ac:dyDescent="0.35">
      <c r="A1156" s="18" t="s">
        <v>2364</v>
      </c>
      <c r="B1156" s="18" t="s">
        <v>2365</v>
      </c>
      <c r="C1156" s="19">
        <v>1657.69</v>
      </c>
      <c r="D1156" s="20">
        <f t="shared" si="204"/>
        <v>1.7983655480474051E-4</v>
      </c>
      <c r="E1156" s="10">
        <f>SUM($C$5:C1156)/SUM($C$5:$C$3941)</f>
        <v>0.85892194546100109</v>
      </c>
      <c r="F1156" t="str">
        <f t="shared" si="205"/>
        <v>B</v>
      </c>
      <c r="G1156" s="21">
        <v>2.0983417721518989</v>
      </c>
      <c r="H1156" s="22">
        <f t="shared" si="206"/>
        <v>1.2590050632911394</v>
      </c>
      <c r="I1156" s="23">
        <v>15.19230769230769</v>
      </c>
      <c r="J1156" s="23">
        <v>33.553608532474243</v>
      </c>
      <c r="K1156" s="24">
        <f t="shared" si="207"/>
        <v>2.2085919540362795</v>
      </c>
      <c r="L1156" t="str">
        <f t="shared" si="208"/>
        <v>Z</v>
      </c>
      <c r="M1156" s="10">
        <f t="shared" si="209"/>
        <v>0.95</v>
      </c>
      <c r="N1156" s="24">
        <f t="shared" si="210"/>
        <v>1.6448536269514715</v>
      </c>
      <c r="O1156" s="25">
        <f t="shared" si="211"/>
        <v>78.051542087233614</v>
      </c>
      <c r="P1156" s="8">
        <f t="shared" si="212"/>
        <v>109</v>
      </c>
      <c r="Q1156" s="8">
        <f t="shared" si="213"/>
        <v>789.99999999999989</v>
      </c>
      <c r="R1156" s="8">
        <f t="shared" si="214"/>
        <v>354.25403460041377</v>
      </c>
      <c r="S1156" s="8">
        <f t="shared" si="215"/>
        <v>355</v>
      </c>
      <c r="T1156" t="s">
        <v>62</v>
      </c>
    </row>
    <row r="1157" spans="1:20" x14ac:dyDescent="0.35">
      <c r="A1157" s="18" t="s">
        <v>2366</v>
      </c>
      <c r="B1157" s="18" t="s">
        <v>2367</v>
      </c>
      <c r="C1157" s="19">
        <v>1654.34</v>
      </c>
      <c r="D1157" s="20">
        <f t="shared" ref="D1157:D1220" si="216">C1157/SUM($C$5:$C$3941)</f>
        <v>1.7947312590151017E-4</v>
      </c>
      <c r="E1157" s="10">
        <f>SUM($C$5:C1157)/SUM($C$5:$C$3941)</f>
        <v>0.85910141858690259</v>
      </c>
      <c r="F1157" t="str">
        <f t="shared" ref="F1157:F1220" si="217">IF(E1157-D1157&lt;CutA,"A",IF(E1157-D1157&lt;CutB,"B","C"))</f>
        <v>B</v>
      </c>
      <c r="G1157" s="21">
        <v>1.950872641509434</v>
      </c>
      <c r="H1157" s="22">
        <f t="shared" ref="H1157:H1220" si="218">G1157*CostRatio</f>
        <v>1.1705235849056603</v>
      </c>
      <c r="I1157" s="23">
        <v>16.30769230769231</v>
      </c>
      <c r="J1157" s="23">
        <v>19.785653806000951</v>
      </c>
      <c r="K1157" s="24">
        <f t="shared" ref="K1157:K1220" si="219">IF(I1157&gt;0,J1157/I1157,0)</f>
        <v>1.2132712239528884</v>
      </c>
      <c r="L1157" t="str">
        <f t="shared" ref="L1157:L1220" si="220">IF(K1157&lt;=CutX,"X",IF(K1157&lt;=CutY,"Y","Z"))</f>
        <v>Y</v>
      </c>
      <c r="M1157" s="10">
        <f t="shared" ref="M1157:M1220" si="221">_xlfn.XLOOKUP(F1157,TargetClass,TargetLevel)</f>
        <v>0.95</v>
      </c>
      <c r="N1157" s="24">
        <f t="shared" ref="N1157:N1220" si="222">_xlfn.NORM.S.INV(M1157)</f>
        <v>1.6448536269514715</v>
      </c>
      <c r="O1157" s="25">
        <f t="shared" ref="O1157:O1220" si="223">N1157*J1157*SQRT(LeadTime)</f>
        <v>46.024879537707371</v>
      </c>
      <c r="P1157" s="8">
        <f t="shared" ref="P1157:P1220" si="224">ROUNDUP(ROUND(I1157*LeadTime+O1157,6),0)</f>
        <v>79</v>
      </c>
      <c r="Q1157" s="8">
        <f t="shared" ref="Q1157:Q1220" si="225">I1157*WeeksPerYear</f>
        <v>848.00000000000011</v>
      </c>
      <c r="R1157" s="8">
        <f t="shared" ref="R1157:R1220" si="226">SQRT(2*Q1157*OrderCost/(HoldingRate*H1157))</f>
        <v>380.64737536287481</v>
      </c>
      <c r="S1157" s="8">
        <f t="shared" ref="S1157:S1220" si="227">MAX(ROUNDUP(ROUND(R1157,6),0),ROUNDUP(ROUND(I1157,6),0))</f>
        <v>381</v>
      </c>
      <c r="T1157" t="s">
        <v>175</v>
      </c>
    </row>
    <row r="1158" spans="1:20" x14ac:dyDescent="0.35">
      <c r="A1158" s="18" t="s">
        <v>2368</v>
      </c>
      <c r="B1158" s="18" t="s">
        <v>2369</v>
      </c>
      <c r="C1158" s="19">
        <v>1653.79</v>
      </c>
      <c r="D1158" s="20">
        <f t="shared" si="216"/>
        <v>1.7941345846963653E-4</v>
      </c>
      <c r="E1158" s="10">
        <f>SUM($C$5:C1158)/SUM($C$5:$C$3941)</f>
        <v>0.8592808320453722</v>
      </c>
      <c r="F1158" t="str">
        <f t="shared" si="217"/>
        <v>B</v>
      </c>
      <c r="G1158" s="21">
        <v>0.95100057504312818</v>
      </c>
      <c r="H1158" s="22">
        <f t="shared" si="218"/>
        <v>0.57060034502587687</v>
      </c>
      <c r="I1158" s="23">
        <v>33.442307692307693</v>
      </c>
      <c r="J1158" s="23">
        <v>56.446891041895533</v>
      </c>
      <c r="K1158" s="24">
        <f t="shared" si="219"/>
        <v>1.6878886338002115</v>
      </c>
      <c r="L1158" t="str">
        <f t="shared" si="220"/>
        <v>Y</v>
      </c>
      <c r="M1158" s="10">
        <f t="shared" si="221"/>
        <v>0.95</v>
      </c>
      <c r="N1158" s="24">
        <f t="shared" si="222"/>
        <v>1.6448536269514715</v>
      </c>
      <c r="O1158" s="25">
        <f t="shared" si="223"/>
        <v>131.30530767163117</v>
      </c>
      <c r="P1158" s="8">
        <f t="shared" si="224"/>
        <v>199</v>
      </c>
      <c r="Q1158" s="8">
        <f t="shared" si="225"/>
        <v>1739</v>
      </c>
      <c r="R1158" s="8">
        <f t="shared" si="226"/>
        <v>780.72623593486048</v>
      </c>
      <c r="S1158" s="8">
        <f t="shared" si="227"/>
        <v>781</v>
      </c>
      <c r="T1158" t="s">
        <v>175</v>
      </c>
    </row>
    <row r="1159" spans="1:20" x14ac:dyDescent="0.35">
      <c r="A1159" s="18" t="s">
        <v>2370</v>
      </c>
      <c r="B1159" s="18" t="s">
        <v>2371</v>
      </c>
      <c r="C1159" s="19">
        <v>1652.43</v>
      </c>
      <c r="D1159" s="20">
        <f t="shared" si="216"/>
        <v>1.7926591718354901E-4</v>
      </c>
      <c r="E1159" s="10">
        <f>SUM($C$5:C1159)/SUM($C$5:$C$3941)</f>
        <v>0.85946009796255574</v>
      </c>
      <c r="F1159" t="str">
        <f t="shared" si="217"/>
        <v>B</v>
      </c>
      <c r="G1159" s="21">
        <v>1.4269689119170981</v>
      </c>
      <c r="H1159" s="22">
        <f t="shared" si="218"/>
        <v>0.85618134715025884</v>
      </c>
      <c r="I1159" s="23">
        <v>22.26923076923077</v>
      </c>
      <c r="J1159" s="23">
        <v>33.184047304015117</v>
      </c>
      <c r="K1159" s="24">
        <f t="shared" si="219"/>
        <v>1.4901299307502469</v>
      </c>
      <c r="L1159" t="str">
        <f t="shared" si="220"/>
        <v>Y</v>
      </c>
      <c r="M1159" s="10">
        <f t="shared" si="221"/>
        <v>0.95</v>
      </c>
      <c r="N1159" s="24">
        <f t="shared" si="222"/>
        <v>1.6448536269514715</v>
      </c>
      <c r="O1159" s="25">
        <f t="shared" si="223"/>
        <v>77.191878252598045</v>
      </c>
      <c r="P1159" s="8">
        <f t="shared" si="224"/>
        <v>122</v>
      </c>
      <c r="Q1159" s="8">
        <f t="shared" si="225"/>
        <v>1158</v>
      </c>
      <c r="R1159" s="8">
        <f t="shared" si="226"/>
        <v>520.09945240097363</v>
      </c>
      <c r="S1159" s="8">
        <f t="shared" si="227"/>
        <v>521</v>
      </c>
      <c r="T1159" t="s">
        <v>62</v>
      </c>
    </row>
    <row r="1160" spans="1:20" x14ac:dyDescent="0.35">
      <c r="A1160" s="18" t="s">
        <v>2372</v>
      </c>
      <c r="B1160" s="18" t="s">
        <v>2373</v>
      </c>
      <c r="C1160" s="19">
        <v>1638.12</v>
      </c>
      <c r="D1160" s="20">
        <f t="shared" si="216"/>
        <v>1.7771347909243678E-4</v>
      </c>
      <c r="E1160" s="10">
        <f>SUM($C$5:C1160)/SUM($C$5:$C$3941)</f>
        <v>0.85963781144164819</v>
      </c>
      <c r="F1160" t="str">
        <f t="shared" si="217"/>
        <v>B</v>
      </c>
      <c r="G1160" s="21">
        <v>0.57925035360678923</v>
      </c>
      <c r="H1160" s="22">
        <f t="shared" si="218"/>
        <v>0.3475502121640735</v>
      </c>
      <c r="I1160" s="23">
        <v>54.384615384615387</v>
      </c>
      <c r="J1160" s="23">
        <v>77.121791596570517</v>
      </c>
      <c r="K1160" s="24">
        <f t="shared" si="219"/>
        <v>1.4180810336003065</v>
      </c>
      <c r="L1160" t="str">
        <f t="shared" si="220"/>
        <v>Y</v>
      </c>
      <c r="M1160" s="10">
        <f t="shared" si="221"/>
        <v>0.95</v>
      </c>
      <c r="N1160" s="24">
        <f t="shared" si="222"/>
        <v>1.6448536269514715</v>
      </c>
      <c r="O1160" s="25">
        <f t="shared" si="223"/>
        <v>179.39873014900158</v>
      </c>
      <c r="P1160" s="8">
        <f t="shared" si="224"/>
        <v>289</v>
      </c>
      <c r="Q1160" s="8">
        <f t="shared" si="225"/>
        <v>2828</v>
      </c>
      <c r="R1160" s="8">
        <f t="shared" si="226"/>
        <v>1275.6922625557058</v>
      </c>
      <c r="S1160" s="8">
        <f t="shared" si="227"/>
        <v>1276</v>
      </c>
      <c r="T1160" t="s">
        <v>62</v>
      </c>
    </row>
    <row r="1161" spans="1:20" x14ac:dyDescent="0.35">
      <c r="A1161" s="18" t="s">
        <v>2374</v>
      </c>
      <c r="B1161" s="18" t="s">
        <v>2375</v>
      </c>
      <c r="C1161" s="19">
        <v>1630.59</v>
      </c>
      <c r="D1161" s="20">
        <f t="shared" si="216"/>
        <v>1.7689657770696683E-4</v>
      </c>
      <c r="E1161" s="10">
        <f>SUM($C$5:C1161)/SUM($C$5:$C$3941)</f>
        <v>0.85981470801935511</v>
      </c>
      <c r="F1161" t="str">
        <f t="shared" si="217"/>
        <v>B</v>
      </c>
      <c r="G1161" s="21">
        <v>2.1121632124352332</v>
      </c>
      <c r="H1161" s="22">
        <f t="shared" si="218"/>
        <v>1.2672979274611398</v>
      </c>
      <c r="I1161" s="23">
        <v>14.84615384615385</v>
      </c>
      <c r="J1161" s="23">
        <v>26.82067143621861</v>
      </c>
      <c r="K1161" s="24">
        <f t="shared" si="219"/>
        <v>1.8065737236831183</v>
      </c>
      <c r="L1161" t="str">
        <f t="shared" si="220"/>
        <v>Y</v>
      </c>
      <c r="M1161" s="10">
        <f t="shared" si="221"/>
        <v>0.95</v>
      </c>
      <c r="N1161" s="24">
        <f t="shared" si="222"/>
        <v>1.6448536269514715</v>
      </c>
      <c r="O1161" s="25">
        <f t="shared" si="223"/>
        <v>62.389556800897516</v>
      </c>
      <c r="P1161" s="8">
        <f t="shared" si="224"/>
        <v>93</v>
      </c>
      <c r="Q1161" s="8">
        <f t="shared" si="225"/>
        <v>772.00000000000023</v>
      </c>
      <c r="R1161" s="8">
        <f t="shared" si="226"/>
        <v>349.04730220867197</v>
      </c>
      <c r="S1161" s="8">
        <f t="shared" si="227"/>
        <v>350</v>
      </c>
      <c r="T1161" t="s">
        <v>62</v>
      </c>
    </row>
    <row r="1162" spans="1:20" x14ac:dyDescent="0.35">
      <c r="A1162" s="18" t="s">
        <v>2376</v>
      </c>
      <c r="B1162" s="18" t="s">
        <v>2377</v>
      </c>
      <c r="C1162" s="19">
        <v>1623.87</v>
      </c>
      <c r="D1162" s="20">
        <f t="shared" si="216"/>
        <v>1.7616755017571076E-4</v>
      </c>
      <c r="E1162" s="10">
        <f>SUM($C$5:C1162)/SUM($C$5:$C$3941)</f>
        <v>0.85999087556953091</v>
      </c>
      <c r="F1162" t="str">
        <f t="shared" si="217"/>
        <v>B</v>
      </c>
      <c r="G1162" s="21">
        <v>24.982615384615379</v>
      </c>
      <c r="H1162" s="22">
        <f t="shared" si="218"/>
        <v>14.989569230769227</v>
      </c>
      <c r="I1162" s="23">
        <v>1.25</v>
      </c>
      <c r="J1162" s="23">
        <v>2.982793795006522</v>
      </c>
      <c r="K1162" s="24">
        <f t="shared" si="219"/>
        <v>2.3862350360052176</v>
      </c>
      <c r="L1162" t="str">
        <f t="shared" si="220"/>
        <v>Z</v>
      </c>
      <c r="M1162" s="10">
        <f t="shared" si="221"/>
        <v>0.95</v>
      </c>
      <c r="N1162" s="24">
        <f t="shared" si="222"/>
        <v>1.6448536269514715</v>
      </c>
      <c r="O1162" s="25">
        <f t="shared" si="223"/>
        <v>6.9384982900771561</v>
      </c>
      <c r="P1162" s="8">
        <f t="shared" si="224"/>
        <v>10</v>
      </c>
      <c r="Q1162" s="8">
        <f t="shared" si="225"/>
        <v>65</v>
      </c>
      <c r="R1162" s="8">
        <f t="shared" si="226"/>
        <v>29.449444013598793</v>
      </c>
      <c r="S1162" s="8">
        <f t="shared" si="227"/>
        <v>30</v>
      </c>
      <c r="T1162" t="s">
        <v>62</v>
      </c>
    </row>
    <row r="1163" spans="1:20" x14ac:dyDescent="0.35">
      <c r="A1163" s="18" t="s">
        <v>2378</v>
      </c>
      <c r="B1163" s="18" t="s">
        <v>2379</v>
      </c>
      <c r="C1163" s="19">
        <v>1623.37</v>
      </c>
      <c r="D1163" s="20">
        <f t="shared" si="216"/>
        <v>1.7611330705582563E-4</v>
      </c>
      <c r="E1163" s="10">
        <f>SUM($C$5:C1163)/SUM($C$5:$C$3941)</f>
        <v>0.86016698887658671</v>
      </c>
      <c r="F1163" t="str">
        <f t="shared" si="217"/>
        <v>B</v>
      </c>
      <c r="G1163" s="21">
        <v>4.3874864864864858</v>
      </c>
      <c r="H1163" s="22">
        <f t="shared" si="218"/>
        <v>2.6324918918918914</v>
      </c>
      <c r="I1163" s="23">
        <v>7.115384615384615</v>
      </c>
      <c r="J1163" s="23">
        <v>13.08442247918785</v>
      </c>
      <c r="K1163" s="24">
        <f t="shared" si="219"/>
        <v>1.83889180788586</v>
      </c>
      <c r="L1163" t="str">
        <f t="shared" si="220"/>
        <v>Y</v>
      </c>
      <c r="M1163" s="10">
        <f t="shared" si="221"/>
        <v>0.95</v>
      </c>
      <c r="N1163" s="24">
        <f t="shared" si="222"/>
        <v>1.6448536269514715</v>
      </c>
      <c r="O1163" s="25">
        <f t="shared" si="223"/>
        <v>30.436647397643355</v>
      </c>
      <c r="P1163" s="8">
        <f t="shared" si="224"/>
        <v>45</v>
      </c>
      <c r="Q1163" s="8">
        <f t="shared" si="225"/>
        <v>370</v>
      </c>
      <c r="R1163" s="8">
        <f t="shared" si="226"/>
        <v>167.66111064628336</v>
      </c>
      <c r="S1163" s="8">
        <f t="shared" si="227"/>
        <v>168</v>
      </c>
      <c r="T1163" t="s">
        <v>62</v>
      </c>
    </row>
    <row r="1164" spans="1:20" x14ac:dyDescent="0.35">
      <c r="A1164" s="18" t="s">
        <v>2380</v>
      </c>
      <c r="B1164" s="18" t="s">
        <v>2381</v>
      </c>
      <c r="C1164" s="19">
        <v>1623.06</v>
      </c>
      <c r="D1164" s="20">
        <f t="shared" si="216"/>
        <v>1.7607967632149685E-4</v>
      </c>
      <c r="E1164" s="10">
        <f>SUM($C$5:C1164)/SUM($C$5:$C$3941)</f>
        <v>0.8603430685529081</v>
      </c>
      <c r="F1164" t="str">
        <f t="shared" si="217"/>
        <v>B</v>
      </c>
      <c r="G1164" s="21">
        <v>1.2465898617511519</v>
      </c>
      <c r="H1164" s="22">
        <f t="shared" si="218"/>
        <v>0.74795391705069114</v>
      </c>
      <c r="I1164" s="23">
        <v>25.03846153846154</v>
      </c>
      <c r="J1164" s="23">
        <v>29.86306101646316</v>
      </c>
      <c r="K1164" s="24">
        <f t="shared" si="219"/>
        <v>1.192687536755825</v>
      </c>
      <c r="L1164" t="str">
        <f t="shared" si="220"/>
        <v>Y</v>
      </c>
      <c r="M1164" s="10">
        <f t="shared" si="221"/>
        <v>0.95</v>
      </c>
      <c r="N1164" s="24">
        <f t="shared" si="222"/>
        <v>1.6448536269514715</v>
      </c>
      <c r="O1164" s="25">
        <f t="shared" si="223"/>
        <v>69.466685275421924</v>
      </c>
      <c r="P1164" s="8">
        <f t="shared" si="224"/>
        <v>120</v>
      </c>
      <c r="Q1164" s="8">
        <f t="shared" si="225"/>
        <v>1302</v>
      </c>
      <c r="R1164" s="8">
        <f t="shared" si="226"/>
        <v>590.04219436855794</v>
      </c>
      <c r="S1164" s="8">
        <f t="shared" si="227"/>
        <v>591</v>
      </c>
      <c r="T1164" t="s">
        <v>62</v>
      </c>
    </row>
    <row r="1165" spans="1:20" x14ac:dyDescent="0.35">
      <c r="A1165" s="18" t="s">
        <v>2382</v>
      </c>
      <c r="B1165" s="18" t="s">
        <v>2383</v>
      </c>
      <c r="C1165" s="19">
        <v>1621.46</v>
      </c>
      <c r="D1165" s="20">
        <f t="shared" si="216"/>
        <v>1.7590609833786447E-4</v>
      </c>
      <c r="E1165" s="10">
        <f>SUM($C$5:C1165)/SUM($C$5:$C$3941)</f>
        <v>0.86051897465124605</v>
      </c>
      <c r="F1165" t="str">
        <f t="shared" si="217"/>
        <v>B</v>
      </c>
      <c r="G1165" s="21">
        <v>2.5374960876369328</v>
      </c>
      <c r="H1165" s="22">
        <f t="shared" si="218"/>
        <v>1.5224976525821596</v>
      </c>
      <c r="I1165" s="23">
        <v>12.28846153846154</v>
      </c>
      <c r="J1165" s="23">
        <v>37.161722104116613</v>
      </c>
      <c r="K1165" s="24">
        <f t="shared" si="219"/>
        <v>3.0241151008044813</v>
      </c>
      <c r="L1165" t="str">
        <f t="shared" si="220"/>
        <v>Z</v>
      </c>
      <c r="M1165" s="10">
        <f t="shared" si="221"/>
        <v>0.95</v>
      </c>
      <c r="N1165" s="24">
        <f t="shared" si="222"/>
        <v>1.6448536269514715</v>
      </c>
      <c r="O1165" s="25">
        <f t="shared" si="223"/>
        <v>86.444643175601016</v>
      </c>
      <c r="P1165" s="8">
        <f t="shared" si="224"/>
        <v>112</v>
      </c>
      <c r="Q1165" s="8">
        <f t="shared" si="225"/>
        <v>639.00000000000011</v>
      </c>
      <c r="R1165" s="8">
        <f t="shared" si="226"/>
        <v>289.72576019621283</v>
      </c>
      <c r="S1165" s="8">
        <f t="shared" si="227"/>
        <v>290</v>
      </c>
      <c r="T1165" t="s">
        <v>175</v>
      </c>
    </row>
    <row r="1166" spans="1:20" x14ac:dyDescent="0.35">
      <c r="A1166" s="18" t="s">
        <v>2384</v>
      </c>
      <c r="B1166" s="18" t="s">
        <v>2385</v>
      </c>
      <c r="C1166" s="19">
        <v>1619.02</v>
      </c>
      <c r="D1166" s="20">
        <f t="shared" si="216"/>
        <v>1.7564139191282506E-4</v>
      </c>
      <c r="E1166" s="10">
        <f>SUM($C$5:C1166)/SUM($C$5:$C$3941)</f>
        <v>0.86069461604315878</v>
      </c>
      <c r="F1166" t="str">
        <f t="shared" si="217"/>
        <v>B</v>
      </c>
      <c r="G1166" s="21">
        <v>12.64859375</v>
      </c>
      <c r="H1166" s="22">
        <f t="shared" si="218"/>
        <v>7.5891562499999994</v>
      </c>
      <c r="I1166" s="23">
        <v>2.4615384615384621</v>
      </c>
      <c r="J1166" s="23">
        <v>3.7805567515159568</v>
      </c>
      <c r="K1166" s="24">
        <f t="shared" si="219"/>
        <v>1.535851180303357</v>
      </c>
      <c r="L1166" t="str">
        <f t="shared" si="220"/>
        <v>Y</v>
      </c>
      <c r="M1166" s="10">
        <f t="shared" si="221"/>
        <v>0.95</v>
      </c>
      <c r="N1166" s="24">
        <f t="shared" si="222"/>
        <v>1.6448536269514715</v>
      </c>
      <c r="O1166" s="25">
        <f t="shared" si="223"/>
        <v>8.7942339828676488</v>
      </c>
      <c r="P1166" s="8">
        <f t="shared" si="224"/>
        <v>14</v>
      </c>
      <c r="Q1166" s="8">
        <f t="shared" si="225"/>
        <v>128.00000000000003</v>
      </c>
      <c r="R1166" s="8">
        <f t="shared" si="226"/>
        <v>58.079549016775303</v>
      </c>
      <c r="S1166" s="8">
        <f t="shared" si="227"/>
        <v>59</v>
      </c>
      <c r="T1166" t="s">
        <v>175</v>
      </c>
    </row>
    <row r="1167" spans="1:20" x14ac:dyDescent="0.35">
      <c r="A1167" s="18" t="s">
        <v>2386</v>
      </c>
      <c r="B1167" s="18" t="s">
        <v>2387</v>
      </c>
      <c r="C1167" s="19">
        <v>1617.99</v>
      </c>
      <c r="D1167" s="20">
        <f t="shared" si="216"/>
        <v>1.7552965108586172E-4</v>
      </c>
      <c r="E1167" s="10">
        <f>SUM($C$5:C1167)/SUM($C$5:$C$3941)</f>
        <v>0.86087014569424469</v>
      </c>
      <c r="F1167" t="str">
        <f t="shared" si="217"/>
        <v>B</v>
      </c>
      <c r="G1167" s="21">
        <v>1.2601168224299071</v>
      </c>
      <c r="H1167" s="22">
        <f t="shared" si="218"/>
        <v>0.75607009345794418</v>
      </c>
      <c r="I1167" s="23">
        <v>24.69230769230769</v>
      </c>
      <c r="J1167" s="23">
        <v>24.544907591754811</v>
      </c>
      <c r="K1167" s="24">
        <f t="shared" si="219"/>
        <v>0.99403052552278059</v>
      </c>
      <c r="L1167" t="str">
        <f t="shared" si="220"/>
        <v>X</v>
      </c>
      <c r="M1167" s="10">
        <f t="shared" si="221"/>
        <v>0.95</v>
      </c>
      <c r="N1167" s="24">
        <f t="shared" si="222"/>
        <v>1.6448536269514715</v>
      </c>
      <c r="O1167" s="25">
        <f t="shared" si="223"/>
        <v>57.095733416302153</v>
      </c>
      <c r="P1167" s="8">
        <f t="shared" si="224"/>
        <v>107</v>
      </c>
      <c r="Q1167" s="8">
        <f t="shared" si="225"/>
        <v>1283.9999999999998</v>
      </c>
      <c r="R1167" s="8">
        <f t="shared" si="226"/>
        <v>582.79588924697077</v>
      </c>
      <c r="S1167" s="8">
        <f t="shared" si="227"/>
        <v>583</v>
      </c>
      <c r="T1167" t="s">
        <v>62</v>
      </c>
    </row>
    <row r="1168" spans="1:20" x14ac:dyDescent="0.35">
      <c r="A1168" s="18" t="s">
        <v>2388</v>
      </c>
      <c r="B1168" s="18" t="s">
        <v>2389</v>
      </c>
      <c r="C1168" s="19">
        <v>1617.66</v>
      </c>
      <c r="D1168" s="20">
        <f t="shared" si="216"/>
        <v>1.7549385062673754E-4</v>
      </c>
      <c r="E1168" s="10">
        <f>SUM($C$5:C1168)/SUM($C$5:$C$3941)</f>
        <v>0.86104563954487146</v>
      </c>
      <c r="F1168" t="str">
        <f t="shared" si="217"/>
        <v>B</v>
      </c>
      <c r="G1168" s="21">
        <v>5.4466666666666672</v>
      </c>
      <c r="H1168" s="22">
        <f t="shared" si="218"/>
        <v>3.2680000000000002</v>
      </c>
      <c r="I1168" s="23">
        <v>5.7115384615384617</v>
      </c>
      <c r="J1168" s="23">
        <v>5.6127884037400149</v>
      </c>
      <c r="K1168" s="24">
        <f t="shared" si="219"/>
        <v>0.98271042759084437</v>
      </c>
      <c r="L1168" t="str">
        <f t="shared" si="220"/>
        <v>X</v>
      </c>
      <c r="M1168" s="10">
        <f t="shared" si="221"/>
        <v>0.95</v>
      </c>
      <c r="N1168" s="24">
        <f t="shared" si="222"/>
        <v>1.6448536269514715</v>
      </c>
      <c r="O1168" s="25">
        <f t="shared" si="223"/>
        <v>13.056324177390826</v>
      </c>
      <c r="P1168" s="8">
        <f t="shared" si="224"/>
        <v>25</v>
      </c>
      <c r="Q1168" s="8">
        <f t="shared" si="225"/>
        <v>297</v>
      </c>
      <c r="R1168" s="8">
        <f t="shared" si="226"/>
        <v>134.81934056344912</v>
      </c>
      <c r="S1168" s="8">
        <f t="shared" si="227"/>
        <v>135</v>
      </c>
      <c r="T1168" t="s">
        <v>62</v>
      </c>
    </row>
    <row r="1169" spans="1:20" x14ac:dyDescent="0.35">
      <c r="A1169" s="18" t="s">
        <v>2390</v>
      </c>
      <c r="B1169" s="18" t="s">
        <v>2391</v>
      </c>
      <c r="C1169" s="19">
        <v>1615</v>
      </c>
      <c r="D1169" s="20">
        <f t="shared" si="216"/>
        <v>1.7520527722894867E-4</v>
      </c>
      <c r="E1169" s="10">
        <f>SUM($C$5:C1169)/SUM($C$5:$C$3941)</f>
        <v>0.86122084482210037</v>
      </c>
      <c r="F1169" t="str">
        <f t="shared" si="217"/>
        <v>B</v>
      </c>
      <c r="G1169" s="21">
        <v>115.3571428571429</v>
      </c>
      <c r="H1169" s="22">
        <f t="shared" si="218"/>
        <v>69.214285714285737</v>
      </c>
      <c r="I1169" s="23">
        <v>0.26923076923076922</v>
      </c>
      <c r="J1169" s="23">
        <v>0.74400570879595096</v>
      </c>
      <c r="K1169" s="24">
        <f t="shared" si="219"/>
        <v>2.763449775527818</v>
      </c>
      <c r="L1169" t="str">
        <f t="shared" si="220"/>
        <v>Z</v>
      </c>
      <c r="M1169" s="10">
        <f t="shared" si="221"/>
        <v>0.95</v>
      </c>
      <c r="N1169" s="24">
        <f t="shared" si="222"/>
        <v>1.6448536269514715</v>
      </c>
      <c r="O1169" s="25">
        <f t="shared" si="223"/>
        <v>1.7306869643253568</v>
      </c>
      <c r="P1169" s="8">
        <f t="shared" si="224"/>
        <v>3</v>
      </c>
      <c r="Q1169" s="8">
        <f t="shared" si="225"/>
        <v>14</v>
      </c>
      <c r="R1169" s="8">
        <f t="shared" si="226"/>
        <v>6.3603519059395648</v>
      </c>
      <c r="S1169" s="8">
        <f t="shared" si="227"/>
        <v>7</v>
      </c>
      <c r="T1169" t="s">
        <v>175</v>
      </c>
    </row>
    <row r="1170" spans="1:20" x14ac:dyDescent="0.35">
      <c r="A1170" s="18" t="s">
        <v>2392</v>
      </c>
      <c r="B1170" s="18" t="s">
        <v>2393</v>
      </c>
      <c r="C1170" s="19">
        <v>1613.36</v>
      </c>
      <c r="D1170" s="20">
        <f t="shared" si="216"/>
        <v>1.7502735979572546E-4</v>
      </c>
      <c r="E1170" s="10">
        <f>SUM($C$5:C1170)/SUM($C$5:$C$3941)</f>
        <v>0.86139587218189617</v>
      </c>
      <c r="F1170" t="str">
        <f t="shared" si="217"/>
        <v>B</v>
      </c>
      <c r="G1170" s="21">
        <v>0.80910732196589763</v>
      </c>
      <c r="H1170" s="22">
        <f t="shared" si="218"/>
        <v>0.48546439317953854</v>
      </c>
      <c r="I1170" s="23">
        <v>38.346153846153847</v>
      </c>
      <c r="J1170" s="23">
        <v>39.705229870064862</v>
      </c>
      <c r="K1170" s="24">
        <f t="shared" si="219"/>
        <v>1.0354423035322833</v>
      </c>
      <c r="L1170" t="str">
        <f t="shared" si="220"/>
        <v>Y</v>
      </c>
      <c r="M1170" s="10">
        <f t="shared" si="221"/>
        <v>0.95</v>
      </c>
      <c r="N1170" s="24">
        <f t="shared" si="222"/>
        <v>1.6448536269514715</v>
      </c>
      <c r="O1170" s="25">
        <f t="shared" si="223"/>
        <v>92.361285591303542</v>
      </c>
      <c r="P1170" s="8">
        <f t="shared" si="224"/>
        <v>170</v>
      </c>
      <c r="Q1170" s="8">
        <f t="shared" si="225"/>
        <v>1994</v>
      </c>
      <c r="R1170" s="8">
        <f t="shared" si="226"/>
        <v>906.35614584792893</v>
      </c>
      <c r="S1170" s="8">
        <f t="shared" si="227"/>
        <v>907</v>
      </c>
      <c r="T1170" t="s">
        <v>62</v>
      </c>
    </row>
    <row r="1171" spans="1:20" x14ac:dyDescent="0.35">
      <c r="A1171" s="18" t="s">
        <v>2394</v>
      </c>
      <c r="B1171" s="18" t="s">
        <v>2395</v>
      </c>
      <c r="C1171" s="19">
        <v>1613.12</v>
      </c>
      <c r="D1171" s="20">
        <f t="shared" si="216"/>
        <v>1.750013230981806E-4</v>
      </c>
      <c r="E1171" s="10">
        <f>SUM($C$5:C1171)/SUM($C$5:$C$3941)</f>
        <v>0.86157087350499428</v>
      </c>
      <c r="F1171" t="str">
        <f t="shared" si="217"/>
        <v>B</v>
      </c>
      <c r="G1171" s="21">
        <v>0.40237465702170122</v>
      </c>
      <c r="H1171" s="22">
        <f t="shared" si="218"/>
        <v>0.24142479421302071</v>
      </c>
      <c r="I1171" s="23">
        <v>77.09615384615384</v>
      </c>
      <c r="J1171" s="23">
        <v>221.09010314893621</v>
      </c>
      <c r="K1171" s="24">
        <f t="shared" si="219"/>
        <v>2.8677189732463666</v>
      </c>
      <c r="L1171" t="str">
        <f t="shared" si="220"/>
        <v>Z</v>
      </c>
      <c r="M1171" s="10">
        <f t="shared" si="221"/>
        <v>0.95</v>
      </c>
      <c r="N1171" s="24">
        <f t="shared" si="222"/>
        <v>1.6448536269514715</v>
      </c>
      <c r="O1171" s="25">
        <f t="shared" si="223"/>
        <v>514.29411755515662</v>
      </c>
      <c r="P1171" s="8">
        <f t="shared" si="224"/>
        <v>669</v>
      </c>
      <c r="Q1171" s="8">
        <f t="shared" si="225"/>
        <v>4008.9999999999995</v>
      </c>
      <c r="R1171" s="8">
        <f t="shared" si="226"/>
        <v>1822.3932200640297</v>
      </c>
      <c r="S1171" s="8">
        <f t="shared" si="227"/>
        <v>1823</v>
      </c>
      <c r="T1171" t="s">
        <v>62</v>
      </c>
    </row>
    <row r="1172" spans="1:20" x14ac:dyDescent="0.35">
      <c r="A1172" s="18" t="s">
        <v>2396</v>
      </c>
      <c r="B1172" s="18" t="s">
        <v>2397</v>
      </c>
      <c r="C1172" s="19">
        <v>1611.82</v>
      </c>
      <c r="D1172" s="20">
        <f t="shared" si="216"/>
        <v>1.7486029098647929E-4</v>
      </c>
      <c r="E1172" s="10">
        <f>SUM($C$5:C1172)/SUM($C$5:$C$3941)</f>
        <v>0.86174573379598085</v>
      </c>
      <c r="F1172" t="str">
        <f t="shared" si="217"/>
        <v>B</v>
      </c>
      <c r="G1172" s="21">
        <v>3.7836150234741779</v>
      </c>
      <c r="H1172" s="22">
        <f t="shared" si="218"/>
        <v>2.2701690140845066</v>
      </c>
      <c r="I1172" s="23">
        <v>8.1923076923076916</v>
      </c>
      <c r="J1172" s="23">
        <v>9.435100218798059</v>
      </c>
      <c r="K1172" s="24">
        <f t="shared" si="219"/>
        <v>1.1517023741255847</v>
      </c>
      <c r="L1172" t="str">
        <f t="shared" si="220"/>
        <v>Y</v>
      </c>
      <c r="M1172" s="10">
        <f t="shared" si="221"/>
        <v>0.95</v>
      </c>
      <c r="N1172" s="24">
        <f t="shared" si="222"/>
        <v>1.6448536269514715</v>
      </c>
      <c r="O1172" s="25">
        <f t="shared" si="223"/>
        <v>21.947687716271982</v>
      </c>
      <c r="P1172" s="8">
        <f t="shared" si="224"/>
        <v>39</v>
      </c>
      <c r="Q1172" s="8">
        <f t="shared" si="225"/>
        <v>425.99999999999994</v>
      </c>
      <c r="R1172" s="8">
        <f t="shared" si="226"/>
        <v>193.72724463211685</v>
      </c>
      <c r="S1172" s="8">
        <f t="shared" si="227"/>
        <v>194</v>
      </c>
      <c r="T1172" t="s">
        <v>62</v>
      </c>
    </row>
    <row r="1173" spans="1:20" x14ac:dyDescent="0.35">
      <c r="A1173" s="18" t="s">
        <v>2398</v>
      </c>
      <c r="B1173" s="18" t="s">
        <v>2399</v>
      </c>
      <c r="C1173" s="19">
        <v>1611</v>
      </c>
      <c r="D1173" s="20">
        <f t="shared" si="216"/>
        <v>1.7477133226986768E-4</v>
      </c>
      <c r="E1173" s="10">
        <f>SUM($C$5:C1173)/SUM($C$5:$C$3941)</f>
        <v>0.86192050512825069</v>
      </c>
      <c r="F1173" t="str">
        <f t="shared" si="217"/>
        <v>B</v>
      </c>
      <c r="G1173" s="21">
        <v>0.40784810126582283</v>
      </c>
      <c r="H1173" s="22">
        <f t="shared" si="218"/>
        <v>0.24470886075949369</v>
      </c>
      <c r="I1173" s="23">
        <v>75.961538461538467</v>
      </c>
      <c r="J1173" s="23">
        <v>68.413667232895747</v>
      </c>
      <c r="K1173" s="24">
        <f t="shared" si="219"/>
        <v>0.90063561926850089</v>
      </c>
      <c r="L1173" t="str">
        <f t="shared" si="220"/>
        <v>X</v>
      </c>
      <c r="M1173" s="10">
        <f t="shared" si="221"/>
        <v>0.95</v>
      </c>
      <c r="N1173" s="24">
        <f t="shared" si="222"/>
        <v>1.6448536269514715</v>
      </c>
      <c r="O1173" s="25">
        <f t="shared" si="223"/>
        <v>159.14211498898362</v>
      </c>
      <c r="P1173" s="8">
        <f t="shared" si="224"/>
        <v>312</v>
      </c>
      <c r="Q1173" s="8">
        <f t="shared" si="225"/>
        <v>3950.0000000000005</v>
      </c>
      <c r="R1173" s="8">
        <f t="shared" si="226"/>
        <v>1796.7543213958281</v>
      </c>
      <c r="S1173" s="8">
        <f t="shared" si="227"/>
        <v>1797</v>
      </c>
      <c r="T1173" t="s">
        <v>62</v>
      </c>
    </row>
    <row r="1174" spans="1:20" x14ac:dyDescent="0.35">
      <c r="A1174" s="18" t="s">
        <v>2400</v>
      </c>
      <c r="B1174" s="18" t="s">
        <v>2401</v>
      </c>
      <c r="C1174" s="19">
        <v>1610.53</v>
      </c>
      <c r="D1174" s="20">
        <f t="shared" si="216"/>
        <v>1.7472034373717567E-4</v>
      </c>
      <c r="E1174" s="10">
        <f>SUM($C$5:C1174)/SUM($C$5:$C$3941)</f>
        <v>0.86209522547198791</v>
      </c>
      <c r="F1174" t="str">
        <f t="shared" si="217"/>
        <v>B</v>
      </c>
      <c r="G1174" s="21">
        <v>4.1190025575447571</v>
      </c>
      <c r="H1174" s="22">
        <f t="shared" si="218"/>
        <v>2.4714015345268541</v>
      </c>
      <c r="I1174" s="23">
        <v>7.5192307692307692</v>
      </c>
      <c r="J1174" s="23">
        <v>11.48996217440383</v>
      </c>
      <c r="K1174" s="24">
        <f t="shared" si="219"/>
        <v>1.5280768109181564</v>
      </c>
      <c r="L1174" t="str">
        <f t="shared" si="220"/>
        <v>Y</v>
      </c>
      <c r="M1174" s="10">
        <f t="shared" si="221"/>
        <v>0.95</v>
      </c>
      <c r="N1174" s="24">
        <f t="shared" si="222"/>
        <v>1.6448536269514715</v>
      </c>
      <c r="O1174" s="25">
        <f t="shared" si="223"/>
        <v>26.727654802559979</v>
      </c>
      <c r="P1174" s="8">
        <f t="shared" si="224"/>
        <v>42</v>
      </c>
      <c r="Q1174" s="8">
        <f t="shared" si="225"/>
        <v>391</v>
      </c>
      <c r="R1174" s="8">
        <f t="shared" si="226"/>
        <v>177.8818839945703</v>
      </c>
      <c r="S1174" s="8">
        <f t="shared" si="227"/>
        <v>178</v>
      </c>
      <c r="T1174" t="s">
        <v>62</v>
      </c>
    </row>
    <row r="1175" spans="1:20" x14ac:dyDescent="0.35">
      <c r="A1175" s="18" t="s">
        <v>2402</v>
      </c>
      <c r="B1175" s="18" t="s">
        <v>2403</v>
      </c>
      <c r="C1175" s="19">
        <v>1610.31</v>
      </c>
      <c r="D1175" s="20">
        <f t="shared" si="216"/>
        <v>1.7469647676442621E-4</v>
      </c>
      <c r="E1175" s="10">
        <f>SUM($C$5:C1175)/SUM($C$5:$C$3941)</f>
        <v>0.86226992194875229</v>
      </c>
      <c r="F1175" t="str">
        <f t="shared" si="217"/>
        <v>B</v>
      </c>
      <c r="G1175" s="21">
        <v>2.2028864569083448</v>
      </c>
      <c r="H1175" s="22">
        <f t="shared" si="218"/>
        <v>1.3217318741450068</v>
      </c>
      <c r="I1175" s="23">
        <v>14.05769230769231</v>
      </c>
      <c r="J1175" s="23">
        <v>35.154791301227782</v>
      </c>
      <c r="K1175" s="24">
        <f t="shared" si="219"/>
        <v>2.5007512279943152</v>
      </c>
      <c r="L1175" t="str">
        <f t="shared" si="220"/>
        <v>Z</v>
      </c>
      <c r="M1175" s="10">
        <f t="shared" si="221"/>
        <v>0.95</v>
      </c>
      <c r="N1175" s="24">
        <f t="shared" si="222"/>
        <v>1.6448536269514715</v>
      </c>
      <c r="O1175" s="25">
        <f t="shared" si="223"/>
        <v>81.776172305284987</v>
      </c>
      <c r="P1175" s="8">
        <f t="shared" si="224"/>
        <v>110</v>
      </c>
      <c r="Q1175" s="8">
        <f t="shared" si="225"/>
        <v>731.00000000000011</v>
      </c>
      <c r="R1175" s="8">
        <f t="shared" si="226"/>
        <v>332.58449958281597</v>
      </c>
      <c r="S1175" s="8">
        <f t="shared" si="227"/>
        <v>333</v>
      </c>
      <c r="T1175" t="s">
        <v>62</v>
      </c>
    </row>
    <row r="1176" spans="1:20" x14ac:dyDescent="0.35">
      <c r="A1176" s="18" t="s">
        <v>2404</v>
      </c>
      <c r="B1176" s="18" t="s">
        <v>2405</v>
      </c>
      <c r="C1176" s="19">
        <v>1610.03</v>
      </c>
      <c r="D1176" s="20">
        <f t="shared" si="216"/>
        <v>1.7466610061729054E-4</v>
      </c>
      <c r="E1176" s="10">
        <f>SUM($C$5:C1176)/SUM($C$5:$C$3941)</f>
        <v>0.86244458804936963</v>
      </c>
      <c r="F1176" t="str">
        <f t="shared" si="217"/>
        <v>B</v>
      </c>
      <c r="G1176" s="21">
        <v>1.384376612209802</v>
      </c>
      <c r="H1176" s="22">
        <f t="shared" si="218"/>
        <v>0.83062596732588123</v>
      </c>
      <c r="I1176" s="23">
        <v>22.36538461538462</v>
      </c>
      <c r="J1176" s="23">
        <v>14.35820302011423</v>
      </c>
      <c r="K1176" s="24">
        <f t="shared" si="219"/>
        <v>0.64198328206873589</v>
      </c>
      <c r="L1176" t="str">
        <f t="shared" si="220"/>
        <v>X</v>
      </c>
      <c r="M1176" s="10">
        <f t="shared" si="221"/>
        <v>0.95</v>
      </c>
      <c r="N1176" s="24">
        <f t="shared" si="222"/>
        <v>1.6448536269514715</v>
      </c>
      <c r="O1176" s="25">
        <f t="shared" si="223"/>
        <v>33.399682965152948</v>
      </c>
      <c r="P1176" s="8">
        <f t="shared" si="224"/>
        <v>79</v>
      </c>
      <c r="Q1176" s="8">
        <f t="shared" si="225"/>
        <v>1163.0000000000002</v>
      </c>
      <c r="R1176" s="8">
        <f t="shared" si="226"/>
        <v>529.17839307928728</v>
      </c>
      <c r="S1176" s="8">
        <f t="shared" si="227"/>
        <v>530</v>
      </c>
      <c r="T1176" t="s">
        <v>62</v>
      </c>
    </row>
    <row r="1177" spans="1:20" x14ac:dyDescent="0.35">
      <c r="A1177" s="18" t="s">
        <v>2406</v>
      </c>
      <c r="B1177" s="18" t="s">
        <v>2407</v>
      </c>
      <c r="C1177" s="19">
        <v>1608.45</v>
      </c>
      <c r="D1177" s="20">
        <f t="shared" si="216"/>
        <v>1.7449469235845356E-4</v>
      </c>
      <c r="E1177" s="10">
        <f>SUM($C$5:C1177)/SUM($C$5:$C$3941)</f>
        <v>0.86261908274172805</v>
      </c>
      <c r="F1177" t="str">
        <f t="shared" si="217"/>
        <v>B</v>
      </c>
      <c r="G1177" s="21">
        <v>3.0290960451977411</v>
      </c>
      <c r="H1177" s="22">
        <f t="shared" si="218"/>
        <v>1.8174576271186447</v>
      </c>
      <c r="I1177" s="23">
        <v>10.21153846153846</v>
      </c>
      <c r="J1177" s="23">
        <v>12.201472971931141</v>
      </c>
      <c r="K1177" s="24">
        <f t="shared" si="219"/>
        <v>1.1948711761589819</v>
      </c>
      <c r="L1177" t="str">
        <f t="shared" si="220"/>
        <v>Y</v>
      </c>
      <c r="M1177" s="10">
        <f t="shared" si="221"/>
        <v>0.95</v>
      </c>
      <c r="N1177" s="24">
        <f t="shared" si="222"/>
        <v>1.6448536269514715</v>
      </c>
      <c r="O1177" s="25">
        <f t="shared" si="223"/>
        <v>28.382752939172502</v>
      </c>
      <c r="P1177" s="8">
        <f t="shared" si="224"/>
        <v>49</v>
      </c>
      <c r="Q1177" s="8">
        <f t="shared" si="225"/>
        <v>530.99999999999989</v>
      </c>
      <c r="R1177" s="8">
        <f t="shared" si="226"/>
        <v>241.72975462333997</v>
      </c>
      <c r="S1177" s="8">
        <f t="shared" si="227"/>
        <v>242</v>
      </c>
      <c r="T1177" t="s">
        <v>62</v>
      </c>
    </row>
    <row r="1178" spans="1:20" x14ac:dyDescent="0.35">
      <c r="A1178" s="18" t="s">
        <v>2408</v>
      </c>
      <c r="B1178" s="18" t="s">
        <v>2409</v>
      </c>
      <c r="C1178" s="19">
        <v>1606.47</v>
      </c>
      <c r="D1178" s="20">
        <f t="shared" si="216"/>
        <v>1.7427988960370846E-4</v>
      </c>
      <c r="E1178" s="10">
        <f>SUM($C$5:C1178)/SUM($C$5:$C$3941)</f>
        <v>0.86279336263133177</v>
      </c>
      <c r="F1178" t="str">
        <f t="shared" si="217"/>
        <v>B</v>
      </c>
      <c r="G1178" s="21">
        <v>3.843229665071771</v>
      </c>
      <c r="H1178" s="22">
        <f t="shared" si="218"/>
        <v>2.3059377990430625</v>
      </c>
      <c r="I1178" s="23">
        <v>8.0384615384615383</v>
      </c>
      <c r="J1178" s="23">
        <v>16.77996183414475</v>
      </c>
      <c r="K1178" s="24">
        <f t="shared" si="219"/>
        <v>2.087459366927098</v>
      </c>
      <c r="L1178" t="str">
        <f t="shared" si="220"/>
        <v>Z</v>
      </c>
      <c r="M1178" s="10">
        <f t="shared" si="221"/>
        <v>0.95</v>
      </c>
      <c r="N1178" s="24">
        <f t="shared" si="222"/>
        <v>1.6448536269514715</v>
      </c>
      <c r="O1178" s="25">
        <f t="shared" si="223"/>
        <v>39.033116096957258</v>
      </c>
      <c r="P1178" s="8">
        <f t="shared" si="224"/>
        <v>56</v>
      </c>
      <c r="Q1178" s="8">
        <f t="shared" si="225"/>
        <v>418</v>
      </c>
      <c r="R1178" s="8">
        <f t="shared" si="226"/>
        <v>190.40543660725592</v>
      </c>
      <c r="S1178" s="8">
        <f t="shared" si="227"/>
        <v>191</v>
      </c>
      <c r="T1178" t="s">
        <v>62</v>
      </c>
    </row>
    <row r="1179" spans="1:20" x14ac:dyDescent="0.35">
      <c r="A1179" s="18" t="s">
        <v>2410</v>
      </c>
      <c r="B1179" s="18" t="s">
        <v>2411</v>
      </c>
      <c r="C1179" s="19">
        <v>1606.13</v>
      </c>
      <c r="D1179" s="20">
        <f t="shared" si="216"/>
        <v>1.7424300428218659E-4</v>
      </c>
      <c r="E1179" s="10">
        <f>SUM($C$5:C1179)/SUM($C$5:$C$3941)</f>
        <v>0.86296760563561392</v>
      </c>
      <c r="F1179" t="str">
        <f t="shared" si="217"/>
        <v>B</v>
      </c>
      <c r="G1179" s="21">
        <v>2.5863607085346212</v>
      </c>
      <c r="H1179" s="22">
        <f t="shared" si="218"/>
        <v>1.5518164251207727</v>
      </c>
      <c r="I1179" s="23">
        <v>11.94230769230769</v>
      </c>
      <c r="J1179" s="23">
        <v>17.144613813248458</v>
      </c>
      <c r="K1179" s="24">
        <f t="shared" si="219"/>
        <v>1.435619836214042</v>
      </c>
      <c r="L1179" t="str">
        <f t="shared" si="220"/>
        <v>Y</v>
      </c>
      <c r="M1179" s="10">
        <f t="shared" si="221"/>
        <v>0.95</v>
      </c>
      <c r="N1179" s="24">
        <f t="shared" si="222"/>
        <v>1.6448536269514715</v>
      </c>
      <c r="O1179" s="25">
        <f t="shared" si="223"/>
        <v>39.88136016187385</v>
      </c>
      <c r="P1179" s="8">
        <f t="shared" si="224"/>
        <v>64</v>
      </c>
      <c r="Q1179" s="8">
        <f t="shared" si="225"/>
        <v>620.99999999999989</v>
      </c>
      <c r="R1179" s="8">
        <f t="shared" si="226"/>
        <v>282.9050016998649</v>
      </c>
      <c r="S1179" s="8">
        <f t="shared" si="227"/>
        <v>283</v>
      </c>
      <c r="T1179" t="s">
        <v>62</v>
      </c>
    </row>
    <row r="1180" spans="1:20" x14ac:dyDescent="0.35">
      <c r="A1180" s="18" t="s">
        <v>2412</v>
      </c>
      <c r="B1180" s="18" t="s">
        <v>2413</v>
      </c>
      <c r="C1180" s="19">
        <v>1602.93</v>
      </c>
      <c r="D1180" s="20">
        <f t="shared" si="216"/>
        <v>1.7389584831492181E-4</v>
      </c>
      <c r="E1180" s="10">
        <f>SUM($C$5:C1180)/SUM($C$5:$C$3941)</f>
        <v>0.86314150148392887</v>
      </c>
      <c r="F1180" t="str">
        <f t="shared" si="217"/>
        <v>B</v>
      </c>
      <c r="G1180" s="21">
        <v>0.29309380142622049</v>
      </c>
      <c r="H1180" s="22">
        <f t="shared" si="218"/>
        <v>0.17585628085573229</v>
      </c>
      <c r="I1180" s="23">
        <v>105.17307692307691</v>
      </c>
      <c r="J1180" s="23">
        <v>130.60593644043959</v>
      </c>
      <c r="K1180" s="24">
        <f t="shared" si="219"/>
        <v>1.2418191067659279</v>
      </c>
      <c r="L1180" t="str">
        <f t="shared" si="220"/>
        <v>Y</v>
      </c>
      <c r="M1180" s="10">
        <f t="shared" si="221"/>
        <v>0.95</v>
      </c>
      <c r="N1180" s="24">
        <f t="shared" si="222"/>
        <v>1.6448536269514715</v>
      </c>
      <c r="O1180" s="25">
        <f t="shared" si="223"/>
        <v>303.81217373557479</v>
      </c>
      <c r="P1180" s="8">
        <f t="shared" si="224"/>
        <v>515</v>
      </c>
      <c r="Q1180" s="8">
        <f t="shared" si="225"/>
        <v>5468.9999999999991</v>
      </c>
      <c r="R1180" s="8">
        <f t="shared" si="226"/>
        <v>2493.96306537277</v>
      </c>
      <c r="S1180" s="8">
        <f t="shared" si="227"/>
        <v>2494</v>
      </c>
      <c r="T1180" t="s">
        <v>62</v>
      </c>
    </row>
    <row r="1181" spans="1:20" x14ac:dyDescent="0.35">
      <c r="A1181" s="18" t="s">
        <v>2414</v>
      </c>
      <c r="B1181" s="18" t="s">
        <v>2415</v>
      </c>
      <c r="C1181" s="19">
        <v>1594.13</v>
      </c>
      <c r="D1181" s="20">
        <f t="shared" si="216"/>
        <v>1.7294116940494363E-4</v>
      </c>
      <c r="E1181" s="10">
        <f>SUM($C$5:C1181)/SUM($C$5:$C$3941)</f>
        <v>0.86331444265333379</v>
      </c>
      <c r="F1181" t="str">
        <f t="shared" si="217"/>
        <v>B</v>
      </c>
      <c r="G1181" s="21">
        <v>2.609050736497545</v>
      </c>
      <c r="H1181" s="22">
        <f t="shared" si="218"/>
        <v>1.565430441898527</v>
      </c>
      <c r="I1181" s="23">
        <v>11.75</v>
      </c>
      <c r="J1181" s="23">
        <v>17.667822751666758</v>
      </c>
      <c r="K1181" s="24">
        <f t="shared" si="219"/>
        <v>1.5036444895035539</v>
      </c>
      <c r="L1181" t="str">
        <f t="shared" si="220"/>
        <v>Y</v>
      </c>
      <c r="M1181" s="10">
        <f t="shared" si="221"/>
        <v>0.95</v>
      </c>
      <c r="N1181" s="24">
        <f t="shared" si="222"/>
        <v>1.6448536269514715</v>
      </c>
      <c r="O1181" s="25">
        <f t="shared" si="223"/>
        <v>41.09843535180012</v>
      </c>
      <c r="P1181" s="8">
        <f t="shared" si="224"/>
        <v>65</v>
      </c>
      <c r="Q1181" s="8">
        <f t="shared" si="225"/>
        <v>611</v>
      </c>
      <c r="R1181" s="8">
        <f t="shared" si="226"/>
        <v>279.39505510415614</v>
      </c>
      <c r="S1181" s="8">
        <f t="shared" si="227"/>
        <v>280</v>
      </c>
      <c r="T1181" t="s">
        <v>62</v>
      </c>
    </row>
    <row r="1182" spans="1:20" x14ac:dyDescent="0.35">
      <c r="A1182" s="18" t="s">
        <v>2416</v>
      </c>
      <c r="B1182" s="18" t="s">
        <v>2417</v>
      </c>
      <c r="C1182" s="19">
        <v>1593.39</v>
      </c>
      <c r="D1182" s="20">
        <f t="shared" si="216"/>
        <v>1.7286088958751365E-4</v>
      </c>
      <c r="E1182" s="10">
        <f>SUM($C$5:C1182)/SUM($C$5:$C$3941)</f>
        <v>0.86348730354292125</v>
      </c>
      <c r="F1182" t="str">
        <f t="shared" si="217"/>
        <v>B</v>
      </c>
      <c r="G1182" s="21">
        <v>1.402632042253521</v>
      </c>
      <c r="H1182" s="22">
        <f t="shared" si="218"/>
        <v>0.8415792253521126</v>
      </c>
      <c r="I1182" s="23">
        <v>21.84615384615385</v>
      </c>
      <c r="J1182" s="23">
        <v>38.806904891655357</v>
      </c>
      <c r="K1182" s="24">
        <f t="shared" si="219"/>
        <v>1.7763724070123927</v>
      </c>
      <c r="L1182" t="str">
        <f t="shared" si="220"/>
        <v>Y</v>
      </c>
      <c r="M1182" s="10">
        <f t="shared" si="221"/>
        <v>0.95</v>
      </c>
      <c r="N1182" s="24">
        <f t="shared" si="222"/>
        <v>1.6448536269514715</v>
      </c>
      <c r="O1182" s="25">
        <f t="shared" si="223"/>
        <v>90.2716251068736</v>
      </c>
      <c r="P1182" s="8">
        <f t="shared" si="224"/>
        <v>134</v>
      </c>
      <c r="Q1182" s="8">
        <f t="shared" si="225"/>
        <v>1136.0000000000002</v>
      </c>
      <c r="R1182" s="8">
        <f t="shared" si="226"/>
        <v>519.58506645460113</v>
      </c>
      <c r="S1182" s="8">
        <f t="shared" si="227"/>
        <v>520</v>
      </c>
      <c r="T1182" t="s">
        <v>62</v>
      </c>
    </row>
    <row r="1183" spans="1:20" x14ac:dyDescent="0.35">
      <c r="A1183" s="18" t="s">
        <v>2418</v>
      </c>
      <c r="B1183" s="18" t="s">
        <v>2419</v>
      </c>
      <c r="C1183" s="19">
        <v>1590.12</v>
      </c>
      <c r="D1183" s="20">
        <f t="shared" si="216"/>
        <v>1.7250613958346491E-4</v>
      </c>
      <c r="E1183" s="10">
        <f>SUM($C$5:C1183)/SUM($C$5:$C$3941)</f>
        <v>0.86365980968250466</v>
      </c>
      <c r="F1183" t="str">
        <f t="shared" si="217"/>
        <v>B</v>
      </c>
      <c r="G1183" s="21">
        <v>0.30948228882833778</v>
      </c>
      <c r="H1183" s="22">
        <f t="shared" si="218"/>
        <v>0.18568937329700266</v>
      </c>
      <c r="I1183" s="23">
        <v>98.807692307692307</v>
      </c>
      <c r="J1183" s="23">
        <v>585.55584581414564</v>
      </c>
      <c r="K1183" s="24">
        <f t="shared" si="219"/>
        <v>5.9262172017001893</v>
      </c>
      <c r="L1183" t="str">
        <f t="shared" si="220"/>
        <v>Z</v>
      </c>
      <c r="M1183" s="10">
        <f t="shared" si="221"/>
        <v>0.95</v>
      </c>
      <c r="N1183" s="24">
        <f t="shared" si="222"/>
        <v>1.6448536269514715</v>
      </c>
      <c r="O1183" s="25">
        <f t="shared" si="223"/>
        <v>1362.1049640534234</v>
      </c>
      <c r="P1183" s="8">
        <f t="shared" si="224"/>
        <v>1560</v>
      </c>
      <c r="Q1183" s="8">
        <f t="shared" si="225"/>
        <v>5138</v>
      </c>
      <c r="R1183" s="8">
        <f t="shared" si="226"/>
        <v>2352.4398222553677</v>
      </c>
      <c r="S1183" s="8">
        <f t="shared" si="227"/>
        <v>2353</v>
      </c>
      <c r="T1183" t="s">
        <v>175</v>
      </c>
    </row>
    <row r="1184" spans="1:20" x14ac:dyDescent="0.35">
      <c r="A1184" s="18" t="s">
        <v>2420</v>
      </c>
      <c r="B1184" s="18" t="s">
        <v>2421</v>
      </c>
      <c r="C1184" s="19">
        <v>1588.93</v>
      </c>
      <c r="D1184" s="20">
        <f t="shared" si="216"/>
        <v>1.7237704095813834E-4</v>
      </c>
      <c r="E1184" s="10">
        <f>SUM($C$5:C1184)/SUM($C$5:$C$3941)</f>
        <v>0.86383218672346285</v>
      </c>
      <c r="F1184" t="str">
        <f t="shared" si="217"/>
        <v>B</v>
      </c>
      <c r="G1184" s="21">
        <v>2.4983176100628932</v>
      </c>
      <c r="H1184" s="22">
        <f t="shared" si="218"/>
        <v>1.4989905660377358</v>
      </c>
      <c r="I1184" s="23">
        <v>12.23076923076923</v>
      </c>
      <c r="J1184" s="23">
        <v>36.984159505099512</v>
      </c>
      <c r="K1184" s="24">
        <f t="shared" si="219"/>
        <v>3.0238620979012181</v>
      </c>
      <c r="L1184" t="str">
        <f t="shared" si="220"/>
        <v>Z</v>
      </c>
      <c r="M1184" s="10">
        <f t="shared" si="221"/>
        <v>0.95</v>
      </c>
      <c r="N1184" s="24">
        <f t="shared" si="222"/>
        <v>1.6448536269514715</v>
      </c>
      <c r="O1184" s="25">
        <f t="shared" si="223"/>
        <v>86.031601619820549</v>
      </c>
      <c r="P1184" s="8">
        <f t="shared" si="224"/>
        <v>111</v>
      </c>
      <c r="Q1184" s="8">
        <f t="shared" si="225"/>
        <v>636</v>
      </c>
      <c r="R1184" s="8">
        <f t="shared" si="226"/>
        <v>291.30242892204336</v>
      </c>
      <c r="S1184" s="8">
        <f t="shared" si="227"/>
        <v>292</v>
      </c>
      <c r="T1184" t="s">
        <v>62</v>
      </c>
    </row>
    <row r="1185" spans="1:20" x14ac:dyDescent="0.35">
      <c r="A1185" s="18" t="s">
        <v>2422</v>
      </c>
      <c r="B1185" s="18" t="s">
        <v>2423</v>
      </c>
      <c r="C1185" s="19">
        <v>1588.76</v>
      </c>
      <c r="D1185" s="20">
        <f t="shared" si="216"/>
        <v>1.7235859829737739E-4</v>
      </c>
      <c r="E1185" s="10">
        <f>SUM($C$5:C1185)/SUM($C$5:$C$3941)</f>
        <v>0.86400454532176019</v>
      </c>
      <c r="F1185" t="str">
        <f t="shared" si="217"/>
        <v>B</v>
      </c>
      <c r="G1185" s="21">
        <v>0.7803339882121807</v>
      </c>
      <c r="H1185" s="22">
        <f t="shared" si="218"/>
        <v>0.46820039292730842</v>
      </c>
      <c r="I1185" s="23">
        <v>39.153846153846153</v>
      </c>
      <c r="J1185" s="23">
        <v>91.690310950350408</v>
      </c>
      <c r="K1185" s="24">
        <f t="shared" si="219"/>
        <v>2.3417957610109141</v>
      </c>
      <c r="L1185" t="str">
        <f t="shared" si="220"/>
        <v>Z</v>
      </c>
      <c r="M1185" s="10">
        <f t="shared" si="221"/>
        <v>0.95</v>
      </c>
      <c r="N1185" s="24">
        <f t="shared" si="222"/>
        <v>1.6448536269514715</v>
      </c>
      <c r="O1185" s="25">
        <f t="shared" si="223"/>
        <v>213.28764556594436</v>
      </c>
      <c r="P1185" s="8">
        <f t="shared" si="224"/>
        <v>292</v>
      </c>
      <c r="Q1185" s="8">
        <f t="shared" si="225"/>
        <v>2036</v>
      </c>
      <c r="R1185" s="8">
        <f t="shared" si="226"/>
        <v>932.58408073130784</v>
      </c>
      <c r="S1185" s="8">
        <f t="shared" si="227"/>
        <v>933</v>
      </c>
      <c r="T1185" t="s">
        <v>62</v>
      </c>
    </row>
    <row r="1186" spans="1:20" x14ac:dyDescent="0.35">
      <c r="A1186" s="18" t="s">
        <v>2424</v>
      </c>
      <c r="B1186" s="18" t="s">
        <v>2425</v>
      </c>
      <c r="C1186" s="19">
        <v>1586.11</v>
      </c>
      <c r="D1186" s="20">
        <f t="shared" si="216"/>
        <v>1.7207110976198624E-4</v>
      </c>
      <c r="E1186" s="10">
        <f>SUM($C$5:C1186)/SUM($C$5:$C$3941)</f>
        <v>0.86417661643152222</v>
      </c>
      <c r="F1186" t="str">
        <f t="shared" si="217"/>
        <v>B</v>
      </c>
      <c r="G1186" s="21">
        <v>3.217261663286004</v>
      </c>
      <c r="H1186" s="22">
        <f t="shared" si="218"/>
        <v>1.9303569979716024</v>
      </c>
      <c r="I1186" s="23">
        <v>9.4807692307692299</v>
      </c>
      <c r="J1186" s="23">
        <v>12.680833746040561</v>
      </c>
      <c r="K1186" s="24">
        <f t="shared" si="219"/>
        <v>1.3375321598257794</v>
      </c>
      <c r="L1186" t="str">
        <f t="shared" si="220"/>
        <v>Y</v>
      </c>
      <c r="M1186" s="10">
        <f t="shared" si="221"/>
        <v>0.95</v>
      </c>
      <c r="N1186" s="24">
        <f t="shared" si="222"/>
        <v>1.6448536269514715</v>
      </c>
      <c r="O1186" s="25">
        <f t="shared" si="223"/>
        <v>29.497829655858844</v>
      </c>
      <c r="P1186" s="8">
        <f t="shared" si="224"/>
        <v>49</v>
      </c>
      <c r="Q1186" s="8">
        <f t="shared" si="225"/>
        <v>492.99999999999994</v>
      </c>
      <c r="R1186" s="8">
        <f t="shared" si="226"/>
        <v>226.0058289759196</v>
      </c>
      <c r="S1186" s="8">
        <f t="shared" si="227"/>
        <v>227</v>
      </c>
      <c r="T1186" t="s">
        <v>62</v>
      </c>
    </row>
    <row r="1187" spans="1:20" x14ac:dyDescent="0.35">
      <c r="A1187" s="18" t="s">
        <v>2426</v>
      </c>
      <c r="B1187" s="18" t="s">
        <v>2427</v>
      </c>
      <c r="C1187" s="19">
        <v>1584.86</v>
      </c>
      <c r="D1187" s="20">
        <f t="shared" si="216"/>
        <v>1.7193550196227344E-4</v>
      </c>
      <c r="E1187" s="10">
        <f>SUM($C$5:C1187)/SUM($C$5:$C$3941)</f>
        <v>0.86434855193348448</v>
      </c>
      <c r="F1187" t="str">
        <f t="shared" si="217"/>
        <v>B</v>
      </c>
      <c r="G1187" s="21">
        <v>0.85714440237966461</v>
      </c>
      <c r="H1187" s="22">
        <f t="shared" si="218"/>
        <v>0.51428664142779879</v>
      </c>
      <c r="I1187" s="23">
        <v>35.557692307692307</v>
      </c>
      <c r="J1187" s="23">
        <v>65.014753517661603</v>
      </c>
      <c r="K1187" s="24">
        <f t="shared" si="219"/>
        <v>1.8284300610699857</v>
      </c>
      <c r="L1187" t="str">
        <f t="shared" si="220"/>
        <v>Y</v>
      </c>
      <c r="M1187" s="10">
        <f t="shared" si="221"/>
        <v>0.95</v>
      </c>
      <c r="N1187" s="24">
        <f t="shared" si="222"/>
        <v>1.6448536269514715</v>
      </c>
      <c r="O1187" s="25">
        <f t="shared" si="223"/>
        <v>151.23564923169505</v>
      </c>
      <c r="P1187" s="8">
        <f t="shared" si="224"/>
        <v>223</v>
      </c>
      <c r="Q1187" s="8">
        <f t="shared" si="225"/>
        <v>1849</v>
      </c>
      <c r="R1187" s="8">
        <f t="shared" si="226"/>
        <v>847.97067122725196</v>
      </c>
      <c r="S1187" s="8">
        <f t="shared" si="227"/>
        <v>848</v>
      </c>
      <c r="T1187" t="s">
        <v>62</v>
      </c>
    </row>
    <row r="1188" spans="1:20" x14ac:dyDescent="0.35">
      <c r="A1188" s="18" t="s">
        <v>2428</v>
      </c>
      <c r="B1188" s="18" t="s">
        <v>2429</v>
      </c>
      <c r="C1188" s="19">
        <v>1584.5</v>
      </c>
      <c r="D1188" s="20">
        <f t="shared" si="216"/>
        <v>1.7189644691595614E-4</v>
      </c>
      <c r="E1188" s="10">
        <f>SUM($C$5:C1188)/SUM($C$5:$C$3941)</f>
        <v>0.86452044838040043</v>
      </c>
      <c r="F1188" t="str">
        <f t="shared" si="217"/>
        <v>B</v>
      </c>
      <c r="G1188" s="21">
        <v>1.230201863354037</v>
      </c>
      <c r="H1188" s="22">
        <f t="shared" si="218"/>
        <v>0.73812111801242219</v>
      </c>
      <c r="I1188" s="23">
        <v>24.76923076923077</v>
      </c>
      <c r="J1188" s="23">
        <v>55.249386611665741</v>
      </c>
      <c r="K1188" s="24">
        <f t="shared" si="219"/>
        <v>2.2305652979865052</v>
      </c>
      <c r="L1188" t="str">
        <f t="shared" si="220"/>
        <v>Z</v>
      </c>
      <c r="M1188" s="10">
        <f t="shared" si="221"/>
        <v>0.95</v>
      </c>
      <c r="N1188" s="24">
        <f t="shared" si="222"/>
        <v>1.6448536269514715</v>
      </c>
      <c r="O1188" s="25">
        <f t="shared" si="223"/>
        <v>128.51970363308882</v>
      </c>
      <c r="P1188" s="8">
        <f t="shared" si="224"/>
        <v>179</v>
      </c>
      <c r="Q1188" s="8">
        <f t="shared" si="225"/>
        <v>1288</v>
      </c>
      <c r="R1188" s="8">
        <f t="shared" si="226"/>
        <v>590.75732309392731</v>
      </c>
      <c r="S1188" s="8">
        <f t="shared" si="227"/>
        <v>591</v>
      </c>
      <c r="T1188" t="s">
        <v>62</v>
      </c>
    </row>
    <row r="1189" spans="1:20" x14ac:dyDescent="0.35">
      <c r="A1189" s="18" t="s">
        <v>2430</v>
      </c>
      <c r="B1189" s="18" t="s">
        <v>2431</v>
      </c>
      <c r="C1189" s="19">
        <v>1583.36</v>
      </c>
      <c r="D1189" s="20">
        <f t="shared" si="216"/>
        <v>1.7177277260261805E-4</v>
      </c>
      <c r="E1189" s="10">
        <f>SUM($C$5:C1189)/SUM($C$5:$C$3941)</f>
        <v>0.86469222115300315</v>
      </c>
      <c r="F1189" t="str">
        <f t="shared" si="217"/>
        <v>B</v>
      </c>
      <c r="G1189" s="21">
        <v>3.9983838383838379</v>
      </c>
      <c r="H1189" s="22">
        <f t="shared" si="218"/>
        <v>2.3990303030303028</v>
      </c>
      <c r="I1189" s="23">
        <v>7.615384615384615</v>
      </c>
      <c r="J1189" s="23">
        <v>15.957239240009409</v>
      </c>
      <c r="K1189" s="24">
        <f t="shared" si="219"/>
        <v>2.0953950517184072</v>
      </c>
      <c r="L1189" t="str">
        <f t="shared" si="220"/>
        <v>Z</v>
      </c>
      <c r="M1189" s="10">
        <f t="shared" si="221"/>
        <v>0.95</v>
      </c>
      <c r="N1189" s="24">
        <f t="shared" si="222"/>
        <v>1.6448536269514715</v>
      </c>
      <c r="O1189" s="25">
        <f t="shared" si="223"/>
        <v>37.11931993640053</v>
      </c>
      <c r="P1189" s="8">
        <f t="shared" si="224"/>
        <v>53</v>
      </c>
      <c r="Q1189" s="8">
        <f t="shared" si="225"/>
        <v>396</v>
      </c>
      <c r="R1189" s="8">
        <f t="shared" si="226"/>
        <v>181.69573116261222</v>
      </c>
      <c r="S1189" s="8">
        <f t="shared" si="227"/>
        <v>182</v>
      </c>
      <c r="T1189" t="s">
        <v>62</v>
      </c>
    </row>
    <row r="1190" spans="1:20" x14ac:dyDescent="0.35">
      <c r="A1190" s="18" t="s">
        <v>2432</v>
      </c>
      <c r="B1190" s="18" t="s">
        <v>2433</v>
      </c>
      <c r="C1190" s="19">
        <v>1582.33</v>
      </c>
      <c r="D1190" s="20">
        <f t="shared" si="216"/>
        <v>1.7166103177565471E-4</v>
      </c>
      <c r="E1190" s="10">
        <f>SUM($C$5:C1190)/SUM($C$5:$C$3941)</f>
        <v>0.86486388218477883</v>
      </c>
      <c r="F1190" t="str">
        <f t="shared" si="217"/>
        <v>B</v>
      </c>
      <c r="G1190" s="21">
        <v>3.0139619047619051</v>
      </c>
      <c r="H1190" s="22">
        <f t="shared" si="218"/>
        <v>1.8083771428571429</v>
      </c>
      <c r="I1190" s="23">
        <v>10.09615384615385</v>
      </c>
      <c r="J1190" s="23">
        <v>35.854969090022308</v>
      </c>
      <c r="K1190" s="24">
        <f t="shared" si="219"/>
        <v>3.5513493193926844</v>
      </c>
      <c r="L1190" t="str">
        <f t="shared" si="220"/>
        <v>Z</v>
      </c>
      <c r="M1190" s="10">
        <f t="shared" si="221"/>
        <v>0.95</v>
      </c>
      <c r="N1190" s="24">
        <f t="shared" si="222"/>
        <v>1.6448536269514715</v>
      </c>
      <c r="O1190" s="25">
        <f t="shared" si="223"/>
        <v>83.404907888158291</v>
      </c>
      <c r="P1190" s="8">
        <f t="shared" si="224"/>
        <v>104</v>
      </c>
      <c r="Q1190" s="8">
        <f t="shared" si="225"/>
        <v>525.00000000000023</v>
      </c>
      <c r="R1190" s="8">
        <f t="shared" si="226"/>
        <v>240.96287984906687</v>
      </c>
      <c r="S1190" s="8">
        <f t="shared" si="227"/>
        <v>241</v>
      </c>
      <c r="T1190" t="s">
        <v>175</v>
      </c>
    </row>
    <row r="1191" spans="1:20" x14ac:dyDescent="0.35">
      <c r="A1191" s="18" t="s">
        <v>2434</v>
      </c>
      <c r="B1191" s="18" t="s">
        <v>2435</v>
      </c>
      <c r="C1191" s="19">
        <v>1582.18</v>
      </c>
      <c r="D1191" s="20">
        <f t="shared" si="216"/>
        <v>1.7164475883968918E-4</v>
      </c>
      <c r="E1191" s="10">
        <f>SUM($C$5:C1191)/SUM($C$5:$C$3941)</f>
        <v>0.8650355269436184</v>
      </c>
      <c r="F1191" t="str">
        <f t="shared" si="217"/>
        <v>B</v>
      </c>
      <c r="G1191" s="21">
        <v>1.491215834118756</v>
      </c>
      <c r="H1191" s="22">
        <f t="shared" si="218"/>
        <v>0.89472950047125355</v>
      </c>
      <c r="I1191" s="23">
        <v>20.40384615384615</v>
      </c>
      <c r="J1191" s="23">
        <v>24.02634143926743</v>
      </c>
      <c r="K1191" s="24">
        <f t="shared" si="219"/>
        <v>1.1775398254871881</v>
      </c>
      <c r="L1191" t="str">
        <f t="shared" si="220"/>
        <v>Y</v>
      </c>
      <c r="M1191" s="10">
        <f t="shared" si="221"/>
        <v>0.95</v>
      </c>
      <c r="N1191" s="24">
        <f t="shared" si="222"/>
        <v>1.6448536269514715</v>
      </c>
      <c r="O1191" s="25">
        <f t="shared" si="223"/>
        <v>55.88945815572292</v>
      </c>
      <c r="P1191" s="8">
        <f t="shared" si="224"/>
        <v>97</v>
      </c>
      <c r="Q1191" s="8">
        <f t="shared" si="225"/>
        <v>1060.9999999999998</v>
      </c>
      <c r="R1191" s="8">
        <f t="shared" si="226"/>
        <v>486.99758923333701</v>
      </c>
      <c r="S1191" s="8">
        <f t="shared" si="227"/>
        <v>487</v>
      </c>
      <c r="T1191" t="s">
        <v>62</v>
      </c>
    </row>
    <row r="1192" spans="1:20" x14ac:dyDescent="0.35">
      <c r="A1192" s="18" t="s">
        <v>2436</v>
      </c>
      <c r="B1192" s="18" t="s">
        <v>2437</v>
      </c>
      <c r="C1192" s="19">
        <v>1580.96</v>
      </c>
      <c r="D1192" s="20">
        <f t="shared" si="216"/>
        <v>1.7151240562716949E-4</v>
      </c>
      <c r="E1192" s="10">
        <f>SUM($C$5:C1192)/SUM($C$5:$C$3941)</f>
        <v>0.86520703934924559</v>
      </c>
      <c r="F1192" t="str">
        <f t="shared" si="217"/>
        <v>B</v>
      </c>
      <c r="G1192" s="21">
        <v>5.4704498269896193</v>
      </c>
      <c r="H1192" s="22">
        <f t="shared" si="218"/>
        <v>3.2822698961937715</v>
      </c>
      <c r="I1192" s="23">
        <v>5.5576923076923066</v>
      </c>
      <c r="J1192" s="23">
        <v>6.0306844847371579</v>
      </c>
      <c r="K1192" s="24">
        <f t="shared" si="219"/>
        <v>1.0851058588454403</v>
      </c>
      <c r="L1192" t="str">
        <f t="shared" si="220"/>
        <v>Y</v>
      </c>
      <c r="M1192" s="10">
        <f t="shared" si="221"/>
        <v>0.95</v>
      </c>
      <c r="N1192" s="24">
        <f t="shared" si="222"/>
        <v>1.6448536269514715</v>
      </c>
      <c r="O1192" s="25">
        <f t="shared" si="223"/>
        <v>14.028423304150033</v>
      </c>
      <c r="P1192" s="8">
        <f t="shared" si="224"/>
        <v>26</v>
      </c>
      <c r="Q1192" s="8">
        <f t="shared" si="225"/>
        <v>288.99999999999994</v>
      </c>
      <c r="R1192" s="8">
        <f t="shared" si="226"/>
        <v>132.70178797309126</v>
      </c>
      <c r="S1192" s="8">
        <f t="shared" si="227"/>
        <v>133</v>
      </c>
      <c r="T1192" t="s">
        <v>62</v>
      </c>
    </row>
    <row r="1193" spans="1:20" x14ac:dyDescent="0.35">
      <c r="A1193" s="18" t="s">
        <v>2438</v>
      </c>
      <c r="B1193" s="18" t="s">
        <v>2439</v>
      </c>
      <c r="C1193" s="19">
        <v>1580.42</v>
      </c>
      <c r="D1193" s="20">
        <f t="shared" si="216"/>
        <v>1.7145382305769355E-4</v>
      </c>
      <c r="E1193" s="10">
        <f>SUM($C$5:C1193)/SUM($C$5:$C$3941)</f>
        <v>0.86537849317230331</v>
      </c>
      <c r="F1193" t="str">
        <f t="shared" si="217"/>
        <v>B</v>
      </c>
      <c r="G1193" s="21">
        <v>6.7539316239316243</v>
      </c>
      <c r="H1193" s="22">
        <f t="shared" si="218"/>
        <v>4.0523589743589747</v>
      </c>
      <c r="I1193" s="23">
        <v>4.5</v>
      </c>
      <c r="J1193" s="23">
        <v>13.93331456983444</v>
      </c>
      <c r="K1193" s="24">
        <f t="shared" si="219"/>
        <v>3.0962921266298755</v>
      </c>
      <c r="L1193" t="str">
        <f t="shared" si="220"/>
        <v>Z</v>
      </c>
      <c r="M1193" s="10">
        <f t="shared" si="221"/>
        <v>0.95</v>
      </c>
      <c r="N1193" s="24">
        <f t="shared" si="222"/>
        <v>1.6448536269514715</v>
      </c>
      <c r="O1193" s="25">
        <f t="shared" si="223"/>
        <v>32.411318368620925</v>
      </c>
      <c r="P1193" s="8">
        <f t="shared" si="224"/>
        <v>42</v>
      </c>
      <c r="Q1193" s="8">
        <f t="shared" si="225"/>
        <v>234</v>
      </c>
      <c r="R1193" s="8">
        <f t="shared" si="226"/>
        <v>107.46547721173688</v>
      </c>
      <c r="S1193" s="8">
        <f t="shared" si="227"/>
        <v>108</v>
      </c>
      <c r="T1193" t="s">
        <v>62</v>
      </c>
    </row>
    <row r="1194" spans="1:20" x14ac:dyDescent="0.35">
      <c r="A1194" s="18" t="s">
        <v>2440</v>
      </c>
      <c r="B1194" s="18" t="s">
        <v>2441</v>
      </c>
      <c r="C1194" s="19">
        <v>1575.34</v>
      </c>
      <c r="D1194" s="20">
        <f t="shared" si="216"/>
        <v>1.7090271295966067E-4</v>
      </c>
      <c r="E1194" s="10">
        <f>SUM($C$5:C1194)/SUM($C$5:$C$3941)</f>
        <v>0.86554939588526292</v>
      </c>
      <c r="F1194" t="str">
        <f t="shared" si="217"/>
        <v>B</v>
      </c>
      <c r="G1194" s="21">
        <v>0.41401839684625491</v>
      </c>
      <c r="H1194" s="22">
        <f t="shared" si="218"/>
        <v>0.24841103810775295</v>
      </c>
      <c r="I1194" s="23">
        <v>73.17307692307692</v>
      </c>
      <c r="J1194" s="23">
        <v>136.87717711100089</v>
      </c>
      <c r="K1194" s="24">
        <f t="shared" si="219"/>
        <v>1.8705947988888427</v>
      </c>
      <c r="L1194" t="str">
        <f t="shared" si="220"/>
        <v>Y</v>
      </c>
      <c r="M1194" s="10">
        <f t="shared" si="221"/>
        <v>0.95</v>
      </c>
      <c r="N1194" s="24">
        <f t="shared" si="222"/>
        <v>1.6448536269514715</v>
      </c>
      <c r="O1194" s="25">
        <f t="shared" si="223"/>
        <v>318.40017265866385</v>
      </c>
      <c r="P1194" s="8">
        <f t="shared" si="224"/>
        <v>465</v>
      </c>
      <c r="Q1194" s="8">
        <f t="shared" si="225"/>
        <v>3805</v>
      </c>
      <c r="R1194" s="8">
        <f t="shared" si="226"/>
        <v>1750.2773935631762</v>
      </c>
      <c r="S1194" s="8">
        <f t="shared" si="227"/>
        <v>1751</v>
      </c>
      <c r="T1194" t="s">
        <v>62</v>
      </c>
    </row>
    <row r="1195" spans="1:20" x14ac:dyDescent="0.35">
      <c r="A1195" s="18" t="s">
        <v>2442</v>
      </c>
      <c r="B1195" s="18" t="s">
        <v>2443</v>
      </c>
      <c r="C1195" s="19">
        <v>1574.75</v>
      </c>
      <c r="D1195" s="20">
        <f t="shared" si="216"/>
        <v>1.7083870607819624E-4</v>
      </c>
      <c r="E1195" s="10">
        <f>SUM($C$5:C1195)/SUM($C$5:$C$3941)</f>
        <v>0.86572023459134118</v>
      </c>
      <c r="F1195" t="str">
        <f t="shared" si="217"/>
        <v>B</v>
      </c>
      <c r="G1195" s="21">
        <v>1.20301757066463</v>
      </c>
      <c r="H1195" s="22">
        <f t="shared" si="218"/>
        <v>0.72181054239877795</v>
      </c>
      <c r="I1195" s="23">
        <v>25.17307692307692</v>
      </c>
      <c r="J1195" s="23">
        <v>53.53749690320452</v>
      </c>
      <c r="K1195" s="24">
        <f t="shared" si="219"/>
        <v>2.126776041991318</v>
      </c>
      <c r="L1195" t="str">
        <f t="shared" si="220"/>
        <v>Z</v>
      </c>
      <c r="M1195" s="10">
        <f t="shared" si="221"/>
        <v>0.95</v>
      </c>
      <c r="N1195" s="24">
        <f t="shared" si="222"/>
        <v>1.6448536269514715</v>
      </c>
      <c r="O1195" s="25">
        <f t="shared" si="223"/>
        <v>124.53754977624372</v>
      </c>
      <c r="P1195" s="8">
        <f t="shared" si="224"/>
        <v>175</v>
      </c>
      <c r="Q1195" s="8">
        <f t="shared" si="225"/>
        <v>1308.9999999999998</v>
      </c>
      <c r="R1195" s="8">
        <f t="shared" si="226"/>
        <v>602.24501057268799</v>
      </c>
      <c r="S1195" s="8">
        <f t="shared" si="227"/>
        <v>603</v>
      </c>
      <c r="T1195" t="s">
        <v>175</v>
      </c>
    </row>
    <row r="1196" spans="1:20" x14ac:dyDescent="0.35">
      <c r="A1196" s="18" t="s">
        <v>2444</v>
      </c>
      <c r="B1196" s="18" t="s">
        <v>2445</v>
      </c>
      <c r="C1196" s="19">
        <v>1572.91</v>
      </c>
      <c r="D1196" s="20">
        <f t="shared" si="216"/>
        <v>1.7063909139701899E-4</v>
      </c>
      <c r="E1196" s="10">
        <f>SUM($C$5:C1196)/SUM($C$5:$C$3941)</f>
        <v>0.8658908736827382</v>
      </c>
      <c r="F1196" t="str">
        <f t="shared" si="217"/>
        <v>B</v>
      </c>
      <c r="G1196" s="21">
        <v>0.81371443352302109</v>
      </c>
      <c r="H1196" s="22">
        <f t="shared" si="218"/>
        <v>0.48822866011381261</v>
      </c>
      <c r="I1196" s="23">
        <v>37.17307692307692</v>
      </c>
      <c r="J1196" s="23">
        <v>43.797538275277063</v>
      </c>
      <c r="K1196" s="24">
        <f t="shared" si="219"/>
        <v>1.1782058925578931</v>
      </c>
      <c r="L1196" t="str">
        <f t="shared" si="220"/>
        <v>Y</v>
      </c>
      <c r="M1196" s="10">
        <f t="shared" si="221"/>
        <v>0.95</v>
      </c>
      <c r="N1196" s="24">
        <f t="shared" si="222"/>
        <v>1.6448536269514715</v>
      </c>
      <c r="O1196" s="25">
        <f t="shared" si="223"/>
        <v>101.88070826127431</v>
      </c>
      <c r="P1196" s="8">
        <f t="shared" si="224"/>
        <v>177</v>
      </c>
      <c r="Q1196" s="8">
        <f t="shared" si="225"/>
        <v>1932.9999999999998</v>
      </c>
      <c r="R1196" s="8">
        <f t="shared" si="226"/>
        <v>889.85509192716495</v>
      </c>
      <c r="S1196" s="8">
        <f t="shared" si="227"/>
        <v>890</v>
      </c>
      <c r="T1196" t="s">
        <v>62</v>
      </c>
    </row>
    <row r="1197" spans="1:20" x14ac:dyDescent="0.35">
      <c r="A1197" s="18" t="s">
        <v>2446</v>
      </c>
      <c r="B1197" s="18" t="s">
        <v>2447</v>
      </c>
      <c r="C1197" s="19">
        <v>1571.25</v>
      </c>
      <c r="D1197" s="20">
        <f t="shared" si="216"/>
        <v>1.7045900423900037E-4</v>
      </c>
      <c r="E1197" s="10">
        <f>SUM($C$5:C1197)/SUM($C$5:$C$3941)</f>
        <v>0.86606133268697716</v>
      </c>
      <c r="F1197" t="str">
        <f t="shared" si="217"/>
        <v>B</v>
      </c>
      <c r="G1197" s="21">
        <v>1.9689849624060149</v>
      </c>
      <c r="H1197" s="22">
        <f t="shared" si="218"/>
        <v>1.1813909774436089</v>
      </c>
      <c r="I1197" s="23">
        <v>15.34615384615385</v>
      </c>
      <c r="J1197" s="23">
        <v>37.732227144832052</v>
      </c>
      <c r="K1197" s="24">
        <f t="shared" si="219"/>
        <v>2.4587416184602335</v>
      </c>
      <c r="L1197" t="str">
        <f t="shared" si="220"/>
        <v>Z</v>
      </c>
      <c r="M1197" s="10">
        <f t="shared" si="221"/>
        <v>0.95</v>
      </c>
      <c r="N1197" s="24">
        <f t="shared" si="222"/>
        <v>1.6448536269514715</v>
      </c>
      <c r="O1197" s="25">
        <f t="shared" si="223"/>
        <v>87.771737343528841</v>
      </c>
      <c r="P1197" s="8">
        <f t="shared" si="224"/>
        <v>119</v>
      </c>
      <c r="Q1197" s="8">
        <f t="shared" si="225"/>
        <v>798.00000000000023</v>
      </c>
      <c r="R1197" s="8">
        <f t="shared" si="226"/>
        <v>367.55270107404442</v>
      </c>
      <c r="S1197" s="8">
        <f t="shared" si="227"/>
        <v>368</v>
      </c>
      <c r="T1197" t="s">
        <v>62</v>
      </c>
    </row>
    <row r="1198" spans="1:20" x14ac:dyDescent="0.35">
      <c r="A1198" s="18" t="s">
        <v>2448</v>
      </c>
      <c r="B1198" s="18" t="s">
        <v>2449</v>
      </c>
      <c r="C1198" s="19">
        <v>1570.35</v>
      </c>
      <c r="D1198" s="20">
        <f t="shared" si="216"/>
        <v>1.7036136662320714E-4</v>
      </c>
      <c r="E1198" s="10">
        <f>SUM($C$5:C1198)/SUM($C$5:$C$3941)</f>
        <v>0.86623169405360034</v>
      </c>
      <c r="F1198" t="str">
        <f t="shared" si="217"/>
        <v>B</v>
      </c>
      <c r="G1198" s="21">
        <v>1.23164705882353</v>
      </c>
      <c r="H1198" s="22">
        <f t="shared" si="218"/>
        <v>0.73898823529411795</v>
      </c>
      <c r="I1198" s="23">
        <v>24.51923076923077</v>
      </c>
      <c r="J1198" s="23">
        <v>64.519184070493111</v>
      </c>
      <c r="K1198" s="24">
        <f t="shared" si="219"/>
        <v>2.6313706444436407</v>
      </c>
      <c r="L1198" t="str">
        <f t="shared" si="220"/>
        <v>Z</v>
      </c>
      <c r="M1198" s="10">
        <f t="shared" si="221"/>
        <v>0.95</v>
      </c>
      <c r="N1198" s="24">
        <f t="shared" si="222"/>
        <v>1.6448536269514715</v>
      </c>
      <c r="O1198" s="25">
        <f t="shared" si="223"/>
        <v>150.08286831618238</v>
      </c>
      <c r="P1198" s="8">
        <f t="shared" si="224"/>
        <v>200</v>
      </c>
      <c r="Q1198" s="8">
        <f t="shared" si="225"/>
        <v>1275</v>
      </c>
      <c r="R1198" s="8">
        <f t="shared" si="226"/>
        <v>587.42351542507447</v>
      </c>
      <c r="S1198" s="8">
        <f t="shared" si="227"/>
        <v>588</v>
      </c>
      <c r="T1198" t="s">
        <v>62</v>
      </c>
    </row>
    <row r="1199" spans="1:20" x14ac:dyDescent="0.35">
      <c r="A1199" s="18" t="s">
        <v>2450</v>
      </c>
      <c r="B1199" s="18" t="s">
        <v>2451</v>
      </c>
      <c r="C1199" s="19">
        <v>1568.55</v>
      </c>
      <c r="D1199" s="20">
        <f t="shared" si="216"/>
        <v>1.7016609139162069E-4</v>
      </c>
      <c r="E1199" s="10">
        <f>SUM($C$5:C1199)/SUM($C$5:$C$3941)</f>
        <v>0.86640186014499188</v>
      </c>
      <c r="F1199" t="str">
        <f t="shared" si="217"/>
        <v>B</v>
      </c>
      <c r="G1199" s="21">
        <v>9.4490963855421679</v>
      </c>
      <c r="H1199" s="22">
        <f t="shared" si="218"/>
        <v>5.6694578313253006</v>
      </c>
      <c r="I1199" s="23">
        <v>3.192307692307693</v>
      </c>
      <c r="J1199" s="23">
        <v>10.907882491688691</v>
      </c>
      <c r="K1199" s="24">
        <f t="shared" si="219"/>
        <v>3.4169270455892278</v>
      </c>
      <c r="L1199" t="str">
        <f t="shared" si="220"/>
        <v>Z</v>
      </c>
      <c r="M1199" s="10">
        <f t="shared" si="221"/>
        <v>0.95</v>
      </c>
      <c r="N1199" s="24">
        <f t="shared" si="222"/>
        <v>1.6448536269514715</v>
      </c>
      <c r="O1199" s="25">
        <f t="shared" si="223"/>
        <v>25.373635999795635</v>
      </c>
      <c r="P1199" s="8">
        <f t="shared" si="224"/>
        <v>32</v>
      </c>
      <c r="Q1199" s="8">
        <f t="shared" si="225"/>
        <v>166.00000000000003</v>
      </c>
      <c r="R1199" s="8">
        <f t="shared" si="226"/>
        <v>76.524108207772599</v>
      </c>
      <c r="S1199" s="8">
        <f t="shared" si="227"/>
        <v>77</v>
      </c>
      <c r="T1199" t="s">
        <v>62</v>
      </c>
    </row>
    <row r="1200" spans="1:20" x14ac:dyDescent="0.35">
      <c r="A1200" s="18" t="s">
        <v>2452</v>
      </c>
      <c r="B1200" s="18" t="s">
        <v>2453</v>
      </c>
      <c r="C1200" s="19">
        <v>1566.56</v>
      </c>
      <c r="D1200" s="20">
        <f t="shared" si="216"/>
        <v>1.6995020377447791E-4</v>
      </c>
      <c r="E1200" s="10">
        <f>SUM($C$5:C1200)/SUM($C$5:$C$3941)</f>
        <v>0.8665718103487664</v>
      </c>
      <c r="F1200" t="str">
        <f t="shared" si="217"/>
        <v>B</v>
      </c>
      <c r="G1200" s="21">
        <v>1.284065573770492</v>
      </c>
      <c r="H1200" s="22">
        <f t="shared" si="218"/>
        <v>0.77043934426229521</v>
      </c>
      <c r="I1200" s="23">
        <v>23.46153846153846</v>
      </c>
      <c r="J1200" s="23">
        <v>18.11559997053946</v>
      </c>
      <c r="K1200" s="24">
        <f t="shared" si="219"/>
        <v>0.77214032661315735</v>
      </c>
      <c r="L1200" t="str">
        <f t="shared" si="220"/>
        <v>X</v>
      </c>
      <c r="M1200" s="10">
        <f t="shared" si="221"/>
        <v>0.95</v>
      </c>
      <c r="N1200" s="24">
        <f t="shared" si="222"/>
        <v>1.6448536269514715</v>
      </c>
      <c r="O1200" s="25">
        <f t="shared" si="223"/>
        <v>42.140043213759931</v>
      </c>
      <c r="P1200" s="8">
        <f t="shared" si="224"/>
        <v>90</v>
      </c>
      <c r="Q1200" s="8">
        <f t="shared" si="225"/>
        <v>1220</v>
      </c>
      <c r="R1200" s="8">
        <f t="shared" si="226"/>
        <v>562.7631951197269</v>
      </c>
      <c r="S1200" s="8">
        <f t="shared" si="227"/>
        <v>563</v>
      </c>
      <c r="T1200" t="s">
        <v>62</v>
      </c>
    </row>
    <row r="1201" spans="1:20" x14ac:dyDescent="0.35">
      <c r="A1201" s="18" t="s">
        <v>2454</v>
      </c>
      <c r="B1201" s="18" t="s">
        <v>2455</v>
      </c>
      <c r="C1201" s="19">
        <v>1566.5</v>
      </c>
      <c r="D1201" s="20">
        <f t="shared" si="216"/>
        <v>1.699436946000917E-4</v>
      </c>
      <c r="E1201" s="10">
        <f>SUM($C$5:C1201)/SUM($C$5:$C$3941)</f>
        <v>0.86674175404336651</v>
      </c>
      <c r="F1201" t="str">
        <f t="shared" si="217"/>
        <v>B</v>
      </c>
      <c r="G1201" s="21">
        <v>3.9758883248730958</v>
      </c>
      <c r="H1201" s="22">
        <f t="shared" si="218"/>
        <v>2.3855329949238575</v>
      </c>
      <c r="I1201" s="23">
        <v>7.5769230769230766</v>
      </c>
      <c r="J1201" s="23">
        <v>17.633909127905291</v>
      </c>
      <c r="K1201" s="24">
        <f t="shared" si="219"/>
        <v>2.3273179559671959</v>
      </c>
      <c r="L1201" t="str">
        <f t="shared" si="220"/>
        <v>Z</v>
      </c>
      <c r="M1201" s="10">
        <f t="shared" si="221"/>
        <v>0.95</v>
      </c>
      <c r="N1201" s="24">
        <f t="shared" si="222"/>
        <v>1.6448536269514715</v>
      </c>
      <c r="O1201" s="25">
        <f t="shared" si="223"/>
        <v>41.019546351536945</v>
      </c>
      <c r="P1201" s="8">
        <f t="shared" si="224"/>
        <v>57</v>
      </c>
      <c r="Q1201" s="8">
        <f t="shared" si="225"/>
        <v>394</v>
      </c>
      <c r="R1201" s="8">
        <f t="shared" si="226"/>
        <v>181.74831570241864</v>
      </c>
      <c r="S1201" s="8">
        <f t="shared" si="227"/>
        <v>182</v>
      </c>
      <c r="T1201" t="s">
        <v>62</v>
      </c>
    </row>
    <row r="1202" spans="1:20" x14ac:dyDescent="0.35">
      <c r="A1202" s="18" t="s">
        <v>2456</v>
      </c>
      <c r="B1202" s="18" t="s">
        <v>2457</v>
      </c>
      <c r="C1202" s="19">
        <v>1565.1</v>
      </c>
      <c r="D1202" s="20">
        <f t="shared" si="216"/>
        <v>1.6979181386441334E-4</v>
      </c>
      <c r="E1202" s="10">
        <f>SUM($C$5:C1202)/SUM($C$5:$C$3941)</f>
        <v>0.86691154585723085</v>
      </c>
      <c r="F1202" t="str">
        <f t="shared" si="217"/>
        <v>B</v>
      </c>
      <c r="G1202" s="21">
        <v>1.7625</v>
      </c>
      <c r="H1202" s="22">
        <f t="shared" si="218"/>
        <v>1.0574999999999999</v>
      </c>
      <c r="I1202" s="23">
        <v>17.07692307692308</v>
      </c>
      <c r="J1202" s="23">
        <v>45.296342818155289</v>
      </c>
      <c r="K1202" s="24">
        <f t="shared" si="219"/>
        <v>2.6524885434054895</v>
      </c>
      <c r="L1202" t="str">
        <f t="shared" si="220"/>
        <v>Z</v>
      </c>
      <c r="M1202" s="10">
        <f t="shared" si="221"/>
        <v>0.95</v>
      </c>
      <c r="N1202" s="24">
        <f t="shared" si="222"/>
        <v>1.6448536269514715</v>
      </c>
      <c r="O1202" s="25">
        <f t="shared" si="223"/>
        <v>105.36718888066211</v>
      </c>
      <c r="P1202" s="8">
        <f t="shared" si="224"/>
        <v>140</v>
      </c>
      <c r="Q1202" s="8">
        <f t="shared" si="225"/>
        <v>888.00000000000023</v>
      </c>
      <c r="R1202" s="8">
        <f t="shared" si="226"/>
        <v>409.80881202256694</v>
      </c>
      <c r="S1202" s="8">
        <f t="shared" si="227"/>
        <v>410</v>
      </c>
      <c r="T1202" t="s">
        <v>62</v>
      </c>
    </row>
    <row r="1203" spans="1:20" x14ac:dyDescent="0.35">
      <c r="A1203" s="18" t="s">
        <v>2458</v>
      </c>
      <c r="B1203" s="18" t="s">
        <v>2459</v>
      </c>
      <c r="C1203" s="19">
        <v>1564.7</v>
      </c>
      <c r="D1203" s="20">
        <f t="shared" si="216"/>
        <v>1.6974841936850526E-4</v>
      </c>
      <c r="E1203" s="10">
        <f>SUM($C$5:C1203)/SUM($C$5:$C$3941)</f>
        <v>0.8670812942765993</v>
      </c>
      <c r="F1203" t="str">
        <f t="shared" si="217"/>
        <v>B</v>
      </c>
      <c r="G1203" s="21">
        <v>0.1218423921507553</v>
      </c>
      <c r="H1203" s="22">
        <f t="shared" si="218"/>
        <v>7.3105435290453186E-2</v>
      </c>
      <c r="I1203" s="23">
        <v>246.96153846153851</v>
      </c>
      <c r="J1203" s="23">
        <v>1729.9458788036529</v>
      </c>
      <c r="K1203" s="24">
        <f t="shared" si="219"/>
        <v>7.0049202381085447</v>
      </c>
      <c r="L1203" t="str">
        <f t="shared" si="220"/>
        <v>Z</v>
      </c>
      <c r="M1203" s="10">
        <f t="shared" si="221"/>
        <v>0.95</v>
      </c>
      <c r="N1203" s="24">
        <f t="shared" si="222"/>
        <v>1.6448536269514715</v>
      </c>
      <c r="O1203" s="25">
        <f t="shared" si="223"/>
        <v>4024.155656384864</v>
      </c>
      <c r="P1203" s="8">
        <f t="shared" si="224"/>
        <v>4519</v>
      </c>
      <c r="Q1203" s="8">
        <f t="shared" si="225"/>
        <v>12842.000000000002</v>
      </c>
      <c r="R1203" s="8">
        <f t="shared" si="226"/>
        <v>5927.2943781021731</v>
      </c>
      <c r="S1203" s="8">
        <f t="shared" si="227"/>
        <v>5928</v>
      </c>
      <c r="T1203" t="s">
        <v>175</v>
      </c>
    </row>
    <row r="1204" spans="1:20" x14ac:dyDescent="0.35">
      <c r="A1204" s="18" t="s">
        <v>2460</v>
      </c>
      <c r="B1204" s="18" t="s">
        <v>2461</v>
      </c>
      <c r="C1204" s="19">
        <v>1564.22</v>
      </c>
      <c r="D1204" s="20">
        <f t="shared" si="216"/>
        <v>1.6969634597341555E-4</v>
      </c>
      <c r="E1204" s="10">
        <f>SUM($C$5:C1204)/SUM($C$5:$C$3941)</f>
        <v>0.86725099062257271</v>
      </c>
      <c r="F1204" t="str">
        <f t="shared" si="217"/>
        <v>B</v>
      </c>
      <c r="G1204" s="21">
        <v>1.4104779080252481</v>
      </c>
      <c r="H1204" s="22">
        <f t="shared" si="218"/>
        <v>0.84628674481514887</v>
      </c>
      <c r="I1204" s="23">
        <v>21.32692307692308</v>
      </c>
      <c r="J1204" s="23">
        <v>38.150229950144059</v>
      </c>
      <c r="K1204" s="24">
        <f t="shared" si="219"/>
        <v>1.7888295377885399</v>
      </c>
      <c r="L1204" t="str">
        <f t="shared" si="220"/>
        <v>Y</v>
      </c>
      <c r="M1204" s="10">
        <f t="shared" si="221"/>
        <v>0.95</v>
      </c>
      <c r="N1204" s="24">
        <f t="shared" si="222"/>
        <v>1.6448536269514715</v>
      </c>
      <c r="O1204" s="25">
        <f t="shared" si="223"/>
        <v>88.744084729647255</v>
      </c>
      <c r="P1204" s="8">
        <f t="shared" si="224"/>
        <v>132</v>
      </c>
      <c r="Q1204" s="8">
        <f t="shared" si="225"/>
        <v>1109.0000000000002</v>
      </c>
      <c r="R1204" s="8">
        <f t="shared" si="226"/>
        <v>511.9434626446627</v>
      </c>
      <c r="S1204" s="8">
        <f t="shared" si="227"/>
        <v>512</v>
      </c>
      <c r="T1204" t="s">
        <v>62</v>
      </c>
    </row>
    <row r="1205" spans="1:20" x14ac:dyDescent="0.35">
      <c r="A1205" s="18" t="s">
        <v>2462</v>
      </c>
      <c r="B1205" s="18" t="s">
        <v>2463</v>
      </c>
      <c r="C1205" s="19">
        <v>1560.33</v>
      </c>
      <c r="D1205" s="20">
        <f t="shared" si="216"/>
        <v>1.6927433450070927E-4</v>
      </c>
      <c r="E1205" s="10">
        <f>SUM($C$5:C1205)/SUM($C$5:$C$3941)</f>
        <v>0.86742026495707347</v>
      </c>
      <c r="F1205" t="str">
        <f t="shared" si="217"/>
        <v>B</v>
      </c>
      <c r="G1205" s="21">
        <v>1.2532771084337351</v>
      </c>
      <c r="H1205" s="22">
        <f t="shared" si="218"/>
        <v>0.751966265060241</v>
      </c>
      <c r="I1205" s="23">
        <v>23.94230769230769</v>
      </c>
      <c r="J1205" s="23">
        <v>27.25220873332372</v>
      </c>
      <c r="K1205" s="24">
        <f t="shared" si="219"/>
        <v>1.1382448627572961</v>
      </c>
      <c r="L1205" t="str">
        <f t="shared" si="220"/>
        <v>Y</v>
      </c>
      <c r="M1205" s="10">
        <f t="shared" si="221"/>
        <v>0.95</v>
      </c>
      <c r="N1205" s="24">
        <f t="shared" si="222"/>
        <v>1.6448536269514715</v>
      </c>
      <c r="O1205" s="25">
        <f t="shared" si="223"/>
        <v>63.393387774088133</v>
      </c>
      <c r="P1205" s="8">
        <f t="shared" si="224"/>
        <v>112</v>
      </c>
      <c r="Q1205" s="8">
        <f t="shared" si="225"/>
        <v>1244.9999999999998</v>
      </c>
      <c r="R1205" s="8">
        <f t="shared" si="226"/>
        <v>575.44059289323548</v>
      </c>
      <c r="S1205" s="8">
        <f t="shared" si="227"/>
        <v>576</v>
      </c>
      <c r="T1205" t="s">
        <v>62</v>
      </c>
    </row>
    <row r="1206" spans="1:20" x14ac:dyDescent="0.35">
      <c r="A1206" s="18" t="s">
        <v>2464</v>
      </c>
      <c r="B1206" s="18" t="s">
        <v>2465</v>
      </c>
      <c r="C1206" s="19">
        <v>1559.97</v>
      </c>
      <c r="D1206" s="20">
        <f t="shared" si="216"/>
        <v>1.69235279454392E-4</v>
      </c>
      <c r="E1206" s="10">
        <f>SUM($C$5:C1206)/SUM($C$5:$C$3941)</f>
        <v>0.86758950023652781</v>
      </c>
      <c r="F1206" t="str">
        <f t="shared" si="217"/>
        <v>B</v>
      </c>
      <c r="G1206" s="21">
        <v>4.0624218750000001</v>
      </c>
      <c r="H1206" s="22">
        <f t="shared" si="218"/>
        <v>2.4374531249999998</v>
      </c>
      <c r="I1206" s="23">
        <v>7.384615384615385</v>
      </c>
      <c r="J1206" s="23">
        <v>17.822825028766712</v>
      </c>
      <c r="K1206" s="24">
        <f t="shared" si="219"/>
        <v>2.4135075559788253</v>
      </c>
      <c r="L1206" t="str">
        <f t="shared" si="220"/>
        <v>Z</v>
      </c>
      <c r="M1206" s="10">
        <f t="shared" si="221"/>
        <v>0.95</v>
      </c>
      <c r="N1206" s="24">
        <f t="shared" si="222"/>
        <v>1.6448536269514715</v>
      </c>
      <c r="O1206" s="25">
        <f t="shared" si="223"/>
        <v>41.458997666371296</v>
      </c>
      <c r="P1206" s="8">
        <f t="shared" si="224"/>
        <v>57</v>
      </c>
      <c r="Q1206" s="8">
        <f t="shared" si="225"/>
        <v>384</v>
      </c>
      <c r="R1206" s="8">
        <f t="shared" si="226"/>
        <v>177.50576958652513</v>
      </c>
      <c r="S1206" s="8">
        <f t="shared" si="227"/>
        <v>178</v>
      </c>
      <c r="T1206" t="s">
        <v>62</v>
      </c>
    </row>
    <row r="1207" spans="1:20" x14ac:dyDescent="0.35">
      <c r="A1207" s="18" t="s">
        <v>2466</v>
      </c>
      <c r="B1207" s="18" t="s">
        <v>2467</v>
      </c>
      <c r="C1207" s="19">
        <v>1558.55</v>
      </c>
      <c r="D1207" s="20">
        <f t="shared" si="216"/>
        <v>1.6908122899391825E-4</v>
      </c>
      <c r="E1207" s="10">
        <f>SUM($C$5:C1207)/SUM($C$5:$C$3941)</f>
        <v>0.86775858146552176</v>
      </c>
      <c r="F1207" t="str">
        <f t="shared" si="217"/>
        <v>B</v>
      </c>
      <c r="G1207" s="21">
        <v>1.889151515151515</v>
      </c>
      <c r="H1207" s="22">
        <f t="shared" si="218"/>
        <v>1.1334909090909089</v>
      </c>
      <c r="I1207" s="23">
        <v>15.86538461538461</v>
      </c>
      <c r="J1207" s="23">
        <v>29.696523098889809</v>
      </c>
      <c r="K1207" s="24">
        <f t="shared" si="219"/>
        <v>1.8717808498694191</v>
      </c>
      <c r="L1207" t="str">
        <f t="shared" si="220"/>
        <v>Y</v>
      </c>
      <c r="M1207" s="10">
        <f t="shared" si="221"/>
        <v>0.95</v>
      </c>
      <c r="N1207" s="24">
        <f t="shared" si="222"/>
        <v>1.6448536269514715</v>
      </c>
      <c r="O1207" s="25">
        <f t="shared" si="223"/>
        <v>69.079289050362661</v>
      </c>
      <c r="P1207" s="8">
        <f t="shared" si="224"/>
        <v>101</v>
      </c>
      <c r="Q1207" s="8">
        <f t="shared" si="225"/>
        <v>824.99999999999966</v>
      </c>
      <c r="R1207" s="8">
        <f t="shared" si="226"/>
        <v>381.53374148772093</v>
      </c>
      <c r="S1207" s="8">
        <f t="shared" si="227"/>
        <v>382</v>
      </c>
      <c r="T1207" t="s">
        <v>175</v>
      </c>
    </row>
    <row r="1208" spans="1:20" x14ac:dyDescent="0.35">
      <c r="A1208" s="18" t="s">
        <v>2468</v>
      </c>
      <c r="B1208" s="18" t="s">
        <v>2469</v>
      </c>
      <c r="C1208" s="19">
        <v>1556.68</v>
      </c>
      <c r="D1208" s="20">
        <f t="shared" si="216"/>
        <v>1.688783597255479E-4</v>
      </c>
      <c r="E1208" s="10">
        <f>SUM($C$5:C1208)/SUM($C$5:$C$3941)</f>
        <v>0.86792745982524722</v>
      </c>
      <c r="F1208" t="str">
        <f t="shared" si="217"/>
        <v>B</v>
      </c>
      <c r="G1208" s="21">
        <v>2.306192592592593</v>
      </c>
      <c r="H1208" s="22">
        <f t="shared" si="218"/>
        <v>1.3837155555555558</v>
      </c>
      <c r="I1208" s="23">
        <v>12.98076923076923</v>
      </c>
      <c r="J1208" s="23">
        <v>39.841101245024468</v>
      </c>
      <c r="K1208" s="24">
        <f t="shared" si="219"/>
        <v>3.0692403922092928</v>
      </c>
      <c r="L1208" t="str">
        <f t="shared" si="220"/>
        <v>Z</v>
      </c>
      <c r="M1208" s="10">
        <f t="shared" si="221"/>
        <v>0.95</v>
      </c>
      <c r="N1208" s="24">
        <f t="shared" si="222"/>
        <v>1.6448536269514715</v>
      </c>
      <c r="O1208" s="25">
        <f t="shared" si="223"/>
        <v>92.677346092839358</v>
      </c>
      <c r="P1208" s="8">
        <f t="shared" si="224"/>
        <v>119</v>
      </c>
      <c r="Q1208" s="8">
        <f t="shared" si="225"/>
        <v>675</v>
      </c>
      <c r="R1208" s="8">
        <f t="shared" si="226"/>
        <v>312.35141134280855</v>
      </c>
      <c r="S1208" s="8">
        <f t="shared" si="227"/>
        <v>313</v>
      </c>
      <c r="T1208" t="s">
        <v>175</v>
      </c>
    </row>
    <row r="1209" spans="1:20" x14ac:dyDescent="0.35">
      <c r="A1209" s="18" t="s">
        <v>2470</v>
      </c>
      <c r="B1209" s="18" t="s">
        <v>2471</v>
      </c>
      <c r="C1209" s="19">
        <v>1555.23</v>
      </c>
      <c r="D1209" s="20">
        <f t="shared" si="216"/>
        <v>1.6872105467788102E-4</v>
      </c>
      <c r="E1209" s="10">
        <f>SUM($C$5:C1209)/SUM($C$5:$C$3941)</f>
        <v>0.86809618087992513</v>
      </c>
      <c r="F1209" t="str">
        <f t="shared" si="217"/>
        <v>B</v>
      </c>
      <c r="G1209" s="21">
        <v>2.9623428571428581</v>
      </c>
      <c r="H1209" s="22">
        <f t="shared" si="218"/>
        <v>1.7774057142857147</v>
      </c>
      <c r="I1209" s="23">
        <v>10.09615384615385</v>
      </c>
      <c r="J1209" s="23">
        <v>26.297886007176611</v>
      </c>
      <c r="K1209" s="24">
        <f t="shared" si="219"/>
        <v>2.6047429949965397</v>
      </c>
      <c r="L1209" t="str">
        <f t="shared" si="220"/>
        <v>Z</v>
      </c>
      <c r="M1209" s="10">
        <f t="shared" si="221"/>
        <v>0.95</v>
      </c>
      <c r="N1209" s="24">
        <f t="shared" si="222"/>
        <v>1.6448536269514715</v>
      </c>
      <c r="O1209" s="25">
        <f t="shared" si="223"/>
        <v>61.173466767601319</v>
      </c>
      <c r="P1209" s="8">
        <f t="shared" si="224"/>
        <v>82</v>
      </c>
      <c r="Q1209" s="8">
        <f t="shared" si="225"/>
        <v>525.00000000000023</v>
      </c>
      <c r="R1209" s="8">
        <f t="shared" si="226"/>
        <v>243.05321130363444</v>
      </c>
      <c r="S1209" s="8">
        <f t="shared" si="227"/>
        <v>244</v>
      </c>
      <c r="T1209" t="s">
        <v>62</v>
      </c>
    </row>
    <row r="1210" spans="1:20" x14ac:dyDescent="0.35">
      <c r="A1210" s="18" t="s">
        <v>2472</v>
      </c>
      <c r="B1210" s="18" t="s">
        <v>2473</v>
      </c>
      <c r="C1210" s="19">
        <v>1554.41</v>
      </c>
      <c r="D1210" s="20">
        <f t="shared" si="216"/>
        <v>1.6863209596126942E-4</v>
      </c>
      <c r="E1210" s="10">
        <f>SUM($C$5:C1210)/SUM($C$5:$C$3941)</f>
        <v>0.86826481297588642</v>
      </c>
      <c r="F1210" t="str">
        <f t="shared" si="217"/>
        <v>B</v>
      </c>
      <c r="G1210" s="21">
        <v>0.42113519371444053</v>
      </c>
      <c r="H1210" s="22">
        <f t="shared" si="218"/>
        <v>0.25268111622866429</v>
      </c>
      <c r="I1210" s="23">
        <v>70.980769230769226</v>
      </c>
      <c r="J1210" s="23">
        <v>99.047322891361901</v>
      </c>
      <c r="K1210" s="24">
        <f t="shared" si="219"/>
        <v>1.3954106719996802</v>
      </c>
      <c r="L1210" t="str">
        <f t="shared" si="220"/>
        <v>Y</v>
      </c>
      <c r="M1210" s="10">
        <f t="shared" si="221"/>
        <v>0.95</v>
      </c>
      <c r="N1210" s="24">
        <f t="shared" si="222"/>
        <v>1.6448536269514715</v>
      </c>
      <c r="O1210" s="25">
        <f t="shared" si="223"/>
        <v>230.40133772201705</v>
      </c>
      <c r="P1210" s="8">
        <f t="shared" si="224"/>
        <v>373</v>
      </c>
      <c r="Q1210" s="8">
        <f t="shared" si="225"/>
        <v>3691</v>
      </c>
      <c r="R1210" s="8">
        <f t="shared" si="226"/>
        <v>1709.2304731209481</v>
      </c>
      <c r="S1210" s="8">
        <f t="shared" si="227"/>
        <v>1710</v>
      </c>
      <c r="T1210" t="s">
        <v>62</v>
      </c>
    </row>
    <row r="1211" spans="1:20" x14ac:dyDescent="0.35">
      <c r="A1211" s="18" t="s">
        <v>2474</v>
      </c>
      <c r="B1211" s="18" t="s">
        <v>2475</v>
      </c>
      <c r="C1211" s="19">
        <v>1547.94</v>
      </c>
      <c r="D1211" s="20">
        <f t="shared" si="216"/>
        <v>1.6793018998995592E-4</v>
      </c>
      <c r="E1211" s="10">
        <f>SUM($C$5:C1211)/SUM($C$5:$C$3941)</f>
        <v>0.86843274316587649</v>
      </c>
      <c r="F1211" t="str">
        <f t="shared" si="217"/>
        <v>B</v>
      </c>
      <c r="G1211" s="21">
        <v>0.44379013761467889</v>
      </c>
      <c r="H1211" s="22">
        <f t="shared" si="218"/>
        <v>0.2662740825688073</v>
      </c>
      <c r="I1211" s="23">
        <v>67.07692307692308</v>
      </c>
      <c r="J1211" s="23">
        <v>125.28772316017491</v>
      </c>
      <c r="K1211" s="24">
        <f t="shared" si="219"/>
        <v>1.8678215608741671</v>
      </c>
      <c r="L1211" t="str">
        <f t="shared" si="220"/>
        <v>Y</v>
      </c>
      <c r="M1211" s="10">
        <f t="shared" si="221"/>
        <v>0.95</v>
      </c>
      <c r="N1211" s="24">
        <f t="shared" si="222"/>
        <v>1.6448536269514715</v>
      </c>
      <c r="O1211" s="25">
        <f t="shared" si="223"/>
        <v>291.4410826419977</v>
      </c>
      <c r="P1211" s="8">
        <f t="shared" si="224"/>
        <v>426</v>
      </c>
      <c r="Q1211" s="8">
        <f t="shared" si="225"/>
        <v>3488</v>
      </c>
      <c r="R1211" s="8">
        <f t="shared" si="226"/>
        <v>1618.5972099730195</v>
      </c>
      <c r="S1211" s="8">
        <f t="shared" si="227"/>
        <v>1619</v>
      </c>
      <c r="T1211" t="s">
        <v>62</v>
      </c>
    </row>
    <row r="1212" spans="1:20" x14ac:dyDescent="0.35">
      <c r="A1212" s="18" t="s">
        <v>2476</v>
      </c>
      <c r="B1212" s="18" t="s">
        <v>2477</v>
      </c>
      <c r="C1212" s="19">
        <v>1543.74</v>
      </c>
      <c r="D1212" s="20">
        <f t="shared" si="216"/>
        <v>1.6747454778292089E-4</v>
      </c>
      <c r="E1212" s="10">
        <f>SUM($C$5:C1212)/SUM($C$5:$C$3941)</f>
        <v>0.86860021771365936</v>
      </c>
      <c r="F1212" t="str">
        <f t="shared" si="217"/>
        <v>B</v>
      </c>
      <c r="G1212" s="21">
        <v>3.516492027334853</v>
      </c>
      <c r="H1212" s="22">
        <f t="shared" si="218"/>
        <v>2.1098952164009117</v>
      </c>
      <c r="I1212" s="23">
        <v>8.4423076923076916</v>
      </c>
      <c r="J1212" s="23">
        <v>12.60316403089889</v>
      </c>
      <c r="K1212" s="24">
        <f t="shared" si="219"/>
        <v>1.4928576984208253</v>
      </c>
      <c r="L1212" t="str">
        <f t="shared" si="220"/>
        <v>Y</v>
      </c>
      <c r="M1212" s="10">
        <f t="shared" si="221"/>
        <v>0.95</v>
      </c>
      <c r="N1212" s="24">
        <f t="shared" si="222"/>
        <v>1.6448536269514715</v>
      </c>
      <c r="O1212" s="25">
        <f t="shared" si="223"/>
        <v>29.317156360036837</v>
      </c>
      <c r="P1212" s="8">
        <f t="shared" si="224"/>
        <v>47</v>
      </c>
      <c r="Q1212" s="8">
        <f t="shared" si="225"/>
        <v>438.99999999999994</v>
      </c>
      <c r="R1212" s="8">
        <f t="shared" si="226"/>
        <v>203.99372772407631</v>
      </c>
      <c r="S1212" s="8">
        <f t="shared" si="227"/>
        <v>204</v>
      </c>
      <c r="T1212" t="s">
        <v>175</v>
      </c>
    </row>
    <row r="1213" spans="1:20" x14ac:dyDescent="0.35">
      <c r="A1213" s="18" t="s">
        <v>2478</v>
      </c>
      <c r="B1213" s="18" t="s">
        <v>2479</v>
      </c>
      <c r="C1213" s="19">
        <v>1540.75</v>
      </c>
      <c r="D1213" s="20">
        <f t="shared" si="216"/>
        <v>1.6715017392600784E-4</v>
      </c>
      <c r="E1213" s="10">
        <f>SUM($C$5:C1213)/SUM($C$5:$C$3941)</f>
        <v>0.86876736788758535</v>
      </c>
      <c r="F1213" t="str">
        <f t="shared" si="217"/>
        <v>B</v>
      </c>
      <c r="G1213" s="21">
        <v>2.3813755795981448</v>
      </c>
      <c r="H1213" s="22">
        <f t="shared" si="218"/>
        <v>1.4288253477588868</v>
      </c>
      <c r="I1213" s="23">
        <v>12.44230769230769</v>
      </c>
      <c r="J1213" s="23">
        <v>16.968729557790411</v>
      </c>
      <c r="K1213" s="24">
        <f t="shared" si="219"/>
        <v>1.3637927928981477</v>
      </c>
      <c r="L1213" t="str">
        <f t="shared" si="220"/>
        <v>Y</v>
      </c>
      <c r="M1213" s="10">
        <f t="shared" si="221"/>
        <v>0.95</v>
      </c>
      <c r="N1213" s="24">
        <f t="shared" si="222"/>
        <v>1.6448536269514715</v>
      </c>
      <c r="O1213" s="25">
        <f t="shared" si="223"/>
        <v>39.472222725759366</v>
      </c>
      <c r="P1213" s="8">
        <f t="shared" si="224"/>
        <v>65</v>
      </c>
      <c r="Q1213" s="8">
        <f t="shared" si="225"/>
        <v>646.99999999999989</v>
      </c>
      <c r="R1213" s="8">
        <f t="shared" si="226"/>
        <v>300.93837053649486</v>
      </c>
      <c r="S1213" s="8">
        <f t="shared" si="227"/>
        <v>301</v>
      </c>
      <c r="T1213" t="s">
        <v>62</v>
      </c>
    </row>
    <row r="1214" spans="1:20" x14ac:dyDescent="0.35">
      <c r="A1214" s="18" t="s">
        <v>2480</v>
      </c>
      <c r="B1214" s="18" t="s">
        <v>2481</v>
      </c>
      <c r="C1214" s="19">
        <v>1540.03</v>
      </c>
      <c r="D1214" s="20">
        <f t="shared" si="216"/>
        <v>1.6707206383337325E-4</v>
      </c>
      <c r="E1214" s="10">
        <f>SUM($C$5:C1214)/SUM($C$5:$C$3941)</f>
        <v>0.86893443995141884</v>
      </c>
      <c r="F1214" t="str">
        <f t="shared" si="217"/>
        <v>B</v>
      </c>
      <c r="G1214" s="21">
        <v>4.4768313953488379</v>
      </c>
      <c r="H1214" s="22">
        <f t="shared" si="218"/>
        <v>2.6860988372093026</v>
      </c>
      <c r="I1214" s="23">
        <v>6.615384615384615</v>
      </c>
      <c r="J1214" s="23">
        <v>17.83052444012668</v>
      </c>
      <c r="K1214" s="24">
        <f t="shared" si="219"/>
        <v>2.6953118339726378</v>
      </c>
      <c r="L1214" t="str">
        <f t="shared" si="220"/>
        <v>Z</v>
      </c>
      <c r="M1214" s="10">
        <f t="shared" si="221"/>
        <v>0.95</v>
      </c>
      <c r="N1214" s="24">
        <f t="shared" si="222"/>
        <v>1.6448536269514715</v>
      </c>
      <c r="O1214" s="25">
        <f t="shared" si="223"/>
        <v>41.476907839258601</v>
      </c>
      <c r="P1214" s="8">
        <f t="shared" si="224"/>
        <v>55</v>
      </c>
      <c r="Q1214" s="8">
        <f t="shared" si="225"/>
        <v>344</v>
      </c>
      <c r="R1214" s="8">
        <f t="shared" si="226"/>
        <v>160.04172534815453</v>
      </c>
      <c r="S1214" s="8">
        <f t="shared" si="227"/>
        <v>161</v>
      </c>
      <c r="T1214" t="s">
        <v>62</v>
      </c>
    </row>
    <row r="1215" spans="1:20" x14ac:dyDescent="0.35">
      <c r="A1215" s="18" t="s">
        <v>2482</v>
      </c>
      <c r="B1215" s="18" t="s">
        <v>2483</v>
      </c>
      <c r="C1215" s="19">
        <v>1539</v>
      </c>
      <c r="D1215" s="20">
        <f t="shared" si="216"/>
        <v>1.6696032300640991E-4</v>
      </c>
      <c r="E1215" s="10">
        <f>SUM($C$5:C1215)/SUM($C$5:$C$3941)</f>
        <v>0.86910140027442517</v>
      </c>
      <c r="F1215" t="str">
        <f t="shared" si="217"/>
        <v>B</v>
      </c>
      <c r="G1215" s="21">
        <v>0.65046491969568898</v>
      </c>
      <c r="H1215" s="22">
        <f t="shared" si="218"/>
        <v>0.3902789518174134</v>
      </c>
      <c r="I1215" s="23">
        <v>45.5</v>
      </c>
      <c r="J1215" s="23">
        <v>52.610108623835437</v>
      </c>
      <c r="K1215" s="24">
        <f t="shared" si="219"/>
        <v>1.1562661236007787</v>
      </c>
      <c r="L1215" t="str">
        <f t="shared" si="220"/>
        <v>Y</v>
      </c>
      <c r="M1215" s="10">
        <f t="shared" si="221"/>
        <v>0.95</v>
      </c>
      <c r="N1215" s="24">
        <f t="shared" si="222"/>
        <v>1.6448536269514715</v>
      </c>
      <c r="O1215" s="25">
        <f t="shared" si="223"/>
        <v>122.38028298783472</v>
      </c>
      <c r="P1215" s="8">
        <f t="shared" si="224"/>
        <v>214</v>
      </c>
      <c r="Q1215" s="8">
        <f t="shared" si="225"/>
        <v>2366</v>
      </c>
      <c r="R1215" s="8">
        <f t="shared" si="226"/>
        <v>1101.120385575724</v>
      </c>
      <c r="S1215" s="8">
        <f t="shared" si="227"/>
        <v>1102</v>
      </c>
      <c r="T1215" t="s">
        <v>62</v>
      </c>
    </row>
    <row r="1216" spans="1:20" x14ac:dyDescent="0.35">
      <c r="A1216" s="18" t="s">
        <v>2484</v>
      </c>
      <c r="B1216" s="18" t="s">
        <v>2485</v>
      </c>
      <c r="C1216" s="19">
        <v>1535.9</v>
      </c>
      <c r="D1216" s="20">
        <f t="shared" si="216"/>
        <v>1.6662401566312215E-4</v>
      </c>
      <c r="E1216" s="10">
        <f>SUM($C$5:C1216)/SUM($C$5:$C$3941)</f>
        <v>0.86926802429008843</v>
      </c>
      <c r="F1216" t="str">
        <f t="shared" si="217"/>
        <v>B</v>
      </c>
      <c r="G1216" s="21">
        <v>17.654022988505741</v>
      </c>
      <c r="H1216" s="22">
        <f t="shared" si="218"/>
        <v>10.592413793103445</v>
      </c>
      <c r="I1216" s="23">
        <v>1.6730769230769229</v>
      </c>
      <c r="J1216" s="23">
        <v>3.8538046077546699</v>
      </c>
      <c r="K1216" s="24">
        <f t="shared" si="219"/>
        <v>2.3034234437154351</v>
      </c>
      <c r="L1216" t="str">
        <f t="shared" si="220"/>
        <v>Z</v>
      </c>
      <c r="M1216" s="10">
        <f t="shared" si="221"/>
        <v>0.95</v>
      </c>
      <c r="N1216" s="24">
        <f t="shared" si="222"/>
        <v>1.6448536269514715</v>
      </c>
      <c r="O1216" s="25">
        <f t="shared" si="223"/>
        <v>8.9646212641188558</v>
      </c>
      <c r="P1216" s="8">
        <f t="shared" si="224"/>
        <v>13</v>
      </c>
      <c r="Q1216" s="8">
        <f t="shared" si="225"/>
        <v>86.999999999999986</v>
      </c>
      <c r="R1216" s="8">
        <f t="shared" si="226"/>
        <v>40.530051451270332</v>
      </c>
      <c r="S1216" s="8">
        <f t="shared" si="227"/>
        <v>41</v>
      </c>
      <c r="T1216" t="s">
        <v>62</v>
      </c>
    </row>
    <row r="1217" spans="1:20" x14ac:dyDescent="0.35">
      <c r="A1217" s="18" t="s">
        <v>2486</v>
      </c>
      <c r="B1217" s="18" t="s">
        <v>2487</v>
      </c>
      <c r="C1217" s="19">
        <v>1535.59</v>
      </c>
      <c r="D1217" s="20">
        <f t="shared" si="216"/>
        <v>1.6659038492879336E-4</v>
      </c>
      <c r="E1217" s="10">
        <f>SUM($C$5:C1217)/SUM($C$5:$C$3941)</f>
        <v>0.86943461467501715</v>
      </c>
      <c r="F1217" t="str">
        <f t="shared" si="217"/>
        <v>B</v>
      </c>
      <c r="G1217" s="21">
        <v>0.3996850598646538</v>
      </c>
      <c r="H1217" s="22">
        <f t="shared" si="218"/>
        <v>0.23981103591879227</v>
      </c>
      <c r="I1217" s="23">
        <v>73.884615384615387</v>
      </c>
      <c r="J1217" s="23">
        <v>161.79927698596961</v>
      </c>
      <c r="K1217" s="24">
        <f t="shared" si="219"/>
        <v>2.1898913074623683</v>
      </c>
      <c r="L1217" t="str">
        <f t="shared" si="220"/>
        <v>Z</v>
      </c>
      <c r="M1217" s="10">
        <f t="shared" si="221"/>
        <v>0.95</v>
      </c>
      <c r="N1217" s="24">
        <f t="shared" si="222"/>
        <v>1.6448536269514715</v>
      </c>
      <c r="O1217" s="25">
        <f t="shared" si="223"/>
        <v>376.37332107311011</v>
      </c>
      <c r="P1217" s="8">
        <f t="shared" si="224"/>
        <v>525</v>
      </c>
      <c r="Q1217" s="8">
        <f t="shared" si="225"/>
        <v>3842</v>
      </c>
      <c r="R1217" s="8">
        <f t="shared" si="226"/>
        <v>1790.0249960106496</v>
      </c>
      <c r="S1217" s="8">
        <f t="shared" si="227"/>
        <v>1791</v>
      </c>
      <c r="T1217" t="s">
        <v>62</v>
      </c>
    </row>
    <row r="1218" spans="1:20" x14ac:dyDescent="0.35">
      <c r="A1218" s="18" t="s">
        <v>2488</v>
      </c>
      <c r="B1218" s="18" t="s">
        <v>2489</v>
      </c>
      <c r="C1218" s="19">
        <v>1534.87</v>
      </c>
      <c r="D1218" s="20">
        <f t="shared" si="216"/>
        <v>1.6651227483615878E-4</v>
      </c>
      <c r="E1218" s="10">
        <f>SUM($C$5:C1218)/SUM($C$5:$C$3941)</f>
        <v>0.86960112694985336</v>
      </c>
      <c r="F1218" t="str">
        <f t="shared" si="217"/>
        <v>B</v>
      </c>
      <c r="G1218" s="21">
        <v>1.6959889502762431</v>
      </c>
      <c r="H1218" s="22">
        <f t="shared" si="218"/>
        <v>1.0175933701657458</v>
      </c>
      <c r="I1218" s="23">
        <v>17.40384615384615</v>
      </c>
      <c r="J1218" s="23">
        <v>67.655488195387818</v>
      </c>
      <c r="K1218" s="24">
        <f t="shared" si="219"/>
        <v>3.8873871670278093</v>
      </c>
      <c r="L1218" t="str">
        <f t="shared" si="220"/>
        <v>Z</v>
      </c>
      <c r="M1218" s="10">
        <f t="shared" si="221"/>
        <v>0.95</v>
      </c>
      <c r="N1218" s="24">
        <f t="shared" si="222"/>
        <v>1.6448536269514715</v>
      </c>
      <c r="O1218" s="25">
        <f t="shared" si="223"/>
        <v>157.37845839155878</v>
      </c>
      <c r="P1218" s="8">
        <f t="shared" si="224"/>
        <v>193</v>
      </c>
      <c r="Q1218" s="8">
        <f t="shared" si="225"/>
        <v>904.99999999999977</v>
      </c>
      <c r="R1218" s="8">
        <f t="shared" si="226"/>
        <v>421.74714665594036</v>
      </c>
      <c r="S1218" s="8">
        <f t="shared" si="227"/>
        <v>422</v>
      </c>
      <c r="T1218" t="s">
        <v>62</v>
      </c>
    </row>
    <row r="1219" spans="1:20" x14ac:dyDescent="0.35">
      <c r="A1219" s="18" t="s">
        <v>2490</v>
      </c>
      <c r="B1219" s="18" t="s">
        <v>2491</v>
      </c>
      <c r="C1219" s="19">
        <v>1534.18</v>
      </c>
      <c r="D1219" s="20">
        <f t="shared" si="216"/>
        <v>1.6643741933071733E-4</v>
      </c>
      <c r="E1219" s="10">
        <f>SUM($C$5:C1219)/SUM($C$5:$C$3941)</f>
        <v>0.86976756436918401</v>
      </c>
      <c r="F1219" t="str">
        <f t="shared" si="217"/>
        <v>B</v>
      </c>
      <c r="G1219" s="21">
        <v>1.927361809045226</v>
      </c>
      <c r="H1219" s="22">
        <f t="shared" si="218"/>
        <v>1.1564170854271356</v>
      </c>
      <c r="I1219" s="23">
        <v>15.30769230769231</v>
      </c>
      <c r="J1219" s="23">
        <v>38.851925261573847</v>
      </c>
      <c r="K1219" s="24">
        <f t="shared" si="219"/>
        <v>2.538065469349045</v>
      </c>
      <c r="L1219" t="str">
        <f t="shared" si="220"/>
        <v>Z</v>
      </c>
      <c r="M1219" s="10">
        <f t="shared" si="221"/>
        <v>0.95</v>
      </c>
      <c r="N1219" s="24">
        <f t="shared" si="222"/>
        <v>1.6448536269514715</v>
      </c>
      <c r="O1219" s="25">
        <f t="shared" si="223"/>
        <v>90.376350334685526</v>
      </c>
      <c r="P1219" s="8">
        <f t="shared" si="224"/>
        <v>121</v>
      </c>
      <c r="Q1219" s="8">
        <f t="shared" si="225"/>
        <v>796.00000000000011</v>
      </c>
      <c r="R1219" s="8">
        <f t="shared" si="226"/>
        <v>371.03449003349209</v>
      </c>
      <c r="S1219" s="8">
        <f t="shared" si="227"/>
        <v>372</v>
      </c>
      <c r="T1219" t="s">
        <v>62</v>
      </c>
    </row>
    <row r="1220" spans="1:20" x14ac:dyDescent="0.35">
      <c r="A1220" s="18" t="s">
        <v>2492</v>
      </c>
      <c r="B1220" s="18" t="s">
        <v>2493</v>
      </c>
      <c r="C1220" s="19">
        <v>1532.35</v>
      </c>
      <c r="D1220" s="20">
        <f t="shared" si="216"/>
        <v>1.6623888951193777E-4</v>
      </c>
      <c r="E1220" s="10">
        <f>SUM($C$5:C1220)/SUM($C$5:$C$3941)</f>
        <v>0.86993380325869596</v>
      </c>
      <c r="F1220" t="str">
        <f t="shared" si="217"/>
        <v>B</v>
      </c>
      <c r="G1220" s="21">
        <v>16.13</v>
      </c>
      <c r="H1220" s="22">
        <f t="shared" si="218"/>
        <v>9.677999999999999</v>
      </c>
      <c r="I1220" s="23">
        <v>1.8269230769230771</v>
      </c>
      <c r="J1220" s="23">
        <v>5.1438947395923682</v>
      </c>
      <c r="K1220" s="24">
        <f t="shared" si="219"/>
        <v>2.8156055416716117</v>
      </c>
      <c r="L1220" t="str">
        <f t="shared" si="220"/>
        <v>Z</v>
      </c>
      <c r="M1220" s="10">
        <f t="shared" si="221"/>
        <v>0.95</v>
      </c>
      <c r="N1220" s="24">
        <f t="shared" si="222"/>
        <v>1.6448536269514715</v>
      </c>
      <c r="O1220" s="25">
        <f t="shared" si="223"/>
        <v>11.965595782969801</v>
      </c>
      <c r="P1220" s="8">
        <f t="shared" si="224"/>
        <v>16</v>
      </c>
      <c r="Q1220" s="8">
        <f t="shared" si="225"/>
        <v>95.000000000000014</v>
      </c>
      <c r="R1220" s="8">
        <f t="shared" si="226"/>
        <v>44.308188186845442</v>
      </c>
      <c r="S1220" s="8">
        <f t="shared" si="227"/>
        <v>45</v>
      </c>
      <c r="T1220" t="s">
        <v>62</v>
      </c>
    </row>
    <row r="1221" spans="1:20" x14ac:dyDescent="0.35">
      <c r="A1221" s="18" t="s">
        <v>2494</v>
      </c>
      <c r="B1221" s="18" t="s">
        <v>2495</v>
      </c>
      <c r="C1221" s="19">
        <v>1530.84</v>
      </c>
      <c r="D1221" s="20">
        <f t="shared" ref="D1221:D1284" si="228">C1221/SUM($C$5:$C$3941)</f>
        <v>1.6607507528988469E-4</v>
      </c>
      <c r="E1221" s="10">
        <f>SUM($C$5:C1221)/SUM($C$5:$C$3941)</f>
        <v>0.87009987833398583</v>
      </c>
      <c r="F1221" t="str">
        <f t="shared" ref="F1221:F1284" si="229">IF(E1221-D1221&lt;CutA,"A",IF(E1221-D1221&lt;CutB,"B","C"))</f>
        <v>B</v>
      </c>
      <c r="G1221" s="21">
        <v>8.1427659574468088</v>
      </c>
      <c r="H1221" s="22">
        <f t="shared" ref="H1221:H1284" si="230">G1221*CostRatio</f>
        <v>4.8856595744680851</v>
      </c>
      <c r="I1221" s="23">
        <v>3.615384615384615</v>
      </c>
      <c r="J1221" s="23">
        <v>6.4508818249723552</v>
      </c>
      <c r="K1221" s="24">
        <f t="shared" ref="K1221:K1284" si="231">IF(I1221&gt;0,J1221/I1221,0)</f>
        <v>1.7842864622263963</v>
      </c>
      <c r="L1221" t="str">
        <f t="shared" ref="L1221:L1284" si="232">IF(K1221&lt;=CutX,"X",IF(K1221&lt;=CutY,"Y","Z"))</f>
        <v>Y</v>
      </c>
      <c r="M1221" s="10">
        <f t="shared" ref="M1221:M1284" si="233">_xlfn.XLOOKUP(F1221,TargetClass,TargetLevel)</f>
        <v>0.95</v>
      </c>
      <c r="N1221" s="24">
        <f t="shared" ref="N1221:N1284" si="234">_xlfn.NORM.S.INV(M1221)</f>
        <v>1.6448536269514715</v>
      </c>
      <c r="O1221" s="25">
        <f t="shared" ref="O1221:O1284" si="235">N1221*J1221*SQRT(LeadTime)</f>
        <v>15.005875561023361</v>
      </c>
      <c r="P1221" s="8">
        <f t="shared" ref="P1221:P1284" si="236">ROUNDUP(ROUND(I1221*LeadTime+O1221,6),0)</f>
        <v>23</v>
      </c>
      <c r="Q1221" s="8">
        <f t="shared" ref="Q1221:Q1284" si="237">I1221*WeeksPerYear</f>
        <v>187.99999999999997</v>
      </c>
      <c r="R1221" s="8">
        <f t="shared" ref="R1221:R1284" si="238">SQRT(2*Q1221*OrderCost/(HoldingRate*H1221))</f>
        <v>87.72680670169639</v>
      </c>
      <c r="S1221" s="8">
        <f t="shared" ref="S1221:S1284" si="239">MAX(ROUNDUP(ROUND(R1221,6),0),ROUNDUP(ROUND(I1221,6),0))</f>
        <v>88</v>
      </c>
      <c r="T1221" t="s">
        <v>175</v>
      </c>
    </row>
    <row r="1222" spans="1:20" x14ac:dyDescent="0.35">
      <c r="A1222" s="18" t="s">
        <v>2496</v>
      </c>
      <c r="B1222" s="18" t="s">
        <v>2497</v>
      </c>
      <c r="C1222" s="19">
        <v>1530.28</v>
      </c>
      <c r="D1222" s="20">
        <f t="shared" si="228"/>
        <v>1.6601432299561336E-4</v>
      </c>
      <c r="E1222" s="10">
        <f>SUM($C$5:C1222)/SUM($C$5:$C$3941)</f>
        <v>0.8702658926569814</v>
      </c>
      <c r="F1222" t="str">
        <f t="shared" si="229"/>
        <v>B</v>
      </c>
      <c r="G1222" s="21">
        <v>12.752333333333331</v>
      </c>
      <c r="H1222" s="22">
        <f t="shared" si="230"/>
        <v>7.651399999999998</v>
      </c>
      <c r="I1222" s="23">
        <v>2.307692307692307</v>
      </c>
      <c r="J1222" s="23">
        <v>3.04565561079179</v>
      </c>
      <c r="K1222" s="24">
        <f t="shared" si="231"/>
        <v>1.3197840980097761</v>
      </c>
      <c r="L1222" t="str">
        <f t="shared" si="232"/>
        <v>Y</v>
      </c>
      <c r="M1222" s="10">
        <f t="shared" si="233"/>
        <v>0.95</v>
      </c>
      <c r="N1222" s="24">
        <f t="shared" si="234"/>
        <v>1.6448536269514715</v>
      </c>
      <c r="O1222" s="25">
        <f t="shared" si="235"/>
        <v>7.0847258308704264</v>
      </c>
      <c r="P1222" s="8">
        <f t="shared" si="236"/>
        <v>12</v>
      </c>
      <c r="Q1222" s="8">
        <f t="shared" si="237"/>
        <v>119.99999999999997</v>
      </c>
      <c r="R1222" s="8">
        <f t="shared" si="238"/>
        <v>56.006078856322382</v>
      </c>
      <c r="S1222" s="8">
        <f t="shared" si="239"/>
        <v>57</v>
      </c>
      <c r="T1222" t="s">
        <v>62</v>
      </c>
    </row>
    <row r="1223" spans="1:20" x14ac:dyDescent="0.35">
      <c r="A1223" s="18" t="s">
        <v>2498</v>
      </c>
      <c r="B1223" s="18" t="s">
        <v>2499</v>
      </c>
      <c r="C1223" s="19">
        <v>1527.76</v>
      </c>
      <c r="D1223" s="20">
        <f t="shared" si="228"/>
        <v>1.6574093767139235E-4</v>
      </c>
      <c r="E1223" s="10">
        <f>SUM($C$5:C1223)/SUM($C$5:$C$3941)</f>
        <v>0.87043163359465281</v>
      </c>
      <c r="F1223" t="str">
        <f t="shared" si="229"/>
        <v>B</v>
      </c>
      <c r="G1223" s="21">
        <v>3.264444444444444</v>
      </c>
      <c r="H1223" s="22">
        <f t="shared" si="230"/>
        <v>1.9586666666666663</v>
      </c>
      <c r="I1223" s="23">
        <v>9</v>
      </c>
      <c r="J1223" s="23">
        <v>13.020346069314209</v>
      </c>
      <c r="K1223" s="24">
        <f t="shared" si="231"/>
        <v>1.44670511881269</v>
      </c>
      <c r="L1223" t="str">
        <f t="shared" si="232"/>
        <v>Y</v>
      </c>
      <c r="M1223" s="10">
        <f t="shared" si="233"/>
        <v>0.95</v>
      </c>
      <c r="N1223" s="24">
        <f t="shared" si="234"/>
        <v>1.6448536269514715</v>
      </c>
      <c r="O1223" s="25">
        <f t="shared" si="235"/>
        <v>30.287594499287849</v>
      </c>
      <c r="P1223" s="8">
        <f t="shared" si="236"/>
        <v>49</v>
      </c>
      <c r="Q1223" s="8">
        <f t="shared" si="237"/>
        <v>468</v>
      </c>
      <c r="R1223" s="8">
        <f t="shared" si="238"/>
        <v>218.60377540076712</v>
      </c>
      <c r="S1223" s="8">
        <f t="shared" si="239"/>
        <v>219</v>
      </c>
      <c r="T1223" t="s">
        <v>62</v>
      </c>
    </row>
    <row r="1224" spans="1:20" x14ac:dyDescent="0.35">
      <c r="A1224" s="18" t="s">
        <v>2500</v>
      </c>
      <c r="B1224" s="18" t="s">
        <v>2501</v>
      </c>
      <c r="C1224" s="19">
        <v>1525.46</v>
      </c>
      <c r="D1224" s="20">
        <f t="shared" si="228"/>
        <v>1.6549141931992078E-4</v>
      </c>
      <c r="E1224" s="10">
        <f>SUM($C$5:C1224)/SUM($C$5:$C$3941)</f>
        <v>0.87059712501397268</v>
      </c>
      <c r="F1224" t="str">
        <f t="shared" si="229"/>
        <v>B</v>
      </c>
      <c r="G1224" s="21">
        <v>1.2422312703583061</v>
      </c>
      <c r="H1224" s="22">
        <f t="shared" si="230"/>
        <v>0.74533876221498363</v>
      </c>
      <c r="I1224" s="23">
        <v>23.61538461538462</v>
      </c>
      <c r="J1224" s="23">
        <v>56.782058007911942</v>
      </c>
      <c r="K1224" s="24">
        <f t="shared" si="231"/>
        <v>2.4044519677617431</v>
      </c>
      <c r="L1224" t="str">
        <f t="shared" si="232"/>
        <v>Z</v>
      </c>
      <c r="M1224" s="10">
        <f t="shared" si="233"/>
        <v>0.95</v>
      </c>
      <c r="N1224" s="24">
        <f t="shared" si="234"/>
        <v>1.6448536269514715</v>
      </c>
      <c r="O1224" s="25">
        <f t="shared" si="235"/>
        <v>132.08496445665213</v>
      </c>
      <c r="P1224" s="8">
        <f t="shared" si="236"/>
        <v>180</v>
      </c>
      <c r="Q1224" s="8">
        <f t="shared" si="237"/>
        <v>1228.0000000000002</v>
      </c>
      <c r="R1224" s="8">
        <f t="shared" si="238"/>
        <v>574.0336179221797</v>
      </c>
      <c r="S1224" s="8">
        <f t="shared" si="239"/>
        <v>575</v>
      </c>
      <c r="T1224" t="s">
        <v>62</v>
      </c>
    </row>
    <row r="1225" spans="1:20" x14ac:dyDescent="0.35">
      <c r="A1225" s="18" t="s">
        <v>2502</v>
      </c>
      <c r="B1225" s="18" t="s">
        <v>2503</v>
      </c>
      <c r="C1225" s="19">
        <v>1525.39</v>
      </c>
      <c r="D1225" s="20">
        <f t="shared" si="228"/>
        <v>1.6548382528313687E-4</v>
      </c>
      <c r="E1225" s="10">
        <f>SUM($C$5:C1225)/SUM($C$5:$C$3941)</f>
        <v>0.87076260883925583</v>
      </c>
      <c r="F1225" t="str">
        <f t="shared" si="229"/>
        <v>B</v>
      </c>
      <c r="G1225" s="21">
        <v>0.17320199841035541</v>
      </c>
      <c r="H1225" s="22">
        <f t="shared" si="230"/>
        <v>0.10392119904621325</v>
      </c>
      <c r="I1225" s="23">
        <v>169.36538461538461</v>
      </c>
      <c r="J1225" s="23">
        <v>838.35092630772806</v>
      </c>
      <c r="K1225" s="24">
        <f t="shared" si="231"/>
        <v>4.9499543735666922</v>
      </c>
      <c r="L1225" t="str">
        <f t="shared" si="232"/>
        <v>Z</v>
      </c>
      <c r="M1225" s="10">
        <f t="shared" si="233"/>
        <v>0.95</v>
      </c>
      <c r="N1225" s="24">
        <f t="shared" si="234"/>
        <v>1.6448536269514715</v>
      </c>
      <c r="O1225" s="25">
        <f t="shared" si="235"/>
        <v>1950.1503853229158</v>
      </c>
      <c r="P1225" s="8">
        <f t="shared" si="236"/>
        <v>2289</v>
      </c>
      <c r="Q1225" s="8">
        <f t="shared" si="237"/>
        <v>8807</v>
      </c>
      <c r="R1225" s="8">
        <f t="shared" si="238"/>
        <v>4116.9625979124748</v>
      </c>
      <c r="S1225" s="8">
        <f t="shared" si="239"/>
        <v>4117</v>
      </c>
      <c r="T1225" t="s">
        <v>62</v>
      </c>
    </row>
    <row r="1226" spans="1:20" x14ac:dyDescent="0.35">
      <c r="A1226" s="18" t="s">
        <v>2504</v>
      </c>
      <c r="B1226" s="18" t="s">
        <v>2505</v>
      </c>
      <c r="C1226" s="19">
        <v>1524.06</v>
      </c>
      <c r="D1226" s="20">
        <f t="shared" si="228"/>
        <v>1.6533953858424241E-4</v>
      </c>
      <c r="E1226" s="10">
        <f>SUM($C$5:C1226)/SUM($C$5:$C$3941)</f>
        <v>0.87092794837784004</v>
      </c>
      <c r="F1226" t="str">
        <f t="shared" si="229"/>
        <v>B</v>
      </c>
      <c r="G1226" s="21">
        <v>1.974170984455959</v>
      </c>
      <c r="H1226" s="22">
        <f t="shared" si="230"/>
        <v>1.1845025906735753</v>
      </c>
      <c r="I1226" s="23">
        <v>14.84615384615385</v>
      </c>
      <c r="J1226" s="23">
        <v>24.989711306686871</v>
      </c>
      <c r="K1226" s="24">
        <f t="shared" si="231"/>
        <v>1.683244803041084</v>
      </c>
      <c r="L1226" t="str">
        <f t="shared" si="232"/>
        <v>Y</v>
      </c>
      <c r="M1226" s="10">
        <f t="shared" si="233"/>
        <v>0.95</v>
      </c>
      <c r="N1226" s="24">
        <f t="shared" si="234"/>
        <v>1.6448536269514715</v>
      </c>
      <c r="O1226" s="25">
        <f t="shared" si="235"/>
        <v>58.130424389792424</v>
      </c>
      <c r="P1226" s="8">
        <f t="shared" si="236"/>
        <v>88</v>
      </c>
      <c r="Q1226" s="8">
        <f t="shared" si="237"/>
        <v>772.00000000000023</v>
      </c>
      <c r="R1226" s="8">
        <f t="shared" si="238"/>
        <v>361.04026604609425</v>
      </c>
      <c r="S1226" s="8">
        <f t="shared" si="239"/>
        <v>362</v>
      </c>
      <c r="T1226" t="s">
        <v>62</v>
      </c>
    </row>
    <row r="1227" spans="1:20" x14ac:dyDescent="0.35">
      <c r="A1227" s="18" t="s">
        <v>2506</v>
      </c>
      <c r="B1227" s="18" t="s">
        <v>2507</v>
      </c>
      <c r="C1227" s="19">
        <v>1523.32</v>
      </c>
      <c r="D1227" s="20">
        <f t="shared" si="228"/>
        <v>1.6525925876681243E-4</v>
      </c>
      <c r="E1227" s="10">
        <f>SUM($C$5:C1227)/SUM($C$5:$C$3941)</f>
        <v>0.8710932076366068</v>
      </c>
      <c r="F1227" t="str">
        <f t="shared" si="229"/>
        <v>B</v>
      </c>
      <c r="G1227" s="21">
        <v>1.593430962343096</v>
      </c>
      <c r="H1227" s="22">
        <f t="shared" si="230"/>
        <v>0.95605857740585753</v>
      </c>
      <c r="I1227" s="23">
        <v>18.38461538461538</v>
      </c>
      <c r="J1227" s="23">
        <v>25.724142811347129</v>
      </c>
      <c r="K1227" s="24">
        <f t="shared" si="231"/>
        <v>1.3992211571025639</v>
      </c>
      <c r="L1227" t="str">
        <f t="shared" si="232"/>
        <v>Y</v>
      </c>
      <c r="M1227" s="10">
        <f t="shared" si="233"/>
        <v>0.95</v>
      </c>
      <c r="N1227" s="24">
        <f t="shared" si="234"/>
        <v>1.6448536269514715</v>
      </c>
      <c r="O1227" s="25">
        <f t="shared" si="235"/>
        <v>59.83884008644398</v>
      </c>
      <c r="P1227" s="8">
        <f t="shared" si="236"/>
        <v>97</v>
      </c>
      <c r="Q1227" s="8">
        <f t="shared" si="237"/>
        <v>955.99999999999977</v>
      </c>
      <c r="R1227" s="8">
        <f t="shared" si="238"/>
        <v>447.19989497250873</v>
      </c>
      <c r="S1227" s="8">
        <f t="shared" si="239"/>
        <v>448</v>
      </c>
      <c r="T1227" t="s">
        <v>62</v>
      </c>
    </row>
    <row r="1228" spans="1:20" x14ac:dyDescent="0.35">
      <c r="A1228" s="18" t="s">
        <v>2508</v>
      </c>
      <c r="B1228" s="18" t="s">
        <v>2509</v>
      </c>
      <c r="C1228" s="19">
        <v>1522.46</v>
      </c>
      <c r="D1228" s="20">
        <f t="shared" si="228"/>
        <v>1.6516596060061004E-4</v>
      </c>
      <c r="E1228" s="10">
        <f>SUM($C$5:C1228)/SUM($C$5:$C$3941)</f>
        <v>0.87125837359720748</v>
      </c>
      <c r="F1228" t="str">
        <f t="shared" si="229"/>
        <v>B</v>
      </c>
      <c r="G1228" s="21">
        <v>4.698950617283951</v>
      </c>
      <c r="H1228" s="22">
        <f t="shared" si="230"/>
        <v>2.8193703703703705</v>
      </c>
      <c r="I1228" s="23">
        <v>6.2307692307692308</v>
      </c>
      <c r="J1228" s="23">
        <v>13.21409732157792</v>
      </c>
      <c r="K1228" s="24">
        <f t="shared" si="231"/>
        <v>2.1207810516112713</v>
      </c>
      <c r="L1228" t="str">
        <f t="shared" si="232"/>
        <v>Z</v>
      </c>
      <c r="M1228" s="10">
        <f t="shared" si="233"/>
        <v>0.95</v>
      </c>
      <c r="N1228" s="24">
        <f t="shared" si="234"/>
        <v>1.6448536269514715</v>
      </c>
      <c r="O1228" s="25">
        <f t="shared" si="235"/>
        <v>30.738293684321235</v>
      </c>
      <c r="P1228" s="8">
        <f t="shared" si="236"/>
        <v>44</v>
      </c>
      <c r="Q1228" s="8">
        <f t="shared" si="237"/>
        <v>324</v>
      </c>
      <c r="R1228" s="8">
        <f t="shared" si="238"/>
        <v>151.60427130081877</v>
      </c>
      <c r="S1228" s="8">
        <f t="shared" si="239"/>
        <v>152</v>
      </c>
      <c r="T1228" t="s">
        <v>62</v>
      </c>
    </row>
    <row r="1229" spans="1:20" x14ac:dyDescent="0.35">
      <c r="A1229" s="18" t="s">
        <v>2510</v>
      </c>
      <c r="B1229" s="18" t="s">
        <v>2511</v>
      </c>
      <c r="C1229" s="19">
        <v>1520.73</v>
      </c>
      <c r="D1229" s="20">
        <f t="shared" si="228"/>
        <v>1.649782794058075E-4</v>
      </c>
      <c r="E1229" s="10">
        <f>SUM($C$5:C1229)/SUM($C$5:$C$3941)</f>
        <v>0.87142335187661335</v>
      </c>
      <c r="F1229" t="str">
        <f t="shared" si="229"/>
        <v>B</v>
      </c>
      <c r="G1229" s="21">
        <v>2.3687383177570092</v>
      </c>
      <c r="H1229" s="22">
        <f t="shared" si="230"/>
        <v>1.4212429906542055</v>
      </c>
      <c r="I1229" s="23">
        <v>12.34615384615385</v>
      </c>
      <c r="J1229" s="23">
        <v>18.806428412192631</v>
      </c>
      <c r="K1229" s="24">
        <f t="shared" si="231"/>
        <v>1.5232621143832032</v>
      </c>
      <c r="L1229" t="str">
        <f t="shared" si="232"/>
        <v>Y</v>
      </c>
      <c r="M1229" s="10">
        <f t="shared" si="233"/>
        <v>0.95</v>
      </c>
      <c r="N1229" s="24">
        <f t="shared" si="234"/>
        <v>1.6448536269514715</v>
      </c>
      <c r="O1229" s="25">
        <f t="shared" si="235"/>
        <v>43.747030585522495</v>
      </c>
      <c r="P1229" s="8">
        <f t="shared" si="236"/>
        <v>69</v>
      </c>
      <c r="Q1229" s="8">
        <f t="shared" si="237"/>
        <v>642.00000000000023</v>
      </c>
      <c r="R1229" s="8">
        <f t="shared" si="238"/>
        <v>300.57187738210496</v>
      </c>
      <c r="S1229" s="8">
        <f t="shared" si="239"/>
        <v>301</v>
      </c>
      <c r="T1229" t="s">
        <v>62</v>
      </c>
    </row>
    <row r="1230" spans="1:20" x14ac:dyDescent="0.35">
      <c r="A1230" s="18" t="s">
        <v>2512</v>
      </c>
      <c r="B1230" s="18" t="s">
        <v>2513</v>
      </c>
      <c r="C1230" s="19">
        <v>1519.19</v>
      </c>
      <c r="D1230" s="20">
        <f t="shared" si="228"/>
        <v>1.6481121059656133E-4</v>
      </c>
      <c r="E1230" s="10">
        <f>SUM($C$5:C1230)/SUM($C$5:$C$3941)</f>
        <v>0.87158816308720988</v>
      </c>
      <c r="F1230" t="str">
        <f t="shared" si="229"/>
        <v>B</v>
      </c>
      <c r="G1230" s="21">
        <v>1.621334044823906</v>
      </c>
      <c r="H1230" s="22">
        <f t="shared" si="230"/>
        <v>0.97280042689434354</v>
      </c>
      <c r="I1230" s="23">
        <v>18.01923076923077</v>
      </c>
      <c r="J1230" s="23">
        <v>21.61380312835276</v>
      </c>
      <c r="K1230" s="24">
        <f t="shared" si="231"/>
        <v>1.1994853390334508</v>
      </c>
      <c r="L1230" t="str">
        <f t="shared" si="232"/>
        <v>Y</v>
      </c>
      <c r="M1230" s="10">
        <f t="shared" si="233"/>
        <v>0.95</v>
      </c>
      <c r="N1230" s="24">
        <f t="shared" si="234"/>
        <v>1.6448536269514715</v>
      </c>
      <c r="O1230" s="25">
        <f t="shared" si="235"/>
        <v>50.277473521367583</v>
      </c>
      <c r="P1230" s="8">
        <f t="shared" si="236"/>
        <v>87</v>
      </c>
      <c r="Q1230" s="8">
        <f t="shared" si="237"/>
        <v>937</v>
      </c>
      <c r="R1230" s="8">
        <f t="shared" si="238"/>
        <v>438.90741403556694</v>
      </c>
      <c r="S1230" s="8">
        <f t="shared" si="239"/>
        <v>439</v>
      </c>
      <c r="T1230" t="s">
        <v>62</v>
      </c>
    </row>
    <row r="1231" spans="1:20" x14ac:dyDescent="0.35">
      <c r="A1231" s="18" t="s">
        <v>2514</v>
      </c>
      <c r="B1231" s="18" t="s">
        <v>2515</v>
      </c>
      <c r="C1231" s="19">
        <v>1515.99</v>
      </c>
      <c r="D1231" s="20">
        <f t="shared" si="228"/>
        <v>1.6446405462929655E-4</v>
      </c>
      <c r="E1231" s="10">
        <f>SUM($C$5:C1231)/SUM($C$5:$C$3941)</f>
        <v>0.87175262714183921</v>
      </c>
      <c r="F1231" t="str">
        <f t="shared" si="229"/>
        <v>B</v>
      </c>
      <c r="G1231" s="21">
        <v>15.313030303030301</v>
      </c>
      <c r="H1231" s="22">
        <f t="shared" si="230"/>
        <v>9.1878181818181801</v>
      </c>
      <c r="I1231" s="23">
        <v>1.903846153846154</v>
      </c>
      <c r="J1231" s="23">
        <v>3.3033531115805399</v>
      </c>
      <c r="K1231" s="24">
        <f t="shared" si="231"/>
        <v>1.7350945636584654</v>
      </c>
      <c r="L1231" t="str">
        <f t="shared" si="232"/>
        <v>Y</v>
      </c>
      <c r="M1231" s="10">
        <f t="shared" si="233"/>
        <v>0.95</v>
      </c>
      <c r="N1231" s="24">
        <f t="shared" si="234"/>
        <v>1.6448536269514715</v>
      </c>
      <c r="O1231" s="25">
        <f t="shared" si="235"/>
        <v>7.6841751362743844</v>
      </c>
      <c r="P1231" s="8">
        <f t="shared" si="236"/>
        <v>12</v>
      </c>
      <c r="Q1231" s="8">
        <f t="shared" si="237"/>
        <v>99</v>
      </c>
      <c r="R1231" s="8">
        <f t="shared" si="238"/>
        <v>46.422272756000496</v>
      </c>
      <c r="S1231" s="8">
        <f t="shared" si="239"/>
        <v>47</v>
      </c>
      <c r="T1231" t="s">
        <v>175</v>
      </c>
    </row>
    <row r="1232" spans="1:20" x14ac:dyDescent="0.35">
      <c r="A1232" s="18" t="s">
        <v>2516</v>
      </c>
      <c r="B1232" s="18" t="s">
        <v>2517</v>
      </c>
      <c r="C1232" s="19">
        <v>1513.73</v>
      </c>
      <c r="D1232" s="20">
        <f t="shared" si="228"/>
        <v>1.6421887572741579E-4</v>
      </c>
      <c r="E1232" s="10">
        <f>SUM($C$5:C1232)/SUM($C$5:$C$3941)</f>
        <v>0.87191684601756669</v>
      </c>
      <c r="F1232" t="str">
        <f t="shared" si="229"/>
        <v>B</v>
      </c>
      <c r="G1232" s="21">
        <v>13.51544642857143</v>
      </c>
      <c r="H1232" s="22">
        <f t="shared" si="230"/>
        <v>8.1092678571428571</v>
      </c>
      <c r="I1232" s="23">
        <v>2.1538461538461542</v>
      </c>
      <c r="J1232" s="23">
        <v>3.3453779374675618</v>
      </c>
      <c r="K1232" s="24">
        <f t="shared" si="231"/>
        <v>1.5532111852527963</v>
      </c>
      <c r="L1232" t="str">
        <f t="shared" si="232"/>
        <v>Y</v>
      </c>
      <c r="M1232" s="10">
        <f t="shared" si="233"/>
        <v>0.95</v>
      </c>
      <c r="N1232" s="24">
        <f t="shared" si="234"/>
        <v>1.6448536269514715</v>
      </c>
      <c r="O1232" s="25">
        <f t="shared" si="235"/>
        <v>7.7819322065237726</v>
      </c>
      <c r="P1232" s="8">
        <f t="shared" si="236"/>
        <v>13</v>
      </c>
      <c r="Q1232" s="8">
        <f t="shared" si="237"/>
        <v>112.00000000000001</v>
      </c>
      <c r="R1232" s="8">
        <f t="shared" si="238"/>
        <v>52.557316932855088</v>
      </c>
      <c r="S1232" s="8">
        <f t="shared" si="239"/>
        <v>53</v>
      </c>
      <c r="T1232" t="s">
        <v>62</v>
      </c>
    </row>
    <row r="1233" spans="1:20" x14ac:dyDescent="0.35">
      <c r="A1233" s="18" t="s">
        <v>2518</v>
      </c>
      <c r="B1233" s="18" t="s">
        <v>2519</v>
      </c>
      <c r="C1233" s="19">
        <v>1511.48</v>
      </c>
      <c r="D1233" s="20">
        <f t="shared" si="228"/>
        <v>1.6397478168793272E-4</v>
      </c>
      <c r="E1233" s="10">
        <f>SUM($C$5:C1233)/SUM($C$5:$C$3941)</f>
        <v>0.87208082079925464</v>
      </c>
      <c r="F1233" t="str">
        <f t="shared" si="229"/>
        <v>B</v>
      </c>
      <c r="G1233" s="21">
        <v>1.6062486716259301</v>
      </c>
      <c r="H1233" s="22">
        <f t="shared" si="230"/>
        <v>0.96374920297555799</v>
      </c>
      <c r="I1233" s="23">
        <v>18.09615384615385</v>
      </c>
      <c r="J1233" s="23">
        <v>35.594811042514863</v>
      </c>
      <c r="K1233" s="24">
        <f t="shared" si="231"/>
        <v>1.9669821192463044</v>
      </c>
      <c r="L1233" t="str">
        <f t="shared" si="232"/>
        <v>Y</v>
      </c>
      <c r="M1233" s="10">
        <f t="shared" si="233"/>
        <v>0.95</v>
      </c>
      <c r="N1233" s="24">
        <f t="shared" si="234"/>
        <v>1.6448536269514715</v>
      </c>
      <c r="O1233" s="25">
        <f t="shared" si="235"/>
        <v>82.79973492219527</v>
      </c>
      <c r="P1233" s="8">
        <f t="shared" si="236"/>
        <v>119</v>
      </c>
      <c r="Q1233" s="8">
        <f t="shared" si="237"/>
        <v>941.00000000000023</v>
      </c>
      <c r="R1233" s="8">
        <f t="shared" si="238"/>
        <v>441.90385845968643</v>
      </c>
      <c r="S1233" s="8">
        <f t="shared" si="239"/>
        <v>442</v>
      </c>
      <c r="T1233" t="s">
        <v>62</v>
      </c>
    </row>
    <row r="1234" spans="1:20" x14ac:dyDescent="0.35">
      <c r="A1234" s="18" t="s">
        <v>2520</v>
      </c>
      <c r="B1234" s="18" t="s">
        <v>2521</v>
      </c>
      <c r="C1234" s="19">
        <v>1507.43</v>
      </c>
      <c r="D1234" s="20">
        <f t="shared" si="228"/>
        <v>1.6353541241686322E-4</v>
      </c>
      <c r="E1234" s="10">
        <f>SUM($C$5:C1234)/SUM($C$5:$C$3941)</f>
        <v>0.87224435621167151</v>
      </c>
      <c r="F1234" t="str">
        <f t="shared" si="229"/>
        <v>B</v>
      </c>
      <c r="G1234" s="21">
        <v>1.840573870573871</v>
      </c>
      <c r="H1234" s="22">
        <f t="shared" si="230"/>
        <v>1.1043443223443226</v>
      </c>
      <c r="I1234" s="23">
        <v>15.75</v>
      </c>
      <c r="J1234" s="23">
        <v>52.693667067491212</v>
      </c>
      <c r="K1234" s="24">
        <f t="shared" si="231"/>
        <v>3.3456296550788069</v>
      </c>
      <c r="L1234" t="str">
        <f t="shared" si="232"/>
        <v>Z</v>
      </c>
      <c r="M1234" s="10">
        <f t="shared" si="233"/>
        <v>0.95</v>
      </c>
      <c r="N1234" s="24">
        <f t="shared" si="234"/>
        <v>1.6448536269514715</v>
      </c>
      <c r="O1234" s="25">
        <f t="shared" si="235"/>
        <v>122.57465449262922</v>
      </c>
      <c r="P1234" s="8">
        <f t="shared" si="236"/>
        <v>155</v>
      </c>
      <c r="Q1234" s="8">
        <f t="shared" si="237"/>
        <v>819</v>
      </c>
      <c r="R1234" s="8">
        <f t="shared" si="238"/>
        <v>385.12764796636378</v>
      </c>
      <c r="S1234" s="8">
        <f t="shared" si="239"/>
        <v>386</v>
      </c>
      <c r="T1234" t="s">
        <v>62</v>
      </c>
    </row>
    <row r="1235" spans="1:20" x14ac:dyDescent="0.35">
      <c r="A1235" s="18" t="s">
        <v>2522</v>
      </c>
      <c r="B1235" s="18" t="s">
        <v>2523</v>
      </c>
      <c r="C1235" s="19">
        <v>1505.87</v>
      </c>
      <c r="D1235" s="20">
        <f t="shared" si="228"/>
        <v>1.6336617388282163E-4</v>
      </c>
      <c r="E1235" s="10">
        <f>SUM($C$5:C1235)/SUM($C$5:$C$3941)</f>
        <v>0.87240772238555431</v>
      </c>
      <c r="F1235" t="str">
        <f t="shared" si="229"/>
        <v>B</v>
      </c>
      <c r="G1235" s="21">
        <v>7.6830102040816328</v>
      </c>
      <c r="H1235" s="22">
        <f t="shared" si="230"/>
        <v>4.6098061224489797</v>
      </c>
      <c r="I1235" s="23">
        <v>3.7692307692307692</v>
      </c>
      <c r="J1235" s="23">
        <v>6.9384277605837053</v>
      </c>
      <c r="K1235" s="24">
        <f t="shared" si="231"/>
        <v>1.8408073650528198</v>
      </c>
      <c r="L1235" t="str">
        <f t="shared" si="232"/>
        <v>Y</v>
      </c>
      <c r="M1235" s="10">
        <f t="shared" si="233"/>
        <v>0.95</v>
      </c>
      <c r="N1235" s="24">
        <f t="shared" si="234"/>
        <v>1.6448536269514715</v>
      </c>
      <c r="O1235" s="25">
        <f t="shared" si="235"/>
        <v>16.139992390097031</v>
      </c>
      <c r="P1235" s="8">
        <f t="shared" si="236"/>
        <v>24</v>
      </c>
      <c r="Q1235" s="8">
        <f t="shared" si="237"/>
        <v>196</v>
      </c>
      <c r="R1235" s="8">
        <f t="shared" si="238"/>
        <v>92.215028183339612</v>
      </c>
      <c r="S1235" s="8">
        <f t="shared" si="239"/>
        <v>93</v>
      </c>
      <c r="T1235" t="s">
        <v>62</v>
      </c>
    </row>
    <row r="1236" spans="1:20" x14ac:dyDescent="0.35">
      <c r="A1236" s="18" t="s">
        <v>2524</v>
      </c>
      <c r="B1236" s="18" t="s">
        <v>2525</v>
      </c>
      <c r="C1236" s="19">
        <v>1504.93</v>
      </c>
      <c r="D1236" s="20">
        <f t="shared" si="228"/>
        <v>1.6326419681743761E-4</v>
      </c>
      <c r="E1236" s="10">
        <f>SUM($C$5:C1236)/SUM($C$5:$C$3941)</f>
        <v>0.87257098658237175</v>
      </c>
      <c r="F1236" t="str">
        <f t="shared" si="229"/>
        <v>B</v>
      </c>
      <c r="G1236" s="21">
        <v>15.049300000000001</v>
      </c>
      <c r="H1236" s="22">
        <f t="shared" si="230"/>
        <v>9.0295799999999993</v>
      </c>
      <c r="I1236" s="23">
        <v>1.9230769230769229</v>
      </c>
      <c r="J1236" s="23">
        <v>3.0087855269041679</v>
      </c>
      <c r="K1236" s="24">
        <f t="shared" si="231"/>
        <v>1.5645684739901675</v>
      </c>
      <c r="L1236" t="str">
        <f t="shared" si="232"/>
        <v>Y</v>
      </c>
      <c r="M1236" s="10">
        <f t="shared" si="233"/>
        <v>0.95</v>
      </c>
      <c r="N1236" s="24">
        <f t="shared" si="234"/>
        <v>1.6448536269514715</v>
      </c>
      <c r="O1236" s="25">
        <f t="shared" si="235"/>
        <v>6.9989595890210774</v>
      </c>
      <c r="P1236" s="8">
        <f t="shared" si="236"/>
        <v>11</v>
      </c>
      <c r="Q1236" s="8">
        <f t="shared" si="237"/>
        <v>99.999999999999986</v>
      </c>
      <c r="R1236" s="8">
        <f t="shared" si="238"/>
        <v>47.063175038670877</v>
      </c>
      <c r="S1236" s="8">
        <f t="shared" si="239"/>
        <v>48</v>
      </c>
      <c r="T1236" t="s">
        <v>62</v>
      </c>
    </row>
    <row r="1237" spans="1:20" x14ac:dyDescent="0.35">
      <c r="A1237" s="18" t="s">
        <v>2526</v>
      </c>
      <c r="B1237" s="18" t="s">
        <v>2527</v>
      </c>
      <c r="C1237" s="19">
        <v>1502.36</v>
      </c>
      <c r="D1237" s="20">
        <f t="shared" si="228"/>
        <v>1.6298538718122806E-4</v>
      </c>
      <c r="E1237" s="10">
        <f>SUM($C$5:C1237)/SUM($C$5:$C$3941)</f>
        <v>0.87273397196955305</v>
      </c>
      <c r="F1237" t="str">
        <f t="shared" si="229"/>
        <v>B</v>
      </c>
      <c r="G1237" s="21">
        <v>1.1961464968152871</v>
      </c>
      <c r="H1237" s="22">
        <f t="shared" si="230"/>
        <v>0.71768789808917222</v>
      </c>
      <c r="I1237" s="23">
        <v>24.15384615384615</v>
      </c>
      <c r="J1237" s="23">
        <v>73.473053514606164</v>
      </c>
      <c r="K1237" s="24">
        <f t="shared" si="231"/>
        <v>3.0418780117512112</v>
      </c>
      <c r="L1237" t="str">
        <f t="shared" si="232"/>
        <v>Z</v>
      </c>
      <c r="M1237" s="10">
        <f t="shared" si="233"/>
        <v>0.95</v>
      </c>
      <c r="N1237" s="24">
        <f t="shared" si="234"/>
        <v>1.6448536269514715</v>
      </c>
      <c r="O1237" s="25">
        <f t="shared" si="235"/>
        <v>170.91112936847435</v>
      </c>
      <c r="P1237" s="8">
        <f t="shared" si="236"/>
        <v>220</v>
      </c>
      <c r="Q1237" s="8">
        <f t="shared" si="237"/>
        <v>1255.9999999999998</v>
      </c>
      <c r="R1237" s="8">
        <f t="shared" si="238"/>
        <v>591.61885419772159</v>
      </c>
      <c r="S1237" s="8">
        <f t="shared" si="239"/>
        <v>592</v>
      </c>
      <c r="T1237" t="s">
        <v>62</v>
      </c>
    </row>
    <row r="1238" spans="1:20" x14ac:dyDescent="0.35">
      <c r="A1238" s="18" t="s">
        <v>2528</v>
      </c>
      <c r="B1238" s="18" t="s">
        <v>2529</v>
      </c>
      <c r="C1238" s="19">
        <v>1501.25</v>
      </c>
      <c r="D1238" s="20">
        <f t="shared" si="228"/>
        <v>1.6286496745508309E-4</v>
      </c>
      <c r="E1238" s="10">
        <f>SUM($C$5:C1238)/SUM($C$5:$C$3941)</f>
        <v>0.87289683693700815</v>
      </c>
      <c r="F1238" t="str">
        <f t="shared" si="229"/>
        <v>B</v>
      </c>
      <c r="G1238" s="21">
        <v>1.5953772582359189</v>
      </c>
      <c r="H1238" s="22">
        <f t="shared" si="230"/>
        <v>0.95722635494155128</v>
      </c>
      <c r="I1238" s="23">
        <v>18.09615384615385</v>
      </c>
      <c r="J1238" s="23">
        <v>37.827399352582887</v>
      </c>
      <c r="K1238" s="24">
        <f t="shared" si="231"/>
        <v>2.0903557559344419</v>
      </c>
      <c r="L1238" t="str">
        <f t="shared" si="232"/>
        <v>Z</v>
      </c>
      <c r="M1238" s="10">
        <f t="shared" si="233"/>
        <v>0.95</v>
      </c>
      <c r="N1238" s="24">
        <f t="shared" si="234"/>
        <v>1.6448536269514715</v>
      </c>
      <c r="O1238" s="25">
        <f t="shared" si="235"/>
        <v>87.993124487972935</v>
      </c>
      <c r="P1238" s="8">
        <f t="shared" si="236"/>
        <v>125</v>
      </c>
      <c r="Q1238" s="8">
        <f t="shared" si="237"/>
        <v>941.00000000000023</v>
      </c>
      <c r="R1238" s="8">
        <f t="shared" si="238"/>
        <v>443.40693964699784</v>
      </c>
      <c r="S1238" s="8">
        <f t="shared" si="239"/>
        <v>444</v>
      </c>
      <c r="T1238" t="s">
        <v>62</v>
      </c>
    </row>
    <row r="1239" spans="1:20" x14ac:dyDescent="0.35">
      <c r="A1239" s="18" t="s">
        <v>2530</v>
      </c>
      <c r="B1239" s="18" t="s">
        <v>2531</v>
      </c>
      <c r="C1239" s="19">
        <v>1498.83</v>
      </c>
      <c r="D1239" s="20">
        <f t="shared" si="228"/>
        <v>1.6260243075483908E-4</v>
      </c>
      <c r="E1239" s="10">
        <f>SUM($C$5:C1239)/SUM($C$5:$C$3941)</f>
        <v>0.87305943936776298</v>
      </c>
      <c r="F1239" t="str">
        <f t="shared" si="229"/>
        <v>B</v>
      </c>
      <c r="G1239" s="21">
        <v>0.40729076086956523</v>
      </c>
      <c r="H1239" s="22">
        <f t="shared" si="230"/>
        <v>0.24437445652173911</v>
      </c>
      <c r="I1239" s="23">
        <v>70.769230769230774</v>
      </c>
      <c r="J1239" s="23">
        <v>54.803612083838942</v>
      </c>
      <c r="K1239" s="24">
        <f t="shared" si="231"/>
        <v>0.77439886640207201</v>
      </c>
      <c r="L1239" t="str">
        <f t="shared" si="232"/>
        <v>X</v>
      </c>
      <c r="M1239" s="10">
        <f t="shared" si="233"/>
        <v>0.95</v>
      </c>
      <c r="N1239" s="24">
        <f t="shared" si="234"/>
        <v>1.6448536269514715</v>
      </c>
      <c r="O1239" s="25">
        <f t="shared" si="235"/>
        <v>127.48275437958556</v>
      </c>
      <c r="P1239" s="8">
        <f t="shared" si="236"/>
        <v>270</v>
      </c>
      <c r="Q1239" s="8">
        <f t="shared" si="237"/>
        <v>3680</v>
      </c>
      <c r="R1239" s="8">
        <f t="shared" si="238"/>
        <v>1735.4455923241378</v>
      </c>
      <c r="S1239" s="8">
        <f t="shared" si="239"/>
        <v>1736</v>
      </c>
      <c r="T1239" t="s">
        <v>62</v>
      </c>
    </row>
    <row r="1240" spans="1:20" x14ac:dyDescent="0.35">
      <c r="A1240" s="18" t="s">
        <v>2532</v>
      </c>
      <c r="B1240" s="18" t="s">
        <v>2533</v>
      </c>
      <c r="C1240" s="19">
        <v>1497.89</v>
      </c>
      <c r="D1240" s="20">
        <f t="shared" si="228"/>
        <v>1.6250045368945508E-4</v>
      </c>
      <c r="E1240" s="10">
        <f>SUM($C$5:C1240)/SUM($C$5:$C$3941)</f>
        <v>0.87322193982145235</v>
      </c>
      <c r="F1240" t="str">
        <f t="shared" si="229"/>
        <v>B</v>
      </c>
      <c r="G1240" s="21">
        <v>0.92177846153846144</v>
      </c>
      <c r="H1240" s="22">
        <f t="shared" si="230"/>
        <v>0.55306707692307688</v>
      </c>
      <c r="I1240" s="23">
        <v>31.25</v>
      </c>
      <c r="J1240" s="23">
        <v>30.20639784198432</v>
      </c>
      <c r="K1240" s="24">
        <f t="shared" si="231"/>
        <v>0.96660473094349819</v>
      </c>
      <c r="L1240" t="str">
        <f t="shared" si="232"/>
        <v>X</v>
      </c>
      <c r="M1240" s="10">
        <f t="shared" si="233"/>
        <v>0.95</v>
      </c>
      <c r="N1240" s="24">
        <f t="shared" si="234"/>
        <v>1.6448536269514715</v>
      </c>
      <c r="O1240" s="25">
        <f t="shared" si="235"/>
        <v>70.265346577717494</v>
      </c>
      <c r="P1240" s="8">
        <f t="shared" si="236"/>
        <v>133</v>
      </c>
      <c r="Q1240" s="8">
        <f t="shared" si="237"/>
        <v>1625</v>
      </c>
      <c r="R1240" s="8">
        <f t="shared" si="238"/>
        <v>766.57169144487125</v>
      </c>
      <c r="S1240" s="8">
        <f t="shared" si="239"/>
        <v>767</v>
      </c>
      <c r="T1240" t="s">
        <v>62</v>
      </c>
    </row>
    <row r="1241" spans="1:20" x14ac:dyDescent="0.35">
      <c r="A1241" s="18" t="s">
        <v>2534</v>
      </c>
      <c r="B1241" s="18" t="s">
        <v>2535</v>
      </c>
      <c r="C1241" s="19">
        <v>1496.46</v>
      </c>
      <c r="D1241" s="20">
        <f t="shared" si="228"/>
        <v>1.6234531836658363E-4</v>
      </c>
      <c r="E1241" s="10">
        <f>SUM($C$5:C1241)/SUM($C$5:$C$3941)</f>
        <v>0.87338428513981892</v>
      </c>
      <c r="F1241" t="str">
        <f t="shared" si="229"/>
        <v>B</v>
      </c>
      <c r="G1241" s="21">
        <v>2.3200930232558141</v>
      </c>
      <c r="H1241" s="22">
        <f t="shared" si="230"/>
        <v>1.3920558139534884</v>
      </c>
      <c r="I1241" s="23">
        <v>12.40384615384615</v>
      </c>
      <c r="J1241" s="23">
        <v>20.131196759166091</v>
      </c>
      <c r="K1241" s="24">
        <f t="shared" si="231"/>
        <v>1.6229802038397474</v>
      </c>
      <c r="L1241" t="str">
        <f t="shared" si="232"/>
        <v>Y</v>
      </c>
      <c r="M1241" s="10">
        <f t="shared" si="233"/>
        <v>0.95</v>
      </c>
      <c r="N1241" s="24">
        <f t="shared" si="234"/>
        <v>1.6448536269514715</v>
      </c>
      <c r="O1241" s="25">
        <f t="shared" si="235"/>
        <v>46.828672677447123</v>
      </c>
      <c r="P1241" s="8">
        <f t="shared" si="236"/>
        <v>72</v>
      </c>
      <c r="Q1241" s="8">
        <f t="shared" si="237"/>
        <v>644.99999999999977</v>
      </c>
      <c r="R1241" s="8">
        <f t="shared" si="238"/>
        <v>304.41533819369391</v>
      </c>
      <c r="S1241" s="8">
        <f t="shared" si="239"/>
        <v>305</v>
      </c>
      <c r="T1241" t="s">
        <v>62</v>
      </c>
    </row>
    <row r="1242" spans="1:20" x14ac:dyDescent="0.35">
      <c r="A1242" s="18" t="s">
        <v>2536</v>
      </c>
      <c r="B1242" s="18" t="s">
        <v>2537</v>
      </c>
      <c r="C1242" s="19">
        <v>1494.25</v>
      </c>
      <c r="D1242" s="20">
        <f t="shared" si="228"/>
        <v>1.6210556377669135E-4</v>
      </c>
      <c r="E1242" s="10">
        <f>SUM($C$5:C1242)/SUM($C$5:$C$3941)</f>
        <v>0.87354639070359563</v>
      </c>
      <c r="F1242" t="str">
        <f t="shared" si="229"/>
        <v>B</v>
      </c>
      <c r="G1242" s="21">
        <v>1.3925908667287981</v>
      </c>
      <c r="H1242" s="22">
        <f t="shared" si="230"/>
        <v>0.83555452003727881</v>
      </c>
      <c r="I1242" s="23">
        <v>20.63461538461538</v>
      </c>
      <c r="J1242" s="23">
        <v>13.158206037438401</v>
      </c>
      <c r="K1242" s="24">
        <f t="shared" si="231"/>
        <v>0.63767634105013704</v>
      </c>
      <c r="L1242" t="str">
        <f t="shared" si="232"/>
        <v>X</v>
      </c>
      <c r="M1242" s="10">
        <f t="shared" si="233"/>
        <v>0.95</v>
      </c>
      <c r="N1242" s="24">
        <f t="shared" si="234"/>
        <v>1.6448536269514715</v>
      </c>
      <c r="O1242" s="25">
        <f t="shared" si="235"/>
        <v>30.608280815150898</v>
      </c>
      <c r="P1242" s="8">
        <f t="shared" si="236"/>
        <v>72</v>
      </c>
      <c r="Q1242" s="8">
        <f t="shared" si="237"/>
        <v>1072.9999999999998</v>
      </c>
      <c r="R1242" s="8">
        <f t="shared" si="238"/>
        <v>506.78932968592471</v>
      </c>
      <c r="S1242" s="8">
        <f t="shared" si="239"/>
        <v>507</v>
      </c>
      <c r="T1242" t="s">
        <v>62</v>
      </c>
    </row>
    <row r="1243" spans="1:20" x14ac:dyDescent="0.35">
      <c r="A1243" s="18" t="s">
        <v>2538</v>
      </c>
      <c r="B1243" s="18" t="s">
        <v>2539</v>
      </c>
      <c r="C1243" s="19">
        <v>1491.58</v>
      </c>
      <c r="D1243" s="20">
        <f t="shared" si="228"/>
        <v>1.6181590551650479E-4</v>
      </c>
      <c r="E1243" s="10">
        <f>SUM($C$5:C1243)/SUM($C$5:$C$3941)</f>
        <v>0.87370820660911219</v>
      </c>
      <c r="F1243" t="str">
        <f t="shared" si="229"/>
        <v>B</v>
      </c>
      <c r="G1243" s="21">
        <v>2.032125340599455</v>
      </c>
      <c r="H1243" s="22">
        <f t="shared" si="230"/>
        <v>1.2192752043596731</v>
      </c>
      <c r="I1243" s="23">
        <v>14.11538461538461</v>
      </c>
      <c r="J1243" s="23">
        <v>31.18298546005677</v>
      </c>
      <c r="K1243" s="24">
        <f t="shared" si="231"/>
        <v>2.2091488336824967</v>
      </c>
      <c r="L1243" t="str">
        <f t="shared" si="232"/>
        <v>Z</v>
      </c>
      <c r="M1243" s="10">
        <f t="shared" si="233"/>
        <v>0.95</v>
      </c>
      <c r="N1243" s="24">
        <f t="shared" si="234"/>
        <v>1.6448536269514715</v>
      </c>
      <c r="O1243" s="25">
        <f t="shared" si="235"/>
        <v>72.537059603757029</v>
      </c>
      <c r="P1243" s="8">
        <f t="shared" si="236"/>
        <v>101</v>
      </c>
      <c r="Q1243" s="8">
        <f t="shared" si="237"/>
        <v>733.99999999999966</v>
      </c>
      <c r="R1243" s="8">
        <f t="shared" si="238"/>
        <v>346.98616327873106</v>
      </c>
      <c r="S1243" s="8">
        <f t="shared" si="239"/>
        <v>347</v>
      </c>
      <c r="T1243" t="s">
        <v>175</v>
      </c>
    </row>
    <row r="1244" spans="1:20" x14ac:dyDescent="0.35">
      <c r="A1244" s="18" t="s">
        <v>2540</v>
      </c>
      <c r="B1244" s="18" t="s">
        <v>2541</v>
      </c>
      <c r="C1244" s="19">
        <v>1490.5</v>
      </c>
      <c r="D1244" s="20">
        <f t="shared" si="228"/>
        <v>1.6169874037755294E-4</v>
      </c>
      <c r="E1244" s="10">
        <f>SUM($C$5:C1244)/SUM($C$5:$C$3941)</f>
        <v>0.87386990534948972</v>
      </c>
      <c r="F1244" t="str">
        <f t="shared" si="229"/>
        <v>B</v>
      </c>
      <c r="G1244" s="21">
        <v>0.41117241379310338</v>
      </c>
      <c r="H1244" s="22">
        <f t="shared" si="230"/>
        <v>0.24670344827586202</v>
      </c>
      <c r="I1244" s="23">
        <v>69.711538461538467</v>
      </c>
      <c r="J1244" s="23">
        <v>86.650149980853328</v>
      </c>
      <c r="K1244" s="24">
        <f t="shared" si="231"/>
        <v>1.2429814617943098</v>
      </c>
      <c r="L1244" t="str">
        <f t="shared" si="232"/>
        <v>Y</v>
      </c>
      <c r="M1244" s="10">
        <f t="shared" si="233"/>
        <v>0.95</v>
      </c>
      <c r="N1244" s="24">
        <f t="shared" si="234"/>
        <v>1.6448536269514715</v>
      </c>
      <c r="O1244" s="25">
        <f t="shared" si="235"/>
        <v>201.56335261377507</v>
      </c>
      <c r="P1244" s="8">
        <f t="shared" si="236"/>
        <v>341</v>
      </c>
      <c r="Q1244" s="8">
        <f t="shared" si="237"/>
        <v>3625.0000000000005</v>
      </c>
      <c r="R1244" s="8">
        <f t="shared" si="238"/>
        <v>1714.2785591667639</v>
      </c>
      <c r="S1244" s="8">
        <f t="shared" si="239"/>
        <v>1715</v>
      </c>
      <c r="T1244" t="s">
        <v>62</v>
      </c>
    </row>
    <row r="1245" spans="1:20" x14ac:dyDescent="0.35">
      <c r="A1245" s="18" t="s">
        <v>2542</v>
      </c>
      <c r="B1245" s="18" t="s">
        <v>2543</v>
      </c>
      <c r="C1245" s="19">
        <v>1490.49</v>
      </c>
      <c r="D1245" s="20">
        <f t="shared" si="228"/>
        <v>1.6169765551515524E-4</v>
      </c>
      <c r="E1245" s="10">
        <f>SUM($C$5:C1245)/SUM($C$5:$C$3941)</f>
        <v>0.87403160300500493</v>
      </c>
      <c r="F1245" t="str">
        <f t="shared" si="229"/>
        <v>B</v>
      </c>
      <c r="G1245" s="21">
        <v>3.060554414784395</v>
      </c>
      <c r="H1245" s="22">
        <f t="shared" si="230"/>
        <v>1.8363326488706369</v>
      </c>
      <c r="I1245" s="23">
        <v>9.365384615384615</v>
      </c>
      <c r="J1245" s="23">
        <v>10.04700491152999</v>
      </c>
      <c r="K1245" s="24">
        <f t="shared" si="231"/>
        <v>1.0727808119087465</v>
      </c>
      <c r="L1245" t="str">
        <f t="shared" si="232"/>
        <v>Y</v>
      </c>
      <c r="M1245" s="10">
        <f t="shared" si="233"/>
        <v>0.95</v>
      </c>
      <c r="N1245" s="24">
        <f t="shared" si="234"/>
        <v>1.6448536269514715</v>
      </c>
      <c r="O1245" s="25">
        <f t="shared" si="235"/>
        <v>23.371084691053948</v>
      </c>
      <c r="P1245" s="8">
        <f t="shared" si="236"/>
        <v>43</v>
      </c>
      <c r="Q1245" s="8">
        <f t="shared" si="237"/>
        <v>487</v>
      </c>
      <c r="R1245" s="8">
        <f t="shared" si="238"/>
        <v>230.30523004437424</v>
      </c>
      <c r="S1245" s="8">
        <f t="shared" si="239"/>
        <v>231</v>
      </c>
      <c r="T1245" t="s">
        <v>62</v>
      </c>
    </row>
    <row r="1246" spans="1:20" x14ac:dyDescent="0.35">
      <c r="A1246" s="18" t="s">
        <v>2544</v>
      </c>
      <c r="B1246" s="18" t="s">
        <v>2545</v>
      </c>
      <c r="C1246" s="19">
        <v>1487.4</v>
      </c>
      <c r="D1246" s="20">
        <f t="shared" si="228"/>
        <v>1.6136243303426518E-4</v>
      </c>
      <c r="E1246" s="10">
        <f>SUM($C$5:C1246)/SUM($C$5:$C$3941)</f>
        <v>0.87419296543803915</v>
      </c>
      <c r="F1246" t="str">
        <f t="shared" si="229"/>
        <v>B</v>
      </c>
      <c r="G1246" s="21">
        <v>2.313219284603421</v>
      </c>
      <c r="H1246" s="22">
        <f t="shared" si="230"/>
        <v>1.3879315707620525</v>
      </c>
      <c r="I1246" s="23">
        <v>12.36538461538461</v>
      </c>
      <c r="J1246" s="23">
        <v>32.337696600373341</v>
      </c>
      <c r="K1246" s="24">
        <f t="shared" si="231"/>
        <v>2.6151791962976896</v>
      </c>
      <c r="L1246" t="str">
        <f t="shared" si="232"/>
        <v>Z</v>
      </c>
      <c r="M1246" s="10">
        <f t="shared" si="233"/>
        <v>0.95</v>
      </c>
      <c r="N1246" s="24">
        <f t="shared" si="234"/>
        <v>1.6448536269514715</v>
      </c>
      <c r="O1246" s="25">
        <f t="shared" si="235"/>
        <v>75.223118990776129</v>
      </c>
      <c r="P1246" s="8">
        <f t="shared" si="236"/>
        <v>100</v>
      </c>
      <c r="Q1246" s="8">
        <f t="shared" si="237"/>
        <v>642.99999999999966</v>
      </c>
      <c r="R1246" s="8">
        <f t="shared" si="238"/>
        <v>304.39425884869098</v>
      </c>
      <c r="S1246" s="8">
        <f t="shared" si="239"/>
        <v>305</v>
      </c>
      <c r="T1246" t="s">
        <v>175</v>
      </c>
    </row>
    <row r="1247" spans="1:20" x14ac:dyDescent="0.35">
      <c r="A1247" s="18" t="s">
        <v>2546</v>
      </c>
      <c r="B1247" s="18" t="s">
        <v>2547</v>
      </c>
      <c r="C1247" s="19">
        <v>1485.3</v>
      </c>
      <c r="D1247" s="20">
        <f t="shared" si="228"/>
        <v>1.6113461193074764E-4</v>
      </c>
      <c r="E1247" s="10">
        <f>SUM($C$5:C1247)/SUM($C$5:$C$3941)</f>
        <v>0.87435410004996994</v>
      </c>
      <c r="F1247" t="str">
        <f t="shared" si="229"/>
        <v>B</v>
      </c>
      <c r="G1247" s="21">
        <v>27.50555555555556</v>
      </c>
      <c r="H1247" s="22">
        <f t="shared" si="230"/>
        <v>16.503333333333334</v>
      </c>
      <c r="I1247" s="23">
        <v>1.038461538461539</v>
      </c>
      <c r="J1247" s="23">
        <v>3.441166802012948</v>
      </c>
      <c r="K1247" s="24">
        <f t="shared" si="231"/>
        <v>3.3137161797161703</v>
      </c>
      <c r="L1247" t="str">
        <f t="shared" si="232"/>
        <v>Z</v>
      </c>
      <c r="M1247" s="10">
        <f t="shared" si="233"/>
        <v>0.95</v>
      </c>
      <c r="N1247" s="24">
        <f t="shared" si="234"/>
        <v>1.6448536269514715</v>
      </c>
      <c r="O1247" s="25">
        <f t="shared" si="235"/>
        <v>8.0047538021598008</v>
      </c>
      <c r="P1247" s="8">
        <f t="shared" si="236"/>
        <v>11</v>
      </c>
      <c r="Q1247" s="8">
        <f t="shared" si="237"/>
        <v>54.000000000000028</v>
      </c>
      <c r="R1247" s="8">
        <f t="shared" si="238"/>
        <v>25.581502103053211</v>
      </c>
      <c r="S1247" s="8">
        <f t="shared" si="239"/>
        <v>26</v>
      </c>
      <c r="T1247" t="s">
        <v>62</v>
      </c>
    </row>
    <row r="1248" spans="1:20" x14ac:dyDescent="0.35">
      <c r="A1248" s="18" t="s">
        <v>2548</v>
      </c>
      <c r="B1248" s="18" t="s">
        <v>2549</v>
      </c>
      <c r="C1248" s="19">
        <v>1485.14</v>
      </c>
      <c r="D1248" s="20">
        <f t="shared" si="228"/>
        <v>1.6111725413238442E-4</v>
      </c>
      <c r="E1248" s="10">
        <f>SUM($C$5:C1248)/SUM($C$5:$C$3941)</f>
        <v>0.87451521730410231</v>
      </c>
      <c r="F1248" t="str">
        <f t="shared" si="229"/>
        <v>B</v>
      </c>
      <c r="G1248" s="21">
        <v>1.346455122393472</v>
      </c>
      <c r="H1248" s="22">
        <f t="shared" si="230"/>
        <v>0.80787307343608317</v>
      </c>
      <c r="I1248" s="23">
        <v>21.21153846153846</v>
      </c>
      <c r="J1248" s="23">
        <v>51.3211100312691</v>
      </c>
      <c r="K1248" s="24">
        <f t="shared" si="231"/>
        <v>2.4194902281287338</v>
      </c>
      <c r="L1248" t="str">
        <f t="shared" si="232"/>
        <v>Z</v>
      </c>
      <c r="M1248" s="10">
        <f t="shared" si="233"/>
        <v>0.95</v>
      </c>
      <c r="N1248" s="24">
        <f t="shared" si="234"/>
        <v>1.6448536269514715</v>
      </c>
      <c r="O1248" s="25">
        <f t="shared" si="235"/>
        <v>119.38184757959229</v>
      </c>
      <c r="P1248" s="8">
        <f t="shared" si="236"/>
        <v>162</v>
      </c>
      <c r="Q1248" s="8">
        <f t="shared" si="237"/>
        <v>1103</v>
      </c>
      <c r="R1248" s="8">
        <f t="shared" si="238"/>
        <v>522.55401316090956</v>
      </c>
      <c r="S1248" s="8">
        <f t="shared" si="239"/>
        <v>523</v>
      </c>
      <c r="T1248" t="s">
        <v>62</v>
      </c>
    </row>
    <row r="1249" spans="1:20" x14ac:dyDescent="0.35">
      <c r="A1249" s="18" t="s">
        <v>2550</v>
      </c>
      <c r="B1249" s="18" t="s">
        <v>2551</v>
      </c>
      <c r="C1249" s="19">
        <v>1482.13</v>
      </c>
      <c r="D1249" s="20">
        <f t="shared" si="228"/>
        <v>1.6079071055067598E-4</v>
      </c>
      <c r="E1249" s="10">
        <f>SUM($C$5:C1249)/SUM($C$5:$C$3941)</f>
        <v>0.87467600801465295</v>
      </c>
      <c r="F1249" t="str">
        <f t="shared" si="229"/>
        <v>B</v>
      </c>
      <c r="G1249" s="21">
        <v>1.501651469098277</v>
      </c>
      <c r="H1249" s="22">
        <f t="shared" si="230"/>
        <v>0.90099088145896611</v>
      </c>
      <c r="I1249" s="23">
        <v>18.98076923076923</v>
      </c>
      <c r="J1249" s="23">
        <v>25.812666281753081</v>
      </c>
      <c r="K1249" s="24">
        <f t="shared" si="231"/>
        <v>1.3599378385523406</v>
      </c>
      <c r="L1249" t="str">
        <f t="shared" si="232"/>
        <v>Y</v>
      </c>
      <c r="M1249" s="10">
        <f t="shared" si="233"/>
        <v>0.95</v>
      </c>
      <c r="N1249" s="24">
        <f t="shared" si="234"/>
        <v>1.6448536269514715</v>
      </c>
      <c r="O1249" s="25">
        <f t="shared" si="235"/>
        <v>60.044761108900062</v>
      </c>
      <c r="P1249" s="8">
        <f t="shared" si="236"/>
        <v>99</v>
      </c>
      <c r="Q1249" s="8">
        <f t="shared" si="237"/>
        <v>987</v>
      </c>
      <c r="R1249" s="8">
        <f t="shared" si="238"/>
        <v>468.07276936988876</v>
      </c>
      <c r="S1249" s="8">
        <f t="shared" si="239"/>
        <v>469</v>
      </c>
      <c r="T1249" t="s">
        <v>62</v>
      </c>
    </row>
    <row r="1250" spans="1:20" x14ac:dyDescent="0.35">
      <c r="A1250" s="18" t="s">
        <v>2552</v>
      </c>
      <c r="B1250" s="18" t="s">
        <v>2553</v>
      </c>
      <c r="C1250" s="19">
        <v>1478.66</v>
      </c>
      <c r="D1250" s="20">
        <f t="shared" si="228"/>
        <v>1.6041426329867323E-4</v>
      </c>
      <c r="E1250" s="10">
        <f>SUM($C$5:C1250)/SUM($C$5:$C$3941)</f>
        <v>0.87483642227795166</v>
      </c>
      <c r="F1250" t="str">
        <f t="shared" si="229"/>
        <v>B</v>
      </c>
      <c r="G1250" s="21">
        <v>2.795198487712665</v>
      </c>
      <c r="H1250" s="22">
        <f t="shared" si="230"/>
        <v>1.677119092627599</v>
      </c>
      <c r="I1250" s="23">
        <v>10.17307692307692</v>
      </c>
      <c r="J1250" s="23">
        <v>10.606548391360899</v>
      </c>
      <c r="K1250" s="24">
        <f t="shared" si="231"/>
        <v>1.0426096717405802</v>
      </c>
      <c r="L1250" t="str">
        <f t="shared" si="232"/>
        <v>Y</v>
      </c>
      <c r="M1250" s="10">
        <f t="shared" si="233"/>
        <v>0.95</v>
      </c>
      <c r="N1250" s="24">
        <f t="shared" si="234"/>
        <v>1.6448536269514715</v>
      </c>
      <c r="O1250" s="25">
        <f t="shared" si="235"/>
        <v>24.672680357683696</v>
      </c>
      <c r="P1250" s="8">
        <f t="shared" si="236"/>
        <v>46</v>
      </c>
      <c r="Q1250" s="8">
        <f t="shared" si="237"/>
        <v>528.99999999999977</v>
      </c>
      <c r="R1250" s="8">
        <f t="shared" si="238"/>
        <v>251.16601916084389</v>
      </c>
      <c r="S1250" s="8">
        <f t="shared" si="239"/>
        <v>252</v>
      </c>
      <c r="T1250" t="s">
        <v>62</v>
      </c>
    </row>
    <row r="1251" spans="1:20" x14ac:dyDescent="0.35">
      <c r="A1251" s="18" t="s">
        <v>2554</v>
      </c>
      <c r="B1251" s="18" t="s">
        <v>2555</v>
      </c>
      <c r="C1251" s="19">
        <v>1474.14</v>
      </c>
      <c r="D1251" s="20">
        <f t="shared" si="228"/>
        <v>1.5992390549491171E-4</v>
      </c>
      <c r="E1251" s="10">
        <f>SUM($C$5:C1251)/SUM($C$5:$C$3941)</f>
        <v>0.87499634618344646</v>
      </c>
      <c r="F1251" t="str">
        <f t="shared" si="229"/>
        <v>B</v>
      </c>
      <c r="G1251" s="21">
        <v>0.96728346456692904</v>
      </c>
      <c r="H1251" s="22">
        <f t="shared" si="230"/>
        <v>0.58037007874015745</v>
      </c>
      <c r="I1251" s="23">
        <v>29.30769230769231</v>
      </c>
      <c r="J1251" s="23">
        <v>73.980267231662353</v>
      </c>
      <c r="K1251" s="24">
        <f t="shared" si="231"/>
        <v>2.5242610866446471</v>
      </c>
      <c r="L1251" t="str">
        <f t="shared" si="232"/>
        <v>Z</v>
      </c>
      <c r="M1251" s="10">
        <f t="shared" si="233"/>
        <v>0.95</v>
      </c>
      <c r="N1251" s="24">
        <f t="shared" si="234"/>
        <v>1.6448536269514715</v>
      </c>
      <c r="O1251" s="25">
        <f t="shared" si="235"/>
        <v>172.09099688542767</v>
      </c>
      <c r="P1251" s="8">
        <f t="shared" si="236"/>
        <v>231</v>
      </c>
      <c r="Q1251" s="8">
        <f t="shared" si="237"/>
        <v>1524.0000000000002</v>
      </c>
      <c r="R1251" s="8">
        <f t="shared" si="238"/>
        <v>724.69451501666697</v>
      </c>
      <c r="S1251" s="8">
        <f t="shared" si="239"/>
        <v>725</v>
      </c>
      <c r="T1251" t="s">
        <v>62</v>
      </c>
    </row>
    <row r="1252" spans="1:20" x14ac:dyDescent="0.35">
      <c r="A1252" s="18" t="s">
        <v>2556</v>
      </c>
      <c r="B1252" s="18" t="s">
        <v>2557</v>
      </c>
      <c r="C1252" s="19">
        <v>1473.59</v>
      </c>
      <c r="D1252" s="20">
        <f t="shared" si="228"/>
        <v>1.5986423806303805E-4</v>
      </c>
      <c r="E1252" s="10">
        <f>SUM($C$5:C1252)/SUM($C$5:$C$3941)</f>
        <v>0.87515621042150948</v>
      </c>
      <c r="F1252" t="str">
        <f t="shared" si="229"/>
        <v>B</v>
      </c>
      <c r="G1252" s="21">
        <v>1.933845144356956</v>
      </c>
      <c r="H1252" s="22">
        <f t="shared" si="230"/>
        <v>1.1603070866141736</v>
      </c>
      <c r="I1252" s="23">
        <v>14.65384615384615</v>
      </c>
      <c r="J1252" s="23">
        <v>22.90464856952654</v>
      </c>
      <c r="K1252" s="24">
        <f t="shared" si="231"/>
        <v>1.5630468840096856</v>
      </c>
      <c r="L1252" t="str">
        <f t="shared" si="232"/>
        <v>Y</v>
      </c>
      <c r="M1252" s="10">
        <f t="shared" si="233"/>
        <v>0.95</v>
      </c>
      <c r="N1252" s="24">
        <f t="shared" si="234"/>
        <v>1.6448536269514715</v>
      </c>
      <c r="O1252" s="25">
        <f t="shared" si="235"/>
        <v>53.280205021390216</v>
      </c>
      <c r="P1252" s="8">
        <f t="shared" si="236"/>
        <v>83</v>
      </c>
      <c r="Q1252" s="8">
        <f t="shared" si="237"/>
        <v>761.99999999999977</v>
      </c>
      <c r="R1252" s="8">
        <f t="shared" si="238"/>
        <v>362.41487210918871</v>
      </c>
      <c r="S1252" s="8">
        <f t="shared" si="239"/>
        <v>363</v>
      </c>
      <c r="T1252" t="s">
        <v>62</v>
      </c>
    </row>
    <row r="1253" spans="1:20" x14ac:dyDescent="0.35">
      <c r="A1253" s="18" t="s">
        <v>2558</v>
      </c>
      <c r="B1253" s="18" t="s">
        <v>2559</v>
      </c>
      <c r="C1253" s="19">
        <v>1470.49</v>
      </c>
      <c r="D1253" s="20">
        <f t="shared" si="228"/>
        <v>1.5952793071975031E-4</v>
      </c>
      <c r="E1253" s="10">
        <f>SUM($C$5:C1253)/SUM($C$5:$C$3941)</f>
        <v>0.87531573835222931</v>
      </c>
      <c r="F1253" t="str">
        <f t="shared" si="229"/>
        <v>B</v>
      </c>
      <c r="G1253" s="21">
        <v>2.8224376199616121</v>
      </c>
      <c r="H1253" s="22">
        <f t="shared" si="230"/>
        <v>1.6934625719769671</v>
      </c>
      <c r="I1253" s="23">
        <v>10.01923076923077</v>
      </c>
      <c r="J1253" s="23">
        <v>62.257054213933728</v>
      </c>
      <c r="K1253" s="24">
        <f t="shared" si="231"/>
        <v>6.2137558908340758</v>
      </c>
      <c r="L1253" t="str">
        <f t="shared" si="232"/>
        <v>Z</v>
      </c>
      <c r="M1253" s="10">
        <f t="shared" si="233"/>
        <v>0.95</v>
      </c>
      <c r="N1253" s="24">
        <f t="shared" si="234"/>
        <v>1.6448536269514715</v>
      </c>
      <c r="O1253" s="25">
        <f t="shared" si="235"/>
        <v>144.82075996395704</v>
      </c>
      <c r="P1253" s="8">
        <f t="shared" si="236"/>
        <v>165</v>
      </c>
      <c r="Q1253" s="8">
        <f t="shared" si="237"/>
        <v>521</v>
      </c>
      <c r="R1253" s="8">
        <f t="shared" si="238"/>
        <v>248.05389922331986</v>
      </c>
      <c r="S1253" s="8">
        <f t="shared" si="239"/>
        <v>249</v>
      </c>
      <c r="T1253" t="s">
        <v>175</v>
      </c>
    </row>
    <row r="1254" spans="1:20" x14ac:dyDescent="0.35">
      <c r="A1254" s="18" t="s">
        <v>2560</v>
      </c>
      <c r="B1254" s="18" t="s">
        <v>2561</v>
      </c>
      <c r="C1254" s="19">
        <v>1469.97</v>
      </c>
      <c r="D1254" s="20">
        <f t="shared" si="228"/>
        <v>1.5947151787506976E-4</v>
      </c>
      <c r="E1254" s="10">
        <f>SUM($C$5:C1254)/SUM($C$5:$C$3941)</f>
        <v>0.8754752098701043</v>
      </c>
      <c r="F1254" t="str">
        <f t="shared" si="229"/>
        <v>B</v>
      </c>
      <c r="G1254" s="21">
        <v>1.7646698679471791</v>
      </c>
      <c r="H1254" s="22">
        <f t="shared" si="230"/>
        <v>1.0588019207683075</v>
      </c>
      <c r="I1254" s="23">
        <v>16.01923076923077</v>
      </c>
      <c r="J1254" s="23">
        <v>12.74099510475641</v>
      </c>
      <c r="K1254" s="24">
        <f t="shared" si="231"/>
        <v>0.79535623703161251</v>
      </c>
      <c r="L1254" t="str">
        <f t="shared" si="232"/>
        <v>X</v>
      </c>
      <c r="M1254" s="10">
        <f t="shared" si="233"/>
        <v>0.95</v>
      </c>
      <c r="N1254" s="24">
        <f t="shared" si="234"/>
        <v>1.6448536269514715</v>
      </c>
      <c r="O1254" s="25">
        <f t="shared" si="235"/>
        <v>29.637775462799119</v>
      </c>
      <c r="P1254" s="8">
        <f t="shared" si="236"/>
        <v>62</v>
      </c>
      <c r="Q1254" s="8">
        <f t="shared" si="237"/>
        <v>833</v>
      </c>
      <c r="R1254" s="8">
        <f t="shared" si="238"/>
        <v>396.67071434766865</v>
      </c>
      <c r="S1254" s="8">
        <f t="shared" si="239"/>
        <v>397</v>
      </c>
      <c r="T1254" t="s">
        <v>62</v>
      </c>
    </row>
    <row r="1255" spans="1:20" x14ac:dyDescent="0.35">
      <c r="A1255" s="18" t="s">
        <v>2562</v>
      </c>
      <c r="B1255" s="18" t="s">
        <v>2563</v>
      </c>
      <c r="C1255" s="19">
        <v>1468.55</v>
      </c>
      <c r="D1255" s="20">
        <f t="shared" si="228"/>
        <v>1.5931746741459601E-4</v>
      </c>
      <c r="E1255" s="10">
        <f>SUM($C$5:C1255)/SUM($C$5:$C$3941)</f>
        <v>0.8756345273375189</v>
      </c>
      <c r="F1255" t="str">
        <f t="shared" si="229"/>
        <v>B</v>
      </c>
      <c r="G1255" s="21">
        <v>1.2747829861111111</v>
      </c>
      <c r="H1255" s="22">
        <f t="shared" si="230"/>
        <v>0.76486979166666658</v>
      </c>
      <c r="I1255" s="23">
        <v>22.15384615384615</v>
      </c>
      <c r="J1255" s="23">
        <v>27.680519528860579</v>
      </c>
      <c r="K1255" s="24">
        <f t="shared" si="231"/>
        <v>1.249467895399957</v>
      </c>
      <c r="L1255" t="str">
        <f t="shared" si="232"/>
        <v>Y</v>
      </c>
      <c r="M1255" s="10">
        <f t="shared" si="233"/>
        <v>0.95</v>
      </c>
      <c r="N1255" s="24">
        <f t="shared" si="234"/>
        <v>1.6448536269514715</v>
      </c>
      <c r="O1255" s="25">
        <f t="shared" si="235"/>
        <v>64.389713342228049</v>
      </c>
      <c r="P1255" s="8">
        <f t="shared" si="236"/>
        <v>109</v>
      </c>
      <c r="Q1255" s="8">
        <f t="shared" si="237"/>
        <v>1151.9999999999998</v>
      </c>
      <c r="R1255" s="8">
        <f t="shared" si="238"/>
        <v>548.84218282665438</v>
      </c>
      <c r="S1255" s="8">
        <f t="shared" si="239"/>
        <v>549</v>
      </c>
      <c r="T1255" t="s">
        <v>62</v>
      </c>
    </row>
    <row r="1256" spans="1:20" x14ac:dyDescent="0.35">
      <c r="A1256" s="18" t="s">
        <v>2564</v>
      </c>
      <c r="B1256" s="18" t="s">
        <v>2565</v>
      </c>
      <c r="C1256" s="19">
        <v>1468.39</v>
      </c>
      <c r="D1256" s="20">
        <f t="shared" si="228"/>
        <v>1.5930010961623281E-4</v>
      </c>
      <c r="E1256" s="10">
        <f>SUM($C$5:C1256)/SUM($C$5:$C$3941)</f>
        <v>0.87579382744713508</v>
      </c>
      <c r="F1256" t="str">
        <f t="shared" si="229"/>
        <v>B</v>
      </c>
      <c r="G1256" s="21">
        <v>1.078905216752388</v>
      </c>
      <c r="H1256" s="22">
        <f t="shared" si="230"/>
        <v>0.64734313005143285</v>
      </c>
      <c r="I1256" s="23">
        <v>26.17307692307692</v>
      </c>
      <c r="J1256" s="23">
        <v>74.623426157764825</v>
      </c>
      <c r="K1256" s="24">
        <f t="shared" si="231"/>
        <v>2.8511522117588326</v>
      </c>
      <c r="L1256" t="str">
        <f t="shared" si="232"/>
        <v>Z</v>
      </c>
      <c r="M1256" s="10">
        <f t="shared" si="233"/>
        <v>0.95</v>
      </c>
      <c r="N1256" s="24">
        <f t="shared" si="234"/>
        <v>1.6448536269514715</v>
      </c>
      <c r="O1256" s="25">
        <f t="shared" si="235"/>
        <v>173.5870966548722</v>
      </c>
      <c r="P1256" s="8">
        <f t="shared" si="236"/>
        <v>226</v>
      </c>
      <c r="Q1256" s="8">
        <f t="shared" si="237"/>
        <v>1360.9999999999998</v>
      </c>
      <c r="R1256" s="8">
        <f t="shared" si="238"/>
        <v>648.45043919126363</v>
      </c>
      <c r="S1256" s="8">
        <f t="shared" si="239"/>
        <v>649</v>
      </c>
      <c r="T1256" t="s">
        <v>62</v>
      </c>
    </row>
    <row r="1257" spans="1:20" x14ac:dyDescent="0.35">
      <c r="A1257" s="18" t="s">
        <v>2566</v>
      </c>
      <c r="B1257" s="18" t="s">
        <v>2567</v>
      </c>
      <c r="C1257" s="19">
        <v>1468.25</v>
      </c>
      <c r="D1257" s="20">
        <f t="shared" si="228"/>
        <v>1.5928492154266495E-4</v>
      </c>
      <c r="E1257" s="10">
        <f>SUM($C$5:C1257)/SUM($C$5:$C$3941)</f>
        <v>0.87595311236867779</v>
      </c>
      <c r="F1257" t="str">
        <f t="shared" si="229"/>
        <v>B</v>
      </c>
      <c r="G1257" s="21">
        <v>6.2478723404255323</v>
      </c>
      <c r="H1257" s="22">
        <f t="shared" si="230"/>
        <v>3.748723404255319</v>
      </c>
      <c r="I1257" s="23">
        <v>4.5192307692307692</v>
      </c>
      <c r="J1257" s="23">
        <v>8.5783365648714884</v>
      </c>
      <c r="K1257" s="24">
        <f t="shared" si="231"/>
        <v>1.8981851122268825</v>
      </c>
      <c r="L1257" t="str">
        <f t="shared" si="232"/>
        <v>Y</v>
      </c>
      <c r="M1257" s="10">
        <f t="shared" si="233"/>
        <v>0.95</v>
      </c>
      <c r="N1257" s="24">
        <f t="shared" si="234"/>
        <v>1.6448536269514715</v>
      </c>
      <c r="O1257" s="25">
        <f t="shared" si="235"/>
        <v>19.954706117033822</v>
      </c>
      <c r="P1257" s="8">
        <f t="shared" si="236"/>
        <v>29</v>
      </c>
      <c r="Q1257" s="8">
        <f t="shared" si="237"/>
        <v>235</v>
      </c>
      <c r="R1257" s="8">
        <f t="shared" si="238"/>
        <v>111.97143141434292</v>
      </c>
      <c r="S1257" s="8">
        <f t="shared" si="239"/>
        <v>112</v>
      </c>
      <c r="T1257" t="s">
        <v>62</v>
      </c>
    </row>
    <row r="1258" spans="1:20" x14ac:dyDescent="0.35">
      <c r="A1258" s="18" t="s">
        <v>2568</v>
      </c>
      <c r="B1258" s="18" t="s">
        <v>2569</v>
      </c>
      <c r="C1258" s="19">
        <v>1465.74</v>
      </c>
      <c r="D1258" s="20">
        <f t="shared" si="228"/>
        <v>1.5901262108084164E-4</v>
      </c>
      <c r="E1258" s="10">
        <f>SUM($C$5:C1258)/SUM($C$5:$C$3941)</f>
        <v>0.87611212498975866</v>
      </c>
      <c r="F1258" t="str">
        <f t="shared" si="229"/>
        <v>B</v>
      </c>
      <c r="G1258" s="21">
        <v>0.87194527067221894</v>
      </c>
      <c r="H1258" s="22">
        <f t="shared" si="230"/>
        <v>0.52316716240333139</v>
      </c>
      <c r="I1258" s="23">
        <v>32.32692307692308</v>
      </c>
      <c r="J1258" s="23">
        <v>50.486154636244088</v>
      </c>
      <c r="K1258" s="24">
        <f t="shared" si="231"/>
        <v>1.5617370857136776</v>
      </c>
      <c r="L1258" t="str">
        <f t="shared" si="232"/>
        <v>Y</v>
      </c>
      <c r="M1258" s="10">
        <f t="shared" si="233"/>
        <v>0.95</v>
      </c>
      <c r="N1258" s="24">
        <f t="shared" si="234"/>
        <v>1.6448536269514715</v>
      </c>
      <c r="O1258" s="25">
        <f t="shared" si="235"/>
        <v>117.43959579189904</v>
      </c>
      <c r="P1258" s="8">
        <f t="shared" si="236"/>
        <v>183</v>
      </c>
      <c r="Q1258" s="8">
        <f t="shared" si="237"/>
        <v>1681.0000000000002</v>
      </c>
      <c r="R1258" s="8">
        <f t="shared" si="238"/>
        <v>801.6385911933296</v>
      </c>
      <c r="S1258" s="8">
        <f t="shared" si="239"/>
        <v>802</v>
      </c>
      <c r="T1258" t="s">
        <v>62</v>
      </c>
    </row>
    <row r="1259" spans="1:20" x14ac:dyDescent="0.35">
      <c r="A1259" s="18" t="s">
        <v>2570</v>
      </c>
      <c r="B1259" s="18" t="s">
        <v>2571</v>
      </c>
      <c r="C1259" s="19">
        <v>1463.82</v>
      </c>
      <c r="D1259" s="20">
        <f t="shared" si="228"/>
        <v>1.5880432750048275E-4</v>
      </c>
      <c r="E1259" s="10">
        <f>SUM($C$5:C1259)/SUM($C$5:$C$3941)</f>
        <v>0.87627092931725914</v>
      </c>
      <c r="F1259" t="str">
        <f t="shared" si="229"/>
        <v>B</v>
      </c>
      <c r="G1259" s="21">
        <v>1.452202380952381</v>
      </c>
      <c r="H1259" s="22">
        <f t="shared" si="230"/>
        <v>0.87132142857142858</v>
      </c>
      <c r="I1259" s="23">
        <v>19.38461538461538</v>
      </c>
      <c r="J1259" s="23">
        <v>31.330091934647822</v>
      </c>
      <c r="K1259" s="24">
        <f t="shared" si="231"/>
        <v>1.6162349013905626</v>
      </c>
      <c r="L1259" t="str">
        <f t="shared" si="232"/>
        <v>Y</v>
      </c>
      <c r="M1259" s="10">
        <f t="shared" si="233"/>
        <v>0.95</v>
      </c>
      <c r="N1259" s="24">
        <f t="shared" si="234"/>
        <v>1.6448536269514715</v>
      </c>
      <c r="O1259" s="25">
        <f t="shared" si="235"/>
        <v>72.879254905396067</v>
      </c>
      <c r="P1259" s="8">
        <f t="shared" si="236"/>
        <v>112</v>
      </c>
      <c r="Q1259" s="8">
        <f t="shared" si="237"/>
        <v>1007.9999999999998</v>
      </c>
      <c r="R1259" s="8">
        <f t="shared" si="238"/>
        <v>481.01217215305121</v>
      </c>
      <c r="S1259" s="8">
        <f t="shared" si="239"/>
        <v>482</v>
      </c>
      <c r="T1259" t="s">
        <v>62</v>
      </c>
    </row>
    <row r="1260" spans="1:20" x14ac:dyDescent="0.35">
      <c r="A1260" s="18" t="s">
        <v>2572</v>
      </c>
      <c r="B1260" s="18" t="s">
        <v>2573</v>
      </c>
      <c r="C1260" s="19">
        <v>1462.57</v>
      </c>
      <c r="D1260" s="20">
        <f t="shared" si="228"/>
        <v>1.5866871970076995E-4</v>
      </c>
      <c r="E1260" s="10">
        <f>SUM($C$5:C1260)/SUM($C$5:$C$3941)</f>
        <v>0.87642959803695997</v>
      </c>
      <c r="F1260" t="str">
        <f t="shared" si="229"/>
        <v>B</v>
      </c>
      <c r="G1260" s="21">
        <v>0.54330237741456167</v>
      </c>
      <c r="H1260" s="22">
        <f t="shared" si="230"/>
        <v>0.32598142644873701</v>
      </c>
      <c r="I1260" s="23">
        <v>51.769230769230766</v>
      </c>
      <c r="J1260" s="23">
        <v>232.36850512052129</v>
      </c>
      <c r="K1260" s="24">
        <f t="shared" si="231"/>
        <v>4.4885446754335465</v>
      </c>
      <c r="L1260" t="str">
        <f t="shared" si="232"/>
        <v>Z</v>
      </c>
      <c r="M1260" s="10">
        <f t="shared" si="233"/>
        <v>0.95</v>
      </c>
      <c r="N1260" s="24">
        <f t="shared" si="234"/>
        <v>1.6448536269514715</v>
      </c>
      <c r="O1260" s="25">
        <f t="shared" si="235"/>
        <v>540.52964644946121</v>
      </c>
      <c r="P1260" s="8">
        <f t="shared" si="236"/>
        <v>645</v>
      </c>
      <c r="Q1260" s="8">
        <f t="shared" si="237"/>
        <v>2692</v>
      </c>
      <c r="R1260" s="8">
        <f t="shared" si="238"/>
        <v>1285.156738423022</v>
      </c>
      <c r="S1260" s="8">
        <f t="shared" si="239"/>
        <v>1286</v>
      </c>
      <c r="T1260" t="s">
        <v>62</v>
      </c>
    </row>
    <row r="1261" spans="1:20" x14ac:dyDescent="0.35">
      <c r="A1261" s="18" t="s">
        <v>2574</v>
      </c>
      <c r="B1261" s="18" t="s">
        <v>2575</v>
      </c>
      <c r="C1261" s="19">
        <v>1461.54</v>
      </c>
      <c r="D1261" s="20">
        <f t="shared" si="228"/>
        <v>1.585569788738066E-4</v>
      </c>
      <c r="E1261" s="10">
        <f>SUM($C$5:C1261)/SUM($C$5:$C$3941)</f>
        <v>0.87658815501583376</v>
      </c>
      <c r="F1261" t="str">
        <f t="shared" si="229"/>
        <v>B</v>
      </c>
      <c r="G1261" s="21">
        <v>5.1102797202797214</v>
      </c>
      <c r="H1261" s="22">
        <f t="shared" si="230"/>
        <v>3.066167832167833</v>
      </c>
      <c r="I1261" s="23">
        <v>5.5</v>
      </c>
      <c r="J1261" s="23">
        <v>6.1468946408320839</v>
      </c>
      <c r="K1261" s="24">
        <f t="shared" si="231"/>
        <v>1.1176172074240152</v>
      </c>
      <c r="L1261" t="str">
        <f t="shared" si="232"/>
        <v>Y</v>
      </c>
      <c r="M1261" s="10">
        <f t="shared" si="233"/>
        <v>0.95</v>
      </c>
      <c r="N1261" s="24">
        <f t="shared" si="234"/>
        <v>1.6448536269514715</v>
      </c>
      <c r="O1261" s="25">
        <f t="shared" si="235"/>
        <v>14.298748383511571</v>
      </c>
      <c r="P1261" s="8">
        <f t="shared" si="236"/>
        <v>26</v>
      </c>
      <c r="Q1261" s="8">
        <f t="shared" si="237"/>
        <v>286</v>
      </c>
      <c r="R1261" s="8">
        <f t="shared" si="238"/>
        <v>136.5840709347687</v>
      </c>
      <c r="S1261" s="8">
        <f t="shared" si="239"/>
        <v>137</v>
      </c>
      <c r="T1261" t="s">
        <v>62</v>
      </c>
    </row>
    <row r="1262" spans="1:20" x14ac:dyDescent="0.35">
      <c r="A1262" s="18" t="s">
        <v>2576</v>
      </c>
      <c r="B1262" s="18" t="s">
        <v>2577</v>
      </c>
      <c r="C1262" s="19">
        <v>1459.32</v>
      </c>
      <c r="D1262" s="20">
        <f t="shared" si="228"/>
        <v>1.5831613942151663E-4</v>
      </c>
      <c r="E1262" s="10">
        <f>SUM($C$5:C1262)/SUM($C$5:$C$3941)</f>
        <v>0.87674647115525528</v>
      </c>
      <c r="F1262" t="str">
        <f t="shared" si="229"/>
        <v>B</v>
      </c>
      <c r="G1262" s="21">
        <v>0.42657702426191169</v>
      </c>
      <c r="H1262" s="22">
        <f t="shared" si="230"/>
        <v>0.255946214557147</v>
      </c>
      <c r="I1262" s="23">
        <v>65.788461538461533</v>
      </c>
      <c r="J1262" s="23">
        <v>297.91690751923102</v>
      </c>
      <c r="K1262" s="24">
        <f t="shared" si="231"/>
        <v>4.5284066620871135</v>
      </c>
      <c r="L1262" t="str">
        <f t="shared" si="232"/>
        <v>Z</v>
      </c>
      <c r="M1262" s="10">
        <f t="shared" si="233"/>
        <v>0.95</v>
      </c>
      <c r="N1262" s="24">
        <f t="shared" si="234"/>
        <v>1.6448536269514715</v>
      </c>
      <c r="O1262" s="25">
        <f t="shared" si="235"/>
        <v>693.0066559973983</v>
      </c>
      <c r="P1262" s="8">
        <f t="shared" si="236"/>
        <v>825</v>
      </c>
      <c r="Q1262" s="8">
        <f t="shared" si="237"/>
        <v>3420.9999999999995</v>
      </c>
      <c r="R1262" s="8">
        <f t="shared" si="238"/>
        <v>1634.99782612639</v>
      </c>
      <c r="S1262" s="8">
        <f t="shared" si="239"/>
        <v>1635</v>
      </c>
      <c r="T1262" t="s">
        <v>62</v>
      </c>
    </row>
    <row r="1263" spans="1:20" x14ac:dyDescent="0.35">
      <c r="A1263" s="18" t="s">
        <v>2578</v>
      </c>
      <c r="B1263" s="18" t="s">
        <v>2579</v>
      </c>
      <c r="C1263" s="19">
        <v>1459.26</v>
      </c>
      <c r="D1263" s="20">
        <f t="shared" si="228"/>
        <v>1.5830963024713042E-4</v>
      </c>
      <c r="E1263" s="10">
        <f>SUM($C$5:C1263)/SUM($C$5:$C$3941)</f>
        <v>0.87690478078550238</v>
      </c>
      <c r="F1263" t="str">
        <f t="shared" si="229"/>
        <v>B</v>
      </c>
      <c r="G1263" s="21">
        <v>6.9488571428571424</v>
      </c>
      <c r="H1263" s="22">
        <f t="shared" si="230"/>
        <v>4.1693142857142851</v>
      </c>
      <c r="I1263" s="23">
        <v>4.0384615384615383</v>
      </c>
      <c r="J1263" s="23">
        <v>3.3952766410235169</v>
      </c>
      <c r="K1263" s="24">
        <f t="shared" si="231"/>
        <v>0.8407351682534423</v>
      </c>
      <c r="L1263" t="str">
        <f t="shared" si="232"/>
        <v>X</v>
      </c>
      <c r="M1263" s="10">
        <f t="shared" si="233"/>
        <v>0.95</v>
      </c>
      <c r="N1263" s="24">
        <f t="shared" si="234"/>
        <v>1.6448536269514715</v>
      </c>
      <c r="O1263" s="25">
        <f t="shared" si="235"/>
        <v>7.8980052887058774</v>
      </c>
      <c r="P1263" s="8">
        <f t="shared" si="236"/>
        <v>16</v>
      </c>
      <c r="Q1263" s="8">
        <f t="shared" si="237"/>
        <v>210</v>
      </c>
      <c r="R1263" s="8">
        <f t="shared" si="238"/>
        <v>100.36732011671779</v>
      </c>
      <c r="S1263" s="8">
        <f t="shared" si="239"/>
        <v>101</v>
      </c>
      <c r="T1263" t="s">
        <v>62</v>
      </c>
    </row>
    <row r="1264" spans="1:20" x14ac:dyDescent="0.35">
      <c r="A1264" s="18" t="s">
        <v>2580</v>
      </c>
      <c r="B1264" s="18" t="s">
        <v>2581</v>
      </c>
      <c r="C1264" s="19">
        <v>1459.12</v>
      </c>
      <c r="D1264" s="20">
        <f t="shared" si="228"/>
        <v>1.5829444217356259E-4</v>
      </c>
      <c r="E1264" s="10">
        <f>SUM($C$5:C1264)/SUM($C$5:$C$3941)</f>
        <v>0.87706307522767601</v>
      </c>
      <c r="F1264" t="str">
        <f t="shared" si="229"/>
        <v>B</v>
      </c>
      <c r="G1264" s="21">
        <v>1.935172413793103</v>
      </c>
      <c r="H1264" s="22">
        <f t="shared" si="230"/>
        <v>1.1611034482758618</v>
      </c>
      <c r="I1264" s="23">
        <v>14.5</v>
      </c>
      <c r="J1264" s="23">
        <v>27.18455443813637</v>
      </c>
      <c r="K1264" s="24">
        <f t="shared" si="231"/>
        <v>1.8747968578025083</v>
      </c>
      <c r="L1264" t="str">
        <f t="shared" si="232"/>
        <v>Y</v>
      </c>
      <c r="M1264" s="10">
        <f t="shared" si="233"/>
        <v>0.95</v>
      </c>
      <c r="N1264" s="24">
        <f t="shared" si="234"/>
        <v>1.6448536269514715</v>
      </c>
      <c r="O1264" s="25">
        <f t="shared" si="235"/>
        <v>63.236012090841214</v>
      </c>
      <c r="P1264" s="8">
        <f t="shared" si="236"/>
        <v>93</v>
      </c>
      <c r="Q1264" s="8">
        <f t="shared" si="237"/>
        <v>754</v>
      </c>
      <c r="R1264" s="8">
        <f t="shared" si="238"/>
        <v>360.38376103123107</v>
      </c>
      <c r="S1264" s="8">
        <f t="shared" si="239"/>
        <v>361</v>
      </c>
      <c r="T1264" t="s">
        <v>175</v>
      </c>
    </row>
    <row r="1265" spans="1:20" x14ac:dyDescent="0.35">
      <c r="A1265" s="18" t="s">
        <v>2582</v>
      </c>
      <c r="B1265" s="18" t="s">
        <v>2583</v>
      </c>
      <c r="C1265" s="19">
        <v>1458.26</v>
      </c>
      <c r="D1265" s="20">
        <f t="shared" si="228"/>
        <v>1.5820114400736019E-4</v>
      </c>
      <c r="E1265" s="10">
        <f>SUM($C$5:C1265)/SUM($C$5:$C$3941)</f>
        <v>0.87722127637168335</v>
      </c>
      <c r="F1265" t="str">
        <f t="shared" si="229"/>
        <v>B</v>
      </c>
      <c r="G1265" s="21">
        <v>0.89905055487053021</v>
      </c>
      <c r="H1265" s="22">
        <f t="shared" si="230"/>
        <v>0.53943033292231812</v>
      </c>
      <c r="I1265" s="23">
        <v>31.19230769230769</v>
      </c>
      <c r="J1265" s="23">
        <v>35.806691488525573</v>
      </c>
      <c r="K1265" s="24">
        <f t="shared" si="231"/>
        <v>1.147933389274556</v>
      </c>
      <c r="L1265" t="str">
        <f t="shared" si="232"/>
        <v>Y</v>
      </c>
      <c r="M1265" s="10">
        <f t="shared" si="233"/>
        <v>0.95</v>
      </c>
      <c r="N1265" s="24">
        <f t="shared" si="234"/>
        <v>1.6448536269514715</v>
      </c>
      <c r="O1265" s="25">
        <f t="shared" si="235"/>
        <v>83.292605771935953</v>
      </c>
      <c r="P1265" s="8">
        <f t="shared" si="236"/>
        <v>146</v>
      </c>
      <c r="Q1265" s="8">
        <f t="shared" si="237"/>
        <v>1621.9999999999998</v>
      </c>
      <c r="R1265" s="8">
        <f t="shared" si="238"/>
        <v>775.48381986017614</v>
      </c>
      <c r="S1265" s="8">
        <f t="shared" si="239"/>
        <v>776</v>
      </c>
      <c r="T1265" t="s">
        <v>62</v>
      </c>
    </row>
    <row r="1266" spans="1:20" x14ac:dyDescent="0.35">
      <c r="A1266" s="18" t="s">
        <v>2584</v>
      </c>
      <c r="B1266" s="18" t="s">
        <v>2585</v>
      </c>
      <c r="C1266" s="19">
        <v>1456.14</v>
      </c>
      <c r="D1266" s="20">
        <f t="shared" si="228"/>
        <v>1.5797115317904727E-4</v>
      </c>
      <c r="E1266" s="10">
        <f>SUM($C$5:C1266)/SUM($C$5:$C$3941)</f>
        <v>0.87737924752486229</v>
      </c>
      <c r="F1266" t="str">
        <f t="shared" si="229"/>
        <v>B</v>
      </c>
      <c r="G1266" s="21">
        <v>0.44112087246289011</v>
      </c>
      <c r="H1266" s="22">
        <f t="shared" si="230"/>
        <v>0.26467252347773407</v>
      </c>
      <c r="I1266" s="23">
        <v>63.480769230769234</v>
      </c>
      <c r="J1266" s="23">
        <v>107.9399779442833</v>
      </c>
      <c r="K1266" s="24">
        <f t="shared" si="231"/>
        <v>1.7003571199947687</v>
      </c>
      <c r="L1266" t="str">
        <f t="shared" si="232"/>
        <v>Y</v>
      </c>
      <c r="M1266" s="10">
        <f t="shared" si="233"/>
        <v>0.95</v>
      </c>
      <c r="N1266" s="24">
        <f t="shared" si="234"/>
        <v>1.6448536269514715</v>
      </c>
      <c r="O1266" s="25">
        <f t="shared" si="235"/>
        <v>251.08720343027872</v>
      </c>
      <c r="P1266" s="8">
        <f t="shared" si="236"/>
        <v>379</v>
      </c>
      <c r="Q1266" s="8">
        <f t="shared" si="237"/>
        <v>3301</v>
      </c>
      <c r="R1266" s="8">
        <f t="shared" si="238"/>
        <v>1579.3679873972494</v>
      </c>
      <c r="S1266" s="8">
        <f t="shared" si="239"/>
        <v>1580</v>
      </c>
      <c r="T1266" t="s">
        <v>62</v>
      </c>
    </row>
    <row r="1267" spans="1:20" x14ac:dyDescent="0.35">
      <c r="A1267" s="18" t="s">
        <v>2586</v>
      </c>
      <c r="B1267" s="18" t="s">
        <v>2587</v>
      </c>
      <c r="C1267" s="19">
        <v>1453.21</v>
      </c>
      <c r="D1267" s="20">
        <f t="shared" si="228"/>
        <v>1.5765328849652043E-4</v>
      </c>
      <c r="E1267" s="10">
        <f>SUM($C$5:C1267)/SUM($C$5:$C$3941)</f>
        <v>0.87753690081335889</v>
      </c>
      <c r="F1267" t="str">
        <f t="shared" si="229"/>
        <v>B</v>
      </c>
      <c r="G1267" s="21">
        <v>1.238883205456095</v>
      </c>
      <c r="H1267" s="22">
        <f t="shared" si="230"/>
        <v>0.74332992327365699</v>
      </c>
      <c r="I1267" s="23">
        <v>22.55769230769231</v>
      </c>
      <c r="J1267" s="23">
        <v>39.421509735983648</v>
      </c>
      <c r="K1267" s="24">
        <f t="shared" si="231"/>
        <v>1.7475861093530687</v>
      </c>
      <c r="L1267" t="str">
        <f t="shared" si="232"/>
        <v>Y</v>
      </c>
      <c r="M1267" s="10">
        <f t="shared" si="233"/>
        <v>0.95</v>
      </c>
      <c r="N1267" s="24">
        <f t="shared" si="234"/>
        <v>1.6448536269514715</v>
      </c>
      <c r="O1267" s="25">
        <f t="shared" si="235"/>
        <v>91.701303104924975</v>
      </c>
      <c r="P1267" s="8">
        <f t="shared" si="236"/>
        <v>137</v>
      </c>
      <c r="Q1267" s="8">
        <f t="shared" si="237"/>
        <v>1173.0000000000002</v>
      </c>
      <c r="R1267" s="8">
        <f t="shared" si="238"/>
        <v>561.78895416329976</v>
      </c>
      <c r="S1267" s="8">
        <f t="shared" si="239"/>
        <v>562</v>
      </c>
      <c r="T1267" t="s">
        <v>62</v>
      </c>
    </row>
    <row r="1268" spans="1:20" x14ac:dyDescent="0.35">
      <c r="A1268" s="18" t="s">
        <v>2588</v>
      </c>
      <c r="B1268" s="18" t="s">
        <v>2589</v>
      </c>
      <c r="C1268" s="19">
        <v>1451.66</v>
      </c>
      <c r="D1268" s="20">
        <f t="shared" si="228"/>
        <v>1.5748513482487656E-4</v>
      </c>
      <c r="E1268" s="10">
        <f>SUM($C$5:C1268)/SUM($C$5:$C$3941)</f>
        <v>0.87769438594818372</v>
      </c>
      <c r="F1268" t="str">
        <f t="shared" si="229"/>
        <v>B</v>
      </c>
      <c r="G1268" s="21">
        <v>0.73094662638469277</v>
      </c>
      <c r="H1268" s="22">
        <f t="shared" si="230"/>
        <v>0.43856797583081564</v>
      </c>
      <c r="I1268" s="23">
        <v>38.192307692307693</v>
      </c>
      <c r="J1268" s="23">
        <v>76.657895097926129</v>
      </c>
      <c r="K1268" s="24">
        <f t="shared" si="231"/>
        <v>2.007155360066545</v>
      </c>
      <c r="L1268" t="str">
        <f t="shared" si="232"/>
        <v>Z</v>
      </c>
      <c r="M1268" s="10">
        <f t="shared" si="233"/>
        <v>0.95</v>
      </c>
      <c r="N1268" s="24">
        <f t="shared" si="234"/>
        <v>1.6448536269514715</v>
      </c>
      <c r="O1268" s="25">
        <f t="shared" si="235"/>
        <v>178.31962603258381</v>
      </c>
      <c r="P1268" s="8">
        <f t="shared" si="236"/>
        <v>255</v>
      </c>
      <c r="Q1268" s="8">
        <f t="shared" si="237"/>
        <v>1986</v>
      </c>
      <c r="R1268" s="8">
        <f t="shared" si="238"/>
        <v>951.66952380973896</v>
      </c>
      <c r="S1268" s="8">
        <f t="shared" si="239"/>
        <v>952</v>
      </c>
      <c r="T1268" t="s">
        <v>175</v>
      </c>
    </row>
    <row r="1269" spans="1:20" x14ac:dyDescent="0.35">
      <c r="A1269" s="18" t="s">
        <v>2590</v>
      </c>
      <c r="B1269" s="18" t="s">
        <v>2591</v>
      </c>
      <c r="C1269" s="19">
        <v>1449.4</v>
      </c>
      <c r="D1269" s="20">
        <f t="shared" si="228"/>
        <v>1.5723995592299581E-4</v>
      </c>
      <c r="E1269" s="10">
        <f>SUM($C$5:C1269)/SUM($C$5:$C$3941)</f>
        <v>0.87785162590410681</v>
      </c>
      <c r="F1269" t="str">
        <f t="shared" si="229"/>
        <v>B</v>
      </c>
      <c r="G1269" s="21">
        <v>2.3721767594108019</v>
      </c>
      <c r="H1269" s="22">
        <f t="shared" si="230"/>
        <v>1.4233060556464812</v>
      </c>
      <c r="I1269" s="23">
        <v>11.75</v>
      </c>
      <c r="J1269" s="23">
        <v>52.220075397396784</v>
      </c>
      <c r="K1269" s="24">
        <f t="shared" si="231"/>
        <v>4.444261735948662</v>
      </c>
      <c r="L1269" t="str">
        <f t="shared" si="232"/>
        <v>Z</v>
      </c>
      <c r="M1269" s="10">
        <f t="shared" si="233"/>
        <v>0.95</v>
      </c>
      <c r="N1269" s="24">
        <f t="shared" si="234"/>
        <v>1.6448536269514715</v>
      </c>
      <c r="O1269" s="25">
        <f t="shared" si="235"/>
        <v>121.472997717479</v>
      </c>
      <c r="P1269" s="8">
        <f t="shared" si="236"/>
        <v>145</v>
      </c>
      <c r="Q1269" s="8">
        <f t="shared" si="237"/>
        <v>611</v>
      </c>
      <c r="R1269" s="8">
        <f t="shared" si="238"/>
        <v>293.01270679889342</v>
      </c>
      <c r="S1269" s="8">
        <f t="shared" si="239"/>
        <v>294</v>
      </c>
      <c r="T1269" t="s">
        <v>62</v>
      </c>
    </row>
    <row r="1270" spans="1:20" x14ac:dyDescent="0.35">
      <c r="A1270" s="18" t="s">
        <v>2592</v>
      </c>
      <c r="B1270" s="18" t="s">
        <v>2593</v>
      </c>
      <c r="C1270" s="19">
        <v>1440.33</v>
      </c>
      <c r="D1270" s="20">
        <f t="shared" si="228"/>
        <v>1.5625598572827965E-4</v>
      </c>
      <c r="E1270" s="10">
        <f>SUM($C$5:C1270)/SUM($C$5:$C$3941)</f>
        <v>0.87800788188983503</v>
      </c>
      <c r="F1270" t="str">
        <f t="shared" si="229"/>
        <v>B</v>
      </c>
      <c r="G1270" s="21">
        <v>3.76065274151436</v>
      </c>
      <c r="H1270" s="22">
        <f t="shared" si="230"/>
        <v>2.2563916449086161</v>
      </c>
      <c r="I1270" s="23">
        <v>7.365384615384615</v>
      </c>
      <c r="J1270" s="23">
        <v>13.29459398631395</v>
      </c>
      <c r="K1270" s="24">
        <f t="shared" si="231"/>
        <v>1.8050101495778732</v>
      </c>
      <c r="L1270" t="str">
        <f t="shared" si="232"/>
        <v>Y</v>
      </c>
      <c r="M1270" s="10">
        <f t="shared" si="233"/>
        <v>0.95</v>
      </c>
      <c r="N1270" s="24">
        <f t="shared" si="234"/>
        <v>1.6448536269514715</v>
      </c>
      <c r="O1270" s="25">
        <f t="shared" si="235"/>
        <v>30.925542957657825</v>
      </c>
      <c r="P1270" s="8">
        <f t="shared" si="236"/>
        <v>46</v>
      </c>
      <c r="Q1270" s="8">
        <f t="shared" si="237"/>
        <v>383</v>
      </c>
      <c r="R1270" s="8">
        <f t="shared" si="238"/>
        <v>184.24985016375854</v>
      </c>
      <c r="S1270" s="8">
        <f t="shared" si="239"/>
        <v>185</v>
      </c>
      <c r="T1270" t="s">
        <v>175</v>
      </c>
    </row>
    <row r="1271" spans="1:20" x14ac:dyDescent="0.35">
      <c r="A1271" s="18" t="s">
        <v>2594</v>
      </c>
      <c r="B1271" s="18" t="s">
        <v>2595</v>
      </c>
      <c r="C1271" s="19">
        <v>1438.87</v>
      </c>
      <c r="D1271" s="20">
        <f t="shared" si="228"/>
        <v>1.5609759581821508E-4</v>
      </c>
      <c r="E1271" s="10">
        <f>SUM($C$5:C1271)/SUM($C$5:$C$3941)</f>
        <v>0.87816397948565328</v>
      </c>
      <c r="F1271" t="str">
        <f t="shared" si="229"/>
        <v>B</v>
      </c>
      <c r="G1271" s="21">
        <v>6.1228510638297866</v>
      </c>
      <c r="H1271" s="22">
        <f t="shared" si="230"/>
        <v>3.6737106382978717</v>
      </c>
      <c r="I1271" s="23">
        <v>4.5192307692307692</v>
      </c>
      <c r="J1271" s="23">
        <v>4.4742855037682574</v>
      </c>
      <c r="K1271" s="24">
        <f t="shared" si="231"/>
        <v>0.99005466466361447</v>
      </c>
      <c r="L1271" t="str">
        <f t="shared" si="232"/>
        <v>X</v>
      </c>
      <c r="M1271" s="10">
        <f t="shared" si="233"/>
        <v>0.95</v>
      </c>
      <c r="N1271" s="24">
        <f t="shared" si="234"/>
        <v>1.6448536269514715</v>
      </c>
      <c r="O1271" s="25">
        <f t="shared" si="235"/>
        <v>10.407967982629247</v>
      </c>
      <c r="P1271" s="8">
        <f t="shared" si="236"/>
        <v>20</v>
      </c>
      <c r="Q1271" s="8">
        <f t="shared" si="237"/>
        <v>235</v>
      </c>
      <c r="R1271" s="8">
        <f t="shared" si="238"/>
        <v>113.10881592680806</v>
      </c>
      <c r="S1271" s="8">
        <f t="shared" si="239"/>
        <v>114</v>
      </c>
      <c r="T1271" t="s">
        <v>62</v>
      </c>
    </row>
    <row r="1272" spans="1:20" x14ac:dyDescent="0.35">
      <c r="A1272" s="18" t="s">
        <v>2596</v>
      </c>
      <c r="B1272" s="18" t="s">
        <v>2597</v>
      </c>
      <c r="C1272" s="19">
        <v>1438.53</v>
      </c>
      <c r="D1272" s="20">
        <f t="shared" si="228"/>
        <v>1.5606071049669321E-4</v>
      </c>
      <c r="E1272" s="10">
        <f>SUM($C$5:C1272)/SUM($C$5:$C$3941)</f>
        <v>0.87832004019615006</v>
      </c>
      <c r="F1272" t="str">
        <f t="shared" si="229"/>
        <v>B</v>
      </c>
      <c r="G1272" s="21">
        <v>0.1790775550852732</v>
      </c>
      <c r="H1272" s="22">
        <f t="shared" si="230"/>
        <v>0.10744653305116392</v>
      </c>
      <c r="I1272" s="23">
        <v>154.4807692307692</v>
      </c>
      <c r="J1272" s="23">
        <v>439.45048084297542</v>
      </c>
      <c r="K1272" s="24">
        <f t="shared" si="231"/>
        <v>2.8446937637040617</v>
      </c>
      <c r="L1272" t="str">
        <f t="shared" si="232"/>
        <v>Z</v>
      </c>
      <c r="M1272" s="10">
        <f t="shared" si="233"/>
        <v>0.95</v>
      </c>
      <c r="N1272" s="24">
        <f t="shared" si="234"/>
        <v>1.6448536269514715</v>
      </c>
      <c r="O1272" s="25">
        <f t="shared" si="235"/>
        <v>1022.2384178910036</v>
      </c>
      <c r="P1272" s="8">
        <f t="shared" si="236"/>
        <v>1332</v>
      </c>
      <c r="Q1272" s="8">
        <f t="shared" si="237"/>
        <v>8032.9999999999982</v>
      </c>
      <c r="R1272" s="8">
        <f t="shared" si="238"/>
        <v>3866.8531372525822</v>
      </c>
      <c r="S1272" s="8">
        <f t="shared" si="239"/>
        <v>3867</v>
      </c>
      <c r="T1272" t="s">
        <v>62</v>
      </c>
    </row>
    <row r="1273" spans="1:20" x14ac:dyDescent="0.35">
      <c r="A1273" s="18" t="s">
        <v>2598</v>
      </c>
      <c r="B1273" s="18" t="s">
        <v>2599</v>
      </c>
      <c r="C1273" s="19">
        <v>1438.51</v>
      </c>
      <c r="D1273" s="20">
        <f t="shared" si="228"/>
        <v>1.5605854077189782E-4</v>
      </c>
      <c r="E1273" s="10">
        <f>SUM($C$5:C1273)/SUM($C$5:$C$3941)</f>
        <v>0.8784760987369219</v>
      </c>
      <c r="F1273" t="str">
        <f t="shared" si="229"/>
        <v>B</v>
      </c>
      <c r="G1273" s="21">
        <v>9.4638815789473689</v>
      </c>
      <c r="H1273" s="22">
        <f t="shared" si="230"/>
        <v>5.6783289473684215</v>
      </c>
      <c r="I1273" s="23">
        <v>2.9230769230769229</v>
      </c>
      <c r="J1273" s="23">
        <v>7.2783486433640281</v>
      </c>
      <c r="K1273" s="24">
        <f t="shared" si="231"/>
        <v>2.489961377992957</v>
      </c>
      <c r="L1273" t="str">
        <f t="shared" si="232"/>
        <v>Z</v>
      </c>
      <c r="M1273" s="10">
        <f t="shared" si="233"/>
        <v>0.95</v>
      </c>
      <c r="N1273" s="24">
        <f t="shared" si="234"/>
        <v>1.6448536269514715</v>
      </c>
      <c r="O1273" s="25">
        <f t="shared" si="235"/>
        <v>16.930707614153491</v>
      </c>
      <c r="P1273" s="8">
        <f t="shared" si="236"/>
        <v>23</v>
      </c>
      <c r="Q1273" s="8">
        <f t="shared" si="237"/>
        <v>152</v>
      </c>
      <c r="R1273" s="8">
        <f t="shared" si="238"/>
        <v>73.168898637405718</v>
      </c>
      <c r="S1273" s="8">
        <f t="shared" si="239"/>
        <v>74</v>
      </c>
      <c r="T1273" t="s">
        <v>62</v>
      </c>
    </row>
    <row r="1274" spans="1:20" x14ac:dyDescent="0.35">
      <c r="A1274" s="18" t="s">
        <v>2600</v>
      </c>
      <c r="B1274" s="18" t="s">
        <v>2601</v>
      </c>
      <c r="C1274" s="19">
        <v>1437.55</v>
      </c>
      <c r="D1274" s="20">
        <f t="shared" si="228"/>
        <v>1.5595439398171838E-4</v>
      </c>
      <c r="E1274" s="10">
        <f>SUM($C$5:C1274)/SUM($C$5:$C$3941)</f>
        <v>0.87863205313090353</v>
      </c>
      <c r="F1274" t="str">
        <f t="shared" si="229"/>
        <v>B</v>
      </c>
      <c r="G1274" s="21">
        <v>1.2621158911325721</v>
      </c>
      <c r="H1274" s="22">
        <f t="shared" si="230"/>
        <v>0.75726953467954317</v>
      </c>
      <c r="I1274" s="23">
        <v>21.90384615384615</v>
      </c>
      <c r="J1274" s="23">
        <v>22.805451373915499</v>
      </c>
      <c r="K1274" s="24">
        <f t="shared" si="231"/>
        <v>1.041161959125203</v>
      </c>
      <c r="L1274" t="str">
        <f t="shared" si="232"/>
        <v>Y</v>
      </c>
      <c r="M1274" s="10">
        <f t="shared" si="233"/>
        <v>0.95</v>
      </c>
      <c r="N1274" s="24">
        <f t="shared" si="234"/>
        <v>1.6448536269514715</v>
      </c>
      <c r="O1274" s="25">
        <f t="shared" si="235"/>
        <v>53.049455053598315</v>
      </c>
      <c r="P1274" s="8">
        <f t="shared" si="236"/>
        <v>97</v>
      </c>
      <c r="Q1274" s="8">
        <f t="shared" si="237"/>
        <v>1138.9999999999998</v>
      </c>
      <c r="R1274" s="8">
        <f t="shared" si="238"/>
        <v>548.46840816069573</v>
      </c>
      <c r="S1274" s="8">
        <f t="shared" si="239"/>
        <v>549</v>
      </c>
      <c r="T1274" t="s">
        <v>62</v>
      </c>
    </row>
    <row r="1275" spans="1:20" x14ac:dyDescent="0.35">
      <c r="A1275" s="18" t="s">
        <v>2602</v>
      </c>
      <c r="B1275" s="18" t="s">
        <v>2603</v>
      </c>
      <c r="C1275" s="19">
        <v>1434.59</v>
      </c>
      <c r="D1275" s="20">
        <f t="shared" si="228"/>
        <v>1.5563327471199842E-4</v>
      </c>
      <c r="E1275" s="10">
        <f>SUM($C$5:C1275)/SUM($C$5:$C$3941)</f>
        <v>0.87878768640561555</v>
      </c>
      <c r="F1275" t="str">
        <f t="shared" si="229"/>
        <v>B</v>
      </c>
      <c r="G1275" s="21">
        <v>0.10895344421660209</v>
      </c>
      <c r="H1275" s="22">
        <f t="shared" si="230"/>
        <v>6.5372066529961248E-2</v>
      </c>
      <c r="I1275" s="23">
        <v>253.21153846153851</v>
      </c>
      <c r="J1275" s="23">
        <v>1796.6916146895171</v>
      </c>
      <c r="K1275" s="24">
        <f t="shared" si="231"/>
        <v>7.09561509560681</v>
      </c>
      <c r="L1275" t="str">
        <f t="shared" si="232"/>
        <v>Z</v>
      </c>
      <c r="M1275" s="10">
        <f t="shared" si="233"/>
        <v>0.95</v>
      </c>
      <c r="N1275" s="24">
        <f t="shared" si="234"/>
        <v>1.6448536269514715</v>
      </c>
      <c r="O1275" s="25">
        <f t="shared" si="235"/>
        <v>4179.4178723279538</v>
      </c>
      <c r="P1275" s="8">
        <f t="shared" si="236"/>
        <v>4686</v>
      </c>
      <c r="Q1275" s="8">
        <f t="shared" si="237"/>
        <v>13167.000000000002</v>
      </c>
      <c r="R1275" s="8">
        <f t="shared" si="238"/>
        <v>6346.909541073971</v>
      </c>
      <c r="S1275" s="8">
        <f t="shared" si="239"/>
        <v>6347</v>
      </c>
      <c r="T1275" t="s">
        <v>175</v>
      </c>
    </row>
    <row r="1276" spans="1:20" x14ac:dyDescent="0.35">
      <c r="A1276" s="18" t="s">
        <v>2604</v>
      </c>
      <c r="B1276" s="18" t="s">
        <v>2605</v>
      </c>
      <c r="C1276" s="19">
        <v>1433.74</v>
      </c>
      <c r="D1276" s="20">
        <f t="shared" si="228"/>
        <v>1.5554106140819372E-4</v>
      </c>
      <c r="E1276" s="10">
        <f>SUM($C$5:C1276)/SUM($C$5:$C$3941)</f>
        <v>0.8789432274670238</v>
      </c>
      <c r="F1276" t="str">
        <f t="shared" si="229"/>
        <v>B</v>
      </c>
      <c r="G1276" s="21">
        <v>0.1908345534407028</v>
      </c>
      <c r="H1276" s="22">
        <f t="shared" si="230"/>
        <v>0.11450073206442167</v>
      </c>
      <c r="I1276" s="23">
        <v>144.4807692307692</v>
      </c>
      <c r="J1276" s="23">
        <v>708.7815142320261</v>
      </c>
      <c r="K1276" s="24">
        <f t="shared" si="231"/>
        <v>4.9057152588933004</v>
      </c>
      <c r="L1276" t="str">
        <f t="shared" si="232"/>
        <v>Z</v>
      </c>
      <c r="M1276" s="10">
        <f t="shared" si="233"/>
        <v>0.95</v>
      </c>
      <c r="N1276" s="24">
        <f t="shared" si="234"/>
        <v>1.6448536269514715</v>
      </c>
      <c r="O1276" s="25">
        <f t="shared" si="235"/>
        <v>1648.7493479335394</v>
      </c>
      <c r="P1276" s="8">
        <f t="shared" si="236"/>
        <v>1938</v>
      </c>
      <c r="Q1276" s="8">
        <f t="shared" si="237"/>
        <v>7512.9999999999982</v>
      </c>
      <c r="R1276" s="8">
        <f t="shared" si="238"/>
        <v>3622.5764590308117</v>
      </c>
      <c r="S1276" s="8">
        <f t="shared" si="239"/>
        <v>3623</v>
      </c>
      <c r="T1276" t="s">
        <v>62</v>
      </c>
    </row>
    <row r="1277" spans="1:20" x14ac:dyDescent="0.35">
      <c r="A1277" s="18" t="s">
        <v>2606</v>
      </c>
      <c r="B1277" s="18" t="s">
        <v>2607</v>
      </c>
      <c r="C1277" s="19">
        <v>1433.04</v>
      </c>
      <c r="D1277" s="20">
        <f t="shared" si="228"/>
        <v>1.5546512104035455E-4</v>
      </c>
      <c r="E1277" s="10">
        <f>SUM($C$5:C1277)/SUM($C$5:$C$3941)</f>
        <v>0.87909869258806417</v>
      </c>
      <c r="F1277" t="str">
        <f t="shared" si="229"/>
        <v>B</v>
      </c>
      <c r="G1277" s="21">
        <v>6.3975</v>
      </c>
      <c r="H1277" s="22">
        <f t="shared" si="230"/>
        <v>3.8384999999999998</v>
      </c>
      <c r="I1277" s="23">
        <v>4.3076923076923066</v>
      </c>
      <c r="J1277" s="23">
        <v>7.5525309653056336</v>
      </c>
      <c r="K1277" s="24">
        <f t="shared" si="231"/>
        <v>1.7532661169459511</v>
      </c>
      <c r="L1277" t="str">
        <f t="shared" si="232"/>
        <v>Y</v>
      </c>
      <c r="M1277" s="10">
        <f t="shared" si="233"/>
        <v>0.95</v>
      </c>
      <c r="N1277" s="24">
        <f t="shared" si="234"/>
        <v>1.6448536269514715</v>
      </c>
      <c r="O1277" s="25">
        <f t="shared" si="235"/>
        <v>17.568503486984536</v>
      </c>
      <c r="P1277" s="8">
        <f t="shared" si="236"/>
        <v>27</v>
      </c>
      <c r="Q1277" s="8">
        <f t="shared" si="237"/>
        <v>223.99999999999994</v>
      </c>
      <c r="R1277" s="8">
        <f t="shared" si="238"/>
        <v>108.03344731712048</v>
      </c>
      <c r="S1277" s="8">
        <f t="shared" si="239"/>
        <v>109</v>
      </c>
      <c r="T1277" t="s">
        <v>62</v>
      </c>
    </row>
    <row r="1278" spans="1:20" x14ac:dyDescent="0.35">
      <c r="A1278" s="18" t="s">
        <v>2608</v>
      </c>
      <c r="B1278" s="18" t="s">
        <v>2609</v>
      </c>
      <c r="C1278" s="19">
        <v>1432.68</v>
      </c>
      <c r="D1278" s="20">
        <f t="shared" si="228"/>
        <v>1.5542606599403729E-4</v>
      </c>
      <c r="E1278" s="10">
        <f>SUM($C$5:C1278)/SUM($C$5:$C$3941)</f>
        <v>0.87925411865405811</v>
      </c>
      <c r="F1278" t="str">
        <f t="shared" si="229"/>
        <v>B</v>
      </c>
      <c r="G1278" s="21">
        <v>1.331486988847584</v>
      </c>
      <c r="H1278" s="22">
        <f t="shared" si="230"/>
        <v>0.79889219330855032</v>
      </c>
      <c r="I1278" s="23">
        <v>20.69230769230769</v>
      </c>
      <c r="J1278" s="23">
        <v>26.391129274323539</v>
      </c>
      <c r="K1278" s="24">
        <f t="shared" si="231"/>
        <v>1.2754077344468626</v>
      </c>
      <c r="L1278" t="str">
        <f t="shared" si="232"/>
        <v>Y</v>
      </c>
      <c r="M1278" s="10">
        <f t="shared" si="233"/>
        <v>0.95</v>
      </c>
      <c r="N1278" s="24">
        <f t="shared" si="234"/>
        <v>1.6448536269514715</v>
      </c>
      <c r="O1278" s="25">
        <f t="shared" si="235"/>
        <v>61.39036685997219</v>
      </c>
      <c r="P1278" s="8">
        <f t="shared" si="236"/>
        <v>103</v>
      </c>
      <c r="Q1278" s="8">
        <f t="shared" si="237"/>
        <v>1075.9999999999998</v>
      </c>
      <c r="R1278" s="8">
        <f t="shared" si="238"/>
        <v>519.01157649687411</v>
      </c>
      <c r="S1278" s="8">
        <f t="shared" si="239"/>
        <v>520</v>
      </c>
      <c r="T1278" t="s">
        <v>62</v>
      </c>
    </row>
    <row r="1279" spans="1:20" x14ac:dyDescent="0.35">
      <c r="A1279" s="18" t="s">
        <v>2610</v>
      </c>
      <c r="B1279" s="18" t="s">
        <v>2611</v>
      </c>
      <c r="C1279" s="19">
        <v>1429.46</v>
      </c>
      <c r="D1279" s="20">
        <f t="shared" si="228"/>
        <v>1.5507674030197709E-4</v>
      </c>
      <c r="E1279" s="10">
        <f>SUM($C$5:C1279)/SUM($C$5:$C$3941)</f>
        <v>0.87940919539436013</v>
      </c>
      <c r="F1279" t="str">
        <f t="shared" si="229"/>
        <v>B</v>
      </c>
      <c r="G1279" s="21">
        <v>3.0414042553191489</v>
      </c>
      <c r="H1279" s="22">
        <f t="shared" si="230"/>
        <v>1.8248425531914894</v>
      </c>
      <c r="I1279" s="23">
        <v>9.0384615384615383</v>
      </c>
      <c r="J1279" s="23">
        <v>9.4141352595321361</v>
      </c>
      <c r="K1279" s="24">
        <f t="shared" si="231"/>
        <v>1.0415639010546194</v>
      </c>
      <c r="L1279" t="str">
        <f t="shared" si="232"/>
        <v>Y</v>
      </c>
      <c r="M1279" s="10">
        <f t="shared" si="233"/>
        <v>0.95</v>
      </c>
      <c r="N1279" s="24">
        <f t="shared" si="234"/>
        <v>1.6448536269514715</v>
      </c>
      <c r="O1279" s="25">
        <f t="shared" si="235"/>
        <v>21.898919566672884</v>
      </c>
      <c r="P1279" s="8">
        <f t="shared" si="236"/>
        <v>40</v>
      </c>
      <c r="Q1279" s="8">
        <f t="shared" si="237"/>
        <v>470</v>
      </c>
      <c r="R1279" s="8">
        <f t="shared" si="238"/>
        <v>226.96099512668513</v>
      </c>
      <c r="S1279" s="8">
        <f t="shared" si="239"/>
        <v>227</v>
      </c>
      <c r="T1279" t="s">
        <v>62</v>
      </c>
    </row>
    <row r="1280" spans="1:20" x14ac:dyDescent="0.35">
      <c r="A1280" s="18" t="s">
        <v>2612</v>
      </c>
      <c r="B1280" s="18" t="s">
        <v>2613</v>
      </c>
      <c r="C1280" s="19">
        <v>1429.32</v>
      </c>
      <c r="D1280" s="20">
        <f t="shared" si="228"/>
        <v>1.5506155222840923E-4</v>
      </c>
      <c r="E1280" s="10">
        <f>SUM($C$5:C1280)/SUM($C$5:$C$3941)</f>
        <v>0.87956425694658857</v>
      </c>
      <c r="F1280" t="str">
        <f t="shared" si="229"/>
        <v>B</v>
      </c>
      <c r="G1280" s="21">
        <v>0.1009335498905445</v>
      </c>
      <c r="H1280" s="22">
        <f t="shared" si="230"/>
        <v>6.0560129934326697E-2</v>
      </c>
      <c r="I1280" s="23">
        <v>272.32692307692309</v>
      </c>
      <c r="J1280" s="23">
        <v>560.88829131955197</v>
      </c>
      <c r="K1280" s="24">
        <f t="shared" si="231"/>
        <v>2.0596138089553491</v>
      </c>
      <c r="L1280" t="str">
        <f t="shared" si="232"/>
        <v>Z</v>
      </c>
      <c r="M1280" s="10">
        <f t="shared" si="233"/>
        <v>0.95</v>
      </c>
      <c r="N1280" s="24">
        <f t="shared" si="234"/>
        <v>1.6448536269514715</v>
      </c>
      <c r="O1280" s="25">
        <f t="shared" si="235"/>
        <v>1304.7239325628609</v>
      </c>
      <c r="P1280" s="8">
        <f t="shared" si="236"/>
        <v>1850</v>
      </c>
      <c r="Q1280" s="8">
        <f t="shared" si="237"/>
        <v>14161</v>
      </c>
      <c r="R1280" s="8">
        <f t="shared" si="238"/>
        <v>6838.6213859435247</v>
      </c>
      <c r="S1280" s="8">
        <f t="shared" si="239"/>
        <v>6839</v>
      </c>
      <c r="T1280" t="s">
        <v>62</v>
      </c>
    </row>
    <row r="1281" spans="1:20" x14ac:dyDescent="0.35">
      <c r="A1281" s="18" t="s">
        <v>2614</v>
      </c>
      <c r="B1281" s="18" t="s">
        <v>2615</v>
      </c>
      <c r="C1281" s="19">
        <v>1429.05</v>
      </c>
      <c r="D1281" s="20">
        <f t="shared" si="228"/>
        <v>1.5503226094367125E-4</v>
      </c>
      <c r="E1281" s="10">
        <f>SUM($C$5:C1281)/SUM($C$5:$C$3941)</f>
        <v>0.87971928920753217</v>
      </c>
      <c r="F1281" t="str">
        <f t="shared" si="229"/>
        <v>B</v>
      </c>
      <c r="G1281" s="21">
        <v>0.84509166173861616</v>
      </c>
      <c r="H1281" s="22">
        <f t="shared" si="230"/>
        <v>0.5070549970431697</v>
      </c>
      <c r="I1281" s="23">
        <v>32.519230769230766</v>
      </c>
      <c r="J1281" s="23">
        <v>41.184658472716862</v>
      </c>
      <c r="K1281" s="24">
        <f t="shared" si="231"/>
        <v>1.2664708696518492</v>
      </c>
      <c r="L1281" t="str">
        <f t="shared" si="232"/>
        <v>Y</v>
      </c>
      <c r="M1281" s="10">
        <f t="shared" si="233"/>
        <v>0.95</v>
      </c>
      <c r="N1281" s="24">
        <f t="shared" si="234"/>
        <v>1.6448536269514715</v>
      </c>
      <c r="O1281" s="25">
        <f t="shared" si="235"/>
        <v>95.802694396356301</v>
      </c>
      <c r="P1281" s="8">
        <f t="shared" si="236"/>
        <v>161</v>
      </c>
      <c r="Q1281" s="8">
        <f t="shared" si="237"/>
        <v>1690.9999999999998</v>
      </c>
      <c r="R1281" s="8">
        <f t="shared" si="238"/>
        <v>816.69381783382187</v>
      </c>
      <c r="S1281" s="8">
        <f t="shared" si="239"/>
        <v>817</v>
      </c>
      <c r="T1281" t="s">
        <v>175</v>
      </c>
    </row>
    <row r="1282" spans="1:20" x14ac:dyDescent="0.35">
      <c r="A1282" s="18" t="s">
        <v>2616</v>
      </c>
      <c r="B1282" s="18" t="s">
        <v>2617</v>
      </c>
      <c r="C1282" s="19">
        <v>1427.5</v>
      </c>
      <c r="D1282" s="20">
        <f t="shared" si="228"/>
        <v>1.5486410727202739E-4</v>
      </c>
      <c r="E1282" s="10">
        <f>SUM($C$5:C1282)/SUM($C$5:$C$3941)</f>
        <v>0.87987415331480423</v>
      </c>
      <c r="F1282" t="str">
        <f t="shared" si="229"/>
        <v>B</v>
      </c>
      <c r="G1282" s="21">
        <v>15.68681318681319</v>
      </c>
      <c r="H1282" s="22">
        <f t="shared" si="230"/>
        <v>9.4120879120879142</v>
      </c>
      <c r="I1282" s="23">
        <v>1.75</v>
      </c>
      <c r="J1282" s="23">
        <v>4.4097707912512352</v>
      </c>
      <c r="K1282" s="24">
        <f t="shared" si="231"/>
        <v>2.5198690235721344</v>
      </c>
      <c r="L1282" t="str">
        <f t="shared" si="232"/>
        <v>Z</v>
      </c>
      <c r="M1282" s="10">
        <f t="shared" si="233"/>
        <v>0.95</v>
      </c>
      <c r="N1282" s="24">
        <f t="shared" si="234"/>
        <v>1.6448536269514715</v>
      </c>
      <c r="O1282" s="25">
        <f t="shared" si="235"/>
        <v>10.257895515925862</v>
      </c>
      <c r="P1282" s="8">
        <f t="shared" si="236"/>
        <v>14</v>
      </c>
      <c r="Q1282" s="8">
        <f t="shared" si="237"/>
        <v>91</v>
      </c>
      <c r="R1282" s="8">
        <f t="shared" si="238"/>
        <v>43.973669349172532</v>
      </c>
      <c r="S1282" s="8">
        <f t="shared" si="239"/>
        <v>44</v>
      </c>
      <c r="T1282" t="s">
        <v>62</v>
      </c>
    </row>
    <row r="1283" spans="1:20" x14ac:dyDescent="0.35">
      <c r="A1283" s="18" t="s">
        <v>2618</v>
      </c>
      <c r="B1283" s="18" t="s">
        <v>2619</v>
      </c>
      <c r="C1283" s="19">
        <v>1425.73</v>
      </c>
      <c r="D1283" s="20">
        <f t="shared" si="228"/>
        <v>1.5467208662763406E-4</v>
      </c>
      <c r="E1283" s="10">
        <f>SUM($C$5:C1283)/SUM($C$5:$C$3941)</f>
        <v>0.8800288254014319</v>
      </c>
      <c r="F1283" t="str">
        <f t="shared" si="229"/>
        <v>B</v>
      </c>
      <c r="G1283" s="21">
        <v>1.251738366988586</v>
      </c>
      <c r="H1283" s="22">
        <f t="shared" si="230"/>
        <v>0.75104302019315161</v>
      </c>
      <c r="I1283" s="23">
        <v>21.90384615384615</v>
      </c>
      <c r="J1283" s="23">
        <v>43.865328492336317</v>
      </c>
      <c r="K1283" s="24">
        <f t="shared" si="231"/>
        <v>2.0026313271303677</v>
      </c>
      <c r="L1283" t="str">
        <f t="shared" si="232"/>
        <v>Z</v>
      </c>
      <c r="M1283" s="10">
        <f t="shared" si="233"/>
        <v>0.95</v>
      </c>
      <c r="N1283" s="24">
        <f t="shared" si="234"/>
        <v>1.6448536269514715</v>
      </c>
      <c r="O1283" s="25">
        <f t="shared" si="235"/>
        <v>102.03840012248746</v>
      </c>
      <c r="P1283" s="8">
        <f t="shared" si="236"/>
        <v>146</v>
      </c>
      <c r="Q1283" s="8">
        <f t="shared" si="237"/>
        <v>1138.9999999999998</v>
      </c>
      <c r="R1283" s="8">
        <f t="shared" si="238"/>
        <v>550.73725127914395</v>
      </c>
      <c r="S1283" s="8">
        <f t="shared" si="239"/>
        <v>551</v>
      </c>
      <c r="T1283" t="s">
        <v>62</v>
      </c>
    </row>
    <row r="1284" spans="1:20" x14ac:dyDescent="0.35">
      <c r="A1284" s="18" t="s">
        <v>2620</v>
      </c>
      <c r="B1284" s="18" t="s">
        <v>2621</v>
      </c>
      <c r="C1284" s="19">
        <v>1420.39</v>
      </c>
      <c r="D1284" s="20">
        <f t="shared" si="228"/>
        <v>1.5409277010726093E-4</v>
      </c>
      <c r="E1284" s="10">
        <f>SUM($C$5:C1284)/SUM($C$5:$C$3941)</f>
        <v>0.88018291817153915</v>
      </c>
      <c r="F1284" t="str">
        <f t="shared" si="229"/>
        <v>B</v>
      </c>
      <c r="G1284" s="21">
        <v>0.87193984039287897</v>
      </c>
      <c r="H1284" s="22">
        <f t="shared" si="230"/>
        <v>0.52316390423572734</v>
      </c>
      <c r="I1284" s="23">
        <v>31.32692307692308</v>
      </c>
      <c r="J1284" s="23">
        <v>32.045140437218024</v>
      </c>
      <c r="K1284" s="24">
        <f t="shared" si="231"/>
        <v>1.0229265210161675</v>
      </c>
      <c r="L1284" t="str">
        <f t="shared" si="232"/>
        <v>Y</v>
      </c>
      <c r="M1284" s="10">
        <f t="shared" si="233"/>
        <v>0.95</v>
      </c>
      <c r="N1284" s="24">
        <f t="shared" si="234"/>
        <v>1.6448536269514715</v>
      </c>
      <c r="O1284" s="25">
        <f t="shared" si="235"/>
        <v>74.542582360586351</v>
      </c>
      <c r="P1284" s="8">
        <f t="shared" si="236"/>
        <v>138</v>
      </c>
      <c r="Q1284" s="8">
        <f t="shared" si="237"/>
        <v>1629.0000000000002</v>
      </c>
      <c r="R1284" s="8">
        <f t="shared" si="238"/>
        <v>789.14471786364243</v>
      </c>
      <c r="S1284" s="8">
        <f t="shared" si="239"/>
        <v>790</v>
      </c>
      <c r="T1284" t="s">
        <v>175</v>
      </c>
    </row>
    <row r="1285" spans="1:20" x14ac:dyDescent="0.35">
      <c r="A1285" s="18" t="s">
        <v>2622</v>
      </c>
      <c r="B1285" s="18" t="s">
        <v>2623</v>
      </c>
      <c r="C1285" s="19">
        <v>1418.55</v>
      </c>
      <c r="D1285" s="20">
        <f t="shared" ref="D1285:D1348" si="240">C1285/SUM($C$5:$C$3941)</f>
        <v>1.5389315542608368E-4</v>
      </c>
      <c r="E1285" s="10">
        <f>SUM($C$5:C1285)/SUM($C$5:$C$3941)</f>
        <v>0.88033681132696517</v>
      </c>
      <c r="F1285" t="str">
        <f t="shared" ref="F1285:F1348" si="241">IF(E1285-D1285&lt;CutA,"A",IF(E1285-D1285&lt;CutB,"B","C"))</f>
        <v>B</v>
      </c>
      <c r="G1285" s="21">
        <v>6.8528985507246372</v>
      </c>
      <c r="H1285" s="22">
        <f t="shared" ref="H1285:H1348" si="242">G1285*CostRatio</f>
        <v>4.1117391304347821</v>
      </c>
      <c r="I1285" s="23">
        <v>3.9807692307692308</v>
      </c>
      <c r="J1285" s="23">
        <v>8.273487977766715</v>
      </c>
      <c r="K1285" s="24">
        <f t="shared" ref="K1285:K1348" si="243">IF(I1285&gt;0,J1285/I1285,0)</f>
        <v>2.0783641296805273</v>
      </c>
      <c r="L1285" t="str">
        <f t="shared" ref="L1285:L1348" si="244">IF(K1285&lt;=CutX,"X",IF(K1285&lt;=CutY,"Y","Z"))</f>
        <v>Z</v>
      </c>
      <c r="M1285" s="10">
        <f t="shared" ref="M1285:M1348" si="245">_xlfn.XLOOKUP(F1285,TargetClass,TargetLevel)</f>
        <v>0.95</v>
      </c>
      <c r="N1285" s="24">
        <f t="shared" ref="N1285:N1348" si="246">_xlfn.NORM.S.INV(M1285)</f>
        <v>1.6448536269514715</v>
      </c>
      <c r="O1285" s="25">
        <f t="shared" ref="O1285:O1348" si="247">N1285*J1285*SQRT(LeadTime)</f>
        <v>19.245575166077728</v>
      </c>
      <c r="P1285" s="8">
        <f t="shared" ref="P1285:P1348" si="248">ROUNDUP(ROUND(I1285*LeadTime+O1285,6),0)</f>
        <v>28</v>
      </c>
      <c r="Q1285" s="8">
        <f t="shared" ref="Q1285:Q1348" si="249">I1285*WeeksPerYear</f>
        <v>207</v>
      </c>
      <c r="R1285" s="8">
        <f t="shared" ref="R1285:R1348" si="250">SQRT(2*Q1285*OrderCost/(HoldingRate*H1285))</f>
        <v>100.34307228740241</v>
      </c>
      <c r="S1285" s="8">
        <f t="shared" ref="S1285:S1348" si="251">MAX(ROUNDUP(ROUND(R1285,6),0),ROUNDUP(ROUND(I1285,6),0))</f>
        <v>101</v>
      </c>
      <c r="T1285" t="s">
        <v>62</v>
      </c>
    </row>
    <row r="1286" spans="1:20" x14ac:dyDescent="0.35">
      <c r="A1286" s="18" t="s">
        <v>2624</v>
      </c>
      <c r="B1286" s="18" t="s">
        <v>2625</v>
      </c>
      <c r="C1286" s="19">
        <v>1418.42</v>
      </c>
      <c r="D1286" s="20">
        <f t="shared" si="240"/>
        <v>1.5387905221491357E-4</v>
      </c>
      <c r="E1286" s="10">
        <f>SUM($C$5:C1286)/SUM($C$5:$C$3941)</f>
        <v>0.88049069037918015</v>
      </c>
      <c r="F1286" t="str">
        <f t="shared" si="241"/>
        <v>B</v>
      </c>
      <c r="G1286" s="21">
        <v>4.5316932907348244</v>
      </c>
      <c r="H1286" s="22">
        <f t="shared" si="242"/>
        <v>2.7190159744408944</v>
      </c>
      <c r="I1286" s="23">
        <v>6.0192307692307692</v>
      </c>
      <c r="J1286" s="23">
        <v>9.4692285637616855</v>
      </c>
      <c r="K1286" s="24">
        <f t="shared" si="243"/>
        <v>1.5731625728933152</v>
      </c>
      <c r="L1286" t="str">
        <f t="shared" si="244"/>
        <v>Y</v>
      </c>
      <c r="M1286" s="10">
        <f t="shared" si="245"/>
        <v>0.95</v>
      </c>
      <c r="N1286" s="24">
        <f t="shared" si="246"/>
        <v>1.6448536269514715</v>
      </c>
      <c r="O1286" s="25">
        <f t="shared" si="247"/>
        <v>22.027076195478863</v>
      </c>
      <c r="P1286" s="8">
        <f t="shared" si="248"/>
        <v>35</v>
      </c>
      <c r="Q1286" s="8">
        <f t="shared" si="249"/>
        <v>313</v>
      </c>
      <c r="R1286" s="8">
        <f t="shared" si="250"/>
        <v>151.7334340881626</v>
      </c>
      <c r="S1286" s="8">
        <f t="shared" si="251"/>
        <v>152</v>
      </c>
      <c r="T1286" t="s">
        <v>62</v>
      </c>
    </row>
    <row r="1287" spans="1:20" x14ac:dyDescent="0.35">
      <c r="A1287" s="18" t="s">
        <v>2626</v>
      </c>
      <c r="B1287" s="18" t="s">
        <v>2627</v>
      </c>
      <c r="C1287" s="19">
        <v>1417.45</v>
      </c>
      <c r="D1287" s="20">
        <f t="shared" si="240"/>
        <v>1.537738205623364E-4</v>
      </c>
      <c r="E1287" s="10">
        <f>SUM($C$5:C1287)/SUM($C$5:$C$3941)</f>
        <v>0.88064446419974252</v>
      </c>
      <c r="F1287" t="str">
        <f t="shared" si="241"/>
        <v>B</v>
      </c>
      <c r="G1287" s="21">
        <v>5.1543636363636356</v>
      </c>
      <c r="H1287" s="22">
        <f t="shared" si="242"/>
        <v>3.0926181818181813</v>
      </c>
      <c r="I1287" s="23">
        <v>5.2884615384615383</v>
      </c>
      <c r="J1287" s="23">
        <v>7.4263350643966897</v>
      </c>
      <c r="K1287" s="24">
        <f t="shared" si="243"/>
        <v>1.404252448540465</v>
      </c>
      <c r="L1287" t="str">
        <f t="shared" si="244"/>
        <v>Y</v>
      </c>
      <c r="M1287" s="10">
        <f t="shared" si="245"/>
        <v>0.95</v>
      </c>
      <c r="N1287" s="24">
        <f t="shared" si="246"/>
        <v>1.6448536269514715</v>
      </c>
      <c r="O1287" s="25">
        <f t="shared" si="247"/>
        <v>17.274949824596838</v>
      </c>
      <c r="P1287" s="8">
        <f t="shared" si="248"/>
        <v>28</v>
      </c>
      <c r="Q1287" s="8">
        <f t="shared" si="249"/>
        <v>275</v>
      </c>
      <c r="R1287" s="8">
        <f t="shared" si="250"/>
        <v>133.35772937535322</v>
      </c>
      <c r="S1287" s="8">
        <f t="shared" si="251"/>
        <v>134</v>
      </c>
      <c r="T1287" t="s">
        <v>62</v>
      </c>
    </row>
    <row r="1288" spans="1:20" x14ac:dyDescent="0.35">
      <c r="A1288" s="18" t="s">
        <v>2628</v>
      </c>
      <c r="B1288" s="18" t="s">
        <v>2629</v>
      </c>
      <c r="C1288" s="19">
        <v>1415.37</v>
      </c>
      <c r="D1288" s="20">
        <f t="shared" si="240"/>
        <v>1.5354816918361429E-4</v>
      </c>
      <c r="E1288" s="10">
        <f>SUM($C$5:C1288)/SUM($C$5:$C$3941)</f>
        <v>0.88079801236892608</v>
      </c>
      <c r="F1288" t="str">
        <f t="shared" si="241"/>
        <v>B</v>
      </c>
      <c r="G1288" s="21">
        <v>4.328348623853211</v>
      </c>
      <c r="H1288" s="22">
        <f t="shared" si="242"/>
        <v>2.5970091743119266</v>
      </c>
      <c r="I1288" s="23">
        <v>6.2884615384615383</v>
      </c>
      <c r="J1288" s="23">
        <v>9.5903066635250234</v>
      </c>
      <c r="K1288" s="24">
        <f t="shared" si="243"/>
        <v>1.5250640565850191</v>
      </c>
      <c r="L1288" t="str">
        <f t="shared" si="244"/>
        <v>Y</v>
      </c>
      <c r="M1288" s="10">
        <f t="shared" si="245"/>
        <v>0.95</v>
      </c>
      <c r="N1288" s="24">
        <f t="shared" si="246"/>
        <v>1.6448536269514715</v>
      </c>
      <c r="O1288" s="25">
        <f t="shared" si="247"/>
        <v>22.308724960331507</v>
      </c>
      <c r="P1288" s="8">
        <f t="shared" si="248"/>
        <v>35</v>
      </c>
      <c r="Q1288" s="8">
        <f t="shared" si="249"/>
        <v>327</v>
      </c>
      <c r="R1288" s="8">
        <f t="shared" si="250"/>
        <v>158.69093984143288</v>
      </c>
      <c r="S1288" s="8">
        <f t="shared" si="251"/>
        <v>159</v>
      </c>
      <c r="T1288" t="s">
        <v>62</v>
      </c>
    </row>
    <row r="1289" spans="1:20" x14ac:dyDescent="0.35">
      <c r="A1289" s="18" t="s">
        <v>2630</v>
      </c>
      <c r="B1289" s="18" t="s">
        <v>2631</v>
      </c>
      <c r="C1289" s="19">
        <v>1414.11</v>
      </c>
      <c r="D1289" s="20">
        <f t="shared" si="240"/>
        <v>1.5341147652150376E-4</v>
      </c>
      <c r="E1289" s="10">
        <f>SUM($C$5:C1289)/SUM($C$5:$C$3941)</f>
        <v>0.88095142384544767</v>
      </c>
      <c r="F1289" t="str">
        <f t="shared" si="241"/>
        <v>B</v>
      </c>
      <c r="G1289" s="21">
        <v>1.703746987951807</v>
      </c>
      <c r="H1289" s="22">
        <f t="shared" si="242"/>
        <v>1.0222481927710843</v>
      </c>
      <c r="I1289" s="23">
        <v>15.96153846153846</v>
      </c>
      <c r="J1289" s="23">
        <v>24.482055484047539</v>
      </c>
      <c r="K1289" s="24">
        <f t="shared" si="243"/>
        <v>1.5338155243017737</v>
      </c>
      <c r="L1289" t="str">
        <f t="shared" si="244"/>
        <v>Y</v>
      </c>
      <c r="M1289" s="10">
        <f t="shared" si="245"/>
        <v>0.95</v>
      </c>
      <c r="N1289" s="24">
        <f t="shared" si="246"/>
        <v>1.6448536269514715</v>
      </c>
      <c r="O1289" s="25">
        <f t="shared" si="247"/>
        <v>56.949528458190493</v>
      </c>
      <c r="P1289" s="8">
        <f t="shared" si="248"/>
        <v>89</v>
      </c>
      <c r="Q1289" s="8">
        <f t="shared" si="249"/>
        <v>829.99999999999989</v>
      </c>
      <c r="R1289" s="8">
        <f t="shared" si="250"/>
        <v>402.9729255716274</v>
      </c>
      <c r="S1289" s="8">
        <f t="shared" si="251"/>
        <v>403</v>
      </c>
      <c r="T1289" t="s">
        <v>62</v>
      </c>
    </row>
    <row r="1290" spans="1:20" x14ac:dyDescent="0.35">
      <c r="A1290" s="18" t="s">
        <v>2632</v>
      </c>
      <c r="B1290" s="18" t="s">
        <v>2633</v>
      </c>
      <c r="C1290" s="19">
        <v>1410.72</v>
      </c>
      <c r="D1290" s="20">
        <f t="shared" si="240"/>
        <v>1.5304370816868266E-4</v>
      </c>
      <c r="E1290" s="10">
        <f>SUM($C$5:C1290)/SUM($C$5:$C$3941)</f>
        <v>0.88110446755361627</v>
      </c>
      <c r="F1290" t="str">
        <f t="shared" si="241"/>
        <v>B</v>
      </c>
      <c r="G1290" s="21">
        <v>0.6775792507204611</v>
      </c>
      <c r="H1290" s="22">
        <f t="shared" si="242"/>
        <v>0.40654755043227664</v>
      </c>
      <c r="I1290" s="23">
        <v>40.03846153846154</v>
      </c>
      <c r="J1290" s="23">
        <v>62.009474778396637</v>
      </c>
      <c r="K1290" s="24">
        <f t="shared" si="243"/>
        <v>1.5487476889897334</v>
      </c>
      <c r="L1290" t="str">
        <f t="shared" si="244"/>
        <v>Y</v>
      </c>
      <c r="M1290" s="10">
        <f t="shared" si="245"/>
        <v>0.95</v>
      </c>
      <c r="N1290" s="24">
        <f t="shared" si="246"/>
        <v>1.6448536269514715</v>
      </c>
      <c r="O1290" s="25">
        <f t="shared" si="247"/>
        <v>144.24484704198161</v>
      </c>
      <c r="P1290" s="8">
        <f t="shared" si="248"/>
        <v>225</v>
      </c>
      <c r="Q1290" s="8">
        <f t="shared" si="249"/>
        <v>2082</v>
      </c>
      <c r="R1290" s="8">
        <f t="shared" si="250"/>
        <v>1012.0446795872086</v>
      </c>
      <c r="S1290" s="8">
        <f t="shared" si="251"/>
        <v>1013</v>
      </c>
      <c r="T1290" t="s">
        <v>62</v>
      </c>
    </row>
    <row r="1291" spans="1:20" x14ac:dyDescent="0.35">
      <c r="A1291" s="18" t="s">
        <v>2634</v>
      </c>
      <c r="B1291" s="18" t="s">
        <v>2635</v>
      </c>
      <c r="C1291" s="19">
        <v>1408.21</v>
      </c>
      <c r="D1291" s="20">
        <f t="shared" si="240"/>
        <v>1.5277140770685933E-4</v>
      </c>
      <c r="E1291" s="10">
        <f>SUM($C$5:C1291)/SUM($C$5:$C$3941)</f>
        <v>0.88125723896132313</v>
      </c>
      <c r="F1291" t="str">
        <f t="shared" si="241"/>
        <v>B</v>
      </c>
      <c r="G1291" s="21">
        <v>1.4369489795918371</v>
      </c>
      <c r="H1291" s="22">
        <f t="shared" si="242"/>
        <v>0.86216938775510221</v>
      </c>
      <c r="I1291" s="23">
        <v>18.84615384615385</v>
      </c>
      <c r="J1291" s="23">
        <v>69.622056628849805</v>
      </c>
      <c r="K1291" s="24">
        <f t="shared" si="243"/>
        <v>3.6942315762246829</v>
      </c>
      <c r="L1291" t="str">
        <f t="shared" si="244"/>
        <v>Z</v>
      </c>
      <c r="M1291" s="10">
        <f t="shared" si="245"/>
        <v>0.95</v>
      </c>
      <c r="N1291" s="24">
        <f t="shared" si="246"/>
        <v>1.6448536269514715</v>
      </c>
      <c r="O1291" s="25">
        <f t="shared" si="247"/>
        <v>161.95303935513016</v>
      </c>
      <c r="P1291" s="8">
        <f t="shared" si="248"/>
        <v>200</v>
      </c>
      <c r="Q1291" s="8">
        <f t="shared" si="249"/>
        <v>980.00000000000023</v>
      </c>
      <c r="R1291" s="8">
        <f t="shared" si="250"/>
        <v>476.79504817571973</v>
      </c>
      <c r="S1291" s="8">
        <f t="shared" si="251"/>
        <v>477</v>
      </c>
      <c r="T1291" t="s">
        <v>62</v>
      </c>
    </row>
    <row r="1292" spans="1:20" x14ac:dyDescent="0.35">
      <c r="A1292" s="18" t="s">
        <v>2636</v>
      </c>
      <c r="B1292" s="18" t="s">
        <v>2637</v>
      </c>
      <c r="C1292" s="19">
        <v>1407.67</v>
      </c>
      <c r="D1292" s="20">
        <f t="shared" si="240"/>
        <v>1.5271282513738341E-4</v>
      </c>
      <c r="E1292" s="10">
        <f>SUM($C$5:C1292)/SUM($C$5:$C$3941)</f>
        <v>0.88140995178646053</v>
      </c>
      <c r="F1292" t="str">
        <f t="shared" si="241"/>
        <v>B</v>
      </c>
      <c r="G1292" s="21">
        <v>5.5420078740157486</v>
      </c>
      <c r="H1292" s="22">
        <f t="shared" si="242"/>
        <v>3.3252047244094491</v>
      </c>
      <c r="I1292" s="23">
        <v>4.884615384615385</v>
      </c>
      <c r="J1292" s="23">
        <v>28.00395899613148</v>
      </c>
      <c r="K1292" s="24">
        <f t="shared" si="243"/>
        <v>5.7330939677119561</v>
      </c>
      <c r="L1292" t="str">
        <f t="shared" si="244"/>
        <v>Z</v>
      </c>
      <c r="M1292" s="10">
        <f t="shared" si="245"/>
        <v>0.95</v>
      </c>
      <c r="N1292" s="24">
        <f t="shared" si="246"/>
        <v>1.6448536269514715</v>
      </c>
      <c r="O1292" s="25">
        <f t="shared" si="247"/>
        <v>65.142089920977668</v>
      </c>
      <c r="P1292" s="8">
        <f t="shared" si="248"/>
        <v>75</v>
      </c>
      <c r="Q1292" s="8">
        <f t="shared" si="249"/>
        <v>254.00000000000003</v>
      </c>
      <c r="R1292" s="8">
        <f t="shared" si="250"/>
        <v>123.60119274921858</v>
      </c>
      <c r="S1292" s="8">
        <f t="shared" si="251"/>
        <v>124</v>
      </c>
      <c r="T1292" t="s">
        <v>62</v>
      </c>
    </row>
    <row r="1293" spans="1:20" x14ac:dyDescent="0.35">
      <c r="A1293" s="18" t="s">
        <v>2638</v>
      </c>
      <c r="B1293" s="18" t="s">
        <v>2639</v>
      </c>
      <c r="C1293" s="19">
        <v>1407.16</v>
      </c>
      <c r="D1293" s="20">
        <f t="shared" si="240"/>
        <v>1.5265749715510059E-4</v>
      </c>
      <c r="E1293" s="10">
        <f>SUM($C$5:C1293)/SUM($C$5:$C$3941)</f>
        <v>0.88156260928361563</v>
      </c>
      <c r="F1293" t="str">
        <f t="shared" si="241"/>
        <v>B</v>
      </c>
      <c r="G1293" s="21">
        <v>1.342709923664122</v>
      </c>
      <c r="H1293" s="22">
        <f t="shared" si="242"/>
        <v>0.80562595419847316</v>
      </c>
      <c r="I1293" s="23">
        <v>20.15384615384615</v>
      </c>
      <c r="J1293" s="23">
        <v>30.596286212791949</v>
      </c>
      <c r="K1293" s="24">
        <f t="shared" si="243"/>
        <v>1.5181363388026543</v>
      </c>
      <c r="L1293" t="str">
        <f t="shared" si="244"/>
        <v>Y</v>
      </c>
      <c r="M1293" s="10">
        <f t="shared" si="245"/>
        <v>0.95</v>
      </c>
      <c r="N1293" s="24">
        <f t="shared" si="246"/>
        <v>1.6448536269514715</v>
      </c>
      <c r="O1293" s="25">
        <f t="shared" si="247"/>
        <v>71.172294888626055</v>
      </c>
      <c r="P1293" s="8">
        <f t="shared" si="248"/>
        <v>112</v>
      </c>
      <c r="Q1293" s="8">
        <f t="shared" si="249"/>
        <v>1047.9999999999998</v>
      </c>
      <c r="R1293" s="8">
        <f t="shared" si="250"/>
        <v>510.06898238453368</v>
      </c>
      <c r="S1293" s="8">
        <f t="shared" si="251"/>
        <v>511</v>
      </c>
      <c r="T1293" t="s">
        <v>62</v>
      </c>
    </row>
    <row r="1294" spans="1:20" x14ac:dyDescent="0.35">
      <c r="A1294" s="18" t="s">
        <v>2640</v>
      </c>
      <c r="B1294" s="18" t="s">
        <v>2641</v>
      </c>
      <c r="C1294" s="19">
        <v>1404.03</v>
      </c>
      <c r="D1294" s="20">
        <f t="shared" si="240"/>
        <v>1.5231793522461968E-4</v>
      </c>
      <c r="E1294" s="10">
        <f>SUM($C$5:C1294)/SUM($C$5:$C$3941)</f>
        <v>0.88171492721884026</v>
      </c>
      <c r="F1294" t="str">
        <f t="shared" si="241"/>
        <v>B</v>
      </c>
      <c r="G1294" s="21">
        <v>3.176538461538462</v>
      </c>
      <c r="H1294" s="22">
        <f t="shared" si="242"/>
        <v>1.9059230769230771</v>
      </c>
      <c r="I1294" s="23">
        <v>8.5</v>
      </c>
      <c r="J1294" s="23">
        <v>17.206359973260231</v>
      </c>
      <c r="K1294" s="24">
        <f t="shared" si="243"/>
        <v>2.0242776439129684</v>
      </c>
      <c r="L1294" t="str">
        <f t="shared" si="244"/>
        <v>Z</v>
      </c>
      <c r="M1294" s="10">
        <f t="shared" si="245"/>
        <v>0.95</v>
      </c>
      <c r="N1294" s="24">
        <f t="shared" si="246"/>
        <v>1.6448536269514715</v>
      </c>
      <c r="O1294" s="25">
        <f t="shared" si="247"/>
        <v>40.024992492870965</v>
      </c>
      <c r="P1294" s="8">
        <f t="shared" si="248"/>
        <v>58</v>
      </c>
      <c r="Q1294" s="8">
        <f t="shared" si="249"/>
        <v>442</v>
      </c>
      <c r="R1294" s="8">
        <f t="shared" si="250"/>
        <v>215.36416829844978</v>
      </c>
      <c r="S1294" s="8">
        <f t="shared" si="251"/>
        <v>216</v>
      </c>
      <c r="T1294" t="s">
        <v>62</v>
      </c>
    </row>
    <row r="1295" spans="1:20" x14ac:dyDescent="0.35">
      <c r="A1295" s="18" t="s">
        <v>2642</v>
      </c>
      <c r="B1295" s="18" t="s">
        <v>2643</v>
      </c>
      <c r="C1295" s="19">
        <v>1401.39</v>
      </c>
      <c r="D1295" s="20">
        <f t="shared" si="240"/>
        <v>1.5203153155162626E-4</v>
      </c>
      <c r="E1295" s="10">
        <f>SUM($C$5:C1295)/SUM($C$5:$C$3941)</f>
        <v>0.88186695875039189</v>
      </c>
      <c r="F1295" t="str">
        <f t="shared" si="241"/>
        <v>B</v>
      </c>
      <c r="G1295" s="21">
        <v>3.8394246575342472</v>
      </c>
      <c r="H1295" s="22">
        <f t="shared" si="242"/>
        <v>2.3036547945205483</v>
      </c>
      <c r="I1295" s="23">
        <v>7.0192307692307692</v>
      </c>
      <c r="J1295" s="23">
        <v>8.2900611048515174</v>
      </c>
      <c r="K1295" s="24">
        <f t="shared" si="243"/>
        <v>1.1810498012391204</v>
      </c>
      <c r="L1295" t="str">
        <f t="shared" si="244"/>
        <v>Y</v>
      </c>
      <c r="M1295" s="10">
        <f t="shared" si="245"/>
        <v>0.95</v>
      </c>
      <c r="N1295" s="24">
        <f t="shared" si="246"/>
        <v>1.6448536269514715</v>
      </c>
      <c r="O1295" s="25">
        <f t="shared" si="247"/>
        <v>19.284127148494896</v>
      </c>
      <c r="P1295" s="8">
        <f t="shared" si="248"/>
        <v>34</v>
      </c>
      <c r="Q1295" s="8">
        <f t="shared" si="249"/>
        <v>365</v>
      </c>
      <c r="R1295" s="8">
        <f t="shared" si="250"/>
        <v>178.01341429220369</v>
      </c>
      <c r="S1295" s="8">
        <f t="shared" si="251"/>
        <v>179</v>
      </c>
      <c r="T1295" t="s">
        <v>62</v>
      </c>
    </row>
    <row r="1296" spans="1:20" x14ac:dyDescent="0.35">
      <c r="A1296" s="18" t="s">
        <v>2644</v>
      </c>
      <c r="B1296" s="18" t="s">
        <v>2645</v>
      </c>
      <c r="C1296" s="19">
        <v>1401.32</v>
      </c>
      <c r="D1296" s="20">
        <f t="shared" si="240"/>
        <v>1.5202393751484231E-4</v>
      </c>
      <c r="E1296" s="10">
        <f>SUM($C$5:C1296)/SUM($C$5:$C$3941)</f>
        <v>0.88201898268790679</v>
      </c>
      <c r="F1296" t="str">
        <f t="shared" si="241"/>
        <v>B</v>
      </c>
      <c r="G1296" s="21">
        <v>2.4498601398601401</v>
      </c>
      <c r="H1296" s="22">
        <f t="shared" si="242"/>
        <v>1.4699160839160841</v>
      </c>
      <c r="I1296" s="23">
        <v>11</v>
      </c>
      <c r="J1296" s="23">
        <v>29.024668345202841</v>
      </c>
      <c r="K1296" s="24">
        <f t="shared" si="243"/>
        <v>2.6386062132002581</v>
      </c>
      <c r="L1296" t="str">
        <f t="shared" si="244"/>
        <v>Z</v>
      </c>
      <c r="M1296" s="10">
        <f t="shared" si="245"/>
        <v>0.95</v>
      </c>
      <c r="N1296" s="24">
        <f t="shared" si="246"/>
        <v>1.6448536269514715</v>
      </c>
      <c r="O1296" s="25">
        <f t="shared" si="247"/>
        <v>67.516437784062816</v>
      </c>
      <c r="P1296" s="8">
        <f t="shared" si="248"/>
        <v>90</v>
      </c>
      <c r="Q1296" s="8">
        <f t="shared" si="249"/>
        <v>572</v>
      </c>
      <c r="R1296" s="8">
        <f t="shared" si="250"/>
        <v>278.97593462284141</v>
      </c>
      <c r="S1296" s="8">
        <f t="shared" si="251"/>
        <v>279</v>
      </c>
      <c r="T1296" t="s">
        <v>62</v>
      </c>
    </row>
    <row r="1297" spans="1:20" x14ac:dyDescent="0.35">
      <c r="A1297" s="18" t="s">
        <v>2646</v>
      </c>
      <c r="B1297" s="18" t="s">
        <v>2647</v>
      </c>
      <c r="C1297" s="19">
        <v>1396.61</v>
      </c>
      <c r="D1297" s="20">
        <f t="shared" si="240"/>
        <v>1.5151296732552445E-4</v>
      </c>
      <c r="E1297" s="10">
        <f>SUM($C$5:C1297)/SUM($C$5:$C$3941)</f>
        <v>0.88217049565523231</v>
      </c>
      <c r="F1297" t="str">
        <f t="shared" si="241"/>
        <v>B</v>
      </c>
      <c r="G1297" s="21">
        <v>0.8259077468953282</v>
      </c>
      <c r="H1297" s="22">
        <f t="shared" si="242"/>
        <v>0.4955446481371969</v>
      </c>
      <c r="I1297" s="23">
        <v>32.519230769230766</v>
      </c>
      <c r="J1297" s="23">
        <v>72.878757868231332</v>
      </c>
      <c r="K1297" s="24">
        <f t="shared" si="243"/>
        <v>2.2410972259893729</v>
      </c>
      <c r="L1297" t="str">
        <f t="shared" si="244"/>
        <v>Z</v>
      </c>
      <c r="M1297" s="10">
        <f t="shared" si="245"/>
        <v>0.95</v>
      </c>
      <c r="N1297" s="24">
        <f t="shared" si="246"/>
        <v>1.6448536269514715</v>
      </c>
      <c r="O1297" s="25">
        <f t="shared" si="247"/>
        <v>169.52869410490527</v>
      </c>
      <c r="P1297" s="8">
        <f t="shared" si="248"/>
        <v>235</v>
      </c>
      <c r="Q1297" s="8">
        <f t="shared" si="249"/>
        <v>1690.9999999999998</v>
      </c>
      <c r="R1297" s="8">
        <f t="shared" si="250"/>
        <v>826.12431840475165</v>
      </c>
      <c r="S1297" s="8">
        <f t="shared" si="251"/>
        <v>827</v>
      </c>
      <c r="T1297" t="s">
        <v>175</v>
      </c>
    </row>
    <row r="1298" spans="1:20" x14ac:dyDescent="0.35">
      <c r="A1298" s="18" t="s">
        <v>2648</v>
      </c>
      <c r="B1298" s="18" t="s">
        <v>2649</v>
      </c>
      <c r="C1298" s="19">
        <v>1392.54</v>
      </c>
      <c r="D1298" s="20">
        <f t="shared" si="240"/>
        <v>1.5107142832965955E-4</v>
      </c>
      <c r="E1298" s="10">
        <f>SUM($C$5:C1298)/SUM($C$5:$C$3941)</f>
        <v>0.88232156708356202</v>
      </c>
      <c r="F1298" t="str">
        <f t="shared" si="241"/>
        <v>B</v>
      </c>
      <c r="G1298" s="21">
        <v>0.88247148288973387</v>
      </c>
      <c r="H1298" s="22">
        <f t="shared" si="242"/>
        <v>0.52948288973384028</v>
      </c>
      <c r="I1298" s="23">
        <v>30.34615384615385</v>
      </c>
      <c r="J1298" s="23">
        <v>48.280180895166339</v>
      </c>
      <c r="K1298" s="24">
        <f t="shared" si="243"/>
        <v>1.5909818799421098</v>
      </c>
      <c r="L1298" t="str">
        <f t="shared" si="244"/>
        <v>Y</v>
      </c>
      <c r="M1298" s="10">
        <f t="shared" si="245"/>
        <v>0.95</v>
      </c>
      <c r="N1298" s="24">
        <f t="shared" si="246"/>
        <v>1.6448536269514715</v>
      </c>
      <c r="O1298" s="25">
        <f t="shared" si="247"/>
        <v>112.30811635270784</v>
      </c>
      <c r="P1298" s="8">
        <f t="shared" si="248"/>
        <v>174</v>
      </c>
      <c r="Q1298" s="8">
        <f t="shared" si="249"/>
        <v>1578.0000000000002</v>
      </c>
      <c r="R1298" s="8">
        <f t="shared" si="250"/>
        <v>772.04485310292898</v>
      </c>
      <c r="S1298" s="8">
        <f t="shared" si="251"/>
        <v>773</v>
      </c>
      <c r="T1298" t="s">
        <v>62</v>
      </c>
    </row>
    <row r="1299" spans="1:20" x14ac:dyDescent="0.35">
      <c r="A1299" s="18" t="s">
        <v>2650</v>
      </c>
      <c r="B1299" s="18" t="s">
        <v>2651</v>
      </c>
      <c r="C1299" s="19">
        <v>1391.47</v>
      </c>
      <c r="D1299" s="20">
        <f t="shared" si="240"/>
        <v>1.5095534805310539E-4</v>
      </c>
      <c r="E1299" s="10">
        <f>SUM($C$5:C1299)/SUM($C$5:$C$3941)</f>
        <v>0.88247252243161511</v>
      </c>
      <c r="F1299" t="str">
        <f t="shared" si="241"/>
        <v>B</v>
      </c>
      <c r="G1299" s="21">
        <v>3.3691767554479419</v>
      </c>
      <c r="H1299" s="22">
        <f t="shared" si="242"/>
        <v>2.021506053268765</v>
      </c>
      <c r="I1299" s="23">
        <v>7.9423076923076934</v>
      </c>
      <c r="J1299" s="23">
        <v>19.423468179981739</v>
      </c>
      <c r="K1299" s="24">
        <f t="shared" si="243"/>
        <v>2.4455698434843831</v>
      </c>
      <c r="L1299" t="str">
        <f t="shared" si="244"/>
        <v>Z</v>
      </c>
      <c r="M1299" s="10">
        <f t="shared" si="245"/>
        <v>0.95</v>
      </c>
      <c r="N1299" s="24">
        <f t="shared" si="246"/>
        <v>1.6448536269514715</v>
      </c>
      <c r="O1299" s="25">
        <f t="shared" si="247"/>
        <v>45.18237263996879</v>
      </c>
      <c r="P1299" s="8">
        <f t="shared" si="248"/>
        <v>62</v>
      </c>
      <c r="Q1299" s="8">
        <f t="shared" si="249"/>
        <v>413.00000000000006</v>
      </c>
      <c r="R1299" s="8">
        <f t="shared" si="250"/>
        <v>202.14011134659813</v>
      </c>
      <c r="S1299" s="8">
        <f t="shared" si="251"/>
        <v>203</v>
      </c>
      <c r="T1299" t="s">
        <v>62</v>
      </c>
    </row>
    <row r="1300" spans="1:20" x14ac:dyDescent="0.35">
      <c r="A1300" s="18" t="s">
        <v>2652</v>
      </c>
      <c r="B1300" s="18" t="s">
        <v>2653</v>
      </c>
      <c r="C1300" s="19">
        <v>1390.98</v>
      </c>
      <c r="D1300" s="20">
        <f t="shared" si="240"/>
        <v>1.5090218979561798E-4</v>
      </c>
      <c r="E1300" s="10">
        <f>SUM($C$5:C1300)/SUM($C$5:$C$3941)</f>
        <v>0.88262342462141075</v>
      </c>
      <c r="F1300" t="str">
        <f t="shared" si="241"/>
        <v>B</v>
      </c>
      <c r="G1300" s="21">
        <v>3.7191978609625669</v>
      </c>
      <c r="H1300" s="22">
        <f t="shared" si="242"/>
        <v>2.2315187165775399</v>
      </c>
      <c r="I1300" s="23">
        <v>7.1923076923076934</v>
      </c>
      <c r="J1300" s="23">
        <v>18.63376490594791</v>
      </c>
      <c r="K1300" s="24">
        <f t="shared" si="243"/>
        <v>2.5907908425382118</v>
      </c>
      <c r="L1300" t="str">
        <f t="shared" si="244"/>
        <v>Z</v>
      </c>
      <c r="M1300" s="10">
        <f t="shared" si="245"/>
        <v>0.95</v>
      </c>
      <c r="N1300" s="24">
        <f t="shared" si="246"/>
        <v>1.6448536269514715</v>
      </c>
      <c r="O1300" s="25">
        <f t="shared" si="247"/>
        <v>43.345385173478476</v>
      </c>
      <c r="P1300" s="8">
        <f t="shared" si="248"/>
        <v>58</v>
      </c>
      <c r="Q1300" s="8">
        <f t="shared" si="249"/>
        <v>374.00000000000006</v>
      </c>
      <c r="R1300" s="8">
        <f t="shared" si="250"/>
        <v>183.08405891919642</v>
      </c>
      <c r="S1300" s="8">
        <f t="shared" si="251"/>
        <v>184</v>
      </c>
      <c r="T1300" t="s">
        <v>62</v>
      </c>
    </row>
    <row r="1301" spans="1:20" x14ac:dyDescent="0.35">
      <c r="A1301" s="18" t="s">
        <v>2654</v>
      </c>
      <c r="B1301" s="18" t="s">
        <v>2655</v>
      </c>
      <c r="C1301" s="19">
        <v>1390.95</v>
      </c>
      <c r="D1301" s="20">
        <f t="shared" si="240"/>
        <v>1.5089893520842487E-4</v>
      </c>
      <c r="E1301" s="10">
        <f>SUM($C$5:C1301)/SUM($C$5:$C$3941)</f>
        <v>0.88277432355661922</v>
      </c>
      <c r="F1301" t="str">
        <f t="shared" si="241"/>
        <v>B</v>
      </c>
      <c r="G1301" s="21">
        <v>10.78255813953488</v>
      </c>
      <c r="H1301" s="22">
        <f t="shared" si="242"/>
        <v>6.4695348837209279</v>
      </c>
      <c r="I1301" s="23">
        <v>2.4807692307692308</v>
      </c>
      <c r="J1301" s="23">
        <v>5.5253085606868524</v>
      </c>
      <c r="K1301" s="24">
        <f t="shared" si="243"/>
        <v>2.2272561639978008</v>
      </c>
      <c r="L1301" t="str">
        <f t="shared" si="244"/>
        <v>Z</v>
      </c>
      <c r="M1301" s="10">
        <f t="shared" si="245"/>
        <v>0.95</v>
      </c>
      <c r="N1301" s="24">
        <f t="shared" si="246"/>
        <v>1.6448536269514715</v>
      </c>
      <c r="O1301" s="25">
        <f t="shared" si="247"/>
        <v>12.852830814069256</v>
      </c>
      <c r="P1301" s="8">
        <f t="shared" si="248"/>
        <v>18</v>
      </c>
      <c r="Q1301" s="8">
        <f t="shared" si="249"/>
        <v>129</v>
      </c>
      <c r="R1301" s="8">
        <f t="shared" si="250"/>
        <v>63.149995438360769</v>
      </c>
      <c r="S1301" s="8">
        <f t="shared" si="251"/>
        <v>64</v>
      </c>
      <c r="T1301" t="s">
        <v>175</v>
      </c>
    </row>
    <row r="1302" spans="1:20" x14ac:dyDescent="0.35">
      <c r="A1302" s="18" t="s">
        <v>2656</v>
      </c>
      <c r="B1302" s="18" t="s">
        <v>2657</v>
      </c>
      <c r="C1302" s="19">
        <v>1390.9</v>
      </c>
      <c r="D1302" s="20">
        <f t="shared" si="240"/>
        <v>1.5089351089643636E-4</v>
      </c>
      <c r="E1302" s="10">
        <f>SUM($C$5:C1302)/SUM($C$5:$C$3941)</f>
        <v>0.8829252170675157</v>
      </c>
      <c r="F1302" t="str">
        <f t="shared" si="241"/>
        <v>B</v>
      </c>
      <c r="G1302" s="21">
        <v>1.642148760330578</v>
      </c>
      <c r="H1302" s="22">
        <f t="shared" si="242"/>
        <v>0.98528925619834673</v>
      </c>
      <c r="I1302" s="23">
        <v>16.28846153846154</v>
      </c>
      <c r="J1302" s="23">
        <v>20.07860683634917</v>
      </c>
      <c r="K1302" s="24">
        <f t="shared" si="243"/>
        <v>1.2326889675208461</v>
      </c>
      <c r="L1302" t="str">
        <f t="shared" si="244"/>
        <v>Y</v>
      </c>
      <c r="M1302" s="10">
        <f t="shared" si="245"/>
        <v>0.95</v>
      </c>
      <c r="N1302" s="24">
        <f t="shared" si="246"/>
        <v>1.6448536269514715</v>
      </c>
      <c r="O1302" s="25">
        <f t="shared" si="247"/>
        <v>46.706339350164697</v>
      </c>
      <c r="P1302" s="8">
        <f t="shared" si="248"/>
        <v>80</v>
      </c>
      <c r="Q1302" s="8">
        <f t="shared" si="249"/>
        <v>847.00000000000011</v>
      </c>
      <c r="R1302" s="8">
        <f t="shared" si="250"/>
        <v>414.64346915027505</v>
      </c>
      <c r="S1302" s="8">
        <f t="shared" si="251"/>
        <v>415</v>
      </c>
      <c r="T1302" t="s">
        <v>62</v>
      </c>
    </row>
    <row r="1303" spans="1:20" x14ac:dyDescent="0.35">
      <c r="A1303" s="18" t="s">
        <v>2658</v>
      </c>
      <c r="B1303" s="18" t="s">
        <v>2659</v>
      </c>
      <c r="C1303" s="19">
        <v>1390.82</v>
      </c>
      <c r="D1303" s="20">
        <f t="shared" si="240"/>
        <v>1.5088483199725473E-4</v>
      </c>
      <c r="E1303" s="10">
        <f>SUM($C$5:C1303)/SUM($C$5:$C$3941)</f>
        <v>0.88307610189951291</v>
      </c>
      <c r="F1303" t="str">
        <f t="shared" si="241"/>
        <v>B</v>
      </c>
      <c r="G1303" s="21">
        <v>5.3084732824427494</v>
      </c>
      <c r="H1303" s="22">
        <f t="shared" si="242"/>
        <v>3.1850839694656496</v>
      </c>
      <c r="I1303" s="23">
        <v>5.0384615384615383</v>
      </c>
      <c r="J1303" s="23">
        <v>7.8088977366358687</v>
      </c>
      <c r="K1303" s="24">
        <f t="shared" si="243"/>
        <v>1.549857566049867</v>
      </c>
      <c r="L1303" t="str">
        <f t="shared" si="244"/>
        <v>Y</v>
      </c>
      <c r="M1303" s="10">
        <f t="shared" si="245"/>
        <v>0.95</v>
      </c>
      <c r="N1303" s="24">
        <f t="shared" si="246"/>
        <v>1.6448536269514715</v>
      </c>
      <c r="O1303" s="25">
        <f t="shared" si="247"/>
        <v>18.16485728371206</v>
      </c>
      <c r="P1303" s="8">
        <f t="shared" si="248"/>
        <v>29</v>
      </c>
      <c r="Q1303" s="8">
        <f t="shared" si="249"/>
        <v>262</v>
      </c>
      <c r="R1303" s="8">
        <f t="shared" si="250"/>
        <v>128.26412427633304</v>
      </c>
      <c r="S1303" s="8">
        <f t="shared" si="251"/>
        <v>129</v>
      </c>
      <c r="T1303" t="s">
        <v>175</v>
      </c>
    </row>
    <row r="1304" spans="1:20" x14ac:dyDescent="0.35">
      <c r="A1304" s="18" t="s">
        <v>2660</v>
      </c>
      <c r="B1304" s="18" t="s">
        <v>2661</v>
      </c>
      <c r="C1304" s="19">
        <v>1388.57</v>
      </c>
      <c r="D1304" s="20">
        <f t="shared" si="240"/>
        <v>1.5064073795777167E-4</v>
      </c>
      <c r="E1304" s="10">
        <f>SUM($C$5:C1304)/SUM($C$5:$C$3941)</f>
        <v>0.8832267426374707</v>
      </c>
      <c r="F1304" t="str">
        <f t="shared" si="241"/>
        <v>B</v>
      </c>
      <c r="G1304" s="21">
        <v>3.411719901719902</v>
      </c>
      <c r="H1304" s="22">
        <f t="shared" si="242"/>
        <v>2.0470319410319413</v>
      </c>
      <c r="I1304" s="23">
        <v>7.8269230769230766</v>
      </c>
      <c r="J1304" s="23">
        <v>6.5849535971272992</v>
      </c>
      <c r="K1304" s="24">
        <f t="shared" si="243"/>
        <v>0.84132085270422496</v>
      </c>
      <c r="L1304" t="str">
        <f t="shared" si="244"/>
        <v>X</v>
      </c>
      <c r="M1304" s="10">
        <f t="shared" si="245"/>
        <v>0.95</v>
      </c>
      <c r="N1304" s="24">
        <f t="shared" si="246"/>
        <v>1.6448536269514715</v>
      </c>
      <c r="O1304" s="25">
        <f t="shared" si="247"/>
        <v>15.317749872751524</v>
      </c>
      <c r="P1304" s="8">
        <f t="shared" si="248"/>
        <v>31</v>
      </c>
      <c r="Q1304" s="8">
        <f t="shared" si="249"/>
        <v>407</v>
      </c>
      <c r="R1304" s="8">
        <f t="shared" si="250"/>
        <v>199.41135880071701</v>
      </c>
      <c r="S1304" s="8">
        <f t="shared" si="251"/>
        <v>200</v>
      </c>
      <c r="T1304" t="s">
        <v>62</v>
      </c>
    </row>
    <row r="1305" spans="1:20" x14ac:dyDescent="0.35">
      <c r="A1305" s="18" t="s">
        <v>2662</v>
      </c>
      <c r="B1305" s="18" t="s">
        <v>2663</v>
      </c>
      <c r="C1305" s="19">
        <v>1387.05</v>
      </c>
      <c r="D1305" s="20">
        <f t="shared" si="240"/>
        <v>1.5047583887332089E-4</v>
      </c>
      <c r="E1305" s="10">
        <f>SUM($C$5:C1305)/SUM($C$5:$C$3941)</f>
        <v>0.88337721847634409</v>
      </c>
      <c r="F1305" t="str">
        <f t="shared" si="241"/>
        <v>B</v>
      </c>
      <c r="G1305" s="21">
        <v>0.87954977805960677</v>
      </c>
      <c r="H1305" s="22">
        <f t="shared" si="242"/>
        <v>0.52772986683576406</v>
      </c>
      <c r="I1305" s="23">
        <v>30.32692307692308</v>
      </c>
      <c r="J1305" s="23">
        <v>40.912015184116022</v>
      </c>
      <c r="K1305" s="24">
        <f t="shared" si="243"/>
        <v>1.3490328405669201</v>
      </c>
      <c r="L1305" t="str">
        <f t="shared" si="244"/>
        <v>Y</v>
      </c>
      <c r="M1305" s="10">
        <f t="shared" si="245"/>
        <v>0.95</v>
      </c>
      <c r="N1305" s="24">
        <f t="shared" si="246"/>
        <v>1.6448536269514715</v>
      </c>
      <c r="O1305" s="25">
        <f t="shared" si="247"/>
        <v>95.168478583340686</v>
      </c>
      <c r="P1305" s="8">
        <f t="shared" si="248"/>
        <v>156</v>
      </c>
      <c r="Q1305" s="8">
        <f t="shared" si="249"/>
        <v>1577.0000000000002</v>
      </c>
      <c r="R1305" s="8">
        <f t="shared" si="250"/>
        <v>773.08101401638635</v>
      </c>
      <c r="S1305" s="8">
        <f t="shared" si="251"/>
        <v>774</v>
      </c>
      <c r="T1305" t="s">
        <v>62</v>
      </c>
    </row>
    <row r="1306" spans="1:20" x14ac:dyDescent="0.35">
      <c r="A1306" s="18" t="s">
        <v>2664</v>
      </c>
      <c r="B1306" s="18" t="s">
        <v>2665</v>
      </c>
      <c r="C1306" s="19">
        <v>1384.72</v>
      </c>
      <c r="D1306" s="20">
        <f t="shared" si="240"/>
        <v>1.5022306593465623E-4</v>
      </c>
      <c r="E1306" s="10">
        <f>SUM($C$5:C1306)/SUM($C$5:$C$3941)</f>
        <v>0.88352744154227869</v>
      </c>
      <c r="F1306" t="str">
        <f t="shared" si="241"/>
        <v>B</v>
      </c>
      <c r="G1306" s="21">
        <v>0.36857066808623901</v>
      </c>
      <c r="H1306" s="22">
        <f t="shared" si="242"/>
        <v>0.22114240085174339</v>
      </c>
      <c r="I1306" s="23">
        <v>72.25</v>
      </c>
      <c r="J1306" s="23">
        <v>461.82446690847178</v>
      </c>
      <c r="K1306" s="24">
        <f t="shared" si="243"/>
        <v>6.3920341440618929</v>
      </c>
      <c r="L1306" t="str">
        <f t="shared" si="244"/>
        <v>Z</v>
      </c>
      <c r="M1306" s="10">
        <f t="shared" si="245"/>
        <v>0.95</v>
      </c>
      <c r="N1306" s="24">
        <f t="shared" si="246"/>
        <v>1.6448536269514715</v>
      </c>
      <c r="O1306" s="25">
        <f t="shared" si="247"/>
        <v>1074.2842094296429</v>
      </c>
      <c r="P1306" s="8">
        <f t="shared" si="248"/>
        <v>1219</v>
      </c>
      <c r="Q1306" s="8">
        <f t="shared" si="249"/>
        <v>3757</v>
      </c>
      <c r="R1306" s="8">
        <f t="shared" si="250"/>
        <v>1843.3151191215659</v>
      </c>
      <c r="S1306" s="8">
        <f t="shared" si="251"/>
        <v>1844</v>
      </c>
      <c r="T1306" t="s">
        <v>62</v>
      </c>
    </row>
    <row r="1307" spans="1:20" x14ac:dyDescent="0.35">
      <c r="A1307" s="18" t="s">
        <v>2666</v>
      </c>
      <c r="B1307" s="18" t="s">
        <v>2667</v>
      </c>
      <c r="C1307" s="19">
        <v>1384.55</v>
      </c>
      <c r="D1307" s="20">
        <f t="shared" si="240"/>
        <v>1.5020462327389528E-4</v>
      </c>
      <c r="E1307" s="10">
        <f>SUM($C$5:C1307)/SUM($C$5:$C$3941)</f>
        <v>0.88367764616555255</v>
      </c>
      <c r="F1307" t="str">
        <f t="shared" si="241"/>
        <v>B</v>
      </c>
      <c r="G1307" s="21">
        <v>9.2729890831156653E-2</v>
      </c>
      <c r="H1307" s="22">
        <f t="shared" si="242"/>
        <v>5.5637934498693989E-2</v>
      </c>
      <c r="I1307" s="23">
        <v>287.13461538461542</v>
      </c>
      <c r="J1307" s="23">
        <v>1382.931853322912</v>
      </c>
      <c r="K1307" s="24">
        <f t="shared" si="243"/>
        <v>4.8163188247800832</v>
      </c>
      <c r="L1307" t="str">
        <f t="shared" si="244"/>
        <v>Z</v>
      </c>
      <c r="M1307" s="10">
        <f t="shared" si="245"/>
        <v>0.95</v>
      </c>
      <c r="N1307" s="24">
        <f t="shared" si="246"/>
        <v>1.6448536269514715</v>
      </c>
      <c r="O1307" s="25">
        <f t="shared" si="247"/>
        <v>3216.9405460203052</v>
      </c>
      <c r="P1307" s="8">
        <f t="shared" si="248"/>
        <v>3792</v>
      </c>
      <c r="Q1307" s="8">
        <f t="shared" si="249"/>
        <v>14931.000000000002</v>
      </c>
      <c r="R1307" s="8">
        <f t="shared" si="250"/>
        <v>7326.1186184618109</v>
      </c>
      <c r="S1307" s="8">
        <f t="shared" si="251"/>
        <v>7327</v>
      </c>
      <c r="T1307" t="s">
        <v>62</v>
      </c>
    </row>
    <row r="1308" spans="1:20" x14ac:dyDescent="0.35">
      <c r="A1308" s="18" t="s">
        <v>2668</v>
      </c>
      <c r="B1308" s="18" t="s">
        <v>2669</v>
      </c>
      <c r="C1308" s="19">
        <v>1384.36</v>
      </c>
      <c r="D1308" s="20">
        <f t="shared" si="240"/>
        <v>1.5018401088833893E-4</v>
      </c>
      <c r="E1308" s="10">
        <f>SUM($C$5:C1308)/SUM($C$5:$C$3941)</f>
        <v>0.88382783017644095</v>
      </c>
      <c r="F1308" t="str">
        <f t="shared" si="241"/>
        <v>B</v>
      </c>
      <c r="G1308" s="21">
        <v>2.0539465875370921</v>
      </c>
      <c r="H1308" s="22">
        <f t="shared" si="242"/>
        <v>1.2323679525222553</v>
      </c>
      <c r="I1308" s="23">
        <v>12.96153846153846</v>
      </c>
      <c r="J1308" s="23">
        <v>14.377217187526769</v>
      </c>
      <c r="K1308" s="24">
        <f t="shared" si="243"/>
        <v>1.109221504082184</v>
      </c>
      <c r="L1308" t="str">
        <f t="shared" si="244"/>
        <v>Y</v>
      </c>
      <c r="M1308" s="10">
        <f t="shared" si="245"/>
        <v>0.95</v>
      </c>
      <c r="N1308" s="24">
        <f t="shared" si="246"/>
        <v>1.6448536269514715</v>
      </c>
      <c r="O1308" s="25">
        <f t="shared" si="247"/>
        <v>33.443913232863714</v>
      </c>
      <c r="P1308" s="8">
        <f t="shared" si="248"/>
        <v>60</v>
      </c>
      <c r="Q1308" s="8">
        <f t="shared" si="249"/>
        <v>673.99999999999989</v>
      </c>
      <c r="R1308" s="8">
        <f t="shared" si="250"/>
        <v>330.73088124921043</v>
      </c>
      <c r="S1308" s="8">
        <f t="shared" si="251"/>
        <v>331</v>
      </c>
      <c r="T1308" t="s">
        <v>62</v>
      </c>
    </row>
    <row r="1309" spans="1:20" x14ac:dyDescent="0.35">
      <c r="A1309" s="18" t="s">
        <v>2670</v>
      </c>
      <c r="B1309" s="18" t="s">
        <v>2671</v>
      </c>
      <c r="C1309" s="19">
        <v>1383.01</v>
      </c>
      <c r="D1309" s="20">
        <f t="shared" si="240"/>
        <v>1.5003755446464911E-4</v>
      </c>
      <c r="E1309" s="10">
        <f>SUM($C$5:C1309)/SUM($C$5:$C$3941)</f>
        <v>0.88397786773090559</v>
      </c>
      <c r="F1309" t="str">
        <f t="shared" si="241"/>
        <v>B</v>
      </c>
      <c r="G1309" s="21">
        <v>0.40133778293673822</v>
      </c>
      <c r="H1309" s="22">
        <f t="shared" si="242"/>
        <v>0.24080266976204293</v>
      </c>
      <c r="I1309" s="23">
        <v>66.269230769230774</v>
      </c>
      <c r="J1309" s="23">
        <v>316.73364299252808</v>
      </c>
      <c r="K1309" s="24">
        <f t="shared" si="243"/>
        <v>4.7794978048785426</v>
      </c>
      <c r="L1309" t="str">
        <f t="shared" si="244"/>
        <v>Z</v>
      </c>
      <c r="M1309" s="10">
        <f t="shared" si="245"/>
        <v>0.95</v>
      </c>
      <c r="N1309" s="24">
        <f t="shared" si="246"/>
        <v>1.6448536269514715</v>
      </c>
      <c r="O1309" s="25">
        <f t="shared" si="247"/>
        <v>736.77766260364615</v>
      </c>
      <c r="P1309" s="8">
        <f t="shared" si="248"/>
        <v>870</v>
      </c>
      <c r="Q1309" s="8">
        <f t="shared" si="249"/>
        <v>3446</v>
      </c>
      <c r="R1309" s="8">
        <f t="shared" si="250"/>
        <v>1691.7725951372452</v>
      </c>
      <c r="S1309" s="8">
        <f t="shared" si="251"/>
        <v>1692</v>
      </c>
      <c r="T1309" t="s">
        <v>62</v>
      </c>
    </row>
    <row r="1310" spans="1:20" x14ac:dyDescent="0.35">
      <c r="A1310" s="18" t="s">
        <v>2672</v>
      </c>
      <c r="B1310" s="18" t="s">
        <v>2673</v>
      </c>
      <c r="C1310" s="19">
        <v>1381.61</v>
      </c>
      <c r="D1310" s="20">
        <f t="shared" si="240"/>
        <v>1.4988567372897074E-4</v>
      </c>
      <c r="E1310" s="10">
        <f>SUM($C$5:C1310)/SUM($C$5:$C$3941)</f>
        <v>0.88412775340463456</v>
      </c>
      <c r="F1310" t="str">
        <f t="shared" si="241"/>
        <v>B</v>
      </c>
      <c r="G1310" s="21">
        <v>1.0070043731778431</v>
      </c>
      <c r="H1310" s="22">
        <f t="shared" si="242"/>
        <v>0.60420262390670587</v>
      </c>
      <c r="I1310" s="23">
        <v>26.38461538461538</v>
      </c>
      <c r="J1310" s="23">
        <v>158.56404085665309</v>
      </c>
      <c r="K1310" s="24">
        <f t="shared" si="243"/>
        <v>6.0097158342171735</v>
      </c>
      <c r="L1310" t="str">
        <f t="shared" si="244"/>
        <v>Z</v>
      </c>
      <c r="M1310" s="10">
        <f t="shared" si="245"/>
        <v>0.95</v>
      </c>
      <c r="N1310" s="24">
        <f t="shared" si="246"/>
        <v>1.6448536269514715</v>
      </c>
      <c r="O1310" s="25">
        <f t="shared" si="247"/>
        <v>368.84759791087276</v>
      </c>
      <c r="P1310" s="8">
        <f t="shared" si="248"/>
        <v>422</v>
      </c>
      <c r="Q1310" s="8">
        <f t="shared" si="249"/>
        <v>1371.9999999999998</v>
      </c>
      <c r="R1310" s="8">
        <f t="shared" si="250"/>
        <v>673.9082142812249</v>
      </c>
      <c r="S1310" s="8">
        <f t="shared" si="251"/>
        <v>674</v>
      </c>
      <c r="T1310" t="s">
        <v>175</v>
      </c>
    </row>
    <row r="1311" spans="1:20" x14ac:dyDescent="0.35">
      <c r="A1311" s="18" t="s">
        <v>2674</v>
      </c>
      <c r="B1311" s="18" t="s">
        <v>2675</v>
      </c>
      <c r="C1311" s="19">
        <v>1379.1</v>
      </c>
      <c r="D1311" s="20">
        <f t="shared" si="240"/>
        <v>1.4961337326714743E-4</v>
      </c>
      <c r="E1311" s="10">
        <f>SUM($C$5:C1311)/SUM($C$5:$C$3941)</f>
        <v>0.8842773667779017</v>
      </c>
      <c r="F1311" t="str">
        <f t="shared" si="241"/>
        <v>B</v>
      </c>
      <c r="G1311" s="21">
        <v>2.8612033195020752</v>
      </c>
      <c r="H1311" s="22">
        <f t="shared" si="242"/>
        <v>1.7167219917012451</v>
      </c>
      <c r="I1311" s="23">
        <v>9.2692307692307701</v>
      </c>
      <c r="J1311" s="23">
        <v>17.516508050939901</v>
      </c>
      <c r="K1311" s="24">
        <f t="shared" si="243"/>
        <v>1.8897477565329353</v>
      </c>
      <c r="L1311" t="str">
        <f t="shared" si="244"/>
        <v>Y</v>
      </c>
      <c r="M1311" s="10">
        <f t="shared" si="245"/>
        <v>0.95</v>
      </c>
      <c r="N1311" s="24">
        <f t="shared" si="246"/>
        <v>1.6448536269514715</v>
      </c>
      <c r="O1311" s="25">
        <f t="shared" si="247"/>
        <v>40.746450982644447</v>
      </c>
      <c r="P1311" s="8">
        <f t="shared" si="248"/>
        <v>60</v>
      </c>
      <c r="Q1311" s="8">
        <f t="shared" si="249"/>
        <v>482.00000000000006</v>
      </c>
      <c r="R1311" s="8">
        <f t="shared" si="250"/>
        <v>236.9673607904765</v>
      </c>
      <c r="S1311" s="8">
        <f t="shared" si="251"/>
        <v>237</v>
      </c>
      <c r="T1311" t="s">
        <v>62</v>
      </c>
    </row>
    <row r="1312" spans="1:20" x14ac:dyDescent="0.35">
      <c r="A1312" s="18" t="s">
        <v>2676</v>
      </c>
      <c r="B1312" s="18" t="s">
        <v>2677</v>
      </c>
      <c r="C1312" s="19">
        <v>1379.07</v>
      </c>
      <c r="D1312" s="20">
        <f t="shared" si="240"/>
        <v>1.4961011867995432E-4</v>
      </c>
      <c r="E1312" s="10">
        <f>SUM($C$5:C1312)/SUM($C$5:$C$3941)</f>
        <v>0.88442697689658167</v>
      </c>
      <c r="F1312" t="str">
        <f t="shared" si="241"/>
        <v>B</v>
      </c>
      <c r="G1312" s="21">
        <v>2.8144285714285719</v>
      </c>
      <c r="H1312" s="22">
        <f t="shared" si="242"/>
        <v>1.6886571428571431</v>
      </c>
      <c r="I1312" s="23">
        <v>9.4230769230769234</v>
      </c>
      <c r="J1312" s="23">
        <v>18.83816126267828</v>
      </c>
      <c r="K1312" s="24">
        <f t="shared" si="243"/>
        <v>1.9991518074678991</v>
      </c>
      <c r="L1312" t="str">
        <f t="shared" si="244"/>
        <v>Y</v>
      </c>
      <c r="M1312" s="10">
        <f t="shared" si="245"/>
        <v>0.95</v>
      </c>
      <c r="N1312" s="24">
        <f t="shared" si="246"/>
        <v>1.6448536269514715</v>
      </c>
      <c r="O1312" s="25">
        <f t="shared" si="247"/>
        <v>43.820846727021298</v>
      </c>
      <c r="P1312" s="8">
        <f t="shared" si="248"/>
        <v>63</v>
      </c>
      <c r="Q1312" s="8">
        <f t="shared" si="249"/>
        <v>490</v>
      </c>
      <c r="R1312" s="8">
        <f t="shared" si="250"/>
        <v>240.90304925385809</v>
      </c>
      <c r="S1312" s="8">
        <f t="shared" si="251"/>
        <v>241</v>
      </c>
      <c r="T1312" t="s">
        <v>62</v>
      </c>
    </row>
    <row r="1313" spans="1:20" x14ac:dyDescent="0.35">
      <c r="A1313" s="18" t="s">
        <v>2678</v>
      </c>
      <c r="B1313" s="18" t="s">
        <v>2679</v>
      </c>
      <c r="C1313" s="19">
        <v>1375.26</v>
      </c>
      <c r="D1313" s="20">
        <f t="shared" si="240"/>
        <v>1.4919678610642969E-4</v>
      </c>
      <c r="E1313" s="10">
        <f>SUM($C$5:C1313)/SUM($C$5:$C$3941)</f>
        <v>0.88457617368268804</v>
      </c>
      <c r="F1313" t="str">
        <f t="shared" si="241"/>
        <v>B</v>
      </c>
      <c r="G1313" s="21">
        <v>0.6561354961832061</v>
      </c>
      <c r="H1313" s="22">
        <f t="shared" si="242"/>
        <v>0.39368129770992366</v>
      </c>
      <c r="I1313" s="23">
        <v>40.307692307692307</v>
      </c>
      <c r="J1313" s="23">
        <v>40.098182669463533</v>
      </c>
      <c r="K1313" s="24">
        <f t="shared" si="243"/>
        <v>0.99480224179966781</v>
      </c>
      <c r="L1313" t="str">
        <f t="shared" si="244"/>
        <v>X</v>
      </c>
      <c r="M1313" s="10">
        <f t="shared" si="245"/>
        <v>0.95</v>
      </c>
      <c r="N1313" s="24">
        <f t="shared" si="246"/>
        <v>1.6448536269514715</v>
      </c>
      <c r="O1313" s="25">
        <f t="shared" si="247"/>
        <v>93.275362297267293</v>
      </c>
      <c r="P1313" s="8">
        <f t="shared" si="248"/>
        <v>174</v>
      </c>
      <c r="Q1313" s="8">
        <f t="shared" si="249"/>
        <v>2096</v>
      </c>
      <c r="R1313" s="8">
        <f t="shared" si="250"/>
        <v>1031.9015033856087</v>
      </c>
      <c r="S1313" s="8">
        <f t="shared" si="251"/>
        <v>1032</v>
      </c>
      <c r="T1313" t="s">
        <v>62</v>
      </c>
    </row>
    <row r="1314" spans="1:20" x14ac:dyDescent="0.35">
      <c r="A1314" s="18" t="s">
        <v>2680</v>
      </c>
      <c r="B1314" s="18" t="s">
        <v>2681</v>
      </c>
      <c r="C1314" s="19">
        <v>1374.05</v>
      </c>
      <c r="D1314" s="20">
        <f t="shared" si="240"/>
        <v>1.490655177563077E-4</v>
      </c>
      <c r="E1314" s="10">
        <f>SUM($C$5:C1314)/SUM($C$5:$C$3941)</f>
        <v>0.88472523920044432</v>
      </c>
      <c r="F1314" t="str">
        <f t="shared" si="241"/>
        <v>B</v>
      </c>
      <c r="G1314" s="21">
        <v>6.3320276497695858</v>
      </c>
      <c r="H1314" s="22">
        <f t="shared" si="242"/>
        <v>3.7992165898617514</v>
      </c>
      <c r="I1314" s="23">
        <v>4.1730769230769234</v>
      </c>
      <c r="J1314" s="23">
        <v>4.8171310062340762</v>
      </c>
      <c r="K1314" s="24">
        <f t="shared" si="243"/>
        <v>1.1543355406643869</v>
      </c>
      <c r="L1314" t="str">
        <f t="shared" si="244"/>
        <v>Y</v>
      </c>
      <c r="M1314" s="10">
        <f t="shared" si="245"/>
        <v>0.95</v>
      </c>
      <c r="N1314" s="24">
        <f t="shared" si="246"/>
        <v>1.6448536269514715</v>
      </c>
      <c r="O1314" s="25">
        <f t="shared" si="247"/>
        <v>11.205486381856883</v>
      </c>
      <c r="P1314" s="8">
        <f t="shared" si="248"/>
        <v>20</v>
      </c>
      <c r="Q1314" s="8">
        <f t="shared" si="249"/>
        <v>217</v>
      </c>
      <c r="R1314" s="8">
        <f t="shared" si="250"/>
        <v>106.88034285001039</v>
      </c>
      <c r="S1314" s="8">
        <f t="shared" si="251"/>
        <v>107</v>
      </c>
      <c r="T1314" t="s">
        <v>62</v>
      </c>
    </row>
    <row r="1315" spans="1:20" x14ac:dyDescent="0.35">
      <c r="A1315" s="18" t="s">
        <v>2682</v>
      </c>
      <c r="B1315" s="18" t="s">
        <v>2683</v>
      </c>
      <c r="C1315" s="19">
        <v>1372.75</v>
      </c>
      <c r="D1315" s="20">
        <f t="shared" si="240"/>
        <v>1.4892448564460638E-4</v>
      </c>
      <c r="E1315" s="10">
        <f>SUM($C$5:C1315)/SUM($C$5:$C$3941)</f>
        <v>0.88487416368608895</v>
      </c>
      <c r="F1315" t="str">
        <f t="shared" si="241"/>
        <v>B</v>
      </c>
      <c r="G1315" s="21">
        <v>1.2889671361502351</v>
      </c>
      <c r="H1315" s="22">
        <f t="shared" si="242"/>
        <v>0.77338028169014106</v>
      </c>
      <c r="I1315" s="23">
        <v>20.48076923076923</v>
      </c>
      <c r="J1315" s="23">
        <v>13.75341723613414</v>
      </c>
      <c r="K1315" s="24">
        <f t="shared" si="243"/>
        <v>0.67152835331359184</v>
      </c>
      <c r="L1315" t="str">
        <f t="shared" si="244"/>
        <v>X</v>
      </c>
      <c r="M1315" s="10">
        <f t="shared" si="245"/>
        <v>0.95</v>
      </c>
      <c r="N1315" s="24">
        <f t="shared" si="246"/>
        <v>1.6448536269514715</v>
      </c>
      <c r="O1315" s="25">
        <f t="shared" si="247"/>
        <v>31.992845813005911</v>
      </c>
      <c r="P1315" s="8">
        <f t="shared" si="248"/>
        <v>73</v>
      </c>
      <c r="Q1315" s="8">
        <f t="shared" si="249"/>
        <v>1065</v>
      </c>
      <c r="R1315" s="8">
        <f t="shared" si="250"/>
        <v>524.79930862430081</v>
      </c>
      <c r="S1315" s="8">
        <f t="shared" si="251"/>
        <v>525</v>
      </c>
      <c r="T1315" t="s">
        <v>62</v>
      </c>
    </row>
    <row r="1316" spans="1:20" x14ac:dyDescent="0.35">
      <c r="A1316" s="18" t="s">
        <v>2684</v>
      </c>
      <c r="B1316" s="18" t="s">
        <v>2685</v>
      </c>
      <c r="C1316" s="19">
        <v>1372.56</v>
      </c>
      <c r="D1316" s="20">
        <f t="shared" si="240"/>
        <v>1.4890387325905001E-4</v>
      </c>
      <c r="E1316" s="10">
        <f>SUM($C$5:C1316)/SUM($C$5:$C$3941)</f>
        <v>0.8850230675593479</v>
      </c>
      <c r="F1316" t="str">
        <f t="shared" si="241"/>
        <v>B</v>
      </c>
      <c r="G1316" s="21">
        <v>7.0750515463917516</v>
      </c>
      <c r="H1316" s="22">
        <f t="shared" si="242"/>
        <v>4.2450309278350504</v>
      </c>
      <c r="I1316" s="23">
        <v>3.7307692307692308</v>
      </c>
      <c r="J1316" s="23">
        <v>5.1947008618149102</v>
      </c>
      <c r="K1316" s="24">
        <f t="shared" si="243"/>
        <v>1.3923940454349244</v>
      </c>
      <c r="L1316" t="str">
        <f t="shared" si="244"/>
        <v>Y</v>
      </c>
      <c r="M1316" s="10">
        <f t="shared" si="245"/>
        <v>0.95</v>
      </c>
      <c r="N1316" s="24">
        <f t="shared" si="246"/>
        <v>1.6448536269514715</v>
      </c>
      <c r="O1316" s="25">
        <f t="shared" si="247"/>
        <v>12.083779679140132</v>
      </c>
      <c r="P1316" s="8">
        <f t="shared" si="248"/>
        <v>20</v>
      </c>
      <c r="Q1316" s="8">
        <f t="shared" si="249"/>
        <v>194</v>
      </c>
      <c r="R1316" s="8">
        <f t="shared" si="250"/>
        <v>95.603861364408132</v>
      </c>
      <c r="S1316" s="8">
        <f t="shared" si="251"/>
        <v>96</v>
      </c>
      <c r="T1316" t="s">
        <v>62</v>
      </c>
    </row>
    <row r="1317" spans="1:20" x14ac:dyDescent="0.35">
      <c r="A1317" s="18" t="s">
        <v>2686</v>
      </c>
      <c r="B1317" s="18" t="s">
        <v>2687</v>
      </c>
      <c r="C1317" s="19">
        <v>1370.29</v>
      </c>
      <c r="D1317" s="20">
        <f t="shared" si="240"/>
        <v>1.4865760949477156E-4</v>
      </c>
      <c r="E1317" s="10">
        <f>SUM($C$5:C1317)/SUM($C$5:$C$3941)</f>
        <v>0.88517172516884268</v>
      </c>
      <c r="F1317" t="str">
        <f t="shared" si="241"/>
        <v>B</v>
      </c>
      <c r="G1317" s="21">
        <v>5.3736862745098044</v>
      </c>
      <c r="H1317" s="22">
        <f t="shared" si="242"/>
        <v>3.2242117647058826</v>
      </c>
      <c r="I1317" s="23">
        <v>4.9038461538461542</v>
      </c>
      <c r="J1317" s="23">
        <v>12.002058018596211</v>
      </c>
      <c r="K1317" s="24">
        <f t="shared" si="243"/>
        <v>2.4474784979098154</v>
      </c>
      <c r="L1317" t="str">
        <f t="shared" si="244"/>
        <v>Z</v>
      </c>
      <c r="M1317" s="10">
        <f t="shared" si="245"/>
        <v>0.95</v>
      </c>
      <c r="N1317" s="24">
        <f t="shared" si="246"/>
        <v>1.6448536269514715</v>
      </c>
      <c r="O1317" s="25">
        <f t="shared" si="247"/>
        <v>27.91887899822272</v>
      </c>
      <c r="P1317" s="8">
        <f t="shared" si="248"/>
        <v>38</v>
      </c>
      <c r="Q1317" s="8">
        <f t="shared" si="249"/>
        <v>255.00000000000003</v>
      </c>
      <c r="R1317" s="8">
        <f t="shared" si="250"/>
        <v>125.76891343108264</v>
      </c>
      <c r="S1317" s="8">
        <f t="shared" si="251"/>
        <v>126</v>
      </c>
      <c r="T1317" t="s">
        <v>62</v>
      </c>
    </row>
    <row r="1318" spans="1:20" x14ac:dyDescent="0.35">
      <c r="A1318" s="18" t="s">
        <v>2688</v>
      </c>
      <c r="B1318" s="18" t="s">
        <v>2689</v>
      </c>
      <c r="C1318" s="19">
        <v>1369.11</v>
      </c>
      <c r="D1318" s="20">
        <f t="shared" si="240"/>
        <v>1.4852959573184265E-4</v>
      </c>
      <c r="E1318" s="10">
        <f>SUM($C$5:C1318)/SUM($C$5:$C$3941)</f>
        <v>0.88532025476457465</v>
      </c>
      <c r="F1318" t="str">
        <f t="shared" si="241"/>
        <v>B</v>
      </c>
      <c r="G1318" s="21">
        <v>1.2641828254847649</v>
      </c>
      <c r="H1318" s="22">
        <f t="shared" si="242"/>
        <v>0.75850969529085888</v>
      </c>
      <c r="I1318" s="23">
        <v>20.82692307692308</v>
      </c>
      <c r="J1318" s="23">
        <v>31.730928287000221</v>
      </c>
      <c r="K1318" s="24">
        <f t="shared" si="243"/>
        <v>1.5235533434201396</v>
      </c>
      <c r="L1318" t="str">
        <f t="shared" si="244"/>
        <v>Y</v>
      </c>
      <c r="M1318" s="10">
        <f t="shared" si="245"/>
        <v>0.95</v>
      </c>
      <c r="N1318" s="24">
        <f t="shared" si="246"/>
        <v>1.6448536269514715</v>
      </c>
      <c r="O1318" s="25">
        <f t="shared" si="247"/>
        <v>73.81167012969145</v>
      </c>
      <c r="P1318" s="8">
        <f t="shared" si="248"/>
        <v>116</v>
      </c>
      <c r="Q1318" s="8">
        <f t="shared" si="249"/>
        <v>1083.0000000000002</v>
      </c>
      <c r="R1318" s="8">
        <f t="shared" si="250"/>
        <v>534.3781080015184</v>
      </c>
      <c r="S1318" s="8">
        <f t="shared" si="251"/>
        <v>535</v>
      </c>
      <c r="T1318" t="s">
        <v>62</v>
      </c>
    </row>
    <row r="1319" spans="1:20" x14ac:dyDescent="0.35">
      <c r="A1319" s="18" t="s">
        <v>2690</v>
      </c>
      <c r="B1319" s="18" t="s">
        <v>2691</v>
      </c>
      <c r="C1319" s="19">
        <v>1366.14</v>
      </c>
      <c r="D1319" s="20">
        <f t="shared" si="240"/>
        <v>1.4820739159972506E-4</v>
      </c>
      <c r="E1319" s="10">
        <f>SUM($C$5:C1319)/SUM($C$5:$C$3941)</f>
        <v>0.88546846215617425</v>
      </c>
      <c r="F1319" t="str">
        <f t="shared" si="241"/>
        <v>B</v>
      </c>
      <c r="G1319" s="21">
        <v>1.230756756756757</v>
      </c>
      <c r="H1319" s="22">
        <f t="shared" si="242"/>
        <v>0.73845405405405418</v>
      </c>
      <c r="I1319" s="23">
        <v>21.34615384615385</v>
      </c>
      <c r="J1319" s="23">
        <v>41.501658183449337</v>
      </c>
      <c r="K1319" s="24">
        <f t="shared" si="243"/>
        <v>1.9442218248102388</v>
      </c>
      <c r="L1319" t="str">
        <f t="shared" si="244"/>
        <v>Y</v>
      </c>
      <c r="M1319" s="10">
        <f t="shared" si="245"/>
        <v>0.95</v>
      </c>
      <c r="N1319" s="24">
        <f t="shared" si="246"/>
        <v>1.6448536269514715</v>
      </c>
      <c r="O1319" s="25">
        <f t="shared" si="247"/>
        <v>96.540090978900622</v>
      </c>
      <c r="P1319" s="8">
        <f t="shared" si="248"/>
        <v>140</v>
      </c>
      <c r="Q1319" s="8">
        <f t="shared" si="249"/>
        <v>1110.0000000000002</v>
      </c>
      <c r="R1319" s="8">
        <f t="shared" si="250"/>
        <v>548.29558351848948</v>
      </c>
      <c r="S1319" s="8">
        <f t="shared" si="251"/>
        <v>549</v>
      </c>
      <c r="T1319" t="s">
        <v>62</v>
      </c>
    </row>
    <row r="1320" spans="1:20" x14ac:dyDescent="0.35">
      <c r="A1320" s="18" t="s">
        <v>2692</v>
      </c>
      <c r="B1320" s="18" t="s">
        <v>2693</v>
      </c>
      <c r="C1320" s="19">
        <v>1362.08</v>
      </c>
      <c r="D1320" s="20">
        <f t="shared" si="240"/>
        <v>1.4776693746625783E-4</v>
      </c>
      <c r="E1320" s="10">
        <f>SUM($C$5:C1320)/SUM($C$5:$C$3941)</f>
        <v>0.88561622909364057</v>
      </c>
      <c r="F1320" t="str">
        <f t="shared" si="241"/>
        <v>B</v>
      </c>
      <c r="G1320" s="21">
        <v>1.858226466575716</v>
      </c>
      <c r="H1320" s="22">
        <f t="shared" si="242"/>
        <v>1.1149358799454296</v>
      </c>
      <c r="I1320" s="23">
        <v>14.09615384615385</v>
      </c>
      <c r="J1320" s="23">
        <v>30.380114507125601</v>
      </c>
      <c r="K1320" s="24">
        <f t="shared" si="243"/>
        <v>2.155205940478214</v>
      </c>
      <c r="L1320" t="str">
        <f t="shared" si="244"/>
        <v>Z</v>
      </c>
      <c r="M1320" s="10">
        <f t="shared" si="245"/>
        <v>0.95</v>
      </c>
      <c r="N1320" s="24">
        <f t="shared" si="246"/>
        <v>1.6448536269514715</v>
      </c>
      <c r="O1320" s="25">
        <f t="shared" si="247"/>
        <v>70.669441820928256</v>
      </c>
      <c r="P1320" s="8">
        <f t="shared" si="248"/>
        <v>99</v>
      </c>
      <c r="Q1320" s="8">
        <f t="shared" si="249"/>
        <v>733.00000000000023</v>
      </c>
      <c r="R1320" s="8">
        <f t="shared" si="250"/>
        <v>362.6118889986231</v>
      </c>
      <c r="S1320" s="8">
        <f t="shared" si="251"/>
        <v>363</v>
      </c>
      <c r="T1320" t="s">
        <v>175</v>
      </c>
    </row>
    <row r="1321" spans="1:20" x14ac:dyDescent="0.35">
      <c r="A1321" s="18" t="s">
        <v>2694</v>
      </c>
      <c r="B1321" s="18" t="s">
        <v>2695</v>
      </c>
      <c r="C1321" s="19">
        <v>1360.04</v>
      </c>
      <c r="D1321" s="20">
        <f t="shared" si="240"/>
        <v>1.4754562553712653E-4</v>
      </c>
      <c r="E1321" s="10">
        <f>SUM($C$5:C1321)/SUM($C$5:$C$3941)</f>
        <v>0.88576377471917767</v>
      </c>
      <c r="F1321" t="str">
        <f t="shared" si="241"/>
        <v>B</v>
      </c>
      <c r="G1321" s="21">
        <v>3.0089380530973462</v>
      </c>
      <c r="H1321" s="22">
        <f t="shared" si="242"/>
        <v>1.8053628318584076</v>
      </c>
      <c r="I1321" s="23">
        <v>8.6923076923076916</v>
      </c>
      <c r="J1321" s="23">
        <v>10.3422576166595</v>
      </c>
      <c r="K1321" s="24">
        <f t="shared" si="243"/>
        <v>1.189817247934279</v>
      </c>
      <c r="L1321" t="str">
        <f t="shared" si="244"/>
        <v>Y</v>
      </c>
      <c r="M1321" s="10">
        <f t="shared" si="245"/>
        <v>0.95</v>
      </c>
      <c r="N1321" s="24">
        <f t="shared" si="246"/>
        <v>1.6448536269514715</v>
      </c>
      <c r="O1321" s="25">
        <f t="shared" si="247"/>
        <v>24.057893947902787</v>
      </c>
      <c r="P1321" s="8">
        <f t="shared" si="248"/>
        <v>42</v>
      </c>
      <c r="Q1321" s="8">
        <f t="shared" si="249"/>
        <v>451.99999999999994</v>
      </c>
      <c r="R1321" s="8">
        <f t="shared" si="250"/>
        <v>223.77005400083632</v>
      </c>
      <c r="S1321" s="8">
        <f t="shared" si="251"/>
        <v>224</v>
      </c>
      <c r="T1321" t="s">
        <v>62</v>
      </c>
    </row>
    <row r="1322" spans="1:20" x14ac:dyDescent="0.35">
      <c r="A1322" s="18" t="s">
        <v>2696</v>
      </c>
      <c r="B1322" s="18" t="s">
        <v>2697</v>
      </c>
      <c r="C1322" s="19">
        <v>1359.95</v>
      </c>
      <c r="D1322" s="20">
        <f t="shared" si="240"/>
        <v>1.4753586177554721E-4</v>
      </c>
      <c r="E1322" s="10">
        <f>SUM($C$5:C1322)/SUM($C$5:$C$3941)</f>
        <v>0.88591131058095329</v>
      </c>
      <c r="F1322" t="str">
        <f t="shared" si="241"/>
        <v>B</v>
      </c>
      <c r="G1322" s="21">
        <v>50.36851851851852</v>
      </c>
      <c r="H1322" s="22">
        <f t="shared" si="242"/>
        <v>30.22111111111111</v>
      </c>
      <c r="I1322" s="23">
        <v>0.51923076923076927</v>
      </c>
      <c r="J1322" s="23">
        <v>2.4772722555371862</v>
      </c>
      <c r="K1322" s="24">
        <f t="shared" si="243"/>
        <v>4.7710428625160617</v>
      </c>
      <c r="L1322" t="str">
        <f t="shared" si="244"/>
        <v>Z</v>
      </c>
      <c r="M1322" s="10">
        <f t="shared" si="245"/>
        <v>0.95</v>
      </c>
      <c r="N1322" s="24">
        <f t="shared" si="246"/>
        <v>1.6448536269514715</v>
      </c>
      <c r="O1322" s="25">
        <f t="shared" si="247"/>
        <v>5.762567073149877</v>
      </c>
      <c r="P1322" s="8">
        <f t="shared" si="248"/>
        <v>7</v>
      </c>
      <c r="Q1322" s="8">
        <f t="shared" si="249"/>
        <v>27.000000000000004</v>
      </c>
      <c r="R1322" s="8">
        <f t="shared" si="250"/>
        <v>13.367237553722175</v>
      </c>
      <c r="S1322" s="8">
        <f t="shared" si="251"/>
        <v>14</v>
      </c>
      <c r="T1322" t="s">
        <v>175</v>
      </c>
    </row>
    <row r="1323" spans="1:20" x14ac:dyDescent="0.35">
      <c r="A1323" s="18" t="s">
        <v>2698</v>
      </c>
      <c r="B1323" s="18" t="s">
        <v>2699</v>
      </c>
      <c r="C1323" s="19">
        <v>1352.03</v>
      </c>
      <c r="D1323" s="20">
        <f t="shared" si="240"/>
        <v>1.4667665075656687E-4</v>
      </c>
      <c r="E1323" s="10">
        <f>SUM($C$5:C1323)/SUM($C$5:$C$3941)</f>
        <v>0.88605798723170981</v>
      </c>
      <c r="F1323" t="str">
        <f t="shared" si="241"/>
        <v>B</v>
      </c>
      <c r="G1323" s="21">
        <v>1.7114303797468351</v>
      </c>
      <c r="H1323" s="22">
        <f t="shared" si="242"/>
        <v>1.0268582278481011</v>
      </c>
      <c r="I1323" s="23">
        <v>15.19230769230769</v>
      </c>
      <c r="J1323" s="23">
        <v>17.651349402994839</v>
      </c>
      <c r="K1323" s="24">
        <f t="shared" si="243"/>
        <v>1.1618609733616858</v>
      </c>
      <c r="L1323" t="str">
        <f t="shared" si="244"/>
        <v>Y</v>
      </c>
      <c r="M1323" s="10">
        <f t="shared" si="245"/>
        <v>0.95</v>
      </c>
      <c r="N1323" s="24">
        <f t="shared" si="246"/>
        <v>1.6448536269514715</v>
      </c>
      <c r="O1323" s="25">
        <f t="shared" si="247"/>
        <v>41.060115471363432</v>
      </c>
      <c r="P1323" s="8">
        <f t="shared" si="248"/>
        <v>72</v>
      </c>
      <c r="Q1323" s="8">
        <f t="shared" si="249"/>
        <v>789.99999999999989</v>
      </c>
      <c r="R1323" s="8">
        <f t="shared" si="250"/>
        <v>392.25934591946725</v>
      </c>
      <c r="S1323" s="8">
        <f t="shared" si="251"/>
        <v>393</v>
      </c>
      <c r="T1323" t="s">
        <v>62</v>
      </c>
    </row>
    <row r="1324" spans="1:20" x14ac:dyDescent="0.35">
      <c r="A1324" s="18" t="s">
        <v>2700</v>
      </c>
      <c r="B1324" s="18" t="s">
        <v>2701</v>
      </c>
      <c r="C1324" s="19">
        <v>1350.56</v>
      </c>
      <c r="D1324" s="20">
        <f t="shared" si="240"/>
        <v>1.465171759841046E-4</v>
      </c>
      <c r="E1324" s="10">
        <f>SUM($C$5:C1324)/SUM($C$5:$C$3941)</f>
        <v>0.88620450440769394</v>
      </c>
      <c r="F1324" t="str">
        <f t="shared" si="241"/>
        <v>B</v>
      </c>
      <c r="G1324" s="21">
        <v>1.156301369863014</v>
      </c>
      <c r="H1324" s="22">
        <f t="shared" si="242"/>
        <v>0.69378082191780843</v>
      </c>
      <c r="I1324" s="23">
        <v>22.46153846153846</v>
      </c>
      <c r="J1324" s="23">
        <v>84.593250910149507</v>
      </c>
      <c r="K1324" s="24">
        <f t="shared" si="243"/>
        <v>3.7661378829861083</v>
      </c>
      <c r="L1324" t="str">
        <f t="shared" si="244"/>
        <v>Z</v>
      </c>
      <c r="M1324" s="10">
        <f t="shared" si="245"/>
        <v>0.95</v>
      </c>
      <c r="N1324" s="24">
        <f t="shared" si="246"/>
        <v>1.6448536269514715</v>
      </c>
      <c r="O1324" s="25">
        <f t="shared" si="247"/>
        <v>196.77864684268488</v>
      </c>
      <c r="P1324" s="8">
        <f t="shared" si="248"/>
        <v>242</v>
      </c>
      <c r="Q1324" s="8">
        <f t="shared" si="249"/>
        <v>1168</v>
      </c>
      <c r="R1324" s="8">
        <f t="shared" si="250"/>
        <v>580.26352768430695</v>
      </c>
      <c r="S1324" s="8">
        <f t="shared" si="251"/>
        <v>581</v>
      </c>
      <c r="T1324" t="s">
        <v>175</v>
      </c>
    </row>
    <row r="1325" spans="1:20" x14ac:dyDescent="0.35">
      <c r="A1325" s="18" t="s">
        <v>2702</v>
      </c>
      <c r="B1325" s="18" t="s">
        <v>2703</v>
      </c>
      <c r="C1325" s="19">
        <v>1344.7</v>
      </c>
      <c r="D1325" s="20">
        <f t="shared" si="240"/>
        <v>1.4588144661905095E-4</v>
      </c>
      <c r="E1325" s="10">
        <f>SUM($C$5:C1325)/SUM($C$5:$C$3941)</f>
        <v>0.88635038585431303</v>
      </c>
      <c r="F1325" t="str">
        <f t="shared" si="241"/>
        <v>B</v>
      </c>
      <c r="G1325" s="21">
        <v>1.2614446529080681</v>
      </c>
      <c r="H1325" s="22">
        <f t="shared" si="242"/>
        <v>0.75686679174484084</v>
      </c>
      <c r="I1325" s="23">
        <v>20.5</v>
      </c>
      <c r="J1325" s="23">
        <v>52.927438304627927</v>
      </c>
      <c r="K1325" s="24">
        <f t="shared" si="243"/>
        <v>2.5818262587623377</v>
      </c>
      <c r="L1325" t="str">
        <f t="shared" si="244"/>
        <v>Z</v>
      </c>
      <c r="M1325" s="10">
        <f t="shared" si="245"/>
        <v>0.95</v>
      </c>
      <c r="N1325" s="24">
        <f t="shared" si="246"/>
        <v>1.6448536269514715</v>
      </c>
      <c r="O1325" s="25">
        <f t="shared" si="247"/>
        <v>123.11844713825487</v>
      </c>
      <c r="P1325" s="8">
        <f t="shared" si="248"/>
        <v>165</v>
      </c>
      <c r="Q1325" s="8">
        <f t="shared" si="249"/>
        <v>1066</v>
      </c>
      <c r="R1325" s="8">
        <f t="shared" si="250"/>
        <v>530.74251110904675</v>
      </c>
      <c r="S1325" s="8">
        <f t="shared" si="251"/>
        <v>531</v>
      </c>
      <c r="T1325" t="s">
        <v>62</v>
      </c>
    </row>
    <row r="1326" spans="1:20" x14ac:dyDescent="0.35">
      <c r="A1326" s="18" t="s">
        <v>2704</v>
      </c>
      <c r="B1326" s="18" t="s">
        <v>2705</v>
      </c>
      <c r="C1326" s="19">
        <v>1342.5</v>
      </c>
      <c r="D1326" s="20">
        <f t="shared" si="240"/>
        <v>1.456427768915564E-4</v>
      </c>
      <c r="E1326" s="10">
        <f>SUM($C$5:C1326)/SUM($C$5:$C$3941)</f>
        <v>0.88649602863120458</v>
      </c>
      <c r="F1326" t="str">
        <f t="shared" si="241"/>
        <v>B</v>
      </c>
      <c r="G1326" s="21">
        <v>6.8147208121827409</v>
      </c>
      <c r="H1326" s="22">
        <f t="shared" si="242"/>
        <v>4.0888324873096442</v>
      </c>
      <c r="I1326" s="23">
        <v>3.7884615384615379</v>
      </c>
      <c r="J1326" s="23">
        <v>12.474816260129121</v>
      </c>
      <c r="K1326" s="24">
        <f t="shared" si="243"/>
        <v>3.2928449011508345</v>
      </c>
      <c r="L1326" t="str">
        <f t="shared" si="244"/>
        <v>Z</v>
      </c>
      <c r="M1326" s="10">
        <f t="shared" si="245"/>
        <v>0.95</v>
      </c>
      <c r="N1326" s="24">
        <f t="shared" si="246"/>
        <v>1.6448536269514715</v>
      </c>
      <c r="O1326" s="25">
        <f t="shared" si="247"/>
        <v>29.018597073266125</v>
      </c>
      <c r="P1326" s="8">
        <f t="shared" si="248"/>
        <v>37</v>
      </c>
      <c r="Q1326" s="8">
        <f t="shared" si="249"/>
        <v>196.99999999999997</v>
      </c>
      <c r="R1326" s="8">
        <f t="shared" si="250"/>
        <v>98.163142181420909</v>
      </c>
      <c r="S1326" s="8">
        <f t="shared" si="251"/>
        <v>99</v>
      </c>
      <c r="T1326" t="s">
        <v>62</v>
      </c>
    </row>
    <row r="1327" spans="1:20" x14ac:dyDescent="0.35">
      <c r="A1327" s="18" t="s">
        <v>2706</v>
      </c>
      <c r="B1327" s="18" t="s">
        <v>2707</v>
      </c>
      <c r="C1327" s="19">
        <v>1342.42</v>
      </c>
      <c r="D1327" s="20">
        <f t="shared" si="240"/>
        <v>1.456340979923748E-4</v>
      </c>
      <c r="E1327" s="10">
        <f>SUM($C$5:C1327)/SUM($C$5:$C$3941)</f>
        <v>0.88664166272919687</v>
      </c>
      <c r="F1327" t="str">
        <f t="shared" si="241"/>
        <v>B</v>
      </c>
      <c r="G1327" s="21">
        <v>0.44672878535773708</v>
      </c>
      <c r="H1327" s="22">
        <f t="shared" si="242"/>
        <v>0.26803727121464221</v>
      </c>
      <c r="I1327" s="23">
        <v>57.78846153846154</v>
      </c>
      <c r="J1327" s="23">
        <v>114.4633405717378</v>
      </c>
      <c r="K1327" s="24">
        <f t="shared" si="243"/>
        <v>1.9807300198769935</v>
      </c>
      <c r="L1327" t="str">
        <f t="shared" si="244"/>
        <v>Y</v>
      </c>
      <c r="M1327" s="10">
        <f t="shared" si="245"/>
        <v>0.95</v>
      </c>
      <c r="N1327" s="24">
        <f t="shared" si="246"/>
        <v>1.6448536269514715</v>
      </c>
      <c r="O1327" s="25">
        <f t="shared" si="247"/>
        <v>266.26168197181238</v>
      </c>
      <c r="P1327" s="8">
        <f t="shared" si="248"/>
        <v>382</v>
      </c>
      <c r="Q1327" s="8">
        <f t="shared" si="249"/>
        <v>3005</v>
      </c>
      <c r="R1327" s="8">
        <f t="shared" si="250"/>
        <v>1497.4062519340232</v>
      </c>
      <c r="S1327" s="8">
        <f t="shared" si="251"/>
        <v>1498</v>
      </c>
      <c r="T1327" t="s">
        <v>62</v>
      </c>
    </row>
    <row r="1328" spans="1:20" x14ac:dyDescent="0.35">
      <c r="A1328" s="18" t="s">
        <v>2708</v>
      </c>
      <c r="B1328" s="18" t="s">
        <v>2709</v>
      </c>
      <c r="C1328" s="19">
        <v>1340.6</v>
      </c>
      <c r="D1328" s="20">
        <f t="shared" si="240"/>
        <v>1.4543665303599294E-4</v>
      </c>
      <c r="E1328" s="10">
        <f>SUM($C$5:C1328)/SUM($C$5:$C$3941)</f>
        <v>0.88678709938223288</v>
      </c>
      <c r="F1328" t="str">
        <f t="shared" si="241"/>
        <v>B</v>
      </c>
      <c r="G1328" s="21">
        <v>1.2121157323688969</v>
      </c>
      <c r="H1328" s="22">
        <f t="shared" si="242"/>
        <v>0.72726943942133815</v>
      </c>
      <c r="I1328" s="23">
        <v>21.26923076923077</v>
      </c>
      <c r="J1328" s="23">
        <v>43.829936669088283</v>
      </c>
      <c r="K1328" s="24">
        <f t="shared" si="243"/>
        <v>2.060720349722053</v>
      </c>
      <c r="L1328" t="str">
        <f t="shared" si="244"/>
        <v>Z</v>
      </c>
      <c r="M1328" s="10">
        <f t="shared" si="245"/>
        <v>0.95</v>
      </c>
      <c r="N1328" s="24">
        <f t="shared" si="246"/>
        <v>1.6448536269514715</v>
      </c>
      <c r="O1328" s="25">
        <f t="shared" si="247"/>
        <v>101.95607257255749</v>
      </c>
      <c r="P1328" s="8">
        <f t="shared" si="248"/>
        <v>145</v>
      </c>
      <c r="Q1328" s="8">
        <f t="shared" si="249"/>
        <v>1106</v>
      </c>
      <c r="R1328" s="8">
        <f t="shared" si="250"/>
        <v>551.49920671404061</v>
      </c>
      <c r="S1328" s="8">
        <f t="shared" si="251"/>
        <v>552</v>
      </c>
      <c r="T1328" t="s">
        <v>62</v>
      </c>
    </row>
    <row r="1329" spans="1:20" x14ac:dyDescent="0.35">
      <c r="A1329" s="18" t="s">
        <v>2710</v>
      </c>
      <c r="B1329" s="18" t="s">
        <v>2711</v>
      </c>
      <c r="C1329" s="19">
        <v>1339.69</v>
      </c>
      <c r="D1329" s="20">
        <f t="shared" si="240"/>
        <v>1.4533793055780201E-4</v>
      </c>
      <c r="E1329" s="10">
        <f>SUM($C$5:C1329)/SUM($C$5:$C$3941)</f>
        <v>0.8869324373127907</v>
      </c>
      <c r="F1329" t="str">
        <f t="shared" si="241"/>
        <v>B</v>
      </c>
      <c r="G1329" s="21">
        <v>0.89015946843853822</v>
      </c>
      <c r="H1329" s="22">
        <f t="shared" si="242"/>
        <v>0.53409568106312288</v>
      </c>
      <c r="I1329" s="23">
        <v>28.94230769230769</v>
      </c>
      <c r="J1329" s="23">
        <v>66.473174144497165</v>
      </c>
      <c r="K1329" s="24">
        <f t="shared" si="243"/>
        <v>2.2967475451919288</v>
      </c>
      <c r="L1329" t="str">
        <f t="shared" si="244"/>
        <v>Z</v>
      </c>
      <c r="M1329" s="10">
        <f t="shared" si="245"/>
        <v>0.95</v>
      </c>
      <c r="N1329" s="24">
        <f t="shared" si="246"/>
        <v>1.6448536269514715</v>
      </c>
      <c r="O1329" s="25">
        <f t="shared" si="247"/>
        <v>154.62818982315409</v>
      </c>
      <c r="P1329" s="8">
        <f t="shared" si="248"/>
        <v>213</v>
      </c>
      <c r="Q1329" s="8">
        <f t="shared" si="249"/>
        <v>1504.9999999999998</v>
      </c>
      <c r="R1329" s="8">
        <f t="shared" si="250"/>
        <v>750.71261660469133</v>
      </c>
      <c r="S1329" s="8">
        <f t="shared" si="251"/>
        <v>751</v>
      </c>
      <c r="T1329" t="s">
        <v>62</v>
      </c>
    </row>
    <row r="1330" spans="1:20" x14ac:dyDescent="0.35">
      <c r="A1330" s="18" t="s">
        <v>2712</v>
      </c>
      <c r="B1330" s="18" t="s">
        <v>2713</v>
      </c>
      <c r="C1330" s="19">
        <v>1338.07</v>
      </c>
      <c r="D1330" s="20">
        <f t="shared" si="240"/>
        <v>1.4516218284937421E-4</v>
      </c>
      <c r="E1330" s="10">
        <f>SUM($C$5:C1330)/SUM($C$5:$C$3941)</f>
        <v>0.88707759949564013</v>
      </c>
      <c r="F1330" t="str">
        <f t="shared" si="241"/>
        <v>B</v>
      </c>
      <c r="G1330" s="21">
        <v>0.91711446196024671</v>
      </c>
      <c r="H1330" s="22">
        <f t="shared" si="242"/>
        <v>0.55026867717614802</v>
      </c>
      <c r="I1330" s="23">
        <v>28.05769230769231</v>
      </c>
      <c r="J1330" s="23">
        <v>27.400739550301719</v>
      </c>
      <c r="K1330" s="24">
        <f t="shared" si="243"/>
        <v>0.97658564538429693</v>
      </c>
      <c r="L1330" t="str">
        <f t="shared" si="244"/>
        <v>X</v>
      </c>
      <c r="M1330" s="10">
        <f t="shared" si="245"/>
        <v>0.95</v>
      </c>
      <c r="N1330" s="24">
        <f t="shared" si="246"/>
        <v>1.6448536269514715</v>
      </c>
      <c r="O1330" s="25">
        <f t="shared" si="247"/>
        <v>63.73889634439255</v>
      </c>
      <c r="P1330" s="8">
        <f t="shared" si="248"/>
        <v>120</v>
      </c>
      <c r="Q1330" s="8">
        <f t="shared" si="249"/>
        <v>1459.0000000000002</v>
      </c>
      <c r="R1330" s="8">
        <f t="shared" si="250"/>
        <v>728.2076678648915</v>
      </c>
      <c r="S1330" s="8">
        <f t="shared" si="251"/>
        <v>729</v>
      </c>
      <c r="T1330" t="s">
        <v>62</v>
      </c>
    </row>
    <row r="1331" spans="1:20" x14ac:dyDescent="0.35">
      <c r="A1331" s="18" t="s">
        <v>2714</v>
      </c>
      <c r="B1331" s="18" t="s">
        <v>2715</v>
      </c>
      <c r="C1331" s="19">
        <v>1337.97</v>
      </c>
      <c r="D1331" s="20">
        <f t="shared" si="240"/>
        <v>1.4515133422539719E-4</v>
      </c>
      <c r="E1331" s="10">
        <f>SUM($C$5:C1331)/SUM($C$5:$C$3941)</f>
        <v>0.88722275082986546</v>
      </c>
      <c r="F1331" t="str">
        <f t="shared" si="241"/>
        <v>B</v>
      </c>
      <c r="G1331" s="21">
        <v>1.249271708683473</v>
      </c>
      <c r="H1331" s="22">
        <f t="shared" si="242"/>
        <v>0.74956302521008378</v>
      </c>
      <c r="I1331" s="23">
        <v>20.59615384615385</v>
      </c>
      <c r="J1331" s="23">
        <v>53.378140350427962</v>
      </c>
      <c r="K1331" s="24">
        <f t="shared" si="243"/>
        <v>2.5916557406370249</v>
      </c>
      <c r="L1331" t="str">
        <f t="shared" si="244"/>
        <v>Z</v>
      </c>
      <c r="M1331" s="10">
        <f t="shared" si="245"/>
        <v>0.95</v>
      </c>
      <c r="N1331" s="24">
        <f t="shared" si="246"/>
        <v>1.6448536269514715</v>
      </c>
      <c r="O1331" s="25">
        <f t="shared" si="247"/>
        <v>124.16685865746649</v>
      </c>
      <c r="P1331" s="8">
        <f t="shared" si="248"/>
        <v>166</v>
      </c>
      <c r="Q1331" s="8">
        <f t="shared" si="249"/>
        <v>1071.0000000000002</v>
      </c>
      <c r="R1331" s="8">
        <f t="shared" si="250"/>
        <v>534.57132078578582</v>
      </c>
      <c r="S1331" s="8">
        <f t="shared" si="251"/>
        <v>535</v>
      </c>
      <c r="T1331" t="s">
        <v>62</v>
      </c>
    </row>
    <row r="1332" spans="1:20" x14ac:dyDescent="0.35">
      <c r="A1332" s="18" t="s">
        <v>2716</v>
      </c>
      <c r="B1332" s="18" t="s">
        <v>2717</v>
      </c>
      <c r="C1332" s="19">
        <v>1337.82</v>
      </c>
      <c r="D1332" s="20">
        <f t="shared" si="240"/>
        <v>1.4513506128943163E-4</v>
      </c>
      <c r="E1332" s="10">
        <f>SUM($C$5:C1332)/SUM($C$5:$C$3941)</f>
        <v>0.8873678858911549</v>
      </c>
      <c r="F1332" t="str">
        <f t="shared" si="241"/>
        <v>B</v>
      </c>
      <c r="G1332" s="21">
        <v>5.3944354838709687</v>
      </c>
      <c r="H1332" s="22">
        <f t="shared" si="242"/>
        <v>3.2366612903225813</v>
      </c>
      <c r="I1332" s="23">
        <v>4.7692307692307692</v>
      </c>
      <c r="J1332" s="23">
        <v>14.19281147045565</v>
      </c>
      <c r="K1332" s="24">
        <f t="shared" si="243"/>
        <v>2.9759120825148946</v>
      </c>
      <c r="L1332" t="str">
        <f t="shared" si="244"/>
        <v>Z</v>
      </c>
      <c r="M1332" s="10">
        <f t="shared" si="245"/>
        <v>0.95</v>
      </c>
      <c r="N1332" s="24">
        <f t="shared" si="246"/>
        <v>1.6448536269514715</v>
      </c>
      <c r="O1332" s="25">
        <f t="shared" si="247"/>
        <v>33.014953391683804</v>
      </c>
      <c r="P1332" s="8">
        <f t="shared" si="248"/>
        <v>43</v>
      </c>
      <c r="Q1332" s="8">
        <f t="shared" si="249"/>
        <v>248</v>
      </c>
      <c r="R1332" s="8">
        <f t="shared" si="250"/>
        <v>123.79189505781889</v>
      </c>
      <c r="S1332" s="8">
        <f t="shared" si="251"/>
        <v>124</v>
      </c>
      <c r="T1332" t="s">
        <v>62</v>
      </c>
    </row>
    <row r="1333" spans="1:20" x14ac:dyDescent="0.35">
      <c r="A1333" s="18" t="s">
        <v>2718</v>
      </c>
      <c r="B1333" s="18" t="s">
        <v>2719</v>
      </c>
      <c r="C1333" s="19">
        <v>1335.88</v>
      </c>
      <c r="D1333" s="20">
        <f t="shared" si="240"/>
        <v>1.4492459798427738E-4</v>
      </c>
      <c r="E1333" s="10">
        <f>SUM($C$5:C1333)/SUM($C$5:$C$3941)</f>
        <v>0.88751281048913921</v>
      </c>
      <c r="F1333" t="str">
        <f t="shared" si="241"/>
        <v>B</v>
      </c>
      <c r="G1333" s="21">
        <v>0.77397450753186547</v>
      </c>
      <c r="H1333" s="22">
        <f t="shared" si="242"/>
        <v>0.46438470451911928</v>
      </c>
      <c r="I1333" s="23">
        <v>33.192307692307693</v>
      </c>
      <c r="J1333" s="23">
        <v>88.917242524155839</v>
      </c>
      <c r="K1333" s="24">
        <f t="shared" si="243"/>
        <v>2.6788508755829104</v>
      </c>
      <c r="L1333" t="str">
        <f t="shared" si="244"/>
        <v>Z</v>
      </c>
      <c r="M1333" s="10">
        <f t="shared" si="245"/>
        <v>0.95</v>
      </c>
      <c r="N1333" s="24">
        <f t="shared" si="246"/>
        <v>1.6448536269514715</v>
      </c>
      <c r="O1333" s="25">
        <f t="shared" si="247"/>
        <v>206.83700504039774</v>
      </c>
      <c r="P1333" s="8">
        <f t="shared" si="248"/>
        <v>274</v>
      </c>
      <c r="Q1333" s="8">
        <f t="shared" si="249"/>
        <v>1726</v>
      </c>
      <c r="R1333" s="8">
        <f t="shared" si="250"/>
        <v>862.17701374034993</v>
      </c>
      <c r="S1333" s="8">
        <f t="shared" si="251"/>
        <v>863</v>
      </c>
      <c r="T1333" t="s">
        <v>62</v>
      </c>
    </row>
    <row r="1334" spans="1:20" x14ac:dyDescent="0.35">
      <c r="A1334" s="18" t="s">
        <v>2720</v>
      </c>
      <c r="B1334" s="18" t="s">
        <v>2721</v>
      </c>
      <c r="C1334" s="19">
        <v>1330.95</v>
      </c>
      <c r="D1334" s="20">
        <f t="shared" si="240"/>
        <v>1.4438976082221006E-4</v>
      </c>
      <c r="E1334" s="10">
        <f>SUM($C$5:C1334)/SUM($C$5:$C$3941)</f>
        <v>0.88765720024996142</v>
      </c>
      <c r="F1334" t="str">
        <f t="shared" si="241"/>
        <v>B</v>
      </c>
      <c r="G1334" s="21">
        <v>3.6766574585635361</v>
      </c>
      <c r="H1334" s="22">
        <f t="shared" si="242"/>
        <v>2.2059944751381217</v>
      </c>
      <c r="I1334" s="23">
        <v>6.9615384615384617</v>
      </c>
      <c r="J1334" s="23">
        <v>6.8712573797583696</v>
      </c>
      <c r="K1334" s="24">
        <f t="shared" si="243"/>
        <v>0.98703144681611932</v>
      </c>
      <c r="L1334" t="str">
        <f t="shared" si="244"/>
        <v>X</v>
      </c>
      <c r="M1334" s="10">
        <f t="shared" si="245"/>
        <v>0.95</v>
      </c>
      <c r="N1334" s="24">
        <f t="shared" si="246"/>
        <v>1.6448536269514715</v>
      </c>
      <c r="O1334" s="25">
        <f t="shared" si="247"/>
        <v>15.983742376005996</v>
      </c>
      <c r="P1334" s="8">
        <f t="shared" si="248"/>
        <v>30</v>
      </c>
      <c r="Q1334" s="8">
        <f t="shared" si="249"/>
        <v>362</v>
      </c>
      <c r="R1334" s="8">
        <f t="shared" si="250"/>
        <v>181.16198594478431</v>
      </c>
      <c r="S1334" s="8">
        <f t="shared" si="251"/>
        <v>182</v>
      </c>
      <c r="T1334" t="s">
        <v>62</v>
      </c>
    </row>
    <row r="1335" spans="1:20" x14ac:dyDescent="0.35">
      <c r="A1335" s="18" t="s">
        <v>2722</v>
      </c>
      <c r="B1335" s="18" t="s">
        <v>2723</v>
      </c>
      <c r="C1335" s="19">
        <v>1330.08</v>
      </c>
      <c r="D1335" s="20">
        <f t="shared" si="240"/>
        <v>1.4429537779360994E-4</v>
      </c>
      <c r="E1335" s="10">
        <f>SUM($C$5:C1335)/SUM($C$5:$C$3941)</f>
        <v>0.88780149562775501</v>
      </c>
      <c r="F1335" t="str">
        <f t="shared" si="241"/>
        <v>B</v>
      </c>
      <c r="G1335" s="21">
        <v>0.85316228351507373</v>
      </c>
      <c r="H1335" s="22">
        <f t="shared" si="242"/>
        <v>0.51189737010904424</v>
      </c>
      <c r="I1335" s="23">
        <v>29.98076923076923</v>
      </c>
      <c r="J1335" s="23">
        <v>51.391038504902468</v>
      </c>
      <c r="K1335" s="24">
        <f t="shared" si="243"/>
        <v>1.7141334203046366</v>
      </c>
      <c r="L1335" t="str">
        <f t="shared" si="244"/>
        <v>Y</v>
      </c>
      <c r="M1335" s="10">
        <f t="shared" si="245"/>
        <v>0.95</v>
      </c>
      <c r="N1335" s="24">
        <f t="shared" si="246"/>
        <v>1.6448536269514715</v>
      </c>
      <c r="O1335" s="25">
        <f t="shared" si="247"/>
        <v>119.54451339831067</v>
      </c>
      <c r="P1335" s="8">
        <f t="shared" si="248"/>
        <v>180</v>
      </c>
      <c r="Q1335" s="8">
        <f t="shared" si="249"/>
        <v>1559</v>
      </c>
      <c r="R1335" s="8">
        <f t="shared" si="250"/>
        <v>780.4527338579054</v>
      </c>
      <c r="S1335" s="8">
        <f t="shared" si="251"/>
        <v>781</v>
      </c>
      <c r="T1335" t="s">
        <v>62</v>
      </c>
    </row>
    <row r="1336" spans="1:20" x14ac:dyDescent="0.35">
      <c r="A1336" s="18" t="s">
        <v>2724</v>
      </c>
      <c r="B1336" s="18" t="s">
        <v>2725</v>
      </c>
      <c r="C1336" s="19">
        <v>1326.97</v>
      </c>
      <c r="D1336" s="20">
        <f t="shared" si="240"/>
        <v>1.4395798558792448E-4</v>
      </c>
      <c r="E1336" s="10">
        <f>SUM($C$5:C1336)/SUM($C$5:$C$3941)</f>
        <v>0.88794545361334298</v>
      </c>
      <c r="F1336" t="str">
        <f t="shared" si="241"/>
        <v>B</v>
      </c>
      <c r="G1336" s="21">
        <v>1.279623915139827</v>
      </c>
      <c r="H1336" s="22">
        <f t="shared" si="242"/>
        <v>0.76777434908389619</v>
      </c>
      <c r="I1336" s="23">
        <v>19.94230769230769</v>
      </c>
      <c r="J1336" s="23">
        <v>26.14920496038706</v>
      </c>
      <c r="K1336" s="24">
        <f t="shared" si="243"/>
        <v>1.3112426788236522</v>
      </c>
      <c r="L1336" t="str">
        <f t="shared" si="244"/>
        <v>Y</v>
      </c>
      <c r="M1336" s="10">
        <f t="shared" si="245"/>
        <v>0.95</v>
      </c>
      <c r="N1336" s="24">
        <f t="shared" si="246"/>
        <v>1.6448536269514715</v>
      </c>
      <c r="O1336" s="25">
        <f t="shared" si="247"/>
        <v>60.827608736569069</v>
      </c>
      <c r="P1336" s="8">
        <f t="shared" si="248"/>
        <v>101</v>
      </c>
      <c r="Q1336" s="8">
        <f t="shared" si="249"/>
        <v>1036.9999999999998</v>
      </c>
      <c r="R1336" s="8">
        <f t="shared" si="250"/>
        <v>519.74171696754399</v>
      </c>
      <c r="S1336" s="8">
        <f t="shared" si="251"/>
        <v>520</v>
      </c>
      <c r="T1336" t="s">
        <v>62</v>
      </c>
    </row>
    <row r="1337" spans="1:20" x14ac:dyDescent="0.35">
      <c r="A1337" s="18" t="s">
        <v>2726</v>
      </c>
      <c r="B1337" s="18" t="s">
        <v>2727</v>
      </c>
      <c r="C1337" s="19">
        <v>1325.88</v>
      </c>
      <c r="D1337" s="20">
        <f t="shared" si="240"/>
        <v>1.438397355865749E-4</v>
      </c>
      <c r="E1337" s="10">
        <f>SUM($C$5:C1337)/SUM($C$5:$C$3941)</f>
        <v>0.8880892933489295</v>
      </c>
      <c r="F1337" t="str">
        <f t="shared" si="241"/>
        <v>B</v>
      </c>
      <c r="G1337" s="21">
        <v>5.7150000000000007</v>
      </c>
      <c r="H1337" s="22">
        <f t="shared" si="242"/>
        <v>3.4290000000000003</v>
      </c>
      <c r="I1337" s="23">
        <v>4.4615384615384617</v>
      </c>
      <c r="J1337" s="23">
        <v>9.0151539924892923</v>
      </c>
      <c r="K1337" s="24">
        <f t="shared" si="243"/>
        <v>2.0206379638338068</v>
      </c>
      <c r="L1337" t="str">
        <f t="shared" si="244"/>
        <v>Z</v>
      </c>
      <c r="M1337" s="10">
        <f t="shared" si="245"/>
        <v>0.95</v>
      </c>
      <c r="N1337" s="24">
        <f t="shared" si="246"/>
        <v>1.6448536269514715</v>
      </c>
      <c r="O1337" s="25">
        <f t="shared" si="247"/>
        <v>20.970819594162535</v>
      </c>
      <c r="P1337" s="8">
        <f t="shared" si="248"/>
        <v>30</v>
      </c>
      <c r="Q1337" s="8">
        <f t="shared" si="249"/>
        <v>232</v>
      </c>
      <c r="R1337" s="8">
        <f t="shared" si="250"/>
        <v>116.32558565551506</v>
      </c>
      <c r="S1337" s="8">
        <f t="shared" si="251"/>
        <v>117</v>
      </c>
      <c r="T1337" t="s">
        <v>62</v>
      </c>
    </row>
    <row r="1338" spans="1:20" x14ac:dyDescent="0.35">
      <c r="A1338" s="18" t="s">
        <v>2728</v>
      </c>
      <c r="B1338" s="18" t="s">
        <v>2729</v>
      </c>
      <c r="C1338" s="19">
        <v>1325.69</v>
      </c>
      <c r="D1338" s="20">
        <f t="shared" si="240"/>
        <v>1.4381912320101856E-4</v>
      </c>
      <c r="E1338" s="10">
        <f>SUM($C$5:C1338)/SUM($C$5:$C$3941)</f>
        <v>0.88823311247213055</v>
      </c>
      <c r="F1338" t="str">
        <f t="shared" si="241"/>
        <v>B</v>
      </c>
      <c r="G1338" s="21">
        <v>9.0182993197278911</v>
      </c>
      <c r="H1338" s="22">
        <f t="shared" si="242"/>
        <v>5.4109795918367345</v>
      </c>
      <c r="I1338" s="23">
        <v>2.8269230769230771</v>
      </c>
      <c r="J1338" s="23">
        <v>7.7629617196424121</v>
      </c>
      <c r="K1338" s="24">
        <f t="shared" si="243"/>
        <v>2.7460816967442545</v>
      </c>
      <c r="L1338" t="str">
        <f t="shared" si="244"/>
        <v>Z</v>
      </c>
      <c r="M1338" s="10">
        <f t="shared" si="245"/>
        <v>0.95</v>
      </c>
      <c r="N1338" s="24">
        <f t="shared" si="246"/>
        <v>1.6448536269514715</v>
      </c>
      <c r="O1338" s="25">
        <f t="shared" si="247"/>
        <v>18.058002101199733</v>
      </c>
      <c r="P1338" s="8">
        <f t="shared" si="248"/>
        <v>24</v>
      </c>
      <c r="Q1338" s="8">
        <f t="shared" si="249"/>
        <v>147</v>
      </c>
      <c r="R1338" s="8">
        <f t="shared" si="250"/>
        <v>73.711579470286992</v>
      </c>
      <c r="S1338" s="8">
        <f t="shared" si="251"/>
        <v>74</v>
      </c>
      <c r="T1338" t="s">
        <v>62</v>
      </c>
    </row>
    <row r="1339" spans="1:20" x14ac:dyDescent="0.35">
      <c r="A1339" s="18" t="s">
        <v>2730</v>
      </c>
      <c r="B1339" s="18" t="s">
        <v>2731</v>
      </c>
      <c r="C1339" s="19">
        <v>1325.57</v>
      </c>
      <c r="D1339" s="20">
        <f t="shared" si="240"/>
        <v>1.4380610485224612E-4</v>
      </c>
      <c r="E1339" s="10">
        <f>SUM($C$5:C1339)/SUM($C$5:$C$3941)</f>
        <v>0.88837691857698287</v>
      </c>
      <c r="F1339" t="str">
        <f t="shared" si="241"/>
        <v>B</v>
      </c>
      <c r="G1339" s="21">
        <v>0.62029480580252683</v>
      </c>
      <c r="H1339" s="22">
        <f t="shared" si="242"/>
        <v>0.37217688348151606</v>
      </c>
      <c r="I1339" s="23">
        <v>41.096153846153847</v>
      </c>
      <c r="J1339" s="23">
        <v>94.797670943381263</v>
      </c>
      <c r="K1339" s="24">
        <f t="shared" si="243"/>
        <v>2.3067285395675365</v>
      </c>
      <c r="L1339" t="str">
        <f t="shared" si="244"/>
        <v>Z</v>
      </c>
      <c r="M1339" s="10">
        <f t="shared" si="245"/>
        <v>0.95</v>
      </c>
      <c r="N1339" s="24">
        <f t="shared" si="246"/>
        <v>1.6448536269514715</v>
      </c>
      <c r="O1339" s="25">
        <f t="shared" si="247"/>
        <v>220.5159065454304</v>
      </c>
      <c r="P1339" s="8">
        <f t="shared" si="248"/>
        <v>303</v>
      </c>
      <c r="Q1339" s="8">
        <f t="shared" si="249"/>
        <v>2137</v>
      </c>
      <c r="R1339" s="8">
        <f t="shared" si="250"/>
        <v>1071.6243207826092</v>
      </c>
      <c r="S1339" s="8">
        <f t="shared" si="251"/>
        <v>1072</v>
      </c>
      <c r="T1339" t="s">
        <v>62</v>
      </c>
    </row>
    <row r="1340" spans="1:20" x14ac:dyDescent="0.35">
      <c r="A1340" s="18" t="s">
        <v>2732</v>
      </c>
      <c r="B1340" s="18" t="s">
        <v>2733</v>
      </c>
      <c r="C1340" s="19">
        <v>1324.46</v>
      </c>
      <c r="D1340" s="20">
        <f t="shared" si="240"/>
        <v>1.4368568512610115E-4</v>
      </c>
      <c r="E1340" s="10">
        <f>SUM($C$5:C1340)/SUM($C$5:$C$3941)</f>
        <v>0.88852060426210899</v>
      </c>
      <c r="F1340" t="str">
        <f t="shared" si="241"/>
        <v>B</v>
      </c>
      <c r="G1340" s="21">
        <v>4.0878395061728394</v>
      </c>
      <c r="H1340" s="22">
        <f t="shared" si="242"/>
        <v>2.4527037037037034</v>
      </c>
      <c r="I1340" s="23">
        <v>6.2307692307692308</v>
      </c>
      <c r="J1340" s="23">
        <v>20.985163185128808</v>
      </c>
      <c r="K1340" s="24">
        <f t="shared" si="243"/>
        <v>3.3679891531688209</v>
      </c>
      <c r="L1340" t="str">
        <f t="shared" si="244"/>
        <v>Z</v>
      </c>
      <c r="M1340" s="10">
        <f t="shared" si="245"/>
        <v>0.95</v>
      </c>
      <c r="N1340" s="24">
        <f t="shared" si="246"/>
        <v>1.6448536269514715</v>
      </c>
      <c r="O1340" s="25">
        <f t="shared" si="247"/>
        <v>48.815147436863953</v>
      </c>
      <c r="P1340" s="8">
        <f t="shared" si="248"/>
        <v>62</v>
      </c>
      <c r="Q1340" s="8">
        <f t="shared" si="249"/>
        <v>324</v>
      </c>
      <c r="R1340" s="8">
        <f t="shared" si="250"/>
        <v>162.54176056706922</v>
      </c>
      <c r="S1340" s="8">
        <f t="shared" si="251"/>
        <v>163</v>
      </c>
      <c r="T1340" t="s">
        <v>62</v>
      </c>
    </row>
    <row r="1341" spans="1:20" x14ac:dyDescent="0.35">
      <c r="A1341" s="18" t="s">
        <v>2734</v>
      </c>
      <c r="B1341" s="18" t="s">
        <v>2735</v>
      </c>
      <c r="C1341" s="19">
        <v>1323.9</v>
      </c>
      <c r="D1341" s="20">
        <f t="shared" si="240"/>
        <v>1.4362493283182981E-4</v>
      </c>
      <c r="E1341" s="10">
        <f>SUM($C$5:C1341)/SUM($C$5:$C$3941)</f>
        <v>0.88866422919494081</v>
      </c>
      <c r="F1341" t="str">
        <f t="shared" si="241"/>
        <v>B</v>
      </c>
      <c r="G1341" s="21">
        <v>5.7560869565217399</v>
      </c>
      <c r="H1341" s="22">
        <f t="shared" si="242"/>
        <v>3.4536521739130439</v>
      </c>
      <c r="I1341" s="23">
        <v>4.4230769230769234</v>
      </c>
      <c r="J1341" s="23">
        <v>9.272235920982542</v>
      </c>
      <c r="K1341" s="24">
        <f t="shared" si="243"/>
        <v>2.0963315995264877</v>
      </c>
      <c r="L1341" t="str">
        <f t="shared" si="244"/>
        <v>Z</v>
      </c>
      <c r="M1341" s="10">
        <f t="shared" si="245"/>
        <v>0.95</v>
      </c>
      <c r="N1341" s="24">
        <f t="shared" si="246"/>
        <v>1.6448536269514715</v>
      </c>
      <c r="O1341" s="25">
        <f t="shared" si="247"/>
        <v>21.568836971108386</v>
      </c>
      <c r="P1341" s="8">
        <f t="shared" si="248"/>
        <v>31</v>
      </c>
      <c r="Q1341" s="8">
        <f t="shared" si="249"/>
        <v>230</v>
      </c>
      <c r="R1341" s="8">
        <f t="shared" si="250"/>
        <v>115.40898395515509</v>
      </c>
      <c r="S1341" s="8">
        <f t="shared" si="251"/>
        <v>116</v>
      </c>
      <c r="T1341" t="s">
        <v>62</v>
      </c>
    </row>
    <row r="1342" spans="1:20" x14ac:dyDescent="0.35">
      <c r="A1342" s="18" t="s">
        <v>2736</v>
      </c>
      <c r="B1342" s="18" t="s">
        <v>2737</v>
      </c>
      <c r="C1342" s="19">
        <v>1323.29</v>
      </c>
      <c r="D1342" s="20">
        <f t="shared" si="240"/>
        <v>1.4355875622556997E-4</v>
      </c>
      <c r="E1342" s="10">
        <f>SUM($C$5:C1342)/SUM($C$5:$C$3941)</f>
        <v>0.88880778795116644</v>
      </c>
      <c r="F1342" t="str">
        <f t="shared" si="241"/>
        <v>B</v>
      </c>
      <c r="G1342" s="21">
        <v>1.259077069457659</v>
      </c>
      <c r="H1342" s="22">
        <f t="shared" si="242"/>
        <v>0.7554462416745954</v>
      </c>
      <c r="I1342" s="23">
        <v>20.21153846153846</v>
      </c>
      <c r="J1342" s="23">
        <v>42.582946295832862</v>
      </c>
      <c r="K1342" s="24">
        <f t="shared" si="243"/>
        <v>2.1068631849508175</v>
      </c>
      <c r="L1342" t="str">
        <f t="shared" si="244"/>
        <v>Z</v>
      </c>
      <c r="M1342" s="10">
        <f t="shared" si="245"/>
        <v>0.95</v>
      </c>
      <c r="N1342" s="24">
        <f t="shared" si="246"/>
        <v>1.6448536269514715</v>
      </c>
      <c r="O1342" s="25">
        <f t="shared" si="247"/>
        <v>99.055355604773766</v>
      </c>
      <c r="P1342" s="8">
        <f t="shared" si="248"/>
        <v>140</v>
      </c>
      <c r="Q1342" s="8">
        <f t="shared" si="249"/>
        <v>1051</v>
      </c>
      <c r="R1342" s="8">
        <f t="shared" si="250"/>
        <v>527.49041606681021</v>
      </c>
      <c r="S1342" s="8">
        <f t="shared" si="251"/>
        <v>528</v>
      </c>
      <c r="T1342" t="s">
        <v>62</v>
      </c>
    </row>
    <row r="1343" spans="1:20" x14ac:dyDescent="0.35">
      <c r="A1343" s="18" t="s">
        <v>2738</v>
      </c>
      <c r="B1343" s="18" t="s">
        <v>2739</v>
      </c>
      <c r="C1343" s="19">
        <v>1322.85</v>
      </c>
      <c r="D1343" s="20">
        <f t="shared" si="240"/>
        <v>1.4351102228007105E-4</v>
      </c>
      <c r="E1343" s="10">
        <f>SUM($C$5:C1343)/SUM($C$5:$C$3941)</f>
        <v>0.88895129897344638</v>
      </c>
      <c r="F1343" t="str">
        <f t="shared" si="241"/>
        <v>B</v>
      </c>
      <c r="G1343" s="21">
        <v>2.0964342313787641</v>
      </c>
      <c r="H1343" s="22">
        <f t="shared" si="242"/>
        <v>1.2578605388272583</v>
      </c>
      <c r="I1343" s="23">
        <v>12.13461538461539</v>
      </c>
      <c r="J1343" s="23">
        <v>17.721183563972069</v>
      </c>
      <c r="K1343" s="24">
        <f t="shared" si="243"/>
        <v>1.4603827976648924</v>
      </c>
      <c r="L1343" t="str">
        <f t="shared" si="244"/>
        <v>Y</v>
      </c>
      <c r="M1343" s="10">
        <f t="shared" si="245"/>
        <v>0.95</v>
      </c>
      <c r="N1343" s="24">
        <f t="shared" si="246"/>
        <v>1.6448536269514715</v>
      </c>
      <c r="O1343" s="25">
        <f t="shared" si="247"/>
        <v>41.222561902404237</v>
      </c>
      <c r="P1343" s="8">
        <f t="shared" si="248"/>
        <v>66</v>
      </c>
      <c r="Q1343" s="8">
        <f t="shared" si="249"/>
        <v>631.00000000000034</v>
      </c>
      <c r="R1343" s="8">
        <f t="shared" si="250"/>
        <v>316.74767157798692</v>
      </c>
      <c r="S1343" s="8">
        <f t="shared" si="251"/>
        <v>317</v>
      </c>
      <c r="T1343" t="s">
        <v>62</v>
      </c>
    </row>
    <row r="1344" spans="1:20" x14ac:dyDescent="0.35">
      <c r="A1344" s="18" t="s">
        <v>2740</v>
      </c>
      <c r="B1344" s="18" t="s">
        <v>2741</v>
      </c>
      <c r="C1344" s="19">
        <v>1322.27</v>
      </c>
      <c r="D1344" s="20">
        <f t="shared" si="240"/>
        <v>1.4344810026100432E-4</v>
      </c>
      <c r="E1344" s="10">
        <f>SUM($C$5:C1344)/SUM($C$5:$C$3941)</f>
        <v>0.88909474707370739</v>
      </c>
      <c r="F1344" t="str">
        <f t="shared" si="241"/>
        <v>B</v>
      </c>
      <c r="G1344" s="21">
        <v>1.247424528301887</v>
      </c>
      <c r="H1344" s="22">
        <f t="shared" si="242"/>
        <v>0.7484547169811322</v>
      </c>
      <c r="I1344" s="23">
        <v>20.38461538461538</v>
      </c>
      <c r="J1344" s="23">
        <v>21.937660202111068</v>
      </c>
      <c r="K1344" s="24">
        <f t="shared" si="243"/>
        <v>1.0761871042545055</v>
      </c>
      <c r="L1344" t="str">
        <f t="shared" si="244"/>
        <v>Y</v>
      </c>
      <c r="M1344" s="10">
        <f t="shared" si="245"/>
        <v>0.95</v>
      </c>
      <c r="N1344" s="24">
        <f t="shared" si="246"/>
        <v>1.6448536269514715</v>
      </c>
      <c r="O1344" s="25">
        <f t="shared" si="247"/>
        <v>51.030821525598796</v>
      </c>
      <c r="P1344" s="8">
        <f t="shared" si="248"/>
        <v>92</v>
      </c>
      <c r="Q1344" s="8">
        <f t="shared" si="249"/>
        <v>1059.9999999999998</v>
      </c>
      <c r="R1344" s="8">
        <f t="shared" si="250"/>
        <v>532.21261644940626</v>
      </c>
      <c r="S1344" s="8">
        <f t="shared" si="251"/>
        <v>533</v>
      </c>
      <c r="T1344" t="s">
        <v>62</v>
      </c>
    </row>
    <row r="1345" spans="1:20" x14ac:dyDescent="0.35">
      <c r="A1345" s="18" t="s">
        <v>2742</v>
      </c>
      <c r="B1345" s="18" t="s">
        <v>2743</v>
      </c>
      <c r="C1345" s="19">
        <v>1319.41</v>
      </c>
      <c r="D1345" s="20">
        <f t="shared" si="240"/>
        <v>1.4313782961526141E-4</v>
      </c>
      <c r="E1345" s="10">
        <f>SUM($C$5:C1345)/SUM($C$5:$C$3941)</f>
        <v>0.88923788490332267</v>
      </c>
      <c r="F1345" t="str">
        <f t="shared" si="241"/>
        <v>B</v>
      </c>
      <c r="G1345" s="21">
        <v>5.1741568627450976</v>
      </c>
      <c r="H1345" s="22">
        <f t="shared" si="242"/>
        <v>3.1044941176470586</v>
      </c>
      <c r="I1345" s="23">
        <v>4.9038461538461542</v>
      </c>
      <c r="J1345" s="23">
        <v>17.35247014724882</v>
      </c>
      <c r="K1345" s="24">
        <f t="shared" si="243"/>
        <v>3.5385429319879944</v>
      </c>
      <c r="L1345" t="str">
        <f t="shared" si="244"/>
        <v>Z</v>
      </c>
      <c r="M1345" s="10">
        <f t="shared" si="245"/>
        <v>0.95</v>
      </c>
      <c r="N1345" s="24">
        <f t="shared" si="246"/>
        <v>1.6448536269514715</v>
      </c>
      <c r="O1345" s="25">
        <f t="shared" si="247"/>
        <v>40.36487022564615</v>
      </c>
      <c r="P1345" s="8">
        <f t="shared" si="248"/>
        <v>51</v>
      </c>
      <c r="Q1345" s="8">
        <f t="shared" si="249"/>
        <v>255.00000000000003</v>
      </c>
      <c r="R1345" s="8">
        <f t="shared" si="250"/>
        <v>128.1709689166137</v>
      </c>
      <c r="S1345" s="8">
        <f t="shared" si="251"/>
        <v>129</v>
      </c>
      <c r="T1345" t="s">
        <v>175</v>
      </c>
    </row>
    <row r="1346" spans="1:20" x14ac:dyDescent="0.35">
      <c r="A1346" s="18" t="s">
        <v>2744</v>
      </c>
      <c r="B1346" s="18" t="s">
        <v>2745</v>
      </c>
      <c r="C1346" s="19">
        <v>1319</v>
      </c>
      <c r="D1346" s="20">
        <f t="shared" si="240"/>
        <v>1.4309335025695561E-4</v>
      </c>
      <c r="E1346" s="10">
        <f>SUM($C$5:C1346)/SUM($C$5:$C$3941)</f>
        <v>0.88938097825357965</v>
      </c>
      <c r="F1346" t="str">
        <f t="shared" si="241"/>
        <v>B</v>
      </c>
      <c r="G1346" s="21">
        <v>0.41244527829893679</v>
      </c>
      <c r="H1346" s="22">
        <f t="shared" si="242"/>
        <v>0.24746716697936205</v>
      </c>
      <c r="I1346" s="23">
        <v>61.5</v>
      </c>
      <c r="J1346" s="23">
        <v>52.836967154059998</v>
      </c>
      <c r="K1346" s="24">
        <f t="shared" si="243"/>
        <v>0.85913767730178858</v>
      </c>
      <c r="L1346" t="str">
        <f t="shared" si="244"/>
        <v>X</v>
      </c>
      <c r="M1346" s="10">
        <f t="shared" si="245"/>
        <v>0.95</v>
      </c>
      <c r="N1346" s="24">
        <f t="shared" si="246"/>
        <v>1.6448536269514715</v>
      </c>
      <c r="O1346" s="25">
        <f t="shared" si="247"/>
        <v>122.90799547224705</v>
      </c>
      <c r="P1346" s="8">
        <f t="shared" si="248"/>
        <v>246</v>
      </c>
      <c r="Q1346" s="8">
        <f t="shared" si="249"/>
        <v>3198</v>
      </c>
      <c r="R1346" s="8">
        <f t="shared" si="250"/>
        <v>1607.6645458203629</v>
      </c>
      <c r="S1346" s="8">
        <f t="shared" si="251"/>
        <v>1608</v>
      </c>
      <c r="T1346" t="s">
        <v>62</v>
      </c>
    </row>
    <row r="1347" spans="1:20" x14ac:dyDescent="0.35">
      <c r="A1347" s="18" t="s">
        <v>2746</v>
      </c>
      <c r="B1347" s="18" t="s">
        <v>2747</v>
      </c>
      <c r="C1347" s="19">
        <v>1317.33</v>
      </c>
      <c r="D1347" s="20">
        <f t="shared" si="240"/>
        <v>1.4291217823653927E-4</v>
      </c>
      <c r="E1347" s="10">
        <f>SUM($C$5:C1347)/SUM($C$5:$C$3941)</f>
        <v>0.88952389043181612</v>
      </c>
      <c r="F1347" t="str">
        <f t="shared" si="241"/>
        <v>B</v>
      </c>
      <c r="G1347" s="21">
        <v>6.155747663551403</v>
      </c>
      <c r="H1347" s="22">
        <f t="shared" si="242"/>
        <v>3.6934485981308418</v>
      </c>
      <c r="I1347" s="23">
        <v>4.115384615384615</v>
      </c>
      <c r="J1347" s="23">
        <v>9.4716374263083445</v>
      </c>
      <c r="K1347" s="24">
        <f t="shared" si="243"/>
        <v>2.3015193746169813</v>
      </c>
      <c r="L1347" t="str">
        <f t="shared" si="244"/>
        <v>Z</v>
      </c>
      <c r="M1347" s="10">
        <f t="shared" si="245"/>
        <v>0.95</v>
      </c>
      <c r="N1347" s="24">
        <f t="shared" si="246"/>
        <v>1.6448536269514715</v>
      </c>
      <c r="O1347" s="25">
        <f t="shared" si="247"/>
        <v>22.03267962964485</v>
      </c>
      <c r="P1347" s="8">
        <f t="shared" si="248"/>
        <v>31</v>
      </c>
      <c r="Q1347" s="8">
        <f t="shared" si="249"/>
        <v>213.99999999999997</v>
      </c>
      <c r="R1347" s="8">
        <f t="shared" si="250"/>
        <v>107.64797258769858</v>
      </c>
      <c r="S1347" s="8">
        <f t="shared" si="251"/>
        <v>108</v>
      </c>
      <c r="T1347" t="s">
        <v>62</v>
      </c>
    </row>
    <row r="1348" spans="1:20" x14ac:dyDescent="0.35">
      <c r="A1348" s="18" t="s">
        <v>2748</v>
      </c>
      <c r="B1348" s="18" t="s">
        <v>2749</v>
      </c>
      <c r="C1348" s="19">
        <v>1314.93</v>
      </c>
      <c r="D1348" s="20">
        <f t="shared" si="240"/>
        <v>1.4265181126109071E-4</v>
      </c>
      <c r="E1348" s="10">
        <f>SUM($C$5:C1348)/SUM($C$5:$C$3941)</f>
        <v>0.88966654224307717</v>
      </c>
      <c r="F1348" t="str">
        <f t="shared" si="241"/>
        <v>B</v>
      </c>
      <c r="G1348" s="21">
        <v>0.85108737864077655</v>
      </c>
      <c r="H1348" s="22">
        <f t="shared" si="242"/>
        <v>0.51065242718446591</v>
      </c>
      <c r="I1348" s="23">
        <v>29.71153846153846</v>
      </c>
      <c r="J1348" s="23">
        <v>50.654669582654499</v>
      </c>
      <c r="K1348" s="24">
        <f t="shared" si="243"/>
        <v>1.7048820830407987</v>
      </c>
      <c r="L1348" t="str">
        <f t="shared" si="244"/>
        <v>Y</v>
      </c>
      <c r="M1348" s="10">
        <f t="shared" si="245"/>
        <v>0.95</v>
      </c>
      <c r="N1348" s="24">
        <f t="shared" si="246"/>
        <v>1.6448536269514715</v>
      </c>
      <c r="O1348" s="25">
        <f t="shared" si="247"/>
        <v>117.83159093064396</v>
      </c>
      <c r="P1348" s="8">
        <f t="shared" si="248"/>
        <v>178</v>
      </c>
      <c r="Q1348" s="8">
        <f t="shared" si="249"/>
        <v>1545</v>
      </c>
      <c r="R1348" s="8">
        <f t="shared" si="250"/>
        <v>777.88704624340232</v>
      </c>
      <c r="S1348" s="8">
        <f t="shared" si="251"/>
        <v>778</v>
      </c>
      <c r="T1348" t="s">
        <v>62</v>
      </c>
    </row>
    <row r="1349" spans="1:20" x14ac:dyDescent="0.35">
      <c r="A1349" s="18" t="s">
        <v>2750</v>
      </c>
      <c r="B1349" s="18" t="s">
        <v>2751</v>
      </c>
      <c r="C1349" s="19">
        <v>1314.66</v>
      </c>
      <c r="D1349" s="20">
        <f t="shared" ref="D1349:D1412" si="252">C1349/SUM($C$5:$C$3941)</f>
        <v>1.4262251997635274E-4</v>
      </c>
      <c r="E1349" s="10">
        <f>SUM($C$5:C1349)/SUM($C$5:$C$3941)</f>
        <v>0.88980916476305361</v>
      </c>
      <c r="F1349" t="str">
        <f t="shared" ref="F1349:F1412" si="253">IF(E1349-D1349&lt;CutA,"A",IF(E1349-D1349&lt;CutB,"B","C"))</f>
        <v>B</v>
      </c>
      <c r="G1349" s="21">
        <v>8.1655900621118018</v>
      </c>
      <c r="H1349" s="22">
        <f t="shared" ref="H1349:H1412" si="254">G1349*CostRatio</f>
        <v>4.8993540372670807</v>
      </c>
      <c r="I1349" s="23">
        <v>3.0961538461538458</v>
      </c>
      <c r="J1349" s="23">
        <v>4.3125881196321956</v>
      </c>
      <c r="K1349" s="24">
        <f t="shared" ref="K1349:K1412" si="255">IF(I1349&gt;0,J1349/I1349,0)</f>
        <v>1.3928856038563615</v>
      </c>
      <c r="L1349" t="str">
        <f t="shared" ref="L1349:L1412" si="256">IF(K1349&lt;=CutX,"X",IF(K1349&lt;=CutY,"Y","Z"))</f>
        <v>Y</v>
      </c>
      <c r="M1349" s="10">
        <f t="shared" ref="M1349:M1412" si="257">_xlfn.XLOOKUP(F1349,TargetClass,TargetLevel)</f>
        <v>0.95</v>
      </c>
      <c r="N1349" s="24">
        <f t="shared" ref="N1349:N1412" si="258">_xlfn.NORM.S.INV(M1349)</f>
        <v>1.6448536269514715</v>
      </c>
      <c r="O1349" s="25">
        <f t="shared" ref="O1349:O1412" si="259">N1349*J1349*SQRT(LeadTime)</f>
        <v>10.031831682085695</v>
      </c>
      <c r="P1349" s="8">
        <f t="shared" ref="P1349:P1412" si="260">ROUNDUP(ROUND(I1349*LeadTime+O1349,6),0)</f>
        <v>17</v>
      </c>
      <c r="Q1349" s="8">
        <f t="shared" ref="Q1349:Q1412" si="261">I1349*WeeksPerYear</f>
        <v>160.99999999999997</v>
      </c>
      <c r="R1349" s="8">
        <f t="shared" ref="R1349:R1412" si="262">SQRT(2*Q1349*OrderCost/(HoldingRate*H1349))</f>
        <v>81.069692187363771</v>
      </c>
      <c r="S1349" s="8">
        <f t="shared" ref="S1349:S1412" si="263">MAX(ROUNDUP(ROUND(R1349,6),0),ROUNDUP(ROUND(I1349,6),0))</f>
        <v>82</v>
      </c>
      <c r="T1349" t="s">
        <v>62</v>
      </c>
    </row>
    <row r="1350" spans="1:20" x14ac:dyDescent="0.35">
      <c r="A1350" s="18" t="s">
        <v>2752</v>
      </c>
      <c r="B1350" s="18" t="s">
        <v>2753</v>
      </c>
      <c r="C1350" s="19">
        <v>1312.98</v>
      </c>
      <c r="D1350" s="20">
        <f t="shared" si="252"/>
        <v>1.4244026309353873E-4</v>
      </c>
      <c r="E1350" s="10">
        <f>SUM($C$5:C1350)/SUM($C$5:$C$3941)</f>
        <v>0.88995160502614723</v>
      </c>
      <c r="F1350" t="str">
        <f t="shared" si="253"/>
        <v>B</v>
      </c>
      <c r="G1350" s="21">
        <v>2.2066890756302522</v>
      </c>
      <c r="H1350" s="22">
        <f t="shared" si="254"/>
        <v>1.3240134453781514</v>
      </c>
      <c r="I1350" s="23">
        <v>11.44230769230769</v>
      </c>
      <c r="J1350" s="23">
        <v>15.55308866814419</v>
      </c>
      <c r="K1350" s="24">
        <f t="shared" si="255"/>
        <v>1.3592615306613411</v>
      </c>
      <c r="L1350" t="str">
        <f t="shared" si="256"/>
        <v>Y</v>
      </c>
      <c r="M1350" s="10">
        <f t="shared" si="257"/>
        <v>0.95</v>
      </c>
      <c r="N1350" s="24">
        <f t="shared" si="258"/>
        <v>1.6448536269514715</v>
      </c>
      <c r="O1350" s="25">
        <f t="shared" si="259"/>
        <v>36.179195259825498</v>
      </c>
      <c r="P1350" s="8">
        <f t="shared" si="260"/>
        <v>60</v>
      </c>
      <c r="Q1350" s="8">
        <f t="shared" si="261"/>
        <v>594.99999999999989</v>
      </c>
      <c r="R1350" s="8">
        <f t="shared" si="262"/>
        <v>299.79700024228555</v>
      </c>
      <c r="S1350" s="8">
        <f t="shared" si="263"/>
        <v>300</v>
      </c>
      <c r="T1350" t="s">
        <v>62</v>
      </c>
    </row>
    <row r="1351" spans="1:20" x14ac:dyDescent="0.35">
      <c r="A1351" s="18" t="s">
        <v>2754</v>
      </c>
      <c r="B1351" s="18" t="s">
        <v>2755</v>
      </c>
      <c r="C1351" s="19">
        <v>1312.59</v>
      </c>
      <c r="D1351" s="20">
        <f t="shared" si="252"/>
        <v>1.4239795346002832E-4</v>
      </c>
      <c r="E1351" s="10">
        <f>SUM($C$5:C1351)/SUM($C$5:$C$3941)</f>
        <v>0.89009400297960717</v>
      </c>
      <c r="F1351" t="str">
        <f t="shared" si="253"/>
        <v>B</v>
      </c>
      <c r="G1351" s="21">
        <v>0.81024074074074071</v>
      </c>
      <c r="H1351" s="22">
        <f t="shared" si="254"/>
        <v>0.48614444444444438</v>
      </c>
      <c r="I1351" s="23">
        <v>31.15384615384615</v>
      </c>
      <c r="J1351" s="23">
        <v>137.46548723587119</v>
      </c>
      <c r="K1351" s="24">
        <f t="shared" si="255"/>
        <v>4.4124724297933966</v>
      </c>
      <c r="L1351" t="str">
        <f t="shared" si="256"/>
        <v>Z</v>
      </c>
      <c r="M1351" s="10">
        <f t="shared" si="257"/>
        <v>0.95</v>
      </c>
      <c r="N1351" s="24">
        <f t="shared" si="258"/>
        <v>1.6448536269514715</v>
      </c>
      <c r="O1351" s="25">
        <f t="shared" si="259"/>
        <v>319.768684555893</v>
      </c>
      <c r="P1351" s="8">
        <f t="shared" si="260"/>
        <v>383</v>
      </c>
      <c r="Q1351" s="8">
        <f t="shared" si="261"/>
        <v>1619.9999999999998</v>
      </c>
      <c r="R1351" s="8">
        <f t="shared" si="262"/>
        <v>816.37527217041145</v>
      </c>
      <c r="S1351" s="8">
        <f t="shared" si="263"/>
        <v>817</v>
      </c>
      <c r="T1351" t="s">
        <v>62</v>
      </c>
    </row>
    <row r="1352" spans="1:20" x14ac:dyDescent="0.35">
      <c r="A1352" s="18" t="s">
        <v>2756</v>
      </c>
      <c r="B1352" s="18" t="s">
        <v>2757</v>
      </c>
      <c r="C1352" s="19">
        <v>1310.3900000000001</v>
      </c>
      <c r="D1352" s="20">
        <f t="shared" si="252"/>
        <v>1.421592837325338E-4</v>
      </c>
      <c r="E1352" s="10">
        <f>SUM($C$5:C1352)/SUM($C$5:$C$3941)</f>
        <v>0.89023616226333968</v>
      </c>
      <c r="F1352" t="str">
        <f t="shared" si="253"/>
        <v>B</v>
      </c>
      <c r="G1352" s="21">
        <v>1.726469038208168</v>
      </c>
      <c r="H1352" s="22">
        <f t="shared" si="254"/>
        <v>1.0358814229249007</v>
      </c>
      <c r="I1352" s="23">
        <v>14.59615384615385</v>
      </c>
      <c r="J1352" s="23">
        <v>33.609207197529308</v>
      </c>
      <c r="K1352" s="24">
        <f t="shared" si="255"/>
        <v>2.302607080726645</v>
      </c>
      <c r="L1352" t="str">
        <f t="shared" si="256"/>
        <v>Z</v>
      </c>
      <c r="M1352" s="10">
        <f t="shared" si="257"/>
        <v>0.95</v>
      </c>
      <c r="N1352" s="24">
        <f t="shared" si="258"/>
        <v>1.6448536269514715</v>
      </c>
      <c r="O1352" s="25">
        <f t="shared" si="259"/>
        <v>78.180874273407852</v>
      </c>
      <c r="P1352" s="8">
        <f t="shared" si="260"/>
        <v>108</v>
      </c>
      <c r="Q1352" s="8">
        <f t="shared" si="261"/>
        <v>759.00000000000023</v>
      </c>
      <c r="R1352" s="8">
        <f t="shared" si="262"/>
        <v>382.80787506856331</v>
      </c>
      <c r="S1352" s="8">
        <f t="shared" si="263"/>
        <v>383</v>
      </c>
      <c r="T1352" t="s">
        <v>62</v>
      </c>
    </row>
    <row r="1353" spans="1:20" x14ac:dyDescent="0.35">
      <c r="A1353" s="18" t="s">
        <v>2758</v>
      </c>
      <c r="B1353" s="18" t="s">
        <v>2759</v>
      </c>
      <c r="C1353" s="19">
        <v>1308.23</v>
      </c>
      <c r="D1353" s="20">
        <f t="shared" si="252"/>
        <v>1.4192495345463006E-4</v>
      </c>
      <c r="E1353" s="10">
        <f>SUM($C$5:C1353)/SUM($C$5:$C$3941)</f>
        <v>0.89037808721679434</v>
      </c>
      <c r="F1353" t="str">
        <f t="shared" si="253"/>
        <v>B</v>
      </c>
      <c r="G1353" s="21">
        <v>13.214444444444441</v>
      </c>
      <c r="H1353" s="22">
        <f t="shared" si="254"/>
        <v>7.9286666666666639</v>
      </c>
      <c r="I1353" s="23">
        <v>1.903846153846154</v>
      </c>
      <c r="J1353" s="23">
        <v>4.2989265207455256</v>
      </c>
      <c r="K1353" s="24">
        <f t="shared" si="255"/>
        <v>2.2580220108966396</v>
      </c>
      <c r="L1353" t="str">
        <f t="shared" si="256"/>
        <v>Z</v>
      </c>
      <c r="M1353" s="10">
        <f t="shared" si="257"/>
        <v>0.95</v>
      </c>
      <c r="N1353" s="24">
        <f t="shared" si="258"/>
        <v>1.6448536269514715</v>
      </c>
      <c r="O1353" s="25">
        <f t="shared" si="259"/>
        <v>10.000052421758156</v>
      </c>
      <c r="P1353" s="8">
        <f t="shared" si="260"/>
        <v>14</v>
      </c>
      <c r="Q1353" s="8">
        <f t="shared" si="261"/>
        <v>99</v>
      </c>
      <c r="R1353" s="8">
        <f t="shared" si="262"/>
        <v>49.972665529191978</v>
      </c>
      <c r="S1353" s="8">
        <f t="shared" si="263"/>
        <v>50</v>
      </c>
      <c r="T1353" t="s">
        <v>62</v>
      </c>
    </row>
    <row r="1354" spans="1:20" x14ac:dyDescent="0.35">
      <c r="A1354" s="18" t="s">
        <v>2760</v>
      </c>
      <c r="B1354" s="18" t="s">
        <v>2761</v>
      </c>
      <c r="C1354" s="19">
        <v>1305.5999999999999</v>
      </c>
      <c r="D1354" s="20">
        <f t="shared" si="252"/>
        <v>1.4163963464403428E-4</v>
      </c>
      <c r="E1354" s="10">
        <f>SUM($C$5:C1354)/SUM($C$5:$C$3941)</f>
        <v>0.89051972685143832</v>
      </c>
      <c r="F1354" t="str">
        <f t="shared" si="253"/>
        <v>B</v>
      </c>
      <c r="G1354" s="21">
        <v>0.44758313335618788</v>
      </c>
      <c r="H1354" s="22">
        <f t="shared" si="254"/>
        <v>0.26854988001371272</v>
      </c>
      <c r="I1354" s="23">
        <v>56.096153846153847</v>
      </c>
      <c r="J1354" s="23">
        <v>243.27336835260641</v>
      </c>
      <c r="K1354" s="24">
        <f t="shared" si="255"/>
        <v>4.3367209990865732</v>
      </c>
      <c r="L1354" t="str">
        <f t="shared" si="256"/>
        <v>Z</v>
      </c>
      <c r="M1354" s="10">
        <f t="shared" si="257"/>
        <v>0.95</v>
      </c>
      <c r="N1354" s="24">
        <f t="shared" si="258"/>
        <v>1.6448536269514715</v>
      </c>
      <c r="O1354" s="25">
        <f t="shared" si="259"/>
        <v>565.89625912513975</v>
      </c>
      <c r="P1354" s="8">
        <f t="shared" si="260"/>
        <v>679</v>
      </c>
      <c r="Q1354" s="8">
        <f t="shared" si="261"/>
        <v>2917</v>
      </c>
      <c r="R1354" s="8">
        <f t="shared" si="262"/>
        <v>1473.9092046478818</v>
      </c>
      <c r="S1354" s="8">
        <f t="shared" si="263"/>
        <v>1474</v>
      </c>
      <c r="T1354" t="s">
        <v>62</v>
      </c>
    </row>
    <row r="1355" spans="1:20" x14ac:dyDescent="0.35">
      <c r="A1355" s="18" t="s">
        <v>2762</v>
      </c>
      <c r="B1355" s="18" t="s">
        <v>2763</v>
      </c>
      <c r="C1355" s="19">
        <v>1305.48</v>
      </c>
      <c r="D1355" s="20">
        <f t="shared" si="252"/>
        <v>1.4162661629526187E-4</v>
      </c>
      <c r="E1355" s="10">
        <f>SUM($C$5:C1355)/SUM($C$5:$C$3941)</f>
        <v>0.89066135346773367</v>
      </c>
      <c r="F1355" t="str">
        <f t="shared" si="253"/>
        <v>B</v>
      </c>
      <c r="G1355" s="21">
        <v>1.8335393258426971</v>
      </c>
      <c r="H1355" s="22">
        <f t="shared" si="254"/>
        <v>1.1001235955056181</v>
      </c>
      <c r="I1355" s="23">
        <v>13.69230769230769</v>
      </c>
      <c r="J1355" s="23">
        <v>42.348941909387143</v>
      </c>
      <c r="K1355" s="24">
        <f t="shared" si="255"/>
        <v>3.0929002518091742</v>
      </c>
      <c r="L1355" t="str">
        <f t="shared" si="256"/>
        <v>Z</v>
      </c>
      <c r="M1355" s="10">
        <f t="shared" si="257"/>
        <v>0.95</v>
      </c>
      <c r="N1355" s="24">
        <f t="shared" si="258"/>
        <v>1.6448536269514715</v>
      </c>
      <c r="O1355" s="25">
        <f t="shared" si="259"/>
        <v>98.511020613215763</v>
      </c>
      <c r="P1355" s="8">
        <f t="shared" si="260"/>
        <v>126</v>
      </c>
      <c r="Q1355" s="8">
        <f t="shared" si="261"/>
        <v>711.99999999999989</v>
      </c>
      <c r="R1355" s="8">
        <f t="shared" si="262"/>
        <v>359.77771141933886</v>
      </c>
      <c r="S1355" s="8">
        <f t="shared" si="263"/>
        <v>360</v>
      </c>
      <c r="T1355" t="s">
        <v>62</v>
      </c>
    </row>
    <row r="1356" spans="1:20" x14ac:dyDescent="0.35">
      <c r="A1356" s="18" t="s">
        <v>2764</v>
      </c>
      <c r="B1356" s="18" t="s">
        <v>2765</v>
      </c>
      <c r="C1356" s="19">
        <v>1305.24</v>
      </c>
      <c r="D1356" s="20">
        <f t="shared" si="252"/>
        <v>1.4160057959771702E-4</v>
      </c>
      <c r="E1356" s="10">
        <f>SUM($C$5:C1356)/SUM($C$5:$C$3941)</f>
        <v>0.89080295404733145</v>
      </c>
      <c r="F1356" t="str">
        <f t="shared" si="253"/>
        <v>B</v>
      </c>
      <c r="G1356" s="21">
        <v>3.1991176470588241</v>
      </c>
      <c r="H1356" s="22">
        <f t="shared" si="254"/>
        <v>1.9194705882352943</v>
      </c>
      <c r="I1356" s="23">
        <v>7.8461538461538458</v>
      </c>
      <c r="J1356" s="23">
        <v>10.02620999569768</v>
      </c>
      <c r="K1356" s="24">
        <f t="shared" si="255"/>
        <v>1.2778502935693123</v>
      </c>
      <c r="L1356" t="str">
        <f t="shared" si="256"/>
        <v>Y</v>
      </c>
      <c r="M1356" s="10">
        <f t="shared" si="257"/>
        <v>0.95</v>
      </c>
      <c r="N1356" s="24">
        <f t="shared" si="258"/>
        <v>1.6448536269514715</v>
      </c>
      <c r="O1356" s="25">
        <f t="shared" si="259"/>
        <v>23.322712092121254</v>
      </c>
      <c r="P1356" s="8">
        <f t="shared" si="260"/>
        <v>40</v>
      </c>
      <c r="Q1356" s="8">
        <f t="shared" si="261"/>
        <v>408</v>
      </c>
      <c r="R1356" s="8">
        <f t="shared" si="262"/>
        <v>206.18370930353396</v>
      </c>
      <c r="S1356" s="8">
        <f t="shared" si="263"/>
        <v>207</v>
      </c>
      <c r="T1356" t="s">
        <v>175</v>
      </c>
    </row>
    <row r="1357" spans="1:20" x14ac:dyDescent="0.35">
      <c r="A1357" s="18" t="s">
        <v>2766</v>
      </c>
      <c r="B1357" s="18" t="s">
        <v>2767</v>
      </c>
      <c r="C1357" s="19">
        <v>1304.52</v>
      </c>
      <c r="D1357" s="20">
        <f t="shared" si="252"/>
        <v>1.4152246950508243E-4</v>
      </c>
      <c r="E1357" s="10">
        <f>SUM($C$5:C1357)/SUM($C$5:$C$3941)</f>
        <v>0.8909444765168365</v>
      </c>
      <c r="F1357" t="str">
        <f t="shared" si="253"/>
        <v>B</v>
      </c>
      <c r="G1357" s="21">
        <v>1.7440106951871659</v>
      </c>
      <c r="H1357" s="22">
        <f t="shared" si="254"/>
        <v>1.0464064171122995</v>
      </c>
      <c r="I1357" s="23">
        <v>14.38461538461539</v>
      </c>
      <c r="J1357" s="23">
        <v>56.69358778493033</v>
      </c>
      <c r="K1357" s="24">
        <f t="shared" si="255"/>
        <v>3.94126546098446</v>
      </c>
      <c r="L1357" t="str">
        <f t="shared" si="256"/>
        <v>Z</v>
      </c>
      <c r="M1357" s="10">
        <f t="shared" si="257"/>
        <v>0.95</v>
      </c>
      <c r="N1357" s="24">
        <f t="shared" si="258"/>
        <v>1.6448536269514715</v>
      </c>
      <c r="O1357" s="25">
        <f t="shared" si="259"/>
        <v>131.87916729698648</v>
      </c>
      <c r="P1357" s="8">
        <f t="shared" si="260"/>
        <v>161</v>
      </c>
      <c r="Q1357" s="8">
        <f t="shared" si="261"/>
        <v>748.00000000000034</v>
      </c>
      <c r="R1357" s="8">
        <f t="shared" si="262"/>
        <v>378.10776785415669</v>
      </c>
      <c r="S1357" s="8">
        <f t="shared" si="263"/>
        <v>379</v>
      </c>
      <c r="T1357" t="s">
        <v>62</v>
      </c>
    </row>
    <row r="1358" spans="1:20" x14ac:dyDescent="0.35">
      <c r="A1358" s="18" t="s">
        <v>2768</v>
      </c>
      <c r="B1358" s="18" t="s">
        <v>2769</v>
      </c>
      <c r="C1358" s="19">
        <v>1300.17</v>
      </c>
      <c r="D1358" s="20">
        <f t="shared" si="252"/>
        <v>1.4105055436208186E-4</v>
      </c>
      <c r="E1358" s="10">
        <f>SUM($C$5:C1358)/SUM($C$5:$C$3941)</f>
        <v>0.89108552707119848</v>
      </c>
      <c r="F1358" t="str">
        <f t="shared" si="253"/>
        <v>B</v>
      </c>
      <c r="G1358" s="21">
        <v>1.6562675159235669</v>
      </c>
      <c r="H1358" s="22">
        <f t="shared" si="254"/>
        <v>0.99376050955414008</v>
      </c>
      <c r="I1358" s="23">
        <v>15.09615384615385</v>
      </c>
      <c r="J1358" s="23">
        <v>29.87966691114487</v>
      </c>
      <c r="K1358" s="24">
        <f t="shared" si="255"/>
        <v>1.9792900374261564</v>
      </c>
      <c r="L1358" t="str">
        <f t="shared" si="256"/>
        <v>Y</v>
      </c>
      <c r="M1358" s="10">
        <f t="shared" si="257"/>
        <v>0.95</v>
      </c>
      <c r="N1358" s="24">
        <f t="shared" si="258"/>
        <v>1.6448536269514715</v>
      </c>
      <c r="O1358" s="25">
        <f t="shared" si="259"/>
        <v>69.50531348098113</v>
      </c>
      <c r="P1358" s="8">
        <f t="shared" si="260"/>
        <v>100</v>
      </c>
      <c r="Q1358" s="8">
        <f t="shared" si="261"/>
        <v>785.00000000000023</v>
      </c>
      <c r="R1358" s="8">
        <f t="shared" si="262"/>
        <v>397.47421373132408</v>
      </c>
      <c r="S1358" s="8">
        <f t="shared" si="263"/>
        <v>398</v>
      </c>
      <c r="T1358" t="s">
        <v>62</v>
      </c>
    </row>
    <row r="1359" spans="1:20" x14ac:dyDescent="0.35">
      <c r="A1359" s="18" t="s">
        <v>2770</v>
      </c>
      <c r="B1359" s="18" t="s">
        <v>2771</v>
      </c>
      <c r="C1359" s="19">
        <v>1296.19</v>
      </c>
      <c r="D1359" s="20">
        <f t="shared" si="252"/>
        <v>1.4061877912779628E-4</v>
      </c>
      <c r="E1359" s="10">
        <f>SUM($C$5:C1359)/SUM($C$5:$C$3941)</f>
        <v>0.89122614585032633</v>
      </c>
      <c r="F1359" t="str">
        <f t="shared" si="253"/>
        <v>B</v>
      </c>
      <c r="G1359" s="21">
        <v>2.9661098398169341</v>
      </c>
      <c r="H1359" s="22">
        <f t="shared" si="254"/>
        <v>1.7796659038901603</v>
      </c>
      <c r="I1359" s="23">
        <v>8.4038461538461533</v>
      </c>
      <c r="J1359" s="23">
        <v>10.400338635860519</v>
      </c>
      <c r="K1359" s="24">
        <f t="shared" si="255"/>
        <v>1.2375688994616638</v>
      </c>
      <c r="L1359" t="str">
        <f t="shared" si="256"/>
        <v>Y</v>
      </c>
      <c r="M1359" s="10">
        <f t="shared" si="257"/>
        <v>0.95</v>
      </c>
      <c r="N1359" s="24">
        <f t="shared" si="258"/>
        <v>1.6448536269514715</v>
      </c>
      <c r="O1359" s="25">
        <f t="shared" si="259"/>
        <v>24.193000522513092</v>
      </c>
      <c r="P1359" s="8">
        <f t="shared" si="260"/>
        <v>42</v>
      </c>
      <c r="Q1359" s="8">
        <f t="shared" si="261"/>
        <v>437</v>
      </c>
      <c r="R1359" s="8">
        <f t="shared" si="262"/>
        <v>221.60853172588742</v>
      </c>
      <c r="S1359" s="8">
        <f t="shared" si="263"/>
        <v>222</v>
      </c>
      <c r="T1359" t="s">
        <v>62</v>
      </c>
    </row>
    <row r="1360" spans="1:20" x14ac:dyDescent="0.35">
      <c r="A1360" s="18" t="s">
        <v>2772</v>
      </c>
      <c r="B1360" s="18" t="s">
        <v>2773</v>
      </c>
      <c r="C1360" s="19">
        <v>1288.3800000000001</v>
      </c>
      <c r="D1360" s="20">
        <f t="shared" si="252"/>
        <v>1.3977150159519066E-4</v>
      </c>
      <c r="E1360" s="10">
        <f>SUM($C$5:C1360)/SUM($C$5:$C$3941)</f>
        <v>0.8913659173519215</v>
      </c>
      <c r="F1360" t="str">
        <f t="shared" si="253"/>
        <v>B</v>
      </c>
      <c r="G1360" s="21">
        <v>0.84097911227154043</v>
      </c>
      <c r="H1360" s="22">
        <f t="shared" si="254"/>
        <v>0.50458746736292426</v>
      </c>
      <c r="I1360" s="23">
        <v>29.46153846153846</v>
      </c>
      <c r="J1360" s="23">
        <v>47.672683648124718</v>
      </c>
      <c r="K1360" s="24">
        <f t="shared" si="255"/>
        <v>1.6181328653410481</v>
      </c>
      <c r="L1360" t="str">
        <f t="shared" si="256"/>
        <v>Y</v>
      </c>
      <c r="M1360" s="10">
        <f t="shared" si="257"/>
        <v>0.95</v>
      </c>
      <c r="N1360" s="24">
        <f t="shared" si="258"/>
        <v>1.6448536269514715</v>
      </c>
      <c r="O1360" s="25">
        <f t="shared" si="259"/>
        <v>110.89497186485173</v>
      </c>
      <c r="P1360" s="8">
        <f t="shared" si="260"/>
        <v>170</v>
      </c>
      <c r="Q1360" s="8">
        <f t="shared" si="261"/>
        <v>1532</v>
      </c>
      <c r="R1360" s="8">
        <f t="shared" si="262"/>
        <v>779.24881531223423</v>
      </c>
      <c r="S1360" s="8">
        <f t="shared" si="263"/>
        <v>780</v>
      </c>
      <c r="T1360" t="s">
        <v>62</v>
      </c>
    </row>
    <row r="1361" spans="1:20" x14ac:dyDescent="0.35">
      <c r="A1361" s="18" t="s">
        <v>2774</v>
      </c>
      <c r="B1361" s="18" t="s">
        <v>2775</v>
      </c>
      <c r="C1361" s="19">
        <v>1288.25</v>
      </c>
      <c r="D1361" s="20">
        <f t="shared" si="252"/>
        <v>1.3975739838402053E-4</v>
      </c>
      <c r="E1361" s="10">
        <f>SUM($C$5:C1361)/SUM($C$5:$C$3941)</f>
        <v>0.89150567475030551</v>
      </c>
      <c r="F1361" t="str">
        <f t="shared" si="253"/>
        <v>B</v>
      </c>
      <c r="G1361" s="21">
        <v>0.4518589968432129</v>
      </c>
      <c r="H1361" s="22">
        <f t="shared" si="254"/>
        <v>0.27111539810592772</v>
      </c>
      <c r="I1361" s="23">
        <v>54.82692307692308</v>
      </c>
      <c r="J1361" s="23">
        <v>54.192728386331979</v>
      </c>
      <c r="K1361" s="24">
        <f t="shared" si="255"/>
        <v>0.98843278712355764</v>
      </c>
      <c r="L1361" t="str">
        <f t="shared" si="256"/>
        <v>X</v>
      </c>
      <c r="M1361" s="10">
        <f t="shared" si="257"/>
        <v>0.95</v>
      </c>
      <c r="N1361" s="24">
        <f t="shared" si="258"/>
        <v>1.6448536269514715</v>
      </c>
      <c r="O1361" s="25">
        <f t="shared" si="259"/>
        <v>126.06173241766385</v>
      </c>
      <c r="P1361" s="8">
        <f t="shared" si="260"/>
        <v>236</v>
      </c>
      <c r="Q1361" s="8">
        <f t="shared" si="261"/>
        <v>2851</v>
      </c>
      <c r="R1361" s="8">
        <f t="shared" si="262"/>
        <v>1450.2287628675779</v>
      </c>
      <c r="S1361" s="8">
        <f t="shared" si="263"/>
        <v>1451</v>
      </c>
      <c r="T1361" t="s">
        <v>62</v>
      </c>
    </row>
    <row r="1362" spans="1:20" x14ac:dyDescent="0.35">
      <c r="A1362" s="18" t="s">
        <v>2776</v>
      </c>
      <c r="B1362" s="18" t="s">
        <v>2777</v>
      </c>
      <c r="C1362" s="19">
        <v>1286.2</v>
      </c>
      <c r="D1362" s="20">
        <f t="shared" si="252"/>
        <v>1.395350015924915E-4</v>
      </c>
      <c r="E1362" s="10">
        <f>SUM($C$5:C1362)/SUM($C$5:$C$3941)</f>
        <v>0.89164520975189809</v>
      </c>
      <c r="F1362" t="str">
        <f t="shared" si="253"/>
        <v>B</v>
      </c>
      <c r="G1362" s="21">
        <v>2.3300724637681158</v>
      </c>
      <c r="H1362" s="22">
        <f t="shared" si="254"/>
        <v>1.3980434782608695</v>
      </c>
      <c r="I1362" s="23">
        <v>10.61538461538461</v>
      </c>
      <c r="J1362" s="23">
        <v>10.640569508114391</v>
      </c>
      <c r="K1362" s="24">
        <f t="shared" si="255"/>
        <v>1.0023724898948345</v>
      </c>
      <c r="L1362" t="str">
        <f t="shared" si="256"/>
        <v>Y</v>
      </c>
      <c r="M1362" s="10">
        <f t="shared" si="257"/>
        <v>0.95</v>
      </c>
      <c r="N1362" s="24">
        <f t="shared" si="258"/>
        <v>1.6448536269514715</v>
      </c>
      <c r="O1362" s="25">
        <f t="shared" si="259"/>
        <v>24.751819405383131</v>
      </c>
      <c r="P1362" s="8">
        <f t="shared" si="260"/>
        <v>46</v>
      </c>
      <c r="Q1362" s="8">
        <f t="shared" si="261"/>
        <v>551.99999999999966</v>
      </c>
      <c r="R1362" s="8">
        <f t="shared" si="262"/>
        <v>281.01156767333629</v>
      </c>
      <c r="S1362" s="8">
        <f t="shared" si="263"/>
        <v>282</v>
      </c>
      <c r="T1362" t="s">
        <v>62</v>
      </c>
    </row>
    <row r="1363" spans="1:20" x14ac:dyDescent="0.35">
      <c r="A1363" s="18" t="s">
        <v>2778</v>
      </c>
      <c r="B1363" s="18" t="s">
        <v>2779</v>
      </c>
      <c r="C1363" s="19">
        <v>1283.7</v>
      </c>
      <c r="D1363" s="20">
        <f t="shared" si="252"/>
        <v>1.3926378599306589E-4</v>
      </c>
      <c r="E1363" s="10">
        <f>SUM($C$5:C1363)/SUM($C$5:$C$3941)</f>
        <v>0.89178447353789114</v>
      </c>
      <c r="F1363" t="str">
        <f t="shared" si="253"/>
        <v>B</v>
      </c>
      <c r="G1363" s="21">
        <v>1.445608108108108</v>
      </c>
      <c r="H1363" s="22">
        <f t="shared" si="254"/>
        <v>0.86736486486486475</v>
      </c>
      <c r="I1363" s="23">
        <v>17.07692307692308</v>
      </c>
      <c r="J1363" s="23">
        <v>28.496884008432311</v>
      </c>
      <c r="K1363" s="24">
        <f t="shared" si="255"/>
        <v>1.6687364509442342</v>
      </c>
      <c r="L1363" t="str">
        <f t="shared" si="256"/>
        <v>Y</v>
      </c>
      <c r="M1363" s="10">
        <f t="shared" si="257"/>
        <v>0.95</v>
      </c>
      <c r="N1363" s="24">
        <f t="shared" si="258"/>
        <v>1.6448536269514715</v>
      </c>
      <c r="O1363" s="25">
        <f t="shared" si="259"/>
        <v>66.288719420043691</v>
      </c>
      <c r="P1363" s="8">
        <f t="shared" si="260"/>
        <v>101</v>
      </c>
      <c r="Q1363" s="8">
        <f t="shared" si="261"/>
        <v>888.00000000000023</v>
      </c>
      <c r="R1363" s="8">
        <f t="shared" si="262"/>
        <v>452.50206746082569</v>
      </c>
      <c r="S1363" s="8">
        <f t="shared" si="263"/>
        <v>453</v>
      </c>
      <c r="T1363" t="s">
        <v>62</v>
      </c>
    </row>
    <row r="1364" spans="1:20" x14ac:dyDescent="0.35">
      <c r="A1364" s="18" t="s">
        <v>2780</v>
      </c>
      <c r="B1364" s="18" t="s">
        <v>2781</v>
      </c>
      <c r="C1364" s="19">
        <v>1281.8800000000001</v>
      </c>
      <c r="D1364" s="20">
        <f t="shared" si="252"/>
        <v>1.3906634103668405E-4</v>
      </c>
      <c r="E1364" s="10">
        <f>SUM($C$5:C1364)/SUM($C$5:$C$3941)</f>
        <v>0.89192353987892781</v>
      </c>
      <c r="F1364" t="str">
        <f t="shared" si="253"/>
        <v>B</v>
      </c>
      <c r="G1364" s="21">
        <v>0.89704688593421966</v>
      </c>
      <c r="H1364" s="22">
        <f t="shared" si="254"/>
        <v>0.53822813156053173</v>
      </c>
      <c r="I1364" s="23">
        <v>27.48076923076923</v>
      </c>
      <c r="J1364" s="23">
        <v>30.91448698068649</v>
      </c>
      <c r="K1364" s="24">
        <f t="shared" si="255"/>
        <v>1.1249498411446448</v>
      </c>
      <c r="L1364" t="str">
        <f t="shared" si="256"/>
        <v>Y</v>
      </c>
      <c r="M1364" s="10">
        <f t="shared" si="257"/>
        <v>0.95</v>
      </c>
      <c r="N1364" s="24">
        <f t="shared" si="258"/>
        <v>1.6448536269514715</v>
      </c>
      <c r="O1364" s="25">
        <f t="shared" si="259"/>
        <v>71.912485339482458</v>
      </c>
      <c r="P1364" s="8">
        <f t="shared" si="260"/>
        <v>127</v>
      </c>
      <c r="Q1364" s="8">
        <f t="shared" si="261"/>
        <v>1429</v>
      </c>
      <c r="R1364" s="8">
        <f t="shared" si="262"/>
        <v>728.6985671826194</v>
      </c>
      <c r="S1364" s="8">
        <f t="shared" si="263"/>
        <v>729</v>
      </c>
      <c r="T1364" t="s">
        <v>62</v>
      </c>
    </row>
    <row r="1365" spans="1:20" x14ac:dyDescent="0.35">
      <c r="A1365" s="18" t="s">
        <v>2782</v>
      </c>
      <c r="B1365" s="18" t="s">
        <v>2783</v>
      </c>
      <c r="C1365" s="19">
        <v>1278.72</v>
      </c>
      <c r="D1365" s="20">
        <f t="shared" si="252"/>
        <v>1.3872352451901006E-4</v>
      </c>
      <c r="E1365" s="10">
        <f>SUM($C$5:C1365)/SUM($C$5:$C$3941)</f>
        <v>0.89206226340344685</v>
      </c>
      <c r="F1365" t="str">
        <f t="shared" si="253"/>
        <v>B</v>
      </c>
      <c r="G1365" s="21">
        <v>1.662834850455136</v>
      </c>
      <c r="H1365" s="22">
        <f t="shared" si="254"/>
        <v>0.99770091027308161</v>
      </c>
      <c r="I1365" s="23">
        <v>14.78846153846154</v>
      </c>
      <c r="J1365" s="23">
        <v>28.51166705703195</v>
      </c>
      <c r="K1365" s="24">
        <f t="shared" si="255"/>
        <v>1.9279670831803137</v>
      </c>
      <c r="L1365" t="str">
        <f t="shared" si="256"/>
        <v>Y</v>
      </c>
      <c r="M1365" s="10">
        <f t="shared" si="257"/>
        <v>0.95</v>
      </c>
      <c r="N1365" s="24">
        <f t="shared" si="258"/>
        <v>1.6448536269514715</v>
      </c>
      <c r="O1365" s="25">
        <f t="shared" si="259"/>
        <v>66.323107367880525</v>
      </c>
      <c r="P1365" s="8">
        <f t="shared" si="260"/>
        <v>96</v>
      </c>
      <c r="Q1365" s="8">
        <f t="shared" si="261"/>
        <v>769.00000000000011</v>
      </c>
      <c r="R1365" s="8">
        <f t="shared" si="262"/>
        <v>392.62503082648493</v>
      </c>
      <c r="S1365" s="8">
        <f t="shared" si="263"/>
        <v>393</v>
      </c>
      <c r="T1365" t="s">
        <v>62</v>
      </c>
    </row>
    <row r="1366" spans="1:20" x14ac:dyDescent="0.35">
      <c r="A1366" s="18" t="s">
        <v>2784</v>
      </c>
      <c r="B1366" s="18" t="s">
        <v>2785</v>
      </c>
      <c r="C1366" s="19">
        <v>1277.17</v>
      </c>
      <c r="D1366" s="20">
        <f t="shared" si="252"/>
        <v>1.3855537084736619E-4</v>
      </c>
      <c r="E1366" s="10">
        <f>SUM($C$5:C1366)/SUM($C$5:$C$3941)</f>
        <v>0.89220081877429414</v>
      </c>
      <c r="F1366" t="str">
        <f t="shared" si="253"/>
        <v>B</v>
      </c>
      <c r="G1366" s="21">
        <v>2.8381555555555562</v>
      </c>
      <c r="H1366" s="22">
        <f t="shared" si="254"/>
        <v>1.7028933333333336</v>
      </c>
      <c r="I1366" s="23">
        <v>8.6538461538461533</v>
      </c>
      <c r="J1366" s="23">
        <v>10.80284024995572</v>
      </c>
      <c r="K1366" s="24">
        <f t="shared" si="255"/>
        <v>1.24832820666155</v>
      </c>
      <c r="L1366" t="str">
        <f t="shared" si="256"/>
        <v>Y</v>
      </c>
      <c r="M1366" s="10">
        <f t="shared" si="257"/>
        <v>0.95</v>
      </c>
      <c r="N1366" s="24">
        <f t="shared" si="258"/>
        <v>1.6448536269514715</v>
      </c>
      <c r="O1366" s="25">
        <f t="shared" si="259"/>
        <v>25.1292894358896</v>
      </c>
      <c r="P1366" s="8">
        <f t="shared" si="260"/>
        <v>43</v>
      </c>
      <c r="Q1366" s="8">
        <f t="shared" si="261"/>
        <v>450</v>
      </c>
      <c r="R1366" s="8">
        <f t="shared" si="262"/>
        <v>229.89394458520866</v>
      </c>
      <c r="S1366" s="8">
        <f t="shared" si="263"/>
        <v>230</v>
      </c>
      <c r="T1366" t="s">
        <v>62</v>
      </c>
    </row>
    <row r="1367" spans="1:20" x14ac:dyDescent="0.35">
      <c r="A1367" s="18" t="s">
        <v>2786</v>
      </c>
      <c r="B1367" s="18" t="s">
        <v>2787</v>
      </c>
      <c r="C1367" s="19">
        <v>1277.04</v>
      </c>
      <c r="D1367" s="20">
        <f t="shared" si="252"/>
        <v>1.3854126763619606E-4</v>
      </c>
      <c r="E1367" s="10">
        <f>SUM($C$5:C1367)/SUM($C$5:$C$3941)</f>
        <v>0.89233936004193037</v>
      </c>
      <c r="F1367" t="str">
        <f t="shared" si="253"/>
        <v>B</v>
      </c>
      <c r="G1367" s="21">
        <v>2.705593220338983</v>
      </c>
      <c r="H1367" s="22">
        <f t="shared" si="254"/>
        <v>1.6233559322033897</v>
      </c>
      <c r="I1367" s="23">
        <v>9.0769230769230766</v>
      </c>
      <c r="J1367" s="23">
        <v>24.30996419113691</v>
      </c>
      <c r="K1367" s="24">
        <f t="shared" si="255"/>
        <v>2.6782163939388122</v>
      </c>
      <c r="L1367" t="str">
        <f t="shared" si="256"/>
        <v>Z</v>
      </c>
      <c r="M1367" s="10">
        <f t="shared" si="257"/>
        <v>0.95</v>
      </c>
      <c r="N1367" s="24">
        <f t="shared" si="258"/>
        <v>1.6448536269514715</v>
      </c>
      <c r="O1367" s="25">
        <f t="shared" si="259"/>
        <v>56.549214114102568</v>
      </c>
      <c r="P1367" s="8">
        <f t="shared" si="260"/>
        <v>75</v>
      </c>
      <c r="Q1367" s="8">
        <f t="shared" si="261"/>
        <v>472</v>
      </c>
      <c r="R1367" s="8">
        <f t="shared" si="262"/>
        <v>241.14547721374939</v>
      </c>
      <c r="S1367" s="8">
        <f t="shared" si="263"/>
        <v>242</v>
      </c>
      <c r="T1367" t="s">
        <v>175</v>
      </c>
    </row>
    <row r="1368" spans="1:20" x14ac:dyDescent="0.35">
      <c r="A1368" s="18" t="s">
        <v>2788</v>
      </c>
      <c r="B1368" s="18" t="s">
        <v>2789</v>
      </c>
      <c r="C1368" s="19">
        <v>1274.97</v>
      </c>
      <c r="D1368" s="20">
        <f t="shared" si="252"/>
        <v>1.3831670111987164E-4</v>
      </c>
      <c r="E1368" s="10">
        <f>SUM($C$5:C1368)/SUM($C$5:$C$3941)</f>
        <v>0.89247767674305023</v>
      </c>
      <c r="F1368" t="str">
        <f t="shared" si="253"/>
        <v>B</v>
      </c>
      <c r="G1368" s="21">
        <v>6.7103684210526318</v>
      </c>
      <c r="H1368" s="22">
        <f t="shared" si="254"/>
        <v>4.0262210526315787</v>
      </c>
      <c r="I1368" s="23">
        <v>3.6538461538461542</v>
      </c>
      <c r="J1368" s="23">
        <v>6.8767428889104911</v>
      </c>
      <c r="K1368" s="24">
        <f t="shared" si="255"/>
        <v>1.8820559485439237</v>
      </c>
      <c r="L1368" t="str">
        <f t="shared" si="256"/>
        <v>Y</v>
      </c>
      <c r="M1368" s="10">
        <f t="shared" si="257"/>
        <v>0.95</v>
      </c>
      <c r="N1368" s="24">
        <f t="shared" si="258"/>
        <v>1.6448536269514715</v>
      </c>
      <c r="O1368" s="25">
        <f t="shared" si="259"/>
        <v>15.996502626458415</v>
      </c>
      <c r="P1368" s="8">
        <f t="shared" si="260"/>
        <v>24</v>
      </c>
      <c r="Q1368" s="8">
        <f t="shared" si="261"/>
        <v>190.00000000000003</v>
      </c>
      <c r="R1368" s="8">
        <f t="shared" si="262"/>
        <v>97.150041535721996</v>
      </c>
      <c r="S1368" s="8">
        <f t="shared" si="263"/>
        <v>98</v>
      </c>
      <c r="T1368" t="s">
        <v>175</v>
      </c>
    </row>
    <row r="1369" spans="1:20" x14ac:dyDescent="0.35">
      <c r="A1369" s="18" t="s">
        <v>2790</v>
      </c>
      <c r="B1369" s="18" t="s">
        <v>2791</v>
      </c>
      <c r="C1369" s="19">
        <v>1274.47</v>
      </c>
      <c r="D1369" s="20">
        <f t="shared" si="252"/>
        <v>1.3826245799998651E-4</v>
      </c>
      <c r="E1369" s="10">
        <f>SUM($C$5:C1369)/SUM($C$5:$C$3941)</f>
        <v>0.8926159392010502</v>
      </c>
      <c r="F1369" t="str">
        <f t="shared" si="253"/>
        <v>B</v>
      </c>
      <c r="G1369" s="21">
        <v>42.482333333333337</v>
      </c>
      <c r="H1369" s="22">
        <f t="shared" si="254"/>
        <v>25.4894</v>
      </c>
      <c r="I1369" s="23">
        <v>0.57692307692307687</v>
      </c>
      <c r="J1369" s="23">
        <v>2.1268235898170098</v>
      </c>
      <c r="K1369" s="24">
        <f t="shared" si="255"/>
        <v>3.6864942223494839</v>
      </c>
      <c r="L1369" t="str">
        <f t="shared" si="256"/>
        <v>Z</v>
      </c>
      <c r="M1369" s="10">
        <f t="shared" si="257"/>
        <v>0.95</v>
      </c>
      <c r="N1369" s="24">
        <f t="shared" si="258"/>
        <v>1.6448536269514715</v>
      </c>
      <c r="O1369" s="25">
        <f t="shared" si="259"/>
        <v>4.947362390905341</v>
      </c>
      <c r="P1369" s="8">
        <f t="shared" si="260"/>
        <v>7</v>
      </c>
      <c r="Q1369" s="8">
        <f t="shared" si="261"/>
        <v>29.999999999999996</v>
      </c>
      <c r="R1369" s="8">
        <f t="shared" si="262"/>
        <v>15.342488939439097</v>
      </c>
      <c r="S1369" s="8">
        <f t="shared" si="263"/>
        <v>16</v>
      </c>
      <c r="T1369" t="s">
        <v>175</v>
      </c>
    </row>
    <row r="1370" spans="1:20" x14ac:dyDescent="0.35">
      <c r="A1370" s="18" t="s">
        <v>2792</v>
      </c>
      <c r="B1370" s="18" t="s">
        <v>2793</v>
      </c>
      <c r="C1370" s="19">
        <v>1271.3499999999999</v>
      </c>
      <c r="D1370" s="20">
        <f t="shared" si="252"/>
        <v>1.3792398093190333E-4</v>
      </c>
      <c r="E1370" s="10">
        <f>SUM($C$5:C1370)/SUM($C$5:$C$3941)</f>
        <v>0.89275386318198202</v>
      </c>
      <c r="F1370" t="str">
        <f t="shared" si="253"/>
        <v>B</v>
      </c>
      <c r="G1370" s="21">
        <v>1.191518275538894</v>
      </c>
      <c r="H1370" s="22">
        <f t="shared" si="254"/>
        <v>0.71491096532333642</v>
      </c>
      <c r="I1370" s="23">
        <v>20.51923076923077</v>
      </c>
      <c r="J1370" s="23">
        <v>20.23537029958651</v>
      </c>
      <c r="K1370" s="24">
        <f t="shared" si="255"/>
        <v>0.98616612519072022</v>
      </c>
      <c r="L1370" t="str">
        <f t="shared" si="256"/>
        <v>X</v>
      </c>
      <c r="M1370" s="10">
        <f t="shared" si="257"/>
        <v>0.95</v>
      </c>
      <c r="N1370" s="24">
        <f t="shared" si="258"/>
        <v>1.6448536269514715</v>
      </c>
      <c r="O1370" s="25">
        <f t="shared" si="259"/>
        <v>47.070998490679131</v>
      </c>
      <c r="P1370" s="8">
        <f t="shared" si="260"/>
        <v>89</v>
      </c>
      <c r="Q1370" s="8">
        <f t="shared" si="261"/>
        <v>1067</v>
      </c>
      <c r="R1370" s="8">
        <f t="shared" si="262"/>
        <v>546.35035345618667</v>
      </c>
      <c r="S1370" s="8">
        <f t="shared" si="263"/>
        <v>547</v>
      </c>
      <c r="T1370" t="s">
        <v>62</v>
      </c>
    </row>
    <row r="1371" spans="1:20" x14ac:dyDescent="0.35">
      <c r="A1371" s="18" t="s">
        <v>2794</v>
      </c>
      <c r="B1371" s="18" t="s">
        <v>2795</v>
      </c>
      <c r="C1371" s="19">
        <v>1270.54</v>
      </c>
      <c r="D1371" s="20">
        <f t="shared" si="252"/>
        <v>1.3783610707768945E-4</v>
      </c>
      <c r="E1371" s="10">
        <f>SUM($C$5:C1371)/SUM($C$5:$C$3941)</f>
        <v>0.89289169928905976</v>
      </c>
      <c r="F1371" t="str">
        <f t="shared" si="253"/>
        <v>B</v>
      </c>
      <c r="G1371" s="21">
        <v>3.4904945054945049</v>
      </c>
      <c r="H1371" s="22">
        <f t="shared" si="254"/>
        <v>2.094296703296703</v>
      </c>
      <c r="I1371" s="23">
        <v>7</v>
      </c>
      <c r="J1371" s="23">
        <v>16.18035603961259</v>
      </c>
      <c r="K1371" s="24">
        <f t="shared" si="255"/>
        <v>2.3114794342303702</v>
      </c>
      <c r="L1371" t="str">
        <f t="shared" si="256"/>
        <v>Z</v>
      </c>
      <c r="M1371" s="10">
        <f t="shared" si="257"/>
        <v>0.95</v>
      </c>
      <c r="N1371" s="24">
        <f t="shared" si="258"/>
        <v>1.6448536269514715</v>
      </c>
      <c r="O1371" s="25">
        <f t="shared" si="259"/>
        <v>37.638328503176361</v>
      </c>
      <c r="P1371" s="8">
        <f t="shared" si="260"/>
        <v>52</v>
      </c>
      <c r="Q1371" s="8">
        <f t="shared" si="261"/>
        <v>364</v>
      </c>
      <c r="R1371" s="8">
        <f t="shared" si="262"/>
        <v>186.44321580507017</v>
      </c>
      <c r="S1371" s="8">
        <f t="shared" si="263"/>
        <v>187</v>
      </c>
      <c r="T1371" t="s">
        <v>62</v>
      </c>
    </row>
    <row r="1372" spans="1:20" x14ac:dyDescent="0.35">
      <c r="A1372" s="18" t="s">
        <v>2796</v>
      </c>
      <c r="B1372" s="18" t="s">
        <v>2797</v>
      </c>
      <c r="C1372" s="19">
        <v>1267.3800000000001</v>
      </c>
      <c r="D1372" s="20">
        <f t="shared" si="252"/>
        <v>1.3749329056001548E-4</v>
      </c>
      <c r="E1372" s="10">
        <f>SUM($C$5:C1372)/SUM($C$5:$C$3941)</f>
        <v>0.89302919257961977</v>
      </c>
      <c r="F1372" t="str">
        <f t="shared" si="253"/>
        <v>B</v>
      </c>
      <c r="G1372" s="21">
        <v>1.228081395348837</v>
      </c>
      <c r="H1372" s="22">
        <f t="shared" si="254"/>
        <v>0.73684883720930217</v>
      </c>
      <c r="I1372" s="23">
        <v>19.84615384615385</v>
      </c>
      <c r="J1372" s="23">
        <v>42.267302810539363</v>
      </c>
      <c r="K1372" s="24">
        <f t="shared" si="255"/>
        <v>2.1297478160349286</v>
      </c>
      <c r="L1372" t="str">
        <f t="shared" si="256"/>
        <v>Z</v>
      </c>
      <c r="M1372" s="10">
        <f t="shared" si="257"/>
        <v>0.95</v>
      </c>
      <c r="N1372" s="24">
        <f t="shared" si="258"/>
        <v>1.6448536269514715</v>
      </c>
      <c r="O1372" s="25">
        <f t="shared" si="259"/>
        <v>98.32111383900056</v>
      </c>
      <c r="P1372" s="8">
        <f t="shared" si="260"/>
        <v>139</v>
      </c>
      <c r="Q1372" s="8">
        <f t="shared" si="261"/>
        <v>1032.0000000000002</v>
      </c>
      <c r="R1372" s="8">
        <f t="shared" si="262"/>
        <v>529.25582335388003</v>
      </c>
      <c r="S1372" s="8">
        <f t="shared" si="263"/>
        <v>530</v>
      </c>
      <c r="T1372" t="s">
        <v>62</v>
      </c>
    </row>
    <row r="1373" spans="1:20" x14ac:dyDescent="0.35">
      <c r="A1373" s="18" t="s">
        <v>2798</v>
      </c>
      <c r="B1373" s="18" t="s">
        <v>2799</v>
      </c>
      <c r="C1373" s="19">
        <v>1266.9100000000001</v>
      </c>
      <c r="D1373" s="20">
        <f t="shared" si="252"/>
        <v>1.3744230202732344E-4</v>
      </c>
      <c r="E1373" s="10">
        <f>SUM($C$5:C1373)/SUM($C$5:$C$3941)</f>
        <v>0.89316663488164705</v>
      </c>
      <c r="F1373" t="str">
        <f t="shared" si="253"/>
        <v>B</v>
      </c>
      <c r="G1373" s="21">
        <v>4.1402287581699344</v>
      </c>
      <c r="H1373" s="22">
        <f t="shared" si="254"/>
        <v>2.4841372549019605</v>
      </c>
      <c r="I1373" s="23">
        <v>5.884615384615385</v>
      </c>
      <c r="J1373" s="23">
        <v>20.061331301153992</v>
      </c>
      <c r="K1373" s="24">
        <f t="shared" si="255"/>
        <v>3.4091151230719201</v>
      </c>
      <c r="L1373" t="str">
        <f t="shared" si="256"/>
        <v>Z</v>
      </c>
      <c r="M1373" s="10">
        <f t="shared" si="257"/>
        <v>0.95</v>
      </c>
      <c r="N1373" s="24">
        <f t="shared" si="258"/>
        <v>1.6448536269514715</v>
      </c>
      <c r="O1373" s="25">
        <f t="shared" si="259"/>
        <v>46.666153444047893</v>
      </c>
      <c r="P1373" s="8">
        <f t="shared" si="260"/>
        <v>59</v>
      </c>
      <c r="Q1373" s="8">
        <f t="shared" si="261"/>
        <v>306</v>
      </c>
      <c r="R1373" s="8">
        <f t="shared" si="262"/>
        <v>156.95961220921791</v>
      </c>
      <c r="S1373" s="8">
        <f t="shared" si="263"/>
        <v>157</v>
      </c>
      <c r="T1373" t="s">
        <v>62</v>
      </c>
    </row>
    <row r="1374" spans="1:20" x14ac:dyDescent="0.35">
      <c r="A1374" s="18" t="s">
        <v>2800</v>
      </c>
      <c r="B1374" s="18" t="s">
        <v>2801</v>
      </c>
      <c r="C1374" s="19">
        <v>1265.6600000000001</v>
      </c>
      <c r="D1374" s="20">
        <f t="shared" si="252"/>
        <v>1.3730669422761064E-4</v>
      </c>
      <c r="E1374" s="10">
        <f>SUM($C$5:C1374)/SUM($C$5:$C$3941)</f>
        <v>0.89330394157587467</v>
      </c>
      <c r="F1374" t="str">
        <f t="shared" si="253"/>
        <v>B</v>
      </c>
      <c r="G1374" s="21">
        <v>0.39901008827238332</v>
      </c>
      <c r="H1374" s="22">
        <f t="shared" si="254"/>
        <v>0.23940605296342998</v>
      </c>
      <c r="I1374" s="23">
        <v>61</v>
      </c>
      <c r="J1374" s="23">
        <v>70.646593523471381</v>
      </c>
      <c r="K1374" s="24">
        <f t="shared" si="255"/>
        <v>1.158140877433957</v>
      </c>
      <c r="L1374" t="str">
        <f t="shared" si="256"/>
        <v>Y</v>
      </c>
      <c r="M1374" s="10">
        <f t="shared" si="257"/>
        <v>0.95</v>
      </c>
      <c r="N1374" s="24">
        <f t="shared" si="258"/>
        <v>1.6448536269514715</v>
      </c>
      <c r="O1374" s="25">
        <f t="shared" si="259"/>
        <v>164.33629075633445</v>
      </c>
      <c r="P1374" s="8">
        <f t="shared" si="260"/>
        <v>287</v>
      </c>
      <c r="Q1374" s="8">
        <f t="shared" si="261"/>
        <v>3172</v>
      </c>
      <c r="R1374" s="8">
        <f t="shared" si="262"/>
        <v>1627.8486506261654</v>
      </c>
      <c r="S1374" s="8">
        <f t="shared" si="263"/>
        <v>1628</v>
      </c>
      <c r="T1374" t="s">
        <v>175</v>
      </c>
    </row>
    <row r="1375" spans="1:20" x14ac:dyDescent="0.35">
      <c r="A1375" s="18" t="s">
        <v>2802</v>
      </c>
      <c r="B1375" s="18" t="s">
        <v>2803</v>
      </c>
      <c r="C1375" s="19">
        <v>1264.3499999999999</v>
      </c>
      <c r="D1375" s="20">
        <f t="shared" si="252"/>
        <v>1.371645772535116E-4</v>
      </c>
      <c r="E1375" s="10">
        <f>SUM($C$5:C1375)/SUM($C$5:$C$3941)</f>
        <v>0.89344110615312822</v>
      </c>
      <c r="F1375" t="str">
        <f t="shared" si="253"/>
        <v>B</v>
      </c>
      <c r="G1375" s="21">
        <v>3.808283132530121</v>
      </c>
      <c r="H1375" s="22">
        <f t="shared" si="254"/>
        <v>2.2849698795180724</v>
      </c>
      <c r="I1375" s="23">
        <v>6.384615384615385</v>
      </c>
      <c r="J1375" s="23">
        <v>20.08233429732616</v>
      </c>
      <c r="K1375" s="24">
        <f t="shared" si="255"/>
        <v>3.145425853798073</v>
      </c>
      <c r="L1375" t="str">
        <f t="shared" si="256"/>
        <v>Z</v>
      </c>
      <c r="M1375" s="10">
        <f t="shared" si="257"/>
        <v>0.95</v>
      </c>
      <c r="N1375" s="24">
        <f t="shared" si="258"/>
        <v>1.6448536269514715</v>
      </c>
      <c r="O1375" s="25">
        <f t="shared" si="259"/>
        <v>46.715010074121039</v>
      </c>
      <c r="P1375" s="8">
        <f t="shared" si="260"/>
        <v>60</v>
      </c>
      <c r="Q1375" s="8">
        <f t="shared" si="261"/>
        <v>332</v>
      </c>
      <c r="R1375" s="8">
        <f t="shared" si="262"/>
        <v>170.46836662477961</v>
      </c>
      <c r="S1375" s="8">
        <f t="shared" si="263"/>
        <v>171</v>
      </c>
      <c r="T1375" t="s">
        <v>62</v>
      </c>
    </row>
    <row r="1376" spans="1:20" x14ac:dyDescent="0.35">
      <c r="A1376" s="18" t="s">
        <v>2804</v>
      </c>
      <c r="B1376" s="18" t="s">
        <v>2805</v>
      </c>
      <c r="C1376" s="19">
        <v>1263.18</v>
      </c>
      <c r="D1376" s="20">
        <f t="shared" si="252"/>
        <v>1.3703764835298044E-4</v>
      </c>
      <c r="E1376" s="10">
        <f>SUM($C$5:C1376)/SUM($C$5:$C$3941)</f>
        <v>0.89357814380148115</v>
      </c>
      <c r="F1376" t="str">
        <f t="shared" si="253"/>
        <v>B</v>
      </c>
      <c r="G1376" s="21">
        <v>0.43097236438075742</v>
      </c>
      <c r="H1376" s="22">
        <f t="shared" si="254"/>
        <v>0.25858341862845446</v>
      </c>
      <c r="I1376" s="23">
        <v>56.365384615384613</v>
      </c>
      <c r="J1376" s="23">
        <v>53.950968606454687</v>
      </c>
      <c r="K1376" s="24">
        <f t="shared" si="255"/>
        <v>0.95716491556999106</v>
      </c>
      <c r="L1376" t="str">
        <f t="shared" si="256"/>
        <v>X</v>
      </c>
      <c r="M1376" s="10">
        <f t="shared" si="257"/>
        <v>0.95</v>
      </c>
      <c r="N1376" s="24">
        <f t="shared" si="258"/>
        <v>1.6448536269514715</v>
      </c>
      <c r="O1376" s="25">
        <f t="shared" si="259"/>
        <v>125.49935702916189</v>
      </c>
      <c r="P1376" s="8">
        <f t="shared" si="260"/>
        <v>239</v>
      </c>
      <c r="Q1376" s="8">
        <f t="shared" si="261"/>
        <v>2931</v>
      </c>
      <c r="R1376" s="8">
        <f t="shared" si="262"/>
        <v>1505.6449458895333</v>
      </c>
      <c r="S1376" s="8">
        <f t="shared" si="263"/>
        <v>1506</v>
      </c>
      <c r="T1376" t="s">
        <v>62</v>
      </c>
    </row>
    <row r="1377" spans="1:20" x14ac:dyDescent="0.35">
      <c r="A1377" s="18" t="s">
        <v>2806</v>
      </c>
      <c r="B1377" s="18" t="s">
        <v>2807</v>
      </c>
      <c r="C1377" s="19">
        <v>1262.5999999999999</v>
      </c>
      <c r="D1377" s="20">
        <f t="shared" si="252"/>
        <v>1.3697472633391366E-4</v>
      </c>
      <c r="E1377" s="10">
        <f>SUM($C$5:C1377)/SUM($C$5:$C$3941)</f>
        <v>0.89371511852781504</v>
      </c>
      <c r="F1377" t="str">
        <f t="shared" si="253"/>
        <v>B</v>
      </c>
      <c r="G1377" s="21">
        <v>1.239057899901864</v>
      </c>
      <c r="H1377" s="22">
        <f t="shared" si="254"/>
        <v>0.74343473994111842</v>
      </c>
      <c r="I1377" s="23">
        <v>19.59615384615385</v>
      </c>
      <c r="J1377" s="23">
        <v>82.601633088206029</v>
      </c>
      <c r="K1377" s="24">
        <f t="shared" si="255"/>
        <v>4.2151961929212094</v>
      </c>
      <c r="L1377" t="str">
        <f t="shared" si="256"/>
        <v>Z</v>
      </c>
      <c r="M1377" s="10">
        <f t="shared" si="257"/>
        <v>0.95</v>
      </c>
      <c r="N1377" s="24">
        <f t="shared" si="258"/>
        <v>1.6448536269514715</v>
      </c>
      <c r="O1377" s="25">
        <f t="shared" si="259"/>
        <v>192.14579663521292</v>
      </c>
      <c r="P1377" s="8">
        <f t="shared" si="260"/>
        <v>232</v>
      </c>
      <c r="Q1377" s="8">
        <f t="shared" si="261"/>
        <v>1019.0000000000002</v>
      </c>
      <c r="R1377" s="8">
        <f t="shared" si="262"/>
        <v>523.57712513680758</v>
      </c>
      <c r="S1377" s="8">
        <f t="shared" si="263"/>
        <v>524</v>
      </c>
      <c r="T1377" t="s">
        <v>175</v>
      </c>
    </row>
    <row r="1378" spans="1:20" x14ac:dyDescent="0.35">
      <c r="A1378" s="18" t="s">
        <v>2808</v>
      </c>
      <c r="B1378" s="18" t="s">
        <v>2809</v>
      </c>
      <c r="C1378" s="19">
        <v>1259.67</v>
      </c>
      <c r="D1378" s="20">
        <f t="shared" si="252"/>
        <v>1.3665686165138688E-4</v>
      </c>
      <c r="E1378" s="10">
        <f>SUM($C$5:C1378)/SUM($C$5:$C$3941)</f>
        <v>0.89385177538946636</v>
      </c>
      <c r="F1378" t="str">
        <f t="shared" si="253"/>
        <v>B</v>
      </c>
      <c r="G1378" s="21">
        <v>4.0766019417475734</v>
      </c>
      <c r="H1378" s="22">
        <f t="shared" si="254"/>
        <v>2.4459611650485438</v>
      </c>
      <c r="I1378" s="23">
        <v>5.9423076923076934</v>
      </c>
      <c r="J1378" s="23">
        <v>6.5422112395939243</v>
      </c>
      <c r="K1378" s="24">
        <f t="shared" si="255"/>
        <v>1.1009546422617604</v>
      </c>
      <c r="L1378" t="str">
        <f t="shared" si="256"/>
        <v>Y</v>
      </c>
      <c r="M1378" s="10">
        <f t="shared" si="257"/>
        <v>0.95</v>
      </c>
      <c r="N1378" s="24">
        <f t="shared" si="258"/>
        <v>1.6448536269514715</v>
      </c>
      <c r="O1378" s="25">
        <f t="shared" si="259"/>
        <v>15.218323698821674</v>
      </c>
      <c r="P1378" s="8">
        <f t="shared" si="260"/>
        <v>28</v>
      </c>
      <c r="Q1378" s="8">
        <f t="shared" si="261"/>
        <v>309.00000000000006</v>
      </c>
      <c r="R1378" s="8">
        <f t="shared" si="262"/>
        <v>158.95326713283151</v>
      </c>
      <c r="S1378" s="8">
        <f t="shared" si="263"/>
        <v>159</v>
      </c>
      <c r="T1378" t="s">
        <v>62</v>
      </c>
    </row>
    <row r="1379" spans="1:20" x14ac:dyDescent="0.35">
      <c r="A1379" s="18" t="s">
        <v>2810</v>
      </c>
      <c r="B1379" s="18" t="s">
        <v>2811</v>
      </c>
      <c r="C1379" s="19">
        <v>1258.22</v>
      </c>
      <c r="D1379" s="20">
        <f t="shared" si="252"/>
        <v>1.3649955660372001E-4</v>
      </c>
      <c r="E1379" s="10">
        <f>SUM($C$5:C1379)/SUM($C$5:$C$3941)</f>
        <v>0.89398827494607003</v>
      </c>
      <c r="F1379" t="str">
        <f t="shared" si="253"/>
        <v>B</v>
      </c>
      <c r="G1379" s="21">
        <v>2.4103831417624519</v>
      </c>
      <c r="H1379" s="22">
        <f t="shared" si="254"/>
        <v>1.4462298850574711</v>
      </c>
      <c r="I1379" s="23">
        <v>10.03846153846154</v>
      </c>
      <c r="J1379" s="23">
        <v>59.747823502392137</v>
      </c>
      <c r="K1379" s="24">
        <f t="shared" si="255"/>
        <v>5.9518904638398284</v>
      </c>
      <c r="L1379" t="str">
        <f t="shared" si="256"/>
        <v>Z</v>
      </c>
      <c r="M1379" s="10">
        <f t="shared" si="257"/>
        <v>0.95</v>
      </c>
      <c r="N1379" s="24">
        <f t="shared" si="258"/>
        <v>1.6448536269514715</v>
      </c>
      <c r="O1379" s="25">
        <f t="shared" si="259"/>
        <v>138.98385195154705</v>
      </c>
      <c r="P1379" s="8">
        <f t="shared" si="260"/>
        <v>160</v>
      </c>
      <c r="Q1379" s="8">
        <f t="shared" si="261"/>
        <v>522.00000000000011</v>
      </c>
      <c r="R1379" s="8">
        <f t="shared" si="262"/>
        <v>268.67767627039183</v>
      </c>
      <c r="S1379" s="8">
        <f t="shared" si="263"/>
        <v>269</v>
      </c>
      <c r="T1379" t="s">
        <v>62</v>
      </c>
    </row>
    <row r="1380" spans="1:20" x14ac:dyDescent="0.35">
      <c r="A1380" s="18" t="s">
        <v>2812</v>
      </c>
      <c r="B1380" s="18" t="s">
        <v>2813</v>
      </c>
      <c r="C1380" s="19">
        <v>1257.05</v>
      </c>
      <c r="D1380" s="20">
        <f t="shared" si="252"/>
        <v>1.363726277031888E-4</v>
      </c>
      <c r="E1380" s="10">
        <f>SUM($C$5:C1380)/SUM($C$5:$C$3941)</f>
        <v>0.89412464757377319</v>
      </c>
      <c r="F1380" t="str">
        <f t="shared" si="253"/>
        <v>B</v>
      </c>
      <c r="G1380" s="21">
        <v>2.3540262172284638</v>
      </c>
      <c r="H1380" s="22">
        <f t="shared" si="254"/>
        <v>1.4124157303370783</v>
      </c>
      <c r="I1380" s="23">
        <v>10.26923076923077</v>
      </c>
      <c r="J1380" s="23">
        <v>13.998760988051879</v>
      </c>
      <c r="K1380" s="24">
        <f t="shared" si="255"/>
        <v>1.3631752273009319</v>
      </c>
      <c r="L1380" t="str">
        <f t="shared" si="256"/>
        <v>Y</v>
      </c>
      <c r="M1380" s="10">
        <f t="shared" si="257"/>
        <v>0.95</v>
      </c>
      <c r="N1380" s="24">
        <f t="shared" si="258"/>
        <v>1.6448536269514715</v>
      </c>
      <c r="O1380" s="25">
        <f t="shared" si="259"/>
        <v>32.563558145186633</v>
      </c>
      <c r="P1380" s="8">
        <f t="shared" si="260"/>
        <v>54</v>
      </c>
      <c r="Q1380" s="8">
        <f t="shared" si="261"/>
        <v>534</v>
      </c>
      <c r="R1380" s="8">
        <f t="shared" si="262"/>
        <v>274.98205516553321</v>
      </c>
      <c r="S1380" s="8">
        <f t="shared" si="263"/>
        <v>275</v>
      </c>
      <c r="T1380" t="s">
        <v>62</v>
      </c>
    </row>
    <row r="1381" spans="1:20" x14ac:dyDescent="0.35">
      <c r="A1381" s="18" t="s">
        <v>2814</v>
      </c>
      <c r="B1381" s="18" t="s">
        <v>2815</v>
      </c>
      <c r="C1381" s="19">
        <v>1254.06</v>
      </c>
      <c r="D1381" s="20">
        <f t="shared" si="252"/>
        <v>1.3604825384627576E-4</v>
      </c>
      <c r="E1381" s="10">
        <f>SUM($C$5:C1381)/SUM($C$5:$C$3941)</f>
        <v>0.89426069582761947</v>
      </c>
      <c r="F1381" t="str">
        <f t="shared" si="253"/>
        <v>B</v>
      </c>
      <c r="G1381" s="21">
        <v>1.402751677852349</v>
      </c>
      <c r="H1381" s="22">
        <f t="shared" si="254"/>
        <v>0.84165100671140936</v>
      </c>
      <c r="I1381" s="23">
        <v>17.19230769230769</v>
      </c>
      <c r="J1381" s="23">
        <v>18.26926966733971</v>
      </c>
      <c r="K1381" s="24">
        <f t="shared" si="255"/>
        <v>1.0626420835589094</v>
      </c>
      <c r="L1381" t="str">
        <f t="shared" si="256"/>
        <v>Y</v>
      </c>
      <c r="M1381" s="10">
        <f t="shared" si="257"/>
        <v>0.95</v>
      </c>
      <c r="N1381" s="24">
        <f t="shared" si="258"/>
        <v>1.6448536269514715</v>
      </c>
      <c r="O1381" s="25">
        <f t="shared" si="259"/>
        <v>42.497505714275455</v>
      </c>
      <c r="P1381" s="8">
        <f t="shared" si="260"/>
        <v>77</v>
      </c>
      <c r="Q1381" s="8">
        <f t="shared" si="261"/>
        <v>893.99999999999989</v>
      </c>
      <c r="R1381" s="8">
        <f t="shared" si="262"/>
        <v>460.91170107903503</v>
      </c>
      <c r="S1381" s="8">
        <f t="shared" si="263"/>
        <v>461</v>
      </c>
      <c r="T1381" t="s">
        <v>62</v>
      </c>
    </row>
    <row r="1382" spans="1:20" x14ac:dyDescent="0.35">
      <c r="A1382" s="18" t="s">
        <v>2816</v>
      </c>
      <c r="B1382" s="18" t="s">
        <v>2817</v>
      </c>
      <c r="C1382" s="19">
        <v>1254.04</v>
      </c>
      <c r="D1382" s="20">
        <f t="shared" si="252"/>
        <v>1.3604608412148036E-4</v>
      </c>
      <c r="E1382" s="10">
        <f>SUM($C$5:C1382)/SUM($C$5:$C$3941)</f>
        <v>0.8943967419117409</v>
      </c>
      <c r="F1382" t="str">
        <f t="shared" si="253"/>
        <v>B</v>
      </c>
      <c r="G1382" s="21">
        <v>0.40245186136071892</v>
      </c>
      <c r="H1382" s="22">
        <f t="shared" si="254"/>
        <v>0.24147111681643135</v>
      </c>
      <c r="I1382" s="23">
        <v>59.92307692307692</v>
      </c>
      <c r="J1382" s="23">
        <v>400.63630008676148</v>
      </c>
      <c r="K1382" s="24">
        <f t="shared" si="255"/>
        <v>6.6858432620383823</v>
      </c>
      <c r="L1382" t="str">
        <f t="shared" si="256"/>
        <v>Z</v>
      </c>
      <c r="M1382" s="10">
        <f t="shared" si="257"/>
        <v>0.95</v>
      </c>
      <c r="N1382" s="24">
        <f t="shared" si="258"/>
        <v>1.6448536269514715</v>
      </c>
      <c r="O1382" s="25">
        <f t="shared" si="259"/>
        <v>931.94986785492995</v>
      </c>
      <c r="P1382" s="8">
        <f t="shared" si="260"/>
        <v>1052</v>
      </c>
      <c r="Q1382" s="8">
        <f t="shared" si="261"/>
        <v>3116</v>
      </c>
      <c r="R1382" s="8">
        <f t="shared" si="262"/>
        <v>1606.5014688016975</v>
      </c>
      <c r="S1382" s="8">
        <f t="shared" si="263"/>
        <v>1607</v>
      </c>
      <c r="T1382" t="s">
        <v>175</v>
      </c>
    </row>
    <row r="1383" spans="1:20" x14ac:dyDescent="0.35">
      <c r="A1383" s="18" t="s">
        <v>2818</v>
      </c>
      <c r="B1383" s="18" t="s">
        <v>2819</v>
      </c>
      <c r="C1383" s="19">
        <v>1253.76</v>
      </c>
      <c r="D1383" s="20">
        <f t="shared" si="252"/>
        <v>1.3601570797434469E-4</v>
      </c>
      <c r="E1383" s="10">
        <f>SUM($C$5:C1383)/SUM($C$5:$C$3941)</f>
        <v>0.89453275761971529</v>
      </c>
      <c r="F1383" t="str">
        <f t="shared" si="253"/>
        <v>B</v>
      </c>
      <c r="G1383" s="21">
        <v>3.2313402061855672</v>
      </c>
      <c r="H1383" s="22">
        <f t="shared" si="254"/>
        <v>1.9388041237113403</v>
      </c>
      <c r="I1383" s="23">
        <v>7.4615384615384617</v>
      </c>
      <c r="J1383" s="23">
        <v>11.042629586061571</v>
      </c>
      <c r="K1383" s="24">
        <f t="shared" si="255"/>
        <v>1.4799400476164992</v>
      </c>
      <c r="L1383" t="str">
        <f t="shared" si="256"/>
        <v>Y</v>
      </c>
      <c r="M1383" s="10">
        <f t="shared" si="257"/>
        <v>0.95</v>
      </c>
      <c r="N1383" s="24">
        <f t="shared" si="258"/>
        <v>1.6448536269514715</v>
      </c>
      <c r="O1383" s="25">
        <f t="shared" si="259"/>
        <v>25.687081228716348</v>
      </c>
      <c r="P1383" s="8">
        <f t="shared" si="260"/>
        <v>41</v>
      </c>
      <c r="Q1383" s="8">
        <f t="shared" si="261"/>
        <v>388</v>
      </c>
      <c r="R1383" s="8">
        <f t="shared" si="262"/>
        <v>200.06167162135594</v>
      </c>
      <c r="S1383" s="8">
        <f t="shared" si="263"/>
        <v>201</v>
      </c>
      <c r="T1383" t="s">
        <v>62</v>
      </c>
    </row>
    <row r="1384" spans="1:20" x14ac:dyDescent="0.35">
      <c r="A1384" s="18" t="s">
        <v>2820</v>
      </c>
      <c r="B1384" s="18" t="s">
        <v>2821</v>
      </c>
      <c r="C1384" s="19">
        <v>1253.32</v>
      </c>
      <c r="D1384" s="20">
        <f t="shared" si="252"/>
        <v>1.3596797402884577E-4</v>
      </c>
      <c r="E1384" s="10">
        <f>SUM($C$5:C1384)/SUM($C$5:$C$3941)</f>
        <v>0.89466872559374411</v>
      </c>
      <c r="F1384" t="str">
        <f t="shared" si="253"/>
        <v>B</v>
      </c>
      <c r="G1384" s="21">
        <v>0.43307532826537659</v>
      </c>
      <c r="H1384" s="22">
        <f t="shared" si="254"/>
        <v>0.25984519695922592</v>
      </c>
      <c r="I1384" s="23">
        <v>55.653846153846153</v>
      </c>
      <c r="J1384" s="23">
        <v>81.695005394979134</v>
      </c>
      <c r="K1384" s="24">
        <f t="shared" si="255"/>
        <v>1.4679130202276831</v>
      </c>
      <c r="L1384" t="str">
        <f t="shared" si="256"/>
        <v>Y</v>
      </c>
      <c r="M1384" s="10">
        <f t="shared" si="257"/>
        <v>0.95</v>
      </c>
      <c r="N1384" s="24">
        <f t="shared" si="258"/>
        <v>1.6448536269514715</v>
      </c>
      <c r="O1384" s="25">
        <f t="shared" si="259"/>
        <v>190.0368225888935</v>
      </c>
      <c r="P1384" s="8">
        <f t="shared" si="260"/>
        <v>302</v>
      </c>
      <c r="Q1384" s="8">
        <f t="shared" si="261"/>
        <v>2894</v>
      </c>
      <c r="R1384" s="8">
        <f t="shared" si="262"/>
        <v>1492.4744820516414</v>
      </c>
      <c r="S1384" s="8">
        <f t="shared" si="263"/>
        <v>1493</v>
      </c>
      <c r="T1384" t="s">
        <v>62</v>
      </c>
    </row>
    <row r="1385" spans="1:20" x14ac:dyDescent="0.35">
      <c r="A1385" s="18" t="s">
        <v>2822</v>
      </c>
      <c r="B1385" s="18" t="s">
        <v>2823</v>
      </c>
      <c r="C1385" s="19">
        <v>1251.69</v>
      </c>
      <c r="D1385" s="20">
        <f t="shared" si="252"/>
        <v>1.3579114145802031E-4</v>
      </c>
      <c r="E1385" s="10">
        <f>SUM($C$5:C1385)/SUM($C$5:$C$3941)</f>
        <v>0.89480451673520223</v>
      </c>
      <c r="F1385" t="str">
        <f t="shared" si="253"/>
        <v>B</v>
      </c>
      <c r="G1385" s="21">
        <v>0.43918947368421052</v>
      </c>
      <c r="H1385" s="22">
        <f t="shared" si="254"/>
        <v>0.26351368421052629</v>
      </c>
      <c r="I1385" s="23">
        <v>54.807692307692307</v>
      </c>
      <c r="J1385" s="23">
        <v>86.074531876202443</v>
      </c>
      <c r="K1385" s="24">
        <f t="shared" si="255"/>
        <v>1.5704826868640447</v>
      </c>
      <c r="L1385" t="str">
        <f t="shared" si="256"/>
        <v>Y</v>
      </c>
      <c r="M1385" s="10">
        <f t="shared" si="257"/>
        <v>0.95</v>
      </c>
      <c r="N1385" s="24">
        <f t="shared" si="258"/>
        <v>1.6448536269514715</v>
      </c>
      <c r="O1385" s="25">
        <f t="shared" si="259"/>
        <v>200.22436456788878</v>
      </c>
      <c r="P1385" s="8">
        <f t="shared" si="260"/>
        <v>310</v>
      </c>
      <c r="Q1385" s="8">
        <f t="shared" si="261"/>
        <v>2850</v>
      </c>
      <c r="R1385" s="8">
        <f t="shared" si="262"/>
        <v>1470.7397872820327</v>
      </c>
      <c r="S1385" s="8">
        <f t="shared" si="263"/>
        <v>1471</v>
      </c>
      <c r="T1385" t="s">
        <v>62</v>
      </c>
    </row>
    <row r="1386" spans="1:20" x14ac:dyDescent="0.35">
      <c r="A1386" s="18" t="s">
        <v>2824</v>
      </c>
      <c r="B1386" s="18" t="s">
        <v>2825</v>
      </c>
      <c r="C1386" s="19">
        <v>1249.45</v>
      </c>
      <c r="D1386" s="20">
        <f t="shared" si="252"/>
        <v>1.3554813228093494E-4</v>
      </c>
      <c r="E1386" s="10">
        <f>SUM($C$5:C1386)/SUM($C$5:$C$3941)</f>
        <v>0.89494006486748312</v>
      </c>
      <c r="F1386" t="str">
        <f t="shared" si="253"/>
        <v>B</v>
      </c>
      <c r="G1386" s="21">
        <v>52.060416666666669</v>
      </c>
      <c r="H1386" s="22">
        <f t="shared" si="254"/>
        <v>31.236249999999998</v>
      </c>
      <c r="I1386" s="23">
        <v>0.46153846153846162</v>
      </c>
      <c r="J1386" s="23">
        <v>1.162511454070301</v>
      </c>
      <c r="K1386" s="24">
        <f t="shared" si="255"/>
        <v>2.5187748171523183</v>
      </c>
      <c r="L1386" t="str">
        <f t="shared" si="256"/>
        <v>Z</v>
      </c>
      <c r="M1386" s="10">
        <f t="shared" si="257"/>
        <v>0.95</v>
      </c>
      <c r="N1386" s="24">
        <f t="shared" si="258"/>
        <v>1.6448536269514715</v>
      </c>
      <c r="O1386" s="25">
        <f t="shared" si="259"/>
        <v>2.7042042764623142</v>
      </c>
      <c r="P1386" s="8">
        <f t="shared" si="260"/>
        <v>4</v>
      </c>
      <c r="Q1386" s="8">
        <f t="shared" si="261"/>
        <v>24.000000000000004</v>
      </c>
      <c r="R1386" s="8">
        <f t="shared" si="262"/>
        <v>12.396274188241</v>
      </c>
      <c r="S1386" s="8">
        <f t="shared" si="263"/>
        <v>13</v>
      </c>
      <c r="T1386" t="s">
        <v>175</v>
      </c>
    </row>
    <row r="1387" spans="1:20" x14ac:dyDescent="0.35">
      <c r="A1387" s="18" t="s">
        <v>2826</v>
      </c>
      <c r="B1387" s="18" t="s">
        <v>2827</v>
      </c>
      <c r="C1387" s="19">
        <v>1245.25</v>
      </c>
      <c r="D1387" s="20">
        <f t="shared" si="252"/>
        <v>1.3509249007389991E-4</v>
      </c>
      <c r="E1387" s="10">
        <f>SUM($C$5:C1387)/SUM($C$5:$C$3941)</f>
        <v>0.89507515735755705</v>
      </c>
      <c r="F1387" t="str">
        <f t="shared" si="253"/>
        <v>B</v>
      </c>
      <c r="G1387" s="21">
        <v>0.44664634146341459</v>
      </c>
      <c r="H1387" s="22">
        <f t="shared" si="254"/>
        <v>0.26798780487804874</v>
      </c>
      <c r="I1387" s="23">
        <v>53.615384615384613</v>
      </c>
      <c r="J1387" s="23">
        <v>90.997339725423132</v>
      </c>
      <c r="K1387" s="24">
        <f t="shared" si="255"/>
        <v>1.6972244138170742</v>
      </c>
      <c r="L1387" t="str">
        <f t="shared" si="256"/>
        <v>Y</v>
      </c>
      <c r="M1387" s="10">
        <f t="shared" si="257"/>
        <v>0.95</v>
      </c>
      <c r="N1387" s="24">
        <f t="shared" si="258"/>
        <v>1.6448536269514715</v>
      </c>
      <c r="O1387" s="25">
        <f t="shared" si="259"/>
        <v>211.67567370678333</v>
      </c>
      <c r="P1387" s="8">
        <f t="shared" si="260"/>
        <v>319</v>
      </c>
      <c r="Q1387" s="8">
        <f t="shared" si="261"/>
        <v>2788</v>
      </c>
      <c r="R1387" s="8">
        <f t="shared" si="262"/>
        <v>1442.4602923852281</v>
      </c>
      <c r="S1387" s="8">
        <f t="shared" si="263"/>
        <v>1443</v>
      </c>
      <c r="T1387" t="s">
        <v>62</v>
      </c>
    </row>
    <row r="1388" spans="1:20" x14ac:dyDescent="0.35">
      <c r="A1388" s="18" t="s">
        <v>2828</v>
      </c>
      <c r="B1388" s="18" t="s">
        <v>2829</v>
      </c>
      <c r="C1388" s="19">
        <v>1244.73</v>
      </c>
      <c r="D1388" s="20">
        <f t="shared" si="252"/>
        <v>1.3503607722921938E-4</v>
      </c>
      <c r="E1388" s="10">
        <f>SUM($C$5:C1388)/SUM($C$5:$C$3941)</f>
        <v>0.89521019343478636</v>
      </c>
      <c r="F1388" t="str">
        <f t="shared" si="253"/>
        <v>B</v>
      </c>
      <c r="G1388" s="21">
        <v>1.279270298047277</v>
      </c>
      <c r="H1388" s="22">
        <f t="shared" si="254"/>
        <v>0.76756217882836619</v>
      </c>
      <c r="I1388" s="23">
        <v>18.71153846153846</v>
      </c>
      <c r="J1388" s="23">
        <v>55.339358237476389</v>
      </c>
      <c r="K1388" s="24">
        <f t="shared" si="255"/>
        <v>2.9574991041611227</v>
      </c>
      <c r="L1388" t="str">
        <f t="shared" si="256"/>
        <v>Z</v>
      </c>
      <c r="M1388" s="10">
        <f t="shared" si="257"/>
        <v>0.95</v>
      </c>
      <c r="N1388" s="24">
        <f t="shared" si="258"/>
        <v>1.6448536269514715</v>
      </c>
      <c r="O1388" s="25">
        <f t="shared" si="259"/>
        <v>128.72899331744037</v>
      </c>
      <c r="P1388" s="8">
        <f t="shared" si="260"/>
        <v>167</v>
      </c>
      <c r="Q1388" s="8">
        <f t="shared" si="261"/>
        <v>972.99999999999989</v>
      </c>
      <c r="R1388" s="8">
        <f t="shared" si="262"/>
        <v>503.5175755933065</v>
      </c>
      <c r="S1388" s="8">
        <f t="shared" si="263"/>
        <v>504</v>
      </c>
      <c r="T1388" t="s">
        <v>62</v>
      </c>
    </row>
    <row r="1389" spans="1:20" x14ac:dyDescent="0.35">
      <c r="A1389" s="18" t="s">
        <v>2830</v>
      </c>
      <c r="B1389" s="18" t="s">
        <v>2831</v>
      </c>
      <c r="C1389" s="19">
        <v>1244.05</v>
      </c>
      <c r="D1389" s="20">
        <f t="shared" si="252"/>
        <v>1.3496230658617561E-4</v>
      </c>
      <c r="E1389" s="10">
        <f>SUM($C$5:C1389)/SUM($C$5:$C$3941)</f>
        <v>0.89534515574137252</v>
      </c>
      <c r="F1389" t="str">
        <f t="shared" si="253"/>
        <v>B</v>
      </c>
      <c r="G1389" s="21">
        <v>4.1057755775577567</v>
      </c>
      <c r="H1389" s="22">
        <f t="shared" si="254"/>
        <v>2.4634653465346541</v>
      </c>
      <c r="I1389" s="23">
        <v>5.8269230769230766</v>
      </c>
      <c r="J1389" s="23">
        <v>11.41674235643349</v>
      </c>
      <c r="K1389" s="24">
        <f t="shared" si="255"/>
        <v>1.9593089192559126</v>
      </c>
      <c r="L1389" t="str">
        <f t="shared" si="256"/>
        <v>Y</v>
      </c>
      <c r="M1389" s="10">
        <f t="shared" si="257"/>
        <v>0.95</v>
      </c>
      <c r="N1389" s="24">
        <f t="shared" si="258"/>
        <v>1.6448536269514715</v>
      </c>
      <c r="O1389" s="25">
        <f t="shared" si="259"/>
        <v>26.557332743208288</v>
      </c>
      <c r="P1389" s="8">
        <f t="shared" si="260"/>
        <v>39</v>
      </c>
      <c r="Q1389" s="8">
        <f t="shared" si="261"/>
        <v>303</v>
      </c>
      <c r="R1389" s="8">
        <f t="shared" si="262"/>
        <v>156.84225702751777</v>
      </c>
      <c r="S1389" s="8">
        <f t="shared" si="263"/>
        <v>157</v>
      </c>
      <c r="T1389" t="s">
        <v>62</v>
      </c>
    </row>
    <row r="1390" spans="1:20" x14ac:dyDescent="0.35">
      <c r="A1390" s="18" t="s">
        <v>2832</v>
      </c>
      <c r="B1390" s="18" t="s">
        <v>2833</v>
      </c>
      <c r="C1390" s="19">
        <v>1241.32</v>
      </c>
      <c r="D1390" s="20">
        <f t="shared" si="252"/>
        <v>1.3466613915160281E-4</v>
      </c>
      <c r="E1390" s="10">
        <f>SUM($C$5:C1390)/SUM($C$5:$C$3941)</f>
        <v>0.89547982188052411</v>
      </c>
      <c r="F1390" t="str">
        <f t="shared" si="253"/>
        <v>B</v>
      </c>
      <c r="G1390" s="21">
        <v>2.155069444444444</v>
      </c>
      <c r="H1390" s="22">
        <f t="shared" si="254"/>
        <v>1.2930416666666664</v>
      </c>
      <c r="I1390" s="23">
        <v>11.07692307692308</v>
      </c>
      <c r="J1390" s="23">
        <v>22.524797797918279</v>
      </c>
      <c r="K1390" s="24">
        <f t="shared" si="255"/>
        <v>2.0334886900898441</v>
      </c>
      <c r="L1390" t="str">
        <f t="shared" si="256"/>
        <v>Z</v>
      </c>
      <c r="M1390" s="10">
        <f t="shared" si="257"/>
        <v>0.95</v>
      </c>
      <c r="N1390" s="24">
        <f t="shared" si="258"/>
        <v>1.6448536269514715</v>
      </c>
      <c r="O1390" s="25">
        <f t="shared" si="259"/>
        <v>52.396605915846742</v>
      </c>
      <c r="P1390" s="8">
        <f t="shared" si="260"/>
        <v>75</v>
      </c>
      <c r="Q1390" s="8">
        <f t="shared" si="261"/>
        <v>576.00000000000023</v>
      </c>
      <c r="R1390" s="8">
        <f t="shared" si="262"/>
        <v>298.4832602174518</v>
      </c>
      <c r="S1390" s="8">
        <f t="shared" si="263"/>
        <v>299</v>
      </c>
      <c r="T1390" t="s">
        <v>62</v>
      </c>
    </row>
    <row r="1391" spans="1:20" x14ac:dyDescent="0.35">
      <c r="A1391" s="18" t="s">
        <v>2834</v>
      </c>
      <c r="B1391" s="18" t="s">
        <v>2835</v>
      </c>
      <c r="C1391" s="19">
        <v>1240.24</v>
      </c>
      <c r="D1391" s="20">
        <f t="shared" si="252"/>
        <v>1.3454897401265096E-4</v>
      </c>
      <c r="E1391" s="10">
        <f>SUM($C$5:C1391)/SUM($C$5:$C$3941)</f>
        <v>0.89561437085453677</v>
      </c>
      <c r="F1391" t="str">
        <f t="shared" si="253"/>
        <v>B</v>
      </c>
      <c r="G1391" s="21">
        <v>0.85711126468555632</v>
      </c>
      <c r="H1391" s="22">
        <f t="shared" si="254"/>
        <v>0.51426675881133377</v>
      </c>
      <c r="I1391" s="23">
        <v>27.82692307692308</v>
      </c>
      <c r="J1391" s="23">
        <v>31.332950239948119</v>
      </c>
      <c r="K1391" s="24">
        <f t="shared" si="255"/>
        <v>1.1259940652918465</v>
      </c>
      <c r="L1391" t="str">
        <f t="shared" si="256"/>
        <v>Y</v>
      </c>
      <c r="M1391" s="10">
        <f t="shared" si="257"/>
        <v>0.95</v>
      </c>
      <c r="N1391" s="24">
        <f t="shared" si="258"/>
        <v>1.6448536269514715</v>
      </c>
      <c r="O1391" s="25">
        <f t="shared" si="259"/>
        <v>72.885903821748187</v>
      </c>
      <c r="P1391" s="8">
        <f t="shared" si="260"/>
        <v>129</v>
      </c>
      <c r="Q1391" s="8">
        <f t="shared" si="261"/>
        <v>1447.0000000000002</v>
      </c>
      <c r="R1391" s="8">
        <f t="shared" si="262"/>
        <v>750.16195833129973</v>
      </c>
      <c r="S1391" s="8">
        <f t="shared" si="263"/>
        <v>751</v>
      </c>
      <c r="T1391" t="s">
        <v>62</v>
      </c>
    </row>
    <row r="1392" spans="1:20" x14ac:dyDescent="0.35">
      <c r="A1392" s="18" t="s">
        <v>2836</v>
      </c>
      <c r="B1392" s="18" t="s">
        <v>2837</v>
      </c>
      <c r="C1392" s="19">
        <v>1237.82</v>
      </c>
      <c r="D1392" s="20">
        <f t="shared" si="252"/>
        <v>1.3428643731240697E-4</v>
      </c>
      <c r="E1392" s="10">
        <f>SUM($C$5:C1392)/SUM($C$5:$C$3941)</f>
        <v>0.89574865729184927</v>
      </c>
      <c r="F1392" t="str">
        <f t="shared" si="253"/>
        <v>B</v>
      </c>
      <c r="G1392" s="21">
        <v>4.2979861111111113</v>
      </c>
      <c r="H1392" s="22">
        <f t="shared" si="254"/>
        <v>2.5787916666666666</v>
      </c>
      <c r="I1392" s="23">
        <v>5.5384615384615383</v>
      </c>
      <c r="J1392" s="23">
        <v>6.1531485275762092</v>
      </c>
      <c r="K1392" s="24">
        <f t="shared" si="255"/>
        <v>1.1109851508123711</v>
      </c>
      <c r="L1392" t="str">
        <f t="shared" si="256"/>
        <v>Y</v>
      </c>
      <c r="M1392" s="10">
        <f t="shared" si="257"/>
        <v>0.95</v>
      </c>
      <c r="N1392" s="24">
        <f t="shared" si="258"/>
        <v>1.6448536269514715</v>
      </c>
      <c r="O1392" s="25">
        <f t="shared" si="259"/>
        <v>14.313296014176853</v>
      </c>
      <c r="P1392" s="8">
        <f t="shared" si="260"/>
        <v>26</v>
      </c>
      <c r="Q1392" s="8">
        <f t="shared" si="261"/>
        <v>288</v>
      </c>
      <c r="R1392" s="8">
        <f t="shared" si="262"/>
        <v>149.45247537969223</v>
      </c>
      <c r="S1392" s="8">
        <f t="shared" si="263"/>
        <v>150</v>
      </c>
      <c r="T1392" t="s">
        <v>62</v>
      </c>
    </row>
    <row r="1393" spans="1:20" x14ac:dyDescent="0.35">
      <c r="A1393" s="18" t="s">
        <v>2838</v>
      </c>
      <c r="B1393" s="18" t="s">
        <v>2839</v>
      </c>
      <c r="C1393" s="19">
        <v>1236.46</v>
      </c>
      <c r="D1393" s="20">
        <f t="shared" si="252"/>
        <v>1.3413889602631942E-4</v>
      </c>
      <c r="E1393" s="10">
        <f>SUM($C$5:C1393)/SUM($C$5:$C$3941)</f>
        <v>0.89588279618787559</v>
      </c>
      <c r="F1393" t="str">
        <f t="shared" si="253"/>
        <v>B</v>
      </c>
      <c r="G1393" s="21">
        <v>0.43082229965156787</v>
      </c>
      <c r="H1393" s="22">
        <f t="shared" si="254"/>
        <v>0.25849337979094072</v>
      </c>
      <c r="I1393" s="23">
        <v>55.192307692307693</v>
      </c>
      <c r="J1393" s="23">
        <v>156.6039138145056</v>
      </c>
      <c r="K1393" s="24">
        <f t="shared" si="255"/>
        <v>2.8374228286948751</v>
      </c>
      <c r="L1393" t="str">
        <f t="shared" si="256"/>
        <v>Z</v>
      </c>
      <c r="M1393" s="10">
        <f t="shared" si="257"/>
        <v>0.95</v>
      </c>
      <c r="N1393" s="24">
        <f t="shared" si="258"/>
        <v>1.6448536269514715</v>
      </c>
      <c r="O1393" s="25">
        <f t="shared" si="259"/>
        <v>364.28800074628077</v>
      </c>
      <c r="P1393" s="8">
        <f t="shared" si="260"/>
        <v>475</v>
      </c>
      <c r="Q1393" s="8">
        <f t="shared" si="261"/>
        <v>2870</v>
      </c>
      <c r="R1393" s="8">
        <f t="shared" si="262"/>
        <v>1490.1542772801581</v>
      </c>
      <c r="S1393" s="8">
        <f t="shared" si="263"/>
        <v>1491</v>
      </c>
      <c r="T1393" t="s">
        <v>175</v>
      </c>
    </row>
    <row r="1394" spans="1:20" x14ac:dyDescent="0.35">
      <c r="A1394" s="18" t="s">
        <v>2840</v>
      </c>
      <c r="B1394" s="18" t="s">
        <v>2841</v>
      </c>
      <c r="C1394" s="19">
        <v>1235.28</v>
      </c>
      <c r="D1394" s="20">
        <f t="shared" si="252"/>
        <v>1.3401088226339055E-4</v>
      </c>
      <c r="E1394" s="10">
        <f>SUM($C$5:C1394)/SUM($C$5:$C$3941)</f>
        <v>0.89601680707013898</v>
      </c>
      <c r="F1394" t="str">
        <f t="shared" si="253"/>
        <v>B</v>
      </c>
      <c r="G1394" s="21">
        <v>2.8594444444444451</v>
      </c>
      <c r="H1394" s="22">
        <f t="shared" si="254"/>
        <v>1.7156666666666671</v>
      </c>
      <c r="I1394" s="23">
        <v>8.3076923076923084</v>
      </c>
      <c r="J1394" s="23">
        <v>11.904091340735221</v>
      </c>
      <c r="K1394" s="24">
        <f t="shared" si="255"/>
        <v>1.4328998836070173</v>
      </c>
      <c r="L1394" t="str">
        <f t="shared" si="256"/>
        <v>Y</v>
      </c>
      <c r="M1394" s="10">
        <f t="shared" si="257"/>
        <v>0.95</v>
      </c>
      <c r="N1394" s="24">
        <f t="shared" si="258"/>
        <v>1.6448536269514715</v>
      </c>
      <c r="O1394" s="25">
        <f t="shared" si="259"/>
        <v>27.69099142920572</v>
      </c>
      <c r="P1394" s="8">
        <f t="shared" si="260"/>
        <v>45</v>
      </c>
      <c r="Q1394" s="8">
        <f t="shared" si="261"/>
        <v>432.00000000000006</v>
      </c>
      <c r="R1394" s="8">
        <f t="shared" si="262"/>
        <v>224.40907441373804</v>
      </c>
      <c r="S1394" s="8">
        <f t="shared" si="263"/>
        <v>225</v>
      </c>
      <c r="T1394" t="s">
        <v>175</v>
      </c>
    </row>
    <row r="1395" spans="1:20" x14ac:dyDescent="0.35">
      <c r="A1395" s="18" t="s">
        <v>2842</v>
      </c>
      <c r="B1395" s="18" t="s">
        <v>2843</v>
      </c>
      <c r="C1395" s="19">
        <v>1233.04</v>
      </c>
      <c r="D1395" s="20">
        <f t="shared" si="252"/>
        <v>1.3376787308630518E-4</v>
      </c>
      <c r="E1395" s="10">
        <f>SUM($C$5:C1395)/SUM($C$5:$C$3941)</f>
        <v>0.89615057494322525</v>
      </c>
      <c r="F1395" t="str">
        <f t="shared" si="253"/>
        <v>B</v>
      </c>
      <c r="G1395" s="21">
        <v>1.9176360808709181</v>
      </c>
      <c r="H1395" s="22">
        <f t="shared" si="254"/>
        <v>1.1505816485225508</v>
      </c>
      <c r="I1395" s="23">
        <v>12.36538461538461</v>
      </c>
      <c r="J1395" s="23">
        <v>35.298185725833633</v>
      </c>
      <c r="K1395" s="24">
        <f t="shared" si="255"/>
        <v>2.8545966683411348</v>
      </c>
      <c r="L1395" t="str">
        <f t="shared" si="256"/>
        <v>Z</v>
      </c>
      <c r="M1395" s="10">
        <f t="shared" si="257"/>
        <v>0.95</v>
      </c>
      <c r="N1395" s="24">
        <f t="shared" si="258"/>
        <v>1.6448536269514715</v>
      </c>
      <c r="O1395" s="25">
        <f t="shared" si="259"/>
        <v>82.109732731620838</v>
      </c>
      <c r="P1395" s="8">
        <f t="shared" si="260"/>
        <v>107</v>
      </c>
      <c r="Q1395" s="8">
        <f t="shared" si="261"/>
        <v>642.99999999999966</v>
      </c>
      <c r="R1395" s="8">
        <f t="shared" si="262"/>
        <v>334.31954175983884</v>
      </c>
      <c r="S1395" s="8">
        <f t="shared" si="263"/>
        <v>335</v>
      </c>
      <c r="T1395" t="s">
        <v>62</v>
      </c>
    </row>
    <row r="1396" spans="1:20" x14ac:dyDescent="0.35">
      <c r="A1396" s="18" t="s">
        <v>2844</v>
      </c>
      <c r="B1396" s="18" t="s">
        <v>2845</v>
      </c>
      <c r="C1396" s="19">
        <v>1232.05</v>
      </c>
      <c r="D1396" s="20">
        <f t="shared" si="252"/>
        <v>1.3366047170893265E-4</v>
      </c>
      <c r="E1396" s="10">
        <f>SUM($C$5:C1396)/SUM($C$5:$C$3941)</f>
        <v>0.89628423541493418</v>
      </c>
      <c r="F1396" t="str">
        <f t="shared" si="253"/>
        <v>B</v>
      </c>
      <c r="G1396" s="21">
        <v>0.88382352941176467</v>
      </c>
      <c r="H1396" s="22">
        <f t="shared" si="254"/>
        <v>0.5302941176470588</v>
      </c>
      <c r="I1396" s="23">
        <v>26.80769230769231</v>
      </c>
      <c r="J1396" s="23">
        <v>41.067633580515313</v>
      </c>
      <c r="K1396" s="24">
        <f t="shared" si="255"/>
        <v>1.531934681626109</v>
      </c>
      <c r="L1396" t="str">
        <f t="shared" si="256"/>
        <v>Y</v>
      </c>
      <c r="M1396" s="10">
        <f t="shared" si="257"/>
        <v>0.95</v>
      </c>
      <c r="N1396" s="24">
        <f t="shared" si="258"/>
        <v>1.6448536269514715</v>
      </c>
      <c r="O1396" s="25">
        <f t="shared" si="259"/>
        <v>95.530474098796233</v>
      </c>
      <c r="P1396" s="8">
        <f t="shared" si="260"/>
        <v>150</v>
      </c>
      <c r="Q1396" s="8">
        <f t="shared" si="261"/>
        <v>1394.0000000000002</v>
      </c>
      <c r="R1396" s="8">
        <f t="shared" si="262"/>
        <v>725.08342894043278</v>
      </c>
      <c r="S1396" s="8">
        <f t="shared" si="263"/>
        <v>726</v>
      </c>
      <c r="T1396" t="s">
        <v>62</v>
      </c>
    </row>
    <row r="1397" spans="1:20" x14ac:dyDescent="0.35">
      <c r="A1397" s="18" t="s">
        <v>2846</v>
      </c>
      <c r="B1397" s="18" t="s">
        <v>2847</v>
      </c>
      <c r="C1397" s="19">
        <v>1231.5</v>
      </c>
      <c r="D1397" s="20">
        <f t="shared" si="252"/>
        <v>1.3360080427705901E-4</v>
      </c>
      <c r="E1397" s="10">
        <f>SUM($C$5:C1397)/SUM($C$5:$C$3941)</f>
        <v>0.89641783621921123</v>
      </c>
      <c r="F1397" t="str">
        <f t="shared" si="253"/>
        <v>B</v>
      </c>
      <c r="G1397" s="21">
        <v>4.2465517241379311</v>
      </c>
      <c r="H1397" s="22">
        <f t="shared" si="254"/>
        <v>2.5479310344827586</v>
      </c>
      <c r="I1397" s="23">
        <v>5.5769230769230766</v>
      </c>
      <c r="J1397" s="23">
        <v>6.0207033458127253</v>
      </c>
      <c r="K1397" s="24">
        <f t="shared" si="255"/>
        <v>1.0795743930422819</v>
      </c>
      <c r="L1397" t="str">
        <f t="shared" si="256"/>
        <v>Y</v>
      </c>
      <c r="M1397" s="10">
        <f t="shared" si="257"/>
        <v>0.95</v>
      </c>
      <c r="N1397" s="24">
        <f t="shared" si="258"/>
        <v>1.6448536269514715</v>
      </c>
      <c r="O1397" s="25">
        <f t="shared" si="259"/>
        <v>14.005205435225893</v>
      </c>
      <c r="P1397" s="8">
        <f t="shared" si="260"/>
        <v>26</v>
      </c>
      <c r="Q1397" s="8">
        <f t="shared" si="261"/>
        <v>290</v>
      </c>
      <c r="R1397" s="8">
        <f t="shared" si="262"/>
        <v>150.87600029544427</v>
      </c>
      <c r="S1397" s="8">
        <f t="shared" si="263"/>
        <v>151</v>
      </c>
      <c r="T1397" t="s">
        <v>62</v>
      </c>
    </row>
    <row r="1398" spans="1:20" x14ac:dyDescent="0.35">
      <c r="A1398" s="18" t="s">
        <v>2848</v>
      </c>
      <c r="B1398" s="18" t="s">
        <v>2849</v>
      </c>
      <c r="C1398" s="19">
        <v>1229.3399999999999</v>
      </c>
      <c r="D1398" s="20">
        <f t="shared" si="252"/>
        <v>1.3336647399915527E-4</v>
      </c>
      <c r="E1398" s="10">
        <f>SUM($C$5:C1398)/SUM($C$5:$C$3941)</f>
        <v>0.89655120269321043</v>
      </c>
      <c r="F1398" t="str">
        <f t="shared" si="253"/>
        <v>B</v>
      </c>
      <c r="G1398" s="21">
        <v>0.41985655737704908</v>
      </c>
      <c r="H1398" s="22">
        <f t="shared" si="254"/>
        <v>0.25191393442622945</v>
      </c>
      <c r="I1398" s="23">
        <v>56.307692307692307</v>
      </c>
      <c r="J1398" s="23">
        <v>82.866426528181648</v>
      </c>
      <c r="K1398" s="24">
        <f t="shared" si="255"/>
        <v>1.4716715093802752</v>
      </c>
      <c r="L1398" t="str">
        <f t="shared" si="256"/>
        <v>Y</v>
      </c>
      <c r="M1398" s="10">
        <f t="shared" si="257"/>
        <v>0.95</v>
      </c>
      <c r="N1398" s="24">
        <f t="shared" si="258"/>
        <v>1.6448536269514715</v>
      </c>
      <c r="O1398" s="25">
        <f t="shared" si="259"/>
        <v>192.76175233203992</v>
      </c>
      <c r="P1398" s="8">
        <f t="shared" si="260"/>
        <v>306</v>
      </c>
      <c r="Q1398" s="8">
        <f t="shared" si="261"/>
        <v>2928</v>
      </c>
      <c r="R1398" s="8">
        <f t="shared" si="262"/>
        <v>1524.6650273917151</v>
      </c>
      <c r="S1398" s="8">
        <f t="shared" si="263"/>
        <v>1525</v>
      </c>
      <c r="T1398" t="s">
        <v>62</v>
      </c>
    </row>
    <row r="1399" spans="1:20" x14ac:dyDescent="0.35">
      <c r="A1399" s="18" t="s">
        <v>2850</v>
      </c>
      <c r="B1399" s="18" t="s">
        <v>2851</v>
      </c>
      <c r="C1399" s="19">
        <v>1228.82</v>
      </c>
      <c r="D1399" s="20">
        <f t="shared" si="252"/>
        <v>1.3331006115447475E-4</v>
      </c>
      <c r="E1399" s="10">
        <f>SUM($C$5:C1399)/SUM($C$5:$C$3941)</f>
        <v>0.89668451275436489</v>
      </c>
      <c r="F1399" t="str">
        <f t="shared" si="253"/>
        <v>B</v>
      </c>
      <c r="G1399" s="21">
        <v>0.68534300055772457</v>
      </c>
      <c r="H1399" s="22">
        <f t="shared" si="254"/>
        <v>0.41120580033463472</v>
      </c>
      <c r="I1399" s="23">
        <v>34.480769230769234</v>
      </c>
      <c r="J1399" s="23">
        <v>56.261814579595978</v>
      </c>
      <c r="K1399" s="24">
        <f t="shared" si="255"/>
        <v>1.6316867585828168</v>
      </c>
      <c r="L1399" t="str">
        <f t="shared" si="256"/>
        <v>Y</v>
      </c>
      <c r="M1399" s="10">
        <f t="shared" si="257"/>
        <v>0.95</v>
      </c>
      <c r="N1399" s="24">
        <f t="shared" si="258"/>
        <v>1.6448536269514715</v>
      </c>
      <c r="O1399" s="25">
        <f t="shared" si="259"/>
        <v>130.87478756013408</v>
      </c>
      <c r="P1399" s="8">
        <f t="shared" si="260"/>
        <v>200</v>
      </c>
      <c r="Q1399" s="8">
        <f t="shared" si="261"/>
        <v>1793.0000000000002</v>
      </c>
      <c r="R1399" s="8">
        <f t="shared" si="262"/>
        <v>933.84656703477197</v>
      </c>
      <c r="S1399" s="8">
        <f t="shared" si="263"/>
        <v>934</v>
      </c>
      <c r="T1399" t="s">
        <v>62</v>
      </c>
    </row>
    <row r="1400" spans="1:20" x14ac:dyDescent="0.35">
      <c r="A1400" s="18" t="s">
        <v>2852</v>
      </c>
      <c r="B1400" s="18" t="s">
        <v>2853</v>
      </c>
      <c r="C1400" s="19">
        <v>1228.3900000000001</v>
      </c>
      <c r="D1400" s="20">
        <f t="shared" si="252"/>
        <v>1.3326341207137355E-4</v>
      </c>
      <c r="E1400" s="10">
        <f>SUM($C$5:C1400)/SUM($C$5:$C$3941)</f>
        <v>0.89681777616643621</v>
      </c>
      <c r="F1400" t="str">
        <f t="shared" si="253"/>
        <v>B</v>
      </c>
      <c r="G1400" s="21">
        <v>2.7917954545454551</v>
      </c>
      <c r="H1400" s="22">
        <f t="shared" si="254"/>
        <v>1.6750772727272729</v>
      </c>
      <c r="I1400" s="23">
        <v>8.4615384615384617</v>
      </c>
      <c r="J1400" s="23">
        <v>10.500161601859199</v>
      </c>
      <c r="K1400" s="24">
        <f t="shared" si="255"/>
        <v>1.2409281893106325</v>
      </c>
      <c r="L1400" t="str">
        <f t="shared" si="256"/>
        <v>Y</v>
      </c>
      <c r="M1400" s="10">
        <f t="shared" si="257"/>
        <v>0.95</v>
      </c>
      <c r="N1400" s="24">
        <f t="shared" si="258"/>
        <v>1.6448536269514715</v>
      </c>
      <c r="O1400" s="25">
        <f t="shared" si="259"/>
        <v>24.425206141303033</v>
      </c>
      <c r="P1400" s="8">
        <f t="shared" si="260"/>
        <v>42</v>
      </c>
      <c r="Q1400" s="8">
        <f t="shared" si="261"/>
        <v>440</v>
      </c>
      <c r="R1400" s="8">
        <f t="shared" si="262"/>
        <v>229.20490798030406</v>
      </c>
      <c r="S1400" s="8">
        <f t="shared" si="263"/>
        <v>230</v>
      </c>
      <c r="T1400" t="s">
        <v>62</v>
      </c>
    </row>
    <row r="1401" spans="1:20" x14ac:dyDescent="0.35">
      <c r="A1401" s="18" t="s">
        <v>2854</v>
      </c>
      <c r="B1401" s="18" t="s">
        <v>2855</v>
      </c>
      <c r="C1401" s="19">
        <v>1228.28</v>
      </c>
      <c r="D1401" s="20">
        <f t="shared" si="252"/>
        <v>1.3325147858499881E-4</v>
      </c>
      <c r="E1401" s="10">
        <f>SUM($C$5:C1401)/SUM($C$5:$C$3941)</f>
        <v>0.89695102764502121</v>
      </c>
      <c r="F1401" t="str">
        <f t="shared" si="253"/>
        <v>B</v>
      </c>
      <c r="G1401" s="21">
        <v>1.14364990689013</v>
      </c>
      <c r="H1401" s="22">
        <f t="shared" si="254"/>
        <v>0.68618994413407797</v>
      </c>
      <c r="I1401" s="23">
        <v>20.65384615384615</v>
      </c>
      <c r="J1401" s="23">
        <v>66.314131997366175</v>
      </c>
      <c r="K1401" s="24">
        <f t="shared" si="255"/>
        <v>3.210740096706743</v>
      </c>
      <c r="L1401" t="str">
        <f t="shared" si="256"/>
        <v>Z</v>
      </c>
      <c r="M1401" s="10">
        <f t="shared" si="257"/>
        <v>0.95</v>
      </c>
      <c r="N1401" s="24">
        <f t="shared" si="258"/>
        <v>1.6448536269514715</v>
      </c>
      <c r="O1401" s="25">
        <f t="shared" si="259"/>
        <v>154.25823006671166</v>
      </c>
      <c r="P1401" s="8">
        <f t="shared" si="260"/>
        <v>196</v>
      </c>
      <c r="Q1401" s="8">
        <f t="shared" si="261"/>
        <v>1073.9999999999998</v>
      </c>
      <c r="R1401" s="8">
        <f t="shared" si="262"/>
        <v>559.49339491833234</v>
      </c>
      <c r="S1401" s="8">
        <f t="shared" si="263"/>
        <v>560</v>
      </c>
      <c r="T1401" t="s">
        <v>175</v>
      </c>
    </row>
    <row r="1402" spans="1:20" x14ac:dyDescent="0.35">
      <c r="A1402" s="18" t="s">
        <v>2856</v>
      </c>
      <c r="B1402" s="18" t="s">
        <v>2857</v>
      </c>
      <c r="C1402" s="19">
        <v>1218.74</v>
      </c>
      <c r="D1402" s="20">
        <f t="shared" si="252"/>
        <v>1.3221651985759065E-4</v>
      </c>
      <c r="E1402" s="10">
        <f>SUM($C$5:C1402)/SUM($C$5:$C$3941)</f>
        <v>0.89708324416487883</v>
      </c>
      <c r="F1402" t="str">
        <f t="shared" si="253"/>
        <v>B</v>
      </c>
      <c r="G1402" s="21">
        <v>1.3755530474040629</v>
      </c>
      <c r="H1402" s="22">
        <f t="shared" si="254"/>
        <v>0.82533182844243769</v>
      </c>
      <c r="I1402" s="23">
        <v>17.03846153846154</v>
      </c>
      <c r="J1402" s="23">
        <v>14.98098342077027</v>
      </c>
      <c r="K1402" s="24">
        <f t="shared" si="255"/>
        <v>0.87924507661405638</v>
      </c>
      <c r="L1402" t="str">
        <f t="shared" si="256"/>
        <v>X</v>
      </c>
      <c r="M1402" s="10">
        <f t="shared" si="257"/>
        <v>0.95</v>
      </c>
      <c r="N1402" s="24">
        <f t="shared" si="258"/>
        <v>1.6448536269514715</v>
      </c>
      <c r="O1402" s="25">
        <f t="shared" si="259"/>
        <v>34.848378732282249</v>
      </c>
      <c r="P1402" s="8">
        <f t="shared" si="260"/>
        <v>69</v>
      </c>
      <c r="Q1402" s="8">
        <f t="shared" si="261"/>
        <v>886.00000000000011</v>
      </c>
      <c r="R1402" s="8">
        <f t="shared" si="262"/>
        <v>463.35895625020282</v>
      </c>
      <c r="S1402" s="8">
        <f t="shared" si="263"/>
        <v>464</v>
      </c>
      <c r="T1402" t="s">
        <v>62</v>
      </c>
    </row>
    <row r="1403" spans="1:20" x14ac:dyDescent="0.35">
      <c r="A1403" s="18" t="s">
        <v>2858</v>
      </c>
      <c r="B1403" s="18" t="s">
        <v>2859</v>
      </c>
      <c r="C1403" s="19">
        <v>1217.22</v>
      </c>
      <c r="D1403" s="20">
        <f t="shared" si="252"/>
        <v>1.320516207731399E-4</v>
      </c>
      <c r="E1403" s="10">
        <f>SUM($C$5:C1403)/SUM($C$5:$C$3941)</f>
        <v>0.89721529578565196</v>
      </c>
      <c r="F1403" t="str">
        <f t="shared" si="253"/>
        <v>B</v>
      </c>
      <c r="G1403" s="21">
        <v>0.89765486725663723</v>
      </c>
      <c r="H1403" s="22">
        <f t="shared" si="254"/>
        <v>0.53859292035398232</v>
      </c>
      <c r="I1403" s="23">
        <v>26.07692307692308</v>
      </c>
      <c r="J1403" s="23">
        <v>48.061580659035222</v>
      </c>
      <c r="K1403" s="24">
        <f t="shared" si="255"/>
        <v>1.8430694648007604</v>
      </c>
      <c r="L1403" t="str">
        <f t="shared" si="256"/>
        <v>Y</v>
      </c>
      <c r="M1403" s="10">
        <f t="shared" si="257"/>
        <v>0.95</v>
      </c>
      <c r="N1403" s="24">
        <f t="shared" si="258"/>
        <v>1.6448536269514715</v>
      </c>
      <c r="O1403" s="25">
        <f t="shared" si="259"/>
        <v>111.79961409983827</v>
      </c>
      <c r="P1403" s="8">
        <f t="shared" si="260"/>
        <v>164</v>
      </c>
      <c r="Q1403" s="8">
        <f t="shared" si="261"/>
        <v>1356.0000000000002</v>
      </c>
      <c r="R1403" s="8">
        <f t="shared" si="262"/>
        <v>709.6014959386705</v>
      </c>
      <c r="S1403" s="8">
        <f t="shared" si="263"/>
        <v>710</v>
      </c>
      <c r="T1403" t="s">
        <v>62</v>
      </c>
    </row>
    <row r="1404" spans="1:20" x14ac:dyDescent="0.35">
      <c r="A1404" s="18" t="s">
        <v>2860</v>
      </c>
      <c r="B1404" s="18" t="s">
        <v>2861</v>
      </c>
      <c r="C1404" s="19">
        <v>1216.76</v>
      </c>
      <c r="D1404" s="20">
        <f t="shared" si="252"/>
        <v>1.3200171710284555E-4</v>
      </c>
      <c r="E1404" s="10">
        <f>SUM($C$5:C1404)/SUM($C$5:$C$3941)</f>
        <v>0.89734729750275477</v>
      </c>
      <c r="F1404" t="str">
        <f t="shared" si="253"/>
        <v>B</v>
      </c>
      <c r="G1404" s="21">
        <v>0.22383370125091981</v>
      </c>
      <c r="H1404" s="22">
        <f t="shared" si="254"/>
        <v>0.13430022075055187</v>
      </c>
      <c r="I1404" s="23">
        <v>104.5384615384615</v>
      </c>
      <c r="J1404" s="23">
        <v>600.68299236388702</v>
      </c>
      <c r="K1404" s="24">
        <f t="shared" si="255"/>
        <v>5.7460477562402748</v>
      </c>
      <c r="L1404" t="str">
        <f t="shared" si="256"/>
        <v>Z</v>
      </c>
      <c r="M1404" s="10">
        <f t="shared" si="257"/>
        <v>0.95</v>
      </c>
      <c r="N1404" s="24">
        <f t="shared" si="258"/>
        <v>1.6448536269514715</v>
      </c>
      <c r="O1404" s="25">
        <f t="shared" si="259"/>
        <v>1397.2933437010006</v>
      </c>
      <c r="P1404" s="8">
        <f t="shared" si="260"/>
        <v>1607</v>
      </c>
      <c r="Q1404" s="8">
        <f t="shared" si="261"/>
        <v>5435.9999999999982</v>
      </c>
      <c r="R1404" s="8">
        <f t="shared" si="262"/>
        <v>2845.2233134401422</v>
      </c>
      <c r="S1404" s="8">
        <f t="shared" si="263"/>
        <v>2846</v>
      </c>
      <c r="T1404" t="s">
        <v>62</v>
      </c>
    </row>
    <row r="1405" spans="1:20" x14ac:dyDescent="0.35">
      <c r="A1405" s="18" t="s">
        <v>2862</v>
      </c>
      <c r="B1405" s="18" t="s">
        <v>2863</v>
      </c>
      <c r="C1405" s="19">
        <v>1216.51</v>
      </c>
      <c r="D1405" s="20">
        <f t="shared" si="252"/>
        <v>1.31974595542903E-4</v>
      </c>
      <c r="E1405" s="10">
        <f>SUM($C$5:C1405)/SUM($C$5:$C$3941)</f>
        <v>0.8974792720982977</v>
      </c>
      <c r="F1405" t="str">
        <f t="shared" si="253"/>
        <v>B</v>
      </c>
      <c r="G1405" s="21">
        <v>3.6313731343283582</v>
      </c>
      <c r="H1405" s="22">
        <f t="shared" si="254"/>
        <v>2.1788238805970148</v>
      </c>
      <c r="I1405" s="23">
        <v>6.4423076923076934</v>
      </c>
      <c r="J1405" s="23">
        <v>5.0465032022317926</v>
      </c>
      <c r="K1405" s="24">
        <f t="shared" si="255"/>
        <v>0.78333781049568108</v>
      </c>
      <c r="L1405" t="str">
        <f t="shared" si="256"/>
        <v>X</v>
      </c>
      <c r="M1405" s="10">
        <f t="shared" si="257"/>
        <v>0.95</v>
      </c>
      <c r="N1405" s="24">
        <f t="shared" si="258"/>
        <v>1.6448536269514715</v>
      </c>
      <c r="O1405" s="25">
        <f t="shared" si="259"/>
        <v>11.739046091007985</v>
      </c>
      <c r="P1405" s="8">
        <f t="shared" si="260"/>
        <v>25</v>
      </c>
      <c r="Q1405" s="8">
        <f t="shared" si="261"/>
        <v>335.00000000000006</v>
      </c>
      <c r="R1405" s="8">
        <f t="shared" si="262"/>
        <v>175.3583046234119</v>
      </c>
      <c r="S1405" s="8">
        <f t="shared" si="263"/>
        <v>176</v>
      </c>
      <c r="T1405" t="s">
        <v>62</v>
      </c>
    </row>
    <row r="1406" spans="1:20" x14ac:dyDescent="0.35">
      <c r="A1406" s="18" t="s">
        <v>2864</v>
      </c>
      <c r="B1406" s="18" t="s">
        <v>2865</v>
      </c>
      <c r="C1406" s="19">
        <v>1214.99</v>
      </c>
      <c r="D1406" s="20">
        <f t="shared" si="252"/>
        <v>1.3180969645845223E-4</v>
      </c>
      <c r="E1406" s="10">
        <f>SUM($C$5:C1406)/SUM($C$5:$C$3941)</f>
        <v>0.89761108179475613</v>
      </c>
      <c r="F1406" t="str">
        <f t="shared" si="253"/>
        <v>B</v>
      </c>
      <c r="G1406" s="21">
        <v>1.241052093973442</v>
      </c>
      <c r="H1406" s="22">
        <f t="shared" si="254"/>
        <v>0.74463125638406513</v>
      </c>
      <c r="I1406" s="23">
        <v>18.82692307692308</v>
      </c>
      <c r="J1406" s="23">
        <v>23.493612944169261</v>
      </c>
      <c r="K1406" s="24">
        <f t="shared" si="255"/>
        <v>1.2478732105176724</v>
      </c>
      <c r="L1406" t="str">
        <f t="shared" si="256"/>
        <v>Y</v>
      </c>
      <c r="M1406" s="10">
        <f t="shared" si="257"/>
        <v>0.95</v>
      </c>
      <c r="N1406" s="24">
        <f t="shared" si="258"/>
        <v>1.6448536269514715</v>
      </c>
      <c r="O1406" s="25">
        <f t="shared" si="259"/>
        <v>54.650238817630552</v>
      </c>
      <c r="P1406" s="8">
        <f t="shared" si="260"/>
        <v>93</v>
      </c>
      <c r="Q1406" s="8">
        <f t="shared" si="261"/>
        <v>979.00000000000023</v>
      </c>
      <c r="R1406" s="8">
        <f t="shared" si="262"/>
        <v>512.78547229308992</v>
      </c>
      <c r="S1406" s="8">
        <f t="shared" si="263"/>
        <v>513</v>
      </c>
      <c r="T1406" t="s">
        <v>62</v>
      </c>
    </row>
    <row r="1407" spans="1:20" x14ac:dyDescent="0.35">
      <c r="A1407" s="18" t="s">
        <v>2866</v>
      </c>
      <c r="B1407" s="18" t="s">
        <v>2867</v>
      </c>
      <c r="C1407" s="19">
        <v>1214.4000000000001</v>
      </c>
      <c r="D1407" s="20">
        <f t="shared" si="252"/>
        <v>1.317456895769878E-4</v>
      </c>
      <c r="E1407" s="10">
        <f>SUM($C$5:C1407)/SUM($C$5:$C$3941)</f>
        <v>0.89774282748433321</v>
      </c>
      <c r="F1407" t="str">
        <f t="shared" si="253"/>
        <v>B</v>
      </c>
      <c r="G1407" s="21">
        <v>18.975000000000001</v>
      </c>
      <c r="H1407" s="22">
        <f t="shared" si="254"/>
        <v>11.385</v>
      </c>
      <c r="I1407" s="23">
        <v>1.2307692307692311</v>
      </c>
      <c r="J1407" s="23">
        <v>5.6900855798911918</v>
      </c>
      <c r="K1407" s="24">
        <f t="shared" si="255"/>
        <v>4.6231945336615921</v>
      </c>
      <c r="L1407" t="str">
        <f t="shared" si="256"/>
        <v>Z</v>
      </c>
      <c r="M1407" s="10">
        <f t="shared" si="257"/>
        <v>0.95</v>
      </c>
      <c r="N1407" s="24">
        <f t="shared" si="258"/>
        <v>1.6448536269514715</v>
      </c>
      <c r="O1407" s="25">
        <f t="shared" si="259"/>
        <v>13.236130882584657</v>
      </c>
      <c r="P1407" s="8">
        <f t="shared" si="260"/>
        <v>16</v>
      </c>
      <c r="Q1407" s="8">
        <f t="shared" si="261"/>
        <v>64.000000000000014</v>
      </c>
      <c r="R1407" s="8">
        <f t="shared" si="262"/>
        <v>33.530379384636348</v>
      </c>
      <c r="S1407" s="8">
        <f t="shared" si="263"/>
        <v>34</v>
      </c>
      <c r="T1407" t="s">
        <v>175</v>
      </c>
    </row>
    <row r="1408" spans="1:20" x14ac:dyDescent="0.35">
      <c r="A1408" s="18" t="s">
        <v>2868</v>
      </c>
      <c r="B1408" s="18" t="s">
        <v>2869</v>
      </c>
      <c r="C1408" s="19">
        <v>1214.1400000000001</v>
      </c>
      <c r="D1408" s="20">
        <f t="shared" si="252"/>
        <v>1.3171748315464753E-4</v>
      </c>
      <c r="E1408" s="10">
        <f>SUM($C$5:C1408)/SUM($C$5:$C$3941)</f>
        <v>0.89787454496748775</v>
      </c>
      <c r="F1408" t="str">
        <f t="shared" si="253"/>
        <v>B</v>
      </c>
      <c r="G1408" s="21">
        <v>2.9613170731707319</v>
      </c>
      <c r="H1408" s="22">
        <f t="shared" si="254"/>
        <v>1.776790243902439</v>
      </c>
      <c r="I1408" s="23">
        <v>7.884615384615385</v>
      </c>
      <c r="J1408" s="23">
        <v>7.4692936016730496</v>
      </c>
      <c r="K1408" s="24">
        <f t="shared" si="255"/>
        <v>0.94732504216341107</v>
      </c>
      <c r="L1408" t="str">
        <f t="shared" si="256"/>
        <v>X</v>
      </c>
      <c r="M1408" s="10">
        <f t="shared" si="257"/>
        <v>0.95</v>
      </c>
      <c r="N1408" s="24">
        <f t="shared" si="258"/>
        <v>1.6448536269514715</v>
      </c>
      <c r="O1408" s="25">
        <f t="shared" si="259"/>
        <v>17.374878870290591</v>
      </c>
      <c r="P1408" s="8">
        <f t="shared" si="260"/>
        <v>34</v>
      </c>
      <c r="Q1408" s="8">
        <f t="shared" si="261"/>
        <v>410</v>
      </c>
      <c r="R1408" s="8">
        <f t="shared" si="262"/>
        <v>214.82699112436862</v>
      </c>
      <c r="S1408" s="8">
        <f t="shared" si="263"/>
        <v>215</v>
      </c>
      <c r="T1408" t="s">
        <v>62</v>
      </c>
    </row>
    <row r="1409" spans="1:20" x14ac:dyDescent="0.35">
      <c r="A1409" s="18" t="s">
        <v>2870</v>
      </c>
      <c r="B1409" s="18" t="s">
        <v>2871</v>
      </c>
      <c r="C1409" s="19">
        <v>1213.45</v>
      </c>
      <c r="D1409" s="20">
        <f t="shared" si="252"/>
        <v>1.3164262764920606E-4</v>
      </c>
      <c r="E1409" s="10">
        <f>SUM($C$5:C1409)/SUM($C$5:$C$3941)</f>
        <v>0.89800618759513706</v>
      </c>
      <c r="F1409" t="str">
        <f t="shared" si="253"/>
        <v>B</v>
      </c>
      <c r="G1409" s="21">
        <v>0.40515859766277129</v>
      </c>
      <c r="H1409" s="22">
        <f t="shared" si="254"/>
        <v>0.24309515859766276</v>
      </c>
      <c r="I1409" s="23">
        <v>57.596153846153847</v>
      </c>
      <c r="J1409" s="23">
        <v>55.290058538152572</v>
      </c>
      <c r="K1409" s="24">
        <f t="shared" si="255"/>
        <v>0.9599609495772734</v>
      </c>
      <c r="L1409" t="str">
        <f t="shared" si="256"/>
        <v>X</v>
      </c>
      <c r="M1409" s="10">
        <f t="shared" si="257"/>
        <v>0.95</v>
      </c>
      <c r="N1409" s="24">
        <f t="shared" si="258"/>
        <v>1.6448536269514715</v>
      </c>
      <c r="O1409" s="25">
        <f t="shared" si="259"/>
        <v>128.61431362351306</v>
      </c>
      <c r="P1409" s="8">
        <f t="shared" si="260"/>
        <v>244</v>
      </c>
      <c r="Q1409" s="8">
        <f t="shared" si="261"/>
        <v>2995</v>
      </c>
      <c r="R1409" s="8">
        <f t="shared" si="262"/>
        <v>1569.7310769648777</v>
      </c>
      <c r="S1409" s="8">
        <f t="shared" si="263"/>
        <v>1570</v>
      </c>
      <c r="T1409" t="s">
        <v>62</v>
      </c>
    </row>
    <row r="1410" spans="1:20" x14ac:dyDescent="0.35">
      <c r="A1410" s="18" t="s">
        <v>2872</v>
      </c>
      <c r="B1410" s="18" t="s">
        <v>2873</v>
      </c>
      <c r="C1410" s="19">
        <v>1213.24</v>
      </c>
      <c r="D1410" s="20">
        <f t="shared" si="252"/>
        <v>1.3161984553885429E-4</v>
      </c>
      <c r="E1410" s="10">
        <f>SUM($C$5:C1410)/SUM($C$5:$C$3941)</f>
        <v>0.89813780744067595</v>
      </c>
      <c r="F1410" t="str">
        <f t="shared" si="253"/>
        <v>B</v>
      </c>
      <c r="G1410" s="21">
        <v>1.253347107438016</v>
      </c>
      <c r="H1410" s="22">
        <f t="shared" si="254"/>
        <v>0.75200826446280955</v>
      </c>
      <c r="I1410" s="23">
        <v>18.61538461538462</v>
      </c>
      <c r="J1410" s="23">
        <v>40.225908072302452</v>
      </c>
      <c r="K1410" s="24">
        <f t="shared" si="255"/>
        <v>2.1608958881815363</v>
      </c>
      <c r="L1410" t="str">
        <f t="shared" si="256"/>
        <v>Z</v>
      </c>
      <c r="M1410" s="10">
        <f t="shared" si="257"/>
        <v>0.95</v>
      </c>
      <c r="N1410" s="24">
        <f t="shared" si="258"/>
        <v>1.6448536269514715</v>
      </c>
      <c r="O1410" s="25">
        <f t="shared" si="259"/>
        <v>93.57247384774756</v>
      </c>
      <c r="P1410" s="8">
        <f t="shared" si="260"/>
        <v>131</v>
      </c>
      <c r="Q1410" s="8">
        <f t="shared" si="261"/>
        <v>968.00000000000023</v>
      </c>
      <c r="R1410" s="8">
        <f t="shared" si="262"/>
        <v>507.38937632472357</v>
      </c>
      <c r="S1410" s="8">
        <f t="shared" si="263"/>
        <v>508</v>
      </c>
      <c r="T1410" t="s">
        <v>62</v>
      </c>
    </row>
    <row r="1411" spans="1:20" x14ac:dyDescent="0.35">
      <c r="A1411" s="18" t="s">
        <v>2874</v>
      </c>
      <c r="B1411" s="18" t="s">
        <v>2875</v>
      </c>
      <c r="C1411" s="19">
        <v>1212.57</v>
      </c>
      <c r="D1411" s="20">
        <f t="shared" si="252"/>
        <v>1.3154715975820821E-4</v>
      </c>
      <c r="E1411" s="10">
        <f>SUM($C$5:C1411)/SUM($C$5:$C$3941)</f>
        <v>0.89826935460043411</v>
      </c>
      <c r="F1411" t="str">
        <f t="shared" si="253"/>
        <v>B</v>
      </c>
      <c r="G1411" s="21">
        <v>0.41328220858895698</v>
      </c>
      <c r="H1411" s="22">
        <f t="shared" si="254"/>
        <v>0.24796932515337416</v>
      </c>
      <c r="I1411" s="23">
        <v>56.42307692307692</v>
      </c>
      <c r="J1411" s="23">
        <v>95.708164700546376</v>
      </c>
      <c r="K1411" s="24">
        <f t="shared" si="255"/>
        <v>1.6962592244132284</v>
      </c>
      <c r="L1411" t="str">
        <f t="shared" si="256"/>
        <v>Y</v>
      </c>
      <c r="M1411" s="10">
        <f t="shared" si="257"/>
        <v>0.95</v>
      </c>
      <c r="N1411" s="24">
        <f t="shared" si="258"/>
        <v>1.6448536269514715</v>
      </c>
      <c r="O1411" s="25">
        <f t="shared" si="259"/>
        <v>222.63387373035349</v>
      </c>
      <c r="P1411" s="8">
        <f t="shared" si="260"/>
        <v>336</v>
      </c>
      <c r="Q1411" s="8">
        <f t="shared" si="261"/>
        <v>2934</v>
      </c>
      <c r="R1411" s="8">
        <f t="shared" si="262"/>
        <v>1538.3178255333314</v>
      </c>
      <c r="S1411" s="8">
        <f t="shared" si="263"/>
        <v>1539</v>
      </c>
      <c r="T1411" t="s">
        <v>62</v>
      </c>
    </row>
    <row r="1412" spans="1:20" x14ac:dyDescent="0.35">
      <c r="A1412" s="18" t="s">
        <v>2876</v>
      </c>
      <c r="B1412" s="18" t="s">
        <v>2877</v>
      </c>
      <c r="C1412" s="19">
        <v>1212.32</v>
      </c>
      <c r="D1412" s="20">
        <f t="shared" si="252"/>
        <v>1.3152003819826566E-4</v>
      </c>
      <c r="E1412" s="10">
        <f>SUM($C$5:C1412)/SUM($C$5:$C$3941)</f>
        <v>0.8984008746386325</v>
      </c>
      <c r="F1412" t="str">
        <f t="shared" si="253"/>
        <v>B</v>
      </c>
      <c r="G1412" s="21">
        <v>2.557637130801687</v>
      </c>
      <c r="H1412" s="22">
        <f t="shared" si="254"/>
        <v>1.5345822784810121</v>
      </c>
      <c r="I1412" s="23">
        <v>9.115384615384615</v>
      </c>
      <c r="J1412" s="23">
        <v>43.47532716838586</v>
      </c>
      <c r="K1412" s="24">
        <f t="shared" si="255"/>
        <v>4.7694451745908539</v>
      </c>
      <c r="L1412" t="str">
        <f t="shared" si="256"/>
        <v>Z</v>
      </c>
      <c r="M1412" s="10">
        <f t="shared" si="257"/>
        <v>0.95</v>
      </c>
      <c r="N1412" s="24">
        <f t="shared" si="258"/>
        <v>1.6448536269514715</v>
      </c>
      <c r="O1412" s="25">
        <f t="shared" si="259"/>
        <v>101.13118906288011</v>
      </c>
      <c r="P1412" s="8">
        <f t="shared" si="260"/>
        <v>120</v>
      </c>
      <c r="Q1412" s="8">
        <f t="shared" si="261"/>
        <v>474</v>
      </c>
      <c r="R1412" s="8">
        <f t="shared" si="262"/>
        <v>248.54731697188183</v>
      </c>
      <c r="S1412" s="8">
        <f t="shared" si="263"/>
        <v>249</v>
      </c>
      <c r="T1412" t="s">
        <v>62</v>
      </c>
    </row>
    <row r="1413" spans="1:20" x14ac:dyDescent="0.35">
      <c r="A1413" s="18" t="s">
        <v>2878</v>
      </c>
      <c r="B1413" s="18" t="s">
        <v>2879</v>
      </c>
      <c r="C1413" s="19">
        <v>1211.52</v>
      </c>
      <c r="D1413" s="20">
        <f t="shared" ref="D1413:D1476" si="264">C1413/SUM($C$5:$C$3941)</f>
        <v>1.3143324920644948E-4</v>
      </c>
      <c r="E1413" s="10">
        <f>SUM($C$5:C1413)/SUM($C$5:$C$3941)</f>
        <v>0.89853230788783889</v>
      </c>
      <c r="F1413" t="str">
        <f t="shared" ref="F1413:F1476" si="265">IF(E1413-D1413&lt;CutA,"A",IF(E1413-D1413&lt;CutB,"B","C"))</f>
        <v>B</v>
      </c>
      <c r="G1413" s="21">
        <v>0.79287958115183244</v>
      </c>
      <c r="H1413" s="22">
        <f t="shared" ref="H1413:H1476" si="266">G1413*CostRatio</f>
        <v>0.47572774869109946</v>
      </c>
      <c r="I1413" s="23">
        <v>29.38461538461538</v>
      </c>
      <c r="J1413" s="23">
        <v>48.108192546023268</v>
      </c>
      <c r="K1413" s="24">
        <f t="shared" ref="K1413:K1476" si="267">IF(I1413&gt;0,J1413/I1413,0)</f>
        <v>1.6371897986866559</v>
      </c>
      <c r="L1413" t="str">
        <f t="shared" ref="L1413:L1476" si="268">IF(K1413&lt;=CutX,"X",IF(K1413&lt;=CutY,"Y","Z"))</f>
        <v>Y</v>
      </c>
      <c r="M1413" s="10">
        <f t="shared" ref="M1413:M1476" si="269">_xlfn.XLOOKUP(F1413,TargetClass,TargetLevel)</f>
        <v>0.95</v>
      </c>
      <c r="N1413" s="24">
        <f t="shared" ref="N1413:N1476" si="270">_xlfn.NORM.S.INV(M1413)</f>
        <v>1.6448536269514715</v>
      </c>
      <c r="O1413" s="25">
        <f t="shared" ref="O1413:O1476" si="271">N1413*J1413*SQRT(LeadTime)</f>
        <v>111.90804147376711</v>
      </c>
      <c r="P1413" s="8">
        <f t="shared" ref="P1413:P1476" si="272">ROUNDUP(ROUND(I1413*LeadTime+O1413,6),0)</f>
        <v>171</v>
      </c>
      <c r="Q1413" s="8">
        <f t="shared" ref="Q1413:Q1476" si="273">I1413*WeeksPerYear</f>
        <v>1527.9999999999998</v>
      </c>
      <c r="R1413" s="8">
        <f t="shared" ref="R1413:R1476" si="274">SQRT(2*Q1413*OrderCost/(HoldingRate*H1413))</f>
        <v>801.48875386645113</v>
      </c>
      <c r="S1413" s="8">
        <f t="shared" ref="S1413:S1476" si="275">MAX(ROUNDUP(ROUND(R1413,6),0),ROUNDUP(ROUND(I1413,6),0))</f>
        <v>802</v>
      </c>
      <c r="T1413" t="s">
        <v>62</v>
      </c>
    </row>
    <row r="1414" spans="1:20" x14ac:dyDescent="0.35">
      <c r="A1414" s="18" t="s">
        <v>2880</v>
      </c>
      <c r="B1414" s="18" t="s">
        <v>2881</v>
      </c>
      <c r="C1414" s="19">
        <v>1211.49</v>
      </c>
      <c r="D1414" s="20">
        <f t="shared" si="264"/>
        <v>1.3142999461925636E-4</v>
      </c>
      <c r="E1414" s="10">
        <f>SUM($C$5:C1414)/SUM($C$5:$C$3941)</f>
        <v>0.89866373788245812</v>
      </c>
      <c r="F1414" t="str">
        <f t="shared" si="265"/>
        <v>B</v>
      </c>
      <c r="G1414" s="21">
        <v>1.5754096228868659</v>
      </c>
      <c r="H1414" s="22">
        <f t="shared" si="266"/>
        <v>0.94524577373211949</v>
      </c>
      <c r="I1414" s="23">
        <v>14.78846153846154</v>
      </c>
      <c r="J1414" s="23">
        <v>45.410259071703997</v>
      </c>
      <c r="K1414" s="24">
        <f t="shared" si="267"/>
        <v>3.0706547096600878</v>
      </c>
      <c r="L1414" t="str">
        <f t="shared" si="268"/>
        <v>Z</v>
      </c>
      <c r="M1414" s="10">
        <f t="shared" si="269"/>
        <v>0.95</v>
      </c>
      <c r="N1414" s="24">
        <f t="shared" si="270"/>
        <v>1.6448536269514715</v>
      </c>
      <c r="O1414" s="25">
        <f t="shared" si="271"/>
        <v>105.63217794285707</v>
      </c>
      <c r="P1414" s="8">
        <f t="shared" si="272"/>
        <v>136</v>
      </c>
      <c r="Q1414" s="8">
        <f t="shared" si="273"/>
        <v>769.00000000000011</v>
      </c>
      <c r="R1414" s="8">
        <f t="shared" si="274"/>
        <v>403.37204379421985</v>
      </c>
      <c r="S1414" s="8">
        <f t="shared" si="275"/>
        <v>404</v>
      </c>
      <c r="T1414" t="s">
        <v>62</v>
      </c>
    </row>
    <row r="1415" spans="1:20" x14ac:dyDescent="0.35">
      <c r="A1415" s="18" t="s">
        <v>2882</v>
      </c>
      <c r="B1415" s="18" t="s">
        <v>2883</v>
      </c>
      <c r="C1415" s="19">
        <v>1208.99</v>
      </c>
      <c r="D1415" s="20">
        <f t="shared" si="264"/>
        <v>1.3115877901983075E-4</v>
      </c>
      <c r="E1415" s="10">
        <f>SUM($C$5:C1415)/SUM($C$5:$C$3941)</f>
        <v>0.89879489666147794</v>
      </c>
      <c r="F1415" t="str">
        <f t="shared" si="265"/>
        <v>B</v>
      </c>
      <c r="G1415" s="21">
        <v>3.4641547277936962</v>
      </c>
      <c r="H1415" s="22">
        <f t="shared" si="266"/>
        <v>2.0784928366762174</v>
      </c>
      <c r="I1415" s="23">
        <v>6.7115384615384617</v>
      </c>
      <c r="J1415" s="23">
        <v>12.849561735810809</v>
      </c>
      <c r="K1415" s="24">
        <f t="shared" si="267"/>
        <v>1.9145478804073413</v>
      </c>
      <c r="L1415" t="str">
        <f t="shared" si="268"/>
        <v>Y</v>
      </c>
      <c r="M1415" s="10">
        <f t="shared" si="269"/>
        <v>0.95</v>
      </c>
      <c r="N1415" s="24">
        <f t="shared" si="270"/>
        <v>1.6448536269514715</v>
      </c>
      <c r="O1415" s="25">
        <f t="shared" si="271"/>
        <v>29.890320370593773</v>
      </c>
      <c r="P1415" s="8">
        <f t="shared" si="272"/>
        <v>44</v>
      </c>
      <c r="Q1415" s="8">
        <f t="shared" si="273"/>
        <v>349</v>
      </c>
      <c r="R1415" s="8">
        <f t="shared" si="274"/>
        <v>183.25399250238823</v>
      </c>
      <c r="S1415" s="8">
        <f t="shared" si="275"/>
        <v>184</v>
      </c>
      <c r="T1415" t="s">
        <v>62</v>
      </c>
    </row>
    <row r="1416" spans="1:20" x14ac:dyDescent="0.35">
      <c r="A1416" s="18" t="s">
        <v>2884</v>
      </c>
      <c r="B1416" s="18" t="s">
        <v>2885</v>
      </c>
      <c r="C1416" s="19">
        <v>1208.3399999999999</v>
      </c>
      <c r="D1416" s="20">
        <f t="shared" si="264"/>
        <v>1.3108826296398009E-4</v>
      </c>
      <c r="E1416" s="10">
        <f>SUM($C$5:C1416)/SUM($C$5:$C$3941)</f>
        <v>0.89892598492444198</v>
      </c>
      <c r="F1416" t="str">
        <f t="shared" si="265"/>
        <v>B</v>
      </c>
      <c r="G1416" s="21">
        <v>1.88803125</v>
      </c>
      <c r="H1416" s="22">
        <f t="shared" si="266"/>
        <v>1.13281875</v>
      </c>
      <c r="I1416" s="23">
        <v>12.30769230769231</v>
      </c>
      <c r="J1416" s="23">
        <v>27.902166942019601</v>
      </c>
      <c r="K1416" s="24">
        <f t="shared" si="267"/>
        <v>2.2670510640390922</v>
      </c>
      <c r="L1416" t="str">
        <f t="shared" si="268"/>
        <v>Z</v>
      </c>
      <c r="M1416" s="10">
        <f t="shared" si="269"/>
        <v>0.95</v>
      </c>
      <c r="N1416" s="24">
        <f t="shared" si="270"/>
        <v>1.6448536269514715</v>
      </c>
      <c r="O1416" s="25">
        <f t="shared" si="271"/>
        <v>64.905303860009894</v>
      </c>
      <c r="P1416" s="8">
        <f t="shared" si="272"/>
        <v>90</v>
      </c>
      <c r="Q1416" s="8">
        <f t="shared" si="273"/>
        <v>640.00000000000011</v>
      </c>
      <c r="R1416" s="8">
        <f t="shared" si="274"/>
        <v>336.1435408296424</v>
      </c>
      <c r="S1416" s="8">
        <f t="shared" si="275"/>
        <v>337</v>
      </c>
      <c r="T1416" t="s">
        <v>175</v>
      </c>
    </row>
    <row r="1417" spans="1:20" x14ac:dyDescent="0.35">
      <c r="A1417" s="18" t="s">
        <v>2886</v>
      </c>
      <c r="B1417" s="18" t="s">
        <v>2887</v>
      </c>
      <c r="C1417" s="19">
        <v>1207.82</v>
      </c>
      <c r="D1417" s="20">
        <f t="shared" si="264"/>
        <v>1.3103185011929954E-4</v>
      </c>
      <c r="E1417" s="10">
        <f>SUM($C$5:C1417)/SUM($C$5:$C$3941)</f>
        <v>0.89905701677456129</v>
      </c>
      <c r="F1417" t="str">
        <f t="shared" si="265"/>
        <v>B</v>
      </c>
      <c r="G1417" s="21">
        <v>3.195291005291006</v>
      </c>
      <c r="H1417" s="22">
        <f t="shared" si="266"/>
        <v>1.9171746031746035</v>
      </c>
      <c r="I1417" s="23">
        <v>7.2692307692307692</v>
      </c>
      <c r="J1417" s="23">
        <v>12.26682979103289</v>
      </c>
      <c r="K1417" s="24">
        <f t="shared" si="267"/>
        <v>1.6875003945336251</v>
      </c>
      <c r="L1417" t="str">
        <f t="shared" si="268"/>
        <v>Y</v>
      </c>
      <c r="M1417" s="10">
        <f t="shared" si="269"/>
        <v>0.95</v>
      </c>
      <c r="N1417" s="24">
        <f t="shared" si="270"/>
        <v>1.6448536269514715</v>
      </c>
      <c r="O1417" s="25">
        <f t="shared" si="271"/>
        <v>28.534784292577331</v>
      </c>
      <c r="P1417" s="8">
        <f t="shared" si="272"/>
        <v>44</v>
      </c>
      <c r="Q1417" s="8">
        <f t="shared" si="273"/>
        <v>378</v>
      </c>
      <c r="R1417" s="8">
        <f t="shared" si="274"/>
        <v>198.57751156718024</v>
      </c>
      <c r="S1417" s="8">
        <f t="shared" si="275"/>
        <v>199</v>
      </c>
      <c r="T1417" t="s">
        <v>62</v>
      </c>
    </row>
    <row r="1418" spans="1:20" x14ac:dyDescent="0.35">
      <c r="A1418" s="18" t="s">
        <v>2888</v>
      </c>
      <c r="B1418" s="18" t="s">
        <v>2889</v>
      </c>
      <c r="C1418" s="19">
        <v>1207.4000000000001</v>
      </c>
      <c r="D1418" s="20">
        <f t="shared" si="264"/>
        <v>1.3098628589859607E-4</v>
      </c>
      <c r="E1418" s="10">
        <f>SUM($C$5:C1418)/SUM($C$5:$C$3941)</f>
        <v>0.89918800306045987</v>
      </c>
      <c r="F1418" t="str">
        <f t="shared" si="265"/>
        <v>B</v>
      </c>
      <c r="G1418" s="21">
        <v>0.74073619631901833</v>
      </c>
      <c r="H1418" s="22">
        <f t="shared" si="266"/>
        <v>0.44444171779141101</v>
      </c>
      <c r="I1418" s="23">
        <v>31.34615384615385</v>
      </c>
      <c r="J1418" s="23">
        <v>52.482633772154983</v>
      </c>
      <c r="K1418" s="24">
        <f t="shared" si="267"/>
        <v>1.6742926111362324</v>
      </c>
      <c r="L1418" t="str">
        <f t="shared" si="268"/>
        <v>Y</v>
      </c>
      <c r="M1418" s="10">
        <f t="shared" si="269"/>
        <v>0.95</v>
      </c>
      <c r="N1418" s="24">
        <f t="shared" si="270"/>
        <v>1.6448536269514715</v>
      </c>
      <c r="O1418" s="25">
        <f t="shared" si="271"/>
        <v>122.08375426302197</v>
      </c>
      <c r="P1418" s="8">
        <f t="shared" si="272"/>
        <v>185</v>
      </c>
      <c r="Q1418" s="8">
        <f t="shared" si="273"/>
        <v>1630.0000000000002</v>
      </c>
      <c r="R1418" s="8">
        <f t="shared" si="274"/>
        <v>856.44877256471545</v>
      </c>
      <c r="S1418" s="8">
        <f t="shared" si="275"/>
        <v>857</v>
      </c>
      <c r="T1418" t="s">
        <v>62</v>
      </c>
    </row>
    <row r="1419" spans="1:20" x14ac:dyDescent="0.35">
      <c r="A1419" s="18" t="s">
        <v>2890</v>
      </c>
      <c r="B1419" s="18" t="s">
        <v>2891</v>
      </c>
      <c r="C1419" s="19">
        <v>1206.1199999999999</v>
      </c>
      <c r="D1419" s="20">
        <f t="shared" si="264"/>
        <v>1.3084742351169012E-4</v>
      </c>
      <c r="E1419" s="10">
        <f>SUM($C$5:C1419)/SUM($C$5:$C$3941)</f>
        <v>0.89931885048397164</v>
      </c>
      <c r="F1419" t="str">
        <f t="shared" si="265"/>
        <v>B</v>
      </c>
      <c r="G1419" s="21">
        <v>1.8191855203619911</v>
      </c>
      <c r="H1419" s="22">
        <f t="shared" si="266"/>
        <v>1.0915113122171947</v>
      </c>
      <c r="I1419" s="23">
        <v>12.75</v>
      </c>
      <c r="J1419" s="23">
        <v>44.364300698541257</v>
      </c>
      <c r="K1419" s="24">
        <f t="shared" si="267"/>
        <v>3.4795529959640201</v>
      </c>
      <c r="L1419" t="str">
        <f t="shared" si="268"/>
        <v>Z</v>
      </c>
      <c r="M1419" s="10">
        <f t="shared" si="269"/>
        <v>0.95</v>
      </c>
      <c r="N1419" s="24">
        <f t="shared" si="270"/>
        <v>1.6448536269514715</v>
      </c>
      <c r="O1419" s="25">
        <f t="shared" si="271"/>
        <v>103.19909644864481</v>
      </c>
      <c r="P1419" s="8">
        <f t="shared" si="272"/>
        <v>129</v>
      </c>
      <c r="Q1419" s="8">
        <f t="shared" si="273"/>
        <v>663</v>
      </c>
      <c r="R1419" s="8">
        <f t="shared" si="274"/>
        <v>348.54402450937516</v>
      </c>
      <c r="S1419" s="8">
        <f t="shared" si="275"/>
        <v>349</v>
      </c>
      <c r="T1419" t="s">
        <v>175</v>
      </c>
    </row>
    <row r="1420" spans="1:20" x14ac:dyDescent="0.35">
      <c r="A1420" s="18" t="s">
        <v>2892</v>
      </c>
      <c r="B1420" s="18" t="s">
        <v>2893</v>
      </c>
      <c r="C1420" s="19">
        <v>1205.52</v>
      </c>
      <c r="D1420" s="20">
        <f t="shared" si="264"/>
        <v>1.30782331767828E-4</v>
      </c>
      <c r="E1420" s="10">
        <f>SUM($C$5:C1420)/SUM($C$5:$C$3941)</f>
        <v>0.89944963281573942</v>
      </c>
      <c r="F1420" t="str">
        <f t="shared" si="265"/>
        <v>B</v>
      </c>
      <c r="G1420" s="21">
        <v>0.61631901840490799</v>
      </c>
      <c r="H1420" s="22">
        <f t="shared" si="266"/>
        <v>0.36979141104294477</v>
      </c>
      <c r="I1420" s="23">
        <v>37.615384615384613</v>
      </c>
      <c r="J1420" s="23">
        <v>55.106369101361103</v>
      </c>
      <c r="K1420" s="24">
        <f t="shared" si="267"/>
        <v>1.464995497582197</v>
      </c>
      <c r="L1420" t="str">
        <f t="shared" si="268"/>
        <v>Y</v>
      </c>
      <c r="M1420" s="10">
        <f t="shared" si="269"/>
        <v>0.95</v>
      </c>
      <c r="N1420" s="24">
        <f t="shared" si="270"/>
        <v>1.6448536269514715</v>
      </c>
      <c r="O1420" s="25">
        <f t="shared" si="271"/>
        <v>128.18701997511653</v>
      </c>
      <c r="P1420" s="8">
        <f t="shared" si="272"/>
        <v>204</v>
      </c>
      <c r="Q1420" s="8">
        <f t="shared" si="273"/>
        <v>1956</v>
      </c>
      <c r="R1420" s="8">
        <f t="shared" si="274"/>
        <v>1028.5395904049876</v>
      </c>
      <c r="S1420" s="8">
        <f t="shared" si="275"/>
        <v>1029</v>
      </c>
      <c r="T1420" t="s">
        <v>62</v>
      </c>
    </row>
    <row r="1421" spans="1:20" x14ac:dyDescent="0.35">
      <c r="A1421" s="18" t="s">
        <v>2894</v>
      </c>
      <c r="B1421" s="18" t="s">
        <v>2895</v>
      </c>
      <c r="C1421" s="19">
        <v>1204.29</v>
      </c>
      <c r="D1421" s="20">
        <f t="shared" si="264"/>
        <v>1.3064889369291058E-4</v>
      </c>
      <c r="E1421" s="10">
        <f>SUM($C$5:C1421)/SUM($C$5:$C$3941)</f>
        <v>0.89958028170943227</v>
      </c>
      <c r="F1421" t="str">
        <f t="shared" si="265"/>
        <v>B</v>
      </c>
      <c r="G1421" s="21">
        <v>1.316163934426229</v>
      </c>
      <c r="H1421" s="22">
        <f t="shared" si="266"/>
        <v>0.7896983606557374</v>
      </c>
      <c r="I1421" s="23">
        <v>17.59615384615385</v>
      </c>
      <c r="J1421" s="23">
        <v>22.62850849441363</v>
      </c>
      <c r="K1421" s="24">
        <f t="shared" si="267"/>
        <v>1.2859917395732334</v>
      </c>
      <c r="L1421" t="str">
        <f t="shared" si="268"/>
        <v>Y</v>
      </c>
      <c r="M1421" s="10">
        <f t="shared" si="269"/>
        <v>0.95</v>
      </c>
      <c r="N1421" s="24">
        <f t="shared" si="270"/>
        <v>1.6448536269514715</v>
      </c>
      <c r="O1421" s="25">
        <f t="shared" si="271"/>
        <v>52.63785507343195</v>
      </c>
      <c r="P1421" s="8">
        <f t="shared" si="272"/>
        <v>88</v>
      </c>
      <c r="Q1421" s="8">
        <f t="shared" si="273"/>
        <v>915.00000000000023</v>
      </c>
      <c r="R1421" s="8">
        <f t="shared" si="274"/>
        <v>481.38763046894212</v>
      </c>
      <c r="S1421" s="8">
        <f t="shared" si="275"/>
        <v>482</v>
      </c>
      <c r="T1421" t="s">
        <v>62</v>
      </c>
    </row>
    <row r="1422" spans="1:20" x14ac:dyDescent="0.35">
      <c r="A1422" s="18" t="s">
        <v>2896</v>
      </c>
      <c r="B1422" s="18" t="s">
        <v>2897</v>
      </c>
      <c r="C1422" s="19">
        <v>1200.96</v>
      </c>
      <c r="D1422" s="20">
        <f t="shared" si="264"/>
        <v>1.3028763451447566E-4</v>
      </c>
      <c r="E1422" s="10">
        <f>SUM($C$5:C1422)/SUM($C$5:$C$3941)</f>
        <v>0.89971056934394678</v>
      </c>
      <c r="F1422" t="str">
        <f t="shared" si="265"/>
        <v>B</v>
      </c>
      <c r="G1422" s="21">
        <v>1.2254693877551019</v>
      </c>
      <c r="H1422" s="22">
        <f t="shared" si="266"/>
        <v>0.73528163265306112</v>
      </c>
      <c r="I1422" s="23">
        <v>18.84615384615385</v>
      </c>
      <c r="J1422" s="23">
        <v>38.30188886725297</v>
      </c>
      <c r="K1422" s="24">
        <f t="shared" si="267"/>
        <v>2.0323451235685246</v>
      </c>
      <c r="L1422" t="str">
        <f t="shared" si="268"/>
        <v>Z</v>
      </c>
      <c r="M1422" s="10">
        <f t="shared" si="269"/>
        <v>0.95</v>
      </c>
      <c r="N1422" s="24">
        <f t="shared" si="270"/>
        <v>1.6448536269514715</v>
      </c>
      <c r="O1422" s="25">
        <f t="shared" si="271"/>
        <v>89.096869806107037</v>
      </c>
      <c r="P1422" s="8">
        <f t="shared" si="272"/>
        <v>127</v>
      </c>
      <c r="Q1422" s="8">
        <f t="shared" si="273"/>
        <v>980.00000000000023</v>
      </c>
      <c r="R1422" s="8">
        <f t="shared" si="274"/>
        <v>516.29887289907231</v>
      </c>
      <c r="S1422" s="8">
        <f t="shared" si="275"/>
        <v>517</v>
      </c>
      <c r="T1422" t="s">
        <v>175</v>
      </c>
    </row>
    <row r="1423" spans="1:20" x14ac:dyDescent="0.35">
      <c r="A1423" s="18" t="s">
        <v>2898</v>
      </c>
      <c r="B1423" s="18" t="s">
        <v>2899</v>
      </c>
      <c r="C1423" s="19">
        <v>1200.6500000000001</v>
      </c>
      <c r="D1423" s="20">
        <f t="shared" si="264"/>
        <v>1.3025400378014691E-4</v>
      </c>
      <c r="E1423" s="10">
        <f>SUM($C$5:C1423)/SUM($C$5:$C$3941)</f>
        <v>0.89984082334772697</v>
      </c>
      <c r="F1423" t="str">
        <f t="shared" si="265"/>
        <v>B</v>
      </c>
      <c r="G1423" s="21">
        <v>0.85577334283677819</v>
      </c>
      <c r="H1423" s="22">
        <f t="shared" si="266"/>
        <v>0.51346400570206685</v>
      </c>
      <c r="I1423" s="23">
        <v>26.98076923076923</v>
      </c>
      <c r="J1423" s="23">
        <v>48.945143517069042</v>
      </c>
      <c r="K1423" s="24">
        <f t="shared" si="267"/>
        <v>1.8140751695563722</v>
      </c>
      <c r="L1423" t="str">
        <f t="shared" si="268"/>
        <v>Y</v>
      </c>
      <c r="M1423" s="10">
        <f t="shared" si="269"/>
        <v>0.95</v>
      </c>
      <c r="N1423" s="24">
        <f t="shared" si="270"/>
        <v>1.6448536269514715</v>
      </c>
      <c r="O1423" s="25">
        <f t="shared" si="271"/>
        <v>113.85493531912822</v>
      </c>
      <c r="P1423" s="8">
        <f t="shared" si="272"/>
        <v>168</v>
      </c>
      <c r="Q1423" s="8">
        <f t="shared" si="273"/>
        <v>1403</v>
      </c>
      <c r="R1423" s="8">
        <f t="shared" si="274"/>
        <v>739.24574091929435</v>
      </c>
      <c r="S1423" s="8">
        <f t="shared" si="275"/>
        <v>740</v>
      </c>
      <c r="T1423" t="s">
        <v>62</v>
      </c>
    </row>
    <row r="1424" spans="1:20" x14ac:dyDescent="0.35">
      <c r="A1424" s="18" t="s">
        <v>2900</v>
      </c>
      <c r="B1424" s="18" t="s">
        <v>2901</v>
      </c>
      <c r="C1424" s="19">
        <v>1198</v>
      </c>
      <c r="D1424" s="20">
        <f t="shared" si="264"/>
        <v>1.2996651524475574E-4</v>
      </c>
      <c r="E1424" s="10">
        <f>SUM($C$5:C1424)/SUM($C$5:$C$3941)</f>
        <v>0.89997078986297174</v>
      </c>
      <c r="F1424" t="str">
        <f t="shared" si="265"/>
        <v>B</v>
      </c>
      <c r="G1424" s="21">
        <v>0.4131034482758621</v>
      </c>
      <c r="H1424" s="22">
        <f t="shared" si="266"/>
        <v>0.24786206896551724</v>
      </c>
      <c r="I1424" s="23">
        <v>55.769230769230766</v>
      </c>
      <c r="J1424" s="23">
        <v>45.27026266490644</v>
      </c>
      <c r="K1424" s="24">
        <f t="shared" si="267"/>
        <v>0.81174264088797754</v>
      </c>
      <c r="L1424" t="str">
        <f t="shared" si="268"/>
        <v>X</v>
      </c>
      <c r="M1424" s="10">
        <f t="shared" si="269"/>
        <v>0.95</v>
      </c>
      <c r="N1424" s="24">
        <f t="shared" si="270"/>
        <v>1.6448536269514715</v>
      </c>
      <c r="O1424" s="25">
        <f t="shared" si="271"/>
        <v>105.30652189824281</v>
      </c>
      <c r="P1424" s="8">
        <f t="shared" si="272"/>
        <v>217</v>
      </c>
      <c r="Q1424" s="8">
        <f t="shared" si="273"/>
        <v>2900</v>
      </c>
      <c r="R1424" s="8">
        <f t="shared" si="274"/>
        <v>1529.7094919168624</v>
      </c>
      <c r="S1424" s="8">
        <f t="shared" si="275"/>
        <v>1530</v>
      </c>
      <c r="T1424" t="s">
        <v>62</v>
      </c>
    </row>
    <row r="1425" spans="1:20" x14ac:dyDescent="0.35">
      <c r="A1425" s="18" t="s">
        <v>2902</v>
      </c>
      <c r="B1425" s="18" t="s">
        <v>2903</v>
      </c>
      <c r="C1425" s="19">
        <v>1197.98</v>
      </c>
      <c r="D1425" s="20">
        <f t="shared" si="264"/>
        <v>1.2996434551996034E-4</v>
      </c>
      <c r="E1425" s="10">
        <f>SUM($C$5:C1425)/SUM($C$5:$C$3941)</f>
        <v>0.90010075420849178</v>
      </c>
      <c r="F1425" t="str">
        <f t="shared" si="265"/>
        <v>B</v>
      </c>
      <c r="G1425" s="21">
        <v>2.3582283464566931</v>
      </c>
      <c r="H1425" s="22">
        <f t="shared" si="266"/>
        <v>1.4149370078740158</v>
      </c>
      <c r="I1425" s="23">
        <v>9.7692307692307701</v>
      </c>
      <c r="J1425" s="23">
        <v>32.152586810587543</v>
      </c>
      <c r="K1425" s="24">
        <f t="shared" si="267"/>
        <v>3.2912096735247087</v>
      </c>
      <c r="L1425" t="str">
        <f t="shared" si="268"/>
        <v>Z</v>
      </c>
      <c r="M1425" s="10">
        <f t="shared" si="269"/>
        <v>0.95</v>
      </c>
      <c r="N1425" s="24">
        <f t="shared" si="270"/>
        <v>1.6448536269514715</v>
      </c>
      <c r="O1425" s="25">
        <f t="shared" si="271"/>
        <v>74.792521353736831</v>
      </c>
      <c r="P1425" s="8">
        <f t="shared" si="272"/>
        <v>95</v>
      </c>
      <c r="Q1425" s="8">
        <f t="shared" si="273"/>
        <v>508.00000000000006</v>
      </c>
      <c r="R1425" s="8">
        <f t="shared" si="274"/>
        <v>267.96514088142618</v>
      </c>
      <c r="S1425" s="8">
        <f t="shared" si="275"/>
        <v>268</v>
      </c>
      <c r="T1425" t="s">
        <v>62</v>
      </c>
    </row>
    <row r="1426" spans="1:20" x14ac:dyDescent="0.35">
      <c r="A1426" s="18" t="s">
        <v>2904</v>
      </c>
      <c r="B1426" s="18" t="s">
        <v>2905</v>
      </c>
      <c r="C1426" s="19">
        <v>1197.05</v>
      </c>
      <c r="D1426" s="20">
        <f t="shared" si="264"/>
        <v>1.2986345331697399E-4</v>
      </c>
      <c r="E1426" s="10">
        <f>SUM($C$5:C1426)/SUM($C$5:$C$3941)</f>
        <v>0.90023061766180867</v>
      </c>
      <c r="F1426" t="str">
        <f t="shared" si="265"/>
        <v>B</v>
      </c>
      <c r="G1426" s="21">
        <v>0.41622044506258687</v>
      </c>
      <c r="H1426" s="22">
        <f t="shared" si="266"/>
        <v>0.24973226703755211</v>
      </c>
      <c r="I1426" s="23">
        <v>55.307692307692307</v>
      </c>
      <c r="J1426" s="23">
        <v>71.491268755671314</v>
      </c>
      <c r="K1426" s="24">
        <f t="shared" si="267"/>
        <v>1.2926098662360599</v>
      </c>
      <c r="L1426" t="str">
        <f t="shared" si="268"/>
        <v>Y</v>
      </c>
      <c r="M1426" s="10">
        <f t="shared" si="269"/>
        <v>0.95</v>
      </c>
      <c r="N1426" s="24">
        <f t="shared" si="270"/>
        <v>1.6448536269514715</v>
      </c>
      <c r="O1426" s="25">
        <f t="shared" si="271"/>
        <v>166.30115257953568</v>
      </c>
      <c r="P1426" s="8">
        <f t="shared" si="272"/>
        <v>277</v>
      </c>
      <c r="Q1426" s="8">
        <f t="shared" si="273"/>
        <v>2876</v>
      </c>
      <c r="R1426" s="8">
        <f t="shared" si="274"/>
        <v>1517.6516865226545</v>
      </c>
      <c r="S1426" s="8">
        <f t="shared" si="275"/>
        <v>1518</v>
      </c>
      <c r="T1426" t="s">
        <v>62</v>
      </c>
    </row>
    <row r="1427" spans="1:20" x14ac:dyDescent="0.35">
      <c r="A1427" s="18" t="s">
        <v>2906</v>
      </c>
      <c r="B1427" s="18" t="s">
        <v>2907</v>
      </c>
      <c r="C1427" s="19">
        <v>1196.8499999999999</v>
      </c>
      <c r="D1427" s="20">
        <f t="shared" si="264"/>
        <v>1.2984175606901995E-4</v>
      </c>
      <c r="E1427" s="10">
        <f>SUM($C$5:C1427)/SUM($C$5:$C$3941)</f>
        <v>0.90036045941787768</v>
      </c>
      <c r="F1427" t="str">
        <f t="shared" si="265"/>
        <v>B</v>
      </c>
      <c r="G1427" s="21">
        <v>3.8116242038216561</v>
      </c>
      <c r="H1427" s="22">
        <f t="shared" si="266"/>
        <v>2.2869745222929936</v>
      </c>
      <c r="I1427" s="23">
        <v>6.0384615384615383</v>
      </c>
      <c r="J1427" s="23">
        <v>12.024422106633301</v>
      </c>
      <c r="K1427" s="24">
        <f t="shared" si="267"/>
        <v>1.9913055717991455</v>
      </c>
      <c r="L1427" t="str">
        <f t="shared" si="268"/>
        <v>Y</v>
      </c>
      <c r="M1427" s="10">
        <f t="shared" si="269"/>
        <v>0.95</v>
      </c>
      <c r="N1427" s="24">
        <f t="shared" si="270"/>
        <v>1.6448536269514715</v>
      </c>
      <c r="O1427" s="25">
        <f t="shared" si="271"/>
        <v>27.970901765221988</v>
      </c>
      <c r="P1427" s="8">
        <f t="shared" si="272"/>
        <v>41</v>
      </c>
      <c r="Q1427" s="8">
        <f t="shared" si="273"/>
        <v>314</v>
      </c>
      <c r="R1427" s="8">
        <f t="shared" si="274"/>
        <v>165.71016839663653</v>
      </c>
      <c r="S1427" s="8">
        <f t="shared" si="275"/>
        <v>166</v>
      </c>
      <c r="T1427" t="s">
        <v>62</v>
      </c>
    </row>
    <row r="1428" spans="1:20" x14ac:dyDescent="0.35">
      <c r="A1428" s="18" t="s">
        <v>2908</v>
      </c>
      <c r="B1428" s="18" t="s">
        <v>2909</v>
      </c>
      <c r="C1428" s="19">
        <v>1196.29</v>
      </c>
      <c r="D1428" s="20">
        <f t="shared" si="264"/>
        <v>1.2978100377474862E-4</v>
      </c>
      <c r="E1428" s="10">
        <f>SUM($C$5:C1428)/SUM($C$5:$C$3941)</f>
        <v>0.90049024042165238</v>
      </c>
      <c r="F1428" t="str">
        <f t="shared" si="265"/>
        <v>B</v>
      </c>
      <c r="G1428" s="21">
        <v>2.179034608378871</v>
      </c>
      <c r="H1428" s="22">
        <f t="shared" si="266"/>
        <v>1.3074207650273226</v>
      </c>
      <c r="I1428" s="23">
        <v>10.55769230769231</v>
      </c>
      <c r="J1428" s="23">
        <v>10.745566274986899</v>
      </c>
      <c r="K1428" s="24">
        <f t="shared" si="267"/>
        <v>1.0177949841517644</v>
      </c>
      <c r="L1428" t="str">
        <f t="shared" si="268"/>
        <v>Y</v>
      </c>
      <c r="M1428" s="10">
        <f t="shared" si="269"/>
        <v>0.95</v>
      </c>
      <c r="N1428" s="24">
        <f t="shared" si="270"/>
        <v>1.6448536269514715</v>
      </c>
      <c r="O1428" s="25">
        <f t="shared" si="271"/>
        <v>24.996060186837131</v>
      </c>
      <c r="P1428" s="8">
        <f t="shared" si="272"/>
        <v>47</v>
      </c>
      <c r="Q1428" s="8">
        <f t="shared" si="273"/>
        <v>549.00000000000011</v>
      </c>
      <c r="R1428" s="8">
        <f t="shared" si="274"/>
        <v>289.79673013625626</v>
      </c>
      <c r="S1428" s="8">
        <f t="shared" si="275"/>
        <v>290</v>
      </c>
      <c r="T1428" t="s">
        <v>62</v>
      </c>
    </row>
    <row r="1429" spans="1:20" x14ac:dyDescent="0.35">
      <c r="A1429" s="18" t="s">
        <v>2910</v>
      </c>
      <c r="B1429" s="18" t="s">
        <v>2911</v>
      </c>
      <c r="C1429" s="19">
        <v>1194.33</v>
      </c>
      <c r="D1429" s="20">
        <f t="shared" si="264"/>
        <v>1.2956837074479892E-4</v>
      </c>
      <c r="E1429" s="10">
        <f>SUM($C$5:C1429)/SUM($C$5:$C$3941)</f>
        <v>0.90061980879239723</v>
      </c>
      <c r="F1429" t="str">
        <f t="shared" si="265"/>
        <v>B</v>
      </c>
      <c r="G1429" s="21">
        <v>1.638312757201646</v>
      </c>
      <c r="H1429" s="22">
        <f t="shared" si="266"/>
        <v>0.98298765432098756</v>
      </c>
      <c r="I1429" s="23">
        <v>14.01923076923077</v>
      </c>
      <c r="J1429" s="23">
        <v>30.634141138903349</v>
      </c>
      <c r="K1429" s="24">
        <f t="shared" si="267"/>
        <v>2.1851513569588121</v>
      </c>
      <c r="L1429" t="str">
        <f t="shared" si="268"/>
        <v>Z</v>
      </c>
      <c r="M1429" s="10">
        <f t="shared" si="269"/>
        <v>0.95</v>
      </c>
      <c r="N1429" s="24">
        <f t="shared" si="270"/>
        <v>1.6448536269514715</v>
      </c>
      <c r="O1429" s="25">
        <f t="shared" si="271"/>
        <v>71.260352045153169</v>
      </c>
      <c r="P1429" s="8">
        <f t="shared" si="272"/>
        <v>100</v>
      </c>
      <c r="Q1429" s="8">
        <f t="shared" si="273"/>
        <v>729</v>
      </c>
      <c r="R1429" s="8">
        <f t="shared" si="274"/>
        <v>385.12767717147193</v>
      </c>
      <c r="S1429" s="8">
        <f t="shared" si="275"/>
        <v>386</v>
      </c>
      <c r="T1429" t="s">
        <v>62</v>
      </c>
    </row>
    <row r="1430" spans="1:20" x14ac:dyDescent="0.35">
      <c r="A1430" s="18" t="s">
        <v>2912</v>
      </c>
      <c r="B1430" s="18" t="s">
        <v>2913</v>
      </c>
      <c r="C1430" s="19">
        <v>1193.6400000000001</v>
      </c>
      <c r="D1430" s="20">
        <f t="shared" si="264"/>
        <v>1.2949351523935747E-4</v>
      </c>
      <c r="E1430" s="10">
        <f>SUM($C$5:C1430)/SUM($C$5:$C$3941)</f>
        <v>0.9007493023076365</v>
      </c>
      <c r="F1430" t="str">
        <f t="shared" si="265"/>
        <v>B</v>
      </c>
      <c r="G1430" s="21">
        <v>2.8420000000000001</v>
      </c>
      <c r="H1430" s="22">
        <f t="shared" si="266"/>
        <v>1.7052</v>
      </c>
      <c r="I1430" s="23">
        <v>8.0769230769230766</v>
      </c>
      <c r="J1430" s="23">
        <v>19.493433941137621</v>
      </c>
      <c r="K1430" s="24">
        <f t="shared" si="267"/>
        <v>2.4134727736646577</v>
      </c>
      <c r="L1430" t="str">
        <f t="shared" si="268"/>
        <v>Z</v>
      </c>
      <c r="M1430" s="10">
        <f t="shared" si="269"/>
        <v>0.95</v>
      </c>
      <c r="N1430" s="24">
        <f t="shared" si="270"/>
        <v>1.6448536269514715</v>
      </c>
      <c r="O1430" s="25">
        <f t="shared" si="271"/>
        <v>45.345125195964023</v>
      </c>
      <c r="P1430" s="8">
        <f t="shared" si="272"/>
        <v>62</v>
      </c>
      <c r="Q1430" s="8">
        <f t="shared" si="273"/>
        <v>420</v>
      </c>
      <c r="R1430" s="8">
        <f t="shared" si="274"/>
        <v>221.94838080923762</v>
      </c>
      <c r="S1430" s="8">
        <f t="shared" si="275"/>
        <v>222</v>
      </c>
      <c r="T1430" t="s">
        <v>62</v>
      </c>
    </row>
    <row r="1431" spans="1:20" x14ac:dyDescent="0.35">
      <c r="A1431" s="18" t="s">
        <v>2914</v>
      </c>
      <c r="B1431" s="18" t="s">
        <v>2915</v>
      </c>
      <c r="C1431" s="19">
        <v>1193.4100000000001</v>
      </c>
      <c r="D1431" s="20">
        <f t="shared" si="264"/>
        <v>1.2946856340421032E-4</v>
      </c>
      <c r="E1431" s="10">
        <f>SUM($C$5:C1431)/SUM($C$5:$C$3941)</f>
        <v>0.90087877087104073</v>
      </c>
      <c r="F1431" t="str">
        <f t="shared" si="265"/>
        <v>B</v>
      </c>
      <c r="G1431" s="21">
        <v>2.281854684512429</v>
      </c>
      <c r="H1431" s="22">
        <f t="shared" si="266"/>
        <v>1.3691128107074573</v>
      </c>
      <c r="I1431" s="23">
        <v>10.05769230769231</v>
      </c>
      <c r="J1431" s="23">
        <v>39.466746221537363</v>
      </c>
      <c r="K1431" s="24">
        <f t="shared" si="267"/>
        <v>3.9240359531930067</v>
      </c>
      <c r="L1431" t="str">
        <f t="shared" si="268"/>
        <v>Z</v>
      </c>
      <c r="M1431" s="10">
        <f t="shared" si="269"/>
        <v>0.95</v>
      </c>
      <c r="N1431" s="24">
        <f t="shared" si="270"/>
        <v>1.6448536269514715</v>
      </c>
      <c r="O1431" s="25">
        <f t="shared" si="271"/>
        <v>91.80653105537499</v>
      </c>
      <c r="P1431" s="8">
        <f t="shared" si="272"/>
        <v>112</v>
      </c>
      <c r="Q1431" s="8">
        <f t="shared" si="273"/>
        <v>523.00000000000011</v>
      </c>
      <c r="R1431" s="8">
        <f t="shared" si="274"/>
        <v>276.40521021451099</v>
      </c>
      <c r="S1431" s="8">
        <f t="shared" si="275"/>
        <v>277</v>
      </c>
      <c r="T1431" t="s">
        <v>175</v>
      </c>
    </row>
    <row r="1432" spans="1:20" x14ac:dyDescent="0.35">
      <c r="A1432" s="18" t="s">
        <v>2916</v>
      </c>
      <c r="B1432" s="18" t="s">
        <v>2917</v>
      </c>
      <c r="C1432" s="19">
        <v>1191.4000000000001</v>
      </c>
      <c r="D1432" s="20">
        <f t="shared" si="264"/>
        <v>1.2925050606227211E-4</v>
      </c>
      <c r="E1432" s="10">
        <f>SUM($C$5:C1432)/SUM($C$5:$C$3941)</f>
        <v>0.90100802137710312</v>
      </c>
      <c r="F1432" t="str">
        <f t="shared" si="265"/>
        <v>B</v>
      </c>
      <c r="G1432" s="21">
        <v>3.1026041666666671</v>
      </c>
      <c r="H1432" s="22">
        <f t="shared" si="266"/>
        <v>1.8615625000000002</v>
      </c>
      <c r="I1432" s="23">
        <v>7.384615384615385</v>
      </c>
      <c r="J1432" s="23">
        <v>13.935641772587161</v>
      </c>
      <c r="K1432" s="24">
        <f t="shared" si="267"/>
        <v>1.8871181567045112</v>
      </c>
      <c r="L1432" t="str">
        <f t="shared" si="268"/>
        <v>Y</v>
      </c>
      <c r="M1432" s="10">
        <f t="shared" si="269"/>
        <v>0.95</v>
      </c>
      <c r="N1432" s="24">
        <f t="shared" si="270"/>
        <v>1.6448536269514715</v>
      </c>
      <c r="O1432" s="25">
        <f t="shared" si="271"/>
        <v>32.416731847872306</v>
      </c>
      <c r="P1432" s="8">
        <f t="shared" si="272"/>
        <v>48</v>
      </c>
      <c r="Q1432" s="8">
        <f t="shared" si="273"/>
        <v>384</v>
      </c>
      <c r="R1432" s="8">
        <f t="shared" si="274"/>
        <v>203.11490738862986</v>
      </c>
      <c r="S1432" s="8">
        <f t="shared" si="275"/>
        <v>204</v>
      </c>
      <c r="T1432" t="s">
        <v>62</v>
      </c>
    </row>
    <row r="1433" spans="1:20" x14ac:dyDescent="0.35">
      <c r="A1433" s="18" t="s">
        <v>2918</v>
      </c>
      <c r="B1433" s="18" t="s">
        <v>2919</v>
      </c>
      <c r="C1433" s="19">
        <v>1191.27</v>
      </c>
      <c r="D1433" s="20">
        <f t="shared" si="264"/>
        <v>1.2923640285110197E-4</v>
      </c>
      <c r="E1433" s="10">
        <f>SUM($C$5:C1433)/SUM($C$5:$C$3941)</f>
        <v>0.90113725777995413</v>
      </c>
      <c r="F1433" t="str">
        <f t="shared" si="265"/>
        <v>B</v>
      </c>
      <c r="G1433" s="21">
        <v>0.41349184311003118</v>
      </c>
      <c r="H1433" s="22">
        <f t="shared" si="266"/>
        <v>0.24809510586601868</v>
      </c>
      <c r="I1433" s="23">
        <v>55.403846153846153</v>
      </c>
      <c r="J1433" s="23">
        <v>46.546312427552387</v>
      </c>
      <c r="K1433" s="24">
        <f t="shared" si="267"/>
        <v>0.84012781889369115</v>
      </c>
      <c r="L1433" t="str">
        <f t="shared" si="268"/>
        <v>X</v>
      </c>
      <c r="M1433" s="10">
        <f t="shared" si="269"/>
        <v>0.95</v>
      </c>
      <c r="N1433" s="24">
        <f t="shared" si="270"/>
        <v>1.6448536269514715</v>
      </c>
      <c r="O1433" s="25">
        <f t="shared" si="271"/>
        <v>108.27483607101415</v>
      </c>
      <c r="P1433" s="8">
        <f t="shared" si="272"/>
        <v>220</v>
      </c>
      <c r="Q1433" s="8">
        <f t="shared" si="273"/>
        <v>2881</v>
      </c>
      <c r="R1433" s="8">
        <f t="shared" si="274"/>
        <v>1523.9738972089469</v>
      </c>
      <c r="S1433" s="8">
        <f t="shared" si="275"/>
        <v>1524</v>
      </c>
      <c r="T1433" t="s">
        <v>62</v>
      </c>
    </row>
    <row r="1434" spans="1:20" x14ac:dyDescent="0.35">
      <c r="A1434" s="18" t="s">
        <v>2920</v>
      </c>
      <c r="B1434" s="18" t="s">
        <v>2921</v>
      </c>
      <c r="C1434" s="19">
        <v>1190.75</v>
      </c>
      <c r="D1434" s="20">
        <f t="shared" si="264"/>
        <v>1.2917999000642145E-4</v>
      </c>
      <c r="E1434" s="10">
        <f>SUM($C$5:C1434)/SUM($C$5:$C$3941)</f>
        <v>0.90126643776996052</v>
      </c>
      <c r="F1434" t="str">
        <f t="shared" si="265"/>
        <v>B</v>
      </c>
      <c r="G1434" s="21">
        <v>2.2943159922928711</v>
      </c>
      <c r="H1434" s="22">
        <f t="shared" si="266"/>
        <v>1.3765895953757226</v>
      </c>
      <c r="I1434" s="23">
        <v>9.9807692307692299</v>
      </c>
      <c r="J1434" s="23">
        <v>11.46262534452028</v>
      </c>
      <c r="K1434" s="24">
        <f t="shared" si="267"/>
        <v>1.1484711327843056</v>
      </c>
      <c r="L1434" t="str">
        <f t="shared" si="268"/>
        <v>Y</v>
      </c>
      <c r="M1434" s="10">
        <f t="shared" si="269"/>
        <v>0.95</v>
      </c>
      <c r="N1434" s="24">
        <f t="shared" si="270"/>
        <v>1.6448536269514715</v>
      </c>
      <c r="O1434" s="25">
        <f t="shared" si="271"/>
        <v>26.664064571240381</v>
      </c>
      <c r="P1434" s="8">
        <f t="shared" si="272"/>
        <v>47</v>
      </c>
      <c r="Q1434" s="8">
        <f t="shared" si="273"/>
        <v>519</v>
      </c>
      <c r="R1434" s="8">
        <f t="shared" si="274"/>
        <v>274.59740920201284</v>
      </c>
      <c r="S1434" s="8">
        <f t="shared" si="275"/>
        <v>275</v>
      </c>
      <c r="T1434" t="s">
        <v>62</v>
      </c>
    </row>
    <row r="1435" spans="1:20" x14ac:dyDescent="0.35">
      <c r="A1435" s="18" t="s">
        <v>2922</v>
      </c>
      <c r="B1435" s="18" t="s">
        <v>2923</v>
      </c>
      <c r="C1435" s="19">
        <v>1189.6300000000001</v>
      </c>
      <c r="D1435" s="20">
        <f t="shared" si="264"/>
        <v>1.2905848541787878E-4</v>
      </c>
      <c r="E1435" s="10">
        <f>SUM($C$5:C1435)/SUM($C$5:$C$3941)</f>
        <v>0.9013954962553784</v>
      </c>
      <c r="F1435" t="str">
        <f t="shared" si="265"/>
        <v>B</v>
      </c>
      <c r="G1435" s="21">
        <v>4.816315789473685</v>
      </c>
      <c r="H1435" s="22">
        <f t="shared" si="266"/>
        <v>2.8897894736842109</v>
      </c>
      <c r="I1435" s="23">
        <v>4.75</v>
      </c>
      <c r="J1435" s="23">
        <v>3.8950697846702291</v>
      </c>
      <c r="K1435" s="24">
        <f t="shared" si="267"/>
        <v>0.82001469150952189</v>
      </c>
      <c r="L1435" t="str">
        <f t="shared" si="268"/>
        <v>X</v>
      </c>
      <c r="M1435" s="10">
        <f t="shared" si="269"/>
        <v>0.95</v>
      </c>
      <c r="N1435" s="24">
        <f t="shared" si="270"/>
        <v>1.6448536269514715</v>
      </c>
      <c r="O1435" s="25">
        <f t="shared" si="271"/>
        <v>9.060611258448219</v>
      </c>
      <c r="P1435" s="8">
        <f t="shared" si="272"/>
        <v>19</v>
      </c>
      <c r="Q1435" s="8">
        <f t="shared" si="273"/>
        <v>247</v>
      </c>
      <c r="R1435" s="8">
        <f t="shared" si="274"/>
        <v>130.74659036498841</v>
      </c>
      <c r="S1435" s="8">
        <f t="shared" si="275"/>
        <v>131</v>
      </c>
      <c r="T1435" t="s">
        <v>175</v>
      </c>
    </row>
    <row r="1436" spans="1:20" x14ac:dyDescent="0.35">
      <c r="A1436" s="18" t="s">
        <v>2924</v>
      </c>
      <c r="B1436" s="18" t="s">
        <v>2925</v>
      </c>
      <c r="C1436" s="19">
        <v>1185.3699999999999</v>
      </c>
      <c r="D1436" s="20">
        <f t="shared" si="264"/>
        <v>1.2859633403645751E-4</v>
      </c>
      <c r="E1436" s="10">
        <f>SUM($C$5:C1436)/SUM($C$5:$C$3941)</f>
        <v>0.9015240925894149</v>
      </c>
      <c r="F1436" t="str">
        <f t="shared" si="265"/>
        <v>B</v>
      </c>
      <c r="G1436" s="21">
        <v>1.267775401069519</v>
      </c>
      <c r="H1436" s="22">
        <f t="shared" si="266"/>
        <v>0.76066524064171137</v>
      </c>
      <c r="I1436" s="23">
        <v>17.98076923076923</v>
      </c>
      <c r="J1436" s="23">
        <v>44.841984172142972</v>
      </c>
      <c r="K1436" s="24">
        <f t="shared" si="267"/>
        <v>2.4938857507501977</v>
      </c>
      <c r="L1436" t="str">
        <f t="shared" si="268"/>
        <v>Z</v>
      </c>
      <c r="M1436" s="10">
        <f t="shared" si="269"/>
        <v>0.95</v>
      </c>
      <c r="N1436" s="24">
        <f t="shared" si="270"/>
        <v>1.6448536269514715</v>
      </c>
      <c r="O1436" s="25">
        <f t="shared" si="271"/>
        <v>104.31027147198442</v>
      </c>
      <c r="P1436" s="8">
        <f t="shared" si="272"/>
        <v>141</v>
      </c>
      <c r="Q1436" s="8">
        <f t="shared" si="273"/>
        <v>935</v>
      </c>
      <c r="R1436" s="8">
        <f t="shared" si="274"/>
        <v>495.81997335047777</v>
      </c>
      <c r="S1436" s="8">
        <f t="shared" si="275"/>
        <v>496</v>
      </c>
      <c r="T1436" t="s">
        <v>62</v>
      </c>
    </row>
    <row r="1437" spans="1:20" x14ac:dyDescent="0.35">
      <c r="A1437" s="18" t="s">
        <v>2926</v>
      </c>
      <c r="B1437" s="18" t="s">
        <v>2927</v>
      </c>
      <c r="C1437" s="19">
        <v>1184.56</v>
      </c>
      <c r="D1437" s="20">
        <f t="shared" si="264"/>
        <v>1.285084601822436E-4</v>
      </c>
      <c r="E1437" s="10">
        <f>SUM($C$5:C1437)/SUM($C$5:$C$3941)</f>
        <v>0.9016526010495971</v>
      </c>
      <c r="F1437" t="str">
        <f t="shared" si="265"/>
        <v>B</v>
      </c>
      <c r="G1437" s="21">
        <v>2.1616058394160591</v>
      </c>
      <c r="H1437" s="22">
        <f t="shared" si="266"/>
        <v>1.2969635036496354</v>
      </c>
      <c r="I1437" s="23">
        <v>10.53846153846154</v>
      </c>
      <c r="J1437" s="23">
        <v>9.9320466434619341</v>
      </c>
      <c r="K1437" s="24">
        <f t="shared" si="267"/>
        <v>0.94245698076646078</v>
      </c>
      <c r="L1437" t="str">
        <f t="shared" si="268"/>
        <v>X</v>
      </c>
      <c r="M1437" s="10">
        <f t="shared" si="269"/>
        <v>0.95</v>
      </c>
      <c r="N1437" s="24">
        <f t="shared" si="270"/>
        <v>1.6448536269514715</v>
      </c>
      <c r="O1437" s="25">
        <f t="shared" si="271"/>
        <v>23.103671721456198</v>
      </c>
      <c r="P1437" s="8">
        <f t="shared" si="272"/>
        <v>45</v>
      </c>
      <c r="Q1437" s="8">
        <f t="shared" si="273"/>
        <v>548.00000000000011</v>
      </c>
      <c r="R1437" s="8">
        <f t="shared" si="274"/>
        <v>290.69756866512603</v>
      </c>
      <c r="S1437" s="8">
        <f t="shared" si="275"/>
        <v>291</v>
      </c>
      <c r="T1437" t="s">
        <v>62</v>
      </c>
    </row>
    <row r="1438" spans="1:20" x14ac:dyDescent="0.35">
      <c r="A1438" s="18" t="s">
        <v>2928</v>
      </c>
      <c r="B1438" s="18" t="s">
        <v>2929</v>
      </c>
      <c r="C1438" s="19">
        <v>1184.42</v>
      </c>
      <c r="D1438" s="20">
        <f t="shared" si="264"/>
        <v>1.2849327210867579E-4</v>
      </c>
      <c r="E1438" s="10">
        <f>SUM($C$5:C1438)/SUM($C$5:$C$3941)</f>
        <v>0.90178109432170572</v>
      </c>
      <c r="F1438" t="str">
        <f t="shared" si="265"/>
        <v>B</v>
      </c>
      <c r="G1438" s="21">
        <v>0.74963291139240495</v>
      </c>
      <c r="H1438" s="22">
        <f t="shared" si="266"/>
        <v>0.44977974683544297</v>
      </c>
      <c r="I1438" s="23">
        <v>30.38461538461538</v>
      </c>
      <c r="J1438" s="23">
        <v>53.744184855028941</v>
      </c>
      <c r="K1438" s="24">
        <f t="shared" si="267"/>
        <v>1.7687959572541174</v>
      </c>
      <c r="L1438" t="str">
        <f t="shared" si="268"/>
        <v>Y</v>
      </c>
      <c r="M1438" s="10">
        <f t="shared" si="269"/>
        <v>0.95</v>
      </c>
      <c r="N1438" s="24">
        <f t="shared" si="270"/>
        <v>1.6448536269514715</v>
      </c>
      <c r="O1438" s="25">
        <f t="shared" si="271"/>
        <v>125.01834197941717</v>
      </c>
      <c r="P1438" s="8">
        <f t="shared" si="272"/>
        <v>186</v>
      </c>
      <c r="Q1438" s="8">
        <f t="shared" si="273"/>
        <v>1579.9999999999998</v>
      </c>
      <c r="R1438" s="8">
        <f t="shared" si="274"/>
        <v>838.19215829939026</v>
      </c>
      <c r="S1438" s="8">
        <f t="shared" si="275"/>
        <v>839</v>
      </c>
      <c r="T1438" t="s">
        <v>175</v>
      </c>
    </row>
    <row r="1439" spans="1:20" x14ac:dyDescent="0.35">
      <c r="A1439" s="18" t="s">
        <v>2930</v>
      </c>
      <c r="B1439" s="18" t="s">
        <v>2931</v>
      </c>
      <c r="C1439" s="19">
        <v>1183.1500000000001</v>
      </c>
      <c r="D1439" s="20">
        <f t="shared" si="264"/>
        <v>1.2835549458416759E-4</v>
      </c>
      <c r="E1439" s="10">
        <f>SUM($C$5:C1439)/SUM($C$5:$C$3941)</f>
        <v>0.90190944981628995</v>
      </c>
      <c r="F1439" t="str">
        <f t="shared" si="265"/>
        <v>B</v>
      </c>
      <c r="G1439" s="21">
        <v>2.2365784499054819</v>
      </c>
      <c r="H1439" s="22">
        <f t="shared" si="266"/>
        <v>1.3419470699432892</v>
      </c>
      <c r="I1439" s="23">
        <v>10.17307692307692</v>
      </c>
      <c r="J1439" s="23">
        <v>9.8353527082625583</v>
      </c>
      <c r="K1439" s="24">
        <f t="shared" si="267"/>
        <v>0.96680215657779434</v>
      </c>
      <c r="L1439" t="str">
        <f t="shared" si="268"/>
        <v>X</v>
      </c>
      <c r="M1439" s="10">
        <f t="shared" si="269"/>
        <v>0.95</v>
      </c>
      <c r="N1439" s="24">
        <f t="shared" si="270"/>
        <v>1.6448536269514715</v>
      </c>
      <c r="O1439" s="25">
        <f t="shared" si="271"/>
        <v>22.87874477371852</v>
      </c>
      <c r="P1439" s="8">
        <f t="shared" si="272"/>
        <v>44</v>
      </c>
      <c r="Q1439" s="8">
        <f t="shared" si="273"/>
        <v>528.99999999999977</v>
      </c>
      <c r="R1439" s="8">
        <f t="shared" si="274"/>
        <v>280.78579995293808</v>
      </c>
      <c r="S1439" s="8">
        <f t="shared" si="275"/>
        <v>281</v>
      </c>
      <c r="T1439" t="s">
        <v>62</v>
      </c>
    </row>
    <row r="1440" spans="1:20" x14ac:dyDescent="0.35">
      <c r="A1440" s="18" t="s">
        <v>2932</v>
      </c>
      <c r="B1440" s="18" t="s">
        <v>2933</v>
      </c>
      <c r="C1440" s="19">
        <v>1181.92</v>
      </c>
      <c r="D1440" s="20">
        <f t="shared" si="264"/>
        <v>1.2822205650925018E-4</v>
      </c>
      <c r="E1440" s="10">
        <f>SUM($C$5:C1440)/SUM($C$5:$C$3941)</f>
        <v>0.90203767187279926</v>
      </c>
      <c r="F1440" t="str">
        <f t="shared" si="265"/>
        <v>B</v>
      </c>
      <c r="G1440" s="21">
        <v>9.5316129032258079</v>
      </c>
      <c r="H1440" s="22">
        <f t="shared" si="266"/>
        <v>5.7189677419354847</v>
      </c>
      <c r="I1440" s="23">
        <v>2.384615384615385</v>
      </c>
      <c r="J1440" s="23">
        <v>12.354492468850991</v>
      </c>
      <c r="K1440" s="24">
        <f t="shared" si="267"/>
        <v>5.1809161966149304</v>
      </c>
      <c r="L1440" t="str">
        <f t="shared" si="268"/>
        <v>Z</v>
      </c>
      <c r="M1440" s="10">
        <f t="shared" si="269"/>
        <v>0.95</v>
      </c>
      <c r="N1440" s="24">
        <f t="shared" si="270"/>
        <v>1.6448536269514715</v>
      </c>
      <c r="O1440" s="25">
        <f t="shared" si="271"/>
        <v>28.738702961431592</v>
      </c>
      <c r="P1440" s="8">
        <f t="shared" si="272"/>
        <v>34</v>
      </c>
      <c r="Q1440" s="8">
        <f t="shared" si="273"/>
        <v>124.00000000000003</v>
      </c>
      <c r="R1440" s="8">
        <f t="shared" si="274"/>
        <v>65.851703935740858</v>
      </c>
      <c r="S1440" s="8">
        <f t="shared" si="275"/>
        <v>66</v>
      </c>
      <c r="T1440" t="s">
        <v>175</v>
      </c>
    </row>
    <row r="1441" spans="1:20" x14ac:dyDescent="0.35">
      <c r="A1441" s="18" t="s">
        <v>2934</v>
      </c>
      <c r="B1441" s="18" t="s">
        <v>2935</v>
      </c>
      <c r="C1441" s="19">
        <v>1181.83</v>
      </c>
      <c r="D1441" s="20">
        <f t="shared" si="264"/>
        <v>1.2821229274767083E-4</v>
      </c>
      <c r="E1441" s="10">
        <f>SUM($C$5:C1441)/SUM($C$5:$C$3941)</f>
        <v>0.90216588416554688</v>
      </c>
      <c r="F1441" t="str">
        <f t="shared" si="265"/>
        <v>B</v>
      </c>
      <c r="G1441" s="21">
        <v>3.65891640866873</v>
      </c>
      <c r="H1441" s="22">
        <f t="shared" si="266"/>
        <v>2.1953498452012381</v>
      </c>
      <c r="I1441" s="23">
        <v>6.2115384615384617</v>
      </c>
      <c r="J1441" s="23">
        <v>6.7688344015313628</v>
      </c>
      <c r="K1441" s="24">
        <f t="shared" si="267"/>
        <v>1.0897194702155755</v>
      </c>
      <c r="L1441" t="str">
        <f t="shared" si="268"/>
        <v>Y</v>
      </c>
      <c r="M1441" s="10">
        <f t="shared" si="269"/>
        <v>0.95</v>
      </c>
      <c r="N1441" s="24">
        <f t="shared" si="270"/>
        <v>1.6448536269514715</v>
      </c>
      <c r="O1441" s="25">
        <f t="shared" si="271"/>
        <v>15.745488675571721</v>
      </c>
      <c r="P1441" s="8">
        <f t="shared" si="272"/>
        <v>29</v>
      </c>
      <c r="Q1441" s="8">
        <f t="shared" si="273"/>
        <v>323</v>
      </c>
      <c r="R1441" s="8">
        <f t="shared" si="274"/>
        <v>171.53959877179597</v>
      </c>
      <c r="S1441" s="8">
        <f t="shared" si="275"/>
        <v>172</v>
      </c>
      <c r="T1441" t="s">
        <v>62</v>
      </c>
    </row>
    <row r="1442" spans="1:20" x14ac:dyDescent="0.35">
      <c r="A1442" s="18" t="s">
        <v>2936</v>
      </c>
      <c r="B1442" s="18" t="s">
        <v>2937</v>
      </c>
      <c r="C1442" s="19">
        <v>1180.33</v>
      </c>
      <c r="D1442" s="20">
        <f t="shared" si="264"/>
        <v>1.2804956338801547E-4</v>
      </c>
      <c r="E1442" s="10">
        <f>SUM($C$5:C1442)/SUM($C$5:$C$3941)</f>
        <v>0.90229393372893496</v>
      </c>
      <c r="F1442" t="str">
        <f t="shared" si="265"/>
        <v>B</v>
      </c>
      <c r="G1442" s="21">
        <v>4.3235531135531131</v>
      </c>
      <c r="H1442" s="22">
        <f t="shared" si="266"/>
        <v>2.5941318681318677</v>
      </c>
      <c r="I1442" s="23">
        <v>5.25</v>
      </c>
      <c r="J1442" s="23">
        <v>8.3920480568354279</v>
      </c>
      <c r="K1442" s="24">
        <f t="shared" si="267"/>
        <v>1.5984853441591291</v>
      </c>
      <c r="L1442" t="str">
        <f t="shared" si="268"/>
        <v>Y</v>
      </c>
      <c r="M1442" s="10">
        <f t="shared" si="269"/>
        <v>0.95</v>
      </c>
      <c r="N1442" s="24">
        <f t="shared" si="270"/>
        <v>1.6448536269514715</v>
      </c>
      <c r="O1442" s="25">
        <f t="shared" si="271"/>
        <v>19.52136657588515</v>
      </c>
      <c r="P1442" s="8">
        <f t="shared" si="272"/>
        <v>31</v>
      </c>
      <c r="Q1442" s="8">
        <f t="shared" si="273"/>
        <v>273</v>
      </c>
      <c r="R1442" s="8">
        <f t="shared" si="274"/>
        <v>145.07757808920542</v>
      </c>
      <c r="S1442" s="8">
        <f t="shared" si="275"/>
        <v>146</v>
      </c>
      <c r="T1442" t="s">
        <v>175</v>
      </c>
    </row>
    <row r="1443" spans="1:20" x14ac:dyDescent="0.35">
      <c r="A1443" s="18" t="s">
        <v>2938</v>
      </c>
      <c r="B1443" s="18" t="s">
        <v>2939</v>
      </c>
      <c r="C1443" s="19">
        <v>1178.43</v>
      </c>
      <c r="D1443" s="20">
        <f t="shared" si="264"/>
        <v>1.2784343953245201E-4</v>
      </c>
      <c r="E1443" s="10">
        <f>SUM($C$5:C1443)/SUM($C$5:$C$3941)</f>
        <v>0.90242177716846739</v>
      </c>
      <c r="F1443" t="str">
        <f t="shared" si="265"/>
        <v>B</v>
      </c>
      <c r="G1443" s="21">
        <v>3.8013870967741941</v>
      </c>
      <c r="H1443" s="22">
        <f t="shared" si="266"/>
        <v>2.2808322580645162</v>
      </c>
      <c r="I1443" s="23">
        <v>5.9615384615384617</v>
      </c>
      <c r="J1443" s="23">
        <v>7.6541966919129871</v>
      </c>
      <c r="K1443" s="24">
        <f t="shared" si="267"/>
        <v>1.2839297676757269</v>
      </c>
      <c r="L1443" t="str">
        <f t="shared" si="268"/>
        <v>Y</v>
      </c>
      <c r="M1443" s="10">
        <f t="shared" si="269"/>
        <v>0.95</v>
      </c>
      <c r="N1443" s="24">
        <f t="shared" si="270"/>
        <v>1.6448536269514715</v>
      </c>
      <c r="O1443" s="25">
        <f t="shared" si="271"/>
        <v>17.804995688156968</v>
      </c>
      <c r="P1443" s="8">
        <f t="shared" si="272"/>
        <v>30</v>
      </c>
      <c r="Q1443" s="8">
        <f t="shared" si="273"/>
        <v>310</v>
      </c>
      <c r="R1443" s="8">
        <f t="shared" si="274"/>
        <v>164.872859946662</v>
      </c>
      <c r="S1443" s="8">
        <f t="shared" si="275"/>
        <v>165</v>
      </c>
      <c r="T1443" t="s">
        <v>175</v>
      </c>
    </row>
    <row r="1444" spans="1:20" x14ac:dyDescent="0.35">
      <c r="A1444" s="18" t="s">
        <v>2940</v>
      </c>
      <c r="B1444" s="18" t="s">
        <v>2941</v>
      </c>
      <c r="C1444" s="19">
        <v>1177.54</v>
      </c>
      <c r="D1444" s="20">
        <f t="shared" si="264"/>
        <v>1.2774688677905647E-4</v>
      </c>
      <c r="E1444" s="10">
        <f>SUM($C$5:C1444)/SUM($C$5:$C$3941)</f>
        <v>0.90254952405524635</v>
      </c>
      <c r="F1444" t="str">
        <f t="shared" si="265"/>
        <v>B</v>
      </c>
      <c r="G1444" s="21">
        <v>2.0267469879518081</v>
      </c>
      <c r="H1444" s="22">
        <f t="shared" si="266"/>
        <v>1.2160481927710849</v>
      </c>
      <c r="I1444" s="23">
        <v>11.17307692307692</v>
      </c>
      <c r="J1444" s="23">
        <v>38.09107823791944</v>
      </c>
      <c r="K1444" s="24">
        <f t="shared" si="267"/>
        <v>3.4091842829118959</v>
      </c>
      <c r="L1444" t="str">
        <f t="shared" si="268"/>
        <v>Z</v>
      </c>
      <c r="M1444" s="10">
        <f t="shared" si="269"/>
        <v>0.95</v>
      </c>
      <c r="N1444" s="24">
        <f t="shared" si="270"/>
        <v>1.6448536269514715</v>
      </c>
      <c r="O1444" s="25">
        <f t="shared" si="271"/>
        <v>88.606487536434386</v>
      </c>
      <c r="P1444" s="8">
        <f t="shared" si="272"/>
        <v>111</v>
      </c>
      <c r="Q1444" s="8">
        <f t="shared" si="273"/>
        <v>580.99999999999977</v>
      </c>
      <c r="R1444" s="8">
        <f t="shared" si="274"/>
        <v>309.1204028423457</v>
      </c>
      <c r="S1444" s="8">
        <f t="shared" si="275"/>
        <v>310</v>
      </c>
      <c r="T1444" t="s">
        <v>62</v>
      </c>
    </row>
    <row r="1445" spans="1:20" x14ac:dyDescent="0.35">
      <c r="A1445" s="18" t="s">
        <v>2942</v>
      </c>
      <c r="B1445" s="18" t="s">
        <v>2943</v>
      </c>
      <c r="C1445" s="19">
        <v>1175.1500000000001</v>
      </c>
      <c r="D1445" s="20">
        <f t="shared" si="264"/>
        <v>1.274876046660056E-4</v>
      </c>
      <c r="E1445" s="10">
        <f>SUM($C$5:C1445)/SUM($C$5:$C$3941)</f>
        <v>0.90267701165991243</v>
      </c>
      <c r="F1445" t="str">
        <f t="shared" si="265"/>
        <v>B</v>
      </c>
      <c r="G1445" s="21">
        <v>1.5241893644617379</v>
      </c>
      <c r="H1445" s="22">
        <f t="shared" si="266"/>
        <v>0.91451361867704273</v>
      </c>
      <c r="I1445" s="23">
        <v>14.82692307692308</v>
      </c>
      <c r="J1445" s="23">
        <v>24.35579502153896</v>
      </c>
      <c r="K1445" s="24">
        <f t="shared" si="267"/>
        <v>1.6426735941893977</v>
      </c>
      <c r="L1445" t="str">
        <f t="shared" si="268"/>
        <v>Y</v>
      </c>
      <c r="M1445" s="10">
        <f t="shared" si="269"/>
        <v>0.95</v>
      </c>
      <c r="N1445" s="24">
        <f t="shared" si="270"/>
        <v>1.6448536269514715</v>
      </c>
      <c r="O1445" s="25">
        <f t="shared" si="271"/>
        <v>56.655824614268482</v>
      </c>
      <c r="P1445" s="8">
        <f t="shared" si="272"/>
        <v>87</v>
      </c>
      <c r="Q1445" s="8">
        <f t="shared" si="273"/>
        <v>771.00000000000023</v>
      </c>
      <c r="R1445" s="8">
        <f t="shared" si="274"/>
        <v>410.62661806237725</v>
      </c>
      <c r="S1445" s="8">
        <f t="shared" si="275"/>
        <v>411</v>
      </c>
      <c r="T1445" t="s">
        <v>62</v>
      </c>
    </row>
    <row r="1446" spans="1:20" x14ac:dyDescent="0.35">
      <c r="A1446" s="18" t="s">
        <v>2944</v>
      </c>
      <c r="B1446" s="18" t="s">
        <v>2945</v>
      </c>
      <c r="C1446" s="19">
        <v>1173.75</v>
      </c>
      <c r="D1446" s="20">
        <f t="shared" si="264"/>
        <v>1.2733572393032724E-4</v>
      </c>
      <c r="E1446" s="10">
        <f>SUM($C$5:C1446)/SUM($C$5:$C$3941)</f>
        <v>0.90280434738384274</v>
      </c>
      <c r="F1446" t="str">
        <f t="shared" si="265"/>
        <v>B</v>
      </c>
      <c r="G1446" s="21">
        <v>4.9110878661087867</v>
      </c>
      <c r="H1446" s="22">
        <f t="shared" si="266"/>
        <v>2.9466527196652721</v>
      </c>
      <c r="I1446" s="23">
        <v>4.5961538461538458</v>
      </c>
      <c r="J1446" s="23">
        <v>14.892108207968009</v>
      </c>
      <c r="K1446" s="24">
        <f t="shared" si="267"/>
        <v>3.2401239615662618</v>
      </c>
      <c r="L1446" t="str">
        <f t="shared" si="268"/>
        <v>Z</v>
      </c>
      <c r="M1446" s="10">
        <f t="shared" si="269"/>
        <v>0.95</v>
      </c>
      <c r="N1446" s="24">
        <f t="shared" si="270"/>
        <v>1.6448536269514715</v>
      </c>
      <c r="O1446" s="25">
        <f t="shared" si="271"/>
        <v>34.641639495701071</v>
      </c>
      <c r="P1446" s="8">
        <f t="shared" si="272"/>
        <v>44</v>
      </c>
      <c r="Q1446" s="8">
        <f t="shared" si="273"/>
        <v>238.99999999999997</v>
      </c>
      <c r="R1446" s="8">
        <f t="shared" si="274"/>
        <v>127.36481553840407</v>
      </c>
      <c r="S1446" s="8">
        <f t="shared" si="275"/>
        <v>128</v>
      </c>
      <c r="T1446" t="s">
        <v>62</v>
      </c>
    </row>
    <row r="1447" spans="1:20" x14ac:dyDescent="0.35">
      <c r="A1447" s="18" t="s">
        <v>2946</v>
      </c>
      <c r="B1447" s="18" t="s">
        <v>2947</v>
      </c>
      <c r="C1447" s="19">
        <v>1172.4100000000001</v>
      </c>
      <c r="D1447" s="20">
        <f t="shared" si="264"/>
        <v>1.2719035236903513E-4</v>
      </c>
      <c r="E1447" s="10">
        <f>SUM($C$5:C1447)/SUM($C$5:$C$3941)</f>
        <v>0.90293153773621182</v>
      </c>
      <c r="F1447" t="str">
        <f t="shared" si="265"/>
        <v>B</v>
      </c>
      <c r="G1447" s="21">
        <v>4.3910486891385769</v>
      </c>
      <c r="H1447" s="22">
        <f t="shared" si="266"/>
        <v>2.6346292134831462</v>
      </c>
      <c r="I1447" s="23">
        <v>5.134615384615385</v>
      </c>
      <c r="J1447" s="23">
        <v>31.856928231073361</v>
      </c>
      <c r="K1447" s="24">
        <f t="shared" si="267"/>
        <v>6.2043455730929384</v>
      </c>
      <c r="L1447" t="str">
        <f t="shared" si="268"/>
        <v>Z</v>
      </c>
      <c r="M1447" s="10">
        <f t="shared" si="269"/>
        <v>0.95</v>
      </c>
      <c r="N1447" s="24">
        <f t="shared" si="270"/>
        <v>1.6448536269514715</v>
      </c>
      <c r="O1447" s="25">
        <f t="shared" si="271"/>
        <v>74.104767962322342</v>
      </c>
      <c r="P1447" s="8">
        <f t="shared" si="272"/>
        <v>85</v>
      </c>
      <c r="Q1447" s="8">
        <f t="shared" si="273"/>
        <v>267</v>
      </c>
      <c r="R1447" s="8">
        <f t="shared" si="274"/>
        <v>142.36750595220545</v>
      </c>
      <c r="S1447" s="8">
        <f t="shared" si="275"/>
        <v>143</v>
      </c>
      <c r="T1447" t="s">
        <v>62</v>
      </c>
    </row>
    <row r="1448" spans="1:20" x14ac:dyDescent="0.35">
      <c r="A1448" s="18" t="s">
        <v>2948</v>
      </c>
      <c r="B1448" s="18" t="s">
        <v>2949</v>
      </c>
      <c r="C1448" s="19">
        <v>1172.01</v>
      </c>
      <c r="D1448" s="20">
        <f t="shared" si="264"/>
        <v>1.2714695787312703E-4</v>
      </c>
      <c r="E1448" s="10">
        <f>SUM($C$5:C1448)/SUM($C$5:$C$3941)</f>
        <v>0.9030586846940849</v>
      </c>
      <c r="F1448" t="str">
        <f t="shared" si="265"/>
        <v>B</v>
      </c>
      <c r="G1448" s="21">
        <v>1.0851944444444439</v>
      </c>
      <c r="H1448" s="22">
        <f t="shared" si="266"/>
        <v>0.65111666666666634</v>
      </c>
      <c r="I1448" s="23">
        <v>20.76923076923077</v>
      </c>
      <c r="J1448" s="23">
        <v>48.787902464111554</v>
      </c>
      <c r="K1448" s="24">
        <f t="shared" si="267"/>
        <v>2.349047155679445</v>
      </c>
      <c r="L1448" t="str">
        <f t="shared" si="268"/>
        <v>Z</v>
      </c>
      <c r="M1448" s="10">
        <f t="shared" si="269"/>
        <v>0.95</v>
      </c>
      <c r="N1448" s="24">
        <f t="shared" si="270"/>
        <v>1.6448536269514715</v>
      </c>
      <c r="O1448" s="25">
        <f t="shared" si="271"/>
        <v>113.48916522167733</v>
      </c>
      <c r="P1448" s="8">
        <f t="shared" si="272"/>
        <v>156</v>
      </c>
      <c r="Q1448" s="8">
        <f t="shared" si="273"/>
        <v>1080</v>
      </c>
      <c r="R1448" s="8">
        <f t="shared" si="274"/>
        <v>575.96682526626967</v>
      </c>
      <c r="S1448" s="8">
        <f t="shared" si="275"/>
        <v>576</v>
      </c>
      <c r="T1448" t="s">
        <v>62</v>
      </c>
    </row>
    <row r="1449" spans="1:20" x14ac:dyDescent="0.35">
      <c r="A1449" s="18" t="s">
        <v>2950</v>
      </c>
      <c r="B1449" s="18" t="s">
        <v>2951</v>
      </c>
      <c r="C1449" s="19">
        <v>1167.74</v>
      </c>
      <c r="D1449" s="20">
        <f t="shared" si="264"/>
        <v>1.2668372162930806E-4</v>
      </c>
      <c r="E1449" s="10">
        <f>SUM($C$5:C1449)/SUM($C$5:$C$3941)</f>
        <v>0.90318536841571428</v>
      </c>
      <c r="F1449" t="str">
        <f t="shared" si="265"/>
        <v>B</v>
      </c>
      <c r="G1449" s="21">
        <v>0.2232345631810361</v>
      </c>
      <c r="H1449" s="22">
        <f t="shared" si="266"/>
        <v>0.13394073790862165</v>
      </c>
      <c r="I1449" s="23">
        <v>100.5961538461538</v>
      </c>
      <c r="J1449" s="23">
        <v>484.40755242632429</v>
      </c>
      <c r="K1449" s="24">
        <f t="shared" si="267"/>
        <v>4.8153685196270075</v>
      </c>
      <c r="L1449" t="str">
        <f t="shared" si="268"/>
        <v>Z</v>
      </c>
      <c r="M1449" s="10">
        <f t="shared" si="269"/>
        <v>0.95</v>
      </c>
      <c r="N1449" s="24">
        <f t="shared" si="270"/>
        <v>1.6448536269514715</v>
      </c>
      <c r="O1449" s="25">
        <f t="shared" si="271"/>
        <v>1126.8164027420348</v>
      </c>
      <c r="P1449" s="8">
        <f t="shared" si="272"/>
        <v>1329</v>
      </c>
      <c r="Q1449" s="8">
        <f t="shared" si="273"/>
        <v>5230.9999999999973</v>
      </c>
      <c r="R1449" s="8">
        <f t="shared" si="274"/>
        <v>2794.801799614052</v>
      </c>
      <c r="S1449" s="8">
        <f t="shared" si="275"/>
        <v>2795</v>
      </c>
      <c r="T1449" t="s">
        <v>62</v>
      </c>
    </row>
    <row r="1450" spans="1:20" x14ac:dyDescent="0.35">
      <c r="A1450" s="18" t="s">
        <v>2952</v>
      </c>
      <c r="B1450" s="18" t="s">
        <v>2953</v>
      </c>
      <c r="C1450" s="19">
        <v>1165.67</v>
      </c>
      <c r="D1450" s="20">
        <f t="shared" si="264"/>
        <v>1.2645915511298367E-4</v>
      </c>
      <c r="E1450" s="10">
        <f>SUM($C$5:C1450)/SUM($C$5:$C$3941)</f>
        <v>0.90331182757082729</v>
      </c>
      <c r="F1450" t="str">
        <f t="shared" si="265"/>
        <v>B</v>
      </c>
      <c r="G1450" s="21">
        <v>3.9248148148148152</v>
      </c>
      <c r="H1450" s="22">
        <f t="shared" si="266"/>
        <v>2.354888888888889</v>
      </c>
      <c r="I1450" s="23">
        <v>5.7115384615384617</v>
      </c>
      <c r="J1450" s="23">
        <v>18.380868718361189</v>
      </c>
      <c r="K1450" s="24">
        <f t="shared" si="267"/>
        <v>3.2181992368847872</v>
      </c>
      <c r="L1450" t="str">
        <f t="shared" si="268"/>
        <v>Z</v>
      </c>
      <c r="M1450" s="10">
        <f t="shared" si="269"/>
        <v>0.95</v>
      </c>
      <c r="N1450" s="24">
        <f t="shared" si="270"/>
        <v>1.6448536269514715</v>
      </c>
      <c r="O1450" s="25">
        <f t="shared" si="271"/>
        <v>42.757104559486635</v>
      </c>
      <c r="P1450" s="8">
        <f t="shared" si="272"/>
        <v>55</v>
      </c>
      <c r="Q1450" s="8">
        <f t="shared" si="273"/>
        <v>297</v>
      </c>
      <c r="R1450" s="8">
        <f t="shared" si="274"/>
        <v>158.82103145985383</v>
      </c>
      <c r="S1450" s="8">
        <f t="shared" si="275"/>
        <v>159</v>
      </c>
      <c r="T1450" t="s">
        <v>175</v>
      </c>
    </row>
    <row r="1451" spans="1:20" x14ac:dyDescent="0.35">
      <c r="A1451" s="18" t="s">
        <v>2954</v>
      </c>
      <c r="B1451" s="18" t="s">
        <v>2955</v>
      </c>
      <c r="C1451" s="19">
        <v>1165.3800000000001</v>
      </c>
      <c r="D1451" s="20">
        <f t="shared" si="264"/>
        <v>1.2642769410345031E-4</v>
      </c>
      <c r="E1451" s="10">
        <f>SUM($C$5:C1451)/SUM($C$5:$C$3941)</f>
        <v>0.90343825526493071</v>
      </c>
      <c r="F1451" t="str">
        <f t="shared" si="265"/>
        <v>B</v>
      </c>
      <c r="G1451" s="21">
        <v>1.269477124183007</v>
      </c>
      <c r="H1451" s="22">
        <f t="shared" si="266"/>
        <v>0.7616862745098042</v>
      </c>
      <c r="I1451" s="23">
        <v>17.65384615384615</v>
      </c>
      <c r="J1451" s="23">
        <v>43.219405869823952</v>
      </c>
      <c r="K1451" s="24">
        <f t="shared" si="267"/>
        <v>2.4481580667002678</v>
      </c>
      <c r="L1451" t="str">
        <f t="shared" si="268"/>
        <v>Z</v>
      </c>
      <c r="M1451" s="10">
        <f t="shared" si="269"/>
        <v>0.95</v>
      </c>
      <c r="N1451" s="24">
        <f t="shared" si="270"/>
        <v>1.6448536269514715</v>
      </c>
      <c r="O1451" s="25">
        <f t="shared" si="271"/>
        <v>100.5358715134609</v>
      </c>
      <c r="P1451" s="8">
        <f t="shared" si="272"/>
        <v>136</v>
      </c>
      <c r="Q1451" s="8">
        <f t="shared" si="273"/>
        <v>917.99999999999977</v>
      </c>
      <c r="R1451" s="8">
        <f t="shared" si="274"/>
        <v>490.96244555670592</v>
      </c>
      <c r="S1451" s="8">
        <f t="shared" si="275"/>
        <v>491</v>
      </c>
      <c r="T1451" t="s">
        <v>62</v>
      </c>
    </row>
    <row r="1452" spans="1:20" x14ac:dyDescent="0.35">
      <c r="A1452" s="18" t="s">
        <v>2956</v>
      </c>
      <c r="B1452" s="18" t="s">
        <v>2957</v>
      </c>
      <c r="C1452" s="19">
        <v>1164.71</v>
      </c>
      <c r="D1452" s="20">
        <f t="shared" si="264"/>
        <v>1.2635500832280423E-4</v>
      </c>
      <c r="E1452" s="10">
        <f>SUM($C$5:C1452)/SUM($C$5:$C$3941)</f>
        <v>0.90356461027325352</v>
      </c>
      <c r="F1452" t="str">
        <f t="shared" si="265"/>
        <v>B</v>
      </c>
      <c r="G1452" s="21">
        <v>11.307864077669899</v>
      </c>
      <c r="H1452" s="22">
        <f t="shared" si="266"/>
        <v>6.7847184466019392</v>
      </c>
      <c r="I1452" s="23">
        <v>1.9807692307692311</v>
      </c>
      <c r="J1452" s="23">
        <v>6.872766331233775</v>
      </c>
      <c r="K1452" s="24">
        <f t="shared" si="267"/>
        <v>3.4697461089723909</v>
      </c>
      <c r="L1452" t="str">
        <f t="shared" si="268"/>
        <v>Z</v>
      </c>
      <c r="M1452" s="10">
        <f t="shared" si="269"/>
        <v>0.95</v>
      </c>
      <c r="N1452" s="24">
        <f t="shared" si="270"/>
        <v>1.6448536269514715</v>
      </c>
      <c r="O1452" s="25">
        <f t="shared" si="271"/>
        <v>15.987252460159127</v>
      </c>
      <c r="P1452" s="8">
        <f t="shared" si="272"/>
        <v>20</v>
      </c>
      <c r="Q1452" s="8">
        <f t="shared" si="273"/>
        <v>103.00000000000001</v>
      </c>
      <c r="R1452" s="8">
        <f t="shared" si="274"/>
        <v>55.102042222420849</v>
      </c>
      <c r="S1452" s="8">
        <f t="shared" si="275"/>
        <v>56</v>
      </c>
      <c r="T1452" t="s">
        <v>62</v>
      </c>
    </row>
    <row r="1453" spans="1:20" x14ac:dyDescent="0.35">
      <c r="A1453" s="18" t="s">
        <v>2958</v>
      </c>
      <c r="B1453" s="18" t="s">
        <v>2959</v>
      </c>
      <c r="C1453" s="19">
        <v>1164.3599999999999</v>
      </c>
      <c r="D1453" s="20">
        <f t="shared" si="264"/>
        <v>1.2631703813888463E-4</v>
      </c>
      <c r="E1453" s="10">
        <f>SUM($C$5:C1453)/SUM($C$5:$C$3941)</f>
        <v>0.90369092731139244</v>
      </c>
      <c r="F1453" t="str">
        <f t="shared" si="265"/>
        <v>B</v>
      </c>
      <c r="G1453" s="21">
        <v>3.6730599369085182</v>
      </c>
      <c r="H1453" s="22">
        <f t="shared" si="266"/>
        <v>2.2038359621451109</v>
      </c>
      <c r="I1453" s="23">
        <v>6.0961538461538458</v>
      </c>
      <c r="J1453" s="23">
        <v>7.1215211400666556</v>
      </c>
      <c r="K1453" s="24">
        <f t="shared" si="267"/>
        <v>1.168199051367401</v>
      </c>
      <c r="L1453" t="str">
        <f t="shared" si="268"/>
        <v>Y</v>
      </c>
      <c r="M1453" s="10">
        <f t="shared" si="269"/>
        <v>0.95</v>
      </c>
      <c r="N1453" s="24">
        <f t="shared" si="270"/>
        <v>1.6448536269514715</v>
      </c>
      <c r="O1453" s="25">
        <f t="shared" si="271"/>
        <v>16.565899505296766</v>
      </c>
      <c r="P1453" s="8">
        <f t="shared" si="272"/>
        <v>29</v>
      </c>
      <c r="Q1453" s="8">
        <f t="shared" si="273"/>
        <v>317</v>
      </c>
      <c r="R1453" s="8">
        <f t="shared" si="274"/>
        <v>169.61138330035331</v>
      </c>
      <c r="S1453" s="8">
        <f t="shared" si="275"/>
        <v>170</v>
      </c>
      <c r="T1453" t="s">
        <v>62</v>
      </c>
    </row>
    <row r="1454" spans="1:20" x14ac:dyDescent="0.35">
      <c r="A1454" s="18" t="s">
        <v>2960</v>
      </c>
      <c r="B1454" s="18" t="s">
        <v>2961</v>
      </c>
      <c r="C1454" s="19">
        <v>1163.4000000000001</v>
      </c>
      <c r="D1454" s="20">
        <f t="shared" si="264"/>
        <v>1.2621289134870522E-4</v>
      </c>
      <c r="E1454" s="10">
        <f>SUM($C$5:C1454)/SUM($C$5:$C$3941)</f>
        <v>0.90381714020274118</v>
      </c>
      <c r="F1454" t="str">
        <f t="shared" si="265"/>
        <v>B</v>
      </c>
      <c r="G1454" s="21">
        <v>1.4470149253731339</v>
      </c>
      <c r="H1454" s="22">
        <f t="shared" si="266"/>
        <v>0.86820895522388031</v>
      </c>
      <c r="I1454" s="23">
        <v>15.46153846153846</v>
      </c>
      <c r="J1454" s="23">
        <v>49.004386173621171</v>
      </c>
      <c r="K1454" s="24">
        <f t="shared" si="267"/>
        <v>3.1694379117267428</v>
      </c>
      <c r="L1454" t="str">
        <f t="shared" si="268"/>
        <v>Z</v>
      </c>
      <c r="M1454" s="10">
        <f t="shared" si="269"/>
        <v>0.95</v>
      </c>
      <c r="N1454" s="24">
        <f t="shared" si="270"/>
        <v>1.6448536269514715</v>
      </c>
      <c r="O1454" s="25">
        <f t="shared" si="271"/>
        <v>113.99274406469915</v>
      </c>
      <c r="P1454" s="8">
        <f t="shared" si="272"/>
        <v>145</v>
      </c>
      <c r="Q1454" s="8">
        <f t="shared" si="273"/>
        <v>803.99999999999989</v>
      </c>
      <c r="R1454" s="8">
        <f t="shared" si="274"/>
        <v>430.35900194120592</v>
      </c>
      <c r="S1454" s="8">
        <f t="shared" si="275"/>
        <v>431</v>
      </c>
      <c r="T1454" t="s">
        <v>62</v>
      </c>
    </row>
    <row r="1455" spans="1:20" x14ac:dyDescent="0.35">
      <c r="A1455" s="18" t="s">
        <v>2962</v>
      </c>
      <c r="B1455" s="18" t="s">
        <v>2963</v>
      </c>
      <c r="C1455" s="19">
        <v>1162.95</v>
      </c>
      <c r="D1455" s="20">
        <f t="shared" si="264"/>
        <v>1.261640725408086E-4</v>
      </c>
      <c r="E1455" s="10">
        <f>SUM($C$5:C1455)/SUM($C$5:$C$3941)</f>
        <v>0.90394330427528202</v>
      </c>
      <c r="F1455" t="str">
        <f t="shared" si="265"/>
        <v>B</v>
      </c>
      <c r="G1455" s="21">
        <v>0.4344228614120284</v>
      </c>
      <c r="H1455" s="22">
        <f t="shared" si="266"/>
        <v>0.26065371684721705</v>
      </c>
      <c r="I1455" s="23">
        <v>51.480769230769234</v>
      </c>
      <c r="J1455" s="23">
        <v>87.18888451924596</v>
      </c>
      <c r="K1455" s="24">
        <f t="shared" si="267"/>
        <v>1.6936204688086625</v>
      </c>
      <c r="L1455" t="str">
        <f t="shared" si="268"/>
        <v>Y</v>
      </c>
      <c r="M1455" s="10">
        <f t="shared" si="269"/>
        <v>0.95</v>
      </c>
      <c r="N1455" s="24">
        <f t="shared" si="270"/>
        <v>1.6448536269514715</v>
      </c>
      <c r="O1455" s="25">
        <f t="shared" si="271"/>
        <v>202.81654305546792</v>
      </c>
      <c r="P1455" s="8">
        <f t="shared" si="272"/>
        <v>306</v>
      </c>
      <c r="Q1455" s="8">
        <f t="shared" si="273"/>
        <v>2677</v>
      </c>
      <c r="R1455" s="8">
        <f t="shared" si="274"/>
        <v>1433.2013953355761</v>
      </c>
      <c r="S1455" s="8">
        <f t="shared" si="275"/>
        <v>1434</v>
      </c>
      <c r="T1455" t="s">
        <v>62</v>
      </c>
    </row>
    <row r="1456" spans="1:20" x14ac:dyDescent="0.35">
      <c r="A1456" s="18" t="s">
        <v>2964</v>
      </c>
      <c r="B1456" s="18" t="s">
        <v>2965</v>
      </c>
      <c r="C1456" s="19">
        <v>1162.8</v>
      </c>
      <c r="D1456" s="20">
        <f t="shared" si="264"/>
        <v>1.2614779960484304E-4</v>
      </c>
      <c r="E1456" s="10">
        <f>SUM($C$5:C1456)/SUM($C$5:$C$3941)</f>
        <v>0.90406945207488676</v>
      </c>
      <c r="F1456" t="str">
        <f t="shared" si="265"/>
        <v>B</v>
      </c>
      <c r="G1456" s="21">
        <v>1.890731707317074</v>
      </c>
      <c r="H1456" s="22">
        <f t="shared" si="266"/>
        <v>1.1344390243902442</v>
      </c>
      <c r="I1456" s="23">
        <v>11.82692307692308</v>
      </c>
      <c r="J1456" s="23">
        <v>34.755008753907163</v>
      </c>
      <c r="K1456" s="24">
        <f t="shared" si="267"/>
        <v>2.9386348865092229</v>
      </c>
      <c r="L1456" t="str">
        <f t="shared" si="268"/>
        <v>Z</v>
      </c>
      <c r="M1456" s="10">
        <f t="shared" si="269"/>
        <v>0.95</v>
      </c>
      <c r="N1456" s="24">
        <f t="shared" si="270"/>
        <v>1.6448536269514715</v>
      </c>
      <c r="O1456" s="25">
        <f t="shared" si="271"/>
        <v>80.84620841517949</v>
      </c>
      <c r="P1456" s="8">
        <f t="shared" si="272"/>
        <v>105</v>
      </c>
      <c r="Q1456" s="8">
        <f t="shared" si="273"/>
        <v>615.00000000000023</v>
      </c>
      <c r="R1456" s="8">
        <f t="shared" si="274"/>
        <v>329.27744017915825</v>
      </c>
      <c r="S1456" s="8">
        <f t="shared" si="275"/>
        <v>330</v>
      </c>
      <c r="T1456" t="s">
        <v>62</v>
      </c>
    </row>
    <row r="1457" spans="1:20" x14ac:dyDescent="0.35">
      <c r="A1457" s="18" t="s">
        <v>2966</v>
      </c>
      <c r="B1457" s="18" t="s">
        <v>2967</v>
      </c>
      <c r="C1457" s="19">
        <v>1161.99</v>
      </c>
      <c r="D1457" s="20">
        <f t="shared" si="264"/>
        <v>1.2605992575062916E-4</v>
      </c>
      <c r="E1457" s="10">
        <f>SUM($C$5:C1457)/SUM($C$5:$C$3941)</f>
        <v>0.90419551200063741</v>
      </c>
      <c r="F1457" t="str">
        <f t="shared" si="265"/>
        <v>B</v>
      </c>
      <c r="G1457" s="21">
        <v>1.1358651026392961</v>
      </c>
      <c r="H1457" s="22">
        <f t="shared" si="266"/>
        <v>0.68151906158357767</v>
      </c>
      <c r="I1457" s="23">
        <v>19.67307692307692</v>
      </c>
      <c r="J1457" s="23">
        <v>19.167702772178892</v>
      </c>
      <c r="K1457" s="24">
        <f t="shared" si="267"/>
        <v>0.97431138235904446</v>
      </c>
      <c r="L1457" t="str">
        <f t="shared" si="268"/>
        <v>X</v>
      </c>
      <c r="M1457" s="10">
        <f t="shared" si="269"/>
        <v>0.95</v>
      </c>
      <c r="N1457" s="24">
        <f t="shared" si="270"/>
        <v>1.6448536269514715</v>
      </c>
      <c r="O1457" s="25">
        <f t="shared" si="271"/>
        <v>44.587417719628057</v>
      </c>
      <c r="P1457" s="8">
        <f t="shared" si="272"/>
        <v>84</v>
      </c>
      <c r="Q1457" s="8">
        <f t="shared" si="273"/>
        <v>1022.9999999999998</v>
      </c>
      <c r="R1457" s="8">
        <f t="shared" si="274"/>
        <v>547.91578347461427</v>
      </c>
      <c r="S1457" s="8">
        <f t="shared" si="275"/>
        <v>548</v>
      </c>
      <c r="T1457" t="s">
        <v>62</v>
      </c>
    </row>
    <row r="1458" spans="1:20" x14ac:dyDescent="0.35">
      <c r="A1458" s="18" t="s">
        <v>2968</v>
      </c>
      <c r="B1458" s="18" t="s">
        <v>2969</v>
      </c>
      <c r="C1458" s="19">
        <v>1161.73</v>
      </c>
      <c r="D1458" s="20">
        <f t="shared" si="264"/>
        <v>1.2603171932828888E-4</v>
      </c>
      <c r="E1458" s="10">
        <f>SUM($C$5:C1458)/SUM($C$5:$C$3941)</f>
        <v>0.90432154371996576</v>
      </c>
      <c r="F1458" t="str">
        <f t="shared" si="265"/>
        <v>B</v>
      </c>
      <c r="G1458" s="21">
        <v>11.97659793814433</v>
      </c>
      <c r="H1458" s="22">
        <f t="shared" si="266"/>
        <v>7.1859587628865977</v>
      </c>
      <c r="I1458" s="23">
        <v>1.865384615384615</v>
      </c>
      <c r="J1458" s="23">
        <v>6.7592459440031751</v>
      </c>
      <c r="K1458" s="24">
        <f t="shared" si="267"/>
        <v>3.6235132895687134</v>
      </c>
      <c r="L1458" t="str">
        <f t="shared" si="268"/>
        <v>Z</v>
      </c>
      <c r="M1458" s="10">
        <f t="shared" si="269"/>
        <v>0.95</v>
      </c>
      <c r="N1458" s="24">
        <f t="shared" si="270"/>
        <v>1.6448536269514715</v>
      </c>
      <c r="O1458" s="25">
        <f t="shared" si="271"/>
        <v>15.723184252022504</v>
      </c>
      <c r="P1458" s="8">
        <f t="shared" si="272"/>
        <v>20</v>
      </c>
      <c r="Q1458" s="8">
        <f t="shared" si="273"/>
        <v>96.999999999999972</v>
      </c>
      <c r="R1458" s="8">
        <f t="shared" si="274"/>
        <v>51.958727289340018</v>
      </c>
      <c r="S1458" s="8">
        <f t="shared" si="275"/>
        <v>52</v>
      </c>
      <c r="T1458" t="s">
        <v>175</v>
      </c>
    </row>
    <row r="1459" spans="1:20" x14ac:dyDescent="0.35">
      <c r="A1459" s="18" t="s">
        <v>2970</v>
      </c>
      <c r="B1459" s="18" t="s">
        <v>2971</v>
      </c>
      <c r="C1459" s="19">
        <v>1159.6400000000001</v>
      </c>
      <c r="D1459" s="20">
        <f t="shared" si="264"/>
        <v>1.2580498308716907E-4</v>
      </c>
      <c r="E1459" s="10">
        <f>SUM($C$5:C1459)/SUM($C$5:$C$3941)</f>
        <v>0.90444734870305288</v>
      </c>
      <c r="F1459" t="str">
        <f t="shared" si="265"/>
        <v>B</v>
      </c>
      <c r="G1459" s="21">
        <v>12.7432967032967</v>
      </c>
      <c r="H1459" s="22">
        <f t="shared" si="266"/>
        <v>7.6459780219780198</v>
      </c>
      <c r="I1459" s="23">
        <v>1.75</v>
      </c>
      <c r="J1459" s="23">
        <v>4.7850871281022052</v>
      </c>
      <c r="K1459" s="24">
        <f t="shared" si="267"/>
        <v>2.7343355017726885</v>
      </c>
      <c r="L1459" t="str">
        <f t="shared" si="268"/>
        <v>Z</v>
      </c>
      <c r="M1459" s="10">
        <f t="shared" si="269"/>
        <v>0.95</v>
      </c>
      <c r="N1459" s="24">
        <f t="shared" si="270"/>
        <v>1.6448536269514715</v>
      </c>
      <c r="O1459" s="25">
        <f t="shared" si="271"/>
        <v>11.130946735838563</v>
      </c>
      <c r="P1459" s="8">
        <f t="shared" si="272"/>
        <v>15</v>
      </c>
      <c r="Q1459" s="8">
        <f t="shared" si="273"/>
        <v>91</v>
      </c>
      <c r="R1459" s="8">
        <f t="shared" si="274"/>
        <v>48.788691581628079</v>
      </c>
      <c r="S1459" s="8">
        <f t="shared" si="275"/>
        <v>49</v>
      </c>
      <c r="T1459" t="s">
        <v>62</v>
      </c>
    </row>
    <row r="1460" spans="1:20" x14ac:dyDescent="0.35">
      <c r="A1460" s="18" t="s">
        <v>2972</v>
      </c>
      <c r="B1460" s="18" t="s">
        <v>2973</v>
      </c>
      <c r="C1460" s="19">
        <v>1158.07</v>
      </c>
      <c r="D1460" s="20">
        <f t="shared" si="264"/>
        <v>1.2563465969072976E-4</v>
      </c>
      <c r="E1460" s="10">
        <f>SUM($C$5:C1460)/SUM($C$5:$C$3941)</f>
        <v>0.90457298336274372</v>
      </c>
      <c r="F1460" t="str">
        <f t="shared" si="265"/>
        <v>B</v>
      </c>
      <c r="G1460" s="21">
        <v>0.80198753462603878</v>
      </c>
      <c r="H1460" s="22">
        <f t="shared" si="266"/>
        <v>0.48119252077562324</v>
      </c>
      <c r="I1460" s="23">
        <v>27.76923076923077</v>
      </c>
      <c r="J1460" s="23">
        <v>52.174900202696968</v>
      </c>
      <c r="K1460" s="24">
        <f t="shared" si="267"/>
        <v>1.8788745225347938</v>
      </c>
      <c r="L1460" t="str">
        <f t="shared" si="268"/>
        <v>Y</v>
      </c>
      <c r="M1460" s="10">
        <f t="shared" si="269"/>
        <v>0.95</v>
      </c>
      <c r="N1460" s="24">
        <f t="shared" si="270"/>
        <v>1.6448536269514715</v>
      </c>
      <c r="O1460" s="25">
        <f t="shared" si="271"/>
        <v>121.3679123402386</v>
      </c>
      <c r="P1460" s="8">
        <f t="shared" si="272"/>
        <v>177</v>
      </c>
      <c r="Q1460" s="8">
        <f t="shared" si="273"/>
        <v>1444</v>
      </c>
      <c r="R1460" s="8">
        <f t="shared" si="274"/>
        <v>774.70999702098652</v>
      </c>
      <c r="S1460" s="8">
        <f t="shared" si="275"/>
        <v>775</v>
      </c>
      <c r="T1460" t="s">
        <v>175</v>
      </c>
    </row>
    <row r="1461" spans="1:20" x14ac:dyDescent="0.35">
      <c r="A1461" s="18" t="s">
        <v>2974</v>
      </c>
      <c r="B1461" s="18" t="s">
        <v>2975</v>
      </c>
      <c r="C1461" s="19">
        <v>1157.83</v>
      </c>
      <c r="D1461" s="20">
        <f t="shared" si="264"/>
        <v>1.2560862299318491E-4</v>
      </c>
      <c r="E1461" s="10">
        <f>SUM($C$5:C1461)/SUM($C$5:$C$3941)</f>
        <v>0.90469859198573688</v>
      </c>
      <c r="F1461" t="str">
        <f t="shared" si="265"/>
        <v>B</v>
      </c>
      <c r="G1461" s="21">
        <v>3.2072853185595571</v>
      </c>
      <c r="H1461" s="22">
        <f t="shared" si="266"/>
        <v>1.9243711911357342</v>
      </c>
      <c r="I1461" s="23">
        <v>6.9423076923076934</v>
      </c>
      <c r="J1461" s="23">
        <v>7.5651768288975694</v>
      </c>
      <c r="K1461" s="24">
        <f t="shared" si="267"/>
        <v>1.0897207620572675</v>
      </c>
      <c r="L1461" t="str">
        <f t="shared" si="268"/>
        <v>Y</v>
      </c>
      <c r="M1461" s="10">
        <f t="shared" si="269"/>
        <v>0.95</v>
      </c>
      <c r="N1461" s="24">
        <f t="shared" si="270"/>
        <v>1.6448536269514715</v>
      </c>
      <c r="O1461" s="25">
        <f t="shared" si="271"/>
        <v>17.597919969966391</v>
      </c>
      <c r="P1461" s="8">
        <f t="shared" si="272"/>
        <v>32</v>
      </c>
      <c r="Q1461" s="8">
        <f t="shared" si="273"/>
        <v>361.00000000000006</v>
      </c>
      <c r="R1461" s="8">
        <f t="shared" si="274"/>
        <v>193.6975713691547</v>
      </c>
      <c r="S1461" s="8">
        <f t="shared" si="275"/>
        <v>194</v>
      </c>
      <c r="T1461" t="s">
        <v>62</v>
      </c>
    </row>
    <row r="1462" spans="1:20" x14ac:dyDescent="0.35">
      <c r="A1462" s="18" t="s">
        <v>2976</v>
      </c>
      <c r="B1462" s="18" t="s">
        <v>2977</v>
      </c>
      <c r="C1462" s="19">
        <v>1157.44</v>
      </c>
      <c r="D1462" s="20">
        <f t="shared" si="264"/>
        <v>1.2556631335967452E-4</v>
      </c>
      <c r="E1462" s="10">
        <f>SUM($C$5:C1462)/SUM($C$5:$C$3941)</f>
        <v>0.90482415829909657</v>
      </c>
      <c r="F1462" t="str">
        <f t="shared" si="265"/>
        <v>B</v>
      </c>
      <c r="G1462" s="21">
        <v>2.93766497461929</v>
      </c>
      <c r="H1462" s="22">
        <f t="shared" si="266"/>
        <v>1.762598984771574</v>
      </c>
      <c r="I1462" s="23">
        <v>7.5769230769230766</v>
      </c>
      <c r="J1462" s="23">
        <v>19.555197046396099</v>
      </c>
      <c r="K1462" s="24">
        <f t="shared" si="267"/>
        <v>2.5808889502857797</v>
      </c>
      <c r="L1462" t="str">
        <f t="shared" si="268"/>
        <v>Z</v>
      </c>
      <c r="M1462" s="10">
        <f t="shared" si="269"/>
        <v>0.95</v>
      </c>
      <c r="N1462" s="24">
        <f t="shared" si="270"/>
        <v>1.6448536269514715</v>
      </c>
      <c r="O1462" s="25">
        <f t="shared" si="271"/>
        <v>45.488796944558651</v>
      </c>
      <c r="P1462" s="8">
        <f t="shared" si="272"/>
        <v>61</v>
      </c>
      <c r="Q1462" s="8">
        <f t="shared" si="273"/>
        <v>394</v>
      </c>
      <c r="R1462" s="8">
        <f t="shared" si="274"/>
        <v>211.43961090361685</v>
      </c>
      <c r="S1462" s="8">
        <f t="shared" si="275"/>
        <v>212</v>
      </c>
      <c r="T1462" t="s">
        <v>62</v>
      </c>
    </row>
    <row r="1463" spans="1:20" x14ac:dyDescent="0.35">
      <c r="A1463" s="18" t="s">
        <v>2978</v>
      </c>
      <c r="B1463" s="18" t="s">
        <v>2979</v>
      </c>
      <c r="C1463" s="19">
        <v>1157.44</v>
      </c>
      <c r="D1463" s="20">
        <f t="shared" si="264"/>
        <v>1.2556631335967452E-4</v>
      </c>
      <c r="E1463" s="10">
        <f>SUM($C$5:C1463)/SUM($C$5:$C$3941)</f>
        <v>0.90494972461245626</v>
      </c>
      <c r="F1463" t="str">
        <f t="shared" si="265"/>
        <v>B</v>
      </c>
      <c r="G1463" s="21">
        <v>2.9081407035175881</v>
      </c>
      <c r="H1463" s="22">
        <f t="shared" si="266"/>
        <v>1.7448844221105528</v>
      </c>
      <c r="I1463" s="23">
        <v>7.6538461538461542</v>
      </c>
      <c r="J1463" s="23">
        <v>14.385292891829151</v>
      </c>
      <c r="K1463" s="24">
        <f t="shared" si="267"/>
        <v>1.8794855034550648</v>
      </c>
      <c r="L1463" t="str">
        <f t="shared" si="268"/>
        <v>Y</v>
      </c>
      <c r="M1463" s="10">
        <f t="shared" si="269"/>
        <v>0.95</v>
      </c>
      <c r="N1463" s="24">
        <f t="shared" si="270"/>
        <v>1.6448536269514715</v>
      </c>
      <c r="O1463" s="25">
        <f t="shared" si="271"/>
        <v>33.462698728725698</v>
      </c>
      <c r="P1463" s="8">
        <f t="shared" si="272"/>
        <v>49</v>
      </c>
      <c r="Q1463" s="8">
        <f t="shared" si="273"/>
        <v>398</v>
      </c>
      <c r="R1463" s="8">
        <f t="shared" si="274"/>
        <v>213.58620593817133</v>
      </c>
      <c r="S1463" s="8">
        <f t="shared" si="275"/>
        <v>214</v>
      </c>
      <c r="T1463" t="s">
        <v>62</v>
      </c>
    </row>
    <row r="1464" spans="1:20" x14ac:dyDescent="0.35">
      <c r="A1464" s="18" t="s">
        <v>2980</v>
      </c>
      <c r="B1464" s="18" t="s">
        <v>2981</v>
      </c>
      <c r="C1464" s="19">
        <v>1156.67</v>
      </c>
      <c r="D1464" s="20">
        <f t="shared" si="264"/>
        <v>1.2548277895505145E-4</v>
      </c>
      <c r="E1464" s="10">
        <f>SUM($C$5:C1464)/SUM($C$5:$C$3941)</f>
        <v>0.90507520739141134</v>
      </c>
      <c r="F1464" t="str">
        <f t="shared" si="265"/>
        <v>B</v>
      </c>
      <c r="G1464" s="21">
        <v>0.44487307692307693</v>
      </c>
      <c r="H1464" s="22">
        <f t="shared" si="266"/>
        <v>0.26692384615384612</v>
      </c>
      <c r="I1464" s="23">
        <v>50</v>
      </c>
      <c r="J1464" s="23">
        <v>56.375491824296951</v>
      </c>
      <c r="K1464" s="24">
        <f t="shared" si="267"/>
        <v>1.1275098364859391</v>
      </c>
      <c r="L1464" t="str">
        <f t="shared" si="268"/>
        <v>Y</v>
      </c>
      <c r="M1464" s="10">
        <f t="shared" si="269"/>
        <v>0.95</v>
      </c>
      <c r="N1464" s="24">
        <f t="shared" si="270"/>
        <v>1.6448536269514715</v>
      </c>
      <c r="O1464" s="25">
        <f t="shared" si="271"/>
        <v>131.13922064608823</v>
      </c>
      <c r="P1464" s="8">
        <f t="shared" si="272"/>
        <v>232</v>
      </c>
      <c r="Q1464" s="8">
        <f t="shared" si="273"/>
        <v>2600</v>
      </c>
      <c r="R1464" s="8">
        <f t="shared" si="274"/>
        <v>1395.7511192797385</v>
      </c>
      <c r="S1464" s="8">
        <f t="shared" si="275"/>
        <v>1396</v>
      </c>
      <c r="T1464" t="s">
        <v>62</v>
      </c>
    </row>
    <row r="1465" spans="1:20" x14ac:dyDescent="0.35">
      <c r="A1465" s="18" t="s">
        <v>2982</v>
      </c>
      <c r="B1465" s="18" t="s">
        <v>2983</v>
      </c>
      <c r="C1465" s="19">
        <v>1155.8900000000001</v>
      </c>
      <c r="D1465" s="20">
        <f t="shared" si="264"/>
        <v>1.2539815968803066E-4</v>
      </c>
      <c r="E1465" s="10">
        <f>SUM($C$5:C1465)/SUM($C$5:$C$3941)</f>
        <v>0.90520060555109938</v>
      </c>
      <c r="F1465" t="str">
        <f t="shared" si="265"/>
        <v>B</v>
      </c>
      <c r="G1465" s="21">
        <v>1.6898976608187131</v>
      </c>
      <c r="H1465" s="22">
        <f t="shared" si="266"/>
        <v>1.0139385964912278</v>
      </c>
      <c r="I1465" s="23">
        <v>13.15384615384615</v>
      </c>
      <c r="J1465" s="23">
        <v>22.94527557453938</v>
      </c>
      <c r="K1465" s="24">
        <f t="shared" si="267"/>
        <v>1.7443776752573803</v>
      </c>
      <c r="L1465" t="str">
        <f t="shared" si="268"/>
        <v>Y</v>
      </c>
      <c r="M1465" s="10">
        <f t="shared" si="269"/>
        <v>0.95</v>
      </c>
      <c r="N1465" s="24">
        <f t="shared" si="270"/>
        <v>1.6448536269514715</v>
      </c>
      <c r="O1465" s="25">
        <f t="shared" si="271"/>
        <v>53.374710516635808</v>
      </c>
      <c r="P1465" s="8">
        <f t="shared" si="272"/>
        <v>80</v>
      </c>
      <c r="Q1465" s="8">
        <f t="shared" si="273"/>
        <v>683.99999999999977</v>
      </c>
      <c r="R1465" s="8">
        <f t="shared" si="274"/>
        <v>367.31377968555392</v>
      </c>
      <c r="S1465" s="8">
        <f t="shared" si="275"/>
        <v>368</v>
      </c>
      <c r="T1465" t="s">
        <v>62</v>
      </c>
    </row>
    <row r="1466" spans="1:20" x14ac:dyDescent="0.35">
      <c r="A1466" s="18" t="s">
        <v>2984</v>
      </c>
      <c r="B1466" s="18" t="s">
        <v>2985</v>
      </c>
      <c r="C1466" s="19">
        <v>1154.58</v>
      </c>
      <c r="D1466" s="20">
        <f t="shared" si="264"/>
        <v>1.2525604271393162E-4</v>
      </c>
      <c r="E1466" s="10">
        <f>SUM($C$5:C1466)/SUM($C$5:$C$3941)</f>
        <v>0.90532586159381334</v>
      </c>
      <c r="F1466" t="str">
        <f t="shared" si="265"/>
        <v>B</v>
      </c>
      <c r="G1466" s="21">
        <v>1.533306772908366</v>
      </c>
      <c r="H1466" s="22">
        <f t="shared" si="266"/>
        <v>0.91998406374501962</v>
      </c>
      <c r="I1466" s="23">
        <v>14.48076923076923</v>
      </c>
      <c r="J1466" s="23">
        <v>18.184771030615082</v>
      </c>
      <c r="K1466" s="24">
        <f t="shared" si="267"/>
        <v>1.2557876408924094</v>
      </c>
      <c r="L1466" t="str">
        <f t="shared" si="268"/>
        <v>Y</v>
      </c>
      <c r="M1466" s="10">
        <f t="shared" si="269"/>
        <v>0.95</v>
      </c>
      <c r="N1466" s="24">
        <f t="shared" si="270"/>
        <v>1.6448536269514715</v>
      </c>
      <c r="O1466" s="25">
        <f t="shared" si="271"/>
        <v>42.300947156520245</v>
      </c>
      <c r="P1466" s="8">
        <f t="shared" si="272"/>
        <v>72</v>
      </c>
      <c r="Q1466" s="8">
        <f t="shared" si="273"/>
        <v>753</v>
      </c>
      <c r="R1466" s="8">
        <f t="shared" si="274"/>
        <v>404.59669766544505</v>
      </c>
      <c r="S1466" s="8">
        <f t="shared" si="275"/>
        <v>405</v>
      </c>
      <c r="T1466" t="s">
        <v>62</v>
      </c>
    </row>
    <row r="1467" spans="1:20" x14ac:dyDescent="0.35">
      <c r="A1467" s="18" t="s">
        <v>2986</v>
      </c>
      <c r="B1467" s="18" t="s">
        <v>2987</v>
      </c>
      <c r="C1467" s="19">
        <v>1154.1600000000001</v>
      </c>
      <c r="D1467" s="20">
        <f t="shared" si="264"/>
        <v>1.2521047849322812E-4</v>
      </c>
      <c r="E1467" s="10">
        <f>SUM($C$5:C1467)/SUM($C$5:$C$3941)</f>
        <v>0.90545107207230657</v>
      </c>
      <c r="F1467" t="str">
        <f t="shared" si="265"/>
        <v>B</v>
      </c>
      <c r="G1467" s="21">
        <v>1.743444108761329</v>
      </c>
      <c r="H1467" s="22">
        <f t="shared" si="266"/>
        <v>1.0460664652567975</v>
      </c>
      <c r="I1467" s="23">
        <v>12.73076923076923</v>
      </c>
      <c r="J1467" s="23">
        <v>43.169576880300013</v>
      </c>
      <c r="K1467" s="24">
        <f t="shared" si="267"/>
        <v>3.3909637428634456</v>
      </c>
      <c r="L1467" t="str">
        <f t="shared" si="268"/>
        <v>Z</v>
      </c>
      <c r="M1467" s="10">
        <f t="shared" si="269"/>
        <v>0.95</v>
      </c>
      <c r="N1467" s="24">
        <f t="shared" si="270"/>
        <v>1.6448536269514715</v>
      </c>
      <c r="O1467" s="25">
        <f t="shared" si="271"/>
        <v>100.41996059826893</v>
      </c>
      <c r="P1467" s="8">
        <f t="shared" si="272"/>
        <v>126</v>
      </c>
      <c r="Q1467" s="8">
        <f t="shared" si="273"/>
        <v>662</v>
      </c>
      <c r="R1467" s="8">
        <f t="shared" si="274"/>
        <v>355.76592774841146</v>
      </c>
      <c r="S1467" s="8">
        <f t="shared" si="275"/>
        <v>356</v>
      </c>
      <c r="T1467" t="s">
        <v>62</v>
      </c>
    </row>
    <row r="1468" spans="1:20" x14ac:dyDescent="0.35">
      <c r="A1468" s="18" t="s">
        <v>2988</v>
      </c>
      <c r="B1468" s="18" t="s">
        <v>2989</v>
      </c>
      <c r="C1468" s="19">
        <v>1151.18</v>
      </c>
      <c r="D1468" s="20">
        <f t="shared" si="264"/>
        <v>1.248871894987128E-4</v>
      </c>
      <c r="E1468" s="10">
        <f>SUM($C$5:C1468)/SUM($C$5:$C$3941)</f>
        <v>0.90557595926180523</v>
      </c>
      <c r="F1468" t="str">
        <f t="shared" si="265"/>
        <v>B</v>
      </c>
      <c r="G1468" s="21">
        <v>1.340139697322468</v>
      </c>
      <c r="H1468" s="22">
        <f t="shared" si="266"/>
        <v>0.80408381839348075</v>
      </c>
      <c r="I1468" s="23">
        <v>16.51923076923077</v>
      </c>
      <c r="J1468" s="23">
        <v>22.127518476017269</v>
      </c>
      <c r="K1468" s="24">
        <f t="shared" si="267"/>
        <v>1.3395005363828847</v>
      </c>
      <c r="L1468" t="str">
        <f t="shared" si="268"/>
        <v>Y</v>
      </c>
      <c r="M1468" s="10">
        <f t="shared" si="269"/>
        <v>0.95</v>
      </c>
      <c r="N1468" s="24">
        <f t="shared" si="270"/>
        <v>1.6448536269514715</v>
      </c>
      <c r="O1468" s="25">
        <f t="shared" si="271"/>
        <v>51.472464964397858</v>
      </c>
      <c r="P1468" s="8">
        <f t="shared" si="272"/>
        <v>85</v>
      </c>
      <c r="Q1468" s="8">
        <f t="shared" si="273"/>
        <v>859</v>
      </c>
      <c r="R1468" s="8">
        <f t="shared" si="274"/>
        <v>462.23296905956539</v>
      </c>
      <c r="S1468" s="8">
        <f t="shared" si="275"/>
        <v>463</v>
      </c>
      <c r="T1468" t="s">
        <v>62</v>
      </c>
    </row>
    <row r="1469" spans="1:20" x14ac:dyDescent="0.35">
      <c r="A1469" s="18" t="s">
        <v>2990</v>
      </c>
      <c r="B1469" s="18" t="s">
        <v>2991</v>
      </c>
      <c r="C1469" s="19">
        <v>1150.6500000000001</v>
      </c>
      <c r="D1469" s="20">
        <f t="shared" si="264"/>
        <v>1.2482969179163455E-4</v>
      </c>
      <c r="E1469" s="10">
        <f>SUM($C$5:C1469)/SUM($C$5:$C$3941)</f>
        <v>0.90570078895359685</v>
      </c>
      <c r="F1469" t="str">
        <f t="shared" si="265"/>
        <v>B</v>
      </c>
      <c r="G1469" s="21">
        <v>1.674890829694323</v>
      </c>
      <c r="H1469" s="22">
        <f t="shared" si="266"/>
        <v>1.0049344978165937</v>
      </c>
      <c r="I1469" s="23">
        <v>13.21153846153846</v>
      </c>
      <c r="J1469" s="23">
        <v>18.933668049852919</v>
      </c>
      <c r="K1469" s="24">
        <f t="shared" si="267"/>
        <v>1.4331160678200174</v>
      </c>
      <c r="L1469" t="str">
        <f t="shared" si="268"/>
        <v>Y</v>
      </c>
      <c r="M1469" s="10">
        <f t="shared" si="269"/>
        <v>0.95</v>
      </c>
      <c r="N1469" s="24">
        <f t="shared" si="270"/>
        <v>1.6448536269514715</v>
      </c>
      <c r="O1469" s="25">
        <f t="shared" si="271"/>
        <v>44.043012161524807</v>
      </c>
      <c r="P1469" s="8">
        <f t="shared" si="272"/>
        <v>71</v>
      </c>
      <c r="Q1469" s="8">
        <f t="shared" si="273"/>
        <v>686.99999999999989</v>
      </c>
      <c r="R1469" s="8">
        <f t="shared" si="274"/>
        <v>369.76388298720866</v>
      </c>
      <c r="S1469" s="8">
        <f t="shared" si="275"/>
        <v>370</v>
      </c>
      <c r="T1469" t="s">
        <v>175</v>
      </c>
    </row>
    <row r="1470" spans="1:20" x14ac:dyDescent="0.35">
      <c r="A1470" s="18" t="s">
        <v>2992</v>
      </c>
      <c r="B1470" s="18" t="s">
        <v>2993</v>
      </c>
      <c r="C1470" s="19">
        <v>1149.22</v>
      </c>
      <c r="D1470" s="20">
        <f t="shared" si="264"/>
        <v>1.246745564687631E-4</v>
      </c>
      <c r="E1470" s="10">
        <f>SUM($C$5:C1470)/SUM($C$5:$C$3941)</f>
        <v>0.90582546351006565</v>
      </c>
      <c r="F1470" t="str">
        <f t="shared" si="265"/>
        <v>B</v>
      </c>
      <c r="G1470" s="21">
        <v>0.85507440476190477</v>
      </c>
      <c r="H1470" s="22">
        <f t="shared" si="266"/>
        <v>0.5130446428571428</v>
      </c>
      <c r="I1470" s="23">
        <v>25.84615384615385</v>
      </c>
      <c r="J1470" s="23">
        <v>62.333821309419903</v>
      </c>
      <c r="K1470" s="24">
        <f t="shared" si="267"/>
        <v>2.4117252292335079</v>
      </c>
      <c r="L1470" t="str">
        <f t="shared" si="268"/>
        <v>Z</v>
      </c>
      <c r="M1470" s="10">
        <f t="shared" si="269"/>
        <v>0.95</v>
      </c>
      <c r="N1470" s="24">
        <f t="shared" si="270"/>
        <v>1.6448536269514715</v>
      </c>
      <c r="O1470" s="25">
        <f t="shared" si="271"/>
        <v>144.99933360912712</v>
      </c>
      <c r="P1470" s="8">
        <f t="shared" si="272"/>
        <v>197</v>
      </c>
      <c r="Q1470" s="8">
        <f t="shared" si="273"/>
        <v>1344.0000000000002</v>
      </c>
      <c r="R1470" s="8">
        <f t="shared" si="274"/>
        <v>723.83079105486718</v>
      </c>
      <c r="S1470" s="8">
        <f t="shared" si="275"/>
        <v>724</v>
      </c>
      <c r="T1470" t="s">
        <v>62</v>
      </c>
    </row>
    <row r="1471" spans="1:20" x14ac:dyDescent="0.35">
      <c r="A1471" s="18" t="s">
        <v>2994</v>
      </c>
      <c r="B1471" s="18" t="s">
        <v>2995</v>
      </c>
      <c r="C1471" s="19">
        <v>1148.93</v>
      </c>
      <c r="D1471" s="20">
        <f t="shared" si="264"/>
        <v>1.2464309545922973E-4</v>
      </c>
      <c r="E1471" s="10">
        <f>SUM($C$5:C1471)/SUM($C$5:$C$3941)</f>
        <v>0.90595010660552477</v>
      </c>
      <c r="F1471" t="str">
        <f t="shared" si="265"/>
        <v>B</v>
      </c>
      <c r="G1471" s="21">
        <v>0.77316958277254377</v>
      </c>
      <c r="H1471" s="22">
        <f t="shared" si="266"/>
        <v>0.46390174966352626</v>
      </c>
      <c r="I1471" s="23">
        <v>28.57692307692308</v>
      </c>
      <c r="J1471" s="23">
        <v>48.411368845387578</v>
      </c>
      <c r="K1471" s="24">
        <f t="shared" si="267"/>
        <v>1.6940721264873175</v>
      </c>
      <c r="L1471" t="str">
        <f t="shared" si="268"/>
        <v>Y</v>
      </c>
      <c r="M1471" s="10">
        <f t="shared" si="269"/>
        <v>0.95</v>
      </c>
      <c r="N1471" s="24">
        <f t="shared" si="270"/>
        <v>1.6448536269514715</v>
      </c>
      <c r="O1471" s="25">
        <f t="shared" si="271"/>
        <v>112.61328239194683</v>
      </c>
      <c r="P1471" s="8">
        <f t="shared" si="272"/>
        <v>170</v>
      </c>
      <c r="Q1471" s="8">
        <f t="shared" si="273"/>
        <v>1486.0000000000002</v>
      </c>
      <c r="R1471" s="8">
        <f t="shared" si="274"/>
        <v>800.40795681543614</v>
      </c>
      <c r="S1471" s="8">
        <f t="shared" si="275"/>
        <v>801</v>
      </c>
      <c r="T1471" t="s">
        <v>62</v>
      </c>
    </row>
    <row r="1472" spans="1:20" x14ac:dyDescent="0.35">
      <c r="A1472" s="18" t="s">
        <v>2996</v>
      </c>
      <c r="B1472" s="18" t="s">
        <v>2997</v>
      </c>
      <c r="C1472" s="19">
        <v>1146.05</v>
      </c>
      <c r="D1472" s="20">
        <f t="shared" si="264"/>
        <v>1.2433065508869141E-4</v>
      </c>
      <c r="E1472" s="10">
        <f>SUM($C$5:C1472)/SUM($C$5:$C$3941)</f>
        <v>0.90607443726061354</v>
      </c>
      <c r="F1472" t="str">
        <f t="shared" si="265"/>
        <v>B</v>
      </c>
      <c r="G1472" s="21">
        <v>36.969354838709677</v>
      </c>
      <c r="H1472" s="22">
        <f t="shared" si="266"/>
        <v>22.181612903225805</v>
      </c>
      <c r="I1472" s="23">
        <v>0.59615384615384615</v>
      </c>
      <c r="J1472" s="23">
        <v>2.6365427108361721</v>
      </c>
      <c r="K1472" s="24">
        <f t="shared" si="267"/>
        <v>4.4225877730155148</v>
      </c>
      <c r="L1472" t="str">
        <f t="shared" si="268"/>
        <v>Z</v>
      </c>
      <c r="M1472" s="10">
        <f t="shared" si="269"/>
        <v>0.95</v>
      </c>
      <c r="N1472" s="24">
        <f t="shared" si="270"/>
        <v>1.6448536269514715</v>
      </c>
      <c r="O1472" s="25">
        <f t="shared" si="271"/>
        <v>6.133057914186848</v>
      </c>
      <c r="P1472" s="8">
        <f t="shared" si="272"/>
        <v>8</v>
      </c>
      <c r="Q1472" s="8">
        <f t="shared" si="273"/>
        <v>31</v>
      </c>
      <c r="R1472" s="8">
        <f t="shared" si="274"/>
        <v>16.718575998436577</v>
      </c>
      <c r="S1472" s="8">
        <f t="shared" si="275"/>
        <v>17</v>
      </c>
      <c r="T1472" t="s">
        <v>62</v>
      </c>
    </row>
    <row r="1473" spans="1:20" x14ac:dyDescent="0.35">
      <c r="A1473" s="18" t="s">
        <v>2998</v>
      </c>
      <c r="B1473" s="18" t="s">
        <v>2999</v>
      </c>
      <c r="C1473" s="19">
        <v>1145.04</v>
      </c>
      <c r="D1473" s="20">
        <f t="shared" si="264"/>
        <v>1.2422108398652345E-4</v>
      </c>
      <c r="E1473" s="10">
        <f>SUM($C$5:C1473)/SUM($C$5:$C$3941)</f>
        <v>0.90619865834460001</v>
      </c>
      <c r="F1473" t="str">
        <f t="shared" si="265"/>
        <v>B</v>
      </c>
      <c r="G1473" s="21">
        <v>0.85835082458770617</v>
      </c>
      <c r="H1473" s="22">
        <f t="shared" si="266"/>
        <v>0.51501049475262373</v>
      </c>
      <c r="I1473" s="23">
        <v>25.65384615384615</v>
      </c>
      <c r="J1473" s="23">
        <v>43.806564382022238</v>
      </c>
      <c r="K1473" s="24">
        <f t="shared" si="267"/>
        <v>1.7076022097939705</v>
      </c>
      <c r="L1473" t="str">
        <f t="shared" si="268"/>
        <v>Y</v>
      </c>
      <c r="M1473" s="10">
        <f t="shared" si="269"/>
        <v>0.95</v>
      </c>
      <c r="N1473" s="24">
        <f t="shared" si="270"/>
        <v>1.6448536269514715</v>
      </c>
      <c r="O1473" s="25">
        <f t="shared" si="271"/>
        <v>101.90170455888035</v>
      </c>
      <c r="P1473" s="8">
        <f t="shared" si="272"/>
        <v>154</v>
      </c>
      <c r="Q1473" s="8">
        <f t="shared" si="273"/>
        <v>1333.9999999999998</v>
      </c>
      <c r="R1473" s="8">
        <f t="shared" si="274"/>
        <v>719.75530256339994</v>
      </c>
      <c r="S1473" s="8">
        <f t="shared" si="275"/>
        <v>720</v>
      </c>
      <c r="T1473" t="s">
        <v>62</v>
      </c>
    </row>
    <row r="1474" spans="1:20" x14ac:dyDescent="0.35">
      <c r="A1474" s="18" t="s">
        <v>3000</v>
      </c>
      <c r="B1474" s="18" t="s">
        <v>3001</v>
      </c>
      <c r="C1474" s="19">
        <v>1144.58</v>
      </c>
      <c r="D1474" s="20">
        <f t="shared" si="264"/>
        <v>1.2417118031622914E-4</v>
      </c>
      <c r="E1474" s="10">
        <f>SUM($C$5:C1474)/SUM($C$5:$C$3941)</f>
        <v>0.90632282952491627</v>
      </c>
      <c r="F1474" t="str">
        <f t="shared" si="265"/>
        <v>B</v>
      </c>
      <c r="G1474" s="21">
        <v>0.66739358600583099</v>
      </c>
      <c r="H1474" s="22">
        <f t="shared" si="266"/>
        <v>0.4004361516034986</v>
      </c>
      <c r="I1474" s="23">
        <v>32.980769230769234</v>
      </c>
      <c r="J1474" s="23">
        <v>59.098618272761861</v>
      </c>
      <c r="K1474" s="24">
        <f t="shared" si="267"/>
        <v>1.7919114578330126</v>
      </c>
      <c r="L1474" t="str">
        <f t="shared" si="268"/>
        <v>Y</v>
      </c>
      <c r="M1474" s="10">
        <f t="shared" si="269"/>
        <v>0.95</v>
      </c>
      <c r="N1474" s="24">
        <f t="shared" si="270"/>
        <v>1.6448536269514715</v>
      </c>
      <c r="O1474" s="25">
        <f t="shared" si="271"/>
        <v>137.47368742618167</v>
      </c>
      <c r="P1474" s="8">
        <f t="shared" si="272"/>
        <v>204</v>
      </c>
      <c r="Q1474" s="8">
        <f t="shared" si="273"/>
        <v>1715.0000000000002</v>
      </c>
      <c r="R1474" s="8">
        <f t="shared" si="274"/>
        <v>925.50851881219216</v>
      </c>
      <c r="S1474" s="8">
        <f t="shared" si="275"/>
        <v>926</v>
      </c>
      <c r="T1474" t="s">
        <v>62</v>
      </c>
    </row>
    <row r="1475" spans="1:20" x14ac:dyDescent="0.35">
      <c r="A1475" s="18" t="s">
        <v>3002</v>
      </c>
      <c r="B1475" s="18" t="s">
        <v>3003</v>
      </c>
      <c r="C1475" s="19">
        <v>1144.23</v>
      </c>
      <c r="D1475" s="20">
        <f t="shared" si="264"/>
        <v>1.2413321013230957E-4</v>
      </c>
      <c r="E1475" s="10">
        <f>SUM($C$5:C1475)/SUM($C$5:$C$3941)</f>
        <v>0.90644696273504866</v>
      </c>
      <c r="F1475" t="str">
        <f t="shared" si="265"/>
        <v>B</v>
      </c>
      <c r="G1475" s="21">
        <v>0.86618470855412566</v>
      </c>
      <c r="H1475" s="22">
        <f t="shared" si="266"/>
        <v>0.51971082513247535</v>
      </c>
      <c r="I1475" s="23">
        <v>25.40384615384615</v>
      </c>
      <c r="J1475" s="23">
        <v>43.654283358054101</v>
      </c>
      <c r="K1475" s="24">
        <f t="shared" si="267"/>
        <v>1.7184123653435379</v>
      </c>
      <c r="L1475" t="str">
        <f t="shared" si="268"/>
        <v>Y</v>
      </c>
      <c r="M1475" s="10">
        <f t="shared" si="269"/>
        <v>0.95</v>
      </c>
      <c r="N1475" s="24">
        <f t="shared" si="270"/>
        <v>1.6448536269514715</v>
      </c>
      <c r="O1475" s="25">
        <f t="shared" si="271"/>
        <v>101.54747235342823</v>
      </c>
      <c r="P1475" s="8">
        <f t="shared" si="272"/>
        <v>153</v>
      </c>
      <c r="Q1475" s="8">
        <f t="shared" si="273"/>
        <v>1320.9999999999998</v>
      </c>
      <c r="R1475" s="8">
        <f t="shared" si="274"/>
        <v>712.99342540274154</v>
      </c>
      <c r="S1475" s="8">
        <f t="shared" si="275"/>
        <v>713</v>
      </c>
      <c r="T1475" t="s">
        <v>62</v>
      </c>
    </row>
    <row r="1476" spans="1:20" x14ac:dyDescent="0.35">
      <c r="A1476" s="18" t="s">
        <v>3004</v>
      </c>
      <c r="B1476" s="18" t="s">
        <v>3005</v>
      </c>
      <c r="C1476" s="19">
        <v>1143.24</v>
      </c>
      <c r="D1476" s="20">
        <f t="shared" si="264"/>
        <v>1.2402580875493701E-4</v>
      </c>
      <c r="E1476" s="10">
        <f>SUM($C$5:C1476)/SUM($C$5:$C$3941)</f>
        <v>0.90657098854380358</v>
      </c>
      <c r="F1476" t="str">
        <f t="shared" si="265"/>
        <v>B</v>
      </c>
      <c r="G1476" s="21">
        <v>0.84873051224944318</v>
      </c>
      <c r="H1476" s="22">
        <f t="shared" si="266"/>
        <v>0.50923830734966591</v>
      </c>
      <c r="I1476" s="23">
        <v>25.90384615384615</v>
      </c>
      <c r="J1476" s="23">
        <v>32.083383773050009</v>
      </c>
      <c r="K1476" s="24">
        <f t="shared" si="267"/>
        <v>1.2385567603553087</v>
      </c>
      <c r="L1476" t="str">
        <f t="shared" si="268"/>
        <v>Y</v>
      </c>
      <c r="M1476" s="10">
        <f t="shared" si="269"/>
        <v>0.95</v>
      </c>
      <c r="N1476" s="24">
        <f t="shared" si="270"/>
        <v>1.6448536269514715</v>
      </c>
      <c r="O1476" s="25">
        <f t="shared" si="271"/>
        <v>74.631543025826204</v>
      </c>
      <c r="P1476" s="8">
        <f t="shared" si="272"/>
        <v>127</v>
      </c>
      <c r="Q1476" s="8">
        <f t="shared" si="273"/>
        <v>1346.9999999999998</v>
      </c>
      <c r="R1476" s="8">
        <f t="shared" si="274"/>
        <v>727.3413239260509</v>
      </c>
      <c r="S1476" s="8">
        <f t="shared" si="275"/>
        <v>728</v>
      </c>
      <c r="T1476" t="s">
        <v>62</v>
      </c>
    </row>
    <row r="1477" spans="1:20" x14ac:dyDescent="0.35">
      <c r="A1477" s="18" t="s">
        <v>3006</v>
      </c>
      <c r="B1477" s="18" t="s">
        <v>3007</v>
      </c>
      <c r="C1477" s="19">
        <v>1140.97</v>
      </c>
      <c r="D1477" s="20">
        <f t="shared" ref="D1477:D1540" si="276">C1477/SUM($C$5:$C$3941)</f>
        <v>1.2377954499065855E-4</v>
      </c>
      <c r="E1477" s="10">
        <f>SUM($C$5:C1477)/SUM($C$5:$C$3941)</f>
        <v>0.90669476808879423</v>
      </c>
      <c r="F1477" t="str">
        <f t="shared" ref="F1477:F1540" si="277">IF(E1477-D1477&lt;CutA,"A",IF(E1477-D1477&lt;CutB,"B","C"))</f>
        <v>B</v>
      </c>
      <c r="G1477" s="21">
        <v>2.059512635379062</v>
      </c>
      <c r="H1477" s="22">
        <f t="shared" ref="H1477:H1540" si="278">G1477*CostRatio</f>
        <v>1.2357075812274372</v>
      </c>
      <c r="I1477" s="23">
        <v>10.65384615384615</v>
      </c>
      <c r="J1477" s="23">
        <v>21.34027272128931</v>
      </c>
      <c r="K1477" s="24">
        <f t="shared" ref="K1477:K1540" si="279">IF(I1477&gt;0,J1477/I1477,0)</f>
        <v>2.0030580893628964</v>
      </c>
      <c r="L1477" t="str">
        <f t="shared" ref="L1477:L1540" si="280">IF(K1477&lt;=CutX,"X",IF(K1477&lt;=CutY,"Y","Z"))</f>
        <v>Z</v>
      </c>
      <c r="M1477" s="10">
        <f t="shared" ref="M1477:M1540" si="281">_xlfn.XLOOKUP(F1477,TargetClass,TargetLevel)</f>
        <v>0.95</v>
      </c>
      <c r="N1477" s="24">
        <f t="shared" ref="N1477:N1540" si="282">_xlfn.NORM.S.INV(M1477)</f>
        <v>1.6448536269514715</v>
      </c>
      <c r="O1477" s="25">
        <f t="shared" ref="O1477:O1540" si="283">N1477*J1477*SQRT(LeadTime)</f>
        <v>49.641194116176678</v>
      </c>
      <c r="P1477" s="8">
        <f t="shared" ref="P1477:P1540" si="284">ROUNDUP(ROUND(I1477*LeadTime+O1477,6),0)</f>
        <v>71</v>
      </c>
      <c r="Q1477" s="8">
        <f t="shared" ref="Q1477:Q1540" si="285">I1477*WeeksPerYear</f>
        <v>553.99999999999977</v>
      </c>
      <c r="R1477" s="8">
        <f t="shared" ref="R1477:R1540" si="286">SQRT(2*Q1477*OrderCost/(HoldingRate*H1477))</f>
        <v>299.44152412735428</v>
      </c>
      <c r="S1477" s="8">
        <f t="shared" ref="S1477:S1540" si="287">MAX(ROUNDUP(ROUND(R1477,6),0),ROUNDUP(ROUND(I1477,6),0))</f>
        <v>300</v>
      </c>
      <c r="T1477" t="s">
        <v>62</v>
      </c>
    </row>
    <row r="1478" spans="1:20" x14ac:dyDescent="0.35">
      <c r="A1478" s="18" t="s">
        <v>3008</v>
      </c>
      <c r="B1478" s="18" t="s">
        <v>3009</v>
      </c>
      <c r="C1478" s="19">
        <v>1139.48</v>
      </c>
      <c r="D1478" s="20">
        <f t="shared" si="276"/>
        <v>1.2361790049340089E-4</v>
      </c>
      <c r="E1478" s="10">
        <f>SUM($C$5:C1478)/SUM($C$5:$C$3941)</f>
        <v>0.90681838598928766</v>
      </c>
      <c r="F1478" t="str">
        <f t="shared" si="277"/>
        <v>B</v>
      </c>
      <c r="G1478" s="21">
        <v>13.097471264367821</v>
      </c>
      <c r="H1478" s="22">
        <f t="shared" si="278"/>
        <v>7.858482758620692</v>
      </c>
      <c r="I1478" s="23">
        <v>1.6730769230769229</v>
      </c>
      <c r="J1478" s="23">
        <v>2.2641377516999039</v>
      </c>
      <c r="K1478" s="24">
        <f t="shared" si="279"/>
        <v>1.3532777366482185</v>
      </c>
      <c r="L1478" t="str">
        <f t="shared" si="280"/>
        <v>Y</v>
      </c>
      <c r="M1478" s="10">
        <f t="shared" si="281"/>
        <v>0.95</v>
      </c>
      <c r="N1478" s="24">
        <f t="shared" si="282"/>
        <v>1.6448536269514715</v>
      </c>
      <c r="O1478" s="25">
        <f t="shared" si="283"/>
        <v>5.266779066313088</v>
      </c>
      <c r="P1478" s="8">
        <f t="shared" si="284"/>
        <v>9</v>
      </c>
      <c r="Q1478" s="8">
        <f t="shared" si="285"/>
        <v>86.999999999999986</v>
      </c>
      <c r="R1478" s="8">
        <f t="shared" si="286"/>
        <v>47.054945181608268</v>
      </c>
      <c r="S1478" s="8">
        <f t="shared" si="287"/>
        <v>48</v>
      </c>
      <c r="T1478" t="s">
        <v>62</v>
      </c>
    </row>
    <row r="1479" spans="1:20" x14ac:dyDescent="0.35">
      <c r="A1479" s="18" t="s">
        <v>3010</v>
      </c>
      <c r="B1479" s="18" t="s">
        <v>3011</v>
      </c>
      <c r="C1479" s="19">
        <v>1136.7</v>
      </c>
      <c r="D1479" s="20">
        <f t="shared" si="276"/>
        <v>1.2331630874683961E-4</v>
      </c>
      <c r="E1479" s="10">
        <f>SUM($C$5:C1479)/SUM($C$5:$C$3941)</f>
        <v>0.9069417022980345</v>
      </c>
      <c r="F1479" t="str">
        <f t="shared" si="277"/>
        <v>B</v>
      </c>
      <c r="G1479" s="21">
        <v>1.169444444444445</v>
      </c>
      <c r="H1479" s="22">
        <f t="shared" si="278"/>
        <v>0.70166666666666699</v>
      </c>
      <c r="I1479" s="23">
        <v>18.69230769230769</v>
      </c>
      <c r="J1479" s="23">
        <v>49.007217740334603</v>
      </c>
      <c r="K1479" s="24">
        <f t="shared" si="279"/>
        <v>2.6217853112113167</v>
      </c>
      <c r="L1479" t="str">
        <f t="shared" si="280"/>
        <v>Z</v>
      </c>
      <c r="M1479" s="10">
        <f t="shared" si="281"/>
        <v>0.95</v>
      </c>
      <c r="N1479" s="24">
        <f t="shared" si="282"/>
        <v>1.6448536269514715</v>
      </c>
      <c r="O1479" s="25">
        <f t="shared" si="283"/>
        <v>113.99933078243748</v>
      </c>
      <c r="P1479" s="8">
        <f t="shared" si="284"/>
        <v>152</v>
      </c>
      <c r="Q1479" s="8">
        <f t="shared" si="285"/>
        <v>971.99999999999989</v>
      </c>
      <c r="R1479" s="8">
        <f t="shared" si="286"/>
        <v>526.35979313486553</v>
      </c>
      <c r="S1479" s="8">
        <f t="shared" si="287"/>
        <v>527</v>
      </c>
      <c r="T1479" t="s">
        <v>175</v>
      </c>
    </row>
    <row r="1480" spans="1:20" x14ac:dyDescent="0.35">
      <c r="A1480" s="18" t="s">
        <v>3012</v>
      </c>
      <c r="B1480" s="18" t="s">
        <v>3013</v>
      </c>
      <c r="C1480" s="19">
        <v>1135.6500000000001</v>
      </c>
      <c r="D1480" s="20">
        <f t="shared" si="276"/>
        <v>1.2320239819508085E-4</v>
      </c>
      <c r="E1480" s="10">
        <f>SUM($C$5:C1480)/SUM($C$5:$C$3941)</f>
        <v>0.90706490469622969</v>
      </c>
      <c r="F1480" t="str">
        <f t="shared" si="277"/>
        <v>B</v>
      </c>
      <c r="G1480" s="21">
        <v>0.16698279664755181</v>
      </c>
      <c r="H1480" s="22">
        <f t="shared" si="278"/>
        <v>0.10018967798853108</v>
      </c>
      <c r="I1480" s="23">
        <v>130.78846153846149</v>
      </c>
      <c r="J1480" s="23">
        <v>928.30423800369761</v>
      </c>
      <c r="K1480" s="24">
        <f t="shared" si="279"/>
        <v>7.0977533268919704</v>
      </c>
      <c r="L1480" t="str">
        <f t="shared" si="280"/>
        <v>Z</v>
      </c>
      <c r="M1480" s="10">
        <f t="shared" si="281"/>
        <v>0.95</v>
      </c>
      <c r="N1480" s="24">
        <f t="shared" si="282"/>
        <v>1.6448536269514715</v>
      </c>
      <c r="O1480" s="25">
        <f t="shared" si="283"/>
        <v>2159.3974678514278</v>
      </c>
      <c r="P1480" s="8">
        <f t="shared" si="284"/>
        <v>2421</v>
      </c>
      <c r="Q1480" s="8">
        <f t="shared" si="285"/>
        <v>6800.9999999999973</v>
      </c>
      <c r="R1480" s="8">
        <f t="shared" si="286"/>
        <v>3684.5961575556962</v>
      </c>
      <c r="S1480" s="8">
        <f t="shared" si="287"/>
        <v>3685</v>
      </c>
      <c r="T1480" t="s">
        <v>175</v>
      </c>
    </row>
    <row r="1481" spans="1:20" x14ac:dyDescent="0.35">
      <c r="A1481" s="18" t="s">
        <v>3014</v>
      </c>
      <c r="B1481" s="18" t="s">
        <v>3015</v>
      </c>
      <c r="C1481" s="19">
        <v>1134.71</v>
      </c>
      <c r="D1481" s="20">
        <f t="shared" si="276"/>
        <v>1.2310042112969683E-4</v>
      </c>
      <c r="E1481" s="10">
        <f>SUM($C$5:C1481)/SUM($C$5:$C$3941)</f>
        <v>0.90718800511735931</v>
      </c>
      <c r="F1481" t="str">
        <f t="shared" si="277"/>
        <v>B</v>
      </c>
      <c r="G1481" s="21">
        <v>0.38321850726106049</v>
      </c>
      <c r="H1481" s="22">
        <f t="shared" si="278"/>
        <v>0.22993110435663627</v>
      </c>
      <c r="I1481" s="23">
        <v>56.942307692307693</v>
      </c>
      <c r="J1481" s="23">
        <v>279.32386245315058</v>
      </c>
      <c r="K1481" s="24">
        <f t="shared" si="279"/>
        <v>4.9053836026895743</v>
      </c>
      <c r="L1481" t="str">
        <f t="shared" si="280"/>
        <v>Z</v>
      </c>
      <c r="M1481" s="10">
        <f t="shared" si="281"/>
        <v>0.95</v>
      </c>
      <c r="N1481" s="24">
        <f t="shared" si="282"/>
        <v>1.6448536269514715</v>
      </c>
      <c r="O1481" s="25">
        <f t="shared" si="283"/>
        <v>649.75599226921895</v>
      </c>
      <c r="P1481" s="8">
        <f t="shared" si="284"/>
        <v>764</v>
      </c>
      <c r="Q1481" s="8">
        <f t="shared" si="285"/>
        <v>2961</v>
      </c>
      <c r="R1481" s="8">
        <f t="shared" si="286"/>
        <v>1604.8532974498135</v>
      </c>
      <c r="S1481" s="8">
        <f t="shared" si="287"/>
        <v>1605</v>
      </c>
      <c r="T1481" t="s">
        <v>62</v>
      </c>
    </row>
    <row r="1482" spans="1:20" x14ac:dyDescent="0.35">
      <c r="A1482" s="18" t="s">
        <v>3016</v>
      </c>
      <c r="B1482" s="18" t="s">
        <v>3017</v>
      </c>
      <c r="C1482" s="19">
        <v>1134.46</v>
      </c>
      <c r="D1482" s="20">
        <f t="shared" si="276"/>
        <v>1.2307329956975425E-4</v>
      </c>
      <c r="E1482" s="10">
        <f>SUM($C$5:C1482)/SUM($C$5:$C$3941)</f>
        <v>0.90731107841692904</v>
      </c>
      <c r="F1482" t="str">
        <f t="shared" si="277"/>
        <v>B</v>
      </c>
      <c r="G1482" s="21">
        <v>0.9679692832764506</v>
      </c>
      <c r="H1482" s="22">
        <f t="shared" si="278"/>
        <v>0.58078156996587038</v>
      </c>
      <c r="I1482" s="23">
        <v>22.53846153846154</v>
      </c>
      <c r="J1482" s="23">
        <v>30.648840644971301</v>
      </c>
      <c r="K1482" s="24">
        <f t="shared" si="279"/>
        <v>1.3598461719611838</v>
      </c>
      <c r="L1482" t="str">
        <f t="shared" si="280"/>
        <v>Y</v>
      </c>
      <c r="M1482" s="10">
        <f t="shared" si="281"/>
        <v>0.95</v>
      </c>
      <c r="N1482" s="24">
        <f t="shared" si="282"/>
        <v>1.6448536269514715</v>
      </c>
      <c r="O1482" s="25">
        <f t="shared" si="283"/>
        <v>71.294545658499217</v>
      </c>
      <c r="P1482" s="8">
        <f t="shared" si="284"/>
        <v>117</v>
      </c>
      <c r="Q1482" s="8">
        <f t="shared" si="285"/>
        <v>1172</v>
      </c>
      <c r="R1482" s="8">
        <f t="shared" si="286"/>
        <v>635.29054307955005</v>
      </c>
      <c r="S1482" s="8">
        <f t="shared" si="287"/>
        <v>636</v>
      </c>
      <c r="T1482" t="s">
        <v>62</v>
      </c>
    </row>
    <row r="1483" spans="1:20" x14ac:dyDescent="0.35">
      <c r="A1483" s="18" t="s">
        <v>3018</v>
      </c>
      <c r="B1483" s="18" t="s">
        <v>3019</v>
      </c>
      <c r="C1483" s="19">
        <v>1129.04</v>
      </c>
      <c r="D1483" s="20">
        <f t="shared" si="276"/>
        <v>1.224853041501995E-4</v>
      </c>
      <c r="E1483" s="10">
        <f>SUM($C$5:C1483)/SUM($C$5:$C$3941)</f>
        <v>0.90743356372107931</v>
      </c>
      <c r="F1483" t="str">
        <f t="shared" si="277"/>
        <v>B</v>
      </c>
      <c r="G1483" s="21">
        <v>1.8631023102310229</v>
      </c>
      <c r="H1483" s="22">
        <f t="shared" si="278"/>
        <v>1.1178613861386137</v>
      </c>
      <c r="I1483" s="23">
        <v>11.65384615384615</v>
      </c>
      <c r="J1483" s="23">
        <v>25.760499184805742</v>
      </c>
      <c r="K1483" s="24">
        <f t="shared" si="279"/>
        <v>2.2104718772440579</v>
      </c>
      <c r="L1483" t="str">
        <f t="shared" si="280"/>
        <v>Z</v>
      </c>
      <c r="M1483" s="10">
        <f t="shared" si="281"/>
        <v>0.95</v>
      </c>
      <c r="N1483" s="24">
        <f t="shared" si="282"/>
        <v>1.6448536269514715</v>
      </c>
      <c r="O1483" s="25">
        <f t="shared" si="283"/>
        <v>59.923411348291943</v>
      </c>
      <c r="P1483" s="8">
        <f t="shared" si="284"/>
        <v>84</v>
      </c>
      <c r="Q1483" s="8">
        <f t="shared" si="285"/>
        <v>605.99999999999977</v>
      </c>
      <c r="R1483" s="8">
        <f t="shared" si="286"/>
        <v>329.27391892225603</v>
      </c>
      <c r="S1483" s="8">
        <f t="shared" si="287"/>
        <v>330</v>
      </c>
      <c r="T1483" t="s">
        <v>62</v>
      </c>
    </row>
    <row r="1484" spans="1:20" x14ac:dyDescent="0.35">
      <c r="A1484" s="18" t="s">
        <v>3020</v>
      </c>
      <c r="B1484" s="18" t="s">
        <v>3021</v>
      </c>
      <c r="C1484" s="19">
        <v>1127.32</v>
      </c>
      <c r="D1484" s="20">
        <f t="shared" si="276"/>
        <v>1.2229870781779468E-4</v>
      </c>
      <c r="E1484" s="10">
        <f>SUM($C$5:C1484)/SUM($C$5:$C$3941)</f>
        <v>0.90755586242889708</v>
      </c>
      <c r="F1484" t="str">
        <f t="shared" si="277"/>
        <v>B</v>
      </c>
      <c r="G1484" s="21">
        <v>0.6427137970353477</v>
      </c>
      <c r="H1484" s="22">
        <f t="shared" si="278"/>
        <v>0.3856282782212086</v>
      </c>
      <c r="I1484" s="23">
        <v>33.730769230769234</v>
      </c>
      <c r="J1484" s="23">
        <v>239.56317398299859</v>
      </c>
      <c r="K1484" s="24">
        <f t="shared" si="279"/>
        <v>7.1022149641481906</v>
      </c>
      <c r="L1484" t="str">
        <f t="shared" si="280"/>
        <v>Z</v>
      </c>
      <c r="M1484" s="10">
        <f t="shared" si="281"/>
        <v>0.95</v>
      </c>
      <c r="N1484" s="24">
        <f t="shared" si="282"/>
        <v>1.6448536269514715</v>
      </c>
      <c r="O1484" s="25">
        <f t="shared" si="283"/>
        <v>557.265700307271</v>
      </c>
      <c r="P1484" s="8">
        <f t="shared" si="284"/>
        <v>625</v>
      </c>
      <c r="Q1484" s="8">
        <f t="shared" si="285"/>
        <v>1754.0000000000002</v>
      </c>
      <c r="R1484" s="8">
        <f t="shared" si="286"/>
        <v>953.77372844188699</v>
      </c>
      <c r="S1484" s="8">
        <f t="shared" si="287"/>
        <v>954</v>
      </c>
      <c r="T1484" t="s">
        <v>62</v>
      </c>
    </row>
    <row r="1485" spans="1:20" x14ac:dyDescent="0.35">
      <c r="A1485" s="18" t="s">
        <v>3022</v>
      </c>
      <c r="B1485" s="18" t="s">
        <v>3023</v>
      </c>
      <c r="C1485" s="19">
        <v>1125.0999999999999</v>
      </c>
      <c r="D1485" s="20">
        <f t="shared" si="276"/>
        <v>1.2205786836550473E-4</v>
      </c>
      <c r="E1485" s="10">
        <f>SUM($C$5:C1485)/SUM($C$5:$C$3941)</f>
        <v>0.90767792029726257</v>
      </c>
      <c r="F1485" t="str">
        <f t="shared" si="277"/>
        <v>B</v>
      </c>
      <c r="G1485" s="21">
        <v>11.843157894736841</v>
      </c>
      <c r="H1485" s="22">
        <f t="shared" si="278"/>
        <v>7.1058947368421039</v>
      </c>
      <c r="I1485" s="23">
        <v>1.8269230769230771</v>
      </c>
      <c r="J1485" s="23">
        <v>2.1937625825226901</v>
      </c>
      <c r="K1485" s="24">
        <f t="shared" si="279"/>
        <v>1.200796360959788</v>
      </c>
      <c r="L1485" t="str">
        <f t="shared" si="280"/>
        <v>Y</v>
      </c>
      <c r="M1485" s="10">
        <f t="shared" si="281"/>
        <v>0.95</v>
      </c>
      <c r="N1485" s="24">
        <f t="shared" si="282"/>
        <v>1.6448536269514715</v>
      </c>
      <c r="O1485" s="25">
        <f t="shared" si="283"/>
        <v>5.1030741558974082</v>
      </c>
      <c r="P1485" s="8">
        <f t="shared" si="284"/>
        <v>9</v>
      </c>
      <c r="Q1485" s="8">
        <f t="shared" si="285"/>
        <v>95.000000000000014</v>
      </c>
      <c r="R1485" s="8">
        <f t="shared" si="286"/>
        <v>51.70915199195818</v>
      </c>
      <c r="S1485" s="8">
        <f t="shared" si="287"/>
        <v>52</v>
      </c>
      <c r="T1485" t="s">
        <v>62</v>
      </c>
    </row>
    <row r="1486" spans="1:20" x14ac:dyDescent="0.35">
      <c r="A1486" s="18" t="s">
        <v>3024</v>
      </c>
      <c r="B1486" s="18" t="s">
        <v>3025</v>
      </c>
      <c r="C1486" s="19">
        <v>1125.01</v>
      </c>
      <c r="D1486" s="20">
        <f t="shared" si="276"/>
        <v>1.2204810460392541E-4</v>
      </c>
      <c r="E1486" s="10">
        <f>SUM($C$5:C1486)/SUM($C$5:$C$3941)</f>
        <v>0.9077999684018665</v>
      </c>
      <c r="F1486" t="str">
        <f t="shared" si="277"/>
        <v>B</v>
      </c>
      <c r="G1486" s="21">
        <v>1.604864479315264</v>
      </c>
      <c r="H1486" s="22">
        <f t="shared" si="278"/>
        <v>0.96291868758915833</v>
      </c>
      <c r="I1486" s="23">
        <v>13.48076923076923</v>
      </c>
      <c r="J1486" s="23">
        <v>66.462871954319638</v>
      </c>
      <c r="K1486" s="24">
        <f t="shared" si="279"/>
        <v>4.9301987754987469</v>
      </c>
      <c r="L1486" t="str">
        <f t="shared" si="280"/>
        <v>Z</v>
      </c>
      <c r="M1486" s="10">
        <f t="shared" si="281"/>
        <v>0.95</v>
      </c>
      <c r="N1486" s="24">
        <f t="shared" si="282"/>
        <v>1.6448536269514715</v>
      </c>
      <c r="O1486" s="25">
        <f t="shared" si="283"/>
        <v>154.60422513305366</v>
      </c>
      <c r="P1486" s="8">
        <f t="shared" si="284"/>
        <v>182</v>
      </c>
      <c r="Q1486" s="8">
        <f t="shared" si="285"/>
        <v>701</v>
      </c>
      <c r="R1486" s="8">
        <f t="shared" si="286"/>
        <v>381.57437293789064</v>
      </c>
      <c r="S1486" s="8">
        <f t="shared" si="287"/>
        <v>382</v>
      </c>
      <c r="T1486" t="s">
        <v>175</v>
      </c>
    </row>
    <row r="1487" spans="1:20" x14ac:dyDescent="0.35">
      <c r="A1487" s="18" t="s">
        <v>3026</v>
      </c>
      <c r="B1487" s="18" t="s">
        <v>3027</v>
      </c>
      <c r="C1487" s="19">
        <v>1121.07</v>
      </c>
      <c r="D1487" s="20">
        <f t="shared" si="276"/>
        <v>1.2162066881923063E-4</v>
      </c>
      <c r="E1487" s="10">
        <f>SUM($C$5:C1487)/SUM($C$5:$C$3941)</f>
        <v>0.90792158907068576</v>
      </c>
      <c r="F1487" t="str">
        <f t="shared" si="277"/>
        <v>B</v>
      </c>
      <c r="G1487" s="21">
        <v>3.2589244186046522</v>
      </c>
      <c r="H1487" s="22">
        <f t="shared" si="278"/>
        <v>1.9553546511627913</v>
      </c>
      <c r="I1487" s="23">
        <v>6.615384615384615</v>
      </c>
      <c r="J1487" s="23">
        <v>33.134990596195358</v>
      </c>
      <c r="K1487" s="24">
        <f t="shared" si="279"/>
        <v>5.0087776482620896</v>
      </c>
      <c r="L1487" t="str">
        <f t="shared" si="280"/>
        <v>Z</v>
      </c>
      <c r="M1487" s="10">
        <f t="shared" si="281"/>
        <v>0.95</v>
      </c>
      <c r="N1487" s="24">
        <f t="shared" si="282"/>
        <v>1.6448536269514715</v>
      </c>
      <c r="O1487" s="25">
        <f t="shared" si="283"/>
        <v>77.077763799264389</v>
      </c>
      <c r="P1487" s="8">
        <f t="shared" si="284"/>
        <v>91</v>
      </c>
      <c r="Q1487" s="8">
        <f t="shared" si="285"/>
        <v>344</v>
      </c>
      <c r="R1487" s="8">
        <f t="shared" si="286"/>
        <v>187.5778050952207</v>
      </c>
      <c r="S1487" s="8">
        <f t="shared" si="287"/>
        <v>188</v>
      </c>
      <c r="T1487" t="s">
        <v>175</v>
      </c>
    </row>
    <row r="1488" spans="1:20" x14ac:dyDescent="0.35">
      <c r="A1488" s="18" t="s">
        <v>3028</v>
      </c>
      <c r="B1488" s="18" t="s">
        <v>3029</v>
      </c>
      <c r="C1488" s="19">
        <v>1121.04</v>
      </c>
      <c r="D1488" s="20">
        <f t="shared" si="276"/>
        <v>1.2161741423203753E-4</v>
      </c>
      <c r="E1488" s="10">
        <f>SUM($C$5:C1488)/SUM($C$5:$C$3941)</f>
        <v>0.90804320648491776</v>
      </c>
      <c r="F1488" t="str">
        <f t="shared" si="277"/>
        <v>B</v>
      </c>
      <c r="G1488" s="21">
        <v>0.53638277511961718</v>
      </c>
      <c r="H1488" s="22">
        <f t="shared" si="278"/>
        <v>0.3218296650717703</v>
      </c>
      <c r="I1488" s="23">
        <v>40.192307692307693</v>
      </c>
      <c r="J1488" s="23">
        <v>105.37515398291509</v>
      </c>
      <c r="K1488" s="24">
        <f t="shared" si="279"/>
        <v>2.6217741660820981</v>
      </c>
      <c r="L1488" t="str">
        <f t="shared" si="280"/>
        <v>Z</v>
      </c>
      <c r="M1488" s="10">
        <f t="shared" si="281"/>
        <v>0.95</v>
      </c>
      <c r="N1488" s="24">
        <f t="shared" si="282"/>
        <v>1.6448536269514715</v>
      </c>
      <c r="O1488" s="25">
        <f t="shared" si="283"/>
        <v>245.12097582845976</v>
      </c>
      <c r="P1488" s="8">
        <f t="shared" si="284"/>
        <v>326</v>
      </c>
      <c r="Q1488" s="8">
        <f t="shared" si="285"/>
        <v>2090</v>
      </c>
      <c r="R1488" s="8">
        <f t="shared" si="286"/>
        <v>1139.6594716474228</v>
      </c>
      <c r="S1488" s="8">
        <f t="shared" si="287"/>
        <v>1140</v>
      </c>
      <c r="T1488" t="s">
        <v>62</v>
      </c>
    </row>
    <row r="1489" spans="1:20" x14ac:dyDescent="0.35">
      <c r="A1489" s="18" t="s">
        <v>3030</v>
      </c>
      <c r="B1489" s="18" t="s">
        <v>3031</v>
      </c>
      <c r="C1489" s="19">
        <v>1119.0899999999999</v>
      </c>
      <c r="D1489" s="20">
        <f t="shared" si="276"/>
        <v>1.2140586606448554E-4</v>
      </c>
      <c r="E1489" s="10">
        <f>SUM($C$5:C1489)/SUM($C$5:$C$3941)</f>
        <v>0.90816461235098223</v>
      </c>
      <c r="F1489" t="str">
        <f t="shared" si="277"/>
        <v>B</v>
      </c>
      <c r="G1489" s="21">
        <v>7.0383018867924534</v>
      </c>
      <c r="H1489" s="22">
        <f t="shared" si="278"/>
        <v>4.2229811320754722</v>
      </c>
      <c r="I1489" s="23">
        <v>3.057692307692307</v>
      </c>
      <c r="J1489" s="23">
        <v>4.6921438786527938</v>
      </c>
      <c r="K1489" s="24">
        <f t="shared" si="279"/>
        <v>1.53453762069148</v>
      </c>
      <c r="L1489" t="str">
        <f t="shared" si="280"/>
        <v>Y</v>
      </c>
      <c r="M1489" s="10">
        <f t="shared" si="281"/>
        <v>0.95</v>
      </c>
      <c r="N1489" s="24">
        <f t="shared" si="282"/>
        <v>1.6448536269514715</v>
      </c>
      <c r="O1489" s="25">
        <f t="shared" si="283"/>
        <v>10.914744536927408</v>
      </c>
      <c r="P1489" s="8">
        <f t="shared" si="284"/>
        <v>18</v>
      </c>
      <c r="Q1489" s="8">
        <f t="shared" si="285"/>
        <v>158.99999999999997</v>
      </c>
      <c r="R1489" s="8">
        <f t="shared" si="286"/>
        <v>86.776871636606643</v>
      </c>
      <c r="S1489" s="8">
        <f t="shared" si="287"/>
        <v>87</v>
      </c>
      <c r="T1489" t="s">
        <v>62</v>
      </c>
    </row>
    <row r="1490" spans="1:20" x14ac:dyDescent="0.35">
      <c r="A1490" s="18" t="s">
        <v>3032</v>
      </c>
      <c r="B1490" s="18" t="s">
        <v>3033</v>
      </c>
      <c r="C1490" s="19">
        <v>1118.25</v>
      </c>
      <c r="D1490" s="20">
        <f t="shared" si="276"/>
        <v>1.2131473762307855E-4</v>
      </c>
      <c r="E1490" s="10">
        <f>SUM($C$5:C1490)/SUM($C$5:$C$3941)</f>
        <v>0.90828592708860534</v>
      </c>
      <c r="F1490" t="str">
        <f t="shared" si="277"/>
        <v>B</v>
      </c>
      <c r="G1490" s="21">
        <v>3.462074303405573</v>
      </c>
      <c r="H1490" s="22">
        <f t="shared" si="278"/>
        <v>2.0772445820433436</v>
      </c>
      <c r="I1490" s="23">
        <v>6.2115384615384617</v>
      </c>
      <c r="J1490" s="23">
        <v>8.2991531305770128</v>
      </c>
      <c r="K1490" s="24">
        <f t="shared" si="279"/>
        <v>1.3360865721052775</v>
      </c>
      <c r="L1490" t="str">
        <f t="shared" si="280"/>
        <v>Y</v>
      </c>
      <c r="M1490" s="10">
        <f t="shared" si="281"/>
        <v>0.95</v>
      </c>
      <c r="N1490" s="24">
        <f t="shared" si="282"/>
        <v>1.6448536269514715</v>
      </c>
      <c r="O1490" s="25">
        <f t="shared" si="283"/>
        <v>19.305276785139341</v>
      </c>
      <c r="P1490" s="8">
        <f t="shared" si="284"/>
        <v>32</v>
      </c>
      <c r="Q1490" s="8">
        <f t="shared" si="285"/>
        <v>323</v>
      </c>
      <c r="R1490" s="8">
        <f t="shared" si="286"/>
        <v>176.34877270369901</v>
      </c>
      <c r="S1490" s="8">
        <f t="shared" si="287"/>
        <v>177</v>
      </c>
      <c r="T1490" t="s">
        <v>62</v>
      </c>
    </row>
    <row r="1491" spans="1:20" x14ac:dyDescent="0.35">
      <c r="A1491" s="18" t="s">
        <v>3034</v>
      </c>
      <c r="B1491" s="18" t="s">
        <v>3035</v>
      </c>
      <c r="C1491" s="19">
        <v>1117.43</v>
      </c>
      <c r="D1491" s="20">
        <f t="shared" si="276"/>
        <v>1.2122577890646696E-4</v>
      </c>
      <c r="E1491" s="10">
        <f>SUM($C$5:C1491)/SUM($C$5:$C$3941)</f>
        <v>0.90840715286751172</v>
      </c>
      <c r="F1491" t="str">
        <f t="shared" si="277"/>
        <v>B</v>
      </c>
      <c r="G1491" s="21">
        <v>0.85495791889824013</v>
      </c>
      <c r="H1491" s="22">
        <f t="shared" si="278"/>
        <v>0.5129747513389441</v>
      </c>
      <c r="I1491" s="23">
        <v>25.13461538461538</v>
      </c>
      <c r="J1491" s="23">
        <v>46.713993724076857</v>
      </c>
      <c r="K1491" s="24">
        <f t="shared" si="279"/>
        <v>1.8585521604070367</v>
      </c>
      <c r="L1491" t="str">
        <f t="shared" si="280"/>
        <v>Y</v>
      </c>
      <c r="M1491" s="10">
        <f t="shared" si="281"/>
        <v>0.95</v>
      </c>
      <c r="N1491" s="24">
        <f t="shared" si="282"/>
        <v>1.6448536269514715</v>
      </c>
      <c r="O1491" s="25">
        <f t="shared" si="283"/>
        <v>108.66489199481306</v>
      </c>
      <c r="P1491" s="8">
        <f t="shared" si="284"/>
        <v>159</v>
      </c>
      <c r="Q1491" s="8">
        <f t="shared" si="285"/>
        <v>1306.9999999999998</v>
      </c>
      <c r="R1491" s="8">
        <f t="shared" si="286"/>
        <v>713.84643803561437</v>
      </c>
      <c r="S1491" s="8">
        <f t="shared" si="287"/>
        <v>714</v>
      </c>
      <c r="T1491" t="s">
        <v>62</v>
      </c>
    </row>
    <row r="1492" spans="1:20" x14ac:dyDescent="0.35">
      <c r="A1492" s="18" t="s">
        <v>3036</v>
      </c>
      <c r="B1492" s="18" t="s">
        <v>3037</v>
      </c>
      <c r="C1492" s="19">
        <v>1117.24</v>
      </c>
      <c r="D1492" s="20">
        <f t="shared" si="276"/>
        <v>1.212051665209106E-4</v>
      </c>
      <c r="E1492" s="10">
        <f>SUM($C$5:C1492)/SUM($C$5:$C$3941)</f>
        <v>0.90852835803403265</v>
      </c>
      <c r="F1492" t="str">
        <f t="shared" si="277"/>
        <v>B</v>
      </c>
      <c r="G1492" s="21">
        <v>0.21668735453840191</v>
      </c>
      <c r="H1492" s="22">
        <f t="shared" si="278"/>
        <v>0.13001241272304115</v>
      </c>
      <c r="I1492" s="23">
        <v>99.15384615384616</v>
      </c>
      <c r="J1492" s="23">
        <v>101.14314930623679</v>
      </c>
      <c r="K1492" s="24">
        <f t="shared" si="279"/>
        <v>1.0200627936238</v>
      </c>
      <c r="L1492" t="str">
        <f t="shared" si="280"/>
        <v>Y</v>
      </c>
      <c r="M1492" s="10">
        <f t="shared" si="281"/>
        <v>0.95</v>
      </c>
      <c r="N1492" s="24">
        <f t="shared" si="282"/>
        <v>1.6448536269514715</v>
      </c>
      <c r="O1492" s="25">
        <f t="shared" si="283"/>
        <v>235.27659528097149</v>
      </c>
      <c r="P1492" s="8">
        <f t="shared" si="284"/>
        <v>434</v>
      </c>
      <c r="Q1492" s="8">
        <f t="shared" si="285"/>
        <v>5156</v>
      </c>
      <c r="R1492" s="8">
        <f t="shared" si="286"/>
        <v>2816.3008305522294</v>
      </c>
      <c r="S1492" s="8">
        <f t="shared" si="287"/>
        <v>2817</v>
      </c>
      <c r="T1492" t="s">
        <v>62</v>
      </c>
    </row>
    <row r="1493" spans="1:20" x14ac:dyDescent="0.35">
      <c r="A1493" s="18" t="s">
        <v>3038</v>
      </c>
      <c r="B1493" s="18" t="s">
        <v>3039</v>
      </c>
      <c r="C1493" s="19">
        <v>1116.8399999999999</v>
      </c>
      <c r="D1493" s="20">
        <f t="shared" si="276"/>
        <v>1.2116177202500249E-4</v>
      </c>
      <c r="E1493" s="10">
        <f>SUM($C$5:C1493)/SUM($C$5:$C$3941)</f>
        <v>0.90864951980605768</v>
      </c>
      <c r="F1493" t="str">
        <f t="shared" si="277"/>
        <v>B</v>
      </c>
      <c r="G1493" s="21">
        <v>2.7576296296296299</v>
      </c>
      <c r="H1493" s="22">
        <f t="shared" si="278"/>
        <v>1.6545777777777779</v>
      </c>
      <c r="I1493" s="23">
        <v>7.7884615384615383</v>
      </c>
      <c r="J1493" s="23">
        <v>10.33808215699441</v>
      </c>
      <c r="K1493" s="24">
        <f t="shared" si="279"/>
        <v>1.3273586967005169</v>
      </c>
      <c r="L1493" t="str">
        <f t="shared" si="280"/>
        <v>Y</v>
      </c>
      <c r="M1493" s="10">
        <f t="shared" si="281"/>
        <v>0.95</v>
      </c>
      <c r="N1493" s="24">
        <f t="shared" si="282"/>
        <v>1.6448536269514715</v>
      </c>
      <c r="O1493" s="25">
        <f t="shared" si="283"/>
        <v>24.048181100908462</v>
      </c>
      <c r="P1493" s="8">
        <f t="shared" si="284"/>
        <v>40</v>
      </c>
      <c r="Q1493" s="8">
        <f t="shared" si="285"/>
        <v>405</v>
      </c>
      <c r="R1493" s="8">
        <f t="shared" si="286"/>
        <v>221.25796611307993</v>
      </c>
      <c r="S1493" s="8">
        <f t="shared" si="287"/>
        <v>222</v>
      </c>
      <c r="T1493" t="s">
        <v>62</v>
      </c>
    </row>
    <row r="1494" spans="1:20" x14ac:dyDescent="0.35">
      <c r="A1494" s="18" t="s">
        <v>3040</v>
      </c>
      <c r="B1494" s="18" t="s">
        <v>3041</v>
      </c>
      <c r="C1494" s="19">
        <v>1115.28</v>
      </c>
      <c r="D1494" s="20">
        <f t="shared" si="276"/>
        <v>1.2099253349096092E-4</v>
      </c>
      <c r="E1494" s="10">
        <f>SUM($C$5:C1494)/SUM($C$5:$C$3941)</f>
        <v>0.90877051233954864</v>
      </c>
      <c r="F1494" t="str">
        <f t="shared" si="277"/>
        <v>B</v>
      </c>
      <c r="G1494" s="21">
        <v>1.067253588516746</v>
      </c>
      <c r="H1494" s="22">
        <f t="shared" si="278"/>
        <v>0.64035215311004756</v>
      </c>
      <c r="I1494" s="23">
        <v>20.09615384615385</v>
      </c>
      <c r="J1494" s="23">
        <v>45.864788328809013</v>
      </c>
      <c r="K1494" s="24">
        <f t="shared" si="279"/>
        <v>2.2822669790412138</v>
      </c>
      <c r="L1494" t="str">
        <f t="shared" si="280"/>
        <v>Z</v>
      </c>
      <c r="M1494" s="10">
        <f t="shared" si="281"/>
        <v>0.95</v>
      </c>
      <c r="N1494" s="24">
        <f t="shared" si="282"/>
        <v>1.6448536269514715</v>
      </c>
      <c r="O1494" s="25">
        <f t="shared" si="283"/>
        <v>106.68949222267517</v>
      </c>
      <c r="P1494" s="8">
        <f t="shared" si="284"/>
        <v>147</v>
      </c>
      <c r="Q1494" s="8">
        <f t="shared" si="285"/>
        <v>1045.0000000000002</v>
      </c>
      <c r="R1494" s="8">
        <f t="shared" si="286"/>
        <v>571.29931849840307</v>
      </c>
      <c r="S1494" s="8">
        <f t="shared" si="287"/>
        <v>572</v>
      </c>
      <c r="T1494" t="s">
        <v>62</v>
      </c>
    </row>
    <row r="1495" spans="1:20" x14ac:dyDescent="0.35">
      <c r="A1495" s="18" t="s">
        <v>3042</v>
      </c>
      <c r="B1495" s="18" t="s">
        <v>3043</v>
      </c>
      <c r="C1495" s="19">
        <v>1114.93</v>
      </c>
      <c r="D1495" s="20">
        <f t="shared" si="276"/>
        <v>1.2095456330704133E-4</v>
      </c>
      <c r="E1495" s="10">
        <f>SUM($C$5:C1495)/SUM($C$5:$C$3941)</f>
        <v>0.90889146690285572</v>
      </c>
      <c r="F1495" t="str">
        <f t="shared" si="277"/>
        <v>B</v>
      </c>
      <c r="G1495" s="21">
        <v>2.1076181474480151</v>
      </c>
      <c r="H1495" s="22">
        <f t="shared" si="278"/>
        <v>1.2645708884688089</v>
      </c>
      <c r="I1495" s="23">
        <v>10.17307692307692</v>
      </c>
      <c r="J1495" s="23">
        <v>25.949967814288211</v>
      </c>
      <c r="K1495" s="24">
        <f t="shared" si="279"/>
        <v>2.5508474978128306</v>
      </c>
      <c r="L1495" t="str">
        <f t="shared" si="280"/>
        <v>Z</v>
      </c>
      <c r="M1495" s="10">
        <f t="shared" si="281"/>
        <v>0.95</v>
      </c>
      <c r="N1495" s="24">
        <f t="shared" si="282"/>
        <v>1.6448536269514715</v>
      </c>
      <c r="O1495" s="25">
        <f t="shared" si="283"/>
        <v>60.364148406243515</v>
      </c>
      <c r="P1495" s="8">
        <f t="shared" si="284"/>
        <v>81</v>
      </c>
      <c r="Q1495" s="8">
        <f t="shared" si="285"/>
        <v>528.99999999999977</v>
      </c>
      <c r="R1495" s="8">
        <f t="shared" si="286"/>
        <v>289.2485856040276</v>
      </c>
      <c r="S1495" s="8">
        <f t="shared" si="287"/>
        <v>290</v>
      </c>
      <c r="T1495" t="s">
        <v>62</v>
      </c>
    </row>
    <row r="1496" spans="1:20" x14ac:dyDescent="0.35">
      <c r="A1496" s="18" t="s">
        <v>3044</v>
      </c>
      <c r="B1496" s="18" t="s">
        <v>3045</v>
      </c>
      <c r="C1496" s="19">
        <v>1114.52</v>
      </c>
      <c r="D1496" s="20">
        <f t="shared" si="276"/>
        <v>1.2091008394873553E-4</v>
      </c>
      <c r="E1496" s="10">
        <f>SUM($C$5:C1496)/SUM($C$5:$C$3941)</f>
        <v>0.90901237698680437</v>
      </c>
      <c r="F1496" t="str">
        <f t="shared" si="277"/>
        <v>B</v>
      </c>
      <c r="G1496" s="21">
        <v>1.9084246575342469</v>
      </c>
      <c r="H1496" s="22">
        <f t="shared" si="278"/>
        <v>1.145054794520548</v>
      </c>
      <c r="I1496" s="23">
        <v>11.23076923076923</v>
      </c>
      <c r="J1496" s="23">
        <v>29.043993260134211</v>
      </c>
      <c r="K1496" s="24">
        <f t="shared" si="279"/>
        <v>2.58610898891606</v>
      </c>
      <c r="L1496" t="str">
        <f t="shared" si="280"/>
        <v>Z</v>
      </c>
      <c r="M1496" s="10">
        <f t="shared" si="281"/>
        <v>0.95</v>
      </c>
      <c r="N1496" s="24">
        <f t="shared" si="282"/>
        <v>1.6448536269514715</v>
      </c>
      <c r="O1496" s="25">
        <f t="shared" si="283"/>
        <v>67.561390904667974</v>
      </c>
      <c r="P1496" s="8">
        <f t="shared" si="284"/>
        <v>91</v>
      </c>
      <c r="Q1496" s="8">
        <f t="shared" si="285"/>
        <v>584</v>
      </c>
      <c r="R1496" s="8">
        <f t="shared" si="286"/>
        <v>319.38041922057016</v>
      </c>
      <c r="S1496" s="8">
        <f t="shared" si="287"/>
        <v>320</v>
      </c>
      <c r="T1496" t="s">
        <v>175</v>
      </c>
    </row>
    <row r="1497" spans="1:20" x14ac:dyDescent="0.35">
      <c r="A1497" s="18" t="s">
        <v>3046</v>
      </c>
      <c r="B1497" s="18" t="s">
        <v>3047</v>
      </c>
      <c r="C1497" s="19">
        <v>1113.6300000000001</v>
      </c>
      <c r="D1497" s="20">
        <f t="shared" si="276"/>
        <v>1.2081353119534002E-4</v>
      </c>
      <c r="E1497" s="10">
        <f>SUM($C$5:C1497)/SUM($C$5:$C$3941)</f>
        <v>0.90913319051799968</v>
      </c>
      <c r="F1497" t="str">
        <f t="shared" si="277"/>
        <v>B</v>
      </c>
      <c r="G1497" s="21">
        <v>1.5640870786516849</v>
      </c>
      <c r="H1497" s="22">
        <f t="shared" si="278"/>
        <v>0.93845224719101095</v>
      </c>
      <c r="I1497" s="23">
        <v>13.69230769230769</v>
      </c>
      <c r="J1497" s="23">
        <v>28.33243721411387</v>
      </c>
      <c r="K1497" s="24">
        <f t="shared" si="279"/>
        <v>2.0692229426038224</v>
      </c>
      <c r="L1497" t="str">
        <f t="shared" si="280"/>
        <v>Z</v>
      </c>
      <c r="M1497" s="10">
        <f t="shared" si="281"/>
        <v>0.95</v>
      </c>
      <c r="N1497" s="24">
        <f t="shared" si="282"/>
        <v>1.6448536269514715</v>
      </c>
      <c r="O1497" s="25">
        <f t="shared" si="283"/>
        <v>65.906187512173517</v>
      </c>
      <c r="P1497" s="8">
        <f t="shared" si="284"/>
        <v>94</v>
      </c>
      <c r="Q1497" s="8">
        <f t="shared" si="285"/>
        <v>711.99999999999989</v>
      </c>
      <c r="R1497" s="8">
        <f t="shared" si="286"/>
        <v>389.53717052065588</v>
      </c>
      <c r="S1497" s="8">
        <f t="shared" si="287"/>
        <v>390</v>
      </c>
      <c r="T1497" t="s">
        <v>62</v>
      </c>
    </row>
    <row r="1498" spans="1:20" x14ac:dyDescent="0.35">
      <c r="A1498" s="18" t="s">
        <v>3048</v>
      </c>
      <c r="B1498" s="18" t="s">
        <v>3049</v>
      </c>
      <c r="C1498" s="19">
        <v>1113.55</v>
      </c>
      <c r="D1498" s="20">
        <f t="shared" si="276"/>
        <v>1.2080485229615839E-4</v>
      </c>
      <c r="E1498" s="10">
        <f>SUM($C$5:C1498)/SUM($C$5:$C$3941)</f>
        <v>0.90925399537029583</v>
      </c>
      <c r="F1498" t="str">
        <f t="shared" si="277"/>
        <v>B</v>
      </c>
      <c r="G1498" s="21">
        <v>1.1409323770491799</v>
      </c>
      <c r="H1498" s="22">
        <f t="shared" si="278"/>
        <v>0.68455942622950794</v>
      </c>
      <c r="I1498" s="23">
        <v>18.76923076923077</v>
      </c>
      <c r="J1498" s="23">
        <v>23.434192702800239</v>
      </c>
      <c r="K1498" s="24">
        <f t="shared" si="279"/>
        <v>1.2485430538377176</v>
      </c>
      <c r="L1498" t="str">
        <f t="shared" si="280"/>
        <v>Y</v>
      </c>
      <c r="M1498" s="10">
        <f t="shared" si="281"/>
        <v>0.95</v>
      </c>
      <c r="N1498" s="24">
        <f t="shared" si="282"/>
        <v>1.6448536269514715</v>
      </c>
      <c r="O1498" s="25">
        <f t="shared" si="283"/>
        <v>54.512016978821194</v>
      </c>
      <c r="P1498" s="8">
        <f t="shared" si="284"/>
        <v>93</v>
      </c>
      <c r="Q1498" s="8">
        <f t="shared" si="285"/>
        <v>976</v>
      </c>
      <c r="R1498" s="8">
        <f t="shared" si="286"/>
        <v>533.9914817194234</v>
      </c>
      <c r="S1498" s="8">
        <f t="shared" si="287"/>
        <v>534</v>
      </c>
      <c r="T1498" t="s">
        <v>62</v>
      </c>
    </row>
    <row r="1499" spans="1:20" x14ac:dyDescent="0.35">
      <c r="A1499" s="18" t="s">
        <v>3050</v>
      </c>
      <c r="B1499" s="18" t="s">
        <v>3051</v>
      </c>
      <c r="C1499" s="19">
        <v>1112.6099999999999</v>
      </c>
      <c r="D1499" s="20">
        <f t="shared" si="276"/>
        <v>1.2070287523077434E-4</v>
      </c>
      <c r="E1499" s="10">
        <f>SUM($C$5:C1499)/SUM($C$5:$C$3941)</f>
        <v>0.90937469824552664</v>
      </c>
      <c r="F1499" t="str">
        <f t="shared" si="277"/>
        <v>B</v>
      </c>
      <c r="G1499" s="21">
        <v>0.89366265060240957</v>
      </c>
      <c r="H1499" s="22">
        <f t="shared" si="278"/>
        <v>0.53619759036144576</v>
      </c>
      <c r="I1499" s="23">
        <v>23.94230769230769</v>
      </c>
      <c r="J1499" s="23">
        <v>100.6066721877221</v>
      </c>
      <c r="K1499" s="24">
        <f t="shared" si="279"/>
        <v>4.2020457459932121</v>
      </c>
      <c r="L1499" t="str">
        <f t="shared" si="280"/>
        <v>Z</v>
      </c>
      <c r="M1499" s="10">
        <f t="shared" si="281"/>
        <v>0.95</v>
      </c>
      <c r="N1499" s="24">
        <f t="shared" si="282"/>
        <v>1.6448536269514715</v>
      </c>
      <c r="O1499" s="25">
        <f t="shared" si="283"/>
        <v>234.02865599139966</v>
      </c>
      <c r="P1499" s="8">
        <f t="shared" si="284"/>
        <v>282</v>
      </c>
      <c r="Q1499" s="8">
        <f t="shared" si="285"/>
        <v>1244.9999999999998</v>
      </c>
      <c r="R1499" s="8">
        <f t="shared" si="286"/>
        <v>681.45509754025545</v>
      </c>
      <c r="S1499" s="8">
        <f t="shared" si="287"/>
        <v>682</v>
      </c>
      <c r="T1499" t="s">
        <v>175</v>
      </c>
    </row>
    <row r="1500" spans="1:20" x14ac:dyDescent="0.35">
      <c r="A1500" s="18" t="s">
        <v>3052</v>
      </c>
      <c r="B1500" s="18" t="s">
        <v>3053</v>
      </c>
      <c r="C1500" s="19">
        <v>1112.4100000000001</v>
      </c>
      <c r="D1500" s="20">
        <f t="shared" si="276"/>
        <v>1.2068117798282031E-4</v>
      </c>
      <c r="E1500" s="10">
        <f>SUM($C$5:C1500)/SUM($C$5:$C$3941)</f>
        <v>0.90949537942350944</v>
      </c>
      <c r="F1500" t="str">
        <f t="shared" si="277"/>
        <v>B</v>
      </c>
      <c r="G1500" s="21">
        <v>1.631099706744868</v>
      </c>
      <c r="H1500" s="22">
        <f t="shared" si="278"/>
        <v>0.97865982404692076</v>
      </c>
      <c r="I1500" s="23">
        <v>13.11538461538461</v>
      </c>
      <c r="J1500" s="23">
        <v>25.886368466785569</v>
      </c>
      <c r="K1500" s="24">
        <f t="shared" si="279"/>
        <v>1.9737407042123902</v>
      </c>
      <c r="L1500" t="str">
        <f t="shared" si="280"/>
        <v>Y</v>
      </c>
      <c r="M1500" s="10">
        <f t="shared" si="281"/>
        <v>0.95</v>
      </c>
      <c r="N1500" s="24">
        <f t="shared" si="282"/>
        <v>1.6448536269514715</v>
      </c>
      <c r="O1500" s="25">
        <f t="shared" si="283"/>
        <v>60.216205238118441</v>
      </c>
      <c r="P1500" s="8">
        <f t="shared" si="284"/>
        <v>87</v>
      </c>
      <c r="Q1500" s="8">
        <f t="shared" si="285"/>
        <v>681.99999999999966</v>
      </c>
      <c r="R1500" s="8">
        <f t="shared" si="286"/>
        <v>373.32863736478043</v>
      </c>
      <c r="S1500" s="8">
        <f t="shared" si="287"/>
        <v>374</v>
      </c>
      <c r="T1500" t="s">
        <v>62</v>
      </c>
    </row>
    <row r="1501" spans="1:20" x14ac:dyDescent="0.35">
      <c r="A1501" s="18" t="s">
        <v>3054</v>
      </c>
      <c r="B1501" s="18" t="s">
        <v>3055</v>
      </c>
      <c r="C1501" s="19">
        <v>1111.27</v>
      </c>
      <c r="D1501" s="20">
        <f t="shared" si="276"/>
        <v>1.2055750366948222E-4</v>
      </c>
      <c r="E1501" s="10">
        <f>SUM($C$5:C1501)/SUM($C$5:$C$3941)</f>
        <v>0.9096159369271789</v>
      </c>
      <c r="F1501" t="str">
        <f t="shared" si="277"/>
        <v>B</v>
      </c>
      <c r="G1501" s="21">
        <v>1.2198353457738751</v>
      </c>
      <c r="H1501" s="22">
        <f t="shared" si="278"/>
        <v>0.73190120746432508</v>
      </c>
      <c r="I1501" s="23">
        <v>17.51923076923077</v>
      </c>
      <c r="J1501" s="23">
        <v>112.8054876958504</v>
      </c>
      <c r="K1501" s="24">
        <f t="shared" si="279"/>
        <v>6.4389520967993636</v>
      </c>
      <c r="L1501" t="str">
        <f t="shared" si="280"/>
        <v>Z</v>
      </c>
      <c r="M1501" s="10">
        <f t="shared" si="281"/>
        <v>0.95</v>
      </c>
      <c r="N1501" s="24">
        <f t="shared" si="282"/>
        <v>1.6448536269514715</v>
      </c>
      <c r="O1501" s="25">
        <f t="shared" si="283"/>
        <v>262.40522720655127</v>
      </c>
      <c r="P1501" s="8">
        <f t="shared" si="284"/>
        <v>298</v>
      </c>
      <c r="Q1501" s="8">
        <f t="shared" si="285"/>
        <v>911</v>
      </c>
      <c r="R1501" s="8">
        <f t="shared" si="286"/>
        <v>498.93957698271277</v>
      </c>
      <c r="S1501" s="8">
        <f t="shared" si="287"/>
        <v>499</v>
      </c>
      <c r="T1501" t="s">
        <v>175</v>
      </c>
    </row>
    <row r="1502" spans="1:20" x14ac:dyDescent="0.35">
      <c r="A1502" s="18" t="s">
        <v>3056</v>
      </c>
      <c r="B1502" s="18" t="s">
        <v>3057</v>
      </c>
      <c r="C1502" s="19">
        <v>1110.82</v>
      </c>
      <c r="D1502" s="20">
        <f t="shared" si="276"/>
        <v>1.2050868486158561E-4</v>
      </c>
      <c r="E1502" s="10">
        <f>SUM($C$5:C1502)/SUM($C$5:$C$3941)</f>
        <v>0.90973644561204059</v>
      </c>
      <c r="F1502" t="str">
        <f t="shared" si="277"/>
        <v>B</v>
      </c>
      <c r="G1502" s="21">
        <v>0.87328616352201249</v>
      </c>
      <c r="H1502" s="22">
        <f t="shared" si="278"/>
        <v>0.52397169811320743</v>
      </c>
      <c r="I1502" s="23">
        <v>24.46153846153846</v>
      </c>
      <c r="J1502" s="23">
        <v>24.4584173236717</v>
      </c>
      <c r="K1502" s="24">
        <f t="shared" si="279"/>
        <v>0.99987240631362306</v>
      </c>
      <c r="L1502" t="str">
        <f t="shared" si="280"/>
        <v>X</v>
      </c>
      <c r="M1502" s="10">
        <f t="shared" si="281"/>
        <v>0.95</v>
      </c>
      <c r="N1502" s="24">
        <f t="shared" si="282"/>
        <v>1.6448536269514715</v>
      </c>
      <c r="O1502" s="25">
        <f t="shared" si="283"/>
        <v>56.894541976851116</v>
      </c>
      <c r="P1502" s="8">
        <f t="shared" si="284"/>
        <v>106</v>
      </c>
      <c r="Q1502" s="8">
        <f t="shared" si="285"/>
        <v>1272</v>
      </c>
      <c r="R1502" s="8">
        <f t="shared" si="286"/>
        <v>696.79437918987276</v>
      </c>
      <c r="S1502" s="8">
        <f t="shared" si="287"/>
        <v>697</v>
      </c>
      <c r="T1502" t="s">
        <v>62</v>
      </c>
    </row>
    <row r="1503" spans="1:20" x14ac:dyDescent="0.35">
      <c r="A1503" s="18" t="s">
        <v>3058</v>
      </c>
      <c r="B1503" s="18" t="s">
        <v>3059</v>
      </c>
      <c r="C1503" s="19">
        <v>1108.56</v>
      </c>
      <c r="D1503" s="20">
        <f t="shared" si="276"/>
        <v>1.2026350595970485E-4</v>
      </c>
      <c r="E1503" s="10">
        <f>SUM($C$5:C1503)/SUM($C$5:$C$3941)</f>
        <v>0.90985670911800021</v>
      </c>
      <c r="F1503" t="str">
        <f t="shared" si="277"/>
        <v>B</v>
      </c>
      <c r="G1503" s="21">
        <v>2.717058823529412</v>
      </c>
      <c r="H1503" s="22">
        <f t="shared" si="278"/>
        <v>1.6302352941176472</v>
      </c>
      <c r="I1503" s="23">
        <v>7.8461538461538458</v>
      </c>
      <c r="J1503" s="23">
        <v>17.04018850050462</v>
      </c>
      <c r="K1503" s="24">
        <f t="shared" si="279"/>
        <v>2.1717887304564711</v>
      </c>
      <c r="L1503" t="str">
        <f t="shared" si="280"/>
        <v>Z</v>
      </c>
      <c r="M1503" s="10">
        <f t="shared" si="281"/>
        <v>0.95</v>
      </c>
      <c r="N1503" s="24">
        <f t="shared" si="282"/>
        <v>1.6448536269514715</v>
      </c>
      <c r="O1503" s="25">
        <f t="shared" si="283"/>
        <v>39.638448682331799</v>
      </c>
      <c r="P1503" s="8">
        <f t="shared" si="284"/>
        <v>56</v>
      </c>
      <c r="Q1503" s="8">
        <f t="shared" si="285"/>
        <v>408</v>
      </c>
      <c r="R1503" s="8">
        <f t="shared" si="286"/>
        <v>223.72779056103505</v>
      </c>
      <c r="S1503" s="8">
        <f t="shared" si="287"/>
        <v>224</v>
      </c>
      <c r="T1503" t="s">
        <v>62</v>
      </c>
    </row>
    <row r="1504" spans="1:20" x14ac:dyDescent="0.35">
      <c r="A1504" s="18" t="s">
        <v>3060</v>
      </c>
      <c r="B1504" s="18" t="s">
        <v>3061</v>
      </c>
      <c r="C1504" s="19">
        <v>1107.31</v>
      </c>
      <c r="D1504" s="20">
        <f t="shared" si="276"/>
        <v>1.2012789815999204E-4</v>
      </c>
      <c r="E1504" s="10">
        <f>SUM($C$5:C1504)/SUM($C$5:$C$3941)</f>
        <v>0.90997683701616017</v>
      </c>
      <c r="F1504" t="str">
        <f t="shared" si="277"/>
        <v>B</v>
      </c>
      <c r="G1504" s="21">
        <v>0.42769795287755891</v>
      </c>
      <c r="H1504" s="22">
        <f t="shared" si="278"/>
        <v>0.25661877172653536</v>
      </c>
      <c r="I1504" s="23">
        <v>49.78846153846154</v>
      </c>
      <c r="J1504" s="23">
        <v>82.786125705648473</v>
      </c>
      <c r="K1504" s="24">
        <f t="shared" si="279"/>
        <v>1.6627572563513791</v>
      </c>
      <c r="L1504" t="str">
        <f t="shared" si="280"/>
        <v>Y</v>
      </c>
      <c r="M1504" s="10">
        <f t="shared" si="281"/>
        <v>0.95</v>
      </c>
      <c r="N1504" s="24">
        <f t="shared" si="282"/>
        <v>1.6448536269514715</v>
      </c>
      <c r="O1504" s="25">
        <f t="shared" si="283"/>
        <v>192.57495862180392</v>
      </c>
      <c r="P1504" s="8">
        <f t="shared" si="284"/>
        <v>293</v>
      </c>
      <c r="Q1504" s="8">
        <f t="shared" si="285"/>
        <v>2589</v>
      </c>
      <c r="R1504" s="8">
        <f t="shared" si="286"/>
        <v>1420.4855234664146</v>
      </c>
      <c r="S1504" s="8">
        <f t="shared" si="287"/>
        <v>1421</v>
      </c>
      <c r="T1504" t="s">
        <v>62</v>
      </c>
    </row>
    <row r="1505" spans="1:20" x14ac:dyDescent="0.35">
      <c r="A1505" s="18" t="s">
        <v>3062</v>
      </c>
      <c r="B1505" s="18" t="s">
        <v>3063</v>
      </c>
      <c r="C1505" s="19">
        <v>1105.0899999999999</v>
      </c>
      <c r="D1505" s="20">
        <f t="shared" si="276"/>
        <v>1.198870587077021E-4</v>
      </c>
      <c r="E1505" s="10">
        <f>SUM($C$5:C1505)/SUM($C$5:$C$3941)</f>
        <v>0.91009672407486797</v>
      </c>
      <c r="F1505" t="str">
        <f t="shared" si="277"/>
        <v>B</v>
      </c>
      <c r="G1505" s="21">
        <v>0.89120161290322575</v>
      </c>
      <c r="H1505" s="22">
        <f t="shared" si="278"/>
        <v>0.53472096774193545</v>
      </c>
      <c r="I1505" s="23">
        <v>23.84615384615385</v>
      </c>
      <c r="J1505" s="23">
        <v>33.270952186958027</v>
      </c>
      <c r="K1505" s="24">
        <f t="shared" si="279"/>
        <v>1.395233478807917</v>
      </c>
      <c r="L1505" t="str">
        <f t="shared" si="280"/>
        <v>Y</v>
      </c>
      <c r="M1505" s="10">
        <f t="shared" si="281"/>
        <v>0.95</v>
      </c>
      <c r="N1505" s="24">
        <f t="shared" si="282"/>
        <v>1.6448536269514715</v>
      </c>
      <c r="O1505" s="25">
        <f t="shared" si="283"/>
        <v>77.394034158483407</v>
      </c>
      <c r="P1505" s="8">
        <f t="shared" si="284"/>
        <v>126</v>
      </c>
      <c r="Q1505" s="8">
        <f t="shared" si="285"/>
        <v>1240.0000000000002</v>
      </c>
      <c r="R1505" s="8">
        <f t="shared" si="286"/>
        <v>681.02371167993954</v>
      </c>
      <c r="S1505" s="8">
        <f t="shared" si="287"/>
        <v>682</v>
      </c>
      <c r="T1505" t="s">
        <v>62</v>
      </c>
    </row>
    <row r="1506" spans="1:20" x14ac:dyDescent="0.35">
      <c r="A1506" s="18" t="s">
        <v>3064</v>
      </c>
      <c r="B1506" s="18" t="s">
        <v>3065</v>
      </c>
      <c r="C1506" s="19">
        <v>1102.02</v>
      </c>
      <c r="D1506" s="20">
        <f t="shared" si="276"/>
        <v>1.1955400595160744E-4</v>
      </c>
      <c r="E1506" s="10">
        <f>SUM($C$5:C1506)/SUM($C$5:$C$3941)</f>
        <v>0.91021627808081951</v>
      </c>
      <c r="F1506" t="str">
        <f t="shared" si="277"/>
        <v>B</v>
      </c>
      <c r="G1506" s="21">
        <v>0.85627039627039625</v>
      </c>
      <c r="H1506" s="22">
        <f t="shared" si="278"/>
        <v>0.51376223776223773</v>
      </c>
      <c r="I1506" s="23">
        <v>24.75</v>
      </c>
      <c r="J1506" s="23">
        <v>30.470734915234811</v>
      </c>
      <c r="K1506" s="24">
        <f t="shared" si="279"/>
        <v>1.231140804655952</v>
      </c>
      <c r="L1506" t="str">
        <f t="shared" si="280"/>
        <v>Y</v>
      </c>
      <c r="M1506" s="10">
        <f t="shared" si="281"/>
        <v>0.95</v>
      </c>
      <c r="N1506" s="24">
        <f t="shared" si="282"/>
        <v>1.6448536269514715</v>
      </c>
      <c r="O1506" s="25">
        <f t="shared" si="283"/>
        <v>70.880240685993769</v>
      </c>
      <c r="P1506" s="8">
        <f t="shared" si="284"/>
        <v>121</v>
      </c>
      <c r="Q1506" s="8">
        <f t="shared" si="285"/>
        <v>1287</v>
      </c>
      <c r="R1506" s="8">
        <f t="shared" si="286"/>
        <v>707.82057297138044</v>
      </c>
      <c r="S1506" s="8">
        <f t="shared" si="287"/>
        <v>708</v>
      </c>
      <c r="T1506" t="s">
        <v>62</v>
      </c>
    </row>
    <row r="1507" spans="1:20" x14ac:dyDescent="0.35">
      <c r="A1507" s="18" t="s">
        <v>3066</v>
      </c>
      <c r="B1507" s="18" t="s">
        <v>3067</v>
      </c>
      <c r="C1507" s="19">
        <v>1101.6500000000001</v>
      </c>
      <c r="D1507" s="20">
        <f t="shared" si="276"/>
        <v>1.1951386604289246E-4</v>
      </c>
      <c r="E1507" s="10">
        <f>SUM($C$5:C1507)/SUM($C$5:$C$3941)</f>
        <v>0.91033579194686243</v>
      </c>
      <c r="F1507" t="str">
        <f t="shared" si="277"/>
        <v>B</v>
      </c>
      <c r="G1507" s="21">
        <v>3.785738831615121</v>
      </c>
      <c r="H1507" s="22">
        <f t="shared" si="278"/>
        <v>2.2714432989690727</v>
      </c>
      <c r="I1507" s="23">
        <v>5.5961538461538458</v>
      </c>
      <c r="J1507" s="23">
        <v>4.107666745673793</v>
      </c>
      <c r="K1507" s="24">
        <f t="shared" si="279"/>
        <v>0.73401605077332388</v>
      </c>
      <c r="L1507" t="str">
        <f t="shared" si="280"/>
        <v>X</v>
      </c>
      <c r="M1507" s="10">
        <f t="shared" si="281"/>
        <v>0.95</v>
      </c>
      <c r="N1507" s="24">
        <f t="shared" si="282"/>
        <v>1.6448536269514715</v>
      </c>
      <c r="O1507" s="25">
        <f t="shared" si="283"/>
        <v>9.5551488469561114</v>
      </c>
      <c r="P1507" s="8">
        <f t="shared" si="284"/>
        <v>21</v>
      </c>
      <c r="Q1507" s="8">
        <f t="shared" si="285"/>
        <v>291</v>
      </c>
      <c r="R1507" s="8">
        <f t="shared" si="286"/>
        <v>160.07022014679157</v>
      </c>
      <c r="S1507" s="8">
        <f t="shared" si="287"/>
        <v>161</v>
      </c>
      <c r="T1507" t="s">
        <v>62</v>
      </c>
    </row>
    <row r="1508" spans="1:20" x14ac:dyDescent="0.35">
      <c r="A1508" s="18" t="s">
        <v>3068</v>
      </c>
      <c r="B1508" s="18" t="s">
        <v>3069</v>
      </c>
      <c r="C1508" s="19">
        <v>1100.1199999999999</v>
      </c>
      <c r="D1508" s="20">
        <f t="shared" si="276"/>
        <v>1.1934788209604396E-4</v>
      </c>
      <c r="E1508" s="10">
        <f>SUM($C$5:C1508)/SUM($C$5:$C$3941)</f>
        <v>0.91045513982895843</v>
      </c>
      <c r="F1508" t="str">
        <f t="shared" si="277"/>
        <v>B</v>
      </c>
      <c r="G1508" s="21">
        <v>6.1117777777777782</v>
      </c>
      <c r="H1508" s="22">
        <f t="shared" si="278"/>
        <v>3.6670666666666669</v>
      </c>
      <c r="I1508" s="23">
        <v>3.4615384615384621</v>
      </c>
      <c r="J1508" s="23">
        <v>12.66222038339672</v>
      </c>
      <c r="K1508" s="24">
        <f t="shared" si="279"/>
        <v>3.6579747774257187</v>
      </c>
      <c r="L1508" t="str">
        <f t="shared" si="280"/>
        <v>Z</v>
      </c>
      <c r="M1508" s="10">
        <f t="shared" si="281"/>
        <v>0.95</v>
      </c>
      <c r="N1508" s="24">
        <f t="shared" si="282"/>
        <v>1.6448536269514715</v>
      </c>
      <c r="O1508" s="25">
        <f t="shared" si="283"/>
        <v>29.454531729903294</v>
      </c>
      <c r="P1508" s="8">
        <f t="shared" si="284"/>
        <v>37</v>
      </c>
      <c r="Q1508" s="8">
        <f t="shared" si="285"/>
        <v>180.00000000000003</v>
      </c>
      <c r="R1508" s="8">
        <f t="shared" si="286"/>
        <v>99.081334572326924</v>
      </c>
      <c r="S1508" s="8">
        <f t="shared" si="287"/>
        <v>100</v>
      </c>
      <c r="T1508" t="s">
        <v>62</v>
      </c>
    </row>
    <row r="1509" spans="1:20" x14ac:dyDescent="0.35">
      <c r="A1509" s="18" t="s">
        <v>3070</v>
      </c>
      <c r="B1509" s="18" t="s">
        <v>3071</v>
      </c>
      <c r="C1509" s="19">
        <v>1098.7</v>
      </c>
      <c r="D1509" s="20">
        <f t="shared" si="276"/>
        <v>1.1919383163557023E-4</v>
      </c>
      <c r="E1509" s="10">
        <f>SUM($C$5:C1509)/SUM($C$5:$C$3941)</f>
        <v>0.91057433366059382</v>
      </c>
      <c r="F1509" t="str">
        <f t="shared" si="277"/>
        <v>B</v>
      </c>
      <c r="G1509" s="21">
        <v>10.36509433962264</v>
      </c>
      <c r="H1509" s="22">
        <f t="shared" si="278"/>
        <v>6.2190566037735842</v>
      </c>
      <c r="I1509" s="23">
        <v>2.0384615384615379</v>
      </c>
      <c r="J1509" s="23">
        <v>12.247387137850019</v>
      </c>
      <c r="K1509" s="24">
        <f t="shared" si="279"/>
        <v>6.008152180832087</v>
      </c>
      <c r="L1509" t="str">
        <f t="shared" si="280"/>
        <v>Z</v>
      </c>
      <c r="M1509" s="10">
        <f t="shared" si="281"/>
        <v>0.95</v>
      </c>
      <c r="N1509" s="24">
        <f t="shared" si="282"/>
        <v>1.6448536269514715</v>
      </c>
      <c r="O1509" s="25">
        <f t="shared" si="283"/>
        <v>28.489557292276555</v>
      </c>
      <c r="P1509" s="8">
        <f t="shared" si="284"/>
        <v>33</v>
      </c>
      <c r="Q1509" s="8">
        <f t="shared" si="285"/>
        <v>105.99999999999997</v>
      </c>
      <c r="R1509" s="8">
        <f t="shared" si="286"/>
        <v>58.385590327179358</v>
      </c>
      <c r="S1509" s="8">
        <f t="shared" si="287"/>
        <v>59</v>
      </c>
      <c r="T1509" t="s">
        <v>62</v>
      </c>
    </row>
    <row r="1510" spans="1:20" x14ac:dyDescent="0.35">
      <c r="A1510" s="18" t="s">
        <v>3072</v>
      </c>
      <c r="B1510" s="18" t="s">
        <v>3073</v>
      </c>
      <c r="C1510" s="19">
        <v>1096.8900000000001</v>
      </c>
      <c r="D1510" s="20">
        <f t="shared" si="276"/>
        <v>1.1899747154158609E-4</v>
      </c>
      <c r="E1510" s="10">
        <f>SUM($C$5:C1510)/SUM($C$5:$C$3941)</f>
        <v>0.91069333113213546</v>
      </c>
      <c r="F1510" t="str">
        <f t="shared" si="277"/>
        <v>B</v>
      </c>
      <c r="G1510" s="21">
        <v>1.6347093889716839</v>
      </c>
      <c r="H1510" s="22">
        <f t="shared" si="278"/>
        <v>0.98082563338301032</v>
      </c>
      <c r="I1510" s="23">
        <v>12.90384615384615</v>
      </c>
      <c r="J1510" s="23">
        <v>34.734996544077028</v>
      </c>
      <c r="K1510" s="24">
        <f t="shared" si="279"/>
        <v>2.6918328171266857</v>
      </c>
      <c r="L1510" t="str">
        <f t="shared" si="280"/>
        <v>Z</v>
      </c>
      <c r="M1510" s="10">
        <f t="shared" si="281"/>
        <v>0.95</v>
      </c>
      <c r="N1510" s="24">
        <f t="shared" si="282"/>
        <v>1.6448536269514715</v>
      </c>
      <c r="O1510" s="25">
        <f t="shared" si="283"/>
        <v>80.799656526839271</v>
      </c>
      <c r="P1510" s="8">
        <f t="shared" si="284"/>
        <v>107</v>
      </c>
      <c r="Q1510" s="8">
        <f t="shared" si="285"/>
        <v>670.99999999999977</v>
      </c>
      <c r="R1510" s="8">
        <f t="shared" si="286"/>
        <v>369.89661262041187</v>
      </c>
      <c r="S1510" s="8">
        <f t="shared" si="287"/>
        <v>370</v>
      </c>
      <c r="T1510" t="s">
        <v>62</v>
      </c>
    </row>
    <row r="1511" spans="1:20" x14ac:dyDescent="0.35">
      <c r="A1511" s="18" t="s">
        <v>3074</v>
      </c>
      <c r="B1511" s="18" t="s">
        <v>3075</v>
      </c>
      <c r="C1511" s="19">
        <v>1096.6099999999999</v>
      </c>
      <c r="D1511" s="20">
        <f t="shared" si="276"/>
        <v>1.189670953944504E-4</v>
      </c>
      <c r="E1511" s="10">
        <f>SUM($C$5:C1511)/SUM($C$5:$C$3941)</f>
        <v>0.91081229822752985</v>
      </c>
      <c r="F1511" t="str">
        <f t="shared" si="277"/>
        <v>B</v>
      </c>
      <c r="G1511" s="21">
        <v>0.87728799999999996</v>
      </c>
      <c r="H1511" s="22">
        <f t="shared" si="278"/>
        <v>0.52637279999999997</v>
      </c>
      <c r="I1511" s="23">
        <v>24.03846153846154</v>
      </c>
      <c r="J1511" s="23">
        <v>24.738603269068651</v>
      </c>
      <c r="K1511" s="24">
        <f t="shared" si="279"/>
        <v>1.0291258959932559</v>
      </c>
      <c r="L1511" t="str">
        <f t="shared" si="280"/>
        <v>Y</v>
      </c>
      <c r="M1511" s="10">
        <f t="shared" si="281"/>
        <v>0.95</v>
      </c>
      <c r="N1511" s="24">
        <f t="shared" si="282"/>
        <v>1.6448536269514715</v>
      </c>
      <c r="O1511" s="25">
        <f t="shared" si="283"/>
        <v>57.546303324315005</v>
      </c>
      <c r="P1511" s="8">
        <f t="shared" si="284"/>
        <v>106</v>
      </c>
      <c r="Q1511" s="8">
        <f t="shared" si="285"/>
        <v>1250</v>
      </c>
      <c r="R1511" s="8">
        <f t="shared" si="286"/>
        <v>689.16511343267882</v>
      </c>
      <c r="S1511" s="8">
        <f t="shared" si="287"/>
        <v>690</v>
      </c>
      <c r="T1511" t="s">
        <v>62</v>
      </c>
    </row>
    <row r="1512" spans="1:20" x14ac:dyDescent="0.35">
      <c r="A1512" s="18" t="s">
        <v>3076</v>
      </c>
      <c r="B1512" s="18" t="s">
        <v>3077</v>
      </c>
      <c r="C1512" s="19">
        <v>1096.33</v>
      </c>
      <c r="D1512" s="20">
        <f t="shared" si="276"/>
        <v>1.1893671924731473E-4</v>
      </c>
      <c r="E1512" s="10">
        <f>SUM($C$5:C1512)/SUM($C$5:$C$3941)</f>
        <v>0.91093123494677719</v>
      </c>
      <c r="F1512" t="str">
        <f t="shared" si="277"/>
        <v>B</v>
      </c>
      <c r="G1512" s="21">
        <v>0.43436212361331222</v>
      </c>
      <c r="H1512" s="22">
        <f t="shared" si="278"/>
        <v>0.2606172741679873</v>
      </c>
      <c r="I1512" s="23">
        <v>48.53846153846154</v>
      </c>
      <c r="J1512" s="23">
        <v>83.750905535276956</v>
      </c>
      <c r="K1512" s="24">
        <f t="shared" si="279"/>
        <v>1.7254544722006346</v>
      </c>
      <c r="L1512" t="str">
        <f t="shared" si="280"/>
        <v>Y</v>
      </c>
      <c r="M1512" s="10">
        <f t="shared" si="281"/>
        <v>0.95</v>
      </c>
      <c r="N1512" s="24">
        <f t="shared" si="282"/>
        <v>1.6448536269514715</v>
      </c>
      <c r="O1512" s="25">
        <f t="shared" si="283"/>
        <v>194.81920467373843</v>
      </c>
      <c r="P1512" s="8">
        <f t="shared" si="284"/>
        <v>292</v>
      </c>
      <c r="Q1512" s="8">
        <f t="shared" si="285"/>
        <v>2524</v>
      </c>
      <c r="R1512" s="8">
        <f t="shared" si="286"/>
        <v>1391.7398864890697</v>
      </c>
      <c r="S1512" s="8">
        <f t="shared" si="287"/>
        <v>1392</v>
      </c>
      <c r="T1512" t="s">
        <v>62</v>
      </c>
    </row>
    <row r="1513" spans="1:20" x14ac:dyDescent="0.35">
      <c r="A1513" s="18" t="s">
        <v>3078</v>
      </c>
      <c r="B1513" s="18" t="s">
        <v>3079</v>
      </c>
      <c r="C1513" s="19">
        <v>1095.6500000000001</v>
      </c>
      <c r="D1513" s="20">
        <f t="shared" si="276"/>
        <v>1.1886294860427098E-4</v>
      </c>
      <c r="E1513" s="10">
        <f>SUM($C$5:C1513)/SUM($C$5:$C$3941)</f>
        <v>0.91105009789538149</v>
      </c>
      <c r="F1513" t="str">
        <f t="shared" si="277"/>
        <v>B</v>
      </c>
      <c r="G1513" s="21">
        <v>1.9884754990925591</v>
      </c>
      <c r="H1513" s="22">
        <f t="shared" si="278"/>
        <v>1.1930852994555354</v>
      </c>
      <c r="I1513" s="23">
        <v>10.59615384615385</v>
      </c>
      <c r="J1513" s="23">
        <v>48.142867293001487</v>
      </c>
      <c r="K1513" s="24">
        <f t="shared" si="279"/>
        <v>4.5434284922614818</v>
      </c>
      <c r="L1513" t="str">
        <f t="shared" si="280"/>
        <v>Z</v>
      </c>
      <c r="M1513" s="10">
        <f t="shared" si="281"/>
        <v>0.95</v>
      </c>
      <c r="N1513" s="24">
        <f t="shared" si="282"/>
        <v>1.6448536269514715</v>
      </c>
      <c r="O1513" s="25">
        <f t="shared" si="283"/>
        <v>111.98870097930181</v>
      </c>
      <c r="P1513" s="8">
        <f t="shared" si="284"/>
        <v>134</v>
      </c>
      <c r="Q1513" s="8">
        <f t="shared" si="285"/>
        <v>551.00000000000023</v>
      </c>
      <c r="R1513" s="8">
        <f t="shared" si="286"/>
        <v>303.91703944151806</v>
      </c>
      <c r="S1513" s="8">
        <f t="shared" si="287"/>
        <v>304</v>
      </c>
      <c r="T1513" t="s">
        <v>62</v>
      </c>
    </row>
    <row r="1514" spans="1:20" x14ac:dyDescent="0.35">
      <c r="A1514" s="18" t="s">
        <v>3080</v>
      </c>
      <c r="B1514" s="18" t="s">
        <v>3081</v>
      </c>
      <c r="C1514" s="19">
        <v>1095.3</v>
      </c>
      <c r="D1514" s="20">
        <f t="shared" si="276"/>
        <v>1.1882497842035138E-4</v>
      </c>
      <c r="E1514" s="10">
        <f>SUM($C$5:C1514)/SUM($C$5:$C$3941)</f>
        <v>0.91116892287380202</v>
      </c>
      <c r="F1514" t="str">
        <f t="shared" si="277"/>
        <v>B</v>
      </c>
      <c r="G1514" s="21">
        <v>0.28854056902002112</v>
      </c>
      <c r="H1514" s="22">
        <f t="shared" si="278"/>
        <v>0.17312434141201266</v>
      </c>
      <c r="I1514" s="23">
        <v>73</v>
      </c>
      <c r="J1514" s="23">
        <v>90.623331627644973</v>
      </c>
      <c r="K1514" s="24">
        <f t="shared" si="279"/>
        <v>1.2414155017485613</v>
      </c>
      <c r="L1514" t="str">
        <f t="shared" si="280"/>
        <v>Y</v>
      </c>
      <c r="M1514" s="10">
        <f t="shared" si="281"/>
        <v>0.95</v>
      </c>
      <c r="N1514" s="24">
        <f t="shared" si="282"/>
        <v>1.6448536269514715</v>
      </c>
      <c r="O1514" s="25">
        <f t="shared" si="283"/>
        <v>210.8056656789897</v>
      </c>
      <c r="P1514" s="8">
        <f t="shared" si="284"/>
        <v>357</v>
      </c>
      <c r="Q1514" s="8">
        <f t="shared" si="285"/>
        <v>3796</v>
      </c>
      <c r="R1514" s="8">
        <f t="shared" si="286"/>
        <v>2094.1077909876353</v>
      </c>
      <c r="S1514" s="8">
        <f t="shared" si="287"/>
        <v>2095</v>
      </c>
      <c r="T1514" t="s">
        <v>62</v>
      </c>
    </row>
    <row r="1515" spans="1:20" x14ac:dyDescent="0.35">
      <c r="A1515" s="18" t="s">
        <v>3082</v>
      </c>
      <c r="B1515" s="18" t="s">
        <v>3083</v>
      </c>
      <c r="C1515" s="19">
        <v>1091.8</v>
      </c>
      <c r="D1515" s="20">
        <f t="shared" si="276"/>
        <v>1.1844527658115552E-4</v>
      </c>
      <c r="E1515" s="10">
        <f>SUM($C$5:C1515)/SUM($C$5:$C$3941)</f>
        <v>0.91128736815038325</v>
      </c>
      <c r="F1515" t="str">
        <f t="shared" si="277"/>
        <v>B</v>
      </c>
      <c r="G1515" s="21">
        <v>1.9461675579322639</v>
      </c>
      <c r="H1515" s="22">
        <f t="shared" si="278"/>
        <v>1.1677005347593583</v>
      </c>
      <c r="I1515" s="23">
        <v>10.78846153846154</v>
      </c>
      <c r="J1515" s="23">
        <v>11.613610234753279</v>
      </c>
      <c r="K1515" s="24">
        <f t="shared" si="279"/>
        <v>1.0764843711357761</v>
      </c>
      <c r="L1515" t="str">
        <f t="shared" si="280"/>
        <v>Y</v>
      </c>
      <c r="M1515" s="10">
        <f t="shared" si="281"/>
        <v>0.95</v>
      </c>
      <c r="N1515" s="24">
        <f t="shared" si="282"/>
        <v>1.6448536269514715</v>
      </c>
      <c r="O1515" s="25">
        <f t="shared" si="283"/>
        <v>27.015281743698946</v>
      </c>
      <c r="P1515" s="8">
        <f t="shared" si="284"/>
        <v>49</v>
      </c>
      <c r="Q1515" s="8">
        <f t="shared" si="285"/>
        <v>561.00000000000011</v>
      </c>
      <c r="R1515" s="8">
        <f t="shared" si="286"/>
        <v>309.97786943325002</v>
      </c>
      <c r="S1515" s="8">
        <f t="shared" si="287"/>
        <v>310</v>
      </c>
      <c r="T1515" t="s">
        <v>62</v>
      </c>
    </row>
    <row r="1516" spans="1:20" x14ac:dyDescent="0.35">
      <c r="A1516" s="18" t="s">
        <v>3084</v>
      </c>
      <c r="B1516" s="18" t="s">
        <v>3085</v>
      </c>
      <c r="C1516" s="19">
        <v>1089.1300000000001</v>
      </c>
      <c r="D1516" s="20">
        <f t="shared" si="276"/>
        <v>1.1815561832096897E-4</v>
      </c>
      <c r="E1516" s="10">
        <f>SUM($C$5:C1516)/SUM($C$5:$C$3941)</f>
        <v>0.91140552376870432</v>
      </c>
      <c r="F1516" t="str">
        <f t="shared" si="277"/>
        <v>B</v>
      </c>
      <c r="G1516" s="21">
        <v>1.1723681377825621</v>
      </c>
      <c r="H1516" s="22">
        <f t="shared" si="278"/>
        <v>0.70342088266953728</v>
      </c>
      <c r="I1516" s="23">
        <v>17.86538461538462</v>
      </c>
      <c r="J1516" s="23">
        <v>31.327510209520359</v>
      </c>
      <c r="K1516" s="24">
        <f t="shared" si="279"/>
        <v>1.7535312496179314</v>
      </c>
      <c r="L1516" t="str">
        <f t="shared" si="280"/>
        <v>Y</v>
      </c>
      <c r="M1516" s="10">
        <f t="shared" si="281"/>
        <v>0.95</v>
      </c>
      <c r="N1516" s="24">
        <f t="shared" si="282"/>
        <v>1.6448536269514715</v>
      </c>
      <c r="O1516" s="25">
        <f t="shared" si="283"/>
        <v>72.873249362735919</v>
      </c>
      <c r="P1516" s="8">
        <f t="shared" si="284"/>
        <v>109</v>
      </c>
      <c r="Q1516" s="8">
        <f t="shared" si="285"/>
        <v>929.00000000000023</v>
      </c>
      <c r="R1516" s="8">
        <f t="shared" si="286"/>
        <v>513.94332065711808</v>
      </c>
      <c r="S1516" s="8">
        <f t="shared" si="287"/>
        <v>514</v>
      </c>
      <c r="T1516" t="s">
        <v>62</v>
      </c>
    </row>
    <row r="1517" spans="1:20" x14ac:dyDescent="0.35">
      <c r="A1517" s="18" t="s">
        <v>3086</v>
      </c>
      <c r="B1517" s="18" t="s">
        <v>3087</v>
      </c>
      <c r="C1517" s="19">
        <v>1086.51</v>
      </c>
      <c r="D1517" s="20">
        <f t="shared" si="276"/>
        <v>1.1787138437277091E-4</v>
      </c>
      <c r="E1517" s="10">
        <f>SUM($C$5:C1517)/SUM($C$5:$C$3941)</f>
        <v>0.91152339515307701</v>
      </c>
      <c r="F1517" t="str">
        <f t="shared" si="277"/>
        <v>B</v>
      </c>
      <c r="G1517" s="21">
        <v>3.0434453781512598</v>
      </c>
      <c r="H1517" s="22">
        <f t="shared" si="278"/>
        <v>1.8260672268907558</v>
      </c>
      <c r="I1517" s="23">
        <v>6.865384615384615</v>
      </c>
      <c r="J1517" s="23">
        <v>12.154284076727761</v>
      </c>
      <c r="K1517" s="24">
        <f t="shared" si="279"/>
        <v>1.7703719103356963</v>
      </c>
      <c r="L1517" t="str">
        <f t="shared" si="280"/>
        <v>Y</v>
      </c>
      <c r="M1517" s="10">
        <f t="shared" si="281"/>
        <v>0.95</v>
      </c>
      <c r="N1517" s="24">
        <f t="shared" si="282"/>
        <v>1.6448536269514715</v>
      </c>
      <c r="O1517" s="25">
        <f t="shared" si="283"/>
        <v>28.27298334355801</v>
      </c>
      <c r="P1517" s="8">
        <f t="shared" si="284"/>
        <v>43</v>
      </c>
      <c r="Q1517" s="8">
        <f t="shared" si="285"/>
        <v>357</v>
      </c>
      <c r="R1517" s="8">
        <f t="shared" si="286"/>
        <v>197.7382675496676</v>
      </c>
      <c r="S1517" s="8">
        <f t="shared" si="287"/>
        <v>198</v>
      </c>
      <c r="T1517" t="s">
        <v>175</v>
      </c>
    </row>
    <row r="1518" spans="1:20" x14ac:dyDescent="0.35">
      <c r="A1518" s="18" t="s">
        <v>3088</v>
      </c>
      <c r="B1518" s="18" t="s">
        <v>3089</v>
      </c>
      <c r="C1518" s="19">
        <v>1085.95</v>
      </c>
      <c r="D1518" s="20">
        <f t="shared" si="276"/>
        <v>1.1781063207849958E-4</v>
      </c>
      <c r="E1518" s="10">
        <f>SUM($C$5:C1518)/SUM($C$5:$C$3941)</f>
        <v>0.9116412057851554</v>
      </c>
      <c r="F1518" t="str">
        <f t="shared" si="277"/>
        <v>B</v>
      </c>
      <c r="G1518" s="21">
        <v>1.267152858809802</v>
      </c>
      <c r="H1518" s="22">
        <f t="shared" si="278"/>
        <v>0.76029171528588113</v>
      </c>
      <c r="I1518" s="23">
        <v>16.48076923076923</v>
      </c>
      <c r="J1518" s="23">
        <v>47.84594984994802</v>
      </c>
      <c r="K1518" s="24">
        <f t="shared" si="279"/>
        <v>2.9031381472547224</v>
      </c>
      <c r="L1518" t="str">
        <f t="shared" si="280"/>
        <v>Z</v>
      </c>
      <c r="M1518" s="10">
        <f t="shared" si="281"/>
        <v>0.95</v>
      </c>
      <c r="N1518" s="24">
        <f t="shared" si="282"/>
        <v>1.6448536269514715</v>
      </c>
      <c r="O1518" s="25">
        <f t="shared" si="283"/>
        <v>111.29801925186578</v>
      </c>
      <c r="P1518" s="8">
        <f t="shared" si="284"/>
        <v>145</v>
      </c>
      <c r="Q1518" s="8">
        <f t="shared" si="285"/>
        <v>857</v>
      </c>
      <c r="R1518" s="8">
        <f t="shared" si="286"/>
        <v>474.80499566302382</v>
      </c>
      <c r="S1518" s="8">
        <f t="shared" si="287"/>
        <v>475</v>
      </c>
      <c r="T1518" t="s">
        <v>62</v>
      </c>
    </row>
    <row r="1519" spans="1:20" x14ac:dyDescent="0.35">
      <c r="A1519" s="18" t="s">
        <v>3090</v>
      </c>
      <c r="B1519" s="18" t="s">
        <v>3091</v>
      </c>
      <c r="C1519" s="19">
        <v>1085.23</v>
      </c>
      <c r="D1519" s="20">
        <f t="shared" si="276"/>
        <v>1.17732521985865E-4</v>
      </c>
      <c r="E1519" s="10">
        <f>SUM($C$5:C1519)/SUM($C$5:$C$3941)</f>
        <v>0.91175893830714139</v>
      </c>
      <c r="F1519" t="str">
        <f t="shared" si="277"/>
        <v>B</v>
      </c>
      <c r="G1519" s="21">
        <v>0.85049373040752352</v>
      </c>
      <c r="H1519" s="22">
        <f t="shared" si="278"/>
        <v>0.51029623824451409</v>
      </c>
      <c r="I1519" s="23">
        <v>24.53846153846154</v>
      </c>
      <c r="J1519" s="23">
        <v>35.093411223650193</v>
      </c>
      <c r="K1519" s="24">
        <f t="shared" si="279"/>
        <v>1.4301390153838636</v>
      </c>
      <c r="L1519" t="str">
        <f t="shared" si="280"/>
        <v>Y</v>
      </c>
      <c r="M1519" s="10">
        <f t="shared" si="281"/>
        <v>0.95</v>
      </c>
      <c r="N1519" s="24">
        <f t="shared" si="282"/>
        <v>1.6448536269514715</v>
      </c>
      <c r="O1519" s="25">
        <f t="shared" si="283"/>
        <v>81.633391545840638</v>
      </c>
      <c r="P1519" s="8">
        <f t="shared" si="284"/>
        <v>131</v>
      </c>
      <c r="Q1519" s="8">
        <f t="shared" si="285"/>
        <v>1276</v>
      </c>
      <c r="R1519" s="8">
        <f t="shared" si="286"/>
        <v>707.17866777524216</v>
      </c>
      <c r="S1519" s="8">
        <f t="shared" si="287"/>
        <v>708</v>
      </c>
      <c r="T1519" t="s">
        <v>62</v>
      </c>
    </row>
    <row r="1520" spans="1:20" x14ac:dyDescent="0.35">
      <c r="A1520" s="18" t="s">
        <v>3092</v>
      </c>
      <c r="B1520" s="18" t="s">
        <v>3093</v>
      </c>
      <c r="C1520" s="19">
        <v>1083.31</v>
      </c>
      <c r="D1520" s="20">
        <f t="shared" si="276"/>
        <v>1.1752422840550612E-4</v>
      </c>
      <c r="E1520" s="10">
        <f>SUM($C$5:C1520)/SUM($C$5:$C$3941)</f>
        <v>0.91187646253554688</v>
      </c>
      <c r="F1520" t="str">
        <f t="shared" si="277"/>
        <v>B</v>
      </c>
      <c r="G1520" s="21">
        <v>4.2152140077821008</v>
      </c>
      <c r="H1520" s="22">
        <f t="shared" si="278"/>
        <v>2.5291284046692604</v>
      </c>
      <c r="I1520" s="23">
        <v>4.9423076923076934</v>
      </c>
      <c r="J1520" s="23">
        <v>13.889498729698371</v>
      </c>
      <c r="K1520" s="24">
        <f t="shared" si="279"/>
        <v>2.8103265912230162</v>
      </c>
      <c r="L1520" t="str">
        <f t="shared" si="280"/>
        <v>Z</v>
      </c>
      <c r="M1520" s="10">
        <f t="shared" si="281"/>
        <v>0.95</v>
      </c>
      <c r="N1520" s="24">
        <f t="shared" si="282"/>
        <v>1.6448536269514715</v>
      </c>
      <c r="O1520" s="25">
        <f t="shared" si="283"/>
        <v>32.309395087041295</v>
      </c>
      <c r="P1520" s="8">
        <f t="shared" si="284"/>
        <v>43</v>
      </c>
      <c r="Q1520" s="8">
        <f t="shared" si="285"/>
        <v>257.00000000000006</v>
      </c>
      <c r="R1520" s="8">
        <f t="shared" si="286"/>
        <v>142.55948569415054</v>
      </c>
      <c r="S1520" s="8">
        <f t="shared" si="287"/>
        <v>143</v>
      </c>
      <c r="T1520" t="s">
        <v>62</v>
      </c>
    </row>
    <row r="1521" spans="1:20" x14ac:dyDescent="0.35">
      <c r="A1521" s="18" t="s">
        <v>3094</v>
      </c>
      <c r="B1521" s="18" t="s">
        <v>3095</v>
      </c>
      <c r="C1521" s="19">
        <v>1079.92</v>
      </c>
      <c r="D1521" s="20">
        <f t="shared" si="276"/>
        <v>1.1715646005268499E-4</v>
      </c>
      <c r="E1521" s="10">
        <f>SUM($C$5:C1521)/SUM($C$5:$C$3941)</f>
        <v>0.91199361899559961</v>
      </c>
      <c r="F1521" t="str">
        <f t="shared" si="277"/>
        <v>B</v>
      </c>
      <c r="G1521" s="21">
        <v>9.616384683882459E-2</v>
      </c>
      <c r="H1521" s="22">
        <f t="shared" si="278"/>
        <v>5.7698308103294751E-2</v>
      </c>
      <c r="I1521" s="23">
        <v>215.96153846153851</v>
      </c>
      <c r="J1521" s="23">
        <v>921.40051033873908</v>
      </c>
      <c r="K1521" s="24">
        <f t="shared" si="279"/>
        <v>4.2665028083361021</v>
      </c>
      <c r="L1521" t="str">
        <f t="shared" si="280"/>
        <v>Z</v>
      </c>
      <c r="M1521" s="10">
        <f t="shared" si="281"/>
        <v>0.95</v>
      </c>
      <c r="N1521" s="24">
        <f t="shared" si="282"/>
        <v>1.6448536269514715</v>
      </c>
      <c r="O1521" s="25">
        <f t="shared" si="283"/>
        <v>2143.3381939322362</v>
      </c>
      <c r="P1521" s="8">
        <f t="shared" si="284"/>
        <v>2576</v>
      </c>
      <c r="Q1521" s="8">
        <f t="shared" si="285"/>
        <v>11230.000000000002</v>
      </c>
      <c r="R1521" s="8">
        <f t="shared" si="286"/>
        <v>6239.11997168575</v>
      </c>
      <c r="S1521" s="8">
        <f t="shared" si="287"/>
        <v>6240</v>
      </c>
      <c r="T1521" t="s">
        <v>175</v>
      </c>
    </row>
    <row r="1522" spans="1:20" x14ac:dyDescent="0.35">
      <c r="A1522" s="18" t="s">
        <v>3096</v>
      </c>
      <c r="B1522" s="18" t="s">
        <v>3097</v>
      </c>
      <c r="C1522" s="19">
        <v>1078.58</v>
      </c>
      <c r="D1522" s="20">
        <f t="shared" si="276"/>
        <v>1.1701108849139285E-4</v>
      </c>
      <c r="E1522" s="10">
        <f>SUM($C$5:C1522)/SUM($C$5:$C$3941)</f>
        <v>0.91211063008409099</v>
      </c>
      <c r="F1522" t="str">
        <f t="shared" si="277"/>
        <v>B</v>
      </c>
      <c r="G1522" s="21">
        <v>0.20737935012497599</v>
      </c>
      <c r="H1522" s="22">
        <f t="shared" si="278"/>
        <v>0.1244276100749856</v>
      </c>
      <c r="I1522" s="23">
        <v>100.0192307692308</v>
      </c>
      <c r="J1522" s="23">
        <v>415.91753002222549</v>
      </c>
      <c r="K1522" s="24">
        <f t="shared" si="279"/>
        <v>4.1583756126044449</v>
      </c>
      <c r="L1522" t="str">
        <f t="shared" si="280"/>
        <v>Z</v>
      </c>
      <c r="M1522" s="10">
        <f t="shared" si="281"/>
        <v>0.95</v>
      </c>
      <c r="N1522" s="24">
        <f t="shared" si="282"/>
        <v>1.6448536269514715</v>
      </c>
      <c r="O1522" s="25">
        <f t="shared" si="283"/>
        <v>967.49667231556521</v>
      </c>
      <c r="P1522" s="8">
        <f t="shared" si="284"/>
        <v>1168</v>
      </c>
      <c r="Q1522" s="8">
        <f t="shared" si="285"/>
        <v>5201.0000000000018</v>
      </c>
      <c r="R1522" s="8">
        <f t="shared" si="286"/>
        <v>2891.3458618399113</v>
      </c>
      <c r="S1522" s="8">
        <f t="shared" si="287"/>
        <v>2892</v>
      </c>
      <c r="T1522" t="s">
        <v>175</v>
      </c>
    </row>
    <row r="1523" spans="1:20" x14ac:dyDescent="0.35">
      <c r="A1523" s="18" t="s">
        <v>3098</v>
      </c>
      <c r="B1523" s="18" t="s">
        <v>3099</v>
      </c>
      <c r="C1523" s="19">
        <v>1078.3900000000001</v>
      </c>
      <c r="D1523" s="20">
        <f t="shared" si="276"/>
        <v>1.1699047610583652E-4</v>
      </c>
      <c r="E1523" s="10">
        <f>SUM($C$5:C1523)/SUM($C$5:$C$3941)</f>
        <v>0.91222762056019691</v>
      </c>
      <c r="F1523" t="str">
        <f t="shared" si="277"/>
        <v>B</v>
      </c>
      <c r="G1523" s="21">
        <v>1.047998056365403</v>
      </c>
      <c r="H1523" s="22">
        <f t="shared" si="278"/>
        <v>0.62879883381924173</v>
      </c>
      <c r="I1523" s="23">
        <v>19.78846153846154</v>
      </c>
      <c r="J1523" s="23">
        <v>42.518893857221038</v>
      </c>
      <c r="K1523" s="24">
        <f t="shared" si="279"/>
        <v>2.1486710209674382</v>
      </c>
      <c r="L1523" t="str">
        <f t="shared" si="280"/>
        <v>Z</v>
      </c>
      <c r="M1523" s="10">
        <f t="shared" si="281"/>
        <v>0.95</v>
      </c>
      <c r="N1523" s="24">
        <f t="shared" si="282"/>
        <v>1.6448536269514715</v>
      </c>
      <c r="O1523" s="25">
        <f t="shared" si="283"/>
        <v>98.906358467751602</v>
      </c>
      <c r="P1523" s="8">
        <f t="shared" si="284"/>
        <v>139</v>
      </c>
      <c r="Q1523" s="8">
        <f t="shared" si="285"/>
        <v>1029</v>
      </c>
      <c r="R1523" s="8">
        <f t="shared" si="286"/>
        <v>572.09324706160271</v>
      </c>
      <c r="S1523" s="8">
        <f t="shared" si="287"/>
        <v>573</v>
      </c>
      <c r="T1523" t="s">
        <v>62</v>
      </c>
    </row>
    <row r="1524" spans="1:20" x14ac:dyDescent="0.35">
      <c r="A1524" s="18" t="s">
        <v>3100</v>
      </c>
      <c r="B1524" s="18" t="s">
        <v>3101</v>
      </c>
      <c r="C1524" s="19">
        <v>1078.3599999999999</v>
      </c>
      <c r="D1524" s="20">
        <f t="shared" si="276"/>
        <v>1.1698722151864339E-4</v>
      </c>
      <c r="E1524" s="10">
        <f>SUM($C$5:C1524)/SUM($C$5:$C$3941)</f>
        <v>0.91234460778171544</v>
      </c>
      <c r="F1524" t="str">
        <f t="shared" si="277"/>
        <v>B</v>
      </c>
      <c r="G1524" s="21">
        <v>0.39099347353154462</v>
      </c>
      <c r="H1524" s="22">
        <f t="shared" si="278"/>
        <v>0.23459608411892677</v>
      </c>
      <c r="I1524" s="23">
        <v>53.03846153846154</v>
      </c>
      <c r="J1524" s="23">
        <v>91.458328995694885</v>
      </c>
      <c r="K1524" s="24">
        <f t="shared" si="279"/>
        <v>1.7243774865033117</v>
      </c>
      <c r="L1524" t="str">
        <f t="shared" si="280"/>
        <v>Y</v>
      </c>
      <c r="M1524" s="10">
        <f t="shared" si="281"/>
        <v>0.95</v>
      </c>
      <c r="N1524" s="24">
        <f t="shared" si="282"/>
        <v>1.6448536269514715</v>
      </c>
      <c r="O1524" s="25">
        <f t="shared" si="283"/>
        <v>212.74801510325503</v>
      </c>
      <c r="P1524" s="8">
        <f t="shared" si="284"/>
        <v>319</v>
      </c>
      <c r="Q1524" s="8">
        <f t="shared" si="285"/>
        <v>2758</v>
      </c>
      <c r="R1524" s="8">
        <f t="shared" si="286"/>
        <v>1533.3869027413693</v>
      </c>
      <c r="S1524" s="8">
        <f t="shared" si="287"/>
        <v>1534</v>
      </c>
      <c r="T1524" t="s">
        <v>62</v>
      </c>
    </row>
    <row r="1525" spans="1:20" x14ac:dyDescent="0.35">
      <c r="A1525" s="18" t="s">
        <v>3102</v>
      </c>
      <c r="B1525" s="18" t="s">
        <v>3103</v>
      </c>
      <c r="C1525" s="19">
        <v>1078.17</v>
      </c>
      <c r="D1525" s="20">
        <f t="shared" si="276"/>
        <v>1.1696660913308706E-4</v>
      </c>
      <c r="E1525" s="10">
        <f>SUM($C$5:C1525)/SUM($C$5:$C$3941)</f>
        <v>0.91246157439084852</v>
      </c>
      <c r="F1525" t="str">
        <f t="shared" si="277"/>
        <v>B</v>
      </c>
      <c r="G1525" s="21">
        <v>1.478971193415638</v>
      </c>
      <c r="H1525" s="22">
        <f t="shared" si="278"/>
        <v>0.88738271604938279</v>
      </c>
      <c r="I1525" s="23">
        <v>14.01923076923077</v>
      </c>
      <c r="J1525" s="23">
        <v>15.20512089256334</v>
      </c>
      <c r="K1525" s="24">
        <f t="shared" si="279"/>
        <v>1.084590241993544</v>
      </c>
      <c r="L1525" t="str">
        <f t="shared" si="280"/>
        <v>Y</v>
      </c>
      <c r="M1525" s="10">
        <f t="shared" si="281"/>
        <v>0.95</v>
      </c>
      <c r="N1525" s="24">
        <f t="shared" si="282"/>
        <v>1.6448536269514715</v>
      </c>
      <c r="O1525" s="25">
        <f t="shared" si="283"/>
        <v>35.369761560482424</v>
      </c>
      <c r="P1525" s="8">
        <f t="shared" si="284"/>
        <v>64</v>
      </c>
      <c r="Q1525" s="8">
        <f t="shared" si="285"/>
        <v>729</v>
      </c>
      <c r="R1525" s="8">
        <f t="shared" si="286"/>
        <v>405.34356167132717</v>
      </c>
      <c r="S1525" s="8">
        <f t="shared" si="287"/>
        <v>406</v>
      </c>
      <c r="T1525" t="s">
        <v>62</v>
      </c>
    </row>
    <row r="1526" spans="1:20" x14ac:dyDescent="0.35">
      <c r="A1526" s="18" t="s">
        <v>3104</v>
      </c>
      <c r="B1526" s="18" t="s">
        <v>3105</v>
      </c>
      <c r="C1526" s="19">
        <v>1076.24</v>
      </c>
      <c r="D1526" s="20">
        <f t="shared" si="276"/>
        <v>1.1675723069033048E-4</v>
      </c>
      <c r="E1526" s="10">
        <f>SUM($C$5:C1526)/SUM($C$5:$C$3941)</f>
        <v>0.9125783316215389</v>
      </c>
      <c r="F1526" t="str">
        <f t="shared" si="277"/>
        <v>B</v>
      </c>
      <c r="G1526" s="21">
        <v>3.128604651162791</v>
      </c>
      <c r="H1526" s="22">
        <f t="shared" si="278"/>
        <v>1.8771627906976744</v>
      </c>
      <c r="I1526" s="23">
        <v>6.615384615384615</v>
      </c>
      <c r="J1526" s="23">
        <v>9.6123977261268614</v>
      </c>
      <c r="K1526" s="24">
        <f t="shared" si="279"/>
        <v>1.4530368655773163</v>
      </c>
      <c r="L1526" t="str">
        <f t="shared" si="280"/>
        <v>Y</v>
      </c>
      <c r="M1526" s="10">
        <f t="shared" si="281"/>
        <v>0.95</v>
      </c>
      <c r="N1526" s="24">
        <f t="shared" si="282"/>
        <v>1.6448536269514715</v>
      </c>
      <c r="O1526" s="25">
        <f t="shared" si="283"/>
        <v>22.360112622578036</v>
      </c>
      <c r="P1526" s="8">
        <f t="shared" si="284"/>
        <v>36</v>
      </c>
      <c r="Q1526" s="8">
        <f t="shared" si="285"/>
        <v>344</v>
      </c>
      <c r="R1526" s="8">
        <f t="shared" si="286"/>
        <v>191.44465718721264</v>
      </c>
      <c r="S1526" s="8">
        <f t="shared" si="287"/>
        <v>192</v>
      </c>
      <c r="T1526" t="s">
        <v>62</v>
      </c>
    </row>
    <row r="1527" spans="1:20" x14ac:dyDescent="0.35">
      <c r="A1527" s="18" t="s">
        <v>3106</v>
      </c>
      <c r="B1527" s="18" t="s">
        <v>3107</v>
      </c>
      <c r="C1527" s="19">
        <v>1076.01</v>
      </c>
      <c r="D1527" s="20">
        <f t="shared" si="276"/>
        <v>1.1673227885518332E-4</v>
      </c>
      <c r="E1527" s="10">
        <f>SUM($C$5:C1527)/SUM($C$5:$C$3941)</f>
        <v>0.91269506390039401</v>
      </c>
      <c r="F1527" t="str">
        <f t="shared" si="277"/>
        <v>B</v>
      </c>
      <c r="G1527" s="21">
        <v>0.42295990566037728</v>
      </c>
      <c r="H1527" s="22">
        <f t="shared" si="278"/>
        <v>0.25377594339622633</v>
      </c>
      <c r="I1527" s="23">
        <v>48.92307692307692</v>
      </c>
      <c r="J1527" s="23">
        <v>26.351951338876521</v>
      </c>
      <c r="K1527" s="24">
        <f t="shared" si="279"/>
        <v>0.53864051478835662</v>
      </c>
      <c r="L1527" t="str">
        <f t="shared" si="280"/>
        <v>X</v>
      </c>
      <c r="M1527" s="10">
        <f t="shared" si="281"/>
        <v>0.95</v>
      </c>
      <c r="N1527" s="24">
        <f t="shared" si="282"/>
        <v>1.6448536269514715</v>
      </c>
      <c r="O1527" s="25">
        <f t="shared" si="283"/>
        <v>61.299232153120194</v>
      </c>
      <c r="P1527" s="8">
        <f t="shared" si="284"/>
        <v>160</v>
      </c>
      <c r="Q1527" s="8">
        <f t="shared" si="285"/>
        <v>2544</v>
      </c>
      <c r="R1527" s="8">
        <f t="shared" si="286"/>
        <v>1415.9513303448975</v>
      </c>
      <c r="S1527" s="8">
        <f t="shared" si="287"/>
        <v>1416</v>
      </c>
      <c r="T1527" t="s">
        <v>62</v>
      </c>
    </row>
    <row r="1528" spans="1:20" x14ac:dyDescent="0.35">
      <c r="A1528" s="18" t="s">
        <v>3108</v>
      </c>
      <c r="B1528" s="18" t="s">
        <v>3109</v>
      </c>
      <c r="C1528" s="19">
        <v>1075.8599999999999</v>
      </c>
      <c r="D1528" s="20">
        <f t="shared" si="276"/>
        <v>1.1671600591921778E-4</v>
      </c>
      <c r="E1528" s="10">
        <f>SUM($C$5:C1528)/SUM($C$5:$C$3941)</f>
        <v>0.91281177990631324</v>
      </c>
      <c r="F1528" t="str">
        <f t="shared" si="277"/>
        <v>B</v>
      </c>
      <c r="G1528" s="21">
        <v>0.82822170900692837</v>
      </c>
      <c r="H1528" s="22">
        <f t="shared" si="278"/>
        <v>0.49693302540415701</v>
      </c>
      <c r="I1528" s="23">
        <v>24.98076923076923</v>
      </c>
      <c r="J1528" s="23">
        <v>44.176779627087022</v>
      </c>
      <c r="K1528" s="24">
        <f t="shared" si="279"/>
        <v>1.7684315170196498</v>
      </c>
      <c r="L1528" t="str">
        <f t="shared" si="280"/>
        <v>Y</v>
      </c>
      <c r="M1528" s="10">
        <f t="shared" si="281"/>
        <v>0.95</v>
      </c>
      <c r="N1528" s="24">
        <f t="shared" si="282"/>
        <v>1.6448536269514715</v>
      </c>
      <c r="O1528" s="25">
        <f t="shared" si="283"/>
        <v>102.7628897501406</v>
      </c>
      <c r="P1528" s="8">
        <f t="shared" si="284"/>
        <v>153</v>
      </c>
      <c r="Q1528" s="8">
        <f t="shared" si="285"/>
        <v>1299</v>
      </c>
      <c r="R1528" s="8">
        <f t="shared" si="286"/>
        <v>723.05385054119165</v>
      </c>
      <c r="S1528" s="8">
        <f t="shared" si="287"/>
        <v>724</v>
      </c>
      <c r="T1528" t="s">
        <v>62</v>
      </c>
    </row>
    <row r="1529" spans="1:20" x14ac:dyDescent="0.35">
      <c r="A1529" s="18" t="s">
        <v>3110</v>
      </c>
      <c r="B1529" s="18" t="s">
        <v>3111</v>
      </c>
      <c r="C1529" s="19">
        <v>1075.3399999999999</v>
      </c>
      <c r="D1529" s="20">
        <f t="shared" si="276"/>
        <v>1.1665959307453724E-4</v>
      </c>
      <c r="E1529" s="10">
        <f>SUM($C$5:C1529)/SUM($C$5:$C$3941)</f>
        <v>0.91292843949938773</v>
      </c>
      <c r="F1529" t="str">
        <f t="shared" si="277"/>
        <v>B</v>
      </c>
      <c r="G1529" s="21">
        <v>1.2651058823529411</v>
      </c>
      <c r="H1529" s="22">
        <f t="shared" si="278"/>
        <v>0.75906352941176458</v>
      </c>
      <c r="I1529" s="23">
        <v>16.34615384615385</v>
      </c>
      <c r="J1529" s="23">
        <v>36.933902070752637</v>
      </c>
      <c r="K1529" s="24">
        <f t="shared" si="279"/>
        <v>2.2594857737401606</v>
      </c>
      <c r="L1529" t="str">
        <f t="shared" si="280"/>
        <v>Z</v>
      </c>
      <c r="M1529" s="10">
        <f t="shared" si="281"/>
        <v>0.95</v>
      </c>
      <c r="N1529" s="24">
        <f t="shared" si="282"/>
        <v>1.6448536269514715</v>
      </c>
      <c r="O1529" s="25">
        <f t="shared" si="283"/>
        <v>85.914694067289346</v>
      </c>
      <c r="P1529" s="8">
        <f t="shared" si="284"/>
        <v>119</v>
      </c>
      <c r="Q1529" s="8">
        <f t="shared" si="285"/>
        <v>850.00000000000023</v>
      </c>
      <c r="R1529" s="8">
        <f t="shared" si="286"/>
        <v>473.24430671323682</v>
      </c>
      <c r="S1529" s="8">
        <f t="shared" si="287"/>
        <v>474</v>
      </c>
      <c r="T1529" t="s">
        <v>62</v>
      </c>
    </row>
    <row r="1530" spans="1:20" x14ac:dyDescent="0.35">
      <c r="A1530" s="18" t="s">
        <v>3112</v>
      </c>
      <c r="B1530" s="18" t="s">
        <v>2889</v>
      </c>
      <c r="C1530" s="19">
        <v>1074.68</v>
      </c>
      <c r="D1530" s="20">
        <f t="shared" si="276"/>
        <v>1.165879921562889E-4</v>
      </c>
      <c r="E1530" s="10">
        <f>SUM($C$5:C1530)/SUM($C$5:$C$3941)</f>
        <v>0.91304502749154404</v>
      </c>
      <c r="F1530" t="str">
        <f t="shared" si="277"/>
        <v>B</v>
      </c>
      <c r="G1530" s="21">
        <v>1.078995983935743</v>
      </c>
      <c r="H1530" s="22">
        <f t="shared" si="278"/>
        <v>0.64739759036144584</v>
      </c>
      <c r="I1530" s="23">
        <v>19.15384615384615</v>
      </c>
      <c r="J1530" s="23">
        <v>38.561580298441122</v>
      </c>
      <c r="K1530" s="24">
        <f t="shared" si="279"/>
        <v>2.0132551963041552</v>
      </c>
      <c r="L1530" t="str">
        <f t="shared" si="280"/>
        <v>Z</v>
      </c>
      <c r="M1530" s="10">
        <f t="shared" si="281"/>
        <v>0.95</v>
      </c>
      <c r="N1530" s="24">
        <f t="shared" si="282"/>
        <v>1.6448536269514715</v>
      </c>
      <c r="O1530" s="25">
        <f t="shared" si="283"/>
        <v>89.700957341176732</v>
      </c>
      <c r="P1530" s="8">
        <f t="shared" si="284"/>
        <v>129</v>
      </c>
      <c r="Q1530" s="8">
        <f t="shared" si="285"/>
        <v>995.99999999999977</v>
      </c>
      <c r="R1530" s="8">
        <f t="shared" si="286"/>
        <v>554.70122853192515</v>
      </c>
      <c r="S1530" s="8">
        <f t="shared" si="287"/>
        <v>555</v>
      </c>
      <c r="T1530" t="s">
        <v>62</v>
      </c>
    </row>
    <row r="1531" spans="1:20" x14ac:dyDescent="0.35">
      <c r="A1531" s="18" t="s">
        <v>3113</v>
      </c>
      <c r="B1531" s="18" t="s">
        <v>3114</v>
      </c>
      <c r="C1531" s="19">
        <v>1072.32</v>
      </c>
      <c r="D1531" s="20">
        <f t="shared" si="276"/>
        <v>1.1633196463043111E-4</v>
      </c>
      <c r="E1531" s="10">
        <f>SUM($C$5:C1531)/SUM($C$5:$C$3941)</f>
        <v>0.91316135945617449</v>
      </c>
      <c r="F1531" t="str">
        <f t="shared" si="277"/>
        <v>B</v>
      </c>
      <c r="G1531" s="21">
        <v>0.34369230769230769</v>
      </c>
      <c r="H1531" s="22">
        <f t="shared" si="278"/>
        <v>0.20621538461538461</v>
      </c>
      <c r="I1531" s="23">
        <v>60</v>
      </c>
      <c r="J1531" s="23">
        <v>411.90947035083548</v>
      </c>
      <c r="K1531" s="24">
        <f t="shared" si="279"/>
        <v>6.8651578391805916</v>
      </c>
      <c r="L1531" t="str">
        <f t="shared" si="280"/>
        <v>Z</v>
      </c>
      <c r="M1531" s="10">
        <f t="shared" si="281"/>
        <v>0.95</v>
      </c>
      <c r="N1531" s="24">
        <f t="shared" si="282"/>
        <v>1.6448536269514715</v>
      </c>
      <c r="O1531" s="25">
        <f t="shared" si="283"/>
        <v>958.17322688563854</v>
      </c>
      <c r="P1531" s="8">
        <f t="shared" si="284"/>
        <v>1079</v>
      </c>
      <c r="Q1531" s="8">
        <f t="shared" si="285"/>
        <v>3120</v>
      </c>
      <c r="R1531" s="8">
        <f t="shared" si="286"/>
        <v>1739.5293614319351</v>
      </c>
      <c r="S1531" s="8">
        <f t="shared" si="287"/>
        <v>1740</v>
      </c>
      <c r="T1531" t="s">
        <v>62</v>
      </c>
    </row>
    <row r="1532" spans="1:20" x14ac:dyDescent="0.35">
      <c r="A1532" s="18" t="s">
        <v>3115</v>
      </c>
      <c r="B1532" s="18" t="s">
        <v>3116</v>
      </c>
      <c r="C1532" s="19">
        <v>1070</v>
      </c>
      <c r="D1532" s="20">
        <f t="shared" si="276"/>
        <v>1.1608027655416413E-4</v>
      </c>
      <c r="E1532" s="10">
        <f>SUM($C$5:C1532)/SUM($C$5:$C$3941)</f>
        <v>0.91327743973272857</v>
      </c>
      <c r="F1532" t="str">
        <f t="shared" si="277"/>
        <v>B</v>
      </c>
      <c r="G1532" s="21">
        <v>2.8381962864721491</v>
      </c>
      <c r="H1532" s="22">
        <f t="shared" si="278"/>
        <v>1.7029177718832893</v>
      </c>
      <c r="I1532" s="23">
        <v>7.25</v>
      </c>
      <c r="J1532" s="23">
        <v>10.3958419289524</v>
      </c>
      <c r="K1532" s="24">
        <f t="shared" si="279"/>
        <v>1.4339092315796413</v>
      </c>
      <c r="L1532" t="str">
        <f t="shared" si="280"/>
        <v>Y</v>
      </c>
      <c r="M1532" s="10">
        <f t="shared" si="281"/>
        <v>0.95</v>
      </c>
      <c r="N1532" s="24">
        <f t="shared" si="282"/>
        <v>1.6448536269514715</v>
      </c>
      <c r="O1532" s="25">
        <f t="shared" si="283"/>
        <v>24.18254039843573</v>
      </c>
      <c r="P1532" s="8">
        <f t="shared" si="284"/>
        <v>39</v>
      </c>
      <c r="Q1532" s="8">
        <f t="shared" si="285"/>
        <v>377</v>
      </c>
      <c r="R1532" s="8">
        <f t="shared" si="286"/>
        <v>210.42088071410222</v>
      </c>
      <c r="S1532" s="8">
        <f t="shared" si="287"/>
        <v>211</v>
      </c>
      <c r="T1532" t="s">
        <v>62</v>
      </c>
    </row>
    <row r="1533" spans="1:20" x14ac:dyDescent="0.35">
      <c r="A1533" s="18" t="s">
        <v>3117</v>
      </c>
      <c r="B1533" s="18" t="s">
        <v>3118</v>
      </c>
      <c r="C1533" s="19">
        <v>1068.52</v>
      </c>
      <c r="D1533" s="20">
        <f t="shared" si="276"/>
        <v>1.1591971691930417E-4</v>
      </c>
      <c r="E1533" s="10">
        <f>SUM($C$5:C1533)/SUM($C$5:$C$3941)</f>
        <v>0.91339335944964783</v>
      </c>
      <c r="F1533" t="str">
        <f t="shared" si="277"/>
        <v>B</v>
      </c>
      <c r="G1533" s="21">
        <v>1.380516795865633</v>
      </c>
      <c r="H1533" s="22">
        <f t="shared" si="278"/>
        <v>0.82831007751937979</v>
      </c>
      <c r="I1533" s="23">
        <v>14.88461538461539</v>
      </c>
      <c r="J1533" s="23">
        <v>33.894677612235903</v>
      </c>
      <c r="K1533" s="24">
        <f t="shared" si="279"/>
        <v>2.2771618034060288</v>
      </c>
      <c r="L1533" t="str">
        <f t="shared" si="280"/>
        <v>Z</v>
      </c>
      <c r="M1533" s="10">
        <f t="shared" si="281"/>
        <v>0.95</v>
      </c>
      <c r="N1533" s="24">
        <f t="shared" si="282"/>
        <v>1.6448536269514715</v>
      </c>
      <c r="O1533" s="25">
        <f t="shared" si="283"/>
        <v>78.844928217607844</v>
      </c>
      <c r="P1533" s="8">
        <f t="shared" si="284"/>
        <v>109</v>
      </c>
      <c r="Q1533" s="8">
        <f t="shared" si="285"/>
        <v>774.00000000000034</v>
      </c>
      <c r="R1533" s="8">
        <f t="shared" si="286"/>
        <v>432.30375275499586</v>
      </c>
      <c r="S1533" s="8">
        <f t="shared" si="287"/>
        <v>433</v>
      </c>
      <c r="T1533" t="s">
        <v>62</v>
      </c>
    </row>
    <row r="1534" spans="1:20" x14ac:dyDescent="0.35">
      <c r="A1534" s="18" t="s">
        <v>3119</v>
      </c>
      <c r="B1534" s="18" t="s">
        <v>3120</v>
      </c>
      <c r="C1534" s="19">
        <v>1066.32</v>
      </c>
      <c r="D1534" s="20">
        <f t="shared" si="276"/>
        <v>1.1568104719180962E-4</v>
      </c>
      <c r="E1534" s="10">
        <f>SUM($C$5:C1534)/SUM($C$5:$C$3941)</f>
        <v>0.91350904049683967</v>
      </c>
      <c r="F1534" t="str">
        <f t="shared" si="277"/>
        <v>B</v>
      </c>
      <c r="G1534" s="21">
        <v>3.4176923076923078</v>
      </c>
      <c r="H1534" s="22">
        <f t="shared" si="278"/>
        <v>2.0506153846153845</v>
      </c>
      <c r="I1534" s="23">
        <v>6</v>
      </c>
      <c r="J1534" s="23">
        <v>39.923456174800002</v>
      </c>
      <c r="K1534" s="24">
        <f t="shared" si="279"/>
        <v>6.653909362466667</v>
      </c>
      <c r="L1534" t="str">
        <f t="shared" si="280"/>
        <v>Z</v>
      </c>
      <c r="M1534" s="10">
        <f t="shared" si="281"/>
        <v>0.95</v>
      </c>
      <c r="N1534" s="24">
        <f t="shared" si="282"/>
        <v>1.6448536269514715</v>
      </c>
      <c r="O1534" s="25">
        <f t="shared" si="283"/>
        <v>92.868918014567086</v>
      </c>
      <c r="P1534" s="8">
        <f t="shared" si="284"/>
        <v>105</v>
      </c>
      <c r="Q1534" s="8">
        <f t="shared" si="285"/>
        <v>312</v>
      </c>
      <c r="R1534" s="8">
        <f t="shared" si="286"/>
        <v>174.44165131687186</v>
      </c>
      <c r="S1534" s="8">
        <f t="shared" si="287"/>
        <v>175</v>
      </c>
      <c r="T1534" t="s">
        <v>175</v>
      </c>
    </row>
    <row r="1535" spans="1:20" x14ac:dyDescent="0.35">
      <c r="A1535" s="18" t="s">
        <v>3121</v>
      </c>
      <c r="B1535" s="18" t="s">
        <v>3122</v>
      </c>
      <c r="C1535" s="19">
        <v>1065.1199999999999</v>
      </c>
      <c r="D1535" s="20">
        <f t="shared" si="276"/>
        <v>1.1555086370408532E-4</v>
      </c>
      <c r="E1535" s="10">
        <f>SUM($C$5:C1535)/SUM($C$5:$C$3941)</f>
        <v>0.91362459136054375</v>
      </c>
      <c r="F1535" t="str">
        <f t="shared" si="277"/>
        <v>B</v>
      </c>
      <c r="G1535" s="21">
        <v>0.40824837102338057</v>
      </c>
      <c r="H1535" s="22">
        <f t="shared" si="278"/>
        <v>0.24494902261402834</v>
      </c>
      <c r="I1535" s="23">
        <v>50.17307692307692</v>
      </c>
      <c r="J1535" s="23">
        <v>80.405521504347718</v>
      </c>
      <c r="K1535" s="24">
        <f t="shared" si="279"/>
        <v>1.6025630962920971</v>
      </c>
      <c r="L1535" t="str">
        <f t="shared" si="280"/>
        <v>Y</v>
      </c>
      <c r="M1535" s="10">
        <f t="shared" si="281"/>
        <v>0.95</v>
      </c>
      <c r="N1535" s="24">
        <f t="shared" si="282"/>
        <v>1.6448536269514715</v>
      </c>
      <c r="O1535" s="25">
        <f t="shared" si="283"/>
        <v>187.03725829276067</v>
      </c>
      <c r="P1535" s="8">
        <f t="shared" si="284"/>
        <v>288</v>
      </c>
      <c r="Q1535" s="8">
        <f t="shared" si="285"/>
        <v>2609</v>
      </c>
      <c r="R1535" s="8">
        <f t="shared" si="286"/>
        <v>1459.5338842524204</v>
      </c>
      <c r="S1535" s="8">
        <f t="shared" si="287"/>
        <v>1460</v>
      </c>
      <c r="T1535" t="s">
        <v>62</v>
      </c>
    </row>
    <row r="1536" spans="1:20" x14ac:dyDescent="0.35">
      <c r="A1536" s="18" t="s">
        <v>3123</v>
      </c>
      <c r="B1536" s="18" t="s">
        <v>3124</v>
      </c>
      <c r="C1536" s="19">
        <v>1065.08</v>
      </c>
      <c r="D1536" s="20">
        <f t="shared" si="276"/>
        <v>1.1554652425449452E-4</v>
      </c>
      <c r="E1536" s="10">
        <f>SUM($C$5:C1536)/SUM($C$5:$C$3941)</f>
        <v>0.91374013788479824</v>
      </c>
      <c r="F1536" t="str">
        <f t="shared" si="277"/>
        <v>B</v>
      </c>
      <c r="G1536" s="21">
        <v>0.47526996876394462</v>
      </c>
      <c r="H1536" s="22">
        <f t="shared" si="278"/>
        <v>0.28516198125836678</v>
      </c>
      <c r="I1536" s="23">
        <v>43.096153846153847</v>
      </c>
      <c r="J1536" s="23">
        <v>62.143180533971929</v>
      </c>
      <c r="K1536" s="24">
        <f t="shared" si="279"/>
        <v>1.4419658133719502</v>
      </c>
      <c r="L1536" t="str">
        <f t="shared" si="280"/>
        <v>Y</v>
      </c>
      <c r="M1536" s="10">
        <f t="shared" si="281"/>
        <v>0.95</v>
      </c>
      <c r="N1536" s="24">
        <f t="shared" si="282"/>
        <v>1.6448536269514715</v>
      </c>
      <c r="O1536" s="25">
        <f t="shared" si="283"/>
        <v>144.55586993534612</v>
      </c>
      <c r="P1536" s="8">
        <f t="shared" si="284"/>
        <v>231</v>
      </c>
      <c r="Q1536" s="8">
        <f t="shared" si="285"/>
        <v>2241</v>
      </c>
      <c r="R1536" s="8">
        <f t="shared" si="286"/>
        <v>1253.689863236262</v>
      </c>
      <c r="S1536" s="8">
        <f t="shared" si="287"/>
        <v>1254</v>
      </c>
      <c r="T1536" t="s">
        <v>62</v>
      </c>
    </row>
    <row r="1537" spans="1:20" x14ac:dyDescent="0.35">
      <c r="A1537" s="18" t="s">
        <v>3125</v>
      </c>
      <c r="B1537" s="18" t="s">
        <v>3126</v>
      </c>
      <c r="C1537" s="19">
        <v>1065.05</v>
      </c>
      <c r="D1537" s="20">
        <f t="shared" si="276"/>
        <v>1.1554326966730142E-4</v>
      </c>
      <c r="E1537" s="10">
        <f>SUM($C$5:C1537)/SUM($C$5:$C$3941)</f>
        <v>0.91385568115446558</v>
      </c>
      <c r="F1537" t="str">
        <f t="shared" si="277"/>
        <v>B</v>
      </c>
      <c r="G1537" s="21">
        <v>0.79303797468354431</v>
      </c>
      <c r="H1537" s="22">
        <f t="shared" si="278"/>
        <v>0.47582278481012658</v>
      </c>
      <c r="I1537" s="23">
        <v>25.82692307692308</v>
      </c>
      <c r="J1537" s="23">
        <v>71.582044290846511</v>
      </c>
      <c r="K1537" s="24">
        <f t="shared" si="279"/>
        <v>2.7716055868384348</v>
      </c>
      <c r="L1537" t="str">
        <f t="shared" si="280"/>
        <v>Z</v>
      </c>
      <c r="M1537" s="10">
        <f t="shared" si="281"/>
        <v>0.95</v>
      </c>
      <c r="N1537" s="24">
        <f t="shared" si="282"/>
        <v>1.6448536269514715</v>
      </c>
      <c r="O1537" s="25">
        <f t="shared" si="283"/>
        <v>166.51231229719647</v>
      </c>
      <c r="P1537" s="8">
        <f t="shared" si="284"/>
        <v>219</v>
      </c>
      <c r="Q1537" s="8">
        <f t="shared" si="285"/>
        <v>1343.0000000000002</v>
      </c>
      <c r="R1537" s="8">
        <f t="shared" si="286"/>
        <v>751.32940616144913</v>
      </c>
      <c r="S1537" s="8">
        <f t="shared" si="287"/>
        <v>752</v>
      </c>
      <c r="T1537" t="s">
        <v>62</v>
      </c>
    </row>
    <row r="1538" spans="1:20" x14ac:dyDescent="0.35">
      <c r="A1538" s="18" t="s">
        <v>3127</v>
      </c>
      <c r="B1538" s="18" t="s">
        <v>3128</v>
      </c>
      <c r="C1538" s="19">
        <v>1064.7</v>
      </c>
      <c r="D1538" s="20">
        <f t="shared" si="276"/>
        <v>1.1550529948338183E-4</v>
      </c>
      <c r="E1538" s="10">
        <f>SUM($C$5:C1538)/SUM($C$5:$C$3941)</f>
        <v>0.91397118645394892</v>
      </c>
      <c r="F1538" t="str">
        <f t="shared" si="277"/>
        <v>B</v>
      </c>
      <c r="G1538" s="21">
        <v>1.700798722044728</v>
      </c>
      <c r="H1538" s="22">
        <f t="shared" si="278"/>
        <v>1.0204792332268369</v>
      </c>
      <c r="I1538" s="23">
        <v>12.03846153846154</v>
      </c>
      <c r="J1538" s="23">
        <v>13.801053580783901</v>
      </c>
      <c r="K1538" s="24">
        <f t="shared" si="279"/>
        <v>1.1464133964868415</v>
      </c>
      <c r="L1538" t="str">
        <f t="shared" si="280"/>
        <v>Y</v>
      </c>
      <c r="M1538" s="10">
        <f t="shared" si="281"/>
        <v>0.95</v>
      </c>
      <c r="N1538" s="24">
        <f t="shared" si="282"/>
        <v>1.6448536269514715</v>
      </c>
      <c r="O1538" s="25">
        <f t="shared" si="283"/>
        <v>32.103656254026411</v>
      </c>
      <c r="P1538" s="8">
        <f t="shared" si="284"/>
        <v>57</v>
      </c>
      <c r="Q1538" s="8">
        <f t="shared" si="285"/>
        <v>626.00000000000011</v>
      </c>
      <c r="R1538" s="8">
        <f t="shared" si="286"/>
        <v>350.26769048136219</v>
      </c>
      <c r="S1538" s="8">
        <f t="shared" si="287"/>
        <v>351</v>
      </c>
      <c r="T1538" t="s">
        <v>62</v>
      </c>
    </row>
    <row r="1539" spans="1:20" x14ac:dyDescent="0.35">
      <c r="A1539" s="18" t="s">
        <v>3129</v>
      </c>
      <c r="B1539" s="18" t="s">
        <v>3130</v>
      </c>
      <c r="C1539" s="19">
        <v>1063.8</v>
      </c>
      <c r="D1539" s="20">
        <f t="shared" si="276"/>
        <v>1.154076618675886E-4</v>
      </c>
      <c r="E1539" s="10">
        <f>SUM($C$5:C1539)/SUM($C$5:$C$3941)</f>
        <v>0.91408659411581661</v>
      </c>
      <c r="F1539" t="str">
        <f t="shared" si="277"/>
        <v>B</v>
      </c>
      <c r="G1539" s="21">
        <v>1.4775</v>
      </c>
      <c r="H1539" s="22">
        <f t="shared" si="278"/>
        <v>0.88649999999999995</v>
      </c>
      <c r="I1539" s="23">
        <v>13.84615384615385</v>
      </c>
      <c r="J1539" s="23">
        <v>38.307519671056973</v>
      </c>
      <c r="K1539" s="24">
        <f t="shared" si="279"/>
        <v>2.7666541984652251</v>
      </c>
      <c r="L1539" t="str">
        <f t="shared" si="280"/>
        <v>Z</v>
      </c>
      <c r="M1539" s="10">
        <f t="shared" si="281"/>
        <v>0.95</v>
      </c>
      <c r="N1539" s="24">
        <f t="shared" si="282"/>
        <v>1.6448536269514715</v>
      </c>
      <c r="O1539" s="25">
        <f t="shared" si="283"/>
        <v>89.10996803724565</v>
      </c>
      <c r="P1539" s="8">
        <f t="shared" si="284"/>
        <v>117</v>
      </c>
      <c r="Q1539" s="8">
        <f t="shared" si="285"/>
        <v>720.00000000000023</v>
      </c>
      <c r="R1539" s="8">
        <f t="shared" si="286"/>
        <v>403.03417748790275</v>
      </c>
      <c r="S1539" s="8">
        <f t="shared" si="287"/>
        <v>404</v>
      </c>
      <c r="T1539" t="s">
        <v>175</v>
      </c>
    </row>
    <row r="1540" spans="1:20" x14ac:dyDescent="0.35">
      <c r="A1540" s="18" t="s">
        <v>3131</v>
      </c>
      <c r="B1540" s="18" t="s">
        <v>3132</v>
      </c>
      <c r="C1540" s="19">
        <v>1063.79</v>
      </c>
      <c r="D1540" s="20">
        <f t="shared" si="276"/>
        <v>1.154065770051909E-4</v>
      </c>
      <c r="E1540" s="10">
        <f>SUM($C$5:C1540)/SUM($C$5:$C$3941)</f>
        <v>0.91420200069282165</v>
      </c>
      <c r="F1540" t="str">
        <f t="shared" si="277"/>
        <v>B</v>
      </c>
      <c r="G1540" s="21">
        <v>3.6183333333333332</v>
      </c>
      <c r="H1540" s="22">
        <f t="shared" si="278"/>
        <v>2.1709999999999998</v>
      </c>
      <c r="I1540" s="23">
        <v>5.6538461538461542</v>
      </c>
      <c r="J1540" s="23">
        <v>10.05647701807561</v>
      </c>
      <c r="K1540" s="24">
        <f t="shared" si="279"/>
        <v>1.7786966154419444</v>
      </c>
      <c r="L1540" t="str">
        <f t="shared" si="280"/>
        <v>Y</v>
      </c>
      <c r="M1540" s="10">
        <f t="shared" si="281"/>
        <v>0.95</v>
      </c>
      <c r="N1540" s="24">
        <f t="shared" si="282"/>
        <v>1.6448536269514715</v>
      </c>
      <c r="O1540" s="25">
        <f t="shared" si="283"/>
        <v>23.393118461936879</v>
      </c>
      <c r="P1540" s="8">
        <f t="shared" si="284"/>
        <v>35</v>
      </c>
      <c r="Q1540" s="8">
        <f t="shared" si="285"/>
        <v>294</v>
      </c>
      <c r="R1540" s="8">
        <f t="shared" si="286"/>
        <v>164.57306265776435</v>
      </c>
      <c r="S1540" s="8">
        <f t="shared" si="287"/>
        <v>165</v>
      </c>
      <c r="T1540" t="s">
        <v>62</v>
      </c>
    </row>
    <row r="1541" spans="1:20" x14ac:dyDescent="0.35">
      <c r="A1541" s="18" t="s">
        <v>3133</v>
      </c>
      <c r="B1541" s="18" t="s">
        <v>3134</v>
      </c>
      <c r="C1541" s="19">
        <v>1063.2</v>
      </c>
      <c r="D1541" s="20">
        <f t="shared" ref="D1541:D1604" si="288">C1541/SUM($C$5:$C$3941)</f>
        <v>1.1534257012372646E-4</v>
      </c>
      <c r="E1541" s="10">
        <f>SUM($C$5:C1541)/SUM($C$5:$C$3941)</f>
        <v>0.91431734326294534</v>
      </c>
      <c r="F1541" t="str">
        <f t="shared" ref="F1541:F1604" si="289">IF(E1541-D1541&lt;CutA,"A",IF(E1541-D1541&lt;CutB,"B","C"))</f>
        <v>B</v>
      </c>
      <c r="G1541" s="21">
        <v>0.46065857885615252</v>
      </c>
      <c r="H1541" s="22">
        <f t="shared" ref="H1541:H1604" si="290">G1541*CostRatio</f>
        <v>0.27639514731369152</v>
      </c>
      <c r="I1541" s="23">
        <v>44.384615384615387</v>
      </c>
      <c r="J1541" s="23">
        <v>216.83002775248471</v>
      </c>
      <c r="K1541" s="24">
        <f t="shared" ref="K1541:K1604" si="291">IF(I1541&gt;0,J1541/I1541,0)</f>
        <v>4.8852519250993085</v>
      </c>
      <c r="L1541" t="str">
        <f t="shared" ref="L1541:L1604" si="292">IF(K1541&lt;=CutX,"X",IF(K1541&lt;=CutY,"Y","Z"))</f>
        <v>Z</v>
      </c>
      <c r="M1541" s="10">
        <f t="shared" ref="M1541:M1604" si="293">_xlfn.XLOOKUP(F1541,TargetClass,TargetLevel)</f>
        <v>0.95</v>
      </c>
      <c r="N1541" s="24">
        <f t="shared" ref="N1541:N1604" si="294">_xlfn.NORM.S.INV(M1541)</f>
        <v>1.6448536269514715</v>
      </c>
      <c r="O1541" s="25">
        <f t="shared" ref="O1541:O1604" si="295">N1541*J1541*SQRT(LeadTime)</f>
        <v>504.38443962054305</v>
      </c>
      <c r="P1541" s="8">
        <f t="shared" ref="P1541:P1604" si="296">ROUNDUP(ROUND(I1541*LeadTime+O1541,6),0)</f>
        <v>594</v>
      </c>
      <c r="Q1541" s="8">
        <f t="shared" ref="Q1541:Q1604" si="297">I1541*WeeksPerYear</f>
        <v>2308</v>
      </c>
      <c r="R1541" s="8">
        <f t="shared" ref="R1541:R1604" si="298">SQRT(2*Q1541*OrderCost/(HoldingRate*H1541))</f>
        <v>1292.3129405810646</v>
      </c>
      <c r="S1541" s="8">
        <f t="shared" ref="S1541:S1604" si="299">MAX(ROUNDUP(ROUND(R1541,6),0),ROUNDUP(ROUND(I1541,6),0))</f>
        <v>1293</v>
      </c>
      <c r="T1541" t="s">
        <v>62</v>
      </c>
    </row>
    <row r="1542" spans="1:20" x14ac:dyDescent="0.35">
      <c r="A1542" s="18" t="s">
        <v>3135</v>
      </c>
      <c r="B1542" s="18" t="s">
        <v>3136</v>
      </c>
      <c r="C1542" s="19">
        <v>1060.25</v>
      </c>
      <c r="D1542" s="20">
        <f t="shared" si="288"/>
        <v>1.1502253571640423E-4</v>
      </c>
      <c r="E1542" s="10">
        <f>SUM($C$5:C1542)/SUM($C$5:$C$3941)</f>
        <v>0.91443236579866172</v>
      </c>
      <c r="F1542" t="str">
        <f t="shared" si="289"/>
        <v>B</v>
      </c>
      <c r="G1542" s="21">
        <v>2.0789215686274511</v>
      </c>
      <c r="H1542" s="22">
        <f t="shared" si="290"/>
        <v>1.2473529411764706</v>
      </c>
      <c r="I1542" s="23">
        <v>9.8076923076923084</v>
      </c>
      <c r="J1542" s="23">
        <v>22.207610832411969</v>
      </c>
      <c r="K1542" s="24">
        <f t="shared" si="291"/>
        <v>2.2643054182067104</v>
      </c>
      <c r="L1542" t="str">
        <f t="shared" si="292"/>
        <v>Z</v>
      </c>
      <c r="M1542" s="10">
        <f t="shared" si="293"/>
        <v>0.95</v>
      </c>
      <c r="N1542" s="24">
        <f t="shared" si="294"/>
        <v>1.6448536269514715</v>
      </c>
      <c r="O1542" s="25">
        <f t="shared" si="295"/>
        <v>51.658773746058593</v>
      </c>
      <c r="P1542" s="8">
        <f t="shared" si="296"/>
        <v>72</v>
      </c>
      <c r="Q1542" s="8">
        <f t="shared" si="297"/>
        <v>510.00000000000006</v>
      </c>
      <c r="R1542" s="8">
        <f t="shared" si="298"/>
        <v>285.96007886760276</v>
      </c>
      <c r="S1542" s="8">
        <f t="shared" si="299"/>
        <v>286</v>
      </c>
      <c r="T1542" t="s">
        <v>62</v>
      </c>
    </row>
    <row r="1543" spans="1:20" x14ac:dyDescent="0.35">
      <c r="A1543" s="18" t="s">
        <v>3137</v>
      </c>
      <c r="B1543" s="18" t="s">
        <v>3138</v>
      </c>
      <c r="C1543" s="19">
        <v>1059.53</v>
      </c>
      <c r="D1543" s="20">
        <f t="shared" si="288"/>
        <v>1.1494442562376966E-4</v>
      </c>
      <c r="E1543" s="10">
        <f>SUM($C$5:C1543)/SUM($C$5:$C$3941)</f>
        <v>0.91454731022428537</v>
      </c>
      <c r="F1543" t="str">
        <f t="shared" si="289"/>
        <v>B</v>
      </c>
      <c r="G1543" s="21">
        <v>1.3778023407022111</v>
      </c>
      <c r="H1543" s="22">
        <f t="shared" si="290"/>
        <v>0.82668140442132665</v>
      </c>
      <c r="I1543" s="23">
        <v>14.78846153846154</v>
      </c>
      <c r="J1543" s="23">
        <v>15.677305363776011</v>
      </c>
      <c r="K1543" s="24">
        <f t="shared" si="291"/>
        <v>1.0601038737533843</v>
      </c>
      <c r="L1543" t="str">
        <f t="shared" si="292"/>
        <v>Y</v>
      </c>
      <c r="M1543" s="10">
        <f t="shared" si="293"/>
        <v>0.95</v>
      </c>
      <c r="N1543" s="24">
        <f t="shared" si="294"/>
        <v>1.6448536269514715</v>
      </c>
      <c r="O1543" s="25">
        <f t="shared" si="295"/>
        <v>36.46814494574857</v>
      </c>
      <c r="P1543" s="8">
        <f t="shared" si="296"/>
        <v>67</v>
      </c>
      <c r="Q1543" s="8">
        <f t="shared" si="297"/>
        <v>769.00000000000011</v>
      </c>
      <c r="R1543" s="8">
        <f t="shared" si="298"/>
        <v>431.32942201809703</v>
      </c>
      <c r="S1543" s="8">
        <f t="shared" si="299"/>
        <v>432</v>
      </c>
      <c r="T1543" t="s">
        <v>62</v>
      </c>
    </row>
    <row r="1544" spans="1:20" x14ac:dyDescent="0.35">
      <c r="A1544" s="18" t="s">
        <v>3139</v>
      </c>
      <c r="B1544" s="18" t="s">
        <v>3140</v>
      </c>
      <c r="C1544" s="19">
        <v>1059.2</v>
      </c>
      <c r="D1544" s="20">
        <f t="shared" si="288"/>
        <v>1.1490862516464548E-4</v>
      </c>
      <c r="E1544" s="10">
        <f>SUM($C$5:C1544)/SUM($C$5:$C$3941)</f>
        <v>0.91466221884944998</v>
      </c>
      <c r="F1544" t="str">
        <f t="shared" si="289"/>
        <v>B</v>
      </c>
      <c r="G1544" s="21">
        <v>3.0880466472303212</v>
      </c>
      <c r="H1544" s="22">
        <f t="shared" si="290"/>
        <v>1.8528279883381926</v>
      </c>
      <c r="I1544" s="23">
        <v>6.5961538461538458</v>
      </c>
      <c r="J1544" s="23">
        <v>12.16433168362326</v>
      </c>
      <c r="K1544" s="24">
        <f t="shared" si="291"/>
        <v>1.844155240665917</v>
      </c>
      <c r="L1544" t="str">
        <f t="shared" si="292"/>
        <v>Y</v>
      </c>
      <c r="M1544" s="10">
        <f t="shared" si="293"/>
        <v>0.95</v>
      </c>
      <c r="N1544" s="24">
        <f t="shared" si="294"/>
        <v>1.6448536269514715</v>
      </c>
      <c r="O1544" s="25">
        <f t="shared" si="295"/>
        <v>28.296355828568704</v>
      </c>
      <c r="P1544" s="8">
        <f t="shared" si="296"/>
        <v>42</v>
      </c>
      <c r="Q1544" s="8">
        <f t="shared" si="297"/>
        <v>343</v>
      </c>
      <c r="R1544" s="8">
        <f t="shared" si="298"/>
        <v>192.4174729259546</v>
      </c>
      <c r="S1544" s="8">
        <f t="shared" si="299"/>
        <v>193</v>
      </c>
      <c r="T1544" t="s">
        <v>62</v>
      </c>
    </row>
    <row r="1545" spans="1:20" x14ac:dyDescent="0.35">
      <c r="A1545" s="18" t="s">
        <v>3141</v>
      </c>
      <c r="B1545" s="18" t="s">
        <v>3142</v>
      </c>
      <c r="C1545" s="19">
        <v>1059</v>
      </c>
      <c r="D1545" s="20">
        <f t="shared" si="288"/>
        <v>1.1488692791669143E-4</v>
      </c>
      <c r="E1545" s="10">
        <f>SUM($C$5:C1545)/SUM($C$5:$C$3941)</f>
        <v>0.91477710577736671</v>
      </c>
      <c r="F1545" t="str">
        <f t="shared" si="289"/>
        <v>B</v>
      </c>
      <c r="G1545" s="21">
        <v>0.73695198329853862</v>
      </c>
      <c r="H1545" s="22">
        <f t="shared" si="290"/>
        <v>0.44217118997912314</v>
      </c>
      <c r="I1545" s="23">
        <v>27.63461538461538</v>
      </c>
      <c r="J1545" s="23">
        <v>38.317061599933417</v>
      </c>
      <c r="K1545" s="24">
        <f t="shared" si="291"/>
        <v>1.38656033625368</v>
      </c>
      <c r="L1545" t="str">
        <f t="shared" si="292"/>
        <v>Y</v>
      </c>
      <c r="M1545" s="10">
        <f t="shared" si="293"/>
        <v>0.95</v>
      </c>
      <c r="N1545" s="24">
        <f t="shared" si="294"/>
        <v>1.6448536269514715</v>
      </c>
      <c r="O1545" s="25">
        <f t="shared" si="295"/>
        <v>89.132164227040633</v>
      </c>
      <c r="P1545" s="8">
        <f t="shared" si="296"/>
        <v>145</v>
      </c>
      <c r="Q1545" s="8">
        <f t="shared" si="297"/>
        <v>1436.9999999999998</v>
      </c>
      <c r="R1545" s="8">
        <f t="shared" si="298"/>
        <v>806.20996288143931</v>
      </c>
      <c r="S1545" s="8">
        <f t="shared" si="299"/>
        <v>807</v>
      </c>
      <c r="T1545" t="s">
        <v>62</v>
      </c>
    </row>
    <row r="1546" spans="1:20" x14ac:dyDescent="0.35">
      <c r="A1546" s="18" t="s">
        <v>3143</v>
      </c>
      <c r="B1546" s="18" t="s">
        <v>3144</v>
      </c>
      <c r="C1546" s="19">
        <v>1058.79</v>
      </c>
      <c r="D1546" s="20">
        <f t="shared" si="288"/>
        <v>1.1486414580633966E-4</v>
      </c>
      <c r="E1546" s="10">
        <f>SUM($C$5:C1546)/SUM($C$5:$C$3941)</f>
        <v>0.9148919699231729</v>
      </c>
      <c r="F1546" t="str">
        <f t="shared" si="289"/>
        <v>B</v>
      </c>
      <c r="G1546" s="21">
        <v>0.68530097087378639</v>
      </c>
      <c r="H1546" s="22">
        <f t="shared" si="290"/>
        <v>0.41118058252427181</v>
      </c>
      <c r="I1546" s="23">
        <v>29.71153846153846</v>
      </c>
      <c r="J1546" s="23">
        <v>47.320076798067028</v>
      </c>
      <c r="K1546" s="24">
        <f t="shared" si="291"/>
        <v>1.5926498339802495</v>
      </c>
      <c r="L1546" t="str">
        <f t="shared" si="292"/>
        <v>Y</v>
      </c>
      <c r="M1546" s="10">
        <f t="shared" si="293"/>
        <v>0.95</v>
      </c>
      <c r="N1546" s="24">
        <f t="shared" si="294"/>
        <v>1.6448536269514715</v>
      </c>
      <c r="O1546" s="25">
        <f t="shared" si="295"/>
        <v>110.07474686965074</v>
      </c>
      <c r="P1546" s="8">
        <f t="shared" si="296"/>
        <v>170</v>
      </c>
      <c r="Q1546" s="8">
        <f t="shared" si="297"/>
        <v>1545</v>
      </c>
      <c r="R1546" s="8">
        <f t="shared" si="298"/>
        <v>866.88789970982077</v>
      </c>
      <c r="S1546" s="8">
        <f t="shared" si="299"/>
        <v>867</v>
      </c>
      <c r="T1546" t="s">
        <v>62</v>
      </c>
    </row>
    <row r="1547" spans="1:20" x14ac:dyDescent="0.35">
      <c r="A1547" s="18" t="s">
        <v>3145</v>
      </c>
      <c r="B1547" s="18" t="s">
        <v>3146</v>
      </c>
      <c r="C1547" s="19">
        <v>1058.58</v>
      </c>
      <c r="D1547" s="20">
        <f t="shared" si="288"/>
        <v>1.1484136369598791E-4</v>
      </c>
      <c r="E1547" s="10">
        <f>SUM($C$5:C1547)/SUM($C$5:$C$3941)</f>
        <v>0.91500681128686889</v>
      </c>
      <c r="F1547" t="str">
        <f t="shared" si="289"/>
        <v>B</v>
      </c>
      <c r="G1547" s="21">
        <v>1.326541353383458</v>
      </c>
      <c r="H1547" s="22">
        <f t="shared" si="290"/>
        <v>0.79592481203007481</v>
      </c>
      <c r="I1547" s="23">
        <v>15.34615384615385</v>
      </c>
      <c r="J1547" s="23">
        <v>24.76626786846839</v>
      </c>
      <c r="K1547" s="24">
        <f t="shared" si="291"/>
        <v>1.613842016491674</v>
      </c>
      <c r="L1547" t="str">
        <f t="shared" si="292"/>
        <v>Y</v>
      </c>
      <c r="M1547" s="10">
        <f t="shared" si="293"/>
        <v>0.95</v>
      </c>
      <c r="N1547" s="24">
        <f t="shared" si="294"/>
        <v>1.6448536269514715</v>
      </c>
      <c r="O1547" s="25">
        <f t="shared" si="295"/>
        <v>57.610656004661898</v>
      </c>
      <c r="P1547" s="8">
        <f t="shared" si="296"/>
        <v>89</v>
      </c>
      <c r="Q1547" s="8">
        <f t="shared" si="297"/>
        <v>798.00000000000023</v>
      </c>
      <c r="R1547" s="8">
        <f t="shared" si="298"/>
        <v>447.79621846056835</v>
      </c>
      <c r="S1547" s="8">
        <f t="shared" si="299"/>
        <v>448</v>
      </c>
      <c r="T1547" t="s">
        <v>62</v>
      </c>
    </row>
    <row r="1548" spans="1:20" x14ac:dyDescent="0.35">
      <c r="A1548" s="18" t="s">
        <v>3147</v>
      </c>
      <c r="B1548" s="18" t="s">
        <v>3148</v>
      </c>
      <c r="C1548" s="19">
        <v>1054.08</v>
      </c>
      <c r="D1548" s="20">
        <f t="shared" si="288"/>
        <v>1.143531756170218E-4</v>
      </c>
      <c r="E1548" s="10">
        <f>SUM($C$5:C1548)/SUM($C$5:$C$3941)</f>
        <v>0.91512116446248593</v>
      </c>
      <c r="F1548" t="str">
        <f t="shared" si="289"/>
        <v>B</v>
      </c>
      <c r="G1548" s="21">
        <v>1.789609507640068</v>
      </c>
      <c r="H1548" s="22">
        <f t="shared" si="290"/>
        <v>1.0737657045840407</v>
      </c>
      <c r="I1548" s="23">
        <v>11.32692307692308</v>
      </c>
      <c r="J1548" s="23">
        <v>23.661602181549089</v>
      </c>
      <c r="K1548" s="24">
        <f t="shared" si="291"/>
        <v>2.0889699718854877</v>
      </c>
      <c r="L1548" t="str">
        <f t="shared" si="292"/>
        <v>Z</v>
      </c>
      <c r="M1548" s="10">
        <f t="shared" si="293"/>
        <v>0.95</v>
      </c>
      <c r="N1548" s="24">
        <f t="shared" si="294"/>
        <v>1.6448536269514715</v>
      </c>
      <c r="O1548" s="25">
        <f t="shared" si="295"/>
        <v>55.041011065535386</v>
      </c>
      <c r="P1548" s="8">
        <f t="shared" si="296"/>
        <v>78</v>
      </c>
      <c r="Q1548" s="8">
        <f t="shared" si="297"/>
        <v>589.00000000000023</v>
      </c>
      <c r="R1548" s="8">
        <f t="shared" si="298"/>
        <v>331.22101283012614</v>
      </c>
      <c r="S1548" s="8">
        <f t="shared" si="299"/>
        <v>332</v>
      </c>
      <c r="T1548" t="s">
        <v>62</v>
      </c>
    </row>
    <row r="1549" spans="1:20" x14ac:dyDescent="0.35">
      <c r="A1549" s="18" t="s">
        <v>3149</v>
      </c>
      <c r="B1549" s="18" t="s">
        <v>3150</v>
      </c>
      <c r="C1549" s="19">
        <v>1053.69</v>
      </c>
      <c r="D1549" s="20">
        <f t="shared" si="288"/>
        <v>1.1431086598351142E-4</v>
      </c>
      <c r="E1549" s="10">
        <f>SUM($C$5:C1549)/SUM($C$5:$C$3941)</f>
        <v>0.91523547532846938</v>
      </c>
      <c r="F1549" t="str">
        <f t="shared" si="289"/>
        <v>B</v>
      </c>
      <c r="G1549" s="21">
        <v>1.8616431095406361</v>
      </c>
      <c r="H1549" s="22">
        <f t="shared" si="290"/>
        <v>1.1169858657243816</v>
      </c>
      <c r="I1549" s="23">
        <v>10.88461538461539</v>
      </c>
      <c r="J1549" s="23">
        <v>27.721764540897009</v>
      </c>
      <c r="K1549" s="24">
        <f t="shared" si="291"/>
        <v>2.5468758942166851</v>
      </c>
      <c r="L1549" t="str">
        <f t="shared" si="292"/>
        <v>Z</v>
      </c>
      <c r="M1549" s="10">
        <f t="shared" si="293"/>
        <v>0.95</v>
      </c>
      <c r="N1549" s="24">
        <f t="shared" si="294"/>
        <v>1.6448536269514715</v>
      </c>
      <c r="O1549" s="25">
        <f t="shared" si="295"/>
        <v>64.485656429533663</v>
      </c>
      <c r="P1549" s="8">
        <f t="shared" si="296"/>
        <v>87</v>
      </c>
      <c r="Q1549" s="8">
        <f t="shared" si="297"/>
        <v>566.00000000000034</v>
      </c>
      <c r="R1549" s="8">
        <f t="shared" si="298"/>
        <v>318.34598333990328</v>
      </c>
      <c r="S1549" s="8">
        <f t="shared" si="299"/>
        <v>319</v>
      </c>
      <c r="T1549" t="s">
        <v>62</v>
      </c>
    </row>
    <row r="1550" spans="1:20" x14ac:dyDescent="0.35">
      <c r="A1550" s="18" t="s">
        <v>3151</v>
      </c>
      <c r="B1550" s="18" t="s">
        <v>3152</v>
      </c>
      <c r="C1550" s="19">
        <v>1052.29</v>
      </c>
      <c r="D1550" s="20">
        <f t="shared" si="288"/>
        <v>1.1415898524783307E-4</v>
      </c>
      <c r="E1550" s="10">
        <f>SUM($C$5:C1550)/SUM($C$5:$C$3941)</f>
        <v>0.91534963431371708</v>
      </c>
      <c r="F1550" t="str">
        <f t="shared" si="289"/>
        <v>B</v>
      </c>
      <c r="G1550" s="21">
        <v>2.419057471264368</v>
      </c>
      <c r="H1550" s="22">
        <f t="shared" si="290"/>
        <v>1.4514344827586207</v>
      </c>
      <c r="I1550" s="23">
        <v>8.365384615384615</v>
      </c>
      <c r="J1550" s="23">
        <v>36.821790674498992</v>
      </c>
      <c r="K1550" s="24">
        <f t="shared" si="291"/>
        <v>4.401685322009075</v>
      </c>
      <c r="L1550" t="str">
        <f t="shared" si="292"/>
        <v>Z</v>
      </c>
      <c r="M1550" s="10">
        <f t="shared" si="293"/>
        <v>0.95</v>
      </c>
      <c r="N1550" s="24">
        <f t="shared" si="294"/>
        <v>1.6448536269514715</v>
      </c>
      <c r="O1550" s="25">
        <f t="shared" si="295"/>
        <v>85.653903417762606</v>
      </c>
      <c r="P1550" s="8">
        <f t="shared" si="296"/>
        <v>103</v>
      </c>
      <c r="Q1550" s="8">
        <f t="shared" si="297"/>
        <v>435</v>
      </c>
      <c r="R1550" s="8">
        <f t="shared" si="298"/>
        <v>244.82790028384383</v>
      </c>
      <c r="S1550" s="8">
        <f t="shared" si="299"/>
        <v>245</v>
      </c>
      <c r="T1550" t="s">
        <v>175</v>
      </c>
    </row>
    <row r="1551" spans="1:20" x14ac:dyDescent="0.35">
      <c r="A1551" s="18" t="s">
        <v>3153</v>
      </c>
      <c r="B1551" s="18" t="s">
        <v>3154</v>
      </c>
      <c r="C1551" s="19">
        <v>1050.8499999999999</v>
      </c>
      <c r="D1551" s="20">
        <f t="shared" si="288"/>
        <v>1.140027650625639E-4</v>
      </c>
      <c r="E1551" s="10">
        <f>SUM($C$5:C1551)/SUM($C$5:$C$3941)</f>
        <v>0.91546363707877965</v>
      </c>
      <c r="F1551" t="str">
        <f t="shared" si="289"/>
        <v>B</v>
      </c>
      <c r="G1551" s="21">
        <v>10.202427184466019</v>
      </c>
      <c r="H1551" s="22">
        <f t="shared" si="290"/>
        <v>6.1214563106796112</v>
      </c>
      <c r="I1551" s="23">
        <v>1.9807692307692311</v>
      </c>
      <c r="J1551" s="23">
        <v>13.861344733757051</v>
      </c>
      <c r="K1551" s="24">
        <f t="shared" si="291"/>
        <v>6.997960448110355</v>
      </c>
      <c r="L1551" t="str">
        <f t="shared" si="292"/>
        <v>Z</v>
      </c>
      <c r="M1551" s="10">
        <f t="shared" si="293"/>
        <v>0.95</v>
      </c>
      <c r="N1551" s="24">
        <f t="shared" si="294"/>
        <v>1.6448536269514715</v>
      </c>
      <c r="O1551" s="25">
        <f t="shared" si="295"/>
        <v>32.24390398503327</v>
      </c>
      <c r="P1551" s="8">
        <f t="shared" si="296"/>
        <v>37</v>
      </c>
      <c r="Q1551" s="8">
        <f t="shared" si="297"/>
        <v>103.00000000000001</v>
      </c>
      <c r="R1551" s="8">
        <f t="shared" si="298"/>
        <v>58.010449821259741</v>
      </c>
      <c r="S1551" s="8">
        <f t="shared" si="299"/>
        <v>59</v>
      </c>
      <c r="T1551" t="s">
        <v>175</v>
      </c>
    </row>
    <row r="1552" spans="1:20" x14ac:dyDescent="0.35">
      <c r="A1552" s="18" t="s">
        <v>3155</v>
      </c>
      <c r="B1552" s="18" t="s">
        <v>3156</v>
      </c>
      <c r="C1552" s="19">
        <v>1050</v>
      </c>
      <c r="D1552" s="20">
        <f t="shared" si="288"/>
        <v>1.139105517587592E-4</v>
      </c>
      <c r="E1552" s="10">
        <f>SUM($C$5:C1552)/SUM($C$5:$C$3941)</f>
        <v>0.91557754763053845</v>
      </c>
      <c r="F1552" t="str">
        <f t="shared" si="289"/>
        <v>B</v>
      </c>
      <c r="G1552" s="21">
        <v>52.5</v>
      </c>
      <c r="H1552" s="22">
        <f t="shared" si="290"/>
        <v>31.5</v>
      </c>
      <c r="I1552" s="23">
        <v>0.38461538461538458</v>
      </c>
      <c r="J1552" s="23">
        <v>2.143424474205101</v>
      </c>
      <c r="K1552" s="24">
        <f t="shared" si="291"/>
        <v>5.5729036329332633</v>
      </c>
      <c r="L1552" t="str">
        <f t="shared" si="292"/>
        <v>Z</v>
      </c>
      <c r="M1552" s="10">
        <f t="shared" si="293"/>
        <v>0.95</v>
      </c>
      <c r="N1552" s="24">
        <f t="shared" si="294"/>
        <v>1.6448536269514715</v>
      </c>
      <c r="O1552" s="25">
        <f t="shared" si="295"/>
        <v>4.9859789416482618</v>
      </c>
      <c r="P1552" s="8">
        <f t="shared" si="296"/>
        <v>6</v>
      </c>
      <c r="Q1552" s="8">
        <f t="shared" si="297"/>
        <v>20</v>
      </c>
      <c r="R1552" s="8">
        <f t="shared" si="298"/>
        <v>11.268723396380221</v>
      </c>
      <c r="S1552" s="8">
        <f t="shared" si="299"/>
        <v>12</v>
      </c>
      <c r="T1552" t="s">
        <v>175</v>
      </c>
    </row>
    <row r="1553" spans="1:20" x14ac:dyDescent="0.35">
      <c r="A1553" s="18" t="s">
        <v>3157</v>
      </c>
      <c r="B1553" s="18" t="s">
        <v>3158</v>
      </c>
      <c r="C1553" s="19">
        <v>1048.9100000000001</v>
      </c>
      <c r="D1553" s="20">
        <f t="shared" si="288"/>
        <v>1.1379230175740964E-4</v>
      </c>
      <c r="E1553" s="10">
        <f>SUM($C$5:C1553)/SUM($C$5:$C$3941)</f>
        <v>0.91569133993229579</v>
      </c>
      <c r="F1553" t="str">
        <f t="shared" si="289"/>
        <v>B</v>
      </c>
      <c r="G1553" s="21">
        <v>1.29655129789864</v>
      </c>
      <c r="H1553" s="22">
        <f t="shared" si="290"/>
        <v>0.77793077873918393</v>
      </c>
      <c r="I1553" s="23">
        <v>15.55769230769231</v>
      </c>
      <c r="J1553" s="23">
        <v>21.088435137082129</v>
      </c>
      <c r="K1553" s="24">
        <f t="shared" si="291"/>
        <v>1.3554989210485422</v>
      </c>
      <c r="L1553" t="str">
        <f t="shared" si="292"/>
        <v>Y</v>
      </c>
      <c r="M1553" s="10">
        <f t="shared" si="293"/>
        <v>0.95</v>
      </c>
      <c r="N1553" s="24">
        <f t="shared" si="294"/>
        <v>1.6448536269514715</v>
      </c>
      <c r="O1553" s="25">
        <f t="shared" si="295"/>
        <v>49.055375998167996</v>
      </c>
      <c r="P1553" s="8">
        <f t="shared" si="296"/>
        <v>81</v>
      </c>
      <c r="Q1553" s="8">
        <f t="shared" si="297"/>
        <v>809.00000000000011</v>
      </c>
      <c r="R1553" s="8">
        <f t="shared" si="298"/>
        <v>456.0566379607796</v>
      </c>
      <c r="S1553" s="8">
        <f t="shared" si="299"/>
        <v>457</v>
      </c>
      <c r="T1553" t="s">
        <v>62</v>
      </c>
    </row>
    <row r="1554" spans="1:20" x14ac:dyDescent="0.35">
      <c r="A1554" s="18" t="s">
        <v>3159</v>
      </c>
      <c r="B1554" s="18" t="s">
        <v>3160</v>
      </c>
      <c r="C1554" s="19">
        <v>1047.23</v>
      </c>
      <c r="D1554" s="20">
        <f t="shared" si="288"/>
        <v>1.1361004487459562E-4</v>
      </c>
      <c r="E1554" s="10">
        <f>SUM($C$5:C1554)/SUM($C$5:$C$3941)</f>
        <v>0.91580494997717043</v>
      </c>
      <c r="F1554" t="str">
        <f t="shared" si="289"/>
        <v>B</v>
      </c>
      <c r="G1554" s="21">
        <v>6.8446405228758174</v>
      </c>
      <c r="H1554" s="22">
        <f t="shared" si="290"/>
        <v>4.1067843137254902</v>
      </c>
      <c r="I1554" s="23">
        <v>2.942307692307693</v>
      </c>
      <c r="J1554" s="23">
        <v>4.3943522645593296</v>
      </c>
      <c r="K1554" s="24">
        <f t="shared" si="291"/>
        <v>1.4935053448175497</v>
      </c>
      <c r="L1554" t="str">
        <f t="shared" si="292"/>
        <v>Y</v>
      </c>
      <c r="M1554" s="10">
        <f t="shared" si="293"/>
        <v>0.95</v>
      </c>
      <c r="N1554" s="24">
        <f t="shared" si="294"/>
        <v>1.6448536269514715</v>
      </c>
      <c r="O1554" s="25">
        <f t="shared" si="295"/>
        <v>10.222029335277909</v>
      </c>
      <c r="P1554" s="8">
        <f t="shared" si="296"/>
        <v>17</v>
      </c>
      <c r="Q1554" s="8">
        <f t="shared" si="297"/>
        <v>153.00000000000003</v>
      </c>
      <c r="R1554" s="8">
        <f t="shared" si="298"/>
        <v>86.319668928519562</v>
      </c>
      <c r="S1554" s="8">
        <f t="shared" si="299"/>
        <v>87</v>
      </c>
      <c r="T1554" t="s">
        <v>62</v>
      </c>
    </row>
    <row r="1555" spans="1:20" x14ac:dyDescent="0.35">
      <c r="A1555" s="18" t="s">
        <v>3161</v>
      </c>
      <c r="B1555" s="18" t="s">
        <v>3162</v>
      </c>
      <c r="C1555" s="19">
        <v>1045.7</v>
      </c>
      <c r="D1555" s="20">
        <f t="shared" si="288"/>
        <v>1.1344406092774715E-4</v>
      </c>
      <c r="E1555" s="10">
        <f>SUM($C$5:C1555)/SUM($C$5:$C$3941)</f>
        <v>0.91591839403809816</v>
      </c>
      <c r="F1555" t="str">
        <f t="shared" si="289"/>
        <v>B</v>
      </c>
      <c r="G1555" s="21">
        <v>1.365143603133159</v>
      </c>
      <c r="H1555" s="22">
        <f t="shared" si="290"/>
        <v>0.81908616187989536</v>
      </c>
      <c r="I1555" s="23">
        <v>14.73076923076923</v>
      </c>
      <c r="J1555" s="23">
        <v>17.32290265109825</v>
      </c>
      <c r="K1555" s="24">
        <f t="shared" si="291"/>
        <v>1.1759672817977924</v>
      </c>
      <c r="L1555" t="str">
        <f t="shared" si="292"/>
        <v>Y</v>
      </c>
      <c r="M1555" s="10">
        <f t="shared" si="293"/>
        <v>0.95</v>
      </c>
      <c r="N1555" s="24">
        <f t="shared" si="294"/>
        <v>1.6448536269514715</v>
      </c>
      <c r="O1555" s="25">
        <f t="shared" si="295"/>
        <v>40.296091075767926</v>
      </c>
      <c r="P1555" s="8">
        <f t="shared" si="296"/>
        <v>70</v>
      </c>
      <c r="Q1555" s="8">
        <f t="shared" si="297"/>
        <v>766</v>
      </c>
      <c r="R1555" s="8">
        <f t="shared" si="298"/>
        <v>432.47856592775861</v>
      </c>
      <c r="S1555" s="8">
        <f t="shared" si="299"/>
        <v>433</v>
      </c>
      <c r="T1555" t="s">
        <v>62</v>
      </c>
    </row>
    <row r="1556" spans="1:20" x14ac:dyDescent="0.35">
      <c r="A1556" s="18" t="s">
        <v>3163</v>
      </c>
      <c r="B1556" s="18" t="s">
        <v>3164</v>
      </c>
      <c r="C1556" s="19">
        <v>1045.51</v>
      </c>
      <c r="D1556" s="20">
        <f t="shared" si="288"/>
        <v>1.1342344854219079E-4</v>
      </c>
      <c r="E1556" s="10">
        <f>SUM($C$5:C1556)/SUM($C$5:$C$3941)</f>
        <v>0.91603181748664031</v>
      </c>
      <c r="F1556" t="str">
        <f t="shared" si="289"/>
        <v>B</v>
      </c>
      <c r="G1556" s="21">
        <v>0.43007404360345541</v>
      </c>
      <c r="H1556" s="22">
        <f t="shared" si="290"/>
        <v>0.25804442616207324</v>
      </c>
      <c r="I1556" s="23">
        <v>46.75</v>
      </c>
      <c r="J1556" s="23">
        <v>80.794067681662241</v>
      </c>
      <c r="K1556" s="24">
        <f t="shared" si="291"/>
        <v>1.7282153514794063</v>
      </c>
      <c r="L1556" t="str">
        <f t="shared" si="292"/>
        <v>Y</v>
      </c>
      <c r="M1556" s="10">
        <f t="shared" si="293"/>
        <v>0.95</v>
      </c>
      <c r="N1556" s="24">
        <f t="shared" si="294"/>
        <v>1.6448536269514715</v>
      </c>
      <c r="O1556" s="25">
        <f t="shared" si="295"/>
        <v>187.94108442765008</v>
      </c>
      <c r="P1556" s="8">
        <f t="shared" si="296"/>
        <v>282</v>
      </c>
      <c r="Q1556" s="8">
        <f t="shared" si="297"/>
        <v>2431</v>
      </c>
      <c r="R1556" s="8">
        <f t="shared" si="298"/>
        <v>1372.6513323378406</v>
      </c>
      <c r="S1556" s="8">
        <f t="shared" si="299"/>
        <v>1373</v>
      </c>
      <c r="T1556" t="s">
        <v>175</v>
      </c>
    </row>
    <row r="1557" spans="1:20" x14ac:dyDescent="0.35">
      <c r="A1557" s="18" t="s">
        <v>3165</v>
      </c>
      <c r="B1557" s="18" t="s">
        <v>3166</v>
      </c>
      <c r="C1557" s="19">
        <v>1044.98</v>
      </c>
      <c r="D1557" s="20">
        <f t="shared" si="288"/>
        <v>1.1336595083511256E-4</v>
      </c>
      <c r="E1557" s="10">
        <f>SUM($C$5:C1557)/SUM($C$5:$C$3941)</f>
        <v>0.91614518343747542</v>
      </c>
      <c r="F1557" t="str">
        <f t="shared" si="289"/>
        <v>B</v>
      </c>
      <c r="G1557" s="21">
        <v>0.10941053292848919</v>
      </c>
      <c r="H1557" s="22">
        <f t="shared" si="290"/>
        <v>6.5646319757093508E-2</v>
      </c>
      <c r="I1557" s="23">
        <v>183.67307692307691</v>
      </c>
      <c r="J1557" s="23">
        <v>1290.804623984649</v>
      </c>
      <c r="K1557" s="24">
        <f t="shared" si="291"/>
        <v>7.027729080431552</v>
      </c>
      <c r="L1557" t="str">
        <f t="shared" si="292"/>
        <v>Z</v>
      </c>
      <c r="M1557" s="10">
        <f t="shared" si="293"/>
        <v>0.95</v>
      </c>
      <c r="N1557" s="24">
        <f t="shared" si="294"/>
        <v>1.6448536269514715</v>
      </c>
      <c r="O1557" s="25">
        <f t="shared" si="295"/>
        <v>3002.6365521259877</v>
      </c>
      <c r="P1557" s="8">
        <f t="shared" si="296"/>
        <v>3370</v>
      </c>
      <c r="Q1557" s="8">
        <f t="shared" si="297"/>
        <v>9551</v>
      </c>
      <c r="R1557" s="8">
        <f t="shared" si="298"/>
        <v>5394.2892273571624</v>
      </c>
      <c r="S1557" s="8">
        <f t="shared" si="299"/>
        <v>5395</v>
      </c>
      <c r="T1557" t="s">
        <v>175</v>
      </c>
    </row>
    <row r="1558" spans="1:20" x14ac:dyDescent="0.35">
      <c r="A1558" s="18" t="s">
        <v>3167</v>
      </c>
      <c r="B1558" s="18" t="s">
        <v>3168</v>
      </c>
      <c r="C1558" s="19">
        <v>1042.07</v>
      </c>
      <c r="D1558" s="20">
        <f t="shared" si="288"/>
        <v>1.1305025587738114E-4</v>
      </c>
      <c r="E1558" s="10">
        <f>SUM($C$5:C1558)/SUM($C$5:$C$3941)</f>
        <v>0.91625823369335291</v>
      </c>
      <c r="F1558" t="str">
        <f t="shared" si="289"/>
        <v>B</v>
      </c>
      <c r="G1558" s="21">
        <v>5.427447916666666</v>
      </c>
      <c r="H1558" s="22">
        <f t="shared" si="290"/>
        <v>3.2564687499999994</v>
      </c>
      <c r="I1558" s="23">
        <v>3.692307692307693</v>
      </c>
      <c r="J1558" s="23">
        <v>4.8448009794954476</v>
      </c>
      <c r="K1558" s="24">
        <f t="shared" si="291"/>
        <v>1.3121335986133502</v>
      </c>
      <c r="L1558" t="str">
        <f t="shared" si="292"/>
        <v>Y</v>
      </c>
      <c r="M1558" s="10">
        <f t="shared" si="293"/>
        <v>0.95</v>
      </c>
      <c r="N1558" s="24">
        <f t="shared" si="294"/>
        <v>1.6448536269514715</v>
      </c>
      <c r="O1558" s="25">
        <f t="shared" si="295"/>
        <v>11.269851562742637</v>
      </c>
      <c r="P1558" s="8">
        <f t="shared" si="296"/>
        <v>19</v>
      </c>
      <c r="Q1558" s="8">
        <f t="shared" si="297"/>
        <v>192.00000000000003</v>
      </c>
      <c r="R1558" s="8">
        <f t="shared" si="298"/>
        <v>108.59058048851685</v>
      </c>
      <c r="S1558" s="8">
        <f t="shared" si="299"/>
        <v>109</v>
      </c>
      <c r="T1558" t="s">
        <v>62</v>
      </c>
    </row>
    <row r="1559" spans="1:20" x14ac:dyDescent="0.35">
      <c r="A1559" s="18" t="s">
        <v>3169</v>
      </c>
      <c r="B1559" s="18" t="s">
        <v>3170</v>
      </c>
      <c r="C1559" s="19">
        <v>1041.07</v>
      </c>
      <c r="D1559" s="20">
        <f t="shared" si="288"/>
        <v>1.1294176963761089E-4</v>
      </c>
      <c r="E1559" s="10">
        <f>SUM($C$5:C1559)/SUM($C$5:$C$3941)</f>
        <v>0.91637117546299052</v>
      </c>
      <c r="F1559" t="str">
        <f t="shared" si="289"/>
        <v>B</v>
      </c>
      <c r="G1559" s="21">
        <v>1.720776859504132</v>
      </c>
      <c r="H1559" s="22">
        <f t="shared" si="290"/>
        <v>1.032466115702479</v>
      </c>
      <c r="I1559" s="23">
        <v>11.63461538461539</v>
      </c>
      <c r="J1559" s="23">
        <v>16.199768633247171</v>
      </c>
      <c r="K1559" s="24">
        <f t="shared" si="291"/>
        <v>1.3923768081468635</v>
      </c>
      <c r="L1559" t="str">
        <f t="shared" si="292"/>
        <v>Y</v>
      </c>
      <c r="M1559" s="10">
        <f t="shared" si="293"/>
        <v>0.95</v>
      </c>
      <c r="N1559" s="24">
        <f t="shared" si="294"/>
        <v>1.6448536269514715</v>
      </c>
      <c r="O1559" s="25">
        <f t="shared" si="295"/>
        <v>37.683485579728206</v>
      </c>
      <c r="P1559" s="8">
        <f t="shared" si="296"/>
        <v>61</v>
      </c>
      <c r="Q1559" s="8">
        <f t="shared" si="297"/>
        <v>605.00000000000034</v>
      </c>
      <c r="R1559" s="8">
        <f t="shared" si="298"/>
        <v>342.3377416676451</v>
      </c>
      <c r="S1559" s="8">
        <f t="shared" si="299"/>
        <v>343</v>
      </c>
      <c r="T1559" t="s">
        <v>62</v>
      </c>
    </row>
    <row r="1560" spans="1:20" x14ac:dyDescent="0.35">
      <c r="A1560" s="18" t="s">
        <v>3171</v>
      </c>
      <c r="B1560" s="18" t="s">
        <v>3172</v>
      </c>
      <c r="C1560" s="19">
        <v>1040.25</v>
      </c>
      <c r="D1560" s="20">
        <f t="shared" si="288"/>
        <v>1.1285281092099929E-4</v>
      </c>
      <c r="E1560" s="10">
        <f>SUM($C$5:C1560)/SUM($C$5:$C$3941)</f>
        <v>0.91648402827391151</v>
      </c>
      <c r="F1560" t="str">
        <f t="shared" si="289"/>
        <v>B</v>
      </c>
      <c r="G1560" s="21">
        <v>9.8173839184597961E-2</v>
      </c>
      <c r="H1560" s="22">
        <f t="shared" si="290"/>
        <v>5.8904303510758774E-2</v>
      </c>
      <c r="I1560" s="23">
        <v>203.7692307692308</v>
      </c>
      <c r="J1560" s="23">
        <v>1005.852357609804</v>
      </c>
      <c r="K1560" s="24">
        <f t="shared" si="291"/>
        <v>4.9362327855520762</v>
      </c>
      <c r="L1560" t="str">
        <f t="shared" si="292"/>
        <v>Z</v>
      </c>
      <c r="M1560" s="10">
        <f t="shared" si="293"/>
        <v>0.95</v>
      </c>
      <c r="N1560" s="24">
        <f t="shared" si="294"/>
        <v>1.6448536269514715</v>
      </c>
      <c r="O1560" s="25">
        <f t="shared" si="295"/>
        <v>2339.7879112627165</v>
      </c>
      <c r="P1560" s="8">
        <f t="shared" si="296"/>
        <v>2748</v>
      </c>
      <c r="Q1560" s="8">
        <f t="shared" si="297"/>
        <v>10596.000000000002</v>
      </c>
      <c r="R1560" s="8">
        <f t="shared" si="298"/>
        <v>5998.0828467985011</v>
      </c>
      <c r="S1560" s="8">
        <f t="shared" si="299"/>
        <v>5999</v>
      </c>
      <c r="T1560" t="s">
        <v>175</v>
      </c>
    </row>
    <row r="1561" spans="1:20" x14ac:dyDescent="0.35">
      <c r="A1561" s="18" t="s">
        <v>3173</v>
      </c>
      <c r="B1561" s="18" t="s">
        <v>3174</v>
      </c>
      <c r="C1561" s="19">
        <v>1038.21</v>
      </c>
      <c r="D1561" s="20">
        <f t="shared" si="288"/>
        <v>1.1263149899186799E-4</v>
      </c>
      <c r="E1561" s="10">
        <f>SUM($C$5:C1561)/SUM($C$5:$C$3941)</f>
        <v>0.9165966597729035</v>
      </c>
      <c r="F1561" t="str">
        <f t="shared" si="289"/>
        <v>B</v>
      </c>
      <c r="G1561" s="21">
        <v>2.4088399071925761</v>
      </c>
      <c r="H1561" s="22">
        <f t="shared" si="290"/>
        <v>1.4453039443155455</v>
      </c>
      <c r="I1561" s="23">
        <v>8.2884615384615383</v>
      </c>
      <c r="J1561" s="23">
        <v>36.83153834955268</v>
      </c>
      <c r="K1561" s="24">
        <f t="shared" si="291"/>
        <v>4.4437122834727134</v>
      </c>
      <c r="L1561" t="str">
        <f t="shared" si="292"/>
        <v>Z</v>
      </c>
      <c r="M1561" s="10">
        <f t="shared" si="293"/>
        <v>0.95</v>
      </c>
      <c r="N1561" s="24">
        <f t="shared" si="294"/>
        <v>1.6448536269514715</v>
      </c>
      <c r="O1561" s="25">
        <f t="shared" si="295"/>
        <v>85.676578209028932</v>
      </c>
      <c r="P1561" s="8">
        <f t="shared" si="296"/>
        <v>103</v>
      </c>
      <c r="Q1561" s="8">
        <f t="shared" si="297"/>
        <v>431</v>
      </c>
      <c r="R1561" s="8">
        <f t="shared" si="298"/>
        <v>244.2159579860286</v>
      </c>
      <c r="S1561" s="8">
        <f t="shared" si="299"/>
        <v>245</v>
      </c>
      <c r="T1561" t="s">
        <v>175</v>
      </c>
    </row>
    <row r="1562" spans="1:20" x14ac:dyDescent="0.35">
      <c r="A1562" s="18" t="s">
        <v>3175</v>
      </c>
      <c r="B1562" s="18" t="s">
        <v>3176</v>
      </c>
      <c r="C1562" s="19">
        <v>1037.98</v>
      </c>
      <c r="D1562" s="20">
        <f t="shared" si="288"/>
        <v>1.1260654715672084E-4</v>
      </c>
      <c r="E1562" s="10">
        <f>SUM($C$5:C1562)/SUM($C$5:$C$3941)</f>
        <v>0.91670926632006022</v>
      </c>
      <c r="F1562" t="str">
        <f t="shared" si="289"/>
        <v>B</v>
      </c>
      <c r="G1562" s="21">
        <v>1.449692737430168</v>
      </c>
      <c r="H1562" s="22">
        <f t="shared" si="290"/>
        <v>0.86981564245810084</v>
      </c>
      <c r="I1562" s="23">
        <v>13.76923076923077</v>
      </c>
      <c r="J1562" s="23">
        <v>29.773402648656649</v>
      </c>
      <c r="K1562" s="24">
        <f t="shared" si="291"/>
        <v>2.1623141588409855</v>
      </c>
      <c r="L1562" t="str">
        <f t="shared" si="292"/>
        <v>Z</v>
      </c>
      <c r="M1562" s="10">
        <f t="shared" si="293"/>
        <v>0.95</v>
      </c>
      <c r="N1562" s="24">
        <f t="shared" si="294"/>
        <v>1.6448536269514715</v>
      </c>
      <c r="O1562" s="25">
        <f t="shared" si="295"/>
        <v>69.258124283791176</v>
      </c>
      <c r="P1562" s="8">
        <f t="shared" si="296"/>
        <v>97</v>
      </c>
      <c r="Q1562" s="8">
        <f t="shared" si="297"/>
        <v>716</v>
      </c>
      <c r="R1562" s="8">
        <f t="shared" si="298"/>
        <v>405.74941485383044</v>
      </c>
      <c r="S1562" s="8">
        <f t="shared" si="299"/>
        <v>406</v>
      </c>
      <c r="T1562" t="s">
        <v>62</v>
      </c>
    </row>
    <row r="1563" spans="1:20" x14ac:dyDescent="0.35">
      <c r="A1563" s="18" t="s">
        <v>3177</v>
      </c>
      <c r="B1563" s="18" t="s">
        <v>3178</v>
      </c>
      <c r="C1563" s="19">
        <v>1037.1300000000001</v>
      </c>
      <c r="D1563" s="20">
        <f t="shared" si="288"/>
        <v>1.1251433385291614E-4</v>
      </c>
      <c r="E1563" s="10">
        <f>SUM($C$5:C1563)/SUM($C$5:$C$3941)</f>
        <v>0.91682178065391329</v>
      </c>
      <c r="F1563" t="str">
        <f t="shared" si="289"/>
        <v>B</v>
      </c>
      <c r="G1563" s="21">
        <v>3.023702623906706</v>
      </c>
      <c r="H1563" s="22">
        <f t="shared" si="290"/>
        <v>1.8142215743440235</v>
      </c>
      <c r="I1563" s="23">
        <v>6.5961538461538458</v>
      </c>
      <c r="J1563" s="23">
        <v>8.1559784769850712</v>
      </c>
      <c r="K1563" s="24">
        <f t="shared" si="291"/>
        <v>1.2364748711464248</v>
      </c>
      <c r="L1563" t="str">
        <f t="shared" si="292"/>
        <v>Y</v>
      </c>
      <c r="M1563" s="10">
        <f t="shared" si="293"/>
        <v>0.95</v>
      </c>
      <c r="N1563" s="24">
        <f t="shared" si="294"/>
        <v>1.6448536269514715</v>
      </c>
      <c r="O1563" s="25">
        <f t="shared" si="295"/>
        <v>18.972227584489552</v>
      </c>
      <c r="P1563" s="8">
        <f t="shared" si="296"/>
        <v>33</v>
      </c>
      <c r="Q1563" s="8">
        <f t="shared" si="297"/>
        <v>343</v>
      </c>
      <c r="R1563" s="8">
        <f t="shared" si="298"/>
        <v>194.4540058522301</v>
      </c>
      <c r="S1563" s="8">
        <f t="shared" si="299"/>
        <v>195</v>
      </c>
      <c r="T1563" t="s">
        <v>62</v>
      </c>
    </row>
    <row r="1564" spans="1:20" x14ac:dyDescent="0.35">
      <c r="A1564" s="18" t="s">
        <v>3179</v>
      </c>
      <c r="B1564" s="18" t="s">
        <v>3180</v>
      </c>
      <c r="C1564" s="19">
        <v>1036.01</v>
      </c>
      <c r="D1564" s="20">
        <f t="shared" si="288"/>
        <v>1.1239282926437344E-4</v>
      </c>
      <c r="E1564" s="10">
        <f>SUM($C$5:C1564)/SUM($C$5:$C$3941)</f>
        <v>0.91693417348317763</v>
      </c>
      <c r="F1564" t="str">
        <f t="shared" si="289"/>
        <v>B</v>
      </c>
      <c r="G1564" s="21">
        <v>2.9515954415954422</v>
      </c>
      <c r="H1564" s="22">
        <f t="shared" si="290"/>
        <v>1.7709572649572654</v>
      </c>
      <c r="I1564" s="23">
        <v>6.75</v>
      </c>
      <c r="J1564" s="23">
        <v>17.642278764377352</v>
      </c>
      <c r="K1564" s="24">
        <f t="shared" si="291"/>
        <v>2.6136709280559041</v>
      </c>
      <c r="L1564" t="str">
        <f t="shared" si="292"/>
        <v>Z</v>
      </c>
      <c r="M1564" s="10">
        <f t="shared" si="293"/>
        <v>0.95</v>
      </c>
      <c r="N1564" s="24">
        <f t="shared" si="294"/>
        <v>1.6448536269514715</v>
      </c>
      <c r="O1564" s="25">
        <f t="shared" si="295"/>
        <v>41.039015584860138</v>
      </c>
      <c r="P1564" s="8">
        <f t="shared" si="296"/>
        <v>55</v>
      </c>
      <c r="Q1564" s="8">
        <f t="shared" si="297"/>
        <v>351</v>
      </c>
      <c r="R1564" s="8">
        <f t="shared" si="298"/>
        <v>199.09690798338556</v>
      </c>
      <c r="S1564" s="8">
        <f t="shared" si="299"/>
        <v>200</v>
      </c>
      <c r="T1564" t="s">
        <v>62</v>
      </c>
    </row>
    <row r="1565" spans="1:20" x14ac:dyDescent="0.35">
      <c r="A1565" s="18" t="s">
        <v>3181</v>
      </c>
      <c r="B1565" s="18" t="s">
        <v>3182</v>
      </c>
      <c r="C1565" s="19">
        <v>1035</v>
      </c>
      <c r="D1565" s="20">
        <f t="shared" si="288"/>
        <v>1.122832581622055E-4</v>
      </c>
      <c r="E1565" s="10">
        <f>SUM($C$5:C1565)/SUM($C$5:$C$3941)</f>
        <v>0.91704645674133978</v>
      </c>
      <c r="F1565" t="str">
        <f t="shared" si="289"/>
        <v>B</v>
      </c>
      <c r="G1565" s="21">
        <v>115</v>
      </c>
      <c r="H1565" s="22">
        <f t="shared" si="290"/>
        <v>69</v>
      </c>
      <c r="I1565" s="23">
        <v>0.1730769230769231</v>
      </c>
      <c r="J1565" s="23">
        <v>0.706306433696128</v>
      </c>
      <c r="K1565" s="24">
        <f t="shared" si="291"/>
        <v>4.0808816169109612</v>
      </c>
      <c r="L1565" t="str">
        <f t="shared" si="292"/>
        <v>Z</v>
      </c>
      <c r="M1565" s="10">
        <f t="shared" si="293"/>
        <v>0.95</v>
      </c>
      <c r="N1565" s="24">
        <f t="shared" si="294"/>
        <v>1.6448536269514715</v>
      </c>
      <c r="O1565" s="25">
        <f t="shared" si="295"/>
        <v>1.642991879182303</v>
      </c>
      <c r="P1565" s="8">
        <f t="shared" si="296"/>
        <v>2</v>
      </c>
      <c r="Q1565" s="8">
        <f t="shared" si="297"/>
        <v>9.0000000000000018</v>
      </c>
      <c r="R1565" s="8">
        <f t="shared" si="298"/>
        <v>5.1075391845524925</v>
      </c>
      <c r="S1565" s="8">
        <f t="shared" si="299"/>
        <v>6</v>
      </c>
      <c r="T1565" t="s">
        <v>62</v>
      </c>
    </row>
    <row r="1566" spans="1:20" x14ac:dyDescent="0.35">
      <c r="A1566" s="18" t="s">
        <v>3183</v>
      </c>
      <c r="B1566" s="18" t="s">
        <v>3184</v>
      </c>
      <c r="C1566" s="19">
        <v>1034.99</v>
      </c>
      <c r="D1566" s="20">
        <f t="shared" si="288"/>
        <v>1.1228217329980779E-4</v>
      </c>
      <c r="E1566" s="10">
        <f>SUM($C$5:C1566)/SUM($C$5:$C$3941)</f>
        <v>0.91715873891463962</v>
      </c>
      <c r="F1566" t="str">
        <f t="shared" si="289"/>
        <v>B</v>
      </c>
      <c r="G1566" s="21">
        <v>6.592292993630573</v>
      </c>
      <c r="H1566" s="22">
        <f t="shared" si="290"/>
        <v>3.9553757961783438</v>
      </c>
      <c r="I1566" s="23">
        <v>3.0192307692307692</v>
      </c>
      <c r="J1566" s="23">
        <v>7.4530961709840202</v>
      </c>
      <c r="K1566" s="24">
        <f t="shared" si="291"/>
        <v>2.4685414069501213</v>
      </c>
      <c r="L1566" t="str">
        <f t="shared" si="292"/>
        <v>Z</v>
      </c>
      <c r="M1566" s="10">
        <f t="shared" si="293"/>
        <v>0.95</v>
      </c>
      <c r="N1566" s="24">
        <f t="shared" si="294"/>
        <v>1.6448536269514715</v>
      </c>
      <c r="O1566" s="25">
        <f t="shared" si="295"/>
        <v>17.337200823176634</v>
      </c>
      <c r="P1566" s="8">
        <f t="shared" si="296"/>
        <v>24</v>
      </c>
      <c r="Q1566" s="8">
        <f t="shared" si="297"/>
        <v>157</v>
      </c>
      <c r="R1566" s="8">
        <f t="shared" si="298"/>
        <v>89.098613981875573</v>
      </c>
      <c r="S1566" s="8">
        <f t="shared" si="299"/>
        <v>90</v>
      </c>
      <c r="T1566" t="s">
        <v>62</v>
      </c>
    </row>
    <row r="1567" spans="1:20" x14ac:dyDescent="0.35">
      <c r="A1567" s="18" t="s">
        <v>3185</v>
      </c>
      <c r="B1567" s="18" t="s">
        <v>3186</v>
      </c>
      <c r="C1567" s="19">
        <v>1031.55</v>
      </c>
      <c r="D1567" s="20">
        <f t="shared" si="288"/>
        <v>1.1190898063499814E-4</v>
      </c>
      <c r="E1567" s="10">
        <f>SUM($C$5:C1567)/SUM($C$5:$C$3941)</f>
        <v>0.91727064789527468</v>
      </c>
      <c r="F1567" t="str">
        <f t="shared" si="289"/>
        <v>B</v>
      </c>
      <c r="G1567" s="21">
        <v>1.297547169811321</v>
      </c>
      <c r="H1567" s="22">
        <f t="shared" si="290"/>
        <v>0.77852830188679256</v>
      </c>
      <c r="I1567" s="23">
        <v>15.28846153846154</v>
      </c>
      <c r="J1567" s="23">
        <v>21.346200046150049</v>
      </c>
      <c r="K1567" s="24">
        <f t="shared" si="291"/>
        <v>1.3962294369808836</v>
      </c>
      <c r="L1567" t="str">
        <f t="shared" si="292"/>
        <v>Y</v>
      </c>
      <c r="M1567" s="10">
        <f t="shared" si="293"/>
        <v>0.95</v>
      </c>
      <c r="N1567" s="24">
        <f t="shared" si="294"/>
        <v>1.6448536269514715</v>
      </c>
      <c r="O1567" s="25">
        <f t="shared" si="295"/>
        <v>49.654982106979062</v>
      </c>
      <c r="P1567" s="8">
        <f t="shared" si="296"/>
        <v>81</v>
      </c>
      <c r="Q1567" s="8">
        <f t="shared" si="297"/>
        <v>795.00000000000011</v>
      </c>
      <c r="R1567" s="8">
        <f t="shared" si="298"/>
        <v>451.91978966625015</v>
      </c>
      <c r="S1567" s="8">
        <f t="shared" si="299"/>
        <v>452</v>
      </c>
      <c r="T1567" t="s">
        <v>62</v>
      </c>
    </row>
    <row r="1568" spans="1:20" x14ac:dyDescent="0.35">
      <c r="A1568" s="18" t="s">
        <v>3187</v>
      </c>
      <c r="B1568" s="18" t="s">
        <v>3188</v>
      </c>
      <c r="C1568" s="19">
        <v>1028.5</v>
      </c>
      <c r="D1568" s="20">
        <f t="shared" si="288"/>
        <v>1.1157809760369889E-4</v>
      </c>
      <c r="E1568" s="10">
        <f>SUM($C$5:C1568)/SUM($C$5:$C$3941)</f>
        <v>0.91738222599287844</v>
      </c>
      <c r="F1568" t="str">
        <f t="shared" si="289"/>
        <v>B</v>
      </c>
      <c r="G1568" s="21">
        <v>0.4073267326732673</v>
      </c>
      <c r="H1568" s="22">
        <f t="shared" si="290"/>
        <v>0.24439603960396036</v>
      </c>
      <c r="I1568" s="23">
        <v>48.557692307692307</v>
      </c>
      <c r="J1568" s="23">
        <v>71.4714843621082</v>
      </c>
      <c r="K1568" s="24">
        <f t="shared" si="291"/>
        <v>1.4718879947840104</v>
      </c>
      <c r="L1568" t="str">
        <f t="shared" si="292"/>
        <v>Y</v>
      </c>
      <c r="M1568" s="10">
        <f t="shared" si="293"/>
        <v>0.95</v>
      </c>
      <c r="N1568" s="24">
        <f t="shared" si="294"/>
        <v>1.6448536269514715</v>
      </c>
      <c r="O1568" s="25">
        <f t="shared" si="295"/>
        <v>166.25513063154258</v>
      </c>
      <c r="P1568" s="8">
        <f t="shared" si="296"/>
        <v>264</v>
      </c>
      <c r="Q1568" s="8">
        <f t="shared" si="297"/>
        <v>2525</v>
      </c>
      <c r="R1568" s="8">
        <f t="shared" si="298"/>
        <v>1437.4693954454569</v>
      </c>
      <c r="S1568" s="8">
        <f t="shared" si="299"/>
        <v>1438</v>
      </c>
      <c r="T1568" t="s">
        <v>62</v>
      </c>
    </row>
    <row r="1569" spans="1:20" x14ac:dyDescent="0.35">
      <c r="A1569" s="18" t="s">
        <v>3189</v>
      </c>
      <c r="B1569" s="18" t="s">
        <v>3190</v>
      </c>
      <c r="C1569" s="19">
        <v>1028.25</v>
      </c>
      <c r="D1569" s="20">
        <f t="shared" si="288"/>
        <v>1.1155097604375633E-4</v>
      </c>
      <c r="E1569" s="10">
        <f>SUM($C$5:C1569)/SUM($C$5:$C$3941)</f>
        <v>0.9174937769689222</v>
      </c>
      <c r="F1569" t="str">
        <f t="shared" si="289"/>
        <v>B</v>
      </c>
      <c r="G1569" s="21">
        <v>8.4979338842975203</v>
      </c>
      <c r="H1569" s="22">
        <f t="shared" si="290"/>
        <v>5.0987603305785116</v>
      </c>
      <c r="I1569" s="23">
        <v>2.3269230769230771</v>
      </c>
      <c r="J1569" s="23">
        <v>3.7506661047420549</v>
      </c>
      <c r="K1569" s="24">
        <f t="shared" si="291"/>
        <v>1.6118565078230318</v>
      </c>
      <c r="L1569" t="str">
        <f t="shared" si="292"/>
        <v>Y</v>
      </c>
      <c r="M1569" s="10">
        <f t="shared" si="293"/>
        <v>0.95</v>
      </c>
      <c r="N1569" s="24">
        <f t="shared" si="294"/>
        <v>1.6448536269514715</v>
      </c>
      <c r="O1569" s="25">
        <f t="shared" si="295"/>
        <v>8.724703128312024</v>
      </c>
      <c r="P1569" s="8">
        <f t="shared" si="296"/>
        <v>14</v>
      </c>
      <c r="Q1569" s="8">
        <f t="shared" si="297"/>
        <v>121.00000000000001</v>
      </c>
      <c r="R1569" s="8">
        <f t="shared" si="298"/>
        <v>68.893045528425446</v>
      </c>
      <c r="S1569" s="8">
        <f t="shared" si="299"/>
        <v>69</v>
      </c>
      <c r="T1569" t="s">
        <v>62</v>
      </c>
    </row>
    <row r="1570" spans="1:20" x14ac:dyDescent="0.35">
      <c r="A1570" s="18" t="s">
        <v>3191</v>
      </c>
      <c r="B1570" s="18" t="s">
        <v>3192</v>
      </c>
      <c r="C1570" s="19">
        <v>1026.3599999999999</v>
      </c>
      <c r="D1570" s="20">
        <f t="shared" si="288"/>
        <v>1.1134593705059055E-4</v>
      </c>
      <c r="E1570" s="10">
        <f>SUM($C$5:C1570)/SUM($C$5:$C$3941)</f>
        <v>0.91760512290597274</v>
      </c>
      <c r="F1570" t="str">
        <f t="shared" si="289"/>
        <v>B</v>
      </c>
      <c r="G1570" s="21">
        <v>1.8197872340425529</v>
      </c>
      <c r="H1570" s="22">
        <f t="shared" si="290"/>
        <v>1.0918723404255317</v>
      </c>
      <c r="I1570" s="23">
        <v>10.84615384615385</v>
      </c>
      <c r="J1570" s="23">
        <v>18.507427883901862</v>
      </c>
      <c r="K1570" s="24">
        <f t="shared" si="291"/>
        <v>1.7063585992249937</v>
      </c>
      <c r="L1570" t="str">
        <f t="shared" si="292"/>
        <v>Y</v>
      </c>
      <c r="M1570" s="10">
        <f t="shared" si="293"/>
        <v>0.95</v>
      </c>
      <c r="N1570" s="24">
        <f t="shared" si="294"/>
        <v>1.6448536269514715</v>
      </c>
      <c r="O1570" s="25">
        <f t="shared" si="295"/>
        <v>43.051503238727427</v>
      </c>
      <c r="P1570" s="8">
        <f t="shared" si="296"/>
        <v>65</v>
      </c>
      <c r="Q1570" s="8">
        <f t="shared" si="297"/>
        <v>564.00000000000023</v>
      </c>
      <c r="R1570" s="8">
        <f t="shared" si="298"/>
        <v>321.41683301413775</v>
      </c>
      <c r="S1570" s="8">
        <f t="shared" si="299"/>
        <v>322</v>
      </c>
      <c r="T1570" t="s">
        <v>62</v>
      </c>
    </row>
    <row r="1571" spans="1:20" x14ac:dyDescent="0.35">
      <c r="A1571" s="18" t="s">
        <v>3193</v>
      </c>
      <c r="B1571" s="18" t="s">
        <v>3194</v>
      </c>
      <c r="C1571" s="19">
        <v>1025.4100000000001</v>
      </c>
      <c r="D1571" s="20">
        <f t="shared" si="288"/>
        <v>1.1124287512280884E-4</v>
      </c>
      <c r="E1571" s="10">
        <f>SUM($C$5:C1571)/SUM($C$5:$C$3941)</f>
        <v>0.9177163657810955</v>
      </c>
      <c r="F1571" t="str">
        <f t="shared" si="289"/>
        <v>B</v>
      </c>
      <c r="G1571" s="21">
        <v>0.91147555555555559</v>
      </c>
      <c r="H1571" s="22">
        <f t="shared" si="290"/>
        <v>0.54688533333333333</v>
      </c>
      <c r="I1571" s="23">
        <v>21.63461538461538</v>
      </c>
      <c r="J1571" s="23">
        <v>87.990870481456568</v>
      </c>
      <c r="K1571" s="24">
        <f t="shared" si="291"/>
        <v>4.06713356892066</v>
      </c>
      <c r="L1571" t="str">
        <f t="shared" si="292"/>
        <v>Z</v>
      </c>
      <c r="M1571" s="10">
        <f t="shared" si="293"/>
        <v>0.95</v>
      </c>
      <c r="N1571" s="24">
        <f t="shared" si="294"/>
        <v>1.6448536269514715</v>
      </c>
      <c r="O1571" s="25">
        <f t="shared" si="295"/>
        <v>204.68210219562025</v>
      </c>
      <c r="P1571" s="8">
        <f t="shared" si="296"/>
        <v>248</v>
      </c>
      <c r="Q1571" s="8">
        <f t="shared" si="297"/>
        <v>1124.9999999999998</v>
      </c>
      <c r="R1571" s="8">
        <f t="shared" si="298"/>
        <v>641.42092071793581</v>
      </c>
      <c r="S1571" s="8">
        <f t="shared" si="299"/>
        <v>642</v>
      </c>
      <c r="T1571" t="s">
        <v>62</v>
      </c>
    </row>
    <row r="1572" spans="1:20" x14ac:dyDescent="0.35">
      <c r="A1572" s="18" t="s">
        <v>3195</v>
      </c>
      <c r="B1572" s="18" t="s">
        <v>3196</v>
      </c>
      <c r="C1572" s="19">
        <v>1024.24</v>
      </c>
      <c r="D1572" s="20">
        <f t="shared" si="288"/>
        <v>1.1111594622227764E-4</v>
      </c>
      <c r="E1572" s="10">
        <f>SUM($C$5:C1572)/SUM($C$5:$C$3941)</f>
        <v>0.91782748172731787</v>
      </c>
      <c r="F1572" t="str">
        <f t="shared" si="289"/>
        <v>B</v>
      </c>
      <c r="G1572" s="21">
        <v>1.347684210526316</v>
      </c>
      <c r="H1572" s="22">
        <f t="shared" si="290"/>
        <v>0.80861052631578956</v>
      </c>
      <c r="I1572" s="23">
        <v>14.61538461538461</v>
      </c>
      <c r="J1572" s="23">
        <v>19.06660549094174</v>
      </c>
      <c r="K1572" s="24">
        <f t="shared" si="291"/>
        <v>1.3045572178012774</v>
      </c>
      <c r="L1572" t="str">
        <f t="shared" si="292"/>
        <v>Y</v>
      </c>
      <c r="M1572" s="10">
        <f t="shared" si="293"/>
        <v>0.95</v>
      </c>
      <c r="N1572" s="24">
        <f t="shared" si="294"/>
        <v>1.6448536269514715</v>
      </c>
      <c r="O1572" s="25">
        <f t="shared" si="295"/>
        <v>44.352247821470918</v>
      </c>
      <c r="P1572" s="8">
        <f t="shared" si="296"/>
        <v>74</v>
      </c>
      <c r="Q1572" s="8">
        <f t="shared" si="297"/>
        <v>759.99999999999966</v>
      </c>
      <c r="R1572" s="8">
        <f t="shared" si="298"/>
        <v>433.56288618422298</v>
      </c>
      <c r="S1572" s="8">
        <f t="shared" si="299"/>
        <v>434</v>
      </c>
      <c r="T1572" t="s">
        <v>62</v>
      </c>
    </row>
    <row r="1573" spans="1:20" x14ac:dyDescent="0.35">
      <c r="A1573" s="18" t="s">
        <v>3197</v>
      </c>
      <c r="B1573" s="18" t="s">
        <v>3198</v>
      </c>
      <c r="C1573" s="19">
        <v>1023.53</v>
      </c>
      <c r="D1573" s="20">
        <f t="shared" si="288"/>
        <v>1.1103892099204076E-4</v>
      </c>
      <c r="E1573" s="10">
        <f>SUM($C$5:C1573)/SUM($C$5:$C$3941)</f>
        <v>0.91793852064830983</v>
      </c>
      <c r="F1573" t="str">
        <f t="shared" si="289"/>
        <v>B</v>
      </c>
      <c r="G1573" s="21">
        <v>0.86593062605752957</v>
      </c>
      <c r="H1573" s="22">
        <f t="shared" si="290"/>
        <v>0.51955837563451768</v>
      </c>
      <c r="I1573" s="23">
        <v>22.73076923076923</v>
      </c>
      <c r="J1573" s="23">
        <v>43.468318589120862</v>
      </c>
      <c r="K1573" s="24">
        <f t="shared" si="291"/>
        <v>1.912311816103456</v>
      </c>
      <c r="L1573" t="str">
        <f t="shared" si="292"/>
        <v>Y</v>
      </c>
      <c r="M1573" s="10">
        <f t="shared" si="293"/>
        <v>0.95</v>
      </c>
      <c r="N1573" s="24">
        <f t="shared" si="294"/>
        <v>1.6448536269514715</v>
      </c>
      <c r="O1573" s="25">
        <f t="shared" si="295"/>
        <v>101.11488588586283</v>
      </c>
      <c r="P1573" s="8">
        <f t="shared" si="296"/>
        <v>147</v>
      </c>
      <c r="Q1573" s="8">
        <f t="shared" si="297"/>
        <v>1182</v>
      </c>
      <c r="R1573" s="8">
        <f t="shared" si="298"/>
        <v>674.53821794634121</v>
      </c>
      <c r="S1573" s="8">
        <f t="shared" si="299"/>
        <v>675</v>
      </c>
      <c r="T1573" t="s">
        <v>62</v>
      </c>
    </row>
    <row r="1574" spans="1:20" x14ac:dyDescent="0.35">
      <c r="A1574" s="18" t="s">
        <v>3199</v>
      </c>
      <c r="B1574" s="18" t="s">
        <v>3200</v>
      </c>
      <c r="C1574" s="19">
        <v>1023.26</v>
      </c>
      <c r="D1574" s="20">
        <f t="shared" si="288"/>
        <v>1.110096297073028E-4</v>
      </c>
      <c r="E1574" s="10">
        <f>SUM($C$5:C1574)/SUM($C$5:$C$3941)</f>
        <v>0.91804953027801706</v>
      </c>
      <c r="F1574" t="str">
        <f t="shared" si="289"/>
        <v>B</v>
      </c>
      <c r="G1574" s="21">
        <v>3.063652694610778</v>
      </c>
      <c r="H1574" s="22">
        <f t="shared" si="290"/>
        <v>1.8381916167664667</v>
      </c>
      <c r="I1574" s="23">
        <v>6.4230769230769234</v>
      </c>
      <c r="J1574" s="23">
        <v>12.960492235033319</v>
      </c>
      <c r="K1574" s="24">
        <f t="shared" si="291"/>
        <v>2.0178011862926124</v>
      </c>
      <c r="L1574" t="str">
        <f t="shared" si="292"/>
        <v>Z</v>
      </c>
      <c r="M1574" s="10">
        <f t="shared" si="293"/>
        <v>0.95</v>
      </c>
      <c r="N1574" s="24">
        <f t="shared" si="294"/>
        <v>1.6448536269514715</v>
      </c>
      <c r="O1574" s="25">
        <f t="shared" si="295"/>
        <v>30.148364047787059</v>
      </c>
      <c r="P1574" s="8">
        <f t="shared" si="296"/>
        <v>43</v>
      </c>
      <c r="Q1574" s="8">
        <f t="shared" si="297"/>
        <v>334</v>
      </c>
      <c r="R1574" s="8">
        <f t="shared" si="298"/>
        <v>190.63069914711053</v>
      </c>
      <c r="S1574" s="8">
        <f t="shared" si="299"/>
        <v>191</v>
      </c>
      <c r="T1574" t="s">
        <v>62</v>
      </c>
    </row>
    <row r="1575" spans="1:20" x14ac:dyDescent="0.35">
      <c r="A1575" s="18" t="s">
        <v>3201</v>
      </c>
      <c r="B1575" s="18" t="s">
        <v>3202</v>
      </c>
      <c r="C1575" s="19">
        <v>1022.51</v>
      </c>
      <c r="D1575" s="20">
        <f t="shared" si="288"/>
        <v>1.1092826502747511E-4</v>
      </c>
      <c r="E1575" s="10">
        <f>SUM($C$5:C1575)/SUM($C$5:$C$3941)</f>
        <v>0.91816045854304451</v>
      </c>
      <c r="F1575" t="str">
        <f t="shared" si="289"/>
        <v>B</v>
      </c>
      <c r="G1575" s="21">
        <v>0.10408285830618889</v>
      </c>
      <c r="H1575" s="22">
        <f t="shared" si="290"/>
        <v>6.2449714983713336E-2</v>
      </c>
      <c r="I1575" s="23">
        <v>188.92307692307691</v>
      </c>
      <c r="J1575" s="23">
        <v>892.87157028636602</v>
      </c>
      <c r="K1575" s="24">
        <f t="shared" si="291"/>
        <v>4.7261117319718071</v>
      </c>
      <c r="L1575" t="str">
        <f t="shared" si="292"/>
        <v>Z</v>
      </c>
      <c r="M1575" s="10">
        <f t="shared" si="293"/>
        <v>0.95</v>
      </c>
      <c r="N1575" s="24">
        <f t="shared" si="294"/>
        <v>1.6448536269514715</v>
      </c>
      <c r="O1575" s="25">
        <f t="shared" si="295"/>
        <v>2076.9749065663827</v>
      </c>
      <c r="P1575" s="8">
        <f t="shared" si="296"/>
        <v>2455</v>
      </c>
      <c r="Q1575" s="8">
        <f t="shared" si="297"/>
        <v>9824</v>
      </c>
      <c r="R1575" s="8">
        <f t="shared" si="298"/>
        <v>5609.1098372172582</v>
      </c>
      <c r="S1575" s="8">
        <f t="shared" si="299"/>
        <v>5610</v>
      </c>
      <c r="T1575" t="s">
        <v>62</v>
      </c>
    </row>
    <row r="1576" spans="1:20" x14ac:dyDescent="0.35">
      <c r="A1576" s="18" t="s">
        <v>3203</v>
      </c>
      <c r="B1576" s="18" t="s">
        <v>3204</v>
      </c>
      <c r="C1576" s="19">
        <v>1022.5</v>
      </c>
      <c r="D1576" s="20">
        <f t="shared" si="288"/>
        <v>1.1092718016507741E-4</v>
      </c>
      <c r="E1576" s="10">
        <f>SUM($C$5:C1576)/SUM($C$5:$C$3941)</f>
        <v>0.91827138572320965</v>
      </c>
      <c r="F1576" t="str">
        <f t="shared" si="289"/>
        <v>B</v>
      </c>
      <c r="G1576" s="21">
        <v>0.38952380952380949</v>
      </c>
      <c r="H1576" s="22">
        <f t="shared" si="290"/>
        <v>0.23371428571428568</v>
      </c>
      <c r="I1576" s="23">
        <v>50.480769230769234</v>
      </c>
      <c r="J1576" s="23">
        <v>134.90105166592721</v>
      </c>
      <c r="K1576" s="24">
        <f t="shared" si="291"/>
        <v>2.6723255949059865</v>
      </c>
      <c r="L1576" t="str">
        <f t="shared" si="292"/>
        <v>Z</v>
      </c>
      <c r="M1576" s="10">
        <f t="shared" si="293"/>
        <v>0.95</v>
      </c>
      <c r="N1576" s="24">
        <f t="shared" si="294"/>
        <v>1.6448536269514715</v>
      </c>
      <c r="O1576" s="25">
        <f t="shared" si="295"/>
        <v>313.80336042022628</v>
      </c>
      <c r="P1576" s="8">
        <f t="shared" si="296"/>
        <v>415</v>
      </c>
      <c r="Q1576" s="8">
        <f t="shared" si="297"/>
        <v>2625</v>
      </c>
      <c r="R1576" s="8">
        <f t="shared" si="298"/>
        <v>1498.7770075422857</v>
      </c>
      <c r="S1576" s="8">
        <f t="shared" si="299"/>
        <v>1499</v>
      </c>
      <c r="T1576" t="s">
        <v>62</v>
      </c>
    </row>
    <row r="1577" spans="1:20" x14ac:dyDescent="0.35">
      <c r="A1577" s="18" t="s">
        <v>3205</v>
      </c>
      <c r="B1577" s="18" t="s">
        <v>3206</v>
      </c>
      <c r="C1577" s="19">
        <v>1019.1</v>
      </c>
      <c r="D1577" s="20">
        <f t="shared" si="288"/>
        <v>1.1055832694985858E-4</v>
      </c>
      <c r="E1577" s="10">
        <f>SUM($C$5:C1577)/SUM($C$5:$C$3941)</f>
        <v>0.91838194405015938</v>
      </c>
      <c r="F1577" t="str">
        <f t="shared" si="289"/>
        <v>B</v>
      </c>
      <c r="G1577" s="21">
        <v>16.437096774193549</v>
      </c>
      <c r="H1577" s="22">
        <f t="shared" si="290"/>
        <v>9.8622580645161282</v>
      </c>
      <c r="I1577" s="23">
        <v>1.1923076923076921</v>
      </c>
      <c r="J1577" s="23">
        <v>2.284117897599804</v>
      </c>
      <c r="K1577" s="24">
        <f t="shared" si="291"/>
        <v>1.9157117850837069</v>
      </c>
      <c r="L1577" t="str">
        <f t="shared" si="292"/>
        <v>Y</v>
      </c>
      <c r="M1577" s="10">
        <f t="shared" si="293"/>
        <v>0.95</v>
      </c>
      <c r="N1577" s="24">
        <f t="shared" si="294"/>
        <v>1.6448536269514715</v>
      </c>
      <c r="O1577" s="25">
        <f t="shared" si="295"/>
        <v>5.3132563683626062</v>
      </c>
      <c r="P1577" s="8">
        <f t="shared" si="296"/>
        <v>8</v>
      </c>
      <c r="Q1577" s="8">
        <f t="shared" si="297"/>
        <v>61.999999999999986</v>
      </c>
      <c r="R1577" s="8">
        <f t="shared" si="298"/>
        <v>35.458687920544158</v>
      </c>
      <c r="S1577" s="8">
        <f t="shared" si="299"/>
        <v>36</v>
      </c>
      <c r="T1577" t="s">
        <v>62</v>
      </c>
    </row>
    <row r="1578" spans="1:20" x14ac:dyDescent="0.35">
      <c r="A1578" s="18" t="s">
        <v>3207</v>
      </c>
      <c r="B1578" s="18" t="s">
        <v>3208</v>
      </c>
      <c r="C1578" s="19">
        <v>1016.75</v>
      </c>
      <c r="D1578" s="20">
        <f t="shared" si="288"/>
        <v>1.103033842863985E-4</v>
      </c>
      <c r="E1578" s="10">
        <f>SUM($C$5:C1578)/SUM($C$5:$C$3941)</f>
        <v>0.9184922474344458</v>
      </c>
      <c r="F1578" t="str">
        <f t="shared" si="289"/>
        <v>B</v>
      </c>
      <c r="G1578" s="21">
        <v>7.8211538461538463</v>
      </c>
      <c r="H1578" s="22">
        <f t="shared" si="290"/>
        <v>4.6926923076923073</v>
      </c>
      <c r="I1578" s="23">
        <v>2.5</v>
      </c>
      <c r="J1578" s="23">
        <v>10.415862714073731</v>
      </c>
      <c r="K1578" s="24">
        <f t="shared" si="291"/>
        <v>4.1663450856294926</v>
      </c>
      <c r="L1578" t="str">
        <f t="shared" si="292"/>
        <v>Z</v>
      </c>
      <c r="M1578" s="10">
        <f t="shared" si="293"/>
        <v>0.95</v>
      </c>
      <c r="N1578" s="24">
        <f t="shared" si="294"/>
        <v>1.6448536269514715</v>
      </c>
      <c r="O1578" s="25">
        <f t="shared" si="295"/>
        <v>24.229112234398009</v>
      </c>
      <c r="P1578" s="8">
        <f t="shared" si="296"/>
        <v>30</v>
      </c>
      <c r="Q1578" s="8">
        <f t="shared" si="297"/>
        <v>130</v>
      </c>
      <c r="R1578" s="8">
        <f t="shared" si="298"/>
        <v>74.434732919504512</v>
      </c>
      <c r="S1578" s="8">
        <f t="shared" si="299"/>
        <v>75</v>
      </c>
      <c r="T1578" t="s">
        <v>62</v>
      </c>
    </row>
    <row r="1579" spans="1:20" x14ac:dyDescent="0.35">
      <c r="A1579" s="18" t="s">
        <v>3209</v>
      </c>
      <c r="B1579" s="18" t="s">
        <v>3210</v>
      </c>
      <c r="C1579" s="19">
        <v>1014.98</v>
      </c>
      <c r="D1579" s="20">
        <f t="shared" si="288"/>
        <v>1.1011136364200516E-4</v>
      </c>
      <c r="E1579" s="10">
        <f>SUM($C$5:C1579)/SUM($C$5:$C$3941)</f>
        <v>0.91860235879808783</v>
      </c>
      <c r="F1579" t="str">
        <f t="shared" si="289"/>
        <v>B</v>
      </c>
      <c r="G1579" s="21">
        <v>0.66907053394858285</v>
      </c>
      <c r="H1579" s="22">
        <f t="shared" si="290"/>
        <v>0.40144232036914967</v>
      </c>
      <c r="I1579" s="23">
        <v>29.17307692307692</v>
      </c>
      <c r="J1579" s="23">
        <v>22.99251468463984</v>
      </c>
      <c r="K1579" s="24">
        <f t="shared" si="291"/>
        <v>0.78814157125990236</v>
      </c>
      <c r="L1579" t="str">
        <f t="shared" si="292"/>
        <v>X</v>
      </c>
      <c r="M1579" s="10">
        <f t="shared" si="293"/>
        <v>0.95</v>
      </c>
      <c r="N1579" s="24">
        <f t="shared" si="294"/>
        <v>1.6448536269514715</v>
      </c>
      <c r="O1579" s="25">
        <f t="shared" si="295"/>
        <v>53.484596920853733</v>
      </c>
      <c r="P1579" s="8">
        <f t="shared" si="296"/>
        <v>112</v>
      </c>
      <c r="Q1579" s="8">
        <f t="shared" si="297"/>
        <v>1516.9999999999998</v>
      </c>
      <c r="R1579" s="8">
        <f t="shared" si="298"/>
        <v>869.35310802536469</v>
      </c>
      <c r="S1579" s="8">
        <f t="shared" si="299"/>
        <v>870</v>
      </c>
      <c r="T1579" t="s">
        <v>62</v>
      </c>
    </row>
    <row r="1580" spans="1:20" x14ac:dyDescent="0.35">
      <c r="A1580" s="18" t="s">
        <v>3211</v>
      </c>
      <c r="B1580" s="18" t="s">
        <v>3212</v>
      </c>
      <c r="C1580" s="19">
        <v>1010.6</v>
      </c>
      <c r="D1580" s="20">
        <f t="shared" si="288"/>
        <v>1.0963619391181147E-4</v>
      </c>
      <c r="E1580" s="10">
        <f>SUM($C$5:C1580)/SUM($C$5:$C$3941)</f>
        <v>0.91871199499199963</v>
      </c>
      <c r="F1580" t="str">
        <f t="shared" si="289"/>
        <v>B</v>
      </c>
      <c r="G1580" s="21">
        <v>2.5014851485148522</v>
      </c>
      <c r="H1580" s="22">
        <f t="shared" si="290"/>
        <v>1.5008910891089113</v>
      </c>
      <c r="I1580" s="23">
        <v>7.7692307692307692</v>
      </c>
      <c r="J1580" s="23">
        <v>42.622195904368979</v>
      </c>
      <c r="K1580" s="24">
        <f t="shared" si="291"/>
        <v>5.4860252154138287</v>
      </c>
      <c r="L1580" t="str">
        <f t="shared" si="292"/>
        <v>Z</v>
      </c>
      <c r="M1580" s="10">
        <f t="shared" si="293"/>
        <v>0.95</v>
      </c>
      <c r="N1580" s="24">
        <f t="shared" si="294"/>
        <v>1.6448536269514715</v>
      </c>
      <c r="O1580" s="25">
        <f t="shared" si="295"/>
        <v>99.146657035724161</v>
      </c>
      <c r="P1580" s="8">
        <f t="shared" si="296"/>
        <v>115</v>
      </c>
      <c r="Q1580" s="8">
        <f t="shared" si="297"/>
        <v>404</v>
      </c>
      <c r="R1580" s="8">
        <f t="shared" si="298"/>
        <v>232.02302830814301</v>
      </c>
      <c r="S1580" s="8">
        <f t="shared" si="299"/>
        <v>233</v>
      </c>
      <c r="T1580" t="s">
        <v>62</v>
      </c>
    </row>
    <row r="1581" spans="1:20" x14ac:dyDescent="0.35">
      <c r="A1581" s="18" t="s">
        <v>3213</v>
      </c>
      <c r="B1581" s="18" t="s">
        <v>3214</v>
      </c>
      <c r="C1581" s="19">
        <v>1009.72</v>
      </c>
      <c r="D1581" s="20">
        <f t="shared" si="288"/>
        <v>1.0954072602081366E-4</v>
      </c>
      <c r="E1581" s="10">
        <f>SUM($C$5:C1581)/SUM($C$5:$C$3941)</f>
        <v>0.9188215357180205</v>
      </c>
      <c r="F1581" t="str">
        <f t="shared" si="289"/>
        <v>B</v>
      </c>
      <c r="G1581" s="21">
        <v>0.87195164075993081</v>
      </c>
      <c r="H1581" s="22">
        <f t="shared" si="290"/>
        <v>0.52317098445595844</v>
      </c>
      <c r="I1581" s="23">
        <v>22.26923076923077</v>
      </c>
      <c r="J1581" s="23">
        <v>17.3104472417788</v>
      </c>
      <c r="K1581" s="24">
        <f t="shared" si="291"/>
        <v>0.77732578287780441</v>
      </c>
      <c r="L1581" t="str">
        <f t="shared" si="292"/>
        <v>X</v>
      </c>
      <c r="M1581" s="10">
        <f t="shared" si="293"/>
        <v>0.95</v>
      </c>
      <c r="N1581" s="24">
        <f t="shared" si="294"/>
        <v>1.6448536269514715</v>
      </c>
      <c r="O1581" s="25">
        <f t="shared" si="295"/>
        <v>40.267117622621448</v>
      </c>
      <c r="P1581" s="8">
        <f t="shared" si="296"/>
        <v>85</v>
      </c>
      <c r="Q1581" s="8">
        <f t="shared" si="297"/>
        <v>1158</v>
      </c>
      <c r="R1581" s="8">
        <f t="shared" si="298"/>
        <v>665.34585053190904</v>
      </c>
      <c r="S1581" s="8">
        <f t="shared" si="299"/>
        <v>666</v>
      </c>
      <c r="T1581" t="s">
        <v>62</v>
      </c>
    </row>
    <row r="1582" spans="1:20" x14ac:dyDescent="0.35">
      <c r="A1582" s="18" t="s">
        <v>3215</v>
      </c>
      <c r="B1582" s="18" t="s">
        <v>3216</v>
      </c>
      <c r="C1582" s="19">
        <v>1008.78</v>
      </c>
      <c r="D1582" s="20">
        <f t="shared" si="288"/>
        <v>1.0943874895542962E-4</v>
      </c>
      <c r="E1582" s="10">
        <f>SUM($C$5:C1582)/SUM($C$5:$C$3941)</f>
        <v>0.91893097446697591</v>
      </c>
      <c r="F1582" t="str">
        <f t="shared" si="289"/>
        <v>B</v>
      </c>
      <c r="G1582" s="21">
        <v>0.34737603305785131</v>
      </c>
      <c r="H1582" s="22">
        <f t="shared" si="290"/>
        <v>0.20842561983471078</v>
      </c>
      <c r="I1582" s="23">
        <v>55.846153846153847</v>
      </c>
      <c r="J1582" s="23">
        <v>79.317279134062389</v>
      </c>
      <c r="K1582" s="24">
        <f t="shared" si="291"/>
        <v>1.420281857772467</v>
      </c>
      <c r="L1582" t="str">
        <f t="shared" si="292"/>
        <v>Y</v>
      </c>
      <c r="M1582" s="10">
        <f t="shared" si="293"/>
        <v>0.95</v>
      </c>
      <c r="N1582" s="24">
        <f t="shared" si="294"/>
        <v>1.6448536269514715</v>
      </c>
      <c r="O1582" s="25">
        <f t="shared" si="295"/>
        <v>184.50581685082963</v>
      </c>
      <c r="P1582" s="8">
        <f t="shared" si="296"/>
        <v>297</v>
      </c>
      <c r="Q1582" s="8">
        <f t="shared" si="297"/>
        <v>2904</v>
      </c>
      <c r="R1582" s="8">
        <f t="shared" si="298"/>
        <v>1669.3129133890238</v>
      </c>
      <c r="S1582" s="8">
        <f t="shared" si="299"/>
        <v>1670</v>
      </c>
      <c r="T1582" t="s">
        <v>62</v>
      </c>
    </row>
    <row r="1583" spans="1:20" x14ac:dyDescent="0.35">
      <c r="A1583" s="18" t="s">
        <v>3217</v>
      </c>
      <c r="B1583" s="18" t="s">
        <v>3218</v>
      </c>
      <c r="C1583" s="19">
        <v>1008.03</v>
      </c>
      <c r="D1583" s="20">
        <f t="shared" si="288"/>
        <v>1.0935738427560194E-4</v>
      </c>
      <c r="E1583" s="10">
        <f>SUM($C$5:C1583)/SUM($C$5:$C$3941)</f>
        <v>0.91904033185125145</v>
      </c>
      <c r="F1583" t="str">
        <f t="shared" si="289"/>
        <v>B</v>
      </c>
      <c r="G1583" s="21">
        <v>1.002017892644135</v>
      </c>
      <c r="H1583" s="22">
        <f t="shared" si="290"/>
        <v>0.60121073558648097</v>
      </c>
      <c r="I1583" s="23">
        <v>19.34615384615385</v>
      </c>
      <c r="J1583" s="23">
        <v>47.72013371091527</v>
      </c>
      <c r="K1583" s="24">
        <f t="shared" si="291"/>
        <v>2.4666470705443277</v>
      </c>
      <c r="L1583" t="str">
        <f t="shared" si="292"/>
        <v>Z</v>
      </c>
      <c r="M1583" s="10">
        <f t="shared" si="293"/>
        <v>0.95</v>
      </c>
      <c r="N1583" s="24">
        <f t="shared" si="294"/>
        <v>1.6448536269514715</v>
      </c>
      <c r="O1583" s="25">
        <f t="shared" si="295"/>
        <v>111.00534898179743</v>
      </c>
      <c r="P1583" s="8">
        <f t="shared" si="296"/>
        <v>150</v>
      </c>
      <c r="Q1583" s="8">
        <f t="shared" si="297"/>
        <v>1006.0000000000002</v>
      </c>
      <c r="R1583" s="8">
        <f t="shared" si="298"/>
        <v>578.49635206939035</v>
      </c>
      <c r="S1583" s="8">
        <f t="shared" si="299"/>
        <v>579</v>
      </c>
      <c r="T1583" t="s">
        <v>62</v>
      </c>
    </row>
    <row r="1584" spans="1:20" x14ac:dyDescent="0.35">
      <c r="A1584" s="18" t="s">
        <v>3219</v>
      </c>
      <c r="B1584" s="18" t="s">
        <v>3220</v>
      </c>
      <c r="C1584" s="19">
        <v>1008</v>
      </c>
      <c r="D1584" s="20">
        <f t="shared" si="288"/>
        <v>1.0935412968840883E-4</v>
      </c>
      <c r="E1584" s="10">
        <f>SUM($C$5:C1584)/SUM($C$5:$C$3941)</f>
        <v>0.91914968598093982</v>
      </c>
      <c r="F1584" t="str">
        <f t="shared" si="289"/>
        <v>B</v>
      </c>
      <c r="G1584" s="21">
        <v>1.8129496402877701</v>
      </c>
      <c r="H1584" s="22">
        <f t="shared" si="290"/>
        <v>1.0877697841726619</v>
      </c>
      <c r="I1584" s="23">
        <v>10.69230769230769</v>
      </c>
      <c r="J1584" s="23">
        <v>16.07157820323458</v>
      </c>
      <c r="K1584" s="24">
        <f t="shared" si="291"/>
        <v>1.5030972420291338</v>
      </c>
      <c r="L1584" t="str">
        <f t="shared" si="292"/>
        <v>Y</v>
      </c>
      <c r="M1584" s="10">
        <f t="shared" si="293"/>
        <v>0.95</v>
      </c>
      <c r="N1584" s="24">
        <f t="shared" si="294"/>
        <v>1.6448536269514715</v>
      </c>
      <c r="O1584" s="25">
        <f t="shared" si="295"/>
        <v>37.385292294984339</v>
      </c>
      <c r="P1584" s="8">
        <f t="shared" si="296"/>
        <v>59</v>
      </c>
      <c r="Q1584" s="8">
        <f t="shared" si="297"/>
        <v>555.99999999999989</v>
      </c>
      <c r="R1584" s="8">
        <f t="shared" si="298"/>
        <v>319.73037582862406</v>
      </c>
      <c r="S1584" s="8">
        <f t="shared" si="299"/>
        <v>320</v>
      </c>
      <c r="T1584" t="s">
        <v>62</v>
      </c>
    </row>
    <row r="1585" spans="1:20" x14ac:dyDescent="0.35">
      <c r="A1585" s="18" t="s">
        <v>3221</v>
      </c>
      <c r="B1585" s="18" t="s">
        <v>3222</v>
      </c>
      <c r="C1585" s="19">
        <v>1007.8</v>
      </c>
      <c r="D1585" s="20">
        <f t="shared" si="288"/>
        <v>1.0933243244045477E-4</v>
      </c>
      <c r="E1585" s="10">
        <f>SUM($C$5:C1585)/SUM($C$5:$C$3941)</f>
        <v>0.91925901841338031</v>
      </c>
      <c r="F1585" t="str">
        <f t="shared" si="289"/>
        <v>B</v>
      </c>
      <c r="G1585" s="21">
        <v>6.2987500000000001</v>
      </c>
      <c r="H1585" s="22">
        <f t="shared" si="290"/>
        <v>3.7792499999999998</v>
      </c>
      <c r="I1585" s="23">
        <v>3.0769230769230771</v>
      </c>
      <c r="J1585" s="23">
        <v>7.0595399334799556</v>
      </c>
      <c r="K1585" s="24">
        <f t="shared" si="291"/>
        <v>2.2943504783809856</v>
      </c>
      <c r="L1585" t="str">
        <f t="shared" si="292"/>
        <v>Z</v>
      </c>
      <c r="M1585" s="10">
        <f t="shared" si="293"/>
        <v>0.95</v>
      </c>
      <c r="N1585" s="24">
        <f t="shared" si="294"/>
        <v>1.6448536269514715</v>
      </c>
      <c r="O1585" s="25">
        <f t="shared" si="295"/>
        <v>16.421720414996027</v>
      </c>
      <c r="P1585" s="8">
        <f t="shared" si="296"/>
        <v>23</v>
      </c>
      <c r="Q1585" s="8">
        <f t="shared" si="297"/>
        <v>160</v>
      </c>
      <c r="R1585" s="8">
        <f t="shared" si="298"/>
        <v>92.017870455497118</v>
      </c>
      <c r="S1585" s="8">
        <f t="shared" si="299"/>
        <v>93</v>
      </c>
      <c r="T1585" t="s">
        <v>62</v>
      </c>
    </row>
    <row r="1586" spans="1:20" x14ac:dyDescent="0.35">
      <c r="A1586" s="18" t="s">
        <v>3223</v>
      </c>
      <c r="B1586" s="18" t="s">
        <v>3224</v>
      </c>
      <c r="C1586" s="19">
        <v>1006.11</v>
      </c>
      <c r="D1586" s="20">
        <f t="shared" si="288"/>
        <v>1.0914909069524307E-4</v>
      </c>
      <c r="E1586" s="10">
        <f>SUM($C$5:C1586)/SUM($C$5:$C$3941)</f>
        <v>0.91936816750407557</v>
      </c>
      <c r="F1586" t="str">
        <f t="shared" si="289"/>
        <v>B</v>
      </c>
      <c r="G1586" s="21">
        <v>2.654643799472296</v>
      </c>
      <c r="H1586" s="22">
        <f t="shared" si="290"/>
        <v>1.5927862796833776</v>
      </c>
      <c r="I1586" s="23">
        <v>7.2884615384615383</v>
      </c>
      <c r="J1586" s="23">
        <v>34.298766077651713</v>
      </c>
      <c r="K1586" s="24">
        <f t="shared" si="291"/>
        <v>4.7058993035300505</v>
      </c>
      <c r="L1586" t="str">
        <f t="shared" si="292"/>
        <v>Z</v>
      </c>
      <c r="M1586" s="10">
        <f t="shared" si="293"/>
        <v>0.95</v>
      </c>
      <c r="N1586" s="24">
        <f t="shared" si="294"/>
        <v>1.6448536269514715</v>
      </c>
      <c r="O1586" s="25">
        <f t="shared" si="295"/>
        <v>79.784908423755937</v>
      </c>
      <c r="P1586" s="8">
        <f t="shared" si="296"/>
        <v>95</v>
      </c>
      <c r="Q1586" s="8">
        <f t="shared" si="297"/>
        <v>379</v>
      </c>
      <c r="R1586" s="8">
        <f t="shared" si="298"/>
        <v>218.15031770529501</v>
      </c>
      <c r="S1586" s="8">
        <f t="shared" si="299"/>
        <v>219</v>
      </c>
      <c r="T1586" t="s">
        <v>62</v>
      </c>
    </row>
    <row r="1587" spans="1:20" x14ac:dyDescent="0.35">
      <c r="A1587" s="18" t="s">
        <v>3225</v>
      </c>
      <c r="B1587" s="18" t="s">
        <v>3226</v>
      </c>
      <c r="C1587" s="19">
        <v>999.62</v>
      </c>
      <c r="D1587" s="20">
        <f t="shared" si="288"/>
        <v>1.0844501499913416E-4</v>
      </c>
      <c r="E1587" s="10">
        <f>SUM($C$5:C1587)/SUM($C$5:$C$3941)</f>
        <v>0.91947661251907464</v>
      </c>
      <c r="F1587" t="str">
        <f t="shared" si="289"/>
        <v>B</v>
      </c>
      <c r="G1587" s="21">
        <v>5.4624043715846993</v>
      </c>
      <c r="H1587" s="22">
        <f t="shared" si="290"/>
        <v>3.2774426229508196</v>
      </c>
      <c r="I1587" s="23">
        <v>3.5192307692307692</v>
      </c>
      <c r="J1587" s="23">
        <v>14.568957577221431</v>
      </c>
      <c r="K1587" s="24">
        <f t="shared" si="291"/>
        <v>4.1398130820519912</v>
      </c>
      <c r="L1587" t="str">
        <f t="shared" si="292"/>
        <v>Z</v>
      </c>
      <c r="M1587" s="10">
        <f t="shared" si="293"/>
        <v>0.95</v>
      </c>
      <c r="N1587" s="24">
        <f t="shared" si="294"/>
        <v>1.6448536269514715</v>
      </c>
      <c r="O1587" s="25">
        <f t="shared" si="295"/>
        <v>33.889934801053357</v>
      </c>
      <c r="P1587" s="8">
        <f t="shared" si="296"/>
        <v>41</v>
      </c>
      <c r="Q1587" s="8">
        <f t="shared" si="297"/>
        <v>183</v>
      </c>
      <c r="R1587" s="8">
        <f t="shared" si="298"/>
        <v>105.6751794535972</v>
      </c>
      <c r="S1587" s="8">
        <f t="shared" si="299"/>
        <v>106</v>
      </c>
      <c r="T1587" t="s">
        <v>62</v>
      </c>
    </row>
    <row r="1588" spans="1:20" x14ac:dyDescent="0.35">
      <c r="A1588" s="18" t="s">
        <v>3227</v>
      </c>
      <c r="B1588" s="18" t="s">
        <v>3228</v>
      </c>
      <c r="C1588" s="19">
        <v>997.03</v>
      </c>
      <c r="D1588" s="20">
        <f t="shared" si="288"/>
        <v>1.0816403563812922E-4</v>
      </c>
      <c r="E1588" s="10">
        <f>SUM($C$5:C1588)/SUM($C$5:$C$3941)</f>
        <v>0.9195847765547126</v>
      </c>
      <c r="F1588" t="str">
        <f t="shared" si="289"/>
        <v>B</v>
      </c>
      <c r="G1588" s="21">
        <v>0.88310894596988487</v>
      </c>
      <c r="H1588" s="22">
        <f t="shared" si="290"/>
        <v>0.52986536758193092</v>
      </c>
      <c r="I1588" s="23">
        <v>21.71153846153846</v>
      </c>
      <c r="J1588" s="23">
        <v>25.021039412322612</v>
      </c>
      <c r="K1588" s="24">
        <f t="shared" si="291"/>
        <v>1.1524305132336368</v>
      </c>
      <c r="L1588" t="str">
        <f t="shared" si="292"/>
        <v>Y</v>
      </c>
      <c r="M1588" s="10">
        <f t="shared" si="293"/>
        <v>0.95</v>
      </c>
      <c r="N1588" s="24">
        <f t="shared" si="294"/>
        <v>1.6448536269514715</v>
      </c>
      <c r="O1588" s="25">
        <f t="shared" si="295"/>
        <v>58.203299024220343</v>
      </c>
      <c r="P1588" s="8">
        <f t="shared" si="296"/>
        <v>102</v>
      </c>
      <c r="Q1588" s="8">
        <f t="shared" si="297"/>
        <v>1129</v>
      </c>
      <c r="R1588" s="8">
        <f t="shared" si="298"/>
        <v>652.79858066211307</v>
      </c>
      <c r="S1588" s="8">
        <f t="shared" si="299"/>
        <v>653</v>
      </c>
      <c r="T1588" t="s">
        <v>62</v>
      </c>
    </row>
    <row r="1589" spans="1:20" x14ac:dyDescent="0.35">
      <c r="A1589" s="18" t="s">
        <v>3229</v>
      </c>
      <c r="B1589" s="18" t="s">
        <v>3230</v>
      </c>
      <c r="C1589" s="19">
        <v>994.96</v>
      </c>
      <c r="D1589" s="20">
        <f t="shared" si="288"/>
        <v>1.0793946912180482E-4</v>
      </c>
      <c r="E1589" s="10">
        <f>SUM($C$5:C1589)/SUM($C$5:$C$3941)</f>
        <v>0.91969271602383451</v>
      </c>
      <c r="F1589" t="str">
        <f t="shared" si="289"/>
        <v>B</v>
      </c>
      <c r="G1589" s="21">
        <v>1.2921558441558441</v>
      </c>
      <c r="H1589" s="22">
        <f t="shared" si="290"/>
        <v>0.77529350649350637</v>
      </c>
      <c r="I1589" s="23">
        <v>14.80769230769231</v>
      </c>
      <c r="J1589" s="23">
        <v>16.754324535730081</v>
      </c>
      <c r="K1589" s="24">
        <f t="shared" si="291"/>
        <v>1.1314608777376156</v>
      </c>
      <c r="L1589" t="str">
        <f t="shared" si="292"/>
        <v>Y</v>
      </c>
      <c r="M1589" s="10">
        <f t="shared" si="293"/>
        <v>0.95</v>
      </c>
      <c r="N1589" s="24">
        <f t="shared" si="294"/>
        <v>1.6448536269514715</v>
      </c>
      <c r="O1589" s="25">
        <f t="shared" si="295"/>
        <v>38.973479272075103</v>
      </c>
      <c r="P1589" s="8">
        <f t="shared" si="296"/>
        <v>69</v>
      </c>
      <c r="Q1589" s="8">
        <f t="shared" si="297"/>
        <v>770.00000000000011</v>
      </c>
      <c r="R1589" s="8">
        <f t="shared" si="298"/>
        <v>445.68425030081897</v>
      </c>
      <c r="S1589" s="8">
        <f t="shared" si="299"/>
        <v>446</v>
      </c>
      <c r="T1589" t="s">
        <v>62</v>
      </c>
    </row>
    <row r="1590" spans="1:20" x14ac:dyDescent="0.35">
      <c r="A1590" s="18" t="s">
        <v>3231</v>
      </c>
      <c r="B1590" s="18" t="s">
        <v>3232</v>
      </c>
      <c r="C1590" s="19">
        <v>992.84</v>
      </c>
      <c r="D1590" s="20">
        <f t="shared" si="288"/>
        <v>1.077094782934919E-4</v>
      </c>
      <c r="E1590" s="10">
        <f>SUM($C$5:C1590)/SUM($C$5:$C$3941)</f>
        <v>0.91980042550212804</v>
      </c>
      <c r="F1590" t="str">
        <f t="shared" si="289"/>
        <v>B</v>
      </c>
      <c r="G1590" s="21">
        <v>1.8662406015037589</v>
      </c>
      <c r="H1590" s="22">
        <f t="shared" si="290"/>
        <v>1.1197443609022553</v>
      </c>
      <c r="I1590" s="23">
        <v>10.23076923076923</v>
      </c>
      <c r="J1590" s="23">
        <v>21.835045930092079</v>
      </c>
      <c r="K1590" s="24">
        <f t="shared" si="291"/>
        <v>2.1342526097082484</v>
      </c>
      <c r="L1590" t="str">
        <f t="shared" si="292"/>
        <v>Z</v>
      </c>
      <c r="M1590" s="10">
        <f t="shared" si="293"/>
        <v>0.95</v>
      </c>
      <c r="N1590" s="24">
        <f t="shared" si="294"/>
        <v>1.6448536269514715</v>
      </c>
      <c r="O1590" s="25">
        <f t="shared" si="295"/>
        <v>50.792122842460451</v>
      </c>
      <c r="P1590" s="8">
        <f t="shared" si="296"/>
        <v>72</v>
      </c>
      <c r="Q1590" s="8">
        <f t="shared" si="297"/>
        <v>532</v>
      </c>
      <c r="R1590" s="8">
        <f t="shared" si="298"/>
        <v>308.25588173444532</v>
      </c>
      <c r="S1590" s="8">
        <f t="shared" si="299"/>
        <v>309</v>
      </c>
      <c r="T1590" t="s">
        <v>62</v>
      </c>
    </row>
    <row r="1591" spans="1:20" x14ac:dyDescent="0.35">
      <c r="A1591" s="18" t="s">
        <v>3233</v>
      </c>
      <c r="B1591" s="18" t="s">
        <v>3234</v>
      </c>
      <c r="C1591" s="19">
        <v>991.95</v>
      </c>
      <c r="D1591" s="20">
        <f t="shared" si="288"/>
        <v>1.0761292554009637E-4</v>
      </c>
      <c r="E1591" s="10">
        <f>SUM($C$5:C1591)/SUM($C$5:$C$3941)</f>
        <v>0.919908038427668</v>
      </c>
      <c r="F1591" t="str">
        <f t="shared" si="289"/>
        <v>B</v>
      </c>
      <c r="G1591" s="21">
        <v>0.42192683964270528</v>
      </c>
      <c r="H1591" s="22">
        <f t="shared" si="290"/>
        <v>0.25315610378562314</v>
      </c>
      <c r="I1591" s="23">
        <v>45.21153846153846</v>
      </c>
      <c r="J1591" s="23">
        <v>49.649886573912873</v>
      </c>
      <c r="K1591" s="24">
        <f t="shared" si="291"/>
        <v>1.0981684822813567</v>
      </c>
      <c r="L1591" t="str">
        <f t="shared" si="292"/>
        <v>Y</v>
      </c>
      <c r="M1591" s="10">
        <f t="shared" si="293"/>
        <v>0.95</v>
      </c>
      <c r="N1591" s="24">
        <f t="shared" si="294"/>
        <v>1.6448536269514715</v>
      </c>
      <c r="O1591" s="25">
        <f t="shared" si="295"/>
        <v>115.494290511244</v>
      </c>
      <c r="P1591" s="8">
        <f t="shared" si="296"/>
        <v>206</v>
      </c>
      <c r="Q1591" s="8">
        <f t="shared" si="297"/>
        <v>2351</v>
      </c>
      <c r="R1591" s="8">
        <f t="shared" si="298"/>
        <v>1362.8470262911949</v>
      </c>
      <c r="S1591" s="8">
        <f t="shared" si="299"/>
        <v>1363</v>
      </c>
      <c r="T1591" t="s">
        <v>62</v>
      </c>
    </row>
    <row r="1592" spans="1:20" x14ac:dyDescent="0.35">
      <c r="A1592" s="18" t="s">
        <v>3235</v>
      </c>
      <c r="B1592" s="18" t="s">
        <v>3236</v>
      </c>
      <c r="C1592" s="19">
        <v>991.16</v>
      </c>
      <c r="D1592" s="20">
        <f t="shared" si="288"/>
        <v>1.0752722141067787E-4</v>
      </c>
      <c r="E1592" s="10">
        <f>SUM($C$5:C1592)/SUM($C$5:$C$3941)</f>
        <v>0.92001556564907871</v>
      </c>
      <c r="F1592" t="str">
        <f t="shared" si="289"/>
        <v>B</v>
      </c>
      <c r="G1592" s="21">
        <v>0.42466152527849182</v>
      </c>
      <c r="H1592" s="22">
        <f t="shared" si="290"/>
        <v>0.25479691516709507</v>
      </c>
      <c r="I1592" s="23">
        <v>44.884615384615387</v>
      </c>
      <c r="J1592" s="23">
        <v>77.445908725255094</v>
      </c>
      <c r="K1592" s="24">
        <f t="shared" si="291"/>
        <v>1.7254444103313045</v>
      </c>
      <c r="L1592" t="str">
        <f t="shared" si="292"/>
        <v>Y</v>
      </c>
      <c r="M1592" s="10">
        <f t="shared" si="293"/>
        <v>0.95</v>
      </c>
      <c r="N1592" s="24">
        <f t="shared" si="294"/>
        <v>1.6448536269514715</v>
      </c>
      <c r="O1592" s="25">
        <f t="shared" si="295"/>
        <v>180.15268308632076</v>
      </c>
      <c r="P1592" s="8">
        <f t="shared" si="296"/>
        <v>270</v>
      </c>
      <c r="Q1592" s="8">
        <f t="shared" si="297"/>
        <v>2334</v>
      </c>
      <c r="R1592" s="8">
        <f t="shared" si="298"/>
        <v>1353.5314174836651</v>
      </c>
      <c r="S1592" s="8">
        <f t="shared" si="299"/>
        <v>1354</v>
      </c>
      <c r="T1592" t="s">
        <v>62</v>
      </c>
    </row>
    <row r="1593" spans="1:20" x14ac:dyDescent="0.35">
      <c r="A1593" s="18" t="s">
        <v>3237</v>
      </c>
      <c r="B1593" s="18" t="s">
        <v>3238</v>
      </c>
      <c r="C1593" s="19">
        <v>990</v>
      </c>
      <c r="D1593" s="20">
        <f t="shared" si="288"/>
        <v>1.0740137737254438E-4</v>
      </c>
      <c r="E1593" s="10">
        <f>SUM($C$5:C1593)/SUM($C$5:$C$3941)</f>
        <v>0.92012296702645124</v>
      </c>
      <c r="F1593" t="str">
        <f t="shared" si="289"/>
        <v>B</v>
      </c>
      <c r="G1593" s="21">
        <v>58.235294117647058</v>
      </c>
      <c r="H1593" s="22">
        <f t="shared" si="290"/>
        <v>34.941176470588232</v>
      </c>
      <c r="I1593" s="23">
        <v>0.32692307692307693</v>
      </c>
      <c r="J1593" s="23">
        <v>2.2204146746272762</v>
      </c>
      <c r="K1593" s="24">
        <f t="shared" si="291"/>
        <v>6.7918566518010799</v>
      </c>
      <c r="L1593" t="str">
        <f t="shared" si="292"/>
        <v>Z</v>
      </c>
      <c r="M1593" s="10">
        <f t="shared" si="293"/>
        <v>0.95</v>
      </c>
      <c r="N1593" s="24">
        <f t="shared" si="294"/>
        <v>1.6448536269514715</v>
      </c>
      <c r="O1593" s="25">
        <f t="shared" si="295"/>
        <v>5.1650715677883108</v>
      </c>
      <c r="P1593" s="8">
        <f t="shared" si="296"/>
        <v>6</v>
      </c>
      <c r="Q1593" s="8">
        <f t="shared" si="297"/>
        <v>17</v>
      </c>
      <c r="R1593" s="8">
        <f t="shared" si="298"/>
        <v>9.8644005041562117</v>
      </c>
      <c r="S1593" s="8">
        <f t="shared" si="299"/>
        <v>10</v>
      </c>
      <c r="T1593" t="s">
        <v>175</v>
      </c>
    </row>
    <row r="1594" spans="1:20" x14ac:dyDescent="0.35">
      <c r="A1594" s="18" t="s">
        <v>3239</v>
      </c>
      <c r="B1594" s="18" t="s">
        <v>3240</v>
      </c>
      <c r="C1594" s="19">
        <v>989.9</v>
      </c>
      <c r="D1594" s="20">
        <f t="shared" si="288"/>
        <v>1.0739052874856736E-4</v>
      </c>
      <c r="E1594" s="10">
        <f>SUM($C$5:C1594)/SUM($C$5:$C$3941)</f>
        <v>0.92023035755519988</v>
      </c>
      <c r="F1594" t="str">
        <f t="shared" si="289"/>
        <v>B</v>
      </c>
      <c r="G1594" s="21">
        <v>0.42741796200345422</v>
      </c>
      <c r="H1594" s="22">
        <f t="shared" si="290"/>
        <v>0.25645077720207254</v>
      </c>
      <c r="I1594" s="23">
        <v>44.53846153846154</v>
      </c>
      <c r="J1594" s="23">
        <v>74.000387264079805</v>
      </c>
      <c r="K1594" s="24">
        <f t="shared" si="291"/>
        <v>1.6614940145648316</v>
      </c>
      <c r="L1594" t="str">
        <f t="shared" si="292"/>
        <v>Y</v>
      </c>
      <c r="M1594" s="10">
        <f t="shared" si="293"/>
        <v>0.95</v>
      </c>
      <c r="N1594" s="24">
        <f t="shared" si="294"/>
        <v>1.6448536269514715</v>
      </c>
      <c r="O1594" s="25">
        <f t="shared" si="295"/>
        <v>172.13779958790028</v>
      </c>
      <c r="P1594" s="8">
        <f t="shared" si="296"/>
        <v>262</v>
      </c>
      <c r="Q1594" s="8">
        <f t="shared" si="297"/>
        <v>2316</v>
      </c>
      <c r="R1594" s="8">
        <f t="shared" si="298"/>
        <v>1343.9473818225126</v>
      </c>
      <c r="S1594" s="8">
        <f t="shared" si="299"/>
        <v>1344</v>
      </c>
      <c r="T1594" t="s">
        <v>62</v>
      </c>
    </row>
    <row r="1595" spans="1:20" x14ac:dyDescent="0.35">
      <c r="A1595" s="18" t="s">
        <v>3241</v>
      </c>
      <c r="B1595" s="18" t="s">
        <v>3242</v>
      </c>
      <c r="C1595" s="19">
        <v>988.95</v>
      </c>
      <c r="D1595" s="20">
        <f t="shared" si="288"/>
        <v>1.0728746682078563E-4</v>
      </c>
      <c r="E1595" s="10">
        <f>SUM($C$5:C1595)/SUM($C$5:$C$3941)</f>
        <v>0.92033764502202065</v>
      </c>
      <c r="F1595" t="str">
        <f t="shared" si="289"/>
        <v>B</v>
      </c>
      <c r="G1595" s="21">
        <v>12.209259259259261</v>
      </c>
      <c r="H1595" s="22">
        <f t="shared" si="290"/>
        <v>7.3255555555555558</v>
      </c>
      <c r="I1595" s="23">
        <v>1.5576923076923079</v>
      </c>
      <c r="J1595" s="23">
        <v>6.722550465873363</v>
      </c>
      <c r="K1595" s="24">
        <f t="shared" si="291"/>
        <v>4.3157114101903069</v>
      </c>
      <c r="L1595" t="str">
        <f t="shared" si="292"/>
        <v>Z</v>
      </c>
      <c r="M1595" s="10">
        <f t="shared" si="293"/>
        <v>0.95</v>
      </c>
      <c r="N1595" s="24">
        <f t="shared" si="294"/>
        <v>1.6448536269514715</v>
      </c>
      <c r="O1595" s="25">
        <f t="shared" si="295"/>
        <v>15.637824173600888</v>
      </c>
      <c r="P1595" s="8">
        <f t="shared" si="296"/>
        <v>19</v>
      </c>
      <c r="Q1595" s="8">
        <f t="shared" si="297"/>
        <v>81.000000000000014</v>
      </c>
      <c r="R1595" s="8">
        <f t="shared" si="298"/>
        <v>47.025911707372579</v>
      </c>
      <c r="S1595" s="8">
        <f t="shared" si="299"/>
        <v>48</v>
      </c>
      <c r="T1595" t="s">
        <v>62</v>
      </c>
    </row>
    <row r="1596" spans="1:20" x14ac:dyDescent="0.35">
      <c r="A1596" s="18" t="s">
        <v>3243</v>
      </c>
      <c r="B1596" s="18" t="s">
        <v>3244</v>
      </c>
      <c r="C1596" s="19">
        <v>988.63</v>
      </c>
      <c r="D1596" s="20">
        <f t="shared" si="288"/>
        <v>1.0725275122405915E-4</v>
      </c>
      <c r="E1596" s="10">
        <f>SUM($C$5:C1596)/SUM($C$5:$C$3941)</f>
        <v>0.92044489777324479</v>
      </c>
      <c r="F1596" t="str">
        <f t="shared" si="289"/>
        <v>B</v>
      </c>
      <c r="G1596" s="21">
        <v>1.768568872987478</v>
      </c>
      <c r="H1596" s="22">
        <f t="shared" si="290"/>
        <v>1.0611413237924867</v>
      </c>
      <c r="I1596" s="23">
        <v>10.75</v>
      </c>
      <c r="J1596" s="23">
        <v>24.605017023873359</v>
      </c>
      <c r="K1596" s="24">
        <f t="shared" si="291"/>
        <v>2.2888387929184519</v>
      </c>
      <c r="L1596" t="str">
        <f t="shared" si="292"/>
        <v>Z</v>
      </c>
      <c r="M1596" s="10">
        <f t="shared" si="293"/>
        <v>0.95</v>
      </c>
      <c r="N1596" s="24">
        <f t="shared" si="294"/>
        <v>1.6448536269514715</v>
      </c>
      <c r="O1596" s="25">
        <f t="shared" si="295"/>
        <v>57.23555843292592</v>
      </c>
      <c r="P1596" s="8">
        <f t="shared" si="296"/>
        <v>79</v>
      </c>
      <c r="Q1596" s="8">
        <f t="shared" si="297"/>
        <v>559</v>
      </c>
      <c r="R1596" s="8">
        <f t="shared" si="298"/>
        <v>324.58936629555575</v>
      </c>
      <c r="S1596" s="8">
        <f t="shared" si="299"/>
        <v>325</v>
      </c>
      <c r="T1596" t="s">
        <v>62</v>
      </c>
    </row>
    <row r="1597" spans="1:20" x14ac:dyDescent="0.35">
      <c r="A1597" s="18" t="s">
        <v>3245</v>
      </c>
      <c r="B1597" s="18" t="s">
        <v>3246</v>
      </c>
      <c r="C1597" s="19">
        <v>988.36</v>
      </c>
      <c r="D1597" s="20">
        <f t="shared" si="288"/>
        <v>1.0722345993932118E-4</v>
      </c>
      <c r="E1597" s="10">
        <f>SUM($C$5:C1597)/SUM($C$5:$C$3941)</f>
        <v>0.92055212123318397</v>
      </c>
      <c r="F1597" t="str">
        <f t="shared" si="289"/>
        <v>B</v>
      </c>
      <c r="G1597" s="21">
        <v>0.52740661686232659</v>
      </c>
      <c r="H1597" s="22">
        <f t="shared" si="290"/>
        <v>0.31644397011739595</v>
      </c>
      <c r="I1597" s="23">
        <v>36.03846153846154</v>
      </c>
      <c r="J1597" s="23">
        <v>74.839163894906577</v>
      </c>
      <c r="K1597" s="24">
        <f t="shared" si="291"/>
        <v>2.0766470237647501</v>
      </c>
      <c r="L1597" t="str">
        <f t="shared" si="292"/>
        <v>Z</v>
      </c>
      <c r="M1597" s="10">
        <f t="shared" si="293"/>
        <v>0.95</v>
      </c>
      <c r="N1597" s="24">
        <f t="shared" si="294"/>
        <v>1.6448536269514715</v>
      </c>
      <c r="O1597" s="25">
        <f t="shared" si="295"/>
        <v>174.08894023613789</v>
      </c>
      <c r="P1597" s="8">
        <f t="shared" si="296"/>
        <v>247</v>
      </c>
      <c r="Q1597" s="8">
        <f t="shared" si="297"/>
        <v>1874</v>
      </c>
      <c r="R1597" s="8">
        <f t="shared" si="298"/>
        <v>1088.3068904064855</v>
      </c>
      <c r="S1597" s="8">
        <f t="shared" si="299"/>
        <v>1089</v>
      </c>
      <c r="T1597" t="s">
        <v>62</v>
      </c>
    </row>
    <row r="1598" spans="1:20" x14ac:dyDescent="0.35">
      <c r="A1598" s="18" t="s">
        <v>3247</v>
      </c>
      <c r="B1598" s="18" t="s">
        <v>3248</v>
      </c>
      <c r="C1598" s="19">
        <v>988.15</v>
      </c>
      <c r="D1598" s="20">
        <f t="shared" si="288"/>
        <v>1.0720067782896943E-4</v>
      </c>
      <c r="E1598" s="10">
        <f>SUM($C$5:C1598)/SUM($C$5:$C$3941)</f>
        <v>0.92065932191101296</v>
      </c>
      <c r="F1598" t="str">
        <f t="shared" si="289"/>
        <v>B</v>
      </c>
      <c r="G1598" s="21">
        <v>26.706756756756761</v>
      </c>
      <c r="H1598" s="22">
        <f t="shared" si="290"/>
        <v>16.024054054054055</v>
      </c>
      <c r="I1598" s="23">
        <v>0.71153846153846156</v>
      </c>
      <c r="J1598" s="23">
        <v>1.7414951707840749</v>
      </c>
      <c r="K1598" s="24">
        <f t="shared" si="291"/>
        <v>2.4475067265073482</v>
      </c>
      <c r="L1598" t="str">
        <f t="shared" si="292"/>
        <v>Z</v>
      </c>
      <c r="M1598" s="10">
        <f t="shared" si="293"/>
        <v>0.95</v>
      </c>
      <c r="N1598" s="24">
        <f t="shared" si="294"/>
        <v>1.6448536269514715</v>
      </c>
      <c r="O1598" s="25">
        <f t="shared" si="295"/>
        <v>4.051021322657844</v>
      </c>
      <c r="P1598" s="8">
        <f t="shared" si="296"/>
        <v>6</v>
      </c>
      <c r="Q1598" s="8">
        <f t="shared" si="297"/>
        <v>37</v>
      </c>
      <c r="R1598" s="8">
        <f t="shared" si="298"/>
        <v>21.489665684896764</v>
      </c>
      <c r="S1598" s="8">
        <f t="shared" si="299"/>
        <v>22</v>
      </c>
      <c r="T1598" t="s">
        <v>62</v>
      </c>
    </row>
    <row r="1599" spans="1:20" x14ac:dyDescent="0.35">
      <c r="A1599" s="18" t="s">
        <v>3249</v>
      </c>
      <c r="B1599" s="18" t="s">
        <v>3250</v>
      </c>
      <c r="C1599" s="19">
        <v>988.02</v>
      </c>
      <c r="D1599" s="20">
        <f t="shared" si="288"/>
        <v>1.0718657461779929E-4</v>
      </c>
      <c r="E1599" s="10">
        <f>SUM($C$5:C1599)/SUM($C$5:$C$3941)</f>
        <v>0.9207665084856308</v>
      </c>
      <c r="F1599" t="str">
        <f t="shared" si="289"/>
        <v>B</v>
      </c>
      <c r="G1599" s="21">
        <v>1.306904761904762</v>
      </c>
      <c r="H1599" s="22">
        <f t="shared" si="290"/>
        <v>0.78414285714285714</v>
      </c>
      <c r="I1599" s="23">
        <v>14.53846153846154</v>
      </c>
      <c r="J1599" s="23">
        <v>19.053548419930831</v>
      </c>
      <c r="K1599" s="24">
        <f t="shared" si="291"/>
        <v>1.3105615315296337</v>
      </c>
      <c r="L1599" t="str">
        <f t="shared" si="292"/>
        <v>Y</v>
      </c>
      <c r="M1599" s="10">
        <f t="shared" si="293"/>
        <v>0.95</v>
      </c>
      <c r="N1599" s="24">
        <f t="shared" si="294"/>
        <v>1.6448536269514715</v>
      </c>
      <c r="O1599" s="25">
        <f t="shared" si="295"/>
        <v>44.321874798356056</v>
      </c>
      <c r="P1599" s="8">
        <f t="shared" si="296"/>
        <v>74</v>
      </c>
      <c r="Q1599" s="8">
        <f t="shared" si="297"/>
        <v>756.00000000000011</v>
      </c>
      <c r="R1599" s="8">
        <f t="shared" si="298"/>
        <v>439.11502781351834</v>
      </c>
      <c r="S1599" s="8">
        <f t="shared" si="299"/>
        <v>440</v>
      </c>
      <c r="T1599" t="s">
        <v>175</v>
      </c>
    </row>
    <row r="1600" spans="1:20" x14ac:dyDescent="0.35">
      <c r="A1600" s="18" t="s">
        <v>3251</v>
      </c>
      <c r="B1600" s="18" t="s">
        <v>3252</v>
      </c>
      <c r="C1600" s="19">
        <v>985.17</v>
      </c>
      <c r="D1600" s="20">
        <f t="shared" si="288"/>
        <v>1.068773888344541E-4</v>
      </c>
      <c r="E1600" s="10">
        <f>SUM($C$5:C1600)/SUM($C$5:$C$3941)</f>
        <v>0.92087338587446521</v>
      </c>
      <c r="F1600" t="str">
        <f t="shared" si="289"/>
        <v>B</v>
      </c>
      <c r="G1600" s="21">
        <v>2.77512676056338</v>
      </c>
      <c r="H1600" s="22">
        <f t="shared" si="290"/>
        <v>1.665076056338028</v>
      </c>
      <c r="I1600" s="23">
        <v>6.8269230769230766</v>
      </c>
      <c r="J1600" s="23">
        <v>11.62269779665626</v>
      </c>
      <c r="K1600" s="24">
        <f t="shared" si="291"/>
        <v>1.7024796772566917</v>
      </c>
      <c r="L1600" t="str">
        <f t="shared" si="292"/>
        <v>Y</v>
      </c>
      <c r="M1600" s="10">
        <f t="shared" si="293"/>
        <v>0.95</v>
      </c>
      <c r="N1600" s="24">
        <f t="shared" si="294"/>
        <v>1.6448536269514715</v>
      </c>
      <c r="O1600" s="25">
        <f t="shared" si="295"/>
        <v>27.036420996714142</v>
      </c>
      <c r="P1600" s="8">
        <f t="shared" si="296"/>
        <v>41</v>
      </c>
      <c r="Q1600" s="8">
        <f t="shared" si="297"/>
        <v>355</v>
      </c>
      <c r="R1600" s="8">
        <f t="shared" si="298"/>
        <v>206.49623443970492</v>
      </c>
      <c r="S1600" s="8">
        <f t="shared" si="299"/>
        <v>207</v>
      </c>
      <c r="T1600" t="s">
        <v>175</v>
      </c>
    </row>
    <row r="1601" spans="1:20" x14ac:dyDescent="0.35">
      <c r="A1601" s="18" t="s">
        <v>3253</v>
      </c>
      <c r="B1601" s="18" t="s">
        <v>3254</v>
      </c>
      <c r="C1601" s="19">
        <v>983.38</v>
      </c>
      <c r="D1601" s="20">
        <f t="shared" si="288"/>
        <v>1.0668319846526535E-4</v>
      </c>
      <c r="E1601" s="10">
        <f>SUM($C$5:C1601)/SUM($C$5:$C$3941)</f>
        <v>0.92098006907293051</v>
      </c>
      <c r="F1601" t="str">
        <f t="shared" si="289"/>
        <v>B</v>
      </c>
      <c r="G1601" s="21">
        <v>3.0165030674846629</v>
      </c>
      <c r="H1601" s="22">
        <f t="shared" si="290"/>
        <v>1.8099018404907976</v>
      </c>
      <c r="I1601" s="23">
        <v>6.2692307692307692</v>
      </c>
      <c r="J1601" s="23">
        <v>6.2688629378808924</v>
      </c>
      <c r="K1601" s="24">
        <f t="shared" si="291"/>
        <v>0.99994132751474363</v>
      </c>
      <c r="L1601" t="str">
        <f t="shared" si="292"/>
        <v>X</v>
      </c>
      <c r="M1601" s="10">
        <f t="shared" si="293"/>
        <v>0.95</v>
      </c>
      <c r="N1601" s="24">
        <f t="shared" si="294"/>
        <v>1.6448536269514715</v>
      </c>
      <c r="O1601" s="25">
        <f t="shared" si="295"/>
        <v>14.58246790241815</v>
      </c>
      <c r="P1601" s="8">
        <f t="shared" si="296"/>
        <v>28</v>
      </c>
      <c r="Q1601" s="8">
        <f t="shared" si="297"/>
        <v>326</v>
      </c>
      <c r="R1601" s="8">
        <f t="shared" si="298"/>
        <v>189.80003449890435</v>
      </c>
      <c r="S1601" s="8">
        <f t="shared" si="299"/>
        <v>190</v>
      </c>
      <c r="T1601" t="s">
        <v>62</v>
      </c>
    </row>
    <row r="1602" spans="1:20" x14ac:dyDescent="0.35">
      <c r="A1602" s="18" t="s">
        <v>3255</v>
      </c>
      <c r="B1602" s="18" t="s">
        <v>3256</v>
      </c>
      <c r="C1602" s="19">
        <v>982.03</v>
      </c>
      <c r="D1602" s="20">
        <f t="shared" si="288"/>
        <v>1.0653674204157552E-4</v>
      </c>
      <c r="E1602" s="10">
        <f>SUM($C$5:C1602)/SUM($C$5:$C$3941)</f>
        <v>0.92108660581497204</v>
      </c>
      <c r="F1602" t="str">
        <f t="shared" si="289"/>
        <v>B</v>
      </c>
      <c r="G1602" s="21">
        <v>1.2229514321295141</v>
      </c>
      <c r="H1602" s="22">
        <f t="shared" si="290"/>
        <v>0.73377085927770846</v>
      </c>
      <c r="I1602" s="23">
        <v>15.44230769230769</v>
      </c>
      <c r="J1602" s="23">
        <v>40.508248233690537</v>
      </c>
      <c r="K1602" s="24">
        <f t="shared" si="291"/>
        <v>2.6231991384208073</v>
      </c>
      <c r="L1602" t="str">
        <f t="shared" si="292"/>
        <v>Z</v>
      </c>
      <c r="M1602" s="10">
        <f t="shared" si="293"/>
        <v>0.95</v>
      </c>
      <c r="N1602" s="24">
        <f t="shared" si="294"/>
        <v>1.6448536269514715</v>
      </c>
      <c r="O1602" s="25">
        <f t="shared" si="295"/>
        <v>94.229246277102519</v>
      </c>
      <c r="P1602" s="8">
        <f t="shared" si="296"/>
        <v>126</v>
      </c>
      <c r="Q1602" s="8">
        <f t="shared" si="297"/>
        <v>802.99999999999989</v>
      </c>
      <c r="R1602" s="8">
        <f t="shared" si="298"/>
        <v>467.83481780685531</v>
      </c>
      <c r="S1602" s="8">
        <f t="shared" si="299"/>
        <v>468</v>
      </c>
      <c r="T1602" t="s">
        <v>62</v>
      </c>
    </row>
    <row r="1603" spans="1:20" x14ac:dyDescent="0.35">
      <c r="A1603" s="18" t="s">
        <v>3257</v>
      </c>
      <c r="B1603" s="18" t="s">
        <v>3258</v>
      </c>
      <c r="C1603" s="19">
        <v>981.54</v>
      </c>
      <c r="D1603" s="20">
        <f t="shared" si="288"/>
        <v>1.0648358378408809E-4</v>
      </c>
      <c r="E1603" s="10">
        <f>SUM($C$5:C1603)/SUM($C$5:$C$3941)</f>
        <v>0.9211930893987561</v>
      </c>
      <c r="F1603" t="str">
        <f t="shared" si="289"/>
        <v>B</v>
      </c>
      <c r="G1603" s="21">
        <v>1.1825783132530121</v>
      </c>
      <c r="H1603" s="22">
        <f t="shared" si="290"/>
        <v>0.70954698795180726</v>
      </c>
      <c r="I1603" s="23">
        <v>15.96153846153846</v>
      </c>
      <c r="J1603" s="23">
        <v>44.542978381299591</v>
      </c>
      <c r="K1603" s="24">
        <f t="shared" si="291"/>
        <v>2.7906444287079264</v>
      </c>
      <c r="L1603" t="str">
        <f t="shared" si="292"/>
        <v>Z</v>
      </c>
      <c r="M1603" s="10">
        <f t="shared" si="293"/>
        <v>0.95</v>
      </c>
      <c r="N1603" s="24">
        <f t="shared" si="294"/>
        <v>1.6448536269514715</v>
      </c>
      <c r="O1603" s="25">
        <f t="shared" si="295"/>
        <v>103.61473188357468</v>
      </c>
      <c r="P1603" s="8">
        <f t="shared" si="296"/>
        <v>136</v>
      </c>
      <c r="Q1603" s="8">
        <f t="shared" si="297"/>
        <v>829.99999999999989</v>
      </c>
      <c r="R1603" s="8">
        <f t="shared" si="298"/>
        <v>483.68594035212817</v>
      </c>
      <c r="S1603" s="8">
        <f t="shared" si="299"/>
        <v>484</v>
      </c>
      <c r="T1603" t="s">
        <v>175</v>
      </c>
    </row>
    <row r="1604" spans="1:20" x14ac:dyDescent="0.35">
      <c r="A1604" s="18" t="s">
        <v>3259</v>
      </c>
      <c r="B1604" s="18" t="s">
        <v>3260</v>
      </c>
      <c r="C1604" s="19">
        <v>980.53</v>
      </c>
      <c r="D1604" s="20">
        <f t="shared" si="288"/>
        <v>1.0637401268192015E-4</v>
      </c>
      <c r="E1604" s="10">
        <f>SUM($C$5:C1604)/SUM($C$5:$C$3941)</f>
        <v>0.92129946341143787</v>
      </c>
      <c r="F1604" t="str">
        <f t="shared" si="289"/>
        <v>B</v>
      </c>
      <c r="G1604" s="21">
        <v>3.4647703180212019</v>
      </c>
      <c r="H1604" s="22">
        <f t="shared" si="290"/>
        <v>2.0788621908127212</v>
      </c>
      <c r="I1604" s="23">
        <v>5.4423076923076934</v>
      </c>
      <c r="J1604" s="23">
        <v>10.032131635817541</v>
      </c>
      <c r="K1604" s="24">
        <f t="shared" si="291"/>
        <v>1.8433598765459789</v>
      </c>
      <c r="L1604" t="str">
        <f t="shared" si="292"/>
        <v>Y</v>
      </c>
      <c r="M1604" s="10">
        <f t="shared" si="293"/>
        <v>0.95</v>
      </c>
      <c r="N1604" s="24">
        <f t="shared" si="294"/>
        <v>1.6448536269514715</v>
      </c>
      <c r="O1604" s="25">
        <f t="shared" si="295"/>
        <v>23.336486859225463</v>
      </c>
      <c r="P1604" s="8">
        <f t="shared" si="296"/>
        <v>35</v>
      </c>
      <c r="Q1604" s="8">
        <f t="shared" si="297"/>
        <v>283.00000000000006</v>
      </c>
      <c r="R1604" s="8">
        <f t="shared" si="298"/>
        <v>165.00433922677885</v>
      </c>
      <c r="S1604" s="8">
        <f t="shared" si="299"/>
        <v>166</v>
      </c>
      <c r="T1604" t="s">
        <v>62</v>
      </c>
    </row>
    <row r="1605" spans="1:20" x14ac:dyDescent="0.35">
      <c r="A1605" s="18" t="s">
        <v>3261</v>
      </c>
      <c r="B1605" s="18" t="s">
        <v>3262</v>
      </c>
      <c r="C1605" s="19">
        <v>980.45</v>
      </c>
      <c r="D1605" s="20">
        <f t="shared" ref="D1605:D1668" si="300">C1605/SUM($C$5:$C$3941)</f>
        <v>1.0636533378273854E-4</v>
      </c>
      <c r="E1605" s="10">
        <f>SUM($C$5:C1605)/SUM($C$5:$C$3941)</f>
        <v>0.92140582874522059</v>
      </c>
      <c r="F1605" t="str">
        <f t="shared" ref="F1605:F1668" si="301">IF(E1605-D1605&lt;CutA,"A",IF(E1605-D1605&lt;CutB,"B","C"))</f>
        <v>B</v>
      </c>
      <c r="G1605" s="21">
        <v>0.98143143143143141</v>
      </c>
      <c r="H1605" s="22">
        <f t="shared" ref="H1605:H1668" si="302">G1605*CostRatio</f>
        <v>0.5888588588588588</v>
      </c>
      <c r="I1605" s="23">
        <v>19.21153846153846</v>
      </c>
      <c r="J1605" s="23">
        <v>25.295381689977109</v>
      </c>
      <c r="K1605" s="24">
        <f t="shared" ref="K1605:K1668" si="303">IF(I1605&gt;0,J1605/I1605,0)</f>
        <v>1.316676524403213</v>
      </c>
      <c r="L1605" t="str">
        <f t="shared" ref="L1605:L1668" si="304">IF(K1605&lt;=CutX,"X",IF(K1605&lt;=CutY,"Y","Z"))</f>
        <v>Y</v>
      </c>
      <c r="M1605" s="10">
        <f t="shared" ref="M1605:M1668" si="305">_xlfn.XLOOKUP(F1605,TargetClass,TargetLevel)</f>
        <v>0.95</v>
      </c>
      <c r="N1605" s="24">
        <f t="shared" ref="N1605:N1668" si="306">_xlfn.NORM.S.INV(M1605)</f>
        <v>1.6448536269514715</v>
      </c>
      <c r="O1605" s="25">
        <f t="shared" ref="O1605:O1668" si="307">N1605*J1605*SQRT(LeadTime)</f>
        <v>58.841466981921023</v>
      </c>
      <c r="P1605" s="8">
        <f t="shared" ref="P1605:P1668" si="308">ROUNDUP(ROUND(I1605*LeadTime+O1605,6),0)</f>
        <v>98</v>
      </c>
      <c r="Q1605" s="8">
        <f t="shared" ref="Q1605:Q1668" si="309">I1605*WeeksPerYear</f>
        <v>998.99999999999989</v>
      </c>
      <c r="R1605" s="8">
        <f t="shared" ref="R1605:R1668" si="310">SQRT(2*Q1605*OrderCost/(HoldingRate*H1605))</f>
        <v>582.4949109486231</v>
      </c>
      <c r="S1605" s="8">
        <f t="shared" ref="S1605:S1668" si="311">MAX(ROUNDUP(ROUND(R1605,6),0),ROUNDUP(ROUND(I1605,6),0))</f>
        <v>583</v>
      </c>
      <c r="T1605" t="s">
        <v>62</v>
      </c>
    </row>
    <row r="1606" spans="1:20" x14ac:dyDescent="0.35">
      <c r="A1606" s="18" t="s">
        <v>3263</v>
      </c>
      <c r="B1606" s="18" t="s">
        <v>3264</v>
      </c>
      <c r="C1606" s="19">
        <v>978</v>
      </c>
      <c r="D1606" s="20">
        <f t="shared" si="300"/>
        <v>1.0609954249530142E-4</v>
      </c>
      <c r="E1606" s="10">
        <f>SUM($C$5:C1606)/SUM($C$5:$C$3941)</f>
        <v>0.92151192828771589</v>
      </c>
      <c r="F1606" t="str">
        <f t="shared" si="301"/>
        <v>B</v>
      </c>
      <c r="G1606" s="21">
        <v>1.182587666263603</v>
      </c>
      <c r="H1606" s="22">
        <f t="shared" si="302"/>
        <v>0.70955259975816176</v>
      </c>
      <c r="I1606" s="23">
        <v>15.90384615384615</v>
      </c>
      <c r="J1606" s="23">
        <v>30.249459314814409</v>
      </c>
      <c r="K1606" s="24">
        <f t="shared" si="303"/>
        <v>1.9020216255989717</v>
      </c>
      <c r="L1606" t="str">
        <f t="shared" si="304"/>
        <v>Y</v>
      </c>
      <c r="M1606" s="10">
        <f t="shared" si="305"/>
        <v>0.95</v>
      </c>
      <c r="N1606" s="24">
        <f t="shared" si="306"/>
        <v>1.6448536269514715</v>
      </c>
      <c r="O1606" s="25">
        <f t="shared" si="307"/>
        <v>70.365515069451646</v>
      </c>
      <c r="P1606" s="8">
        <f t="shared" si="308"/>
        <v>103</v>
      </c>
      <c r="Q1606" s="8">
        <f t="shared" si="309"/>
        <v>826.99999999999977</v>
      </c>
      <c r="R1606" s="8">
        <f t="shared" si="310"/>
        <v>482.80910856171386</v>
      </c>
      <c r="S1606" s="8">
        <f t="shared" si="311"/>
        <v>483</v>
      </c>
      <c r="T1606" t="s">
        <v>62</v>
      </c>
    </row>
    <row r="1607" spans="1:20" x14ac:dyDescent="0.35">
      <c r="A1607" s="18" t="s">
        <v>3265</v>
      </c>
      <c r="B1607" s="18" t="s">
        <v>3266</v>
      </c>
      <c r="C1607" s="19">
        <v>975.01</v>
      </c>
      <c r="D1607" s="20">
        <f t="shared" si="300"/>
        <v>1.0577516863838839E-4</v>
      </c>
      <c r="E1607" s="10">
        <f>SUM($C$5:C1607)/SUM($C$5:$C$3941)</f>
        <v>0.92161770345635419</v>
      </c>
      <c r="F1607" t="str">
        <f t="shared" si="301"/>
        <v>B</v>
      </c>
      <c r="G1607" s="21">
        <v>1.470603318250377</v>
      </c>
      <c r="H1607" s="22">
        <f t="shared" si="302"/>
        <v>0.88236199095022616</v>
      </c>
      <c r="I1607" s="23">
        <v>12.75</v>
      </c>
      <c r="J1607" s="23">
        <v>30.535659000392229</v>
      </c>
      <c r="K1607" s="24">
        <f t="shared" si="303"/>
        <v>2.3949536470895865</v>
      </c>
      <c r="L1607" t="str">
        <f t="shared" si="304"/>
        <v>Z</v>
      </c>
      <c r="M1607" s="10">
        <f t="shared" si="305"/>
        <v>0.95</v>
      </c>
      <c r="N1607" s="24">
        <f t="shared" si="306"/>
        <v>1.6448536269514715</v>
      </c>
      <c r="O1607" s="25">
        <f t="shared" si="307"/>
        <v>71.031265424815388</v>
      </c>
      <c r="P1607" s="8">
        <f t="shared" si="308"/>
        <v>97</v>
      </c>
      <c r="Q1607" s="8">
        <f t="shared" si="309"/>
        <v>663</v>
      </c>
      <c r="R1607" s="8">
        <f t="shared" si="310"/>
        <v>387.65765655082197</v>
      </c>
      <c r="S1607" s="8">
        <f t="shared" si="311"/>
        <v>388</v>
      </c>
      <c r="T1607" t="s">
        <v>62</v>
      </c>
    </row>
    <row r="1608" spans="1:20" x14ac:dyDescent="0.35">
      <c r="A1608" s="18" t="s">
        <v>3267</v>
      </c>
      <c r="B1608" s="18" t="s">
        <v>3268</v>
      </c>
      <c r="C1608" s="19">
        <v>973.67</v>
      </c>
      <c r="D1608" s="20">
        <f t="shared" si="300"/>
        <v>1.0562979707709625E-4</v>
      </c>
      <c r="E1608" s="10">
        <f>SUM($C$5:C1608)/SUM($C$5:$C$3941)</f>
        <v>0.92172333325343137</v>
      </c>
      <c r="F1608" t="str">
        <f t="shared" si="301"/>
        <v>B</v>
      </c>
      <c r="G1608" s="21">
        <v>6.6236054421768724</v>
      </c>
      <c r="H1608" s="22">
        <f t="shared" si="302"/>
        <v>3.9741632653061232</v>
      </c>
      <c r="I1608" s="23">
        <v>2.8269230769230771</v>
      </c>
      <c r="J1608" s="23">
        <v>6.8276288590625729</v>
      </c>
      <c r="K1608" s="24">
        <f t="shared" si="303"/>
        <v>2.4152156508248557</v>
      </c>
      <c r="L1608" t="str">
        <f t="shared" si="304"/>
        <v>Z</v>
      </c>
      <c r="M1608" s="10">
        <f t="shared" si="305"/>
        <v>0.95</v>
      </c>
      <c r="N1608" s="24">
        <f t="shared" si="306"/>
        <v>1.6448536269514715</v>
      </c>
      <c r="O1608" s="25">
        <f t="shared" si="307"/>
        <v>15.882254832095601</v>
      </c>
      <c r="P1608" s="8">
        <f t="shared" si="308"/>
        <v>22</v>
      </c>
      <c r="Q1608" s="8">
        <f t="shared" si="309"/>
        <v>147</v>
      </c>
      <c r="R1608" s="8">
        <f t="shared" si="310"/>
        <v>86.010369394212276</v>
      </c>
      <c r="S1608" s="8">
        <f t="shared" si="311"/>
        <v>87</v>
      </c>
      <c r="T1608" t="s">
        <v>175</v>
      </c>
    </row>
    <row r="1609" spans="1:20" x14ac:dyDescent="0.35">
      <c r="A1609" s="18" t="s">
        <v>3269</v>
      </c>
      <c r="B1609" s="18" t="s">
        <v>3270</v>
      </c>
      <c r="C1609" s="19">
        <v>972.9</v>
      </c>
      <c r="D1609" s="20">
        <f t="shared" si="300"/>
        <v>1.0554626267247316E-4</v>
      </c>
      <c r="E1609" s="10">
        <f>SUM($C$5:C1609)/SUM($C$5:$C$3941)</f>
        <v>0.92182887951610382</v>
      </c>
      <c r="F1609" t="str">
        <f t="shared" si="301"/>
        <v>B</v>
      </c>
      <c r="G1609" s="21">
        <v>2.1058441558441561</v>
      </c>
      <c r="H1609" s="22">
        <f t="shared" si="302"/>
        <v>1.2635064935064937</v>
      </c>
      <c r="I1609" s="23">
        <v>8.884615384615385</v>
      </c>
      <c r="J1609" s="23">
        <v>21.351083772973752</v>
      </c>
      <c r="K1609" s="24">
        <f t="shared" si="303"/>
        <v>2.4031522861355739</v>
      </c>
      <c r="L1609" t="str">
        <f t="shared" si="304"/>
        <v>Z</v>
      </c>
      <c r="M1609" s="10">
        <f t="shared" si="305"/>
        <v>0.95</v>
      </c>
      <c r="N1609" s="24">
        <f t="shared" si="306"/>
        <v>1.6448536269514715</v>
      </c>
      <c r="O1609" s="25">
        <f t="shared" si="307"/>
        <v>49.6663425068405</v>
      </c>
      <c r="P1609" s="8">
        <f t="shared" si="308"/>
        <v>68</v>
      </c>
      <c r="Q1609" s="8">
        <f t="shared" si="309"/>
        <v>462</v>
      </c>
      <c r="R1609" s="8">
        <f t="shared" si="310"/>
        <v>270.42525412706658</v>
      </c>
      <c r="S1609" s="8">
        <f t="shared" si="311"/>
        <v>271</v>
      </c>
      <c r="T1609" t="s">
        <v>175</v>
      </c>
    </row>
    <row r="1610" spans="1:20" x14ac:dyDescent="0.35">
      <c r="A1610" s="18" t="s">
        <v>3271</v>
      </c>
      <c r="B1610" s="18" t="s">
        <v>3272</v>
      </c>
      <c r="C1610" s="19">
        <v>972.42</v>
      </c>
      <c r="D1610" s="20">
        <f t="shared" si="300"/>
        <v>1.0549418927738344E-4</v>
      </c>
      <c r="E1610" s="10">
        <f>SUM($C$5:C1610)/SUM($C$5:$C$3941)</f>
        <v>0.92193437370538123</v>
      </c>
      <c r="F1610" t="str">
        <f t="shared" si="301"/>
        <v>B</v>
      </c>
      <c r="G1610" s="21">
        <v>2.2100454545454551</v>
      </c>
      <c r="H1610" s="22">
        <f t="shared" si="302"/>
        <v>1.3260272727272731</v>
      </c>
      <c r="I1610" s="23">
        <v>8.4615384615384617</v>
      </c>
      <c r="J1610" s="23">
        <v>18.737046807779581</v>
      </c>
      <c r="K1610" s="24">
        <f t="shared" si="303"/>
        <v>2.2143782591012231</v>
      </c>
      <c r="L1610" t="str">
        <f t="shared" si="304"/>
        <v>Z</v>
      </c>
      <c r="M1610" s="10">
        <f t="shared" si="305"/>
        <v>0.95</v>
      </c>
      <c r="N1610" s="24">
        <f t="shared" si="306"/>
        <v>1.6448536269514715</v>
      </c>
      <c r="O1610" s="25">
        <f t="shared" si="307"/>
        <v>43.585636879933901</v>
      </c>
      <c r="P1610" s="8">
        <f t="shared" si="308"/>
        <v>61</v>
      </c>
      <c r="Q1610" s="8">
        <f t="shared" si="309"/>
        <v>440</v>
      </c>
      <c r="R1610" s="8">
        <f t="shared" si="310"/>
        <v>257.61141782951842</v>
      </c>
      <c r="S1610" s="8">
        <f t="shared" si="311"/>
        <v>258</v>
      </c>
      <c r="T1610" t="s">
        <v>62</v>
      </c>
    </row>
    <row r="1611" spans="1:20" x14ac:dyDescent="0.35">
      <c r="A1611" s="18" t="s">
        <v>3273</v>
      </c>
      <c r="B1611" s="18" t="s">
        <v>3274</v>
      </c>
      <c r="C1611" s="19">
        <v>971.82</v>
      </c>
      <c r="D1611" s="20">
        <f t="shared" si="300"/>
        <v>1.0542909753352131E-4</v>
      </c>
      <c r="E1611" s="10">
        <f>SUM($C$5:C1611)/SUM($C$5:$C$3941)</f>
        <v>0.92203980280291475</v>
      </c>
      <c r="F1611" t="str">
        <f t="shared" si="301"/>
        <v>B</v>
      </c>
      <c r="G1611" s="21">
        <v>0.4953211009174312</v>
      </c>
      <c r="H1611" s="22">
        <f t="shared" si="302"/>
        <v>0.29719266055045873</v>
      </c>
      <c r="I1611" s="23">
        <v>37.730769230769234</v>
      </c>
      <c r="J1611" s="23">
        <v>112.6098793048094</v>
      </c>
      <c r="K1611" s="24">
        <f t="shared" si="303"/>
        <v>2.9845635697502999</v>
      </c>
      <c r="L1611" t="str">
        <f t="shared" si="304"/>
        <v>Z</v>
      </c>
      <c r="M1611" s="10">
        <f t="shared" si="305"/>
        <v>0.95</v>
      </c>
      <c r="N1611" s="24">
        <f t="shared" si="306"/>
        <v>1.6448536269514715</v>
      </c>
      <c r="O1611" s="25">
        <f t="shared" si="307"/>
        <v>261.95020799300897</v>
      </c>
      <c r="P1611" s="8">
        <f t="shared" si="308"/>
        <v>338</v>
      </c>
      <c r="Q1611" s="8">
        <f t="shared" si="309"/>
        <v>1962.0000000000002</v>
      </c>
      <c r="R1611" s="8">
        <f t="shared" si="310"/>
        <v>1149.0672832394857</v>
      </c>
      <c r="S1611" s="8">
        <f t="shared" si="311"/>
        <v>1150</v>
      </c>
      <c r="T1611" t="s">
        <v>62</v>
      </c>
    </row>
    <row r="1612" spans="1:20" x14ac:dyDescent="0.35">
      <c r="A1612" s="18" t="s">
        <v>3275</v>
      </c>
      <c r="B1612" s="18" t="s">
        <v>3276</v>
      </c>
      <c r="C1612" s="19">
        <v>968.3</v>
      </c>
      <c r="D1612" s="20">
        <f t="shared" si="300"/>
        <v>1.0504722596953003E-4</v>
      </c>
      <c r="E1612" s="10">
        <f>SUM($C$5:C1612)/SUM($C$5:$C$3941)</f>
        <v>0.92214485002888436</v>
      </c>
      <c r="F1612" t="str">
        <f t="shared" si="301"/>
        <v>B</v>
      </c>
      <c r="G1612" s="21">
        <v>16.694827586206891</v>
      </c>
      <c r="H1612" s="22">
        <f t="shared" si="302"/>
        <v>10.016896551724134</v>
      </c>
      <c r="I1612" s="23">
        <v>1.115384615384615</v>
      </c>
      <c r="J1612" s="23">
        <v>4.2364147168439512</v>
      </c>
      <c r="K1612" s="24">
        <f t="shared" si="303"/>
        <v>3.7981649185497508</v>
      </c>
      <c r="L1612" t="str">
        <f t="shared" si="304"/>
        <v>Z</v>
      </c>
      <c r="M1612" s="10">
        <f t="shared" si="305"/>
        <v>0.95</v>
      </c>
      <c r="N1612" s="24">
        <f t="shared" si="306"/>
        <v>1.6448536269514715</v>
      </c>
      <c r="O1612" s="25">
        <f t="shared" si="307"/>
        <v>9.8546390696160024</v>
      </c>
      <c r="P1612" s="8">
        <f t="shared" si="308"/>
        <v>13</v>
      </c>
      <c r="Q1612" s="8">
        <f t="shared" si="309"/>
        <v>57.999999999999979</v>
      </c>
      <c r="R1612" s="8">
        <f t="shared" si="310"/>
        <v>34.030035353168607</v>
      </c>
      <c r="S1612" s="8">
        <f t="shared" si="311"/>
        <v>35</v>
      </c>
      <c r="T1612" t="s">
        <v>62</v>
      </c>
    </row>
    <row r="1613" spans="1:20" x14ac:dyDescent="0.35">
      <c r="A1613" s="18" t="s">
        <v>3277</v>
      </c>
      <c r="B1613" s="18" t="s">
        <v>3278</v>
      </c>
      <c r="C1613" s="19">
        <v>966.58</v>
      </c>
      <c r="D1613" s="20">
        <f t="shared" si="300"/>
        <v>1.0486062963712522E-4</v>
      </c>
      <c r="E1613" s="10">
        <f>SUM($C$5:C1613)/SUM($C$5:$C$3941)</f>
        <v>0.92224971065852146</v>
      </c>
      <c r="F1613" t="str">
        <f t="shared" si="301"/>
        <v>B</v>
      </c>
      <c r="G1613" s="21">
        <v>0.930298363811357</v>
      </c>
      <c r="H1613" s="22">
        <f t="shared" si="302"/>
        <v>0.55817901828681415</v>
      </c>
      <c r="I1613" s="23">
        <v>19.98076923076923</v>
      </c>
      <c r="J1613" s="23">
        <v>24.669176118733152</v>
      </c>
      <c r="K1613" s="24">
        <f t="shared" si="303"/>
        <v>1.2346459655188873</v>
      </c>
      <c r="L1613" t="str">
        <f t="shared" si="304"/>
        <v>Y</v>
      </c>
      <c r="M1613" s="10">
        <f t="shared" si="305"/>
        <v>0.95</v>
      </c>
      <c r="N1613" s="24">
        <f t="shared" si="306"/>
        <v>1.6448536269514715</v>
      </c>
      <c r="O1613" s="25">
        <f t="shared" si="307"/>
        <v>57.384803670971813</v>
      </c>
      <c r="P1613" s="8">
        <f t="shared" si="308"/>
        <v>98</v>
      </c>
      <c r="Q1613" s="8">
        <f t="shared" si="309"/>
        <v>1039</v>
      </c>
      <c r="R1613" s="8">
        <f t="shared" si="310"/>
        <v>610.14916020293367</v>
      </c>
      <c r="S1613" s="8">
        <f t="shared" si="311"/>
        <v>611</v>
      </c>
      <c r="T1613" t="s">
        <v>62</v>
      </c>
    </row>
    <row r="1614" spans="1:20" x14ac:dyDescent="0.35">
      <c r="A1614" s="18" t="s">
        <v>3279</v>
      </c>
      <c r="B1614" s="18" t="s">
        <v>3280</v>
      </c>
      <c r="C1614" s="19">
        <v>966.08</v>
      </c>
      <c r="D1614" s="20">
        <f t="shared" si="300"/>
        <v>1.0480638651724009E-4</v>
      </c>
      <c r="E1614" s="10">
        <f>SUM($C$5:C1614)/SUM($C$5:$C$3941)</f>
        <v>0.92235451704503879</v>
      </c>
      <c r="F1614" t="str">
        <f t="shared" si="301"/>
        <v>B</v>
      </c>
      <c r="G1614" s="21">
        <v>4.3912727272727272</v>
      </c>
      <c r="H1614" s="22">
        <f t="shared" si="302"/>
        <v>2.6347636363636364</v>
      </c>
      <c r="I1614" s="23">
        <v>4.2307692307692308</v>
      </c>
      <c r="J1614" s="23">
        <v>7.0477791930185001</v>
      </c>
      <c r="K1614" s="24">
        <f t="shared" si="303"/>
        <v>1.6658387183498273</v>
      </c>
      <c r="L1614" t="str">
        <f t="shared" si="304"/>
        <v>Y</v>
      </c>
      <c r="M1614" s="10">
        <f t="shared" si="305"/>
        <v>0.95</v>
      </c>
      <c r="N1614" s="24">
        <f t="shared" si="306"/>
        <v>1.6448536269514715</v>
      </c>
      <c r="O1614" s="25">
        <f t="shared" si="307"/>
        <v>16.394362882699138</v>
      </c>
      <c r="P1614" s="8">
        <f t="shared" si="308"/>
        <v>25</v>
      </c>
      <c r="Q1614" s="8">
        <f t="shared" si="309"/>
        <v>220</v>
      </c>
      <c r="R1614" s="8">
        <f t="shared" si="310"/>
        <v>129.22766815783422</v>
      </c>
      <c r="S1614" s="8">
        <f t="shared" si="311"/>
        <v>130</v>
      </c>
      <c r="T1614" t="s">
        <v>62</v>
      </c>
    </row>
    <row r="1615" spans="1:20" x14ac:dyDescent="0.35">
      <c r="A1615" s="18" t="s">
        <v>3281</v>
      </c>
      <c r="B1615" s="18" t="s">
        <v>3282</v>
      </c>
      <c r="C1615" s="19">
        <v>965.55</v>
      </c>
      <c r="D1615" s="20">
        <f t="shared" si="300"/>
        <v>1.0474888881016184E-4</v>
      </c>
      <c r="E1615" s="10">
        <f>SUM($C$5:C1615)/SUM($C$5:$C$3941)</f>
        <v>0.92245926593384897</v>
      </c>
      <c r="F1615" t="str">
        <f t="shared" si="301"/>
        <v>B</v>
      </c>
      <c r="G1615" s="21">
        <v>1.2621568627450981</v>
      </c>
      <c r="H1615" s="22">
        <f t="shared" si="302"/>
        <v>0.75729411764705878</v>
      </c>
      <c r="I1615" s="23">
        <v>14.71153846153846</v>
      </c>
      <c r="J1615" s="23">
        <v>18.455390347560911</v>
      </c>
      <c r="K1615" s="24">
        <f t="shared" si="303"/>
        <v>1.2544840497688463</v>
      </c>
      <c r="L1615" t="str">
        <f t="shared" si="304"/>
        <v>Y</v>
      </c>
      <c r="M1615" s="10">
        <f t="shared" si="305"/>
        <v>0.95</v>
      </c>
      <c r="N1615" s="24">
        <f t="shared" si="306"/>
        <v>1.6448536269514715</v>
      </c>
      <c r="O1615" s="25">
        <f t="shared" si="307"/>
        <v>42.930454858673137</v>
      </c>
      <c r="P1615" s="8">
        <f t="shared" si="308"/>
        <v>73</v>
      </c>
      <c r="Q1615" s="8">
        <f t="shared" si="309"/>
        <v>764.99999999999989</v>
      </c>
      <c r="R1615" s="8">
        <f t="shared" si="310"/>
        <v>449.48315821960421</v>
      </c>
      <c r="S1615" s="8">
        <f t="shared" si="311"/>
        <v>450</v>
      </c>
      <c r="T1615" t="s">
        <v>62</v>
      </c>
    </row>
    <row r="1616" spans="1:20" x14ac:dyDescent="0.35">
      <c r="A1616" s="18" t="s">
        <v>3283</v>
      </c>
      <c r="B1616" s="18" t="s">
        <v>3284</v>
      </c>
      <c r="C1616" s="19">
        <v>964.34</v>
      </c>
      <c r="D1616" s="20">
        <f t="shared" si="300"/>
        <v>1.0461762046003986E-4</v>
      </c>
      <c r="E1616" s="10">
        <f>SUM($C$5:C1616)/SUM($C$5:$C$3941)</f>
        <v>0.92256388355430896</v>
      </c>
      <c r="F1616" t="str">
        <f t="shared" si="301"/>
        <v>B</v>
      </c>
      <c r="G1616" s="21">
        <v>3.2252173913043478</v>
      </c>
      <c r="H1616" s="22">
        <f t="shared" si="302"/>
        <v>1.9351304347826086</v>
      </c>
      <c r="I1616" s="23">
        <v>5.75</v>
      </c>
      <c r="J1616" s="23">
        <v>9.1734377844030597</v>
      </c>
      <c r="K1616" s="24">
        <f t="shared" si="303"/>
        <v>1.5953804842440105</v>
      </c>
      <c r="L1616" t="str">
        <f t="shared" si="304"/>
        <v>Y</v>
      </c>
      <c r="M1616" s="10">
        <f t="shared" si="305"/>
        <v>0.95</v>
      </c>
      <c r="N1616" s="24">
        <f t="shared" si="306"/>
        <v>1.6448536269514715</v>
      </c>
      <c r="O1616" s="25">
        <f t="shared" si="307"/>
        <v>21.339015284182807</v>
      </c>
      <c r="P1616" s="8">
        <f t="shared" si="308"/>
        <v>33</v>
      </c>
      <c r="Q1616" s="8">
        <f t="shared" si="309"/>
        <v>299</v>
      </c>
      <c r="R1616" s="8">
        <f t="shared" si="310"/>
        <v>175.79052789366412</v>
      </c>
      <c r="S1616" s="8">
        <f t="shared" si="311"/>
        <v>176</v>
      </c>
      <c r="T1616" t="s">
        <v>175</v>
      </c>
    </row>
    <row r="1617" spans="1:20" x14ac:dyDescent="0.35">
      <c r="A1617" s="18" t="s">
        <v>3285</v>
      </c>
      <c r="B1617" s="18" t="s">
        <v>3286</v>
      </c>
      <c r="C1617" s="19">
        <v>964.25</v>
      </c>
      <c r="D1617" s="20">
        <f t="shared" si="300"/>
        <v>1.0460785669846053E-4</v>
      </c>
      <c r="E1617" s="10">
        <f>SUM($C$5:C1617)/SUM($C$5:$C$3941)</f>
        <v>0.92266849141100749</v>
      </c>
      <c r="F1617" t="str">
        <f t="shared" si="301"/>
        <v>B</v>
      </c>
      <c r="G1617" s="21">
        <v>0.34647862019403519</v>
      </c>
      <c r="H1617" s="22">
        <f t="shared" si="302"/>
        <v>0.2078871721164211</v>
      </c>
      <c r="I1617" s="23">
        <v>53.519230769230766</v>
      </c>
      <c r="J1617" s="23">
        <v>61.415808907075437</v>
      </c>
      <c r="K1617" s="24">
        <f t="shared" si="303"/>
        <v>1.1475465552166451</v>
      </c>
      <c r="L1617" t="str">
        <f t="shared" si="304"/>
        <v>Y</v>
      </c>
      <c r="M1617" s="10">
        <f t="shared" si="305"/>
        <v>0.95</v>
      </c>
      <c r="N1617" s="24">
        <f t="shared" si="306"/>
        <v>1.6448536269514715</v>
      </c>
      <c r="O1617" s="25">
        <f t="shared" si="307"/>
        <v>142.86387674496169</v>
      </c>
      <c r="P1617" s="8">
        <f t="shared" si="308"/>
        <v>250</v>
      </c>
      <c r="Q1617" s="8">
        <f t="shared" si="309"/>
        <v>2783</v>
      </c>
      <c r="R1617" s="8">
        <f t="shared" si="310"/>
        <v>1636.2805014808439</v>
      </c>
      <c r="S1617" s="8">
        <f t="shared" si="311"/>
        <v>1637</v>
      </c>
      <c r="T1617" t="s">
        <v>62</v>
      </c>
    </row>
    <row r="1618" spans="1:20" x14ac:dyDescent="0.35">
      <c r="A1618" s="18" t="s">
        <v>3287</v>
      </c>
      <c r="B1618" s="18" t="s">
        <v>3288</v>
      </c>
      <c r="C1618" s="19">
        <v>958.13</v>
      </c>
      <c r="D1618" s="20">
        <f t="shared" si="300"/>
        <v>1.0394392091106662E-4</v>
      </c>
      <c r="E1618" s="10">
        <f>SUM($C$5:C1618)/SUM($C$5:$C$3941)</f>
        <v>0.92277243533191866</v>
      </c>
      <c r="F1618" t="str">
        <f t="shared" si="301"/>
        <v>B</v>
      </c>
      <c r="G1618" s="21">
        <v>1.983706004140787</v>
      </c>
      <c r="H1618" s="22">
        <f t="shared" si="302"/>
        <v>1.1902236024844721</v>
      </c>
      <c r="I1618" s="23">
        <v>9.2884615384615383</v>
      </c>
      <c r="J1618" s="23">
        <v>15.261558189485131</v>
      </c>
      <c r="K1618" s="24">
        <f t="shared" si="303"/>
        <v>1.6430663061143411</v>
      </c>
      <c r="L1618" t="str">
        <f t="shared" si="304"/>
        <v>Y</v>
      </c>
      <c r="M1618" s="10">
        <f t="shared" si="305"/>
        <v>0.95</v>
      </c>
      <c r="N1618" s="24">
        <f t="shared" si="306"/>
        <v>1.6448536269514715</v>
      </c>
      <c r="O1618" s="25">
        <f t="shared" si="307"/>
        <v>35.501044550558369</v>
      </c>
      <c r="P1618" s="8">
        <f t="shared" si="308"/>
        <v>55</v>
      </c>
      <c r="Q1618" s="8">
        <f t="shared" si="309"/>
        <v>483</v>
      </c>
      <c r="R1618" s="8">
        <f t="shared" si="310"/>
        <v>284.88808380431971</v>
      </c>
      <c r="S1618" s="8">
        <f t="shared" si="311"/>
        <v>285</v>
      </c>
      <c r="T1618" t="s">
        <v>62</v>
      </c>
    </row>
    <row r="1619" spans="1:20" x14ac:dyDescent="0.35">
      <c r="A1619" s="18" t="s">
        <v>3289</v>
      </c>
      <c r="B1619" s="18" t="s">
        <v>3290</v>
      </c>
      <c r="C1619" s="19">
        <v>957.33</v>
      </c>
      <c r="D1619" s="20">
        <f t="shared" si="300"/>
        <v>1.0385713191925043E-4</v>
      </c>
      <c r="E1619" s="10">
        <f>SUM($C$5:C1619)/SUM($C$5:$C$3941)</f>
        <v>0.92287629246383784</v>
      </c>
      <c r="F1619" t="str">
        <f t="shared" si="301"/>
        <v>B</v>
      </c>
      <c r="G1619" s="21">
        <v>1.0854081632653061</v>
      </c>
      <c r="H1619" s="22">
        <f t="shared" si="302"/>
        <v>0.65124489795918361</v>
      </c>
      <c r="I1619" s="23">
        <v>16.96153846153846</v>
      </c>
      <c r="J1619" s="23">
        <v>84.469268466311377</v>
      </c>
      <c r="K1619" s="24">
        <f t="shared" si="303"/>
        <v>4.9800475739775418</v>
      </c>
      <c r="L1619" t="str">
        <f t="shared" si="304"/>
        <v>Z</v>
      </c>
      <c r="M1619" s="10">
        <f t="shared" si="305"/>
        <v>0.95</v>
      </c>
      <c r="N1619" s="24">
        <f t="shared" si="306"/>
        <v>1.6448536269514715</v>
      </c>
      <c r="O1619" s="25">
        <f t="shared" si="307"/>
        <v>196.49024206726574</v>
      </c>
      <c r="P1619" s="8">
        <f t="shared" si="308"/>
        <v>231</v>
      </c>
      <c r="Q1619" s="8">
        <f t="shared" si="309"/>
        <v>881.99999999999989</v>
      </c>
      <c r="R1619" s="8">
        <f t="shared" si="310"/>
        <v>520.44773573642078</v>
      </c>
      <c r="S1619" s="8">
        <f t="shared" si="311"/>
        <v>521</v>
      </c>
      <c r="T1619" t="s">
        <v>62</v>
      </c>
    </row>
    <row r="1620" spans="1:20" x14ac:dyDescent="0.35">
      <c r="A1620" s="18" t="s">
        <v>3291</v>
      </c>
      <c r="B1620" s="18" t="s">
        <v>3292</v>
      </c>
      <c r="C1620" s="19">
        <v>957.09</v>
      </c>
      <c r="D1620" s="20">
        <f t="shared" si="300"/>
        <v>1.0383109522170556E-4</v>
      </c>
      <c r="E1620" s="10">
        <f>SUM($C$5:C1620)/SUM($C$5:$C$3941)</f>
        <v>0.92298012355905956</v>
      </c>
      <c r="F1620" t="str">
        <f t="shared" si="301"/>
        <v>B</v>
      </c>
      <c r="G1620" s="21">
        <v>1.5024960753532179</v>
      </c>
      <c r="H1620" s="22">
        <f t="shared" si="302"/>
        <v>0.90149764521193076</v>
      </c>
      <c r="I1620" s="23">
        <v>12.25</v>
      </c>
      <c r="J1620" s="23">
        <v>20.21150419837139</v>
      </c>
      <c r="K1620" s="24">
        <f t="shared" si="303"/>
        <v>1.6499187100711339</v>
      </c>
      <c r="L1620" t="str">
        <f t="shared" si="304"/>
        <v>Y</v>
      </c>
      <c r="M1620" s="10">
        <f t="shared" si="305"/>
        <v>0.95</v>
      </c>
      <c r="N1620" s="24">
        <f t="shared" si="306"/>
        <v>1.6448536269514715</v>
      </c>
      <c r="O1620" s="25">
        <f t="shared" si="307"/>
        <v>47.015481779215833</v>
      </c>
      <c r="P1620" s="8">
        <f t="shared" si="308"/>
        <v>72</v>
      </c>
      <c r="Q1620" s="8">
        <f t="shared" si="309"/>
        <v>637</v>
      </c>
      <c r="R1620" s="8">
        <f t="shared" si="310"/>
        <v>375.92604502094969</v>
      </c>
      <c r="S1620" s="8">
        <f t="shared" si="311"/>
        <v>376</v>
      </c>
      <c r="T1620" t="s">
        <v>62</v>
      </c>
    </row>
    <row r="1621" spans="1:20" x14ac:dyDescent="0.35">
      <c r="A1621" s="18" t="s">
        <v>3293</v>
      </c>
      <c r="B1621" s="18" t="s">
        <v>3294</v>
      </c>
      <c r="C1621" s="19">
        <v>954.07</v>
      </c>
      <c r="D1621" s="20">
        <f t="shared" si="300"/>
        <v>1.0350346677759943E-4</v>
      </c>
      <c r="E1621" s="10">
        <f>SUM($C$5:C1621)/SUM($C$5:$C$3941)</f>
        <v>0.92308362702583724</v>
      </c>
      <c r="F1621" t="str">
        <f t="shared" si="301"/>
        <v>B</v>
      </c>
      <c r="G1621" s="21">
        <v>0.95311688311688314</v>
      </c>
      <c r="H1621" s="22">
        <f t="shared" si="302"/>
        <v>0.57187012987012986</v>
      </c>
      <c r="I1621" s="23">
        <v>19.25</v>
      </c>
      <c r="J1621" s="23">
        <v>43.977211121661817</v>
      </c>
      <c r="K1621" s="24">
        <f t="shared" si="303"/>
        <v>2.2845304478785358</v>
      </c>
      <c r="L1621" t="str">
        <f t="shared" si="304"/>
        <v>Z</v>
      </c>
      <c r="M1621" s="10">
        <f t="shared" si="305"/>
        <v>0.95</v>
      </c>
      <c r="N1621" s="24">
        <f t="shared" si="306"/>
        <v>1.6448536269514715</v>
      </c>
      <c r="O1621" s="25">
        <f t="shared" si="307"/>
        <v>102.29865862026358</v>
      </c>
      <c r="P1621" s="8">
        <f t="shared" si="308"/>
        <v>141</v>
      </c>
      <c r="Q1621" s="8">
        <f t="shared" si="309"/>
        <v>1001</v>
      </c>
      <c r="R1621" s="8">
        <f t="shared" si="310"/>
        <v>591.6751507669253</v>
      </c>
      <c r="S1621" s="8">
        <f t="shared" si="311"/>
        <v>592</v>
      </c>
      <c r="T1621" t="s">
        <v>62</v>
      </c>
    </row>
    <row r="1622" spans="1:20" x14ac:dyDescent="0.35">
      <c r="A1622" s="18" t="s">
        <v>3295</v>
      </c>
      <c r="B1622" s="18" t="s">
        <v>3296</v>
      </c>
      <c r="C1622" s="19">
        <v>951.92</v>
      </c>
      <c r="D1622" s="20">
        <f t="shared" si="300"/>
        <v>1.0327022136209339E-4</v>
      </c>
      <c r="E1622" s="10">
        <f>SUM($C$5:C1622)/SUM($C$5:$C$3941)</f>
        <v>0.92318689724719927</v>
      </c>
      <c r="F1622" t="str">
        <f t="shared" si="301"/>
        <v>B</v>
      </c>
      <c r="G1622" s="21">
        <v>0.17595563770794831</v>
      </c>
      <c r="H1622" s="22">
        <f t="shared" si="302"/>
        <v>0.10557338262476898</v>
      </c>
      <c r="I1622" s="23">
        <v>104.0384615384615</v>
      </c>
      <c r="J1622" s="23">
        <v>304.64958729780682</v>
      </c>
      <c r="K1622" s="24">
        <f t="shared" si="303"/>
        <v>2.928240025782987</v>
      </c>
      <c r="L1622" t="str">
        <f t="shared" si="304"/>
        <v>Z</v>
      </c>
      <c r="M1622" s="10">
        <f t="shared" si="305"/>
        <v>0.95</v>
      </c>
      <c r="N1622" s="24">
        <f t="shared" si="306"/>
        <v>1.6448536269514715</v>
      </c>
      <c r="O1622" s="25">
        <f t="shared" si="307"/>
        <v>708.66804271795877</v>
      </c>
      <c r="P1622" s="8">
        <f t="shared" si="308"/>
        <v>917</v>
      </c>
      <c r="Q1622" s="8">
        <f t="shared" si="309"/>
        <v>5409.9999999999982</v>
      </c>
      <c r="R1622" s="8">
        <f t="shared" si="310"/>
        <v>3201.3739889275371</v>
      </c>
      <c r="S1622" s="8">
        <f t="shared" si="311"/>
        <v>3202</v>
      </c>
      <c r="T1622" t="s">
        <v>62</v>
      </c>
    </row>
    <row r="1623" spans="1:20" x14ac:dyDescent="0.35">
      <c r="A1623" s="18" t="s">
        <v>3297</v>
      </c>
      <c r="B1623" s="18" t="s">
        <v>3298</v>
      </c>
      <c r="C1623" s="19">
        <v>950.45</v>
      </c>
      <c r="D1623" s="20">
        <f t="shared" si="300"/>
        <v>1.0311074658963114E-4</v>
      </c>
      <c r="E1623" s="10">
        <f>SUM($C$5:C1623)/SUM($C$5:$C$3941)</f>
        <v>0.9232900079937888</v>
      </c>
      <c r="F1623" t="str">
        <f t="shared" si="301"/>
        <v>B</v>
      </c>
      <c r="G1623" s="21">
        <v>1.2655792276964051</v>
      </c>
      <c r="H1623" s="22">
        <f t="shared" si="302"/>
        <v>0.75934753661784304</v>
      </c>
      <c r="I1623" s="23">
        <v>14.44230769230769</v>
      </c>
      <c r="J1623" s="23">
        <v>13.48552377302717</v>
      </c>
      <c r="K1623" s="24">
        <f t="shared" si="303"/>
        <v>0.93375131317897864</v>
      </c>
      <c r="L1623" t="str">
        <f t="shared" si="304"/>
        <v>X</v>
      </c>
      <c r="M1623" s="10">
        <f t="shared" si="305"/>
        <v>0.95</v>
      </c>
      <c r="N1623" s="24">
        <f t="shared" si="306"/>
        <v>1.6448536269514715</v>
      </c>
      <c r="O1623" s="25">
        <f t="shared" si="307"/>
        <v>31.369678922018569</v>
      </c>
      <c r="P1623" s="8">
        <f t="shared" si="308"/>
        <v>61</v>
      </c>
      <c r="Q1623" s="8">
        <f t="shared" si="309"/>
        <v>750.99999999999989</v>
      </c>
      <c r="R1623" s="8">
        <f t="shared" si="310"/>
        <v>444.74868445329287</v>
      </c>
      <c r="S1623" s="8">
        <f t="shared" si="311"/>
        <v>445</v>
      </c>
      <c r="T1623" t="s">
        <v>62</v>
      </c>
    </row>
    <row r="1624" spans="1:20" x14ac:dyDescent="0.35">
      <c r="A1624" s="18" t="s">
        <v>3299</v>
      </c>
      <c r="B1624" s="18" t="s">
        <v>3300</v>
      </c>
      <c r="C1624" s="19">
        <v>944.46</v>
      </c>
      <c r="D1624" s="20">
        <f t="shared" si="300"/>
        <v>1.0246091401340735E-4</v>
      </c>
      <c r="E1624" s="10">
        <f>SUM($C$5:C1624)/SUM($C$5:$C$3941)</f>
        <v>0.92339246890780236</v>
      </c>
      <c r="F1624" t="str">
        <f t="shared" si="301"/>
        <v>B</v>
      </c>
      <c r="G1624" s="21">
        <v>1.9433333333333329</v>
      </c>
      <c r="H1624" s="22">
        <f t="shared" si="302"/>
        <v>1.1659999999999997</v>
      </c>
      <c r="I1624" s="23">
        <v>9.3461538461538467</v>
      </c>
      <c r="J1624" s="23">
        <v>14.307388212600619</v>
      </c>
      <c r="K1624" s="24">
        <f t="shared" si="303"/>
        <v>1.5308316606074737</v>
      </c>
      <c r="L1624" t="str">
        <f t="shared" si="304"/>
        <v>Y</v>
      </c>
      <c r="M1624" s="10">
        <f t="shared" si="305"/>
        <v>0.95</v>
      </c>
      <c r="N1624" s="24">
        <f t="shared" si="306"/>
        <v>1.6448536269514715</v>
      </c>
      <c r="O1624" s="25">
        <f t="shared" si="307"/>
        <v>33.281478865481681</v>
      </c>
      <c r="P1624" s="8">
        <f t="shared" si="308"/>
        <v>52</v>
      </c>
      <c r="Q1624" s="8">
        <f t="shared" si="309"/>
        <v>486</v>
      </c>
      <c r="R1624" s="8">
        <f t="shared" si="310"/>
        <v>288.72464580941158</v>
      </c>
      <c r="S1624" s="8">
        <f t="shared" si="311"/>
        <v>289</v>
      </c>
      <c r="T1624" t="s">
        <v>62</v>
      </c>
    </row>
    <row r="1625" spans="1:20" x14ac:dyDescent="0.35">
      <c r="A1625" s="18" t="s">
        <v>3301</v>
      </c>
      <c r="B1625" s="18" t="s">
        <v>3302</v>
      </c>
      <c r="C1625" s="19">
        <v>943.27</v>
      </c>
      <c r="D1625" s="20">
        <f t="shared" si="300"/>
        <v>1.0233181538808075E-4</v>
      </c>
      <c r="E1625" s="10">
        <f>SUM($C$5:C1625)/SUM($C$5:$C$3941)</f>
        <v>0.92349480072319035</v>
      </c>
      <c r="F1625" t="str">
        <f t="shared" si="301"/>
        <v>B</v>
      </c>
      <c r="G1625" s="21">
        <v>3.0926885245901641</v>
      </c>
      <c r="H1625" s="22">
        <f t="shared" si="302"/>
        <v>1.8556131147540984</v>
      </c>
      <c r="I1625" s="23">
        <v>5.865384615384615</v>
      </c>
      <c r="J1625" s="23">
        <v>8.3525946330510017</v>
      </c>
      <c r="K1625" s="24">
        <f t="shared" si="303"/>
        <v>1.4240489210447611</v>
      </c>
      <c r="L1625" t="str">
        <f t="shared" si="304"/>
        <v>Y</v>
      </c>
      <c r="M1625" s="10">
        <f t="shared" si="305"/>
        <v>0.95</v>
      </c>
      <c r="N1625" s="24">
        <f t="shared" si="306"/>
        <v>1.6448536269514715</v>
      </c>
      <c r="O1625" s="25">
        <f t="shared" si="307"/>
        <v>19.429591035140696</v>
      </c>
      <c r="P1625" s="8">
        <f t="shared" si="308"/>
        <v>32</v>
      </c>
      <c r="Q1625" s="8">
        <f t="shared" si="309"/>
        <v>305</v>
      </c>
      <c r="R1625" s="8">
        <f t="shared" si="310"/>
        <v>181.30976744716318</v>
      </c>
      <c r="S1625" s="8">
        <f t="shared" si="311"/>
        <v>182</v>
      </c>
      <c r="T1625" t="s">
        <v>62</v>
      </c>
    </row>
    <row r="1626" spans="1:20" x14ac:dyDescent="0.35">
      <c r="A1626" s="18" t="s">
        <v>3303</v>
      </c>
      <c r="B1626" s="18" t="s">
        <v>3304</v>
      </c>
      <c r="C1626" s="19">
        <v>940.47</v>
      </c>
      <c r="D1626" s="20">
        <f t="shared" si="300"/>
        <v>1.0202805391672406E-4</v>
      </c>
      <c r="E1626" s="10">
        <f>SUM($C$5:C1626)/SUM($C$5:$C$3941)</f>
        <v>0.92359682877710714</v>
      </c>
      <c r="F1626" t="str">
        <f t="shared" si="301"/>
        <v>B</v>
      </c>
      <c r="G1626" s="21">
        <v>1.239090909090909</v>
      </c>
      <c r="H1626" s="22">
        <f t="shared" si="302"/>
        <v>0.74345454545454537</v>
      </c>
      <c r="I1626" s="23">
        <v>14.59615384615385</v>
      </c>
      <c r="J1626" s="23">
        <v>33.215434408663988</v>
      </c>
      <c r="K1626" s="24">
        <f t="shared" si="303"/>
        <v>2.2756292348491791</v>
      </c>
      <c r="L1626" t="str">
        <f t="shared" si="304"/>
        <v>Z</v>
      </c>
      <c r="M1626" s="10">
        <f t="shared" si="305"/>
        <v>0.95</v>
      </c>
      <c r="N1626" s="24">
        <f t="shared" si="306"/>
        <v>1.6448536269514715</v>
      </c>
      <c r="O1626" s="25">
        <f t="shared" si="307"/>
        <v>77.264890129014461</v>
      </c>
      <c r="P1626" s="8">
        <f t="shared" si="308"/>
        <v>107</v>
      </c>
      <c r="Q1626" s="8">
        <f t="shared" si="309"/>
        <v>759.00000000000023</v>
      </c>
      <c r="R1626" s="8">
        <f t="shared" si="310"/>
        <v>451.86497051376188</v>
      </c>
      <c r="S1626" s="8">
        <f t="shared" si="311"/>
        <v>452</v>
      </c>
      <c r="T1626" t="s">
        <v>62</v>
      </c>
    </row>
    <row r="1627" spans="1:20" x14ac:dyDescent="0.35">
      <c r="A1627" s="18" t="s">
        <v>3305</v>
      </c>
      <c r="B1627" s="18" t="s">
        <v>3306</v>
      </c>
      <c r="C1627" s="19">
        <v>940.4</v>
      </c>
      <c r="D1627" s="20">
        <f t="shared" si="300"/>
        <v>1.0202045987994015E-4</v>
      </c>
      <c r="E1627" s="10">
        <f>SUM($C$5:C1627)/SUM($C$5:$C$3941)</f>
        <v>0.9236988492369872</v>
      </c>
      <c r="F1627" t="str">
        <f t="shared" si="301"/>
        <v>B</v>
      </c>
      <c r="G1627" s="21">
        <v>1.320786516853933</v>
      </c>
      <c r="H1627" s="22">
        <f t="shared" si="302"/>
        <v>0.79247191011235973</v>
      </c>
      <c r="I1627" s="23">
        <v>13.69230769230769</v>
      </c>
      <c r="J1627" s="23">
        <v>24.291157482199932</v>
      </c>
      <c r="K1627" s="24">
        <f t="shared" si="303"/>
        <v>1.7740732992617931</v>
      </c>
      <c r="L1627" t="str">
        <f t="shared" si="304"/>
        <v>Y</v>
      </c>
      <c r="M1627" s="10">
        <f t="shared" si="305"/>
        <v>0.95</v>
      </c>
      <c r="N1627" s="24">
        <f t="shared" si="306"/>
        <v>1.6448536269514715</v>
      </c>
      <c r="O1627" s="25">
        <f t="shared" si="307"/>
        <v>56.505466430967488</v>
      </c>
      <c r="P1627" s="8">
        <f t="shared" si="308"/>
        <v>84</v>
      </c>
      <c r="Q1627" s="8">
        <f t="shared" si="309"/>
        <v>711.99999999999989</v>
      </c>
      <c r="R1627" s="8">
        <f t="shared" si="310"/>
        <v>423.89964811119313</v>
      </c>
      <c r="S1627" s="8">
        <f t="shared" si="311"/>
        <v>424</v>
      </c>
      <c r="T1627" t="s">
        <v>62</v>
      </c>
    </row>
    <row r="1628" spans="1:20" x14ac:dyDescent="0.35">
      <c r="A1628" s="18" t="s">
        <v>3307</v>
      </c>
      <c r="B1628" s="18" t="s">
        <v>3308</v>
      </c>
      <c r="C1628" s="19">
        <v>939.99</v>
      </c>
      <c r="D1628" s="20">
        <f t="shared" si="300"/>
        <v>1.0197598052163434E-4</v>
      </c>
      <c r="E1628" s="10">
        <f>SUM($C$5:C1628)/SUM($C$5:$C$3941)</f>
        <v>0.92380082521750884</v>
      </c>
      <c r="F1628" t="str">
        <f t="shared" si="301"/>
        <v>B</v>
      </c>
      <c r="G1628" s="21">
        <v>3.369139784946237</v>
      </c>
      <c r="H1628" s="22">
        <f t="shared" si="302"/>
        <v>2.0214838709677423</v>
      </c>
      <c r="I1628" s="23">
        <v>5.365384615384615</v>
      </c>
      <c r="J1628" s="23">
        <v>4.7321546978585296</v>
      </c>
      <c r="K1628" s="24">
        <f t="shared" si="303"/>
        <v>0.8819786533643138</v>
      </c>
      <c r="L1628" t="str">
        <f t="shared" si="304"/>
        <v>X</v>
      </c>
      <c r="M1628" s="10">
        <f t="shared" si="305"/>
        <v>0.95</v>
      </c>
      <c r="N1628" s="24">
        <f t="shared" si="306"/>
        <v>1.6448536269514715</v>
      </c>
      <c r="O1628" s="25">
        <f t="shared" si="307"/>
        <v>11.007816676579951</v>
      </c>
      <c r="P1628" s="8">
        <f t="shared" si="308"/>
        <v>22</v>
      </c>
      <c r="Q1628" s="8">
        <f t="shared" si="309"/>
        <v>279</v>
      </c>
      <c r="R1628" s="8">
        <f t="shared" si="310"/>
        <v>166.14296597647152</v>
      </c>
      <c r="S1628" s="8">
        <f t="shared" si="311"/>
        <v>167</v>
      </c>
      <c r="T1628" t="s">
        <v>62</v>
      </c>
    </row>
    <row r="1629" spans="1:20" x14ac:dyDescent="0.35">
      <c r="A1629" s="18" t="s">
        <v>3309</v>
      </c>
      <c r="B1629" s="18" t="s">
        <v>3310</v>
      </c>
      <c r="C1629" s="19">
        <v>939.52</v>
      </c>
      <c r="D1629" s="20">
        <f t="shared" si="300"/>
        <v>1.0192499198894233E-4</v>
      </c>
      <c r="E1629" s="10">
        <f>SUM($C$5:C1629)/SUM($C$5:$C$3941)</f>
        <v>0.92390275020949775</v>
      </c>
      <c r="F1629" t="str">
        <f t="shared" si="301"/>
        <v>B</v>
      </c>
      <c r="G1629" s="21">
        <v>4.6976000000000004</v>
      </c>
      <c r="H1629" s="22">
        <f t="shared" si="302"/>
        <v>2.8185600000000002</v>
      </c>
      <c r="I1629" s="23">
        <v>3.8461538461538458</v>
      </c>
      <c r="J1629" s="23">
        <v>8.3063514922691635</v>
      </c>
      <c r="K1629" s="24">
        <f t="shared" si="303"/>
        <v>2.1596513879899826</v>
      </c>
      <c r="L1629" t="str">
        <f t="shared" si="304"/>
        <v>Z</v>
      </c>
      <c r="M1629" s="10">
        <f t="shared" si="305"/>
        <v>0.95</v>
      </c>
      <c r="N1629" s="24">
        <f t="shared" si="306"/>
        <v>1.6448536269514715</v>
      </c>
      <c r="O1629" s="25">
        <f t="shared" si="307"/>
        <v>19.32202142916266</v>
      </c>
      <c r="P1629" s="8">
        <f t="shared" si="308"/>
        <v>28</v>
      </c>
      <c r="Q1629" s="8">
        <f t="shared" si="309"/>
        <v>199.99999999999997</v>
      </c>
      <c r="R1629" s="8">
        <f t="shared" si="310"/>
        <v>119.12868655381175</v>
      </c>
      <c r="S1629" s="8">
        <f t="shared" si="311"/>
        <v>120</v>
      </c>
      <c r="T1629" t="s">
        <v>175</v>
      </c>
    </row>
    <row r="1630" spans="1:20" x14ac:dyDescent="0.35">
      <c r="A1630" s="18" t="s">
        <v>3311</v>
      </c>
      <c r="B1630" s="18" t="s">
        <v>3312</v>
      </c>
      <c r="C1630" s="19">
        <v>935.26</v>
      </c>
      <c r="D1630" s="20">
        <f t="shared" si="300"/>
        <v>1.0146284060752108E-4</v>
      </c>
      <c r="E1630" s="10">
        <f>SUM($C$5:C1630)/SUM($C$5:$C$3941)</f>
        <v>0.92400421305010516</v>
      </c>
      <c r="F1630" t="str">
        <f t="shared" si="301"/>
        <v>B</v>
      </c>
      <c r="G1630" s="21">
        <v>0.26983843046739758</v>
      </c>
      <c r="H1630" s="22">
        <f t="shared" si="302"/>
        <v>0.16190305828043855</v>
      </c>
      <c r="I1630" s="23">
        <v>66.65384615384616</v>
      </c>
      <c r="J1630" s="23">
        <v>443.20193620902302</v>
      </c>
      <c r="K1630" s="24">
        <f t="shared" si="303"/>
        <v>6.6493077561653768</v>
      </c>
      <c r="L1630" t="str">
        <f t="shared" si="304"/>
        <v>Z</v>
      </c>
      <c r="M1630" s="10">
        <f t="shared" si="305"/>
        <v>0.95</v>
      </c>
      <c r="N1630" s="24">
        <f t="shared" si="306"/>
        <v>1.6448536269514715</v>
      </c>
      <c r="O1630" s="25">
        <f t="shared" si="307"/>
        <v>1030.9649569786864</v>
      </c>
      <c r="P1630" s="8">
        <f t="shared" si="308"/>
        <v>1165</v>
      </c>
      <c r="Q1630" s="8">
        <f t="shared" si="309"/>
        <v>3466.0000000000005</v>
      </c>
      <c r="R1630" s="8">
        <f t="shared" si="310"/>
        <v>2069.1965745530024</v>
      </c>
      <c r="S1630" s="8">
        <f t="shared" si="311"/>
        <v>2070</v>
      </c>
      <c r="T1630" t="s">
        <v>62</v>
      </c>
    </row>
    <row r="1631" spans="1:20" x14ac:dyDescent="0.35">
      <c r="A1631" s="18" t="s">
        <v>3313</v>
      </c>
      <c r="B1631" s="18" t="s">
        <v>3314</v>
      </c>
      <c r="C1631" s="19">
        <v>935.04</v>
      </c>
      <c r="D1631" s="20">
        <f t="shared" si="300"/>
        <v>1.0143897363477162E-4</v>
      </c>
      <c r="E1631" s="10">
        <f>SUM($C$5:C1631)/SUM($C$5:$C$3941)</f>
        <v>0.92410565202373984</v>
      </c>
      <c r="F1631" t="str">
        <f t="shared" si="301"/>
        <v>B</v>
      </c>
      <c r="G1631" s="21">
        <v>2.5829834254143651</v>
      </c>
      <c r="H1631" s="22">
        <f t="shared" si="302"/>
        <v>1.549790055248619</v>
      </c>
      <c r="I1631" s="23">
        <v>6.9615384615384617</v>
      </c>
      <c r="J1631" s="23">
        <v>10.09166135773868</v>
      </c>
      <c r="K1631" s="24">
        <f t="shared" si="303"/>
        <v>1.4496309132663296</v>
      </c>
      <c r="L1631" t="str">
        <f t="shared" si="304"/>
        <v>Y</v>
      </c>
      <c r="M1631" s="10">
        <f t="shared" si="305"/>
        <v>0.95</v>
      </c>
      <c r="N1631" s="24">
        <f t="shared" si="306"/>
        <v>1.6448536269514715</v>
      </c>
      <c r="O1631" s="25">
        <f t="shared" si="307"/>
        <v>23.474963368882307</v>
      </c>
      <c r="P1631" s="8">
        <f t="shared" si="308"/>
        <v>38</v>
      </c>
      <c r="Q1631" s="8">
        <f t="shared" si="309"/>
        <v>362</v>
      </c>
      <c r="R1631" s="8">
        <f t="shared" si="310"/>
        <v>216.13885587601573</v>
      </c>
      <c r="S1631" s="8">
        <f t="shared" si="311"/>
        <v>217</v>
      </c>
      <c r="T1631" t="s">
        <v>62</v>
      </c>
    </row>
    <row r="1632" spans="1:20" x14ac:dyDescent="0.35">
      <c r="A1632" s="18" t="s">
        <v>3315</v>
      </c>
      <c r="B1632" s="18" t="s">
        <v>3316</v>
      </c>
      <c r="C1632" s="19">
        <v>932.73</v>
      </c>
      <c r="D1632" s="20">
        <f t="shared" si="300"/>
        <v>1.0118837042090236E-4</v>
      </c>
      <c r="E1632" s="10">
        <f>SUM($C$5:C1632)/SUM($C$5:$C$3941)</f>
        <v>0.92420684039416079</v>
      </c>
      <c r="F1632" t="str">
        <f t="shared" si="301"/>
        <v>B</v>
      </c>
      <c r="G1632" s="21">
        <v>2.0544713656387672</v>
      </c>
      <c r="H1632" s="22">
        <f t="shared" si="302"/>
        <v>1.2326828193832602</v>
      </c>
      <c r="I1632" s="23">
        <v>8.7307692307692299</v>
      </c>
      <c r="J1632" s="23">
        <v>31.40258224964472</v>
      </c>
      <c r="K1632" s="24">
        <f t="shared" si="303"/>
        <v>3.5967715352015981</v>
      </c>
      <c r="L1632" t="str">
        <f t="shared" si="304"/>
        <v>Z</v>
      </c>
      <c r="M1632" s="10">
        <f t="shared" si="305"/>
        <v>0.95</v>
      </c>
      <c r="N1632" s="24">
        <f t="shared" si="306"/>
        <v>1.6448536269514715</v>
      </c>
      <c r="O1632" s="25">
        <f t="shared" si="307"/>
        <v>73.047880013673804</v>
      </c>
      <c r="P1632" s="8">
        <f t="shared" si="308"/>
        <v>91</v>
      </c>
      <c r="Q1632" s="8">
        <f t="shared" si="309"/>
        <v>453.99999999999994</v>
      </c>
      <c r="R1632" s="8">
        <f t="shared" si="310"/>
        <v>271.40463035370868</v>
      </c>
      <c r="S1632" s="8">
        <f t="shared" si="311"/>
        <v>272</v>
      </c>
      <c r="T1632" t="s">
        <v>62</v>
      </c>
    </row>
    <row r="1633" spans="1:20" x14ac:dyDescent="0.35">
      <c r="A1633" s="18" t="s">
        <v>3317</v>
      </c>
      <c r="B1633" s="18" t="s">
        <v>3318</v>
      </c>
      <c r="C1633" s="19">
        <v>929.65</v>
      </c>
      <c r="D1633" s="20">
        <f t="shared" si="300"/>
        <v>1.0085423280240999E-4</v>
      </c>
      <c r="E1633" s="10">
        <f>SUM($C$5:C1633)/SUM($C$5:$C$3941)</f>
        <v>0.92430769462696327</v>
      </c>
      <c r="F1633" t="str">
        <f t="shared" si="301"/>
        <v>B</v>
      </c>
      <c r="G1633" s="21">
        <v>0.15389008442310881</v>
      </c>
      <c r="H1633" s="22">
        <f t="shared" si="302"/>
        <v>9.2334050653865282E-2</v>
      </c>
      <c r="I1633" s="23">
        <v>116.17307692307691</v>
      </c>
      <c r="J1633" s="23">
        <v>577.56041093598412</v>
      </c>
      <c r="K1633" s="24">
        <f t="shared" si="303"/>
        <v>4.9715512942677007</v>
      </c>
      <c r="L1633" t="str">
        <f t="shared" si="304"/>
        <v>Z</v>
      </c>
      <c r="M1633" s="10">
        <f t="shared" si="305"/>
        <v>0.95</v>
      </c>
      <c r="N1633" s="24">
        <f t="shared" si="306"/>
        <v>1.6448536269514715</v>
      </c>
      <c r="O1633" s="25">
        <f t="shared" si="307"/>
        <v>1343.5061888637272</v>
      </c>
      <c r="P1633" s="8">
        <f t="shared" si="308"/>
        <v>1576</v>
      </c>
      <c r="Q1633" s="8">
        <f t="shared" si="309"/>
        <v>6040.9999999999991</v>
      </c>
      <c r="R1633" s="8">
        <f t="shared" si="310"/>
        <v>3617.3328434451701</v>
      </c>
      <c r="S1633" s="8">
        <f t="shared" si="311"/>
        <v>3618</v>
      </c>
      <c r="T1633" t="s">
        <v>62</v>
      </c>
    </row>
    <row r="1634" spans="1:20" x14ac:dyDescent="0.35">
      <c r="A1634" s="18" t="s">
        <v>3319</v>
      </c>
      <c r="B1634" s="18" t="s">
        <v>3320</v>
      </c>
      <c r="C1634" s="19">
        <v>928.44</v>
      </c>
      <c r="D1634" s="20">
        <f t="shared" si="300"/>
        <v>1.00722964452288E-4</v>
      </c>
      <c r="E1634" s="10">
        <f>SUM($C$5:C1634)/SUM($C$5:$C$3941)</f>
        <v>0.92440841759141557</v>
      </c>
      <c r="F1634" t="str">
        <f t="shared" si="301"/>
        <v>B</v>
      </c>
      <c r="G1634" s="21">
        <v>1.7451879699248121</v>
      </c>
      <c r="H1634" s="22">
        <f t="shared" si="302"/>
        <v>1.0471127819548871</v>
      </c>
      <c r="I1634" s="23">
        <v>10.23076923076923</v>
      </c>
      <c r="J1634" s="23">
        <v>27.480913436751891</v>
      </c>
      <c r="K1634" s="24">
        <f t="shared" si="303"/>
        <v>2.6861043208855233</v>
      </c>
      <c r="L1634" t="str">
        <f t="shared" si="304"/>
        <v>Z</v>
      </c>
      <c r="M1634" s="10">
        <f t="shared" si="305"/>
        <v>0.95</v>
      </c>
      <c r="N1634" s="24">
        <f t="shared" si="306"/>
        <v>1.6448536269514715</v>
      </c>
      <c r="O1634" s="25">
        <f t="shared" si="307"/>
        <v>63.925394779173608</v>
      </c>
      <c r="P1634" s="8">
        <f t="shared" si="308"/>
        <v>85</v>
      </c>
      <c r="Q1634" s="8">
        <f t="shared" si="309"/>
        <v>532</v>
      </c>
      <c r="R1634" s="8">
        <f t="shared" si="310"/>
        <v>318.7675345536382</v>
      </c>
      <c r="S1634" s="8">
        <f t="shared" si="311"/>
        <v>319</v>
      </c>
      <c r="T1634" t="s">
        <v>62</v>
      </c>
    </row>
    <row r="1635" spans="1:20" x14ac:dyDescent="0.35">
      <c r="A1635" s="18" t="s">
        <v>3321</v>
      </c>
      <c r="B1635" s="18" t="s">
        <v>3322</v>
      </c>
      <c r="C1635" s="19">
        <v>927.91</v>
      </c>
      <c r="D1635" s="20">
        <f t="shared" si="300"/>
        <v>1.0066546674520976E-4</v>
      </c>
      <c r="E1635" s="10">
        <f>SUM($C$5:C1635)/SUM($C$5:$C$3941)</f>
        <v>0.92450908305816071</v>
      </c>
      <c r="F1635" t="str">
        <f t="shared" si="301"/>
        <v>B</v>
      </c>
      <c r="G1635" s="21">
        <v>2.6436182336182341</v>
      </c>
      <c r="H1635" s="22">
        <f t="shared" si="302"/>
        <v>1.5861709401709405</v>
      </c>
      <c r="I1635" s="23">
        <v>6.75</v>
      </c>
      <c r="J1635" s="23">
        <v>9.0225751725933563</v>
      </c>
      <c r="K1635" s="24">
        <f t="shared" si="303"/>
        <v>1.3366778033471638</v>
      </c>
      <c r="L1635" t="str">
        <f t="shared" si="304"/>
        <v>Y</v>
      </c>
      <c r="M1635" s="10">
        <f t="shared" si="305"/>
        <v>0.95</v>
      </c>
      <c r="N1635" s="24">
        <f t="shared" si="306"/>
        <v>1.6448536269514715</v>
      </c>
      <c r="O1635" s="25">
        <f t="shared" si="307"/>
        <v>20.988082552650852</v>
      </c>
      <c r="P1635" s="8">
        <f t="shared" si="308"/>
        <v>35</v>
      </c>
      <c r="Q1635" s="8">
        <f t="shared" si="309"/>
        <v>351</v>
      </c>
      <c r="R1635" s="8">
        <f t="shared" si="310"/>
        <v>210.3747251346571</v>
      </c>
      <c r="S1635" s="8">
        <f t="shared" si="311"/>
        <v>211</v>
      </c>
      <c r="T1635" t="s">
        <v>62</v>
      </c>
    </row>
    <row r="1636" spans="1:20" x14ac:dyDescent="0.35">
      <c r="A1636" s="18" t="s">
        <v>3323</v>
      </c>
      <c r="B1636" s="18" t="s">
        <v>3324</v>
      </c>
      <c r="C1636" s="19">
        <v>927.54</v>
      </c>
      <c r="D1636" s="20">
        <f t="shared" si="300"/>
        <v>1.0062532683649476E-4</v>
      </c>
      <c r="E1636" s="10">
        <f>SUM($C$5:C1636)/SUM($C$5:$C$3941)</f>
        <v>0.92460970838499712</v>
      </c>
      <c r="F1636" t="str">
        <f t="shared" si="301"/>
        <v>B</v>
      </c>
      <c r="G1636" s="21">
        <v>3.8013934426229512</v>
      </c>
      <c r="H1636" s="22">
        <f t="shared" si="302"/>
        <v>2.2808360655737707</v>
      </c>
      <c r="I1636" s="23">
        <v>4.6923076923076934</v>
      </c>
      <c r="J1636" s="23">
        <v>6.172483091213147</v>
      </c>
      <c r="K1636" s="24">
        <f t="shared" si="303"/>
        <v>1.3154472161601785</v>
      </c>
      <c r="L1636" t="str">
        <f t="shared" si="304"/>
        <v>Y</v>
      </c>
      <c r="M1636" s="10">
        <f t="shared" si="305"/>
        <v>0.95</v>
      </c>
      <c r="N1636" s="24">
        <f t="shared" si="306"/>
        <v>1.6448536269514715</v>
      </c>
      <c r="O1636" s="25">
        <f t="shared" si="307"/>
        <v>14.358271579352985</v>
      </c>
      <c r="P1636" s="8">
        <f t="shared" si="308"/>
        <v>24</v>
      </c>
      <c r="Q1636" s="8">
        <f t="shared" si="309"/>
        <v>244.00000000000006</v>
      </c>
      <c r="R1636" s="8">
        <f t="shared" si="310"/>
        <v>146.27256434519339</v>
      </c>
      <c r="S1636" s="8">
        <f t="shared" si="311"/>
        <v>147</v>
      </c>
      <c r="T1636" t="s">
        <v>62</v>
      </c>
    </row>
    <row r="1637" spans="1:20" x14ac:dyDescent="0.35">
      <c r="A1637" s="18" t="s">
        <v>3325</v>
      </c>
      <c r="B1637" s="18" t="s">
        <v>3326</v>
      </c>
      <c r="C1637" s="19">
        <v>927.54</v>
      </c>
      <c r="D1637" s="20">
        <f t="shared" si="300"/>
        <v>1.0062532683649476E-4</v>
      </c>
      <c r="E1637" s="10">
        <f>SUM($C$5:C1637)/SUM($C$5:$C$3941)</f>
        <v>0.92471033371183353</v>
      </c>
      <c r="F1637" t="str">
        <f t="shared" si="301"/>
        <v>B</v>
      </c>
      <c r="G1637" s="21">
        <v>5.3926744186046518</v>
      </c>
      <c r="H1637" s="22">
        <f t="shared" si="302"/>
        <v>3.2356046511627912</v>
      </c>
      <c r="I1637" s="23">
        <v>3.307692307692307</v>
      </c>
      <c r="J1637" s="23">
        <v>5.6413684250712297</v>
      </c>
      <c r="K1637" s="24">
        <f t="shared" si="303"/>
        <v>1.7055299889750233</v>
      </c>
      <c r="L1637" t="str">
        <f t="shared" si="304"/>
        <v>Y</v>
      </c>
      <c r="M1637" s="10">
        <f t="shared" si="305"/>
        <v>0.95</v>
      </c>
      <c r="N1637" s="24">
        <f t="shared" si="306"/>
        <v>1.6448536269514715</v>
      </c>
      <c r="O1637" s="25">
        <f t="shared" si="307"/>
        <v>13.122806288715108</v>
      </c>
      <c r="P1637" s="8">
        <f t="shared" si="308"/>
        <v>20</v>
      </c>
      <c r="Q1637" s="8">
        <f t="shared" si="309"/>
        <v>171.99999999999997</v>
      </c>
      <c r="R1637" s="8">
        <f t="shared" si="310"/>
        <v>103.11016830890679</v>
      </c>
      <c r="S1637" s="8">
        <f t="shared" si="311"/>
        <v>104</v>
      </c>
      <c r="T1637" t="s">
        <v>62</v>
      </c>
    </row>
    <row r="1638" spans="1:20" x14ac:dyDescent="0.35">
      <c r="A1638" s="18" t="s">
        <v>3327</v>
      </c>
      <c r="B1638" s="18" t="s">
        <v>3328</v>
      </c>
      <c r="C1638" s="19">
        <v>927.41</v>
      </c>
      <c r="D1638" s="20">
        <f t="shared" si="300"/>
        <v>1.0061122362532464E-4</v>
      </c>
      <c r="E1638" s="10">
        <f>SUM($C$5:C1638)/SUM($C$5:$C$3941)</f>
        <v>0.9248109449354589</v>
      </c>
      <c r="F1638" t="str">
        <f t="shared" si="301"/>
        <v>B</v>
      </c>
      <c r="G1638" s="21">
        <v>6.8697037037037036</v>
      </c>
      <c r="H1638" s="22">
        <f t="shared" si="302"/>
        <v>4.1218222222222218</v>
      </c>
      <c r="I1638" s="23">
        <v>2.5961538461538458</v>
      </c>
      <c r="J1638" s="23">
        <v>6.088432025151211</v>
      </c>
      <c r="K1638" s="24">
        <f t="shared" si="303"/>
        <v>2.3451738170952816</v>
      </c>
      <c r="L1638" t="str">
        <f t="shared" si="304"/>
        <v>Z</v>
      </c>
      <c r="M1638" s="10">
        <f t="shared" si="305"/>
        <v>0.95</v>
      </c>
      <c r="N1638" s="24">
        <f t="shared" si="306"/>
        <v>1.6448536269514715</v>
      </c>
      <c r="O1638" s="25">
        <f t="shared" si="307"/>
        <v>14.16275414897405</v>
      </c>
      <c r="P1638" s="8">
        <f t="shared" si="308"/>
        <v>20</v>
      </c>
      <c r="Q1638" s="8">
        <f t="shared" si="309"/>
        <v>134.99999999999997</v>
      </c>
      <c r="R1638" s="8">
        <f t="shared" si="310"/>
        <v>80.935164528318822</v>
      </c>
      <c r="S1638" s="8">
        <f t="shared" si="311"/>
        <v>81</v>
      </c>
      <c r="T1638" t="s">
        <v>175</v>
      </c>
    </row>
    <row r="1639" spans="1:20" x14ac:dyDescent="0.35">
      <c r="A1639" s="18" t="s">
        <v>3329</v>
      </c>
      <c r="B1639" s="18" t="s">
        <v>3330</v>
      </c>
      <c r="C1639" s="19">
        <v>926.54</v>
      </c>
      <c r="D1639" s="20">
        <f t="shared" si="300"/>
        <v>1.0051684059672452E-4</v>
      </c>
      <c r="E1639" s="10">
        <f>SUM($C$5:C1639)/SUM($C$5:$C$3941)</f>
        <v>0.92491146177605554</v>
      </c>
      <c r="F1639" t="str">
        <f t="shared" si="301"/>
        <v>B</v>
      </c>
      <c r="G1639" s="21">
        <v>1.5442333333333329</v>
      </c>
      <c r="H1639" s="22">
        <f t="shared" si="302"/>
        <v>0.9265399999999997</v>
      </c>
      <c r="I1639" s="23">
        <v>11.53846153846154</v>
      </c>
      <c r="J1639" s="23">
        <v>13.31439076744766</v>
      </c>
      <c r="K1639" s="24">
        <f t="shared" si="303"/>
        <v>1.1539138665121305</v>
      </c>
      <c r="L1639" t="str">
        <f t="shared" si="304"/>
        <v>Y</v>
      </c>
      <c r="M1639" s="10">
        <f t="shared" si="305"/>
        <v>0.95</v>
      </c>
      <c r="N1639" s="24">
        <f t="shared" si="306"/>
        <v>1.6448536269514715</v>
      </c>
      <c r="O1639" s="25">
        <f t="shared" si="307"/>
        <v>30.971593721299357</v>
      </c>
      <c r="P1639" s="8">
        <f t="shared" si="308"/>
        <v>55</v>
      </c>
      <c r="Q1639" s="8">
        <f t="shared" si="309"/>
        <v>600.00000000000011</v>
      </c>
      <c r="R1639" s="8">
        <f t="shared" si="310"/>
        <v>359.88068334482551</v>
      </c>
      <c r="S1639" s="8">
        <f t="shared" si="311"/>
        <v>360</v>
      </c>
      <c r="T1639" t="s">
        <v>62</v>
      </c>
    </row>
    <row r="1640" spans="1:20" x14ac:dyDescent="0.35">
      <c r="A1640" s="18" t="s">
        <v>3331</v>
      </c>
      <c r="B1640" s="18" t="s">
        <v>3332</v>
      </c>
      <c r="C1640" s="19">
        <v>925.12</v>
      </c>
      <c r="D1640" s="20">
        <f t="shared" si="300"/>
        <v>1.0036279013625078E-4</v>
      </c>
      <c r="E1640" s="10">
        <f>SUM($C$5:C1640)/SUM($C$5:$C$3941)</f>
        <v>0.92501182456619169</v>
      </c>
      <c r="F1640" t="str">
        <f t="shared" si="301"/>
        <v>B</v>
      </c>
      <c r="G1640" s="21">
        <v>1.8104109589041091</v>
      </c>
      <c r="H1640" s="22">
        <f t="shared" si="302"/>
        <v>1.0862465753424655</v>
      </c>
      <c r="I1640" s="23">
        <v>9.8269230769230766</v>
      </c>
      <c r="J1640" s="23">
        <v>20.014427300096042</v>
      </c>
      <c r="K1640" s="24">
        <f t="shared" si="303"/>
        <v>2.0366931890508693</v>
      </c>
      <c r="L1640" t="str">
        <f t="shared" si="304"/>
        <v>Z</v>
      </c>
      <c r="M1640" s="10">
        <f t="shared" si="305"/>
        <v>0.95</v>
      </c>
      <c r="N1640" s="24">
        <f t="shared" si="306"/>
        <v>1.6448536269514715</v>
      </c>
      <c r="O1640" s="25">
        <f t="shared" si="307"/>
        <v>46.55704656187482</v>
      </c>
      <c r="P1640" s="8">
        <f t="shared" si="308"/>
        <v>67</v>
      </c>
      <c r="Q1640" s="8">
        <f t="shared" si="309"/>
        <v>511</v>
      </c>
      <c r="R1640" s="8">
        <f t="shared" si="310"/>
        <v>306.73351948784659</v>
      </c>
      <c r="S1640" s="8">
        <f t="shared" si="311"/>
        <v>307</v>
      </c>
      <c r="T1640" t="s">
        <v>62</v>
      </c>
    </row>
    <row r="1641" spans="1:20" x14ac:dyDescent="0.35">
      <c r="A1641" s="18" t="s">
        <v>3333</v>
      </c>
      <c r="B1641" s="18" t="s">
        <v>3334</v>
      </c>
      <c r="C1641" s="19">
        <v>924.5</v>
      </c>
      <c r="D1641" s="20">
        <f t="shared" si="300"/>
        <v>1.0029552866759322E-4</v>
      </c>
      <c r="E1641" s="10">
        <f>SUM($C$5:C1641)/SUM($C$5:$C$3941)</f>
        <v>0.92511212009485921</v>
      </c>
      <c r="F1641" t="str">
        <f t="shared" si="301"/>
        <v>B</v>
      </c>
      <c r="G1641" s="21">
        <v>7.8347457627118642</v>
      </c>
      <c r="H1641" s="22">
        <f t="shared" si="302"/>
        <v>4.700847457627118</v>
      </c>
      <c r="I1641" s="23">
        <v>2.2692307692307692</v>
      </c>
      <c r="J1641" s="23">
        <v>4.2060431995738883</v>
      </c>
      <c r="K1641" s="24">
        <f t="shared" si="303"/>
        <v>1.8535105625240864</v>
      </c>
      <c r="L1641" t="str">
        <f t="shared" si="304"/>
        <v>Y</v>
      </c>
      <c r="M1641" s="10">
        <f t="shared" si="305"/>
        <v>0.95</v>
      </c>
      <c r="N1641" s="24">
        <f t="shared" si="306"/>
        <v>1.6448536269514715</v>
      </c>
      <c r="O1641" s="25">
        <f t="shared" si="307"/>
        <v>9.7839896264670436</v>
      </c>
      <c r="P1641" s="8">
        <f t="shared" si="308"/>
        <v>15</v>
      </c>
      <c r="Q1641" s="8">
        <f t="shared" si="309"/>
        <v>118</v>
      </c>
      <c r="R1641" s="8">
        <f t="shared" si="310"/>
        <v>70.854579046895381</v>
      </c>
      <c r="S1641" s="8">
        <f t="shared" si="311"/>
        <v>71</v>
      </c>
      <c r="T1641" t="s">
        <v>175</v>
      </c>
    </row>
    <row r="1642" spans="1:20" x14ac:dyDescent="0.35">
      <c r="A1642" s="18" t="s">
        <v>3335</v>
      </c>
      <c r="B1642" s="18" t="s">
        <v>3336</v>
      </c>
      <c r="C1642" s="19">
        <v>921.54</v>
      </c>
      <c r="D1642" s="20">
        <f t="shared" si="300"/>
        <v>9.9974409397873284E-5</v>
      </c>
      <c r="E1642" s="10">
        <f>SUM($C$5:C1642)/SUM($C$5:$C$3941)</f>
        <v>0.92521209450425701</v>
      </c>
      <c r="F1642" t="str">
        <f t="shared" si="301"/>
        <v>B</v>
      </c>
      <c r="G1642" s="21">
        <v>0.42272477064220182</v>
      </c>
      <c r="H1642" s="22">
        <f t="shared" si="302"/>
        <v>0.25363486238532107</v>
      </c>
      <c r="I1642" s="23">
        <v>41.92307692307692</v>
      </c>
      <c r="J1642" s="23">
        <v>46.580668444107253</v>
      </c>
      <c r="K1642" s="24">
        <f t="shared" si="303"/>
        <v>1.1110985133456777</v>
      </c>
      <c r="L1642" t="str">
        <f t="shared" si="304"/>
        <v>Y</v>
      </c>
      <c r="M1642" s="10">
        <f t="shared" si="305"/>
        <v>0.95</v>
      </c>
      <c r="N1642" s="24">
        <f t="shared" si="306"/>
        <v>1.6448536269514715</v>
      </c>
      <c r="O1642" s="25">
        <f t="shared" si="307"/>
        <v>108.35475415402709</v>
      </c>
      <c r="P1642" s="8">
        <f t="shared" si="308"/>
        <v>193</v>
      </c>
      <c r="Q1642" s="8">
        <f t="shared" si="309"/>
        <v>2180</v>
      </c>
      <c r="R1642" s="8">
        <f t="shared" si="310"/>
        <v>1311.1089163061511</v>
      </c>
      <c r="S1642" s="8">
        <f t="shared" si="311"/>
        <v>1312</v>
      </c>
      <c r="T1642" t="s">
        <v>62</v>
      </c>
    </row>
    <row r="1643" spans="1:20" x14ac:dyDescent="0.35">
      <c r="A1643" s="18" t="s">
        <v>3337</v>
      </c>
      <c r="B1643" s="18" t="s">
        <v>3338</v>
      </c>
      <c r="C1643" s="19">
        <v>920.79</v>
      </c>
      <c r="D1643" s="20">
        <f t="shared" si="300"/>
        <v>9.9893044718045605E-5</v>
      </c>
      <c r="E1643" s="10">
        <f>SUM($C$5:C1643)/SUM($C$5:$C$3941)</f>
        <v>0.92531198754897503</v>
      </c>
      <c r="F1643" t="str">
        <f t="shared" si="301"/>
        <v>B</v>
      </c>
      <c r="G1643" s="21">
        <v>0.118034867324702</v>
      </c>
      <c r="H1643" s="22">
        <f t="shared" si="302"/>
        <v>7.0820920394821199E-2</v>
      </c>
      <c r="I1643" s="23">
        <v>150.0192307692308</v>
      </c>
      <c r="J1643" s="23">
        <v>245.75641458403601</v>
      </c>
      <c r="K1643" s="24">
        <f t="shared" si="303"/>
        <v>1.6381660759351198</v>
      </c>
      <c r="L1643" t="str">
        <f t="shared" si="304"/>
        <v>Y</v>
      </c>
      <c r="M1643" s="10">
        <f t="shared" si="305"/>
        <v>0.95</v>
      </c>
      <c r="N1643" s="24">
        <f t="shared" si="306"/>
        <v>1.6448536269514715</v>
      </c>
      <c r="O1643" s="25">
        <f t="shared" si="307"/>
        <v>571.67225747266184</v>
      </c>
      <c r="P1643" s="8">
        <f t="shared" si="308"/>
        <v>872</v>
      </c>
      <c r="Q1643" s="8">
        <f t="shared" si="309"/>
        <v>7801.0000000000018</v>
      </c>
      <c r="R1643" s="8">
        <f t="shared" si="310"/>
        <v>4693.6354298678634</v>
      </c>
      <c r="S1643" s="8">
        <f t="shared" si="311"/>
        <v>4694</v>
      </c>
      <c r="T1643" t="s">
        <v>62</v>
      </c>
    </row>
    <row r="1644" spans="1:20" x14ac:dyDescent="0.35">
      <c r="A1644" s="18" t="s">
        <v>3339</v>
      </c>
      <c r="B1644" s="18" t="s">
        <v>3340</v>
      </c>
      <c r="C1644" s="19">
        <v>919.02</v>
      </c>
      <c r="D1644" s="20">
        <f t="shared" si="300"/>
        <v>9.9701024073652265E-5</v>
      </c>
      <c r="E1644" s="10">
        <f>SUM($C$5:C1644)/SUM($C$5:$C$3941)</f>
        <v>0.92541168857304856</v>
      </c>
      <c r="F1644" t="str">
        <f t="shared" si="301"/>
        <v>B</v>
      </c>
      <c r="G1644" s="21">
        <v>1.094071428571429</v>
      </c>
      <c r="H1644" s="22">
        <f t="shared" si="302"/>
        <v>0.65644285714285744</v>
      </c>
      <c r="I1644" s="23">
        <v>16.15384615384615</v>
      </c>
      <c r="J1644" s="23">
        <v>46.63348313843742</v>
      </c>
      <c r="K1644" s="24">
        <f t="shared" si="303"/>
        <v>2.8868346704746983</v>
      </c>
      <c r="L1644" t="str">
        <f t="shared" si="304"/>
        <v>Z</v>
      </c>
      <c r="M1644" s="10">
        <f t="shared" si="305"/>
        <v>0.95</v>
      </c>
      <c r="N1644" s="24">
        <f t="shared" si="306"/>
        <v>1.6448536269514715</v>
      </c>
      <c r="O1644" s="25">
        <f t="shared" si="307"/>
        <v>108.47761033902863</v>
      </c>
      <c r="P1644" s="8">
        <f t="shared" si="308"/>
        <v>141</v>
      </c>
      <c r="Q1644" s="8">
        <f t="shared" si="309"/>
        <v>839.99999999999977</v>
      </c>
      <c r="R1644" s="8">
        <f t="shared" si="310"/>
        <v>505.89009621619488</v>
      </c>
      <c r="S1644" s="8">
        <f t="shared" si="311"/>
        <v>506</v>
      </c>
      <c r="T1644" t="s">
        <v>62</v>
      </c>
    </row>
    <row r="1645" spans="1:20" x14ac:dyDescent="0.35">
      <c r="A1645" s="18" t="s">
        <v>3341</v>
      </c>
      <c r="B1645" s="18" t="s">
        <v>3342</v>
      </c>
      <c r="C1645" s="19">
        <v>918.4</v>
      </c>
      <c r="D1645" s="20">
        <f t="shared" si="300"/>
        <v>9.963376260499471E-5</v>
      </c>
      <c r="E1645" s="10">
        <f>SUM($C$5:C1645)/SUM($C$5:$C$3941)</f>
        <v>0.92551132233565359</v>
      </c>
      <c r="F1645" t="str">
        <f t="shared" si="301"/>
        <v>B</v>
      </c>
      <c r="G1645" s="21">
        <v>2.278908188585608</v>
      </c>
      <c r="H1645" s="22">
        <f t="shared" si="302"/>
        <v>1.3673449131513646</v>
      </c>
      <c r="I1645" s="23">
        <v>7.75</v>
      </c>
      <c r="J1645" s="23">
        <v>6.7906365753174578</v>
      </c>
      <c r="K1645" s="24">
        <f t="shared" si="303"/>
        <v>0.87621117100870427</v>
      </c>
      <c r="L1645" t="str">
        <f t="shared" si="304"/>
        <v>X</v>
      </c>
      <c r="M1645" s="10">
        <f t="shared" si="305"/>
        <v>0.95</v>
      </c>
      <c r="N1645" s="24">
        <f t="shared" si="306"/>
        <v>1.6448536269514715</v>
      </c>
      <c r="O1645" s="25">
        <f t="shared" si="307"/>
        <v>15.796204332077391</v>
      </c>
      <c r="P1645" s="8">
        <f t="shared" si="308"/>
        <v>32</v>
      </c>
      <c r="Q1645" s="8">
        <f t="shared" si="309"/>
        <v>403</v>
      </c>
      <c r="R1645" s="8">
        <f t="shared" si="310"/>
        <v>242.78870645360951</v>
      </c>
      <c r="S1645" s="8">
        <f t="shared" si="311"/>
        <v>243</v>
      </c>
      <c r="T1645" t="s">
        <v>62</v>
      </c>
    </row>
    <row r="1646" spans="1:20" x14ac:dyDescent="0.35">
      <c r="A1646" s="18" t="s">
        <v>3343</v>
      </c>
      <c r="B1646" s="18" t="s">
        <v>3344</v>
      </c>
      <c r="C1646" s="19">
        <v>918.06</v>
      </c>
      <c r="D1646" s="20">
        <f t="shared" si="300"/>
        <v>9.9596877283472822E-5</v>
      </c>
      <c r="E1646" s="10">
        <f>SUM($C$5:C1646)/SUM($C$5:$C$3941)</f>
        <v>0.92561091921293714</v>
      </c>
      <c r="F1646" t="str">
        <f t="shared" si="301"/>
        <v>B</v>
      </c>
      <c r="G1646" s="21">
        <v>1.858421052631579</v>
      </c>
      <c r="H1646" s="22">
        <f t="shared" si="302"/>
        <v>1.1150526315789473</v>
      </c>
      <c r="I1646" s="23">
        <v>9.5</v>
      </c>
      <c r="J1646" s="23">
        <v>20.204348202169498</v>
      </c>
      <c r="K1646" s="24">
        <f t="shared" si="303"/>
        <v>2.1267734949652102</v>
      </c>
      <c r="L1646" t="str">
        <f t="shared" si="304"/>
        <v>Z</v>
      </c>
      <c r="M1646" s="10">
        <f t="shared" si="305"/>
        <v>0.95</v>
      </c>
      <c r="N1646" s="24">
        <f t="shared" si="306"/>
        <v>1.6448536269514715</v>
      </c>
      <c r="O1646" s="25">
        <f t="shared" si="307"/>
        <v>46.998835684707466</v>
      </c>
      <c r="P1646" s="8">
        <f t="shared" si="308"/>
        <v>66</v>
      </c>
      <c r="Q1646" s="8">
        <f t="shared" si="309"/>
        <v>494</v>
      </c>
      <c r="R1646" s="8">
        <f t="shared" si="310"/>
        <v>297.66706737260398</v>
      </c>
      <c r="S1646" s="8">
        <f t="shared" si="311"/>
        <v>298</v>
      </c>
      <c r="T1646" t="s">
        <v>62</v>
      </c>
    </row>
    <row r="1647" spans="1:20" x14ac:dyDescent="0.35">
      <c r="A1647" s="18" t="s">
        <v>3345</v>
      </c>
      <c r="B1647" s="18" t="s">
        <v>3346</v>
      </c>
      <c r="C1647" s="19">
        <v>917.79</v>
      </c>
      <c r="D1647" s="20">
        <f t="shared" si="300"/>
        <v>9.9567585998734865E-5</v>
      </c>
      <c r="E1647" s="10">
        <f>SUM($C$5:C1647)/SUM($C$5:$C$3941)</f>
        <v>0.92571048679893575</v>
      </c>
      <c r="F1647" t="str">
        <f t="shared" si="301"/>
        <v>B</v>
      </c>
      <c r="G1647" s="21">
        <v>3.5573255813953488</v>
      </c>
      <c r="H1647" s="22">
        <f t="shared" si="302"/>
        <v>2.1343953488372094</v>
      </c>
      <c r="I1647" s="23">
        <v>4.9615384615384617</v>
      </c>
      <c r="J1647" s="23">
        <v>7.2109979686846426</v>
      </c>
      <c r="K1647" s="24">
        <f t="shared" si="303"/>
        <v>1.4533794355488427</v>
      </c>
      <c r="L1647" t="str">
        <f t="shared" si="304"/>
        <v>Y</v>
      </c>
      <c r="M1647" s="10">
        <f t="shared" si="305"/>
        <v>0.95</v>
      </c>
      <c r="N1647" s="24">
        <f t="shared" si="306"/>
        <v>1.6448536269514715</v>
      </c>
      <c r="O1647" s="25">
        <f t="shared" si="307"/>
        <v>16.774038205131387</v>
      </c>
      <c r="P1647" s="8">
        <f t="shared" si="308"/>
        <v>27</v>
      </c>
      <c r="Q1647" s="8">
        <f t="shared" si="309"/>
        <v>258</v>
      </c>
      <c r="R1647" s="8">
        <f t="shared" si="310"/>
        <v>155.48461330835289</v>
      </c>
      <c r="S1647" s="8">
        <f t="shared" si="311"/>
        <v>156</v>
      </c>
      <c r="T1647" t="s">
        <v>62</v>
      </c>
    </row>
    <row r="1648" spans="1:20" x14ac:dyDescent="0.35">
      <c r="A1648" s="18" t="s">
        <v>3347</v>
      </c>
      <c r="B1648" s="18" t="s">
        <v>3348</v>
      </c>
      <c r="C1648" s="19">
        <v>917</v>
      </c>
      <c r="D1648" s="20">
        <f t="shared" si="300"/>
        <v>9.9481881869316373E-5</v>
      </c>
      <c r="E1648" s="10">
        <f>SUM($C$5:C1648)/SUM($C$5:$C$3941)</f>
        <v>0.92580996868080512</v>
      </c>
      <c r="F1648" t="str">
        <f t="shared" si="301"/>
        <v>B</v>
      </c>
      <c r="G1648" s="21">
        <v>3.6388888888888888</v>
      </c>
      <c r="H1648" s="22">
        <f t="shared" si="302"/>
        <v>2.1833333333333331</v>
      </c>
      <c r="I1648" s="23">
        <v>4.8461538461538458</v>
      </c>
      <c r="J1648" s="23">
        <v>14.451249508884141</v>
      </c>
      <c r="K1648" s="24">
        <f t="shared" si="303"/>
        <v>2.9820038669126006</v>
      </c>
      <c r="L1648" t="str">
        <f t="shared" si="304"/>
        <v>Z</v>
      </c>
      <c r="M1648" s="10">
        <f t="shared" si="305"/>
        <v>0.95</v>
      </c>
      <c r="N1648" s="24">
        <f t="shared" si="306"/>
        <v>1.6448536269514715</v>
      </c>
      <c r="O1648" s="25">
        <f t="shared" si="307"/>
        <v>33.616125316718957</v>
      </c>
      <c r="P1648" s="8">
        <f t="shared" si="308"/>
        <v>44</v>
      </c>
      <c r="Q1648" s="8">
        <f t="shared" si="309"/>
        <v>251.99999999999997</v>
      </c>
      <c r="R1648" s="8">
        <f t="shared" si="310"/>
        <v>151.93409579698974</v>
      </c>
      <c r="S1648" s="8">
        <f t="shared" si="311"/>
        <v>152</v>
      </c>
      <c r="T1648" t="s">
        <v>62</v>
      </c>
    </row>
    <row r="1649" spans="1:20" x14ac:dyDescent="0.35">
      <c r="A1649" s="18" t="s">
        <v>3349</v>
      </c>
      <c r="B1649" s="18" t="s">
        <v>3350</v>
      </c>
      <c r="C1649" s="19">
        <v>916.77</v>
      </c>
      <c r="D1649" s="20">
        <f t="shared" si="300"/>
        <v>9.9456930034169216E-5</v>
      </c>
      <c r="E1649" s="10">
        <f>SUM($C$5:C1649)/SUM($C$5:$C$3941)</f>
        <v>0.92590942561083922</v>
      </c>
      <c r="F1649" t="str">
        <f t="shared" si="301"/>
        <v>B</v>
      </c>
      <c r="G1649" s="21">
        <v>0.45792707292707291</v>
      </c>
      <c r="H1649" s="22">
        <f t="shared" si="302"/>
        <v>0.27475624375624375</v>
      </c>
      <c r="I1649" s="23">
        <v>38.5</v>
      </c>
      <c r="J1649" s="23">
        <v>27.931639239189579</v>
      </c>
      <c r="K1649" s="24">
        <f t="shared" si="303"/>
        <v>0.72549712309583325</v>
      </c>
      <c r="L1649" t="str">
        <f t="shared" si="304"/>
        <v>X</v>
      </c>
      <c r="M1649" s="10">
        <f t="shared" si="305"/>
        <v>0.95</v>
      </c>
      <c r="N1649" s="24">
        <f t="shared" si="306"/>
        <v>1.6448536269514715</v>
      </c>
      <c r="O1649" s="25">
        <f t="shared" si="307"/>
        <v>64.97386156046538</v>
      </c>
      <c r="P1649" s="8">
        <f t="shared" si="308"/>
        <v>142</v>
      </c>
      <c r="Q1649" s="8">
        <f t="shared" si="309"/>
        <v>2002</v>
      </c>
      <c r="R1649" s="8">
        <f t="shared" si="310"/>
        <v>1207.1833843614831</v>
      </c>
      <c r="S1649" s="8">
        <f t="shared" si="311"/>
        <v>1208</v>
      </c>
      <c r="T1649" t="s">
        <v>62</v>
      </c>
    </row>
    <row r="1650" spans="1:20" x14ac:dyDescent="0.35">
      <c r="A1650" s="18" t="s">
        <v>3351</v>
      </c>
      <c r="B1650" s="18" t="s">
        <v>3352</v>
      </c>
      <c r="C1650" s="19">
        <v>916.56</v>
      </c>
      <c r="D1650" s="20">
        <f t="shared" si="300"/>
        <v>9.9434147923817452E-5</v>
      </c>
      <c r="E1650" s="10">
        <f>SUM($C$5:C1650)/SUM($C$5:$C$3941)</f>
        <v>0.92600885975876313</v>
      </c>
      <c r="F1650" t="str">
        <f t="shared" si="301"/>
        <v>B</v>
      </c>
      <c r="G1650" s="21">
        <v>0.56717821782178224</v>
      </c>
      <c r="H1650" s="22">
        <f t="shared" si="302"/>
        <v>0.34030693069306933</v>
      </c>
      <c r="I1650" s="23">
        <v>31.07692307692308</v>
      </c>
      <c r="J1650" s="23">
        <v>58.148507021060148</v>
      </c>
      <c r="K1650" s="24">
        <f t="shared" si="303"/>
        <v>1.8711153249351036</v>
      </c>
      <c r="L1650" t="str">
        <f t="shared" si="304"/>
        <v>Y</v>
      </c>
      <c r="M1650" s="10">
        <f t="shared" si="305"/>
        <v>0.95</v>
      </c>
      <c r="N1650" s="24">
        <f t="shared" si="306"/>
        <v>1.6448536269514715</v>
      </c>
      <c r="O1650" s="25">
        <f t="shared" si="307"/>
        <v>135.26356304334581</v>
      </c>
      <c r="P1650" s="8">
        <f t="shared" si="308"/>
        <v>198</v>
      </c>
      <c r="Q1650" s="8">
        <f t="shared" si="309"/>
        <v>1616.0000000000002</v>
      </c>
      <c r="R1650" s="8">
        <f t="shared" si="310"/>
        <v>974.54136791357826</v>
      </c>
      <c r="S1650" s="8">
        <f t="shared" si="311"/>
        <v>975</v>
      </c>
      <c r="T1650" t="s">
        <v>62</v>
      </c>
    </row>
    <row r="1651" spans="1:20" x14ac:dyDescent="0.35">
      <c r="A1651" s="18" t="s">
        <v>3353</v>
      </c>
      <c r="B1651" s="18" t="s">
        <v>3354</v>
      </c>
      <c r="C1651" s="19">
        <v>916.52</v>
      </c>
      <c r="D1651" s="20">
        <f t="shared" si="300"/>
        <v>9.9429808474226652E-5</v>
      </c>
      <c r="E1651" s="10">
        <f>SUM($C$5:C1651)/SUM($C$5:$C$3941)</f>
        <v>0.92610828956723723</v>
      </c>
      <c r="F1651" t="str">
        <f t="shared" si="301"/>
        <v>B</v>
      </c>
      <c r="G1651" s="21">
        <v>1.3321511627906979</v>
      </c>
      <c r="H1651" s="22">
        <f t="shared" si="302"/>
        <v>0.79929069767441874</v>
      </c>
      <c r="I1651" s="23">
        <v>13.23076923076923</v>
      </c>
      <c r="J1651" s="23">
        <v>18.851967582977188</v>
      </c>
      <c r="K1651" s="24">
        <f t="shared" si="303"/>
        <v>1.4248580149924619</v>
      </c>
      <c r="L1651" t="str">
        <f t="shared" si="304"/>
        <v>Y</v>
      </c>
      <c r="M1651" s="10">
        <f t="shared" si="305"/>
        <v>0.95</v>
      </c>
      <c r="N1651" s="24">
        <f t="shared" si="306"/>
        <v>1.6448536269514715</v>
      </c>
      <c r="O1651" s="25">
        <f t="shared" si="307"/>
        <v>43.852962634579704</v>
      </c>
      <c r="P1651" s="8">
        <f t="shared" si="308"/>
        <v>71</v>
      </c>
      <c r="Q1651" s="8">
        <f t="shared" si="309"/>
        <v>688</v>
      </c>
      <c r="R1651" s="8">
        <f t="shared" si="310"/>
        <v>414.91280449118921</v>
      </c>
      <c r="S1651" s="8">
        <f t="shared" si="311"/>
        <v>415</v>
      </c>
      <c r="T1651" t="s">
        <v>62</v>
      </c>
    </row>
    <row r="1652" spans="1:20" x14ac:dyDescent="0.35">
      <c r="A1652" s="18" t="s">
        <v>3355</v>
      </c>
      <c r="B1652" s="18" t="s">
        <v>3356</v>
      </c>
      <c r="C1652" s="19">
        <v>916.05</v>
      </c>
      <c r="D1652" s="20">
        <f t="shared" si="300"/>
        <v>9.9378819941534628E-5</v>
      </c>
      <c r="E1652" s="10">
        <f>SUM($C$5:C1652)/SUM($C$5:$C$3941)</f>
        <v>0.92620766838717894</v>
      </c>
      <c r="F1652" t="str">
        <f t="shared" si="301"/>
        <v>B</v>
      </c>
      <c r="G1652" s="21">
        <v>1.420232558139535</v>
      </c>
      <c r="H1652" s="22">
        <f t="shared" si="302"/>
        <v>0.85213953488372096</v>
      </c>
      <c r="I1652" s="23">
        <v>12.40384615384615</v>
      </c>
      <c r="J1652" s="23">
        <v>26.792052974046289</v>
      </c>
      <c r="K1652" s="24">
        <f t="shared" si="303"/>
        <v>2.1599794645742754</v>
      </c>
      <c r="L1652" t="str">
        <f t="shared" si="304"/>
        <v>Z</v>
      </c>
      <c r="M1652" s="10">
        <f t="shared" si="305"/>
        <v>0.95</v>
      </c>
      <c r="N1652" s="24">
        <f t="shared" si="306"/>
        <v>1.6448536269514715</v>
      </c>
      <c r="O1652" s="25">
        <f t="shared" si="307"/>
        <v>62.322985269476298</v>
      </c>
      <c r="P1652" s="8">
        <f t="shared" si="308"/>
        <v>88</v>
      </c>
      <c r="Q1652" s="8">
        <f t="shared" si="309"/>
        <v>644.99999999999977</v>
      </c>
      <c r="R1652" s="8">
        <f t="shared" si="310"/>
        <v>389.08052906469811</v>
      </c>
      <c r="S1652" s="8">
        <f t="shared" si="311"/>
        <v>390</v>
      </c>
      <c r="T1652" t="s">
        <v>175</v>
      </c>
    </row>
    <row r="1653" spans="1:20" x14ac:dyDescent="0.35">
      <c r="A1653" s="18" t="s">
        <v>3357</v>
      </c>
      <c r="B1653" s="18" t="s">
        <v>3358</v>
      </c>
      <c r="C1653" s="19">
        <v>914.38</v>
      </c>
      <c r="D1653" s="20">
        <f t="shared" si="300"/>
        <v>9.919764792111832E-5</v>
      </c>
      <c r="E1653" s="10">
        <f>SUM($C$5:C1653)/SUM($C$5:$C$3941)</f>
        <v>0.92630686603510015</v>
      </c>
      <c r="F1653" t="str">
        <f t="shared" si="301"/>
        <v>B</v>
      </c>
      <c r="G1653" s="21">
        <v>3.5999212598425201</v>
      </c>
      <c r="H1653" s="22">
        <f t="shared" si="302"/>
        <v>2.1599527559055121</v>
      </c>
      <c r="I1653" s="23">
        <v>4.884615384615385</v>
      </c>
      <c r="J1653" s="23">
        <v>4.7718695565634137</v>
      </c>
      <c r="K1653" s="24">
        <f t="shared" si="303"/>
        <v>0.9769181769342421</v>
      </c>
      <c r="L1653" t="str">
        <f t="shared" si="304"/>
        <v>X</v>
      </c>
      <c r="M1653" s="10">
        <f t="shared" si="305"/>
        <v>0.95</v>
      </c>
      <c r="N1653" s="24">
        <f t="shared" si="306"/>
        <v>1.6448536269514715</v>
      </c>
      <c r="O1653" s="25">
        <f t="shared" si="307"/>
        <v>11.10020036051942</v>
      </c>
      <c r="P1653" s="8">
        <f t="shared" si="308"/>
        <v>21</v>
      </c>
      <c r="Q1653" s="8">
        <f t="shared" si="309"/>
        <v>254.00000000000003</v>
      </c>
      <c r="R1653" s="8">
        <f t="shared" si="310"/>
        <v>153.3591631858433</v>
      </c>
      <c r="S1653" s="8">
        <f t="shared" si="311"/>
        <v>154</v>
      </c>
      <c r="T1653" t="s">
        <v>62</v>
      </c>
    </row>
    <row r="1654" spans="1:20" x14ac:dyDescent="0.35">
      <c r="A1654" s="18" t="s">
        <v>3359</v>
      </c>
      <c r="B1654" s="18" t="s">
        <v>3360</v>
      </c>
      <c r="C1654" s="19">
        <v>913.78</v>
      </c>
      <c r="D1654" s="20">
        <f t="shared" si="300"/>
        <v>9.9132556177256172E-5</v>
      </c>
      <c r="E1654" s="10">
        <f>SUM($C$5:C1654)/SUM($C$5:$C$3941)</f>
        <v>0.92640599859127726</v>
      </c>
      <c r="F1654" t="str">
        <f t="shared" si="301"/>
        <v>B</v>
      </c>
      <c r="G1654" s="21">
        <v>0.42580615097856478</v>
      </c>
      <c r="H1654" s="22">
        <f t="shared" si="302"/>
        <v>0.25548369058713888</v>
      </c>
      <c r="I1654" s="23">
        <v>41.269230769230766</v>
      </c>
      <c r="J1654" s="23">
        <v>198.33237258471689</v>
      </c>
      <c r="K1654" s="24">
        <f t="shared" si="303"/>
        <v>4.8058170430593101</v>
      </c>
      <c r="L1654" t="str">
        <f t="shared" si="304"/>
        <v>Z</v>
      </c>
      <c r="M1654" s="10">
        <f t="shared" si="305"/>
        <v>0.95</v>
      </c>
      <c r="N1654" s="24">
        <f t="shared" si="306"/>
        <v>1.6448536269514715</v>
      </c>
      <c r="O1654" s="25">
        <f t="shared" si="307"/>
        <v>461.35566942299971</v>
      </c>
      <c r="P1654" s="8">
        <f t="shared" si="308"/>
        <v>544</v>
      </c>
      <c r="Q1654" s="8">
        <f t="shared" si="309"/>
        <v>2146</v>
      </c>
      <c r="R1654" s="8">
        <f t="shared" si="310"/>
        <v>1296.1291143454</v>
      </c>
      <c r="S1654" s="8">
        <f t="shared" si="311"/>
        <v>1297</v>
      </c>
      <c r="T1654" t="s">
        <v>175</v>
      </c>
    </row>
    <row r="1655" spans="1:20" x14ac:dyDescent="0.35">
      <c r="A1655" s="18" t="s">
        <v>3361</v>
      </c>
      <c r="B1655" s="18" t="s">
        <v>3362</v>
      </c>
      <c r="C1655" s="19">
        <v>913.7</v>
      </c>
      <c r="D1655" s="20">
        <f t="shared" si="300"/>
        <v>9.9123877278074559E-5</v>
      </c>
      <c r="E1655" s="10">
        <f>SUM($C$5:C1655)/SUM($C$5:$C$3941)</f>
        <v>0.92650512246855532</v>
      </c>
      <c r="F1655" t="str">
        <f t="shared" si="301"/>
        <v>B</v>
      </c>
      <c r="G1655" s="21">
        <v>3.5277992277992278</v>
      </c>
      <c r="H1655" s="22">
        <f t="shared" si="302"/>
        <v>2.1166795366795368</v>
      </c>
      <c r="I1655" s="23">
        <v>4.9807692307692308</v>
      </c>
      <c r="J1655" s="23">
        <v>9.9301292067801619</v>
      </c>
      <c r="K1655" s="24">
        <f t="shared" si="303"/>
        <v>1.9936938947975615</v>
      </c>
      <c r="L1655" t="str">
        <f t="shared" si="304"/>
        <v>Y</v>
      </c>
      <c r="M1655" s="10">
        <f t="shared" si="305"/>
        <v>0.95</v>
      </c>
      <c r="N1655" s="24">
        <f t="shared" si="306"/>
        <v>1.6448536269514715</v>
      </c>
      <c r="O1655" s="25">
        <f t="shared" si="307"/>
        <v>23.09921142951108</v>
      </c>
      <c r="P1655" s="8">
        <f t="shared" si="308"/>
        <v>34</v>
      </c>
      <c r="Q1655" s="8">
        <f t="shared" si="309"/>
        <v>259</v>
      </c>
      <c r="R1655" s="8">
        <f t="shared" si="310"/>
        <v>156.43622389168385</v>
      </c>
      <c r="S1655" s="8">
        <f t="shared" si="311"/>
        <v>157</v>
      </c>
      <c r="T1655" t="s">
        <v>62</v>
      </c>
    </row>
    <row r="1656" spans="1:20" x14ac:dyDescent="0.35">
      <c r="A1656" s="18" t="s">
        <v>3363</v>
      </c>
      <c r="B1656" s="18" t="s">
        <v>3364</v>
      </c>
      <c r="C1656" s="19">
        <v>913.04</v>
      </c>
      <c r="D1656" s="20">
        <f t="shared" si="300"/>
        <v>9.9052276359826191E-5</v>
      </c>
      <c r="E1656" s="10">
        <f>SUM($C$5:C1656)/SUM($C$5:$C$3941)</f>
        <v>0.92660417474491497</v>
      </c>
      <c r="F1656" t="str">
        <f t="shared" si="301"/>
        <v>B</v>
      </c>
      <c r="G1656" s="21">
        <v>7.4839344262295091</v>
      </c>
      <c r="H1656" s="22">
        <f t="shared" si="302"/>
        <v>4.4903606557377049</v>
      </c>
      <c r="I1656" s="23">
        <v>2.3461538461538458</v>
      </c>
      <c r="J1656" s="23">
        <v>6.2618816171844056</v>
      </c>
      <c r="K1656" s="24">
        <f t="shared" si="303"/>
        <v>2.6689987220785993</v>
      </c>
      <c r="L1656" t="str">
        <f t="shared" si="304"/>
        <v>Z</v>
      </c>
      <c r="M1656" s="10">
        <f t="shared" si="305"/>
        <v>0.95</v>
      </c>
      <c r="N1656" s="24">
        <f t="shared" si="306"/>
        <v>1.6448536269514715</v>
      </c>
      <c r="O1656" s="25">
        <f t="shared" si="307"/>
        <v>14.566228133582589</v>
      </c>
      <c r="P1656" s="8">
        <f t="shared" si="308"/>
        <v>20</v>
      </c>
      <c r="Q1656" s="8">
        <f t="shared" si="309"/>
        <v>121.99999999999999</v>
      </c>
      <c r="R1656" s="8">
        <f t="shared" si="310"/>
        <v>73.714733739380918</v>
      </c>
      <c r="S1656" s="8">
        <f t="shared" si="311"/>
        <v>74</v>
      </c>
      <c r="T1656" t="s">
        <v>175</v>
      </c>
    </row>
    <row r="1657" spans="1:20" x14ac:dyDescent="0.35">
      <c r="A1657" s="18" t="s">
        <v>3365</v>
      </c>
      <c r="B1657" s="18" t="s">
        <v>3366</v>
      </c>
      <c r="C1657" s="19">
        <v>910.63</v>
      </c>
      <c r="D1657" s="20">
        <f t="shared" si="300"/>
        <v>9.8790824521979902E-5</v>
      </c>
      <c r="E1657" s="10">
        <f>SUM($C$5:C1657)/SUM($C$5:$C$3941)</f>
        <v>0.9267029655694371</v>
      </c>
      <c r="F1657" t="str">
        <f t="shared" si="301"/>
        <v>B</v>
      </c>
      <c r="G1657" s="21">
        <v>5.5189696969696973</v>
      </c>
      <c r="H1657" s="22">
        <f t="shared" si="302"/>
        <v>3.3113818181818182</v>
      </c>
      <c r="I1657" s="23">
        <v>3.1730769230769229</v>
      </c>
      <c r="J1657" s="23">
        <v>5.2532759297382068</v>
      </c>
      <c r="K1657" s="24">
        <f t="shared" si="303"/>
        <v>1.6555778687659803</v>
      </c>
      <c r="L1657" t="str">
        <f t="shared" si="304"/>
        <v>Y</v>
      </c>
      <c r="M1657" s="10">
        <f t="shared" si="305"/>
        <v>0.95</v>
      </c>
      <c r="N1657" s="24">
        <f t="shared" si="306"/>
        <v>1.6448536269514715</v>
      </c>
      <c r="O1657" s="25">
        <f t="shared" si="307"/>
        <v>12.220035497194781</v>
      </c>
      <c r="P1657" s="8">
        <f t="shared" si="308"/>
        <v>19</v>
      </c>
      <c r="Q1657" s="8">
        <f t="shared" si="309"/>
        <v>165</v>
      </c>
      <c r="R1657" s="8">
        <f t="shared" si="310"/>
        <v>99.827993025362574</v>
      </c>
      <c r="S1657" s="8">
        <f t="shared" si="311"/>
        <v>100</v>
      </c>
      <c r="T1657" t="s">
        <v>62</v>
      </c>
    </row>
    <row r="1658" spans="1:20" x14ac:dyDescent="0.35">
      <c r="A1658" s="18" t="s">
        <v>3367</v>
      </c>
      <c r="B1658" s="18" t="s">
        <v>3368</v>
      </c>
      <c r="C1658" s="19">
        <v>909.78</v>
      </c>
      <c r="D1658" s="20">
        <f t="shared" si="300"/>
        <v>9.869861121817519E-5</v>
      </c>
      <c r="E1658" s="10">
        <f>SUM($C$5:C1658)/SUM($C$5:$C$3941)</f>
        <v>0.92680166418065513</v>
      </c>
      <c r="F1658" t="str">
        <f t="shared" si="301"/>
        <v>B</v>
      </c>
      <c r="G1658" s="21">
        <v>2.2575186104218359</v>
      </c>
      <c r="H1658" s="22">
        <f t="shared" si="302"/>
        <v>1.3545111662531015</v>
      </c>
      <c r="I1658" s="23">
        <v>7.75</v>
      </c>
      <c r="J1658" s="23">
        <v>14.81900607923725</v>
      </c>
      <c r="K1658" s="24">
        <f t="shared" si="303"/>
        <v>1.9121298166757741</v>
      </c>
      <c r="L1658" t="str">
        <f t="shared" si="304"/>
        <v>Y</v>
      </c>
      <c r="M1658" s="10">
        <f t="shared" si="305"/>
        <v>0.95</v>
      </c>
      <c r="N1658" s="24">
        <f t="shared" si="306"/>
        <v>1.6448536269514715</v>
      </c>
      <c r="O1658" s="25">
        <f t="shared" si="307"/>
        <v>34.471591202034745</v>
      </c>
      <c r="P1658" s="8">
        <f t="shared" si="308"/>
        <v>50</v>
      </c>
      <c r="Q1658" s="8">
        <f t="shared" si="309"/>
        <v>403</v>
      </c>
      <c r="R1658" s="8">
        <f t="shared" si="310"/>
        <v>243.93618423941305</v>
      </c>
      <c r="S1658" s="8">
        <f t="shared" si="311"/>
        <v>244</v>
      </c>
      <c r="T1658" t="s">
        <v>175</v>
      </c>
    </row>
    <row r="1659" spans="1:20" x14ac:dyDescent="0.35">
      <c r="A1659" s="18" t="s">
        <v>3369</v>
      </c>
      <c r="B1659" s="18" t="s">
        <v>3370</v>
      </c>
      <c r="C1659" s="19">
        <v>909.76</v>
      </c>
      <c r="D1659" s="20">
        <f t="shared" si="300"/>
        <v>9.8696441493379783E-5</v>
      </c>
      <c r="E1659" s="10">
        <f>SUM($C$5:C1659)/SUM($C$5:$C$3941)</f>
        <v>0.92690036062214853</v>
      </c>
      <c r="F1659" t="str">
        <f t="shared" si="301"/>
        <v>B</v>
      </c>
      <c r="G1659" s="21">
        <v>1.6187900355871889</v>
      </c>
      <c r="H1659" s="22">
        <f t="shared" si="302"/>
        <v>0.97127402135231333</v>
      </c>
      <c r="I1659" s="23">
        <v>10.80769230769231</v>
      </c>
      <c r="J1659" s="23">
        <v>12.163975197662619</v>
      </c>
      <c r="K1659" s="24">
        <f t="shared" si="303"/>
        <v>1.1254923670435162</v>
      </c>
      <c r="L1659" t="str">
        <f t="shared" si="304"/>
        <v>Y</v>
      </c>
      <c r="M1659" s="10">
        <f t="shared" si="305"/>
        <v>0.95</v>
      </c>
      <c r="N1659" s="24">
        <f t="shared" si="306"/>
        <v>1.6448536269514715</v>
      </c>
      <c r="O1659" s="25">
        <f t="shared" si="307"/>
        <v>28.295526580086129</v>
      </c>
      <c r="P1659" s="8">
        <f t="shared" si="308"/>
        <v>50</v>
      </c>
      <c r="Q1659" s="8">
        <f t="shared" si="309"/>
        <v>562.00000000000011</v>
      </c>
      <c r="R1659" s="8">
        <f t="shared" si="310"/>
        <v>340.18273557984531</v>
      </c>
      <c r="S1659" s="8">
        <f t="shared" si="311"/>
        <v>341</v>
      </c>
      <c r="T1659" t="s">
        <v>62</v>
      </c>
    </row>
    <row r="1660" spans="1:20" x14ac:dyDescent="0.35">
      <c r="A1660" s="18" t="s">
        <v>3371</v>
      </c>
      <c r="B1660" s="18" t="s">
        <v>3372</v>
      </c>
      <c r="C1660" s="19">
        <v>909.1</v>
      </c>
      <c r="D1660" s="20">
        <f t="shared" si="300"/>
        <v>9.8624840575131415E-5</v>
      </c>
      <c r="E1660" s="10">
        <f>SUM($C$5:C1660)/SUM($C$5:$C$3941)</f>
        <v>0.92699898546272363</v>
      </c>
      <c r="F1660" t="str">
        <f t="shared" si="301"/>
        <v>B</v>
      </c>
      <c r="G1660" s="21">
        <v>1.9849344978165939</v>
      </c>
      <c r="H1660" s="22">
        <f t="shared" si="302"/>
        <v>1.1909606986899564</v>
      </c>
      <c r="I1660" s="23">
        <v>8.8076923076923084</v>
      </c>
      <c r="J1660" s="23">
        <v>25.074820165553369</v>
      </c>
      <c r="K1660" s="24">
        <f t="shared" si="303"/>
        <v>2.8469228135562776</v>
      </c>
      <c r="L1660" t="str">
        <f t="shared" si="304"/>
        <v>Z</v>
      </c>
      <c r="M1660" s="10">
        <f t="shared" si="305"/>
        <v>0.95</v>
      </c>
      <c r="N1660" s="24">
        <f t="shared" si="306"/>
        <v>1.6448536269514715</v>
      </c>
      <c r="O1660" s="25">
        <f t="shared" si="307"/>
        <v>58.328402430615832</v>
      </c>
      <c r="P1660" s="8">
        <f t="shared" si="308"/>
        <v>76</v>
      </c>
      <c r="Q1660" s="8">
        <f t="shared" si="309"/>
        <v>458.00000000000006</v>
      </c>
      <c r="R1660" s="8">
        <f t="shared" si="310"/>
        <v>277.33138578186794</v>
      </c>
      <c r="S1660" s="8">
        <f t="shared" si="311"/>
        <v>278</v>
      </c>
      <c r="T1660" t="s">
        <v>175</v>
      </c>
    </row>
    <row r="1661" spans="1:20" x14ac:dyDescent="0.35">
      <c r="A1661" s="18" t="s">
        <v>3373</v>
      </c>
      <c r="B1661" s="18" t="s">
        <v>3374</v>
      </c>
      <c r="C1661" s="19">
        <v>908.88</v>
      </c>
      <c r="D1661" s="20">
        <f t="shared" si="300"/>
        <v>9.8600973602381968E-5</v>
      </c>
      <c r="E1661" s="10">
        <f>SUM($C$5:C1661)/SUM($C$5:$C$3941)</f>
        <v>0.92709758643632612</v>
      </c>
      <c r="F1661" t="str">
        <f t="shared" si="301"/>
        <v>B</v>
      </c>
      <c r="G1661" s="21">
        <v>2.0656363636363642</v>
      </c>
      <c r="H1661" s="22">
        <f t="shared" si="302"/>
        <v>1.2393818181818184</v>
      </c>
      <c r="I1661" s="23">
        <v>8.4615384615384617</v>
      </c>
      <c r="J1661" s="23">
        <v>18.904778458556951</v>
      </c>
      <c r="K1661" s="24">
        <f t="shared" si="303"/>
        <v>2.2342010905567307</v>
      </c>
      <c r="L1661" t="str">
        <f t="shared" si="304"/>
        <v>Z</v>
      </c>
      <c r="M1661" s="10">
        <f t="shared" si="305"/>
        <v>0.95</v>
      </c>
      <c r="N1661" s="24">
        <f t="shared" si="306"/>
        <v>1.6448536269514715</v>
      </c>
      <c r="O1661" s="25">
        <f t="shared" si="307"/>
        <v>43.975809936502181</v>
      </c>
      <c r="P1661" s="8">
        <f t="shared" si="308"/>
        <v>61</v>
      </c>
      <c r="Q1661" s="8">
        <f t="shared" si="309"/>
        <v>440</v>
      </c>
      <c r="R1661" s="8">
        <f t="shared" si="310"/>
        <v>266.4641427941221</v>
      </c>
      <c r="S1661" s="8">
        <f t="shared" si="311"/>
        <v>267</v>
      </c>
      <c r="T1661" t="s">
        <v>175</v>
      </c>
    </row>
    <row r="1662" spans="1:20" x14ac:dyDescent="0.35">
      <c r="A1662" s="18" t="s">
        <v>3375</v>
      </c>
      <c r="B1662" s="18" t="s">
        <v>3376</v>
      </c>
      <c r="C1662" s="19">
        <v>908.79</v>
      </c>
      <c r="D1662" s="20">
        <f t="shared" si="300"/>
        <v>9.8591209840802644E-5</v>
      </c>
      <c r="E1662" s="10">
        <f>SUM($C$5:C1662)/SUM($C$5:$C$3941)</f>
        <v>0.9271961776461668</v>
      </c>
      <c r="F1662" t="str">
        <f t="shared" si="301"/>
        <v>B</v>
      </c>
      <c r="G1662" s="21">
        <v>1.649346642468239</v>
      </c>
      <c r="H1662" s="22">
        <f t="shared" si="302"/>
        <v>0.98960798548094342</v>
      </c>
      <c r="I1662" s="23">
        <v>10.59615384615385</v>
      </c>
      <c r="J1662" s="23">
        <v>12.931584097471781</v>
      </c>
      <c r="K1662" s="24">
        <f t="shared" si="303"/>
        <v>1.2204035808866285</v>
      </c>
      <c r="L1662" t="str">
        <f t="shared" si="304"/>
        <v>Y</v>
      </c>
      <c r="M1662" s="10">
        <f t="shared" si="305"/>
        <v>0.95</v>
      </c>
      <c r="N1662" s="24">
        <f t="shared" si="306"/>
        <v>1.6448536269514715</v>
      </c>
      <c r="O1662" s="25">
        <f t="shared" si="307"/>
        <v>30.081118680917971</v>
      </c>
      <c r="P1662" s="8">
        <f t="shared" si="308"/>
        <v>52</v>
      </c>
      <c r="Q1662" s="8">
        <f t="shared" si="309"/>
        <v>551.00000000000023</v>
      </c>
      <c r="R1662" s="8">
        <f t="shared" si="310"/>
        <v>333.70230132326395</v>
      </c>
      <c r="S1662" s="8">
        <f t="shared" si="311"/>
        <v>334</v>
      </c>
      <c r="T1662" t="s">
        <v>62</v>
      </c>
    </row>
    <row r="1663" spans="1:20" x14ac:dyDescent="0.35">
      <c r="A1663" s="18" t="s">
        <v>3377</v>
      </c>
      <c r="B1663" s="18" t="s">
        <v>3378</v>
      </c>
      <c r="C1663" s="19">
        <v>907.77</v>
      </c>
      <c r="D1663" s="20">
        <f t="shared" si="300"/>
        <v>9.8480553876236981E-5</v>
      </c>
      <c r="E1663" s="10">
        <f>SUM($C$5:C1663)/SUM($C$5:$C$3941)</f>
        <v>0.92729465820004298</v>
      </c>
      <c r="F1663" t="str">
        <f t="shared" si="301"/>
        <v>B</v>
      </c>
      <c r="G1663" s="21">
        <v>0.86702005730659026</v>
      </c>
      <c r="H1663" s="22">
        <f t="shared" si="302"/>
        <v>0.52021203438395414</v>
      </c>
      <c r="I1663" s="23">
        <v>20.13461538461538</v>
      </c>
      <c r="J1663" s="23">
        <v>27.479781406038882</v>
      </c>
      <c r="K1663" s="24">
        <f t="shared" si="303"/>
        <v>1.3648028969570412</v>
      </c>
      <c r="L1663" t="str">
        <f t="shared" si="304"/>
        <v>Y</v>
      </c>
      <c r="M1663" s="10">
        <f t="shared" si="305"/>
        <v>0.95</v>
      </c>
      <c r="N1663" s="24">
        <f t="shared" si="306"/>
        <v>1.6448536269514715</v>
      </c>
      <c r="O1663" s="25">
        <f t="shared" si="307"/>
        <v>63.922761478413875</v>
      </c>
      <c r="P1663" s="8">
        <f t="shared" si="308"/>
        <v>105</v>
      </c>
      <c r="Q1663" s="8">
        <f t="shared" si="309"/>
        <v>1046.9999999999998</v>
      </c>
      <c r="R1663" s="8">
        <f t="shared" si="310"/>
        <v>634.4510804120381</v>
      </c>
      <c r="S1663" s="8">
        <f t="shared" si="311"/>
        <v>635</v>
      </c>
      <c r="T1663" t="s">
        <v>62</v>
      </c>
    </row>
    <row r="1664" spans="1:20" x14ac:dyDescent="0.35">
      <c r="A1664" s="18" t="s">
        <v>3379</v>
      </c>
      <c r="B1664" s="18" t="s">
        <v>3380</v>
      </c>
      <c r="C1664" s="19">
        <v>904.98</v>
      </c>
      <c r="D1664" s="20">
        <f t="shared" si="300"/>
        <v>9.8177877267278005E-5</v>
      </c>
      <c r="E1664" s="10">
        <f>SUM($C$5:C1664)/SUM($C$5:$C$3941)</f>
        <v>0.92739283607731027</v>
      </c>
      <c r="F1664" t="str">
        <f t="shared" si="301"/>
        <v>B</v>
      </c>
      <c r="G1664" s="21">
        <v>2.4591847826086961</v>
      </c>
      <c r="H1664" s="22">
        <f t="shared" si="302"/>
        <v>1.4755108695652177</v>
      </c>
      <c r="I1664" s="23">
        <v>7.0769230769230766</v>
      </c>
      <c r="J1664" s="23">
        <v>11.18971193069804</v>
      </c>
      <c r="K1664" s="24">
        <f t="shared" si="303"/>
        <v>1.5811549467290711</v>
      </c>
      <c r="L1664" t="str">
        <f t="shared" si="304"/>
        <v>Y</v>
      </c>
      <c r="M1664" s="10">
        <f t="shared" si="305"/>
        <v>0.95</v>
      </c>
      <c r="N1664" s="24">
        <f t="shared" si="306"/>
        <v>1.6448536269514715</v>
      </c>
      <c r="O1664" s="25">
        <f t="shared" si="307"/>
        <v>26.02922039987499</v>
      </c>
      <c r="P1664" s="8">
        <f t="shared" si="308"/>
        <v>41</v>
      </c>
      <c r="Q1664" s="8">
        <f t="shared" si="309"/>
        <v>368</v>
      </c>
      <c r="R1664" s="8">
        <f t="shared" si="310"/>
        <v>223.34061135035464</v>
      </c>
      <c r="S1664" s="8">
        <f t="shared" si="311"/>
        <v>224</v>
      </c>
      <c r="T1664" t="s">
        <v>62</v>
      </c>
    </row>
    <row r="1665" spans="1:20" x14ac:dyDescent="0.35">
      <c r="A1665" s="18" t="s">
        <v>3381</v>
      </c>
      <c r="B1665" s="18" t="s">
        <v>3382</v>
      </c>
      <c r="C1665" s="19">
        <v>904.8</v>
      </c>
      <c r="D1665" s="20">
        <f t="shared" si="300"/>
        <v>9.8158349744119358E-5</v>
      </c>
      <c r="E1665" s="10">
        <f>SUM($C$5:C1665)/SUM($C$5:$C$3941)</f>
        <v>0.92749099442705452</v>
      </c>
      <c r="F1665" t="str">
        <f t="shared" si="301"/>
        <v>B</v>
      </c>
      <c r="G1665" s="21">
        <v>0.6542299349240781</v>
      </c>
      <c r="H1665" s="22">
        <f t="shared" si="302"/>
        <v>0.39253796095444687</v>
      </c>
      <c r="I1665" s="23">
        <v>26.59615384615385</v>
      </c>
      <c r="J1665" s="23">
        <v>53.411190578704492</v>
      </c>
      <c r="K1665" s="24">
        <f t="shared" si="303"/>
        <v>2.008229869915136</v>
      </c>
      <c r="L1665" t="str">
        <f t="shared" si="304"/>
        <v>Z</v>
      </c>
      <c r="M1665" s="10">
        <f t="shared" si="305"/>
        <v>0.95</v>
      </c>
      <c r="N1665" s="24">
        <f t="shared" si="306"/>
        <v>1.6448536269514715</v>
      </c>
      <c r="O1665" s="25">
        <f t="shared" si="307"/>
        <v>124.2437392493355</v>
      </c>
      <c r="P1665" s="8">
        <f t="shared" si="308"/>
        <v>178</v>
      </c>
      <c r="Q1665" s="8">
        <f t="shared" si="309"/>
        <v>1383.0000000000002</v>
      </c>
      <c r="R1665" s="8">
        <f t="shared" si="310"/>
        <v>839.4314894404373</v>
      </c>
      <c r="S1665" s="8">
        <f t="shared" si="311"/>
        <v>840</v>
      </c>
      <c r="T1665" t="s">
        <v>62</v>
      </c>
    </row>
    <row r="1666" spans="1:20" x14ac:dyDescent="0.35">
      <c r="A1666" s="18" t="s">
        <v>3383</v>
      </c>
      <c r="B1666" s="18" t="s">
        <v>3384</v>
      </c>
      <c r="C1666" s="19">
        <v>902.77</v>
      </c>
      <c r="D1666" s="20">
        <f t="shared" si="300"/>
        <v>9.7938122677385757E-5</v>
      </c>
      <c r="E1666" s="10">
        <f>SUM($C$5:C1666)/SUM($C$5:$C$3941)</f>
        <v>0.92758893254973185</v>
      </c>
      <c r="F1666" t="str">
        <f t="shared" si="301"/>
        <v>B</v>
      </c>
      <c r="G1666" s="21">
        <v>0.66331373989713449</v>
      </c>
      <c r="H1666" s="22">
        <f t="shared" si="302"/>
        <v>0.39798824393828069</v>
      </c>
      <c r="I1666" s="23">
        <v>26.17307692307692</v>
      </c>
      <c r="J1666" s="23">
        <v>29.072405320702678</v>
      </c>
      <c r="K1666" s="24">
        <f t="shared" si="303"/>
        <v>1.1107752216580011</v>
      </c>
      <c r="L1666" t="str">
        <f t="shared" si="304"/>
        <v>Y</v>
      </c>
      <c r="M1666" s="10">
        <f t="shared" si="305"/>
        <v>0.95</v>
      </c>
      <c r="N1666" s="24">
        <f t="shared" si="306"/>
        <v>1.6448536269514715</v>
      </c>
      <c r="O1666" s="25">
        <f t="shared" si="307"/>
        <v>67.627482309981303</v>
      </c>
      <c r="P1666" s="8">
        <f t="shared" si="308"/>
        <v>120</v>
      </c>
      <c r="Q1666" s="8">
        <f t="shared" si="309"/>
        <v>1360.9999999999998</v>
      </c>
      <c r="R1666" s="8">
        <f t="shared" si="310"/>
        <v>827.00652965786139</v>
      </c>
      <c r="S1666" s="8">
        <f t="shared" si="311"/>
        <v>828</v>
      </c>
      <c r="T1666" t="s">
        <v>62</v>
      </c>
    </row>
    <row r="1667" spans="1:20" x14ac:dyDescent="0.35">
      <c r="A1667" s="18" t="s">
        <v>3385</v>
      </c>
      <c r="B1667" s="18" t="s">
        <v>3386</v>
      </c>
      <c r="C1667" s="19">
        <v>900.6</v>
      </c>
      <c r="D1667" s="20">
        <f t="shared" si="300"/>
        <v>9.7702707537084322E-5</v>
      </c>
      <c r="E1667" s="10">
        <f>SUM($C$5:C1667)/SUM($C$5:$C$3941)</f>
        <v>0.92768663525726891</v>
      </c>
      <c r="F1667" t="str">
        <f t="shared" si="301"/>
        <v>B</v>
      </c>
      <c r="G1667" s="21">
        <v>1.667777777777778</v>
      </c>
      <c r="H1667" s="22">
        <f t="shared" si="302"/>
        <v>1.0006666666666668</v>
      </c>
      <c r="I1667" s="23">
        <v>10.38461538461539</v>
      </c>
      <c r="J1667" s="23">
        <v>20.645612785774869</v>
      </c>
      <c r="K1667" s="24">
        <f t="shared" si="303"/>
        <v>1.9880960460375789</v>
      </c>
      <c r="L1667" t="str">
        <f t="shared" si="304"/>
        <v>Y</v>
      </c>
      <c r="M1667" s="10">
        <f t="shared" si="305"/>
        <v>0.95</v>
      </c>
      <c r="N1667" s="24">
        <f t="shared" si="306"/>
        <v>1.6448536269514715</v>
      </c>
      <c r="O1667" s="25">
        <f t="shared" si="307"/>
        <v>48.025294021835258</v>
      </c>
      <c r="P1667" s="8">
        <f t="shared" si="308"/>
        <v>69</v>
      </c>
      <c r="Q1667" s="8">
        <f t="shared" si="309"/>
        <v>540.00000000000034</v>
      </c>
      <c r="R1667" s="8">
        <f t="shared" si="310"/>
        <v>328.52404473344319</v>
      </c>
      <c r="S1667" s="8">
        <f t="shared" si="311"/>
        <v>329</v>
      </c>
      <c r="T1667" t="s">
        <v>62</v>
      </c>
    </row>
    <row r="1668" spans="1:20" x14ac:dyDescent="0.35">
      <c r="A1668" s="18" t="s">
        <v>3387</v>
      </c>
      <c r="B1668" s="18" t="s">
        <v>3388</v>
      </c>
      <c r="C1668" s="19">
        <v>898.8</v>
      </c>
      <c r="D1668" s="20">
        <f t="shared" si="300"/>
        <v>9.7507432305497877E-5</v>
      </c>
      <c r="E1668" s="10">
        <f>SUM($C$5:C1668)/SUM($C$5:$C$3941)</f>
        <v>0.92778414268957443</v>
      </c>
      <c r="F1668" t="str">
        <f t="shared" si="301"/>
        <v>B</v>
      </c>
      <c r="G1668" s="21">
        <v>37.450000000000003</v>
      </c>
      <c r="H1668" s="22">
        <f t="shared" si="302"/>
        <v>22.470000000000002</v>
      </c>
      <c r="I1668" s="23">
        <v>0.46153846153846162</v>
      </c>
      <c r="J1668" s="23">
        <v>1.24399007721814</v>
      </c>
      <c r="K1668" s="24">
        <f t="shared" si="303"/>
        <v>2.6953118339726361</v>
      </c>
      <c r="L1668" t="str">
        <f t="shared" si="304"/>
        <v>Z</v>
      </c>
      <c r="M1668" s="10">
        <f t="shared" si="305"/>
        <v>0.95</v>
      </c>
      <c r="N1668" s="24">
        <f t="shared" si="306"/>
        <v>1.6448536269514715</v>
      </c>
      <c r="O1668" s="25">
        <f t="shared" si="307"/>
        <v>2.8937377562273432</v>
      </c>
      <c r="P1668" s="8">
        <f t="shared" si="308"/>
        <v>4</v>
      </c>
      <c r="Q1668" s="8">
        <f t="shared" si="309"/>
        <v>24.000000000000004</v>
      </c>
      <c r="R1668" s="8">
        <f t="shared" si="310"/>
        <v>14.615681904837393</v>
      </c>
      <c r="S1668" s="8">
        <f t="shared" si="311"/>
        <v>15</v>
      </c>
      <c r="T1668" t="s">
        <v>62</v>
      </c>
    </row>
    <row r="1669" spans="1:20" x14ac:dyDescent="0.35">
      <c r="A1669" s="18" t="s">
        <v>3389</v>
      </c>
      <c r="B1669" s="18" t="s">
        <v>3390</v>
      </c>
      <c r="C1669" s="19">
        <v>897.8</v>
      </c>
      <c r="D1669" s="20">
        <f t="shared" ref="D1669:D1732" si="312">C1669/SUM($C$5:$C$3941)</f>
        <v>9.7398946065727622E-5</v>
      </c>
      <c r="E1669" s="10">
        <f>SUM($C$5:C1669)/SUM($C$5:$C$3941)</f>
        <v>0.92788154163564029</v>
      </c>
      <c r="F1669" t="str">
        <f t="shared" ref="F1669:F1732" si="313">IF(E1669-D1669&lt;CutA,"A",IF(E1669-D1669&lt;CutB,"B","C"))</f>
        <v>B</v>
      </c>
      <c r="G1669" s="21">
        <v>0.39205240174672479</v>
      </c>
      <c r="H1669" s="22">
        <f t="shared" ref="H1669:H1732" si="314">G1669*CostRatio</f>
        <v>0.23523144104803487</v>
      </c>
      <c r="I1669" s="23">
        <v>44.03846153846154</v>
      </c>
      <c r="J1669" s="23">
        <v>83.460912898796238</v>
      </c>
      <c r="K1669" s="24">
        <f t="shared" ref="K1669:K1732" si="315">IF(I1669&gt;0,J1669/I1669,0)</f>
        <v>1.8951823016320541</v>
      </c>
      <c r="L1669" t="str">
        <f t="shared" ref="L1669:L1732" si="316">IF(K1669&lt;=CutX,"X",IF(K1669&lt;=CutY,"Y","Z"))</f>
        <v>Y</v>
      </c>
      <c r="M1669" s="10">
        <f t="shared" ref="M1669:M1732" si="317">_xlfn.XLOOKUP(F1669,TargetClass,TargetLevel)</f>
        <v>0.95</v>
      </c>
      <c r="N1669" s="24">
        <f t="shared" ref="N1669:N1732" si="318">_xlfn.NORM.S.INV(M1669)</f>
        <v>1.6448536269514715</v>
      </c>
      <c r="O1669" s="25">
        <f t="shared" ref="O1669:O1732" si="319">N1669*J1669*SQRT(LeadTime)</f>
        <v>194.14463125343534</v>
      </c>
      <c r="P1669" s="8">
        <f t="shared" ref="P1669:P1732" si="320">ROUNDUP(ROUND(I1669*LeadTime+O1669,6),0)</f>
        <v>283</v>
      </c>
      <c r="Q1669" s="8">
        <f t="shared" ref="Q1669:Q1732" si="321">I1669*WeeksPerYear</f>
        <v>2290</v>
      </c>
      <c r="R1669" s="8">
        <f t="shared" ref="R1669:R1732" si="322">SQRT(2*Q1669*OrderCost/(HoldingRate*H1669))</f>
        <v>1395.3560972570842</v>
      </c>
      <c r="S1669" s="8">
        <f t="shared" ref="S1669:S1732" si="323">MAX(ROUNDUP(ROUND(R1669,6),0),ROUNDUP(ROUND(I1669,6),0))</f>
        <v>1396</v>
      </c>
      <c r="T1669" t="s">
        <v>62</v>
      </c>
    </row>
    <row r="1670" spans="1:20" x14ac:dyDescent="0.35">
      <c r="A1670" s="18" t="s">
        <v>3391</v>
      </c>
      <c r="B1670" s="18" t="s">
        <v>3392</v>
      </c>
      <c r="C1670" s="19">
        <v>897.4</v>
      </c>
      <c r="D1670" s="20">
        <f t="shared" si="312"/>
        <v>9.7355551569819527E-5</v>
      </c>
      <c r="E1670" s="10">
        <f>SUM($C$5:C1670)/SUM($C$5:$C$3941)</f>
        <v>0.92797889718721016</v>
      </c>
      <c r="F1670" t="str">
        <f t="shared" si="313"/>
        <v>B</v>
      </c>
      <c r="G1670" s="21">
        <v>2.9913333333333338</v>
      </c>
      <c r="H1670" s="22">
        <f t="shared" si="314"/>
        <v>1.7948000000000002</v>
      </c>
      <c r="I1670" s="23">
        <v>5.7692307692307692</v>
      </c>
      <c r="J1670" s="23">
        <v>7.2426172948068066</v>
      </c>
      <c r="K1670" s="24">
        <f t="shared" si="315"/>
        <v>1.2553869977665131</v>
      </c>
      <c r="L1670" t="str">
        <f t="shared" si="316"/>
        <v>Y</v>
      </c>
      <c r="M1670" s="10">
        <f t="shared" si="317"/>
        <v>0.95</v>
      </c>
      <c r="N1670" s="24">
        <f t="shared" si="318"/>
        <v>1.6448536269514715</v>
      </c>
      <c r="O1670" s="25">
        <f t="shared" si="319"/>
        <v>16.847590269172592</v>
      </c>
      <c r="P1670" s="8">
        <f t="shared" si="320"/>
        <v>29</v>
      </c>
      <c r="Q1670" s="8">
        <f t="shared" si="321"/>
        <v>300</v>
      </c>
      <c r="R1670" s="8">
        <f t="shared" si="322"/>
        <v>182.83847687211909</v>
      </c>
      <c r="S1670" s="8">
        <f t="shared" si="323"/>
        <v>183</v>
      </c>
      <c r="T1670" t="s">
        <v>62</v>
      </c>
    </row>
    <row r="1671" spans="1:20" x14ac:dyDescent="0.35">
      <c r="A1671" s="18" t="s">
        <v>3393</v>
      </c>
      <c r="B1671" s="18" t="s">
        <v>3394</v>
      </c>
      <c r="C1671" s="19">
        <v>896</v>
      </c>
      <c r="D1671" s="20">
        <f t="shared" si="312"/>
        <v>9.7203670834141191E-5</v>
      </c>
      <c r="E1671" s="10">
        <f>SUM($C$5:C1671)/SUM($C$5:$C$3941)</f>
        <v>0.92807610085804426</v>
      </c>
      <c r="F1671" t="str">
        <f t="shared" si="313"/>
        <v>B</v>
      </c>
      <c r="G1671" s="21">
        <v>1.6</v>
      </c>
      <c r="H1671" s="22">
        <f t="shared" si="314"/>
        <v>0.96</v>
      </c>
      <c r="I1671" s="23">
        <v>10.76923076923077</v>
      </c>
      <c r="J1671" s="23">
        <v>77.65802747153208</v>
      </c>
      <c r="K1671" s="24">
        <f t="shared" si="315"/>
        <v>7.2111025509279782</v>
      </c>
      <c r="L1671" t="str">
        <f t="shared" si="316"/>
        <v>Z</v>
      </c>
      <c r="M1671" s="10">
        <f t="shared" si="317"/>
        <v>0.95</v>
      </c>
      <c r="N1671" s="24">
        <f t="shared" si="318"/>
        <v>1.6448536269514715</v>
      </c>
      <c r="O1671" s="25">
        <f t="shared" si="319"/>
        <v>180.6461082640183</v>
      </c>
      <c r="P1671" s="8">
        <f t="shared" si="320"/>
        <v>203</v>
      </c>
      <c r="Q1671" s="8">
        <f t="shared" si="321"/>
        <v>560</v>
      </c>
      <c r="R1671" s="8">
        <f t="shared" si="322"/>
        <v>341.56502553198663</v>
      </c>
      <c r="S1671" s="8">
        <f t="shared" si="323"/>
        <v>342</v>
      </c>
      <c r="T1671" t="s">
        <v>175</v>
      </c>
    </row>
    <row r="1672" spans="1:20" x14ac:dyDescent="0.35">
      <c r="A1672" s="18" t="s">
        <v>3395</v>
      </c>
      <c r="B1672" s="18" t="s">
        <v>3396</v>
      </c>
      <c r="C1672" s="19">
        <v>895.95</v>
      </c>
      <c r="D1672" s="20">
        <f t="shared" si="312"/>
        <v>9.7198246522152681E-5</v>
      </c>
      <c r="E1672" s="10">
        <f>SUM($C$5:C1672)/SUM($C$5:$C$3941)</f>
        <v>0.92817329910456636</v>
      </c>
      <c r="F1672" t="str">
        <f t="shared" si="313"/>
        <v>B</v>
      </c>
      <c r="G1672" s="21">
        <v>4.95</v>
      </c>
      <c r="H1672" s="22">
        <f t="shared" si="314"/>
        <v>2.97</v>
      </c>
      <c r="I1672" s="23">
        <v>3.4807692307692308</v>
      </c>
      <c r="J1672" s="23">
        <v>8.8749269748233104</v>
      </c>
      <c r="K1672" s="24">
        <f t="shared" si="315"/>
        <v>2.5497027772973047</v>
      </c>
      <c r="L1672" t="str">
        <f t="shared" si="316"/>
        <v>Z</v>
      </c>
      <c r="M1672" s="10">
        <f t="shared" si="317"/>
        <v>0.95</v>
      </c>
      <c r="N1672" s="24">
        <f t="shared" si="318"/>
        <v>1.6448536269514715</v>
      </c>
      <c r="O1672" s="25">
        <f t="shared" si="319"/>
        <v>20.644627108471148</v>
      </c>
      <c r="P1672" s="8">
        <f t="shared" si="320"/>
        <v>28</v>
      </c>
      <c r="Q1672" s="8">
        <f t="shared" si="321"/>
        <v>181</v>
      </c>
      <c r="R1672" s="8">
        <f t="shared" si="322"/>
        <v>110.4017762019805</v>
      </c>
      <c r="S1672" s="8">
        <f t="shared" si="323"/>
        <v>111</v>
      </c>
      <c r="T1672" t="s">
        <v>175</v>
      </c>
    </row>
    <row r="1673" spans="1:20" x14ac:dyDescent="0.35">
      <c r="A1673" s="18" t="s">
        <v>3397</v>
      </c>
      <c r="B1673" s="18" t="s">
        <v>3398</v>
      </c>
      <c r="C1673" s="19">
        <v>893.68</v>
      </c>
      <c r="D1673" s="20">
        <f t="shared" si="312"/>
        <v>9.6951982757874212E-5</v>
      </c>
      <c r="E1673" s="10">
        <f>SUM($C$5:C1673)/SUM($C$5:$C$3941)</f>
        <v>0.92827025108732419</v>
      </c>
      <c r="F1673" t="str">
        <f t="shared" si="313"/>
        <v>B</v>
      </c>
      <c r="G1673" s="21">
        <v>1.994821428571429</v>
      </c>
      <c r="H1673" s="22">
        <f t="shared" si="314"/>
        <v>1.1968928571428574</v>
      </c>
      <c r="I1673" s="23">
        <v>8.615384615384615</v>
      </c>
      <c r="J1673" s="23">
        <v>12.970787458753261</v>
      </c>
      <c r="K1673" s="24">
        <f t="shared" si="315"/>
        <v>1.5055378300338607</v>
      </c>
      <c r="L1673" t="str">
        <f t="shared" si="316"/>
        <v>Y</v>
      </c>
      <c r="M1673" s="10">
        <f t="shared" si="317"/>
        <v>0.95</v>
      </c>
      <c r="N1673" s="24">
        <f t="shared" si="318"/>
        <v>1.6448536269514715</v>
      </c>
      <c r="O1673" s="25">
        <f t="shared" si="319"/>
        <v>30.172312532692843</v>
      </c>
      <c r="P1673" s="8">
        <f t="shared" si="320"/>
        <v>48</v>
      </c>
      <c r="Q1673" s="8">
        <f t="shared" si="321"/>
        <v>448</v>
      </c>
      <c r="R1673" s="8">
        <f t="shared" si="322"/>
        <v>273.60647268437765</v>
      </c>
      <c r="S1673" s="8">
        <f t="shared" si="323"/>
        <v>274</v>
      </c>
      <c r="T1673" t="s">
        <v>62</v>
      </c>
    </row>
    <row r="1674" spans="1:20" x14ac:dyDescent="0.35">
      <c r="A1674" s="18" t="s">
        <v>3399</v>
      </c>
      <c r="B1674" s="18" t="s">
        <v>3400</v>
      </c>
      <c r="C1674" s="19">
        <v>891.91</v>
      </c>
      <c r="D1674" s="20">
        <f t="shared" si="312"/>
        <v>9.6759962113480871E-5</v>
      </c>
      <c r="E1674" s="10">
        <f>SUM($C$5:C1674)/SUM($C$5:$C$3941)</f>
        <v>0.92836701104943775</v>
      </c>
      <c r="F1674" t="str">
        <f t="shared" si="313"/>
        <v>B</v>
      </c>
      <c r="G1674" s="21">
        <v>13.72169230769231</v>
      </c>
      <c r="H1674" s="22">
        <f t="shared" si="314"/>
        <v>8.2330153846153848</v>
      </c>
      <c r="I1674" s="23">
        <v>1.25</v>
      </c>
      <c r="J1674" s="23">
        <v>2.1039179138538882</v>
      </c>
      <c r="K1674" s="24">
        <f t="shared" si="315"/>
        <v>1.6831343310831106</v>
      </c>
      <c r="L1674" t="str">
        <f t="shared" si="316"/>
        <v>Y</v>
      </c>
      <c r="M1674" s="10">
        <f t="shared" si="317"/>
        <v>0.95</v>
      </c>
      <c r="N1674" s="24">
        <f t="shared" si="318"/>
        <v>1.6448536269514715</v>
      </c>
      <c r="O1674" s="25">
        <f t="shared" si="319"/>
        <v>4.8940797959873663</v>
      </c>
      <c r="P1674" s="8">
        <f t="shared" si="320"/>
        <v>8</v>
      </c>
      <c r="Q1674" s="8">
        <f t="shared" si="321"/>
        <v>65</v>
      </c>
      <c r="R1674" s="8">
        <f t="shared" si="322"/>
        <v>39.736737981194665</v>
      </c>
      <c r="S1674" s="8">
        <f t="shared" si="323"/>
        <v>40</v>
      </c>
      <c r="T1674" t="s">
        <v>175</v>
      </c>
    </row>
    <row r="1675" spans="1:20" x14ac:dyDescent="0.35">
      <c r="A1675" s="18" t="s">
        <v>3401</v>
      </c>
      <c r="B1675" s="18" t="s">
        <v>3402</v>
      </c>
      <c r="C1675" s="19">
        <v>891.55</v>
      </c>
      <c r="D1675" s="20">
        <f t="shared" si="312"/>
        <v>9.6720907067163577E-5</v>
      </c>
      <c r="E1675" s="10">
        <f>SUM($C$5:C1675)/SUM($C$5:$C$3941)</f>
        <v>0.92846373195650489</v>
      </c>
      <c r="F1675" t="str">
        <f t="shared" si="313"/>
        <v>B</v>
      </c>
      <c r="G1675" s="21">
        <v>2.4696675900277012</v>
      </c>
      <c r="H1675" s="22">
        <f t="shared" si="314"/>
        <v>1.4818005540166206</v>
      </c>
      <c r="I1675" s="23">
        <v>6.9423076923076934</v>
      </c>
      <c r="J1675" s="23">
        <v>13.737616115284339</v>
      </c>
      <c r="K1675" s="24">
        <f t="shared" si="315"/>
        <v>1.9788255900132563</v>
      </c>
      <c r="L1675" t="str">
        <f t="shared" si="316"/>
        <v>Y</v>
      </c>
      <c r="M1675" s="10">
        <f t="shared" si="317"/>
        <v>0.95</v>
      </c>
      <c r="N1675" s="24">
        <f t="shared" si="318"/>
        <v>1.6448536269514715</v>
      </c>
      <c r="O1675" s="25">
        <f t="shared" si="319"/>
        <v>31.95608965165772</v>
      </c>
      <c r="P1675" s="8">
        <f t="shared" si="320"/>
        <v>46</v>
      </c>
      <c r="Q1675" s="8">
        <f t="shared" si="321"/>
        <v>361.00000000000006</v>
      </c>
      <c r="R1675" s="8">
        <f t="shared" si="322"/>
        <v>220.73628158989217</v>
      </c>
      <c r="S1675" s="8">
        <f t="shared" si="323"/>
        <v>221</v>
      </c>
      <c r="T1675" t="s">
        <v>62</v>
      </c>
    </row>
    <row r="1676" spans="1:20" x14ac:dyDescent="0.35">
      <c r="A1676" s="18" t="s">
        <v>3403</v>
      </c>
      <c r="B1676" s="18" t="s">
        <v>3404</v>
      </c>
      <c r="C1676" s="19">
        <v>890.19</v>
      </c>
      <c r="D1676" s="20">
        <f t="shared" si="312"/>
        <v>9.6573365781076054E-5</v>
      </c>
      <c r="E1676" s="10">
        <f>SUM($C$5:C1676)/SUM($C$5:$C$3941)</f>
        <v>0.92856030532228595</v>
      </c>
      <c r="F1676" t="str">
        <f t="shared" si="313"/>
        <v>B</v>
      </c>
      <c r="G1676" s="21">
        <v>1.284545454545454</v>
      </c>
      <c r="H1676" s="22">
        <f t="shared" si="314"/>
        <v>0.77072727272727237</v>
      </c>
      <c r="I1676" s="23">
        <v>13.32692307692308</v>
      </c>
      <c r="J1676" s="23">
        <v>27.360857366630601</v>
      </c>
      <c r="K1676" s="24">
        <f t="shared" si="315"/>
        <v>2.0530513464138398</v>
      </c>
      <c r="L1676" t="str">
        <f t="shared" si="316"/>
        <v>Z</v>
      </c>
      <c r="M1676" s="10">
        <f t="shared" si="317"/>
        <v>0.95</v>
      </c>
      <c r="N1676" s="24">
        <f t="shared" si="318"/>
        <v>1.6448536269514715</v>
      </c>
      <c r="O1676" s="25">
        <f t="shared" si="319"/>
        <v>63.646123433415646</v>
      </c>
      <c r="P1676" s="8">
        <f t="shared" si="320"/>
        <v>91</v>
      </c>
      <c r="Q1676" s="8">
        <f t="shared" si="321"/>
        <v>693.00000000000023</v>
      </c>
      <c r="R1676" s="8">
        <f t="shared" si="322"/>
        <v>424.06384969713901</v>
      </c>
      <c r="S1676" s="8">
        <f t="shared" si="323"/>
        <v>425</v>
      </c>
      <c r="T1676" t="s">
        <v>62</v>
      </c>
    </row>
    <row r="1677" spans="1:20" x14ac:dyDescent="0.35">
      <c r="A1677" s="18" t="s">
        <v>3405</v>
      </c>
      <c r="B1677" s="18" t="s">
        <v>3406</v>
      </c>
      <c r="C1677" s="19">
        <v>888.92</v>
      </c>
      <c r="D1677" s="20">
        <f t="shared" si="312"/>
        <v>9.6435588256567827E-5</v>
      </c>
      <c r="E1677" s="10">
        <f>SUM($C$5:C1677)/SUM($C$5:$C$3941)</f>
        <v>0.92865674091054251</v>
      </c>
      <c r="F1677" t="str">
        <f t="shared" si="313"/>
        <v>B</v>
      </c>
      <c r="G1677" s="21">
        <v>2.0020720720720719</v>
      </c>
      <c r="H1677" s="22">
        <f t="shared" si="314"/>
        <v>1.2012432432432432</v>
      </c>
      <c r="I1677" s="23">
        <v>8.5384615384615383</v>
      </c>
      <c r="J1677" s="23">
        <v>12.035016782675291</v>
      </c>
      <c r="K1677" s="24">
        <f t="shared" si="315"/>
        <v>1.409506470043052</v>
      </c>
      <c r="L1677" t="str">
        <f t="shared" si="316"/>
        <v>Y</v>
      </c>
      <c r="M1677" s="10">
        <f t="shared" si="317"/>
        <v>0.95</v>
      </c>
      <c r="N1677" s="24">
        <f t="shared" si="318"/>
        <v>1.6448536269514715</v>
      </c>
      <c r="O1677" s="25">
        <f t="shared" si="319"/>
        <v>27.995546828425599</v>
      </c>
      <c r="P1677" s="8">
        <f t="shared" si="320"/>
        <v>46</v>
      </c>
      <c r="Q1677" s="8">
        <f t="shared" si="321"/>
        <v>444</v>
      </c>
      <c r="R1677" s="8">
        <f t="shared" si="322"/>
        <v>271.88860344000477</v>
      </c>
      <c r="S1677" s="8">
        <f t="shared" si="323"/>
        <v>272</v>
      </c>
      <c r="T1677" t="s">
        <v>62</v>
      </c>
    </row>
    <row r="1678" spans="1:20" x14ac:dyDescent="0.35">
      <c r="A1678" s="18" t="s">
        <v>3407</v>
      </c>
      <c r="B1678" s="18" t="s">
        <v>3408</v>
      </c>
      <c r="C1678" s="19">
        <v>888.43</v>
      </c>
      <c r="D1678" s="20">
        <f t="shared" si="312"/>
        <v>9.638242999908041E-5</v>
      </c>
      <c r="E1678" s="10">
        <f>SUM($C$5:C1678)/SUM($C$5:$C$3941)</f>
        <v>0.92875312334054161</v>
      </c>
      <c r="F1678" t="str">
        <f t="shared" si="313"/>
        <v>B</v>
      </c>
      <c r="G1678" s="21">
        <v>0.65615214180206793</v>
      </c>
      <c r="H1678" s="22">
        <f t="shared" si="314"/>
        <v>0.39369128508124074</v>
      </c>
      <c r="I1678" s="23">
        <v>26.03846153846154</v>
      </c>
      <c r="J1678" s="23">
        <v>44.641913629331427</v>
      </c>
      <c r="K1678" s="24">
        <f t="shared" si="315"/>
        <v>1.7144604938886514</v>
      </c>
      <c r="L1678" t="str">
        <f t="shared" si="316"/>
        <v>Y</v>
      </c>
      <c r="M1678" s="10">
        <f t="shared" si="317"/>
        <v>0.95</v>
      </c>
      <c r="N1678" s="24">
        <f t="shared" si="318"/>
        <v>1.6448536269514715</v>
      </c>
      <c r="O1678" s="25">
        <f t="shared" si="319"/>
        <v>103.84487251563796</v>
      </c>
      <c r="P1678" s="8">
        <f t="shared" si="320"/>
        <v>156</v>
      </c>
      <c r="Q1678" s="8">
        <f t="shared" si="321"/>
        <v>1354</v>
      </c>
      <c r="R1678" s="8">
        <f t="shared" si="322"/>
        <v>829.36638576729183</v>
      </c>
      <c r="S1678" s="8">
        <f t="shared" si="323"/>
        <v>830</v>
      </c>
      <c r="T1678" t="s">
        <v>62</v>
      </c>
    </row>
    <row r="1679" spans="1:20" x14ac:dyDescent="0.35">
      <c r="A1679" s="18" t="s">
        <v>3409</v>
      </c>
      <c r="B1679" s="18" t="s">
        <v>3410</v>
      </c>
      <c r="C1679" s="19">
        <v>885.96</v>
      </c>
      <c r="D1679" s="20">
        <f t="shared" si="312"/>
        <v>9.6114468986847914E-5</v>
      </c>
      <c r="E1679" s="10">
        <f>SUM($C$5:C1679)/SUM($C$5:$C$3941)</f>
        <v>0.92884923780952855</v>
      </c>
      <c r="F1679" t="str">
        <f t="shared" si="313"/>
        <v>B</v>
      </c>
      <c r="G1679" s="21">
        <v>0.54220318237454102</v>
      </c>
      <c r="H1679" s="22">
        <f t="shared" si="314"/>
        <v>0.32532190942472461</v>
      </c>
      <c r="I1679" s="23">
        <v>31.42307692307692</v>
      </c>
      <c r="J1679" s="23">
        <v>195.10031066535859</v>
      </c>
      <c r="K1679" s="24">
        <f t="shared" si="315"/>
        <v>6.2088226160334443</v>
      </c>
      <c r="L1679" t="str">
        <f t="shared" si="316"/>
        <v>Z</v>
      </c>
      <c r="M1679" s="10">
        <f t="shared" si="317"/>
        <v>0.95</v>
      </c>
      <c r="N1679" s="24">
        <f t="shared" si="318"/>
        <v>1.6448536269514715</v>
      </c>
      <c r="O1679" s="25">
        <f t="shared" si="319"/>
        <v>453.83733002641327</v>
      </c>
      <c r="P1679" s="8">
        <f t="shared" si="320"/>
        <v>517</v>
      </c>
      <c r="Q1679" s="8">
        <f t="shared" si="321"/>
        <v>1633.9999999999998</v>
      </c>
      <c r="R1679" s="8">
        <f t="shared" si="322"/>
        <v>1002.2691608226181</v>
      </c>
      <c r="S1679" s="8">
        <f t="shared" si="323"/>
        <v>1003</v>
      </c>
      <c r="T1679" t="s">
        <v>62</v>
      </c>
    </row>
    <row r="1680" spans="1:20" x14ac:dyDescent="0.35">
      <c r="A1680" s="18" t="s">
        <v>3411</v>
      </c>
      <c r="B1680" s="18" t="s">
        <v>3412</v>
      </c>
      <c r="C1680" s="19">
        <v>885.93</v>
      </c>
      <c r="D1680" s="20">
        <f t="shared" si="312"/>
        <v>9.6111214399654797E-5</v>
      </c>
      <c r="E1680" s="10">
        <f>SUM($C$5:C1680)/SUM($C$5:$C$3941)</f>
        <v>0.92894534902392811</v>
      </c>
      <c r="F1680" t="str">
        <f t="shared" si="313"/>
        <v>B</v>
      </c>
      <c r="G1680" s="21">
        <v>4.6383769633507859</v>
      </c>
      <c r="H1680" s="22">
        <f t="shared" si="314"/>
        <v>2.7830261780104713</v>
      </c>
      <c r="I1680" s="23">
        <v>3.6730769230769229</v>
      </c>
      <c r="J1680" s="23">
        <v>5.3750372688034114</v>
      </c>
      <c r="K1680" s="24">
        <f t="shared" si="315"/>
        <v>1.4633609318208241</v>
      </c>
      <c r="L1680" t="str">
        <f t="shared" si="316"/>
        <v>Y</v>
      </c>
      <c r="M1680" s="10">
        <f t="shared" si="317"/>
        <v>0.95</v>
      </c>
      <c r="N1680" s="24">
        <f t="shared" si="318"/>
        <v>1.6448536269514715</v>
      </c>
      <c r="O1680" s="25">
        <f t="shared" si="319"/>
        <v>12.5032735957572</v>
      </c>
      <c r="P1680" s="8">
        <f t="shared" si="320"/>
        <v>20</v>
      </c>
      <c r="Q1680" s="8">
        <f t="shared" si="321"/>
        <v>191</v>
      </c>
      <c r="R1680" s="8">
        <f t="shared" si="322"/>
        <v>117.15829309529261</v>
      </c>
      <c r="S1680" s="8">
        <f t="shared" si="323"/>
        <v>118</v>
      </c>
      <c r="T1680" t="s">
        <v>62</v>
      </c>
    </row>
    <row r="1681" spans="1:20" x14ac:dyDescent="0.35">
      <c r="A1681" s="18" t="s">
        <v>3413</v>
      </c>
      <c r="B1681" s="18" t="s">
        <v>3414</v>
      </c>
      <c r="C1681" s="19">
        <v>883.9</v>
      </c>
      <c r="D1681" s="20">
        <f t="shared" si="312"/>
        <v>9.5890987332921196E-5</v>
      </c>
      <c r="E1681" s="10">
        <f>SUM($C$5:C1681)/SUM($C$5:$C$3941)</f>
        <v>0.92904124001126109</v>
      </c>
      <c r="F1681" t="str">
        <f t="shared" si="313"/>
        <v>B</v>
      </c>
      <c r="G1681" s="21">
        <v>6.3135714285714304</v>
      </c>
      <c r="H1681" s="22">
        <f t="shared" si="314"/>
        <v>3.7881428571428581</v>
      </c>
      <c r="I1681" s="23">
        <v>2.692307692307693</v>
      </c>
      <c r="J1681" s="23">
        <v>7.119535294204943</v>
      </c>
      <c r="K1681" s="24">
        <f t="shared" si="315"/>
        <v>2.6443988235618354</v>
      </c>
      <c r="L1681" t="str">
        <f t="shared" si="316"/>
        <v>Z</v>
      </c>
      <c r="M1681" s="10">
        <f t="shared" si="317"/>
        <v>0.95</v>
      </c>
      <c r="N1681" s="24">
        <f t="shared" si="318"/>
        <v>1.6448536269514715</v>
      </c>
      <c r="O1681" s="25">
        <f t="shared" si="319"/>
        <v>16.561280081674887</v>
      </c>
      <c r="P1681" s="8">
        <f t="shared" si="320"/>
        <v>22</v>
      </c>
      <c r="Q1681" s="8">
        <f t="shared" si="321"/>
        <v>140.00000000000003</v>
      </c>
      <c r="R1681" s="8">
        <f t="shared" si="322"/>
        <v>85.973744293959996</v>
      </c>
      <c r="S1681" s="8">
        <f t="shared" si="323"/>
        <v>86</v>
      </c>
      <c r="T1681" t="s">
        <v>62</v>
      </c>
    </row>
    <row r="1682" spans="1:20" x14ac:dyDescent="0.35">
      <c r="A1682" s="18" t="s">
        <v>3415</v>
      </c>
      <c r="B1682" s="18" t="s">
        <v>3416</v>
      </c>
      <c r="C1682" s="19">
        <v>883.65</v>
      </c>
      <c r="D1682" s="20">
        <f t="shared" si="312"/>
        <v>9.5863865772978632E-5</v>
      </c>
      <c r="E1682" s="10">
        <f>SUM($C$5:C1682)/SUM($C$5:$C$3941)</f>
        <v>0.92913710387703408</v>
      </c>
      <c r="F1682" t="str">
        <f t="shared" si="313"/>
        <v>B</v>
      </c>
      <c r="G1682" s="21">
        <v>0.88987915407854978</v>
      </c>
      <c r="H1682" s="22">
        <f t="shared" si="314"/>
        <v>0.53392749244712989</v>
      </c>
      <c r="I1682" s="23">
        <v>19.09615384615385</v>
      </c>
      <c r="J1682" s="23">
        <v>46.989886110542443</v>
      </c>
      <c r="K1682" s="24">
        <f t="shared" si="315"/>
        <v>2.4606989705420004</v>
      </c>
      <c r="L1682" t="str">
        <f t="shared" si="316"/>
        <v>Z</v>
      </c>
      <c r="M1682" s="10">
        <f t="shared" si="317"/>
        <v>0.95</v>
      </c>
      <c r="N1682" s="24">
        <f t="shared" si="318"/>
        <v>1.6448536269514715</v>
      </c>
      <c r="O1682" s="25">
        <f t="shared" si="319"/>
        <v>109.30666577580371</v>
      </c>
      <c r="P1682" s="8">
        <f t="shared" si="320"/>
        <v>148</v>
      </c>
      <c r="Q1682" s="8">
        <f t="shared" si="321"/>
        <v>993.00000000000023</v>
      </c>
      <c r="R1682" s="8">
        <f t="shared" si="322"/>
        <v>609.88574166945341</v>
      </c>
      <c r="S1682" s="8">
        <f t="shared" si="323"/>
        <v>610</v>
      </c>
      <c r="T1682" t="s">
        <v>62</v>
      </c>
    </row>
    <row r="1683" spans="1:20" x14ac:dyDescent="0.35">
      <c r="A1683" s="18" t="s">
        <v>3417</v>
      </c>
      <c r="B1683" s="18" t="s">
        <v>3418</v>
      </c>
      <c r="C1683" s="19">
        <v>882.1</v>
      </c>
      <c r="D1683" s="20">
        <f t="shared" si="312"/>
        <v>9.5695712101334752E-5</v>
      </c>
      <c r="E1683" s="10">
        <f>SUM($C$5:C1683)/SUM($C$5:$C$3941)</f>
        <v>0.92923279958913541</v>
      </c>
      <c r="F1683" t="str">
        <f t="shared" si="313"/>
        <v>B</v>
      </c>
      <c r="G1683" s="21">
        <v>1.3068148148148151</v>
      </c>
      <c r="H1683" s="22">
        <f t="shared" si="314"/>
        <v>0.78408888888888906</v>
      </c>
      <c r="I1683" s="23">
        <v>12.98076923076923</v>
      </c>
      <c r="J1683" s="23">
        <v>17.151562421958211</v>
      </c>
      <c r="K1683" s="24">
        <f t="shared" si="315"/>
        <v>1.3213055495434474</v>
      </c>
      <c r="L1683" t="str">
        <f t="shared" si="316"/>
        <v>Y</v>
      </c>
      <c r="M1683" s="10">
        <f t="shared" si="317"/>
        <v>0.95</v>
      </c>
      <c r="N1683" s="24">
        <f t="shared" si="318"/>
        <v>1.6448536269514715</v>
      </c>
      <c r="O1683" s="25">
        <f t="shared" si="319"/>
        <v>39.897523836926332</v>
      </c>
      <c r="P1683" s="8">
        <f t="shared" si="320"/>
        <v>66</v>
      </c>
      <c r="Q1683" s="8">
        <f t="shared" si="321"/>
        <v>675</v>
      </c>
      <c r="R1683" s="8">
        <f t="shared" si="322"/>
        <v>414.93897942818774</v>
      </c>
      <c r="S1683" s="8">
        <f t="shared" si="323"/>
        <v>415</v>
      </c>
      <c r="T1683" t="s">
        <v>62</v>
      </c>
    </row>
    <row r="1684" spans="1:20" x14ac:dyDescent="0.35">
      <c r="A1684" s="18" t="s">
        <v>3419</v>
      </c>
      <c r="B1684" s="18" t="s">
        <v>3420</v>
      </c>
      <c r="C1684" s="19">
        <v>881.68</v>
      </c>
      <c r="D1684" s="20">
        <f t="shared" si="312"/>
        <v>9.5650147880631251E-5</v>
      </c>
      <c r="E1684" s="10">
        <f>SUM($C$5:C1684)/SUM($C$5:$C$3941)</f>
        <v>0.929328449737016</v>
      </c>
      <c r="F1684" t="str">
        <f t="shared" si="313"/>
        <v>B</v>
      </c>
      <c r="G1684" s="21">
        <v>3.1376512455516021</v>
      </c>
      <c r="H1684" s="22">
        <f t="shared" si="314"/>
        <v>1.8825907473309611</v>
      </c>
      <c r="I1684" s="23">
        <v>5.4038461538461542</v>
      </c>
      <c r="J1684" s="23">
        <v>24.824292036493659</v>
      </c>
      <c r="K1684" s="24">
        <f t="shared" si="315"/>
        <v>4.5938191668956234</v>
      </c>
      <c r="L1684" t="str">
        <f t="shared" si="316"/>
        <v>Z</v>
      </c>
      <c r="M1684" s="10">
        <f t="shared" si="317"/>
        <v>0.95</v>
      </c>
      <c r="N1684" s="24">
        <f t="shared" si="318"/>
        <v>1.6448536269514715</v>
      </c>
      <c r="O1684" s="25">
        <f t="shared" si="319"/>
        <v>57.745630333527835</v>
      </c>
      <c r="P1684" s="8">
        <f t="shared" si="320"/>
        <v>69</v>
      </c>
      <c r="Q1684" s="8">
        <f t="shared" si="321"/>
        <v>281</v>
      </c>
      <c r="R1684" s="8">
        <f t="shared" si="322"/>
        <v>172.77869834403145</v>
      </c>
      <c r="S1684" s="8">
        <f t="shared" si="323"/>
        <v>173</v>
      </c>
      <c r="T1684" t="s">
        <v>175</v>
      </c>
    </row>
    <row r="1685" spans="1:20" x14ac:dyDescent="0.35">
      <c r="A1685" s="18" t="s">
        <v>3421</v>
      </c>
      <c r="B1685" s="18" t="s">
        <v>3422</v>
      </c>
      <c r="C1685" s="19">
        <v>881.46</v>
      </c>
      <c r="D1685" s="20">
        <f t="shared" si="312"/>
        <v>9.5626280907881804E-5</v>
      </c>
      <c r="E1685" s="10">
        <f>SUM($C$5:C1685)/SUM($C$5:$C$3941)</f>
        <v>0.92942407601792398</v>
      </c>
      <c r="F1685" t="str">
        <f t="shared" si="313"/>
        <v>B</v>
      </c>
      <c r="G1685" s="21">
        <v>0.20244832338079929</v>
      </c>
      <c r="H1685" s="22">
        <f t="shared" si="314"/>
        <v>0.12146899402847958</v>
      </c>
      <c r="I1685" s="23">
        <v>83.730769230769226</v>
      </c>
      <c r="J1685" s="23">
        <v>578.81590135563988</v>
      </c>
      <c r="K1685" s="24">
        <f t="shared" si="315"/>
        <v>6.912821973011777</v>
      </c>
      <c r="L1685" t="str">
        <f t="shared" si="316"/>
        <v>Z</v>
      </c>
      <c r="M1685" s="10">
        <f t="shared" si="317"/>
        <v>0.95</v>
      </c>
      <c r="N1685" s="24">
        <f t="shared" si="318"/>
        <v>1.6448536269514715</v>
      </c>
      <c r="O1685" s="25">
        <f t="shared" si="319"/>
        <v>1346.4266784210586</v>
      </c>
      <c r="P1685" s="8">
        <f t="shared" si="320"/>
        <v>1514</v>
      </c>
      <c r="Q1685" s="8">
        <f t="shared" si="321"/>
        <v>4354</v>
      </c>
      <c r="R1685" s="8">
        <f t="shared" si="322"/>
        <v>2677.481586425667</v>
      </c>
      <c r="S1685" s="8">
        <f t="shared" si="323"/>
        <v>2678</v>
      </c>
      <c r="T1685" t="s">
        <v>175</v>
      </c>
    </row>
    <row r="1686" spans="1:20" x14ac:dyDescent="0.35">
      <c r="A1686" s="18" t="s">
        <v>3423</v>
      </c>
      <c r="B1686" s="18" t="s">
        <v>3424</v>
      </c>
      <c r="C1686" s="19">
        <v>880.71</v>
      </c>
      <c r="D1686" s="20">
        <f t="shared" si="312"/>
        <v>9.5544916228054112E-5</v>
      </c>
      <c r="E1686" s="10">
        <f>SUM($C$5:C1686)/SUM($C$5:$C$3941)</f>
        <v>0.92951962093415219</v>
      </c>
      <c r="F1686" t="str">
        <f t="shared" si="313"/>
        <v>B</v>
      </c>
      <c r="G1686" s="21">
        <v>1.545105263157895</v>
      </c>
      <c r="H1686" s="22">
        <f t="shared" si="314"/>
        <v>0.92706315789473692</v>
      </c>
      <c r="I1686" s="23">
        <v>10.96153846153846</v>
      </c>
      <c r="J1686" s="23">
        <v>18.632631652362189</v>
      </c>
      <c r="K1686" s="24">
        <f t="shared" si="315"/>
        <v>1.6998190279347964</v>
      </c>
      <c r="L1686" t="str">
        <f t="shared" si="316"/>
        <v>Y</v>
      </c>
      <c r="M1686" s="10">
        <f t="shared" si="317"/>
        <v>0.95</v>
      </c>
      <c r="N1686" s="24">
        <f t="shared" si="318"/>
        <v>1.6448536269514715</v>
      </c>
      <c r="O1686" s="25">
        <f t="shared" si="319"/>
        <v>43.342749028103654</v>
      </c>
      <c r="P1686" s="8">
        <f t="shared" si="320"/>
        <v>66</v>
      </c>
      <c r="Q1686" s="8">
        <f t="shared" si="321"/>
        <v>569.99999999999989</v>
      </c>
      <c r="R1686" s="8">
        <f t="shared" si="322"/>
        <v>350.66931462393939</v>
      </c>
      <c r="S1686" s="8">
        <f t="shared" si="323"/>
        <v>351</v>
      </c>
      <c r="T1686" t="s">
        <v>62</v>
      </c>
    </row>
    <row r="1687" spans="1:20" x14ac:dyDescent="0.35">
      <c r="A1687" s="18" t="s">
        <v>3425</v>
      </c>
      <c r="B1687" s="18" t="s">
        <v>3426</v>
      </c>
      <c r="C1687" s="19">
        <v>878.83</v>
      </c>
      <c r="D1687" s="20">
        <f t="shared" si="312"/>
        <v>9.5340962097286054E-5</v>
      </c>
      <c r="E1687" s="10">
        <f>SUM($C$5:C1687)/SUM($C$5:$C$3941)</f>
        <v>0.92961496189624948</v>
      </c>
      <c r="F1687" t="str">
        <f t="shared" si="313"/>
        <v>B</v>
      </c>
      <c r="G1687" s="21">
        <v>2.2305329949238581</v>
      </c>
      <c r="H1687" s="22">
        <f t="shared" si="314"/>
        <v>1.3383197969543148</v>
      </c>
      <c r="I1687" s="23">
        <v>7.5769230769230766</v>
      </c>
      <c r="J1687" s="23">
        <v>11.794558655427499</v>
      </c>
      <c r="K1687" s="24">
        <f t="shared" si="315"/>
        <v>1.5566422590919542</v>
      </c>
      <c r="L1687" t="str">
        <f t="shared" si="316"/>
        <v>Y</v>
      </c>
      <c r="M1687" s="10">
        <f t="shared" si="317"/>
        <v>0.95</v>
      </c>
      <c r="N1687" s="24">
        <f t="shared" si="318"/>
        <v>1.6448536269514715</v>
      </c>
      <c r="O1687" s="25">
        <f t="shared" si="319"/>
        <v>27.436199310827483</v>
      </c>
      <c r="P1687" s="8">
        <f t="shared" si="320"/>
        <v>43</v>
      </c>
      <c r="Q1687" s="8">
        <f t="shared" si="321"/>
        <v>394</v>
      </c>
      <c r="R1687" s="8">
        <f t="shared" si="322"/>
        <v>242.65159904686794</v>
      </c>
      <c r="S1687" s="8">
        <f t="shared" si="323"/>
        <v>243</v>
      </c>
      <c r="T1687" t="s">
        <v>62</v>
      </c>
    </row>
    <row r="1688" spans="1:20" x14ac:dyDescent="0.35">
      <c r="A1688" s="18" t="s">
        <v>3427</v>
      </c>
      <c r="B1688" s="18" t="s">
        <v>3428</v>
      </c>
      <c r="C1688" s="19">
        <v>877.86</v>
      </c>
      <c r="D1688" s="20">
        <f t="shared" si="312"/>
        <v>9.5235730444708902E-5</v>
      </c>
      <c r="E1688" s="10">
        <f>SUM($C$5:C1688)/SUM($C$5:$C$3941)</f>
        <v>0.92971019762669405</v>
      </c>
      <c r="F1688" t="str">
        <f t="shared" si="313"/>
        <v>B</v>
      </c>
      <c r="G1688" s="21">
        <v>20.415348837209301</v>
      </c>
      <c r="H1688" s="22">
        <f t="shared" si="314"/>
        <v>12.24920930232558</v>
      </c>
      <c r="I1688" s="23">
        <v>0.82692307692307687</v>
      </c>
      <c r="J1688" s="23">
        <v>2.4311794430199711</v>
      </c>
      <c r="K1688" s="24">
        <f t="shared" si="315"/>
        <v>2.9400309543497327</v>
      </c>
      <c r="L1688" t="str">
        <f t="shared" si="316"/>
        <v>Z</v>
      </c>
      <c r="M1688" s="10">
        <f t="shared" si="317"/>
        <v>0.95</v>
      </c>
      <c r="N1688" s="24">
        <f t="shared" si="318"/>
        <v>1.6448536269514715</v>
      </c>
      <c r="O1688" s="25">
        <f t="shared" si="319"/>
        <v>5.6553471569186771</v>
      </c>
      <c r="P1688" s="8">
        <f t="shared" si="320"/>
        <v>8</v>
      </c>
      <c r="Q1688" s="8">
        <f t="shared" si="321"/>
        <v>43</v>
      </c>
      <c r="R1688" s="8">
        <f t="shared" si="322"/>
        <v>26.496908002707251</v>
      </c>
      <c r="S1688" s="8">
        <f t="shared" si="323"/>
        <v>27</v>
      </c>
      <c r="T1688" t="s">
        <v>62</v>
      </c>
    </row>
    <row r="1689" spans="1:20" x14ac:dyDescent="0.35">
      <c r="A1689" s="18" t="s">
        <v>3429</v>
      </c>
      <c r="B1689" s="18" t="s">
        <v>3430</v>
      </c>
      <c r="C1689" s="19">
        <v>875.94</v>
      </c>
      <c r="D1689" s="20">
        <f t="shared" si="312"/>
        <v>9.5027436864350044E-5</v>
      </c>
      <c r="E1689" s="10">
        <f>SUM($C$5:C1689)/SUM($C$5:$C$3941)</f>
        <v>0.92980522506355834</v>
      </c>
      <c r="F1689" t="str">
        <f t="shared" si="313"/>
        <v>B</v>
      </c>
      <c r="G1689" s="21">
        <v>1.3925914149443559</v>
      </c>
      <c r="H1689" s="22">
        <f t="shared" si="314"/>
        <v>0.83555484896661347</v>
      </c>
      <c r="I1689" s="23">
        <v>12.09615384615385</v>
      </c>
      <c r="J1689" s="23">
        <v>14.90000607367242</v>
      </c>
      <c r="K1689" s="24">
        <f t="shared" si="315"/>
        <v>1.2317970045007403</v>
      </c>
      <c r="L1689" t="str">
        <f t="shared" si="316"/>
        <v>Y</v>
      </c>
      <c r="M1689" s="10">
        <f t="shared" si="317"/>
        <v>0.95</v>
      </c>
      <c r="N1689" s="24">
        <f t="shared" si="318"/>
        <v>1.6448536269514715</v>
      </c>
      <c r="O1689" s="25">
        <f t="shared" si="319"/>
        <v>34.660011307985599</v>
      </c>
      <c r="P1689" s="8">
        <f t="shared" si="320"/>
        <v>59</v>
      </c>
      <c r="Q1689" s="8">
        <f t="shared" si="321"/>
        <v>629.00000000000023</v>
      </c>
      <c r="R1689" s="8">
        <f t="shared" si="322"/>
        <v>388.01886289001465</v>
      </c>
      <c r="S1689" s="8">
        <f t="shared" si="323"/>
        <v>389</v>
      </c>
      <c r="T1689" t="s">
        <v>175</v>
      </c>
    </row>
    <row r="1690" spans="1:20" x14ac:dyDescent="0.35">
      <c r="A1690" s="18" t="s">
        <v>3431</v>
      </c>
      <c r="B1690" s="18" t="s">
        <v>3432</v>
      </c>
      <c r="C1690" s="19">
        <v>875.76</v>
      </c>
      <c r="D1690" s="20">
        <f t="shared" si="312"/>
        <v>9.5007909341191383E-5</v>
      </c>
      <c r="E1690" s="10">
        <f>SUM($C$5:C1690)/SUM($C$5:$C$3941)</f>
        <v>0.92990023297289959</v>
      </c>
      <c r="F1690" t="str">
        <f t="shared" si="313"/>
        <v>B</v>
      </c>
      <c r="G1690" s="21">
        <v>1.36411214953271</v>
      </c>
      <c r="H1690" s="22">
        <f t="shared" si="314"/>
        <v>0.81846728971962601</v>
      </c>
      <c r="I1690" s="23">
        <v>12.34615384615385</v>
      </c>
      <c r="J1690" s="23">
        <v>27.807379903074409</v>
      </c>
      <c r="K1690" s="24">
        <f t="shared" si="315"/>
        <v>2.2523111447973032</v>
      </c>
      <c r="L1690" t="str">
        <f t="shared" si="316"/>
        <v>Z</v>
      </c>
      <c r="M1690" s="10">
        <f t="shared" si="317"/>
        <v>0.95</v>
      </c>
      <c r="N1690" s="24">
        <f t="shared" si="318"/>
        <v>1.6448536269514715</v>
      </c>
      <c r="O1690" s="25">
        <f t="shared" si="319"/>
        <v>64.684812685345477</v>
      </c>
      <c r="P1690" s="8">
        <f t="shared" si="320"/>
        <v>90</v>
      </c>
      <c r="Q1690" s="8">
        <f t="shared" si="321"/>
        <v>642.00000000000023</v>
      </c>
      <c r="R1690" s="8">
        <f t="shared" si="322"/>
        <v>396.07902857366292</v>
      </c>
      <c r="S1690" s="8">
        <f t="shared" si="323"/>
        <v>397</v>
      </c>
      <c r="T1690" t="s">
        <v>62</v>
      </c>
    </row>
    <row r="1691" spans="1:20" x14ac:dyDescent="0.35">
      <c r="A1691" s="18" t="s">
        <v>3433</v>
      </c>
      <c r="B1691" s="18" t="s">
        <v>3434</v>
      </c>
      <c r="C1691" s="19">
        <v>873.33</v>
      </c>
      <c r="D1691" s="20">
        <f t="shared" si="312"/>
        <v>9.4744287778549688E-5</v>
      </c>
      <c r="E1691" s="10">
        <f>SUM($C$5:C1691)/SUM($C$5:$C$3941)</f>
        <v>0.92999497726067815</v>
      </c>
      <c r="F1691" t="str">
        <f t="shared" si="313"/>
        <v>B</v>
      </c>
      <c r="G1691" s="21">
        <v>0.41097882352941179</v>
      </c>
      <c r="H1691" s="22">
        <f t="shared" si="314"/>
        <v>0.24658729411764707</v>
      </c>
      <c r="I1691" s="23">
        <v>40.865384615384613</v>
      </c>
      <c r="J1691" s="23">
        <v>45.066412364182952</v>
      </c>
      <c r="K1691" s="24">
        <f t="shared" si="315"/>
        <v>1.1028016202058888</v>
      </c>
      <c r="L1691" t="str">
        <f t="shared" si="316"/>
        <v>Y</v>
      </c>
      <c r="M1691" s="10">
        <f t="shared" si="317"/>
        <v>0.95</v>
      </c>
      <c r="N1691" s="24">
        <f t="shared" si="318"/>
        <v>1.6448536269514715</v>
      </c>
      <c r="O1691" s="25">
        <f t="shared" si="319"/>
        <v>104.83233056615359</v>
      </c>
      <c r="P1691" s="8">
        <f t="shared" si="320"/>
        <v>187</v>
      </c>
      <c r="Q1691" s="8">
        <f t="shared" si="321"/>
        <v>2125</v>
      </c>
      <c r="R1691" s="8">
        <f t="shared" si="322"/>
        <v>1312.8318897390932</v>
      </c>
      <c r="S1691" s="8">
        <f t="shared" si="323"/>
        <v>1313</v>
      </c>
      <c r="T1691" t="s">
        <v>62</v>
      </c>
    </row>
    <row r="1692" spans="1:20" x14ac:dyDescent="0.35">
      <c r="A1692" s="18" t="s">
        <v>3435</v>
      </c>
      <c r="B1692" s="18" t="s">
        <v>3436</v>
      </c>
      <c r="C1692" s="19">
        <v>872.65</v>
      </c>
      <c r="D1692" s="20">
        <f t="shared" si="312"/>
        <v>9.4670517135505913E-5</v>
      </c>
      <c r="E1692" s="10">
        <f>SUM($C$5:C1692)/SUM($C$5:$C$3941)</f>
        <v>0.93008964777781367</v>
      </c>
      <c r="F1692" t="str">
        <f t="shared" si="313"/>
        <v>B</v>
      </c>
      <c r="G1692" s="21">
        <v>1.264710144927536</v>
      </c>
      <c r="H1692" s="22">
        <f t="shared" si="314"/>
        <v>0.75882608695652154</v>
      </c>
      <c r="I1692" s="23">
        <v>13.26923076923077</v>
      </c>
      <c r="J1692" s="23">
        <v>31.733025652208781</v>
      </c>
      <c r="K1692" s="24">
        <f t="shared" si="315"/>
        <v>2.3914743969780528</v>
      </c>
      <c r="L1692" t="str">
        <f t="shared" si="316"/>
        <v>Z</v>
      </c>
      <c r="M1692" s="10">
        <f t="shared" si="317"/>
        <v>0.95</v>
      </c>
      <c r="N1692" s="24">
        <f t="shared" si="318"/>
        <v>1.6448536269514715</v>
      </c>
      <c r="O1692" s="25">
        <f t="shared" si="319"/>
        <v>73.816548966752734</v>
      </c>
      <c r="P1692" s="8">
        <f t="shared" si="320"/>
        <v>101</v>
      </c>
      <c r="Q1692" s="8">
        <f t="shared" si="321"/>
        <v>690</v>
      </c>
      <c r="R1692" s="8">
        <f t="shared" si="322"/>
        <v>426.45029273575523</v>
      </c>
      <c r="S1692" s="8">
        <f t="shared" si="323"/>
        <v>427</v>
      </c>
      <c r="T1692" t="s">
        <v>175</v>
      </c>
    </row>
    <row r="1693" spans="1:20" x14ac:dyDescent="0.35">
      <c r="A1693" s="18" t="s">
        <v>3437</v>
      </c>
      <c r="B1693" s="18" t="s">
        <v>3438</v>
      </c>
      <c r="C1693" s="19">
        <v>871.37</v>
      </c>
      <c r="D1693" s="20">
        <f t="shared" si="312"/>
        <v>9.4531654748600003E-5</v>
      </c>
      <c r="E1693" s="10">
        <f>SUM($C$5:C1693)/SUM($C$5:$C$3941)</f>
        <v>0.93018417943256215</v>
      </c>
      <c r="F1693" t="str">
        <f t="shared" si="313"/>
        <v>B</v>
      </c>
      <c r="G1693" s="21">
        <v>11.31649350649351</v>
      </c>
      <c r="H1693" s="22">
        <f t="shared" si="314"/>
        <v>6.7898961038961057</v>
      </c>
      <c r="I1693" s="23">
        <v>1.4807692307692311</v>
      </c>
      <c r="J1693" s="23">
        <v>7.5886664322666846</v>
      </c>
      <c r="K1693" s="24">
        <f t="shared" si="315"/>
        <v>5.1248136945177603</v>
      </c>
      <c r="L1693" t="str">
        <f t="shared" si="316"/>
        <v>Z</v>
      </c>
      <c r="M1693" s="10">
        <f t="shared" si="317"/>
        <v>0.95</v>
      </c>
      <c r="N1693" s="24">
        <f t="shared" si="318"/>
        <v>1.6448536269514715</v>
      </c>
      <c r="O1693" s="25">
        <f t="shared" si="319"/>
        <v>17.65256088181355</v>
      </c>
      <c r="P1693" s="8">
        <f t="shared" si="320"/>
        <v>21</v>
      </c>
      <c r="Q1693" s="8">
        <f t="shared" si="321"/>
        <v>77.000000000000014</v>
      </c>
      <c r="R1693" s="8">
        <f t="shared" si="322"/>
        <v>47.624320905565689</v>
      </c>
      <c r="S1693" s="8">
        <f t="shared" si="323"/>
        <v>48</v>
      </c>
      <c r="T1693" t="s">
        <v>175</v>
      </c>
    </row>
    <row r="1694" spans="1:20" x14ac:dyDescent="0.35">
      <c r="A1694" s="18" t="s">
        <v>3439</v>
      </c>
      <c r="B1694" s="18" t="s">
        <v>3440</v>
      </c>
      <c r="C1694" s="19">
        <v>871</v>
      </c>
      <c r="D1694" s="20">
        <f t="shared" si="312"/>
        <v>9.4491514839885012E-5</v>
      </c>
      <c r="E1694" s="10">
        <f>SUM($C$5:C1694)/SUM($C$5:$C$3941)</f>
        <v>0.93027867094740202</v>
      </c>
      <c r="F1694" t="str">
        <f t="shared" si="313"/>
        <v>B</v>
      </c>
      <c r="G1694" s="21">
        <v>3.5263157894736841</v>
      </c>
      <c r="H1694" s="22">
        <f t="shared" si="314"/>
        <v>2.1157894736842104</v>
      </c>
      <c r="I1694" s="23">
        <v>4.75</v>
      </c>
      <c r="J1694" s="23">
        <v>10.371293337390281</v>
      </c>
      <c r="K1694" s="24">
        <f t="shared" si="315"/>
        <v>2.1834301762926906</v>
      </c>
      <c r="L1694" t="str">
        <f t="shared" si="316"/>
        <v>Z</v>
      </c>
      <c r="M1694" s="10">
        <f t="shared" si="317"/>
        <v>0.95</v>
      </c>
      <c r="N1694" s="24">
        <f t="shared" si="318"/>
        <v>1.6448536269514715</v>
      </c>
      <c r="O1694" s="25">
        <f t="shared" si="319"/>
        <v>24.125436095462213</v>
      </c>
      <c r="P1694" s="8">
        <f t="shared" si="320"/>
        <v>34</v>
      </c>
      <c r="Q1694" s="8">
        <f t="shared" si="321"/>
        <v>247</v>
      </c>
      <c r="R1694" s="8">
        <f t="shared" si="322"/>
        <v>152.80137010664421</v>
      </c>
      <c r="S1694" s="8">
        <f t="shared" si="323"/>
        <v>153</v>
      </c>
      <c r="T1694" t="s">
        <v>62</v>
      </c>
    </row>
    <row r="1695" spans="1:20" x14ac:dyDescent="0.35">
      <c r="A1695" s="18" t="s">
        <v>3441</v>
      </c>
      <c r="B1695" s="18" t="s">
        <v>3442</v>
      </c>
      <c r="C1695" s="19">
        <v>870.8</v>
      </c>
      <c r="D1695" s="20">
        <f t="shared" si="312"/>
        <v>9.4469817591930958E-5</v>
      </c>
      <c r="E1695" s="10">
        <f>SUM($C$5:C1695)/SUM($C$5:$C$3941)</f>
        <v>0.930373140764994</v>
      </c>
      <c r="F1695" t="str">
        <f t="shared" si="313"/>
        <v>B</v>
      </c>
      <c r="G1695" s="21">
        <v>2.7910256410256409</v>
      </c>
      <c r="H1695" s="22">
        <f t="shared" si="314"/>
        <v>1.6746153846153844</v>
      </c>
      <c r="I1695" s="23">
        <v>6</v>
      </c>
      <c r="J1695" s="23">
        <v>20.87967395132705</v>
      </c>
      <c r="K1695" s="24">
        <f t="shared" si="315"/>
        <v>3.4799456585545081</v>
      </c>
      <c r="L1695" t="str">
        <f t="shared" si="316"/>
        <v>Z</v>
      </c>
      <c r="M1695" s="10">
        <f t="shared" si="317"/>
        <v>0.95</v>
      </c>
      <c r="N1695" s="24">
        <f t="shared" si="318"/>
        <v>1.6448536269514715</v>
      </c>
      <c r="O1695" s="25">
        <f t="shared" si="319"/>
        <v>48.569761091491912</v>
      </c>
      <c r="P1695" s="8">
        <f t="shared" si="320"/>
        <v>61</v>
      </c>
      <c r="Q1695" s="8">
        <f t="shared" si="321"/>
        <v>312</v>
      </c>
      <c r="R1695" s="8">
        <f t="shared" si="322"/>
        <v>193.03442063962743</v>
      </c>
      <c r="S1695" s="8">
        <f t="shared" si="323"/>
        <v>194</v>
      </c>
      <c r="T1695" t="s">
        <v>62</v>
      </c>
    </row>
    <row r="1696" spans="1:20" x14ac:dyDescent="0.35">
      <c r="A1696" s="18" t="s">
        <v>3443</v>
      </c>
      <c r="B1696" s="18" t="s">
        <v>3444</v>
      </c>
      <c r="C1696" s="19">
        <v>870.72</v>
      </c>
      <c r="D1696" s="20">
        <f t="shared" si="312"/>
        <v>9.4461138692749345E-5</v>
      </c>
      <c r="E1696" s="10">
        <f>SUM($C$5:C1696)/SUM($C$5:$C$3941)</f>
        <v>0.93046760190368683</v>
      </c>
      <c r="F1696" t="str">
        <f t="shared" si="313"/>
        <v>B</v>
      </c>
      <c r="G1696" s="21">
        <v>0.24355804195804201</v>
      </c>
      <c r="H1696" s="22">
        <f t="shared" si="314"/>
        <v>0.14613482517482521</v>
      </c>
      <c r="I1696" s="23">
        <v>68.75</v>
      </c>
      <c r="J1696" s="23">
        <v>465.82222793595378</v>
      </c>
      <c r="K1696" s="24">
        <f t="shared" si="315"/>
        <v>6.7755960427047821</v>
      </c>
      <c r="L1696" t="str">
        <f t="shared" si="316"/>
        <v>Z</v>
      </c>
      <c r="M1696" s="10">
        <f t="shared" si="317"/>
        <v>0.95</v>
      </c>
      <c r="N1696" s="24">
        <f t="shared" si="318"/>
        <v>1.6448536269514715</v>
      </c>
      <c r="O1696" s="25">
        <f t="shared" si="319"/>
        <v>1083.5836984187099</v>
      </c>
      <c r="P1696" s="8">
        <f t="shared" si="320"/>
        <v>1222</v>
      </c>
      <c r="Q1696" s="8">
        <f t="shared" si="321"/>
        <v>3575</v>
      </c>
      <c r="R1696" s="8">
        <f t="shared" si="322"/>
        <v>2211.9543444493179</v>
      </c>
      <c r="S1696" s="8">
        <f t="shared" si="323"/>
        <v>2212</v>
      </c>
      <c r="T1696" t="s">
        <v>62</v>
      </c>
    </row>
    <row r="1697" spans="1:20" x14ac:dyDescent="0.35">
      <c r="A1697" s="18" t="s">
        <v>3445</v>
      </c>
      <c r="B1697" s="18" t="s">
        <v>3446</v>
      </c>
      <c r="C1697" s="19">
        <v>870.65</v>
      </c>
      <c r="D1697" s="20">
        <f t="shared" si="312"/>
        <v>9.4453544655965428E-5</v>
      </c>
      <c r="E1697" s="10">
        <f>SUM($C$5:C1697)/SUM($C$5:$C$3941)</f>
        <v>0.93056205544834292</v>
      </c>
      <c r="F1697" t="str">
        <f t="shared" si="313"/>
        <v>B</v>
      </c>
      <c r="G1697" s="21">
        <v>0.81217350746268657</v>
      </c>
      <c r="H1697" s="22">
        <f t="shared" si="314"/>
        <v>0.48730410447761191</v>
      </c>
      <c r="I1697" s="23">
        <v>20.61538461538462</v>
      </c>
      <c r="J1697" s="23">
        <v>94.101979276584501</v>
      </c>
      <c r="K1697" s="24">
        <f t="shared" si="315"/>
        <v>4.5646482484910385</v>
      </c>
      <c r="L1697" t="str">
        <f t="shared" si="316"/>
        <v>Z</v>
      </c>
      <c r="M1697" s="10">
        <f t="shared" si="317"/>
        <v>0.95</v>
      </c>
      <c r="N1697" s="24">
        <f t="shared" si="318"/>
        <v>1.6448536269514715</v>
      </c>
      <c r="O1697" s="25">
        <f t="shared" si="319"/>
        <v>218.89760646428795</v>
      </c>
      <c r="P1697" s="8">
        <f t="shared" si="320"/>
        <v>261</v>
      </c>
      <c r="Q1697" s="8">
        <f t="shared" si="321"/>
        <v>1072.0000000000002</v>
      </c>
      <c r="R1697" s="8">
        <f t="shared" si="322"/>
        <v>663.30360218881617</v>
      </c>
      <c r="S1697" s="8">
        <f t="shared" si="323"/>
        <v>664</v>
      </c>
      <c r="T1697" t="s">
        <v>62</v>
      </c>
    </row>
    <row r="1698" spans="1:20" x14ac:dyDescent="0.35">
      <c r="A1698" s="18" t="s">
        <v>3447</v>
      </c>
      <c r="B1698" s="18" t="s">
        <v>3448</v>
      </c>
      <c r="C1698" s="19">
        <v>868.95</v>
      </c>
      <c r="D1698" s="20">
        <f t="shared" si="312"/>
        <v>9.4269118048356018E-5</v>
      </c>
      <c r="E1698" s="10">
        <f>SUM($C$5:C1698)/SUM($C$5:$C$3941)</f>
        <v>0.93065632456639114</v>
      </c>
      <c r="F1698" t="str">
        <f t="shared" si="313"/>
        <v>B</v>
      </c>
      <c r="G1698" s="21">
        <v>1.287333333333333</v>
      </c>
      <c r="H1698" s="22">
        <f t="shared" si="314"/>
        <v>0.77239999999999975</v>
      </c>
      <c r="I1698" s="23">
        <v>12.98076923076923</v>
      </c>
      <c r="J1698" s="23">
        <v>19.13675283846775</v>
      </c>
      <c r="K1698" s="24">
        <f t="shared" si="315"/>
        <v>1.4742387371856638</v>
      </c>
      <c r="L1698" t="str">
        <f t="shared" si="316"/>
        <v>Y</v>
      </c>
      <c r="M1698" s="10">
        <f t="shared" si="317"/>
        <v>0.95</v>
      </c>
      <c r="N1698" s="24">
        <f t="shared" si="318"/>
        <v>1.6448536269514715</v>
      </c>
      <c r="O1698" s="25">
        <f t="shared" si="319"/>
        <v>44.515422779014912</v>
      </c>
      <c r="P1698" s="8">
        <f t="shared" si="320"/>
        <v>71</v>
      </c>
      <c r="Q1698" s="8">
        <f t="shared" si="321"/>
        <v>675</v>
      </c>
      <c r="R1698" s="8">
        <f t="shared" si="322"/>
        <v>418.06686879499284</v>
      </c>
      <c r="S1698" s="8">
        <f t="shared" si="323"/>
        <v>419</v>
      </c>
      <c r="T1698" t="s">
        <v>62</v>
      </c>
    </row>
    <row r="1699" spans="1:20" x14ac:dyDescent="0.35">
      <c r="A1699" s="18" t="s">
        <v>3449</v>
      </c>
      <c r="B1699" s="18" t="s">
        <v>3450</v>
      </c>
      <c r="C1699" s="19">
        <v>867.33</v>
      </c>
      <c r="D1699" s="20">
        <f t="shared" si="312"/>
        <v>9.4093370339928207E-5</v>
      </c>
      <c r="E1699" s="10">
        <f>SUM($C$5:C1699)/SUM($C$5:$C$3941)</f>
        <v>0.93075041793673108</v>
      </c>
      <c r="F1699" t="str">
        <f t="shared" si="313"/>
        <v>B</v>
      </c>
      <c r="G1699" s="21">
        <v>0.86473579262213351</v>
      </c>
      <c r="H1699" s="22">
        <f t="shared" si="314"/>
        <v>0.51884147557328009</v>
      </c>
      <c r="I1699" s="23">
        <v>19.28846153846154</v>
      </c>
      <c r="J1699" s="23">
        <v>39.954550914297577</v>
      </c>
      <c r="K1699" s="24">
        <f t="shared" si="315"/>
        <v>2.0714223804022671</v>
      </c>
      <c r="L1699" t="str">
        <f t="shared" si="316"/>
        <v>Z</v>
      </c>
      <c r="M1699" s="10">
        <f t="shared" si="317"/>
        <v>0.95</v>
      </c>
      <c r="N1699" s="24">
        <f t="shared" si="318"/>
        <v>1.6448536269514715</v>
      </c>
      <c r="O1699" s="25">
        <f t="shared" si="319"/>
        <v>92.94124979868019</v>
      </c>
      <c r="P1699" s="8">
        <f t="shared" si="320"/>
        <v>132</v>
      </c>
      <c r="Q1699" s="8">
        <f t="shared" si="321"/>
        <v>1003.0000000000001</v>
      </c>
      <c r="R1699" s="8">
        <f t="shared" si="322"/>
        <v>621.7962828251658</v>
      </c>
      <c r="S1699" s="8">
        <f t="shared" si="323"/>
        <v>622</v>
      </c>
      <c r="T1699" t="s">
        <v>175</v>
      </c>
    </row>
    <row r="1700" spans="1:20" x14ac:dyDescent="0.35">
      <c r="A1700" s="18" t="s">
        <v>3451</v>
      </c>
      <c r="B1700" s="18" t="s">
        <v>3452</v>
      </c>
      <c r="C1700" s="19">
        <v>865.78</v>
      </c>
      <c r="D1700" s="20">
        <f t="shared" si="312"/>
        <v>9.3925216668284327E-5</v>
      </c>
      <c r="E1700" s="10">
        <f>SUM($C$5:C1700)/SUM($C$5:$C$3941)</f>
        <v>0.93084434315339926</v>
      </c>
      <c r="F1700" t="str">
        <f t="shared" si="313"/>
        <v>B</v>
      </c>
      <c r="G1700" s="21">
        <v>1.066231527093596</v>
      </c>
      <c r="H1700" s="22">
        <f t="shared" si="314"/>
        <v>0.63973891625615764</v>
      </c>
      <c r="I1700" s="23">
        <v>15.61538461538461</v>
      </c>
      <c r="J1700" s="23">
        <v>20.17001642523547</v>
      </c>
      <c r="K1700" s="24">
        <f t="shared" si="315"/>
        <v>1.2916759287096611</v>
      </c>
      <c r="L1700" t="str">
        <f t="shared" si="316"/>
        <v>Y</v>
      </c>
      <c r="M1700" s="10">
        <f t="shared" si="317"/>
        <v>0.95</v>
      </c>
      <c r="N1700" s="24">
        <f t="shared" si="318"/>
        <v>1.6448536269514715</v>
      </c>
      <c r="O1700" s="25">
        <f t="shared" si="319"/>
        <v>46.918973987277745</v>
      </c>
      <c r="P1700" s="8">
        <f t="shared" si="320"/>
        <v>79</v>
      </c>
      <c r="Q1700" s="8">
        <f t="shared" si="321"/>
        <v>811.99999999999966</v>
      </c>
      <c r="R1700" s="8">
        <f t="shared" si="322"/>
        <v>503.83882132160539</v>
      </c>
      <c r="S1700" s="8">
        <f t="shared" si="323"/>
        <v>504</v>
      </c>
      <c r="T1700" t="s">
        <v>62</v>
      </c>
    </row>
    <row r="1701" spans="1:20" x14ac:dyDescent="0.35">
      <c r="A1701" s="18" t="s">
        <v>3453</v>
      </c>
      <c r="B1701" s="18" t="s">
        <v>3454</v>
      </c>
      <c r="C1701" s="19">
        <v>864.34</v>
      </c>
      <c r="D1701" s="20">
        <f t="shared" si="312"/>
        <v>9.3768996483015177E-5</v>
      </c>
      <c r="E1701" s="10">
        <f>SUM($C$5:C1701)/SUM($C$5:$C$3941)</f>
        <v>0.93093811214988231</v>
      </c>
      <c r="F1701" t="str">
        <f t="shared" si="313"/>
        <v>B</v>
      </c>
      <c r="G1701" s="21">
        <v>3.1091366906474822</v>
      </c>
      <c r="H1701" s="22">
        <f t="shared" si="314"/>
        <v>1.8654820143884892</v>
      </c>
      <c r="I1701" s="23">
        <v>5.3461538461538458</v>
      </c>
      <c r="J1701" s="23">
        <v>6.6917702320546217</v>
      </c>
      <c r="K1701" s="24">
        <f t="shared" si="315"/>
        <v>1.2516980290174113</v>
      </c>
      <c r="L1701" t="str">
        <f t="shared" si="316"/>
        <v>Y</v>
      </c>
      <c r="M1701" s="10">
        <f t="shared" si="317"/>
        <v>0.95</v>
      </c>
      <c r="N1701" s="24">
        <f t="shared" si="318"/>
        <v>1.6448536269514715</v>
      </c>
      <c r="O1701" s="25">
        <f t="shared" si="319"/>
        <v>15.566223984517404</v>
      </c>
      <c r="P1701" s="8">
        <f t="shared" si="320"/>
        <v>27</v>
      </c>
      <c r="Q1701" s="8">
        <f t="shared" si="321"/>
        <v>278</v>
      </c>
      <c r="R1701" s="8">
        <f t="shared" si="322"/>
        <v>172.64017305107208</v>
      </c>
      <c r="S1701" s="8">
        <f t="shared" si="323"/>
        <v>173</v>
      </c>
      <c r="T1701" t="s">
        <v>62</v>
      </c>
    </row>
    <row r="1702" spans="1:20" x14ac:dyDescent="0.35">
      <c r="A1702" s="18" t="s">
        <v>3455</v>
      </c>
      <c r="B1702" s="18" t="s">
        <v>3456</v>
      </c>
      <c r="C1702" s="19">
        <v>864.02</v>
      </c>
      <c r="D1702" s="20">
        <f t="shared" si="312"/>
        <v>9.3734280886288682E-5</v>
      </c>
      <c r="E1702" s="10">
        <f>SUM($C$5:C1702)/SUM($C$5:$C$3941)</f>
        <v>0.93103184643076853</v>
      </c>
      <c r="F1702" t="str">
        <f t="shared" si="313"/>
        <v>B</v>
      </c>
      <c r="G1702" s="21">
        <v>8.1511320754716987</v>
      </c>
      <c r="H1702" s="22">
        <f t="shared" si="314"/>
        <v>4.8906792452830192</v>
      </c>
      <c r="I1702" s="23">
        <v>2.0384615384615379</v>
      </c>
      <c r="J1702" s="23">
        <v>2.7293721066448451</v>
      </c>
      <c r="K1702" s="24">
        <f t="shared" si="315"/>
        <v>1.3389372598635092</v>
      </c>
      <c r="L1702" t="str">
        <f t="shared" si="316"/>
        <v>Y</v>
      </c>
      <c r="M1702" s="10">
        <f t="shared" si="317"/>
        <v>0.95</v>
      </c>
      <c r="N1702" s="24">
        <f t="shared" si="318"/>
        <v>1.6448536269514715</v>
      </c>
      <c r="O1702" s="25">
        <f t="shared" si="319"/>
        <v>6.3489952696841172</v>
      </c>
      <c r="P1702" s="8">
        <f t="shared" si="320"/>
        <v>11</v>
      </c>
      <c r="Q1702" s="8">
        <f t="shared" si="321"/>
        <v>105.99999999999997</v>
      </c>
      <c r="R1702" s="8">
        <f t="shared" si="322"/>
        <v>65.839017316240231</v>
      </c>
      <c r="S1702" s="8">
        <f t="shared" si="323"/>
        <v>66</v>
      </c>
      <c r="T1702" t="s">
        <v>62</v>
      </c>
    </row>
    <row r="1703" spans="1:20" x14ac:dyDescent="0.35">
      <c r="A1703" s="18" t="s">
        <v>3457</v>
      </c>
      <c r="B1703" s="18" t="s">
        <v>3458</v>
      </c>
      <c r="C1703" s="19">
        <v>858.16</v>
      </c>
      <c r="D1703" s="20">
        <f t="shared" si="312"/>
        <v>9.3098551521235035E-5</v>
      </c>
      <c r="E1703" s="10">
        <f>SUM($C$5:C1703)/SUM($C$5:$C$3941)</f>
        <v>0.93112494498228981</v>
      </c>
      <c r="F1703" t="str">
        <f t="shared" si="313"/>
        <v>B</v>
      </c>
      <c r="G1703" s="21">
        <v>1.5188672566371679</v>
      </c>
      <c r="H1703" s="22">
        <f t="shared" si="314"/>
        <v>0.91132035398230071</v>
      </c>
      <c r="I1703" s="23">
        <v>10.86538461538461</v>
      </c>
      <c r="J1703" s="23">
        <v>17.670212939842191</v>
      </c>
      <c r="K1703" s="24">
        <f t="shared" si="315"/>
        <v>1.6262850847288397</v>
      </c>
      <c r="L1703" t="str">
        <f t="shared" si="316"/>
        <v>Y</v>
      </c>
      <c r="M1703" s="10">
        <f t="shared" si="317"/>
        <v>0.95</v>
      </c>
      <c r="N1703" s="24">
        <f t="shared" si="318"/>
        <v>1.6448536269514715</v>
      </c>
      <c r="O1703" s="25">
        <f t="shared" si="319"/>
        <v>41.103995346123554</v>
      </c>
      <c r="P1703" s="8">
        <f t="shared" si="320"/>
        <v>63</v>
      </c>
      <c r="Q1703" s="8">
        <f t="shared" si="321"/>
        <v>564.99999999999966</v>
      </c>
      <c r="R1703" s="8">
        <f t="shared" si="322"/>
        <v>352.1305350831135</v>
      </c>
      <c r="S1703" s="8">
        <f t="shared" si="323"/>
        <v>353</v>
      </c>
      <c r="T1703" t="s">
        <v>62</v>
      </c>
    </row>
    <row r="1704" spans="1:20" x14ac:dyDescent="0.35">
      <c r="A1704" s="18" t="s">
        <v>3459</v>
      </c>
      <c r="B1704" s="18" t="s">
        <v>3460</v>
      </c>
      <c r="C1704" s="19">
        <v>857.84</v>
      </c>
      <c r="D1704" s="20">
        <f t="shared" si="312"/>
        <v>9.3063835924508568E-5</v>
      </c>
      <c r="E1704" s="10">
        <f>SUM($C$5:C1704)/SUM($C$5:$C$3941)</f>
        <v>0.93121800881821426</v>
      </c>
      <c r="F1704" t="str">
        <f t="shared" si="313"/>
        <v>B</v>
      </c>
      <c r="G1704" s="21">
        <v>0.32993846153846151</v>
      </c>
      <c r="H1704" s="22">
        <f t="shared" si="314"/>
        <v>0.19796307692307691</v>
      </c>
      <c r="I1704" s="23">
        <v>50</v>
      </c>
      <c r="J1704" s="23">
        <v>294.31795531963292</v>
      </c>
      <c r="K1704" s="24">
        <f t="shared" si="315"/>
        <v>5.8863591063926579</v>
      </c>
      <c r="L1704" t="str">
        <f t="shared" si="316"/>
        <v>Z</v>
      </c>
      <c r="M1704" s="10">
        <f t="shared" si="317"/>
        <v>0.95</v>
      </c>
      <c r="N1704" s="24">
        <f t="shared" si="318"/>
        <v>1.6448536269514715</v>
      </c>
      <c r="O1704" s="25">
        <f t="shared" si="319"/>
        <v>684.63486585730038</v>
      </c>
      <c r="P1704" s="8">
        <f t="shared" si="320"/>
        <v>785</v>
      </c>
      <c r="Q1704" s="8">
        <f t="shared" si="321"/>
        <v>2600</v>
      </c>
      <c r="R1704" s="8">
        <f t="shared" si="322"/>
        <v>1620.7259063616732</v>
      </c>
      <c r="S1704" s="8">
        <f t="shared" si="323"/>
        <v>1621</v>
      </c>
      <c r="T1704" t="s">
        <v>175</v>
      </c>
    </row>
    <row r="1705" spans="1:20" x14ac:dyDescent="0.35">
      <c r="A1705" s="18" t="s">
        <v>3461</v>
      </c>
      <c r="B1705" s="18" t="s">
        <v>3462</v>
      </c>
      <c r="C1705" s="19">
        <v>855.79</v>
      </c>
      <c r="D1705" s="20">
        <f t="shared" si="312"/>
        <v>9.284143913297956E-5</v>
      </c>
      <c r="E1705" s="10">
        <f>SUM($C$5:C1705)/SUM($C$5:$C$3941)</f>
        <v>0.93131085025734717</v>
      </c>
      <c r="F1705" t="str">
        <f t="shared" si="313"/>
        <v>B</v>
      </c>
      <c r="G1705" s="21">
        <v>2.8431561461794019</v>
      </c>
      <c r="H1705" s="22">
        <f t="shared" si="314"/>
        <v>1.7058936877076412</v>
      </c>
      <c r="I1705" s="23">
        <v>5.7884615384615383</v>
      </c>
      <c r="J1705" s="23">
        <v>8.6508223307666956</v>
      </c>
      <c r="K1705" s="24">
        <f t="shared" si="315"/>
        <v>1.494494223255376</v>
      </c>
      <c r="L1705" t="str">
        <f t="shared" si="316"/>
        <v>Y</v>
      </c>
      <c r="M1705" s="10">
        <f t="shared" si="317"/>
        <v>0.95</v>
      </c>
      <c r="N1705" s="24">
        <f t="shared" si="318"/>
        <v>1.6448536269514715</v>
      </c>
      <c r="O1705" s="25">
        <f t="shared" si="319"/>
        <v>20.123320643308084</v>
      </c>
      <c r="P1705" s="8">
        <f t="shared" si="320"/>
        <v>32</v>
      </c>
      <c r="Q1705" s="8">
        <f t="shared" si="321"/>
        <v>301</v>
      </c>
      <c r="R1705" s="8">
        <f t="shared" si="322"/>
        <v>187.85478618127669</v>
      </c>
      <c r="S1705" s="8">
        <f t="shared" si="323"/>
        <v>188</v>
      </c>
      <c r="T1705" t="s">
        <v>62</v>
      </c>
    </row>
    <row r="1706" spans="1:20" x14ac:dyDescent="0.35">
      <c r="A1706" s="18" t="s">
        <v>3463</v>
      </c>
      <c r="B1706" s="18" t="s">
        <v>3464</v>
      </c>
      <c r="C1706" s="19">
        <v>854.16</v>
      </c>
      <c r="D1706" s="20">
        <f t="shared" si="312"/>
        <v>9.2664606562154053E-5</v>
      </c>
      <c r="E1706" s="10">
        <f>SUM($C$5:C1706)/SUM($C$5:$C$3941)</f>
        <v>0.93140351486390938</v>
      </c>
      <c r="F1706" t="str">
        <f t="shared" si="313"/>
        <v>B</v>
      </c>
      <c r="G1706" s="21">
        <v>0.86981670061099792</v>
      </c>
      <c r="H1706" s="22">
        <f t="shared" si="314"/>
        <v>0.52189002036659871</v>
      </c>
      <c r="I1706" s="23">
        <v>18.88461538461538</v>
      </c>
      <c r="J1706" s="23">
        <v>23.89409135769667</v>
      </c>
      <c r="K1706" s="24">
        <f t="shared" si="315"/>
        <v>1.2652675668026754</v>
      </c>
      <c r="L1706" t="str">
        <f t="shared" si="316"/>
        <v>Y</v>
      </c>
      <c r="M1706" s="10">
        <f t="shared" si="317"/>
        <v>0.95</v>
      </c>
      <c r="N1706" s="24">
        <f t="shared" si="318"/>
        <v>1.6448536269514715</v>
      </c>
      <c r="O1706" s="25">
        <f t="shared" si="319"/>
        <v>55.581821413827633</v>
      </c>
      <c r="P1706" s="8">
        <f t="shared" si="320"/>
        <v>94</v>
      </c>
      <c r="Q1706" s="8">
        <f t="shared" si="321"/>
        <v>981.99999999999977</v>
      </c>
      <c r="R1706" s="8">
        <f t="shared" si="322"/>
        <v>613.45293066577199</v>
      </c>
      <c r="S1706" s="8">
        <f t="shared" si="323"/>
        <v>614</v>
      </c>
      <c r="T1706" t="s">
        <v>62</v>
      </c>
    </row>
    <row r="1707" spans="1:20" x14ac:dyDescent="0.35">
      <c r="A1707" s="18" t="s">
        <v>3465</v>
      </c>
      <c r="B1707" s="18" t="s">
        <v>3466</v>
      </c>
      <c r="C1707" s="19">
        <v>849.11</v>
      </c>
      <c r="D1707" s="20">
        <f t="shared" si="312"/>
        <v>9.2116751051314304E-5</v>
      </c>
      <c r="E1707" s="10">
        <f>SUM($C$5:C1707)/SUM($C$5:$C$3941)</f>
        <v>0.93149563161496063</v>
      </c>
      <c r="F1707" t="str">
        <f t="shared" si="313"/>
        <v>B</v>
      </c>
      <c r="G1707" s="21">
        <v>4.0433809523809519</v>
      </c>
      <c r="H1707" s="22">
        <f t="shared" si="314"/>
        <v>2.4260285714285712</v>
      </c>
      <c r="I1707" s="23">
        <v>4.0384615384615383</v>
      </c>
      <c r="J1707" s="23">
        <v>8.1021941798443358</v>
      </c>
      <c r="K1707" s="24">
        <f t="shared" si="315"/>
        <v>2.0062576064376452</v>
      </c>
      <c r="L1707" t="str">
        <f t="shared" si="316"/>
        <v>Z</v>
      </c>
      <c r="M1707" s="10">
        <f t="shared" si="317"/>
        <v>0.95</v>
      </c>
      <c r="N1707" s="24">
        <f t="shared" si="318"/>
        <v>1.6448536269514715</v>
      </c>
      <c r="O1707" s="25">
        <f t="shared" si="319"/>
        <v>18.847115934341716</v>
      </c>
      <c r="P1707" s="8">
        <f t="shared" si="320"/>
        <v>27</v>
      </c>
      <c r="Q1707" s="8">
        <f t="shared" si="321"/>
        <v>210</v>
      </c>
      <c r="R1707" s="8">
        <f t="shared" si="322"/>
        <v>131.57600307619614</v>
      </c>
      <c r="S1707" s="8">
        <f t="shared" si="323"/>
        <v>132</v>
      </c>
      <c r="T1707" t="s">
        <v>62</v>
      </c>
    </row>
    <row r="1708" spans="1:20" x14ac:dyDescent="0.35">
      <c r="A1708" s="18" t="s">
        <v>3467</v>
      </c>
      <c r="B1708" s="18" t="s">
        <v>3468</v>
      </c>
      <c r="C1708" s="19">
        <v>848.45</v>
      </c>
      <c r="D1708" s="20">
        <f t="shared" si="312"/>
        <v>9.2045150133065949E-5</v>
      </c>
      <c r="E1708" s="10">
        <f>SUM($C$5:C1708)/SUM($C$5:$C$3941)</f>
        <v>0.93158767676509358</v>
      </c>
      <c r="F1708" t="str">
        <f t="shared" si="313"/>
        <v>B</v>
      </c>
      <c r="G1708" s="21">
        <v>1.4211892797319929</v>
      </c>
      <c r="H1708" s="22">
        <f t="shared" si="314"/>
        <v>0.85271356783919572</v>
      </c>
      <c r="I1708" s="23">
        <v>11.48076923076923</v>
      </c>
      <c r="J1708" s="23">
        <v>18.881976450859149</v>
      </c>
      <c r="K1708" s="24">
        <f t="shared" si="315"/>
        <v>1.644661265401467</v>
      </c>
      <c r="L1708" t="str">
        <f t="shared" si="316"/>
        <v>Y</v>
      </c>
      <c r="M1708" s="10">
        <f t="shared" si="317"/>
        <v>0.95</v>
      </c>
      <c r="N1708" s="24">
        <f t="shared" si="318"/>
        <v>1.6448536269514715</v>
      </c>
      <c r="O1708" s="25">
        <f t="shared" si="319"/>
        <v>43.922768492039488</v>
      </c>
      <c r="P1708" s="8">
        <f t="shared" si="320"/>
        <v>67</v>
      </c>
      <c r="Q1708" s="8">
        <f t="shared" si="321"/>
        <v>597</v>
      </c>
      <c r="R1708" s="8">
        <f t="shared" si="322"/>
        <v>374.1972372916768</v>
      </c>
      <c r="S1708" s="8">
        <f t="shared" si="323"/>
        <v>375</v>
      </c>
      <c r="T1708" t="s">
        <v>62</v>
      </c>
    </row>
    <row r="1709" spans="1:20" x14ac:dyDescent="0.35">
      <c r="A1709" s="18" t="s">
        <v>3469</v>
      </c>
      <c r="B1709" s="18" t="s">
        <v>3470</v>
      </c>
      <c r="C1709" s="19">
        <v>847.48</v>
      </c>
      <c r="D1709" s="20">
        <f t="shared" si="312"/>
        <v>9.1939918480488811E-5</v>
      </c>
      <c r="E1709" s="10">
        <f>SUM($C$5:C1709)/SUM($C$5:$C$3941)</f>
        <v>0.93167961668357413</v>
      </c>
      <c r="F1709" t="str">
        <f t="shared" si="313"/>
        <v>B</v>
      </c>
      <c r="G1709" s="21">
        <v>3.652931034482759</v>
      </c>
      <c r="H1709" s="22">
        <f t="shared" si="314"/>
        <v>2.1917586206896553</v>
      </c>
      <c r="I1709" s="23">
        <v>4.4615384615384617</v>
      </c>
      <c r="J1709" s="23">
        <v>7.2286508883164631</v>
      </c>
      <c r="K1709" s="24">
        <f t="shared" si="315"/>
        <v>1.6202148542778279</v>
      </c>
      <c r="L1709" t="str">
        <f t="shared" si="316"/>
        <v>Y</v>
      </c>
      <c r="M1709" s="10">
        <f t="shared" si="317"/>
        <v>0.95</v>
      </c>
      <c r="N1709" s="24">
        <f t="shared" si="318"/>
        <v>1.6448536269514715</v>
      </c>
      <c r="O1709" s="25">
        <f t="shared" si="319"/>
        <v>16.815101973228703</v>
      </c>
      <c r="P1709" s="8">
        <f t="shared" si="320"/>
        <v>26</v>
      </c>
      <c r="Q1709" s="8">
        <f t="shared" si="321"/>
        <v>232</v>
      </c>
      <c r="R1709" s="8">
        <f t="shared" si="322"/>
        <v>145.49987779950925</v>
      </c>
      <c r="S1709" s="8">
        <f t="shared" si="323"/>
        <v>146</v>
      </c>
      <c r="T1709" t="s">
        <v>62</v>
      </c>
    </row>
    <row r="1710" spans="1:20" x14ac:dyDescent="0.35">
      <c r="A1710" s="18" t="s">
        <v>3471</v>
      </c>
      <c r="B1710" s="18" t="s">
        <v>3472</v>
      </c>
      <c r="C1710" s="19">
        <v>844.89</v>
      </c>
      <c r="D1710" s="20">
        <f t="shared" si="312"/>
        <v>9.1658939119483861E-5</v>
      </c>
      <c r="E1710" s="10">
        <f>SUM($C$5:C1710)/SUM($C$5:$C$3941)</f>
        <v>0.93177127562269368</v>
      </c>
      <c r="F1710" t="str">
        <f t="shared" si="313"/>
        <v>B</v>
      </c>
      <c r="G1710" s="21">
        <v>3.7887443946188339</v>
      </c>
      <c r="H1710" s="22">
        <f t="shared" si="314"/>
        <v>2.2732466367713005</v>
      </c>
      <c r="I1710" s="23">
        <v>4.2884615384615383</v>
      </c>
      <c r="J1710" s="23">
        <v>6.5599394379722931</v>
      </c>
      <c r="K1710" s="24">
        <f t="shared" si="315"/>
        <v>1.5296719765675302</v>
      </c>
      <c r="L1710" t="str">
        <f t="shared" si="316"/>
        <v>Y</v>
      </c>
      <c r="M1710" s="10">
        <f t="shared" si="317"/>
        <v>0.95</v>
      </c>
      <c r="N1710" s="24">
        <f t="shared" si="318"/>
        <v>1.6448536269514715</v>
      </c>
      <c r="O1710" s="25">
        <f t="shared" si="319"/>
        <v>15.259562578405101</v>
      </c>
      <c r="P1710" s="8">
        <f t="shared" si="320"/>
        <v>24</v>
      </c>
      <c r="Q1710" s="8">
        <f t="shared" si="321"/>
        <v>223</v>
      </c>
      <c r="R1710" s="8">
        <f t="shared" si="322"/>
        <v>140.06968460220091</v>
      </c>
      <c r="S1710" s="8">
        <f t="shared" si="323"/>
        <v>141</v>
      </c>
      <c r="T1710" t="s">
        <v>62</v>
      </c>
    </row>
    <row r="1711" spans="1:20" x14ac:dyDescent="0.35">
      <c r="A1711" s="18" t="s">
        <v>3473</v>
      </c>
      <c r="B1711" s="18" t="s">
        <v>3474</v>
      </c>
      <c r="C1711" s="19">
        <v>843.76</v>
      </c>
      <c r="D1711" s="20">
        <f t="shared" si="312"/>
        <v>9.1536349668543482E-5</v>
      </c>
      <c r="E1711" s="10">
        <f>SUM($C$5:C1711)/SUM($C$5:$C$3941)</f>
        <v>0.9318628119723622</v>
      </c>
      <c r="F1711" t="str">
        <f t="shared" si="313"/>
        <v>B</v>
      </c>
      <c r="G1711" s="21">
        <v>15.06714285714286</v>
      </c>
      <c r="H1711" s="22">
        <f t="shared" si="314"/>
        <v>9.0402857142857158</v>
      </c>
      <c r="I1711" s="23">
        <v>1.0769230769230771</v>
      </c>
      <c r="J1711" s="23">
        <v>2.7500171396696098</v>
      </c>
      <c r="K1711" s="24">
        <f t="shared" si="315"/>
        <v>2.553587343978923</v>
      </c>
      <c r="L1711" t="str">
        <f t="shared" si="316"/>
        <v>Z</v>
      </c>
      <c r="M1711" s="10">
        <f t="shared" si="317"/>
        <v>0.95</v>
      </c>
      <c r="N1711" s="24">
        <f t="shared" si="318"/>
        <v>1.6448536269514715</v>
      </c>
      <c r="O1711" s="25">
        <f t="shared" si="319"/>
        <v>6.3970192150807863</v>
      </c>
      <c r="P1711" s="8">
        <f t="shared" si="320"/>
        <v>9</v>
      </c>
      <c r="Q1711" s="8">
        <f t="shared" si="321"/>
        <v>56.000000000000007</v>
      </c>
      <c r="R1711" s="8">
        <f t="shared" si="322"/>
        <v>35.197995638966816</v>
      </c>
      <c r="S1711" s="8">
        <f t="shared" si="323"/>
        <v>36</v>
      </c>
      <c r="T1711" t="s">
        <v>62</v>
      </c>
    </row>
    <row r="1712" spans="1:20" x14ac:dyDescent="0.35">
      <c r="A1712" s="18" t="s">
        <v>3475</v>
      </c>
      <c r="B1712" s="18" t="s">
        <v>3476</v>
      </c>
      <c r="C1712" s="19">
        <v>842.49</v>
      </c>
      <c r="D1712" s="20">
        <f t="shared" si="312"/>
        <v>9.1398572144035282E-5</v>
      </c>
      <c r="E1712" s="10">
        <f>SUM($C$5:C1712)/SUM($C$5:$C$3941)</f>
        <v>0.93195421054450622</v>
      </c>
      <c r="F1712" t="str">
        <f t="shared" si="313"/>
        <v>B</v>
      </c>
      <c r="G1712" s="21">
        <v>3.0525000000000011</v>
      </c>
      <c r="H1712" s="22">
        <f t="shared" si="314"/>
        <v>1.8315000000000006</v>
      </c>
      <c r="I1712" s="23">
        <v>5.3076923076923066</v>
      </c>
      <c r="J1712" s="23">
        <v>8.2165267733510472</v>
      </c>
      <c r="K1712" s="24">
        <f t="shared" si="315"/>
        <v>1.5480412761386033</v>
      </c>
      <c r="L1712" t="str">
        <f t="shared" si="316"/>
        <v>Y</v>
      </c>
      <c r="M1712" s="10">
        <f t="shared" si="317"/>
        <v>0.95</v>
      </c>
      <c r="N1712" s="24">
        <f t="shared" si="318"/>
        <v>1.6448536269514715</v>
      </c>
      <c r="O1712" s="25">
        <f t="shared" si="319"/>
        <v>19.113073475850101</v>
      </c>
      <c r="P1712" s="8">
        <f t="shared" si="320"/>
        <v>30</v>
      </c>
      <c r="Q1712" s="8">
        <f t="shared" si="321"/>
        <v>275.99999999999994</v>
      </c>
      <c r="R1712" s="8">
        <f t="shared" si="322"/>
        <v>173.60653829631568</v>
      </c>
      <c r="S1712" s="8">
        <f t="shared" si="323"/>
        <v>174</v>
      </c>
      <c r="T1712" t="s">
        <v>62</v>
      </c>
    </row>
    <row r="1713" spans="1:20" x14ac:dyDescent="0.35">
      <c r="A1713" s="18" t="s">
        <v>3477</v>
      </c>
      <c r="B1713" s="18" t="s">
        <v>3478</v>
      </c>
      <c r="C1713" s="19">
        <v>842.32</v>
      </c>
      <c r="D1713" s="20">
        <f t="shared" si="312"/>
        <v>9.1380129483274345E-5</v>
      </c>
      <c r="E1713" s="10">
        <f>SUM($C$5:C1713)/SUM($C$5:$C$3941)</f>
        <v>0.93204559067398951</v>
      </c>
      <c r="F1713" t="str">
        <f t="shared" si="313"/>
        <v>B</v>
      </c>
      <c r="G1713" s="21">
        <v>0.691559934318555</v>
      </c>
      <c r="H1713" s="22">
        <f t="shared" si="314"/>
        <v>0.41493596059113297</v>
      </c>
      <c r="I1713" s="23">
        <v>23.42307692307692</v>
      </c>
      <c r="J1713" s="23">
        <v>45.511621508222397</v>
      </c>
      <c r="K1713" s="24">
        <f t="shared" si="315"/>
        <v>1.9430248919766544</v>
      </c>
      <c r="L1713" t="str">
        <f t="shared" si="316"/>
        <v>Y</v>
      </c>
      <c r="M1713" s="10">
        <f t="shared" si="317"/>
        <v>0.95</v>
      </c>
      <c r="N1713" s="24">
        <f t="shared" si="318"/>
        <v>1.6448536269514715</v>
      </c>
      <c r="O1713" s="25">
        <f t="shared" si="319"/>
        <v>105.86796463841692</v>
      </c>
      <c r="P1713" s="8">
        <f t="shared" si="320"/>
        <v>153</v>
      </c>
      <c r="Q1713" s="8">
        <f t="shared" si="321"/>
        <v>1217.9999999999998</v>
      </c>
      <c r="R1713" s="8">
        <f t="shared" si="322"/>
        <v>766.21050956707211</v>
      </c>
      <c r="S1713" s="8">
        <f t="shared" si="323"/>
        <v>767</v>
      </c>
      <c r="T1713" t="s">
        <v>62</v>
      </c>
    </row>
    <row r="1714" spans="1:20" x14ac:dyDescent="0.35">
      <c r="A1714" s="18" t="s">
        <v>3479</v>
      </c>
      <c r="B1714" s="18" t="s">
        <v>3480</v>
      </c>
      <c r="C1714" s="19">
        <v>840.57</v>
      </c>
      <c r="D1714" s="20">
        <f t="shared" si="312"/>
        <v>9.1190278563676411E-5</v>
      </c>
      <c r="E1714" s="10">
        <f>SUM($C$5:C1714)/SUM($C$5:$C$3941)</f>
        <v>0.93213678095255326</v>
      </c>
      <c r="F1714" t="str">
        <f t="shared" si="313"/>
        <v>B</v>
      </c>
      <c r="G1714" s="21">
        <v>1.788446808510638</v>
      </c>
      <c r="H1714" s="22">
        <f t="shared" si="314"/>
        <v>1.0730680851063827</v>
      </c>
      <c r="I1714" s="23">
        <v>9.0384615384615383</v>
      </c>
      <c r="J1714" s="23">
        <v>37.494031702032267</v>
      </c>
      <c r="K1714" s="24">
        <f t="shared" si="315"/>
        <v>4.1482758478844213</v>
      </c>
      <c r="L1714" t="str">
        <f t="shared" si="316"/>
        <v>Z</v>
      </c>
      <c r="M1714" s="10">
        <f t="shared" si="317"/>
        <v>0.95</v>
      </c>
      <c r="N1714" s="24">
        <f t="shared" si="318"/>
        <v>1.6448536269514715</v>
      </c>
      <c r="O1714" s="25">
        <f t="shared" si="319"/>
        <v>87.217653224359324</v>
      </c>
      <c r="P1714" s="8">
        <f t="shared" si="320"/>
        <v>106</v>
      </c>
      <c r="Q1714" s="8">
        <f t="shared" si="321"/>
        <v>470</v>
      </c>
      <c r="R1714" s="8">
        <f t="shared" si="322"/>
        <v>295.97176856057769</v>
      </c>
      <c r="S1714" s="8">
        <f t="shared" si="323"/>
        <v>296</v>
      </c>
      <c r="T1714" t="s">
        <v>62</v>
      </c>
    </row>
    <row r="1715" spans="1:20" x14ac:dyDescent="0.35">
      <c r="A1715" s="18" t="s">
        <v>3481</v>
      </c>
      <c r="B1715" s="18" t="s">
        <v>3482</v>
      </c>
      <c r="C1715" s="19">
        <v>839.71</v>
      </c>
      <c r="D1715" s="20">
        <f t="shared" si="312"/>
        <v>9.1096980397473989E-5</v>
      </c>
      <c r="E1715" s="10">
        <f>SUM($C$5:C1715)/SUM($C$5:$C$3941)</f>
        <v>0.93222787793295081</v>
      </c>
      <c r="F1715" t="str">
        <f t="shared" si="313"/>
        <v>B</v>
      </c>
      <c r="G1715" s="21">
        <v>2.2039632545931762</v>
      </c>
      <c r="H1715" s="22">
        <f t="shared" si="314"/>
        <v>1.3223779527559056</v>
      </c>
      <c r="I1715" s="23">
        <v>7.3269230769230766</v>
      </c>
      <c r="J1715" s="23">
        <v>33.238721309167069</v>
      </c>
      <c r="K1715" s="24">
        <f t="shared" si="315"/>
        <v>4.5365183939020675</v>
      </c>
      <c r="L1715" t="str">
        <f t="shared" si="316"/>
        <v>Z</v>
      </c>
      <c r="M1715" s="10">
        <f t="shared" si="317"/>
        <v>0.95</v>
      </c>
      <c r="N1715" s="24">
        <f t="shared" si="318"/>
        <v>1.6448536269514715</v>
      </c>
      <c r="O1715" s="25">
        <f t="shared" si="319"/>
        <v>77.319059518662627</v>
      </c>
      <c r="P1715" s="8">
        <f t="shared" si="320"/>
        <v>92</v>
      </c>
      <c r="Q1715" s="8">
        <f t="shared" si="321"/>
        <v>381</v>
      </c>
      <c r="R1715" s="8">
        <f t="shared" si="322"/>
        <v>240.04888094709642</v>
      </c>
      <c r="S1715" s="8">
        <f t="shared" si="323"/>
        <v>241</v>
      </c>
      <c r="T1715" t="s">
        <v>62</v>
      </c>
    </row>
    <row r="1716" spans="1:20" x14ac:dyDescent="0.35">
      <c r="A1716" s="18" t="s">
        <v>3483</v>
      </c>
      <c r="B1716" s="18" t="s">
        <v>3484</v>
      </c>
      <c r="C1716" s="19">
        <v>838.43</v>
      </c>
      <c r="D1716" s="20">
        <f t="shared" si="312"/>
        <v>9.0958118010568066E-5</v>
      </c>
      <c r="E1716" s="10">
        <f>SUM($C$5:C1716)/SUM($C$5:$C$3941)</f>
        <v>0.93231883605096133</v>
      </c>
      <c r="F1716" t="str">
        <f t="shared" si="313"/>
        <v>B</v>
      </c>
      <c r="G1716" s="21">
        <v>0.14670691163604549</v>
      </c>
      <c r="H1716" s="22">
        <f t="shared" si="314"/>
        <v>8.8024146981627291E-2</v>
      </c>
      <c r="I1716" s="23">
        <v>109.9038461538462</v>
      </c>
      <c r="J1716" s="23">
        <v>734.37096624481853</v>
      </c>
      <c r="K1716" s="24">
        <f t="shared" si="315"/>
        <v>6.6819405502590632</v>
      </c>
      <c r="L1716" t="str">
        <f t="shared" si="316"/>
        <v>Z</v>
      </c>
      <c r="M1716" s="10">
        <f t="shared" si="317"/>
        <v>0.95</v>
      </c>
      <c r="N1716" s="24">
        <f t="shared" si="318"/>
        <v>1.6448536269514715</v>
      </c>
      <c r="O1716" s="25">
        <f t="shared" si="319"/>
        <v>1708.2748737449485</v>
      </c>
      <c r="P1716" s="8">
        <f t="shared" si="320"/>
        <v>1929</v>
      </c>
      <c r="Q1716" s="8">
        <f t="shared" si="321"/>
        <v>5715.0000000000027</v>
      </c>
      <c r="R1716" s="8">
        <f t="shared" si="322"/>
        <v>3603.4807189365783</v>
      </c>
      <c r="S1716" s="8">
        <f t="shared" si="323"/>
        <v>3604</v>
      </c>
      <c r="T1716" t="s">
        <v>62</v>
      </c>
    </row>
    <row r="1717" spans="1:20" x14ac:dyDescent="0.35">
      <c r="A1717" s="18" t="s">
        <v>3485</v>
      </c>
      <c r="B1717" s="18" t="s">
        <v>3486</v>
      </c>
      <c r="C1717" s="19">
        <v>838.34</v>
      </c>
      <c r="D1717" s="20">
        <f t="shared" si="312"/>
        <v>9.0948354248988756E-5</v>
      </c>
      <c r="E1717" s="10">
        <f>SUM($C$5:C1717)/SUM($C$5:$C$3941)</f>
        <v>0.93240978440521038</v>
      </c>
      <c r="F1717" t="str">
        <f t="shared" si="313"/>
        <v>B</v>
      </c>
      <c r="G1717" s="21">
        <v>0.64686728395061732</v>
      </c>
      <c r="H1717" s="22">
        <f t="shared" si="314"/>
        <v>0.38812037037037039</v>
      </c>
      <c r="I1717" s="23">
        <v>24.92307692307692</v>
      </c>
      <c r="J1717" s="23">
        <v>45.534665163185061</v>
      </c>
      <c r="K1717" s="24">
        <f t="shared" si="315"/>
        <v>1.8270081701277958</v>
      </c>
      <c r="L1717" t="str">
        <f t="shared" si="316"/>
        <v>Y</v>
      </c>
      <c r="M1717" s="10">
        <f t="shared" si="317"/>
        <v>0.95</v>
      </c>
      <c r="N1717" s="24">
        <f t="shared" si="318"/>
        <v>1.6448536269514715</v>
      </c>
      <c r="O1717" s="25">
        <f t="shared" si="319"/>
        <v>105.92156819653857</v>
      </c>
      <c r="P1717" s="8">
        <f t="shared" si="320"/>
        <v>156</v>
      </c>
      <c r="Q1717" s="8">
        <f t="shared" si="321"/>
        <v>1295.9999999999998</v>
      </c>
      <c r="R1717" s="8">
        <f t="shared" si="322"/>
        <v>817.21114346876027</v>
      </c>
      <c r="S1717" s="8">
        <f t="shared" si="323"/>
        <v>818</v>
      </c>
      <c r="T1717" t="s">
        <v>62</v>
      </c>
    </row>
    <row r="1718" spans="1:20" x14ac:dyDescent="0.35">
      <c r="A1718" s="18" t="s">
        <v>3487</v>
      </c>
      <c r="B1718" s="18" t="s">
        <v>3488</v>
      </c>
      <c r="C1718" s="19">
        <v>837.56</v>
      </c>
      <c r="D1718" s="20">
        <f t="shared" si="312"/>
        <v>9.0863734981967947E-5</v>
      </c>
      <c r="E1718" s="10">
        <f>SUM($C$5:C1718)/SUM($C$5:$C$3941)</f>
        <v>0.9325006481401924</v>
      </c>
      <c r="F1718" t="str">
        <f t="shared" si="313"/>
        <v>B</v>
      </c>
      <c r="G1718" s="21">
        <v>3.1252238805970149</v>
      </c>
      <c r="H1718" s="22">
        <f t="shared" si="314"/>
        <v>1.8751343283582089</v>
      </c>
      <c r="I1718" s="23">
        <v>5.1538461538461542</v>
      </c>
      <c r="J1718" s="23">
        <v>6.353583566203409</v>
      </c>
      <c r="K1718" s="24">
        <f t="shared" si="315"/>
        <v>1.2327848710543927</v>
      </c>
      <c r="L1718" t="str">
        <f t="shared" si="316"/>
        <v>Y</v>
      </c>
      <c r="M1718" s="10">
        <f t="shared" si="317"/>
        <v>0.95</v>
      </c>
      <c r="N1718" s="24">
        <f t="shared" si="318"/>
        <v>1.6448536269514715</v>
      </c>
      <c r="O1718" s="25">
        <f t="shared" si="319"/>
        <v>14.779542851324821</v>
      </c>
      <c r="P1718" s="8">
        <f t="shared" si="320"/>
        <v>26</v>
      </c>
      <c r="Q1718" s="8">
        <f t="shared" si="321"/>
        <v>268</v>
      </c>
      <c r="R1718" s="8">
        <f t="shared" si="322"/>
        <v>169.06986370544735</v>
      </c>
      <c r="S1718" s="8">
        <f t="shared" si="323"/>
        <v>170</v>
      </c>
      <c r="T1718" t="s">
        <v>62</v>
      </c>
    </row>
    <row r="1719" spans="1:20" x14ac:dyDescent="0.35">
      <c r="A1719" s="18" t="s">
        <v>3489</v>
      </c>
      <c r="B1719" s="18" t="s">
        <v>3490</v>
      </c>
      <c r="C1719" s="19">
        <v>837.55</v>
      </c>
      <c r="D1719" s="20">
        <f t="shared" si="312"/>
        <v>9.0862650119570251E-5</v>
      </c>
      <c r="E1719" s="10">
        <f>SUM($C$5:C1719)/SUM($C$5:$C$3941)</f>
        <v>0.93259151079031199</v>
      </c>
      <c r="F1719" t="str">
        <f t="shared" si="313"/>
        <v>B</v>
      </c>
      <c r="G1719" s="21">
        <v>1.9523310023310021</v>
      </c>
      <c r="H1719" s="22">
        <f t="shared" si="314"/>
        <v>1.1713986013986013</v>
      </c>
      <c r="I1719" s="23">
        <v>8.25</v>
      </c>
      <c r="J1719" s="23">
        <v>22.11633678847328</v>
      </c>
      <c r="K1719" s="24">
        <f t="shared" si="315"/>
        <v>2.6807680955725188</v>
      </c>
      <c r="L1719" t="str">
        <f t="shared" si="316"/>
        <v>Z</v>
      </c>
      <c r="M1719" s="10">
        <f t="shared" si="317"/>
        <v>0.95</v>
      </c>
      <c r="N1719" s="24">
        <f t="shared" si="318"/>
        <v>1.6448536269514715</v>
      </c>
      <c r="O1719" s="25">
        <f t="shared" si="319"/>
        <v>51.446454410120175</v>
      </c>
      <c r="P1719" s="8">
        <f t="shared" si="320"/>
        <v>68</v>
      </c>
      <c r="Q1719" s="8">
        <f t="shared" si="321"/>
        <v>429</v>
      </c>
      <c r="R1719" s="8">
        <f t="shared" si="322"/>
        <v>270.63956911649103</v>
      </c>
      <c r="S1719" s="8">
        <f t="shared" si="323"/>
        <v>271</v>
      </c>
      <c r="T1719" t="s">
        <v>62</v>
      </c>
    </row>
    <row r="1720" spans="1:20" x14ac:dyDescent="0.35">
      <c r="A1720" s="18" t="s">
        <v>3491</v>
      </c>
      <c r="B1720" s="18" t="s">
        <v>3492</v>
      </c>
      <c r="C1720" s="19">
        <v>837.11</v>
      </c>
      <c r="D1720" s="20">
        <f t="shared" si="312"/>
        <v>9.0814916174071343E-5</v>
      </c>
      <c r="E1720" s="10">
        <f>SUM($C$5:C1720)/SUM($C$5:$C$3941)</f>
        <v>0.93268232570648602</v>
      </c>
      <c r="F1720" t="str">
        <f t="shared" si="313"/>
        <v>B</v>
      </c>
      <c r="G1720" s="21">
        <v>0.119076813655761</v>
      </c>
      <c r="H1720" s="22">
        <f t="shared" si="314"/>
        <v>7.1446088193456603E-2</v>
      </c>
      <c r="I1720" s="23">
        <v>135.19230769230771</v>
      </c>
      <c r="J1720" s="23">
        <v>945.35547911907327</v>
      </c>
      <c r="K1720" s="24">
        <f t="shared" si="315"/>
        <v>6.9926721072819067</v>
      </c>
      <c r="L1720" t="str">
        <f t="shared" si="316"/>
        <v>Z</v>
      </c>
      <c r="M1720" s="10">
        <f t="shared" si="317"/>
        <v>0.95</v>
      </c>
      <c r="N1720" s="24">
        <f t="shared" si="318"/>
        <v>1.6448536269514715</v>
      </c>
      <c r="O1720" s="25">
        <f t="shared" si="319"/>
        <v>2199.0616268425015</v>
      </c>
      <c r="P1720" s="8">
        <f t="shared" si="320"/>
        <v>2470</v>
      </c>
      <c r="Q1720" s="8">
        <f t="shared" si="321"/>
        <v>7030.0000000000009</v>
      </c>
      <c r="R1720" s="8">
        <f t="shared" si="322"/>
        <v>4436.1215023381355</v>
      </c>
      <c r="S1720" s="8">
        <f t="shared" si="323"/>
        <v>4437</v>
      </c>
      <c r="T1720" t="s">
        <v>175</v>
      </c>
    </row>
    <row r="1721" spans="1:20" x14ac:dyDescent="0.35">
      <c r="A1721" s="18" t="s">
        <v>3493</v>
      </c>
      <c r="B1721" s="18" t="s">
        <v>3494</v>
      </c>
      <c r="C1721" s="19">
        <v>834.87</v>
      </c>
      <c r="D1721" s="20">
        <f t="shared" si="312"/>
        <v>9.0571906996985991E-5</v>
      </c>
      <c r="E1721" s="10">
        <f>SUM($C$5:C1721)/SUM($C$5:$C$3941)</f>
        <v>0.93277289761348292</v>
      </c>
      <c r="F1721" t="str">
        <f t="shared" si="313"/>
        <v>B</v>
      </c>
      <c r="G1721" s="21">
        <v>9.3805617977528097</v>
      </c>
      <c r="H1721" s="22">
        <f t="shared" si="314"/>
        <v>5.6283370786516853</v>
      </c>
      <c r="I1721" s="23">
        <v>1.711538461538461</v>
      </c>
      <c r="J1721" s="23">
        <v>5.1156681217437319</v>
      </c>
      <c r="K1721" s="24">
        <f t="shared" si="315"/>
        <v>2.9889296891086983</v>
      </c>
      <c r="L1721" t="str">
        <f t="shared" si="316"/>
        <v>Z</v>
      </c>
      <c r="M1721" s="10">
        <f t="shared" si="317"/>
        <v>0.95</v>
      </c>
      <c r="N1721" s="24">
        <f t="shared" si="318"/>
        <v>1.6448536269514715</v>
      </c>
      <c r="O1721" s="25">
        <f t="shared" si="319"/>
        <v>11.899935749746822</v>
      </c>
      <c r="P1721" s="8">
        <f t="shared" si="320"/>
        <v>16</v>
      </c>
      <c r="Q1721" s="8">
        <f t="shared" si="321"/>
        <v>88.999999999999972</v>
      </c>
      <c r="R1721" s="8">
        <f t="shared" si="322"/>
        <v>56.236715979816815</v>
      </c>
      <c r="S1721" s="8">
        <f t="shared" si="323"/>
        <v>57</v>
      </c>
      <c r="T1721" t="s">
        <v>62</v>
      </c>
    </row>
    <row r="1722" spans="1:20" x14ac:dyDescent="0.35">
      <c r="A1722" s="18" t="s">
        <v>3495</v>
      </c>
      <c r="B1722" s="18" t="s">
        <v>3496</v>
      </c>
      <c r="C1722" s="19">
        <v>833.93</v>
      </c>
      <c r="D1722" s="20">
        <f t="shared" si="312"/>
        <v>9.0469929931601955E-5</v>
      </c>
      <c r="E1722" s="10">
        <f>SUM($C$5:C1722)/SUM($C$5:$C$3941)</f>
        <v>0.93286336754341448</v>
      </c>
      <c r="F1722" t="str">
        <f t="shared" si="313"/>
        <v>B</v>
      </c>
      <c r="G1722" s="21">
        <v>0.8330969030969031</v>
      </c>
      <c r="H1722" s="22">
        <f t="shared" si="314"/>
        <v>0.49985814185814181</v>
      </c>
      <c r="I1722" s="23">
        <v>19.25</v>
      </c>
      <c r="J1722" s="23">
        <v>22.0426280416014</v>
      </c>
      <c r="K1722" s="24">
        <f t="shared" si="315"/>
        <v>1.1450715865766961</v>
      </c>
      <c r="L1722" t="str">
        <f t="shared" si="316"/>
        <v>Y</v>
      </c>
      <c r="M1722" s="10">
        <f t="shared" si="317"/>
        <v>0.95</v>
      </c>
      <c r="N1722" s="24">
        <f t="shared" si="318"/>
        <v>1.6448536269514715</v>
      </c>
      <c r="O1722" s="25">
        <f t="shared" si="319"/>
        <v>51.27499501691959</v>
      </c>
      <c r="P1722" s="8">
        <f t="shared" si="320"/>
        <v>90</v>
      </c>
      <c r="Q1722" s="8">
        <f t="shared" si="321"/>
        <v>1001</v>
      </c>
      <c r="R1722" s="8">
        <f t="shared" si="322"/>
        <v>632.86146370222025</v>
      </c>
      <c r="S1722" s="8">
        <f t="shared" si="323"/>
        <v>633</v>
      </c>
      <c r="T1722" t="s">
        <v>62</v>
      </c>
    </row>
    <row r="1723" spans="1:20" x14ac:dyDescent="0.35">
      <c r="A1723" s="18" t="s">
        <v>3497</v>
      </c>
      <c r="B1723" s="18" t="s">
        <v>3498</v>
      </c>
      <c r="C1723" s="19">
        <v>833</v>
      </c>
      <c r="D1723" s="20">
        <f t="shared" si="312"/>
        <v>9.036903772861563E-5</v>
      </c>
      <c r="E1723" s="10">
        <f>SUM($C$5:C1723)/SUM($C$5:$C$3941)</f>
        <v>0.93295373658114311</v>
      </c>
      <c r="F1723" t="str">
        <f t="shared" si="313"/>
        <v>B</v>
      </c>
      <c r="G1723" s="21">
        <v>3.203846153846154</v>
      </c>
      <c r="H1723" s="22">
        <f t="shared" si="314"/>
        <v>1.9223076923076923</v>
      </c>
      <c r="I1723" s="23">
        <v>5</v>
      </c>
      <c r="J1723" s="23">
        <v>5.1904890396366543</v>
      </c>
      <c r="K1723" s="24">
        <f t="shared" si="315"/>
        <v>1.0380978079273309</v>
      </c>
      <c r="L1723" t="str">
        <f t="shared" si="316"/>
        <v>Y</v>
      </c>
      <c r="M1723" s="10">
        <f t="shared" si="317"/>
        <v>0.95</v>
      </c>
      <c r="N1723" s="24">
        <f t="shared" si="318"/>
        <v>1.6448536269514715</v>
      </c>
      <c r="O1723" s="25">
        <f t="shared" si="319"/>
        <v>12.073982246601931</v>
      </c>
      <c r="P1723" s="8">
        <f t="shared" si="320"/>
        <v>23</v>
      </c>
      <c r="Q1723" s="8">
        <f t="shared" si="321"/>
        <v>260</v>
      </c>
      <c r="R1723" s="8">
        <f t="shared" si="322"/>
        <v>164.4713358860177</v>
      </c>
      <c r="S1723" s="8">
        <f t="shared" si="323"/>
        <v>165</v>
      </c>
      <c r="T1723" t="s">
        <v>62</v>
      </c>
    </row>
    <row r="1724" spans="1:20" x14ac:dyDescent="0.35">
      <c r="A1724" s="18" t="s">
        <v>3499</v>
      </c>
      <c r="B1724" s="18" t="s">
        <v>3500</v>
      </c>
      <c r="C1724" s="19">
        <v>832.81</v>
      </c>
      <c r="D1724" s="20">
        <f t="shared" si="312"/>
        <v>9.0348425343059286E-5</v>
      </c>
      <c r="E1724" s="10">
        <f>SUM($C$5:C1724)/SUM($C$5:$C$3941)</f>
        <v>0.93304408500648617</v>
      </c>
      <c r="F1724" t="str">
        <f t="shared" si="313"/>
        <v>B</v>
      </c>
      <c r="G1724" s="21">
        <v>2.3393539325842698</v>
      </c>
      <c r="H1724" s="22">
        <f t="shared" si="314"/>
        <v>1.4036123595505618</v>
      </c>
      <c r="I1724" s="23">
        <v>6.8461538461538458</v>
      </c>
      <c r="J1724" s="23">
        <v>18.936824397199679</v>
      </c>
      <c r="K1724" s="24">
        <f t="shared" si="315"/>
        <v>2.7660530018381557</v>
      </c>
      <c r="L1724" t="str">
        <f t="shared" si="316"/>
        <v>Z</v>
      </c>
      <c r="M1724" s="10">
        <f t="shared" si="317"/>
        <v>0.95</v>
      </c>
      <c r="N1724" s="24">
        <f t="shared" si="318"/>
        <v>1.6448536269514715</v>
      </c>
      <c r="O1724" s="25">
        <f t="shared" si="319"/>
        <v>44.050354375627919</v>
      </c>
      <c r="P1724" s="8">
        <f t="shared" si="320"/>
        <v>58</v>
      </c>
      <c r="Q1724" s="8">
        <f t="shared" si="321"/>
        <v>356</v>
      </c>
      <c r="R1724" s="8">
        <f t="shared" si="322"/>
        <v>225.22490112956822</v>
      </c>
      <c r="S1724" s="8">
        <f t="shared" si="323"/>
        <v>226</v>
      </c>
      <c r="T1724" t="s">
        <v>62</v>
      </c>
    </row>
    <row r="1725" spans="1:20" x14ac:dyDescent="0.35">
      <c r="A1725" s="18" t="s">
        <v>3501</v>
      </c>
      <c r="B1725" s="18" t="s">
        <v>3502</v>
      </c>
      <c r="C1725" s="19">
        <v>832.5</v>
      </c>
      <c r="D1725" s="20">
        <f t="shared" si="312"/>
        <v>9.0314794608730516E-5</v>
      </c>
      <c r="E1725" s="10">
        <f>SUM($C$5:C1725)/SUM($C$5:$C$3941)</f>
        <v>0.93313439980109492</v>
      </c>
      <c r="F1725" t="str">
        <f t="shared" si="313"/>
        <v>B</v>
      </c>
      <c r="G1725" s="21">
        <v>1.1858974358974359</v>
      </c>
      <c r="H1725" s="22">
        <f t="shared" si="314"/>
        <v>0.71153846153846156</v>
      </c>
      <c r="I1725" s="23">
        <v>13.5</v>
      </c>
      <c r="J1725" s="23">
        <v>25.46932026006591</v>
      </c>
      <c r="K1725" s="24">
        <f t="shared" si="315"/>
        <v>1.8866163155604379</v>
      </c>
      <c r="L1725" t="str">
        <f t="shared" si="316"/>
        <v>Y</v>
      </c>
      <c r="M1725" s="10">
        <f t="shared" si="317"/>
        <v>0.95</v>
      </c>
      <c r="N1725" s="24">
        <f t="shared" si="318"/>
        <v>1.6448536269514715</v>
      </c>
      <c r="O1725" s="25">
        <f t="shared" si="319"/>
        <v>59.246078414719378</v>
      </c>
      <c r="P1725" s="8">
        <f t="shared" si="320"/>
        <v>87</v>
      </c>
      <c r="Q1725" s="8">
        <f t="shared" si="321"/>
        <v>702</v>
      </c>
      <c r="R1725" s="8">
        <f t="shared" si="322"/>
        <v>444.20594201216949</v>
      </c>
      <c r="S1725" s="8">
        <f t="shared" si="323"/>
        <v>445</v>
      </c>
      <c r="T1725" t="s">
        <v>62</v>
      </c>
    </row>
    <row r="1726" spans="1:20" x14ac:dyDescent="0.35">
      <c r="A1726" s="18" t="s">
        <v>3503</v>
      </c>
      <c r="B1726" s="18" t="s">
        <v>3504</v>
      </c>
      <c r="C1726" s="19">
        <v>832.03</v>
      </c>
      <c r="D1726" s="20">
        <f t="shared" si="312"/>
        <v>9.0263806076038491E-5</v>
      </c>
      <c r="E1726" s="10">
        <f>SUM($C$5:C1726)/SUM($C$5:$C$3941)</f>
        <v>0.93322466360717093</v>
      </c>
      <c r="F1726" t="str">
        <f t="shared" si="313"/>
        <v>B</v>
      </c>
      <c r="G1726" s="21">
        <v>9.5635632183908044</v>
      </c>
      <c r="H1726" s="22">
        <f t="shared" si="314"/>
        <v>5.7381379310344824</v>
      </c>
      <c r="I1726" s="23">
        <v>1.6730769230769229</v>
      </c>
      <c r="J1726" s="23">
        <v>3.258299531520096</v>
      </c>
      <c r="K1726" s="24">
        <f t="shared" si="315"/>
        <v>1.9474893751614368</v>
      </c>
      <c r="L1726" t="str">
        <f t="shared" si="316"/>
        <v>Y</v>
      </c>
      <c r="M1726" s="10">
        <f t="shared" si="317"/>
        <v>0.95</v>
      </c>
      <c r="N1726" s="24">
        <f t="shared" si="318"/>
        <v>1.6448536269514715</v>
      </c>
      <c r="O1726" s="25">
        <f t="shared" si="319"/>
        <v>7.5793726558834926</v>
      </c>
      <c r="P1726" s="8">
        <f t="shared" si="320"/>
        <v>11</v>
      </c>
      <c r="Q1726" s="8">
        <f t="shared" si="321"/>
        <v>86.999999999999986</v>
      </c>
      <c r="R1726" s="8">
        <f t="shared" si="322"/>
        <v>55.066710304875343</v>
      </c>
      <c r="S1726" s="8">
        <f t="shared" si="323"/>
        <v>56</v>
      </c>
      <c r="T1726" t="s">
        <v>175</v>
      </c>
    </row>
    <row r="1727" spans="1:20" x14ac:dyDescent="0.35">
      <c r="A1727" s="18" t="s">
        <v>3505</v>
      </c>
      <c r="B1727" s="18" t="s">
        <v>3506</v>
      </c>
      <c r="C1727" s="19">
        <v>830.46</v>
      </c>
      <c r="D1727" s="20">
        <f t="shared" si="312"/>
        <v>9.0093482679599204E-5</v>
      </c>
      <c r="E1727" s="10">
        <f>SUM($C$5:C1727)/SUM($C$5:$C$3941)</f>
        <v>0.93331475708985057</v>
      </c>
      <c r="F1727" t="str">
        <f t="shared" si="313"/>
        <v>B</v>
      </c>
      <c r="G1727" s="21">
        <v>2.4211661807580169</v>
      </c>
      <c r="H1727" s="22">
        <f t="shared" si="314"/>
        <v>1.4526997084548101</v>
      </c>
      <c r="I1727" s="23">
        <v>6.5961538461538458</v>
      </c>
      <c r="J1727" s="23">
        <v>9.9296735238170211</v>
      </c>
      <c r="K1727" s="24">
        <f t="shared" si="315"/>
        <v>1.5053732455932511</v>
      </c>
      <c r="L1727" t="str">
        <f t="shared" si="316"/>
        <v>Y</v>
      </c>
      <c r="M1727" s="10">
        <f t="shared" si="317"/>
        <v>0.95</v>
      </c>
      <c r="N1727" s="24">
        <f t="shared" si="318"/>
        <v>1.6448536269514715</v>
      </c>
      <c r="O1727" s="25">
        <f t="shared" si="319"/>
        <v>23.098151431509923</v>
      </c>
      <c r="P1727" s="8">
        <f t="shared" si="320"/>
        <v>37</v>
      </c>
      <c r="Q1727" s="8">
        <f t="shared" si="321"/>
        <v>343</v>
      </c>
      <c r="R1727" s="8">
        <f t="shared" si="322"/>
        <v>217.30720861077805</v>
      </c>
      <c r="S1727" s="8">
        <f t="shared" si="323"/>
        <v>218</v>
      </c>
      <c r="T1727" t="s">
        <v>62</v>
      </c>
    </row>
    <row r="1728" spans="1:20" x14ac:dyDescent="0.35">
      <c r="A1728" s="18" t="s">
        <v>3507</v>
      </c>
      <c r="B1728" s="18" t="s">
        <v>3508</v>
      </c>
      <c r="C1728" s="19">
        <v>829.5</v>
      </c>
      <c r="D1728" s="20">
        <f t="shared" si="312"/>
        <v>8.9989335889419775E-5</v>
      </c>
      <c r="E1728" s="10">
        <f>SUM($C$5:C1728)/SUM($C$5:$C$3941)</f>
        <v>0.93340474642574001</v>
      </c>
      <c r="F1728" t="str">
        <f t="shared" si="313"/>
        <v>B</v>
      </c>
      <c r="G1728" s="21">
        <v>0.42</v>
      </c>
      <c r="H1728" s="22">
        <f t="shared" si="314"/>
        <v>0.252</v>
      </c>
      <c r="I1728" s="23">
        <v>37.980769230769234</v>
      </c>
      <c r="J1728" s="23">
        <v>45.506513381943421</v>
      </c>
      <c r="K1728" s="24">
        <f t="shared" si="315"/>
        <v>1.1981461751195228</v>
      </c>
      <c r="L1728" t="str">
        <f t="shared" si="316"/>
        <v>Y</v>
      </c>
      <c r="M1728" s="10">
        <f t="shared" si="317"/>
        <v>0.95</v>
      </c>
      <c r="N1728" s="24">
        <f t="shared" si="318"/>
        <v>1.6448536269514715</v>
      </c>
      <c r="O1728" s="25">
        <f t="shared" si="319"/>
        <v>105.85608224630803</v>
      </c>
      <c r="P1728" s="8">
        <f t="shared" si="320"/>
        <v>182</v>
      </c>
      <c r="Q1728" s="8">
        <f t="shared" si="321"/>
        <v>1975.0000000000002</v>
      </c>
      <c r="R1728" s="8">
        <f t="shared" si="322"/>
        <v>1251.982554774753</v>
      </c>
      <c r="S1728" s="8">
        <f t="shared" si="323"/>
        <v>1252</v>
      </c>
      <c r="T1728" t="s">
        <v>62</v>
      </c>
    </row>
    <row r="1729" spans="1:20" x14ac:dyDescent="0.35">
      <c r="A1729" s="18" t="s">
        <v>3509</v>
      </c>
      <c r="B1729" s="18" t="s">
        <v>3510</v>
      </c>
      <c r="C1729" s="19">
        <v>829.5</v>
      </c>
      <c r="D1729" s="20">
        <f t="shared" si="312"/>
        <v>8.9989335889419775E-5</v>
      </c>
      <c r="E1729" s="10">
        <f>SUM($C$5:C1729)/SUM($C$5:$C$3941)</f>
        <v>0.93349473576162945</v>
      </c>
      <c r="F1729" t="str">
        <f t="shared" si="313"/>
        <v>B</v>
      </c>
      <c r="G1729" s="21">
        <v>0.42</v>
      </c>
      <c r="H1729" s="22">
        <f t="shared" si="314"/>
        <v>0.252</v>
      </c>
      <c r="I1729" s="23">
        <v>37.980769230769234</v>
      </c>
      <c r="J1729" s="23">
        <v>34.474480692311012</v>
      </c>
      <c r="K1729" s="24">
        <f t="shared" si="315"/>
        <v>0.90768252962034046</v>
      </c>
      <c r="L1729" t="str">
        <f t="shared" si="316"/>
        <v>X</v>
      </c>
      <c r="M1729" s="10">
        <f t="shared" si="317"/>
        <v>0.95</v>
      </c>
      <c r="N1729" s="24">
        <f t="shared" si="318"/>
        <v>1.6448536269514715</v>
      </c>
      <c r="O1729" s="25">
        <f t="shared" si="319"/>
        <v>80.193651245802897</v>
      </c>
      <c r="P1729" s="8">
        <f t="shared" si="320"/>
        <v>157</v>
      </c>
      <c r="Q1729" s="8">
        <f t="shared" si="321"/>
        <v>1975.0000000000002</v>
      </c>
      <c r="R1729" s="8">
        <f t="shared" si="322"/>
        <v>1251.982554774753</v>
      </c>
      <c r="S1729" s="8">
        <f t="shared" si="323"/>
        <v>1252</v>
      </c>
      <c r="T1729" t="s">
        <v>62</v>
      </c>
    </row>
    <row r="1730" spans="1:20" x14ac:dyDescent="0.35">
      <c r="A1730" s="18" t="s">
        <v>3511</v>
      </c>
      <c r="B1730" s="18" t="s">
        <v>3512</v>
      </c>
      <c r="C1730" s="19">
        <v>826.8</v>
      </c>
      <c r="D1730" s="20">
        <f t="shared" si="312"/>
        <v>8.9696423042040095E-5</v>
      </c>
      <c r="E1730" s="10">
        <f>SUM($C$5:C1730)/SUM($C$5:$C$3941)</f>
        <v>0.93358443218467158</v>
      </c>
      <c r="F1730" t="str">
        <f t="shared" si="313"/>
        <v>B</v>
      </c>
      <c r="G1730" s="21">
        <v>4.0331707317073171</v>
      </c>
      <c r="H1730" s="22">
        <f t="shared" si="314"/>
        <v>2.4199024390243902</v>
      </c>
      <c r="I1730" s="23">
        <v>3.942307692307693</v>
      </c>
      <c r="J1730" s="23">
        <v>4.2675862743887709</v>
      </c>
      <c r="K1730" s="24">
        <f t="shared" si="315"/>
        <v>1.0825096891132491</v>
      </c>
      <c r="L1730" t="str">
        <f t="shared" si="316"/>
        <v>Y</v>
      </c>
      <c r="M1730" s="10">
        <f t="shared" si="317"/>
        <v>0.95</v>
      </c>
      <c r="N1730" s="24">
        <f t="shared" si="318"/>
        <v>1.6448536269514715</v>
      </c>
      <c r="O1730" s="25">
        <f t="shared" si="319"/>
        <v>9.9271495458969472</v>
      </c>
      <c r="P1730" s="8">
        <f t="shared" si="320"/>
        <v>18</v>
      </c>
      <c r="Q1730" s="8">
        <f t="shared" si="321"/>
        <v>205.00000000000003</v>
      </c>
      <c r="R1730" s="8">
        <f t="shared" si="322"/>
        <v>130.16463345057431</v>
      </c>
      <c r="S1730" s="8">
        <f t="shared" si="323"/>
        <v>131</v>
      </c>
      <c r="T1730" t="s">
        <v>62</v>
      </c>
    </row>
    <row r="1731" spans="1:20" x14ac:dyDescent="0.35">
      <c r="A1731" s="18" t="s">
        <v>3513</v>
      </c>
      <c r="B1731" s="18" t="s">
        <v>3514</v>
      </c>
      <c r="C1731" s="19">
        <v>826.62</v>
      </c>
      <c r="D1731" s="20">
        <f t="shared" si="312"/>
        <v>8.9676895518881462E-5</v>
      </c>
      <c r="E1731" s="10">
        <f>SUM($C$5:C1731)/SUM($C$5:$C$3941)</f>
        <v>0.93367410908019033</v>
      </c>
      <c r="F1731" t="str">
        <f t="shared" si="313"/>
        <v>B</v>
      </c>
      <c r="G1731" s="21">
        <v>11.170540540540539</v>
      </c>
      <c r="H1731" s="22">
        <f t="shared" si="314"/>
        <v>6.7023243243243238</v>
      </c>
      <c r="I1731" s="23">
        <v>1.4230769230769229</v>
      </c>
      <c r="J1731" s="23">
        <v>1.600810503612661</v>
      </c>
      <c r="K1731" s="24">
        <f t="shared" si="315"/>
        <v>1.1248938674034916</v>
      </c>
      <c r="L1731" t="str">
        <f t="shared" si="316"/>
        <v>Y</v>
      </c>
      <c r="M1731" s="10">
        <f t="shared" si="317"/>
        <v>0.95</v>
      </c>
      <c r="N1731" s="24">
        <f t="shared" si="318"/>
        <v>1.6448536269514715</v>
      </c>
      <c r="O1731" s="25">
        <f t="shared" si="319"/>
        <v>3.7237642644451436</v>
      </c>
      <c r="P1731" s="8">
        <f t="shared" si="320"/>
        <v>7</v>
      </c>
      <c r="Q1731" s="8">
        <f t="shared" si="321"/>
        <v>73.999999999999986</v>
      </c>
      <c r="R1731" s="8">
        <f t="shared" si="322"/>
        <v>46.991373378199803</v>
      </c>
      <c r="S1731" s="8">
        <f t="shared" si="323"/>
        <v>47</v>
      </c>
      <c r="T1731" t="s">
        <v>62</v>
      </c>
    </row>
    <row r="1732" spans="1:20" x14ac:dyDescent="0.35">
      <c r="A1732" s="18" t="s">
        <v>3515</v>
      </c>
      <c r="B1732" s="18" t="s">
        <v>3516</v>
      </c>
      <c r="C1732" s="19">
        <v>824.85</v>
      </c>
      <c r="D1732" s="20">
        <f t="shared" si="312"/>
        <v>8.9484874874488121E-5</v>
      </c>
      <c r="E1732" s="10">
        <f>SUM($C$5:C1732)/SUM($C$5:$C$3941)</f>
        <v>0.93376359395506481</v>
      </c>
      <c r="F1732" t="str">
        <f t="shared" si="313"/>
        <v>B</v>
      </c>
      <c r="G1732" s="21">
        <v>13.09285714285714</v>
      </c>
      <c r="H1732" s="22">
        <f t="shared" si="314"/>
        <v>7.8557142857142832</v>
      </c>
      <c r="I1732" s="23">
        <v>1.211538461538461</v>
      </c>
      <c r="J1732" s="23">
        <v>4.8480298746148804</v>
      </c>
      <c r="K1732" s="24">
        <f t="shared" si="315"/>
        <v>4.001548467936094</v>
      </c>
      <c r="L1732" t="str">
        <f t="shared" si="316"/>
        <v>Z</v>
      </c>
      <c r="M1732" s="10">
        <f t="shared" si="317"/>
        <v>0.95</v>
      </c>
      <c r="N1732" s="24">
        <f t="shared" si="318"/>
        <v>1.6448536269514715</v>
      </c>
      <c r="O1732" s="25">
        <f t="shared" si="319"/>
        <v>11.277362535610601</v>
      </c>
      <c r="P1732" s="8">
        <f t="shared" si="320"/>
        <v>14</v>
      </c>
      <c r="Q1732" s="8">
        <f t="shared" si="321"/>
        <v>62.999999999999972</v>
      </c>
      <c r="R1732" s="8">
        <f t="shared" si="322"/>
        <v>40.049069738343611</v>
      </c>
      <c r="S1732" s="8">
        <f t="shared" si="323"/>
        <v>41</v>
      </c>
      <c r="T1732" t="s">
        <v>62</v>
      </c>
    </row>
    <row r="1733" spans="1:20" x14ac:dyDescent="0.35">
      <c r="A1733" s="18" t="s">
        <v>3517</v>
      </c>
      <c r="B1733" s="18" t="s">
        <v>3518</v>
      </c>
      <c r="C1733" s="19">
        <v>824.6</v>
      </c>
      <c r="D1733" s="20">
        <f t="shared" ref="D1733:D1796" si="324">C1733/SUM($C$5:$C$3941)</f>
        <v>8.9457753314545557E-5</v>
      </c>
      <c r="E1733" s="10">
        <f>SUM($C$5:C1733)/SUM($C$5:$C$3941)</f>
        <v>0.93385305170837929</v>
      </c>
      <c r="F1733" t="str">
        <f t="shared" ref="F1733:F1796" si="325">IF(E1733-D1733&lt;CutA,"A",IF(E1733-D1733&lt;CutB,"B","C"))</f>
        <v>B</v>
      </c>
      <c r="G1733" s="21">
        <v>0.2528672186445875</v>
      </c>
      <c r="H1733" s="22">
        <f t="shared" ref="H1733:H1796" si="326">G1733*CostRatio</f>
        <v>0.15172033118675249</v>
      </c>
      <c r="I1733" s="23">
        <v>62.71153846153846</v>
      </c>
      <c r="J1733" s="23">
        <v>424.3840905769697</v>
      </c>
      <c r="K1733" s="24">
        <f t="shared" ref="K1733:K1796" si="327">IF(I1733&gt;0,J1733/I1733,0)</f>
        <v>6.767240941429753</v>
      </c>
      <c r="L1733" t="str">
        <f t="shared" ref="L1733:L1796" si="328">IF(K1733&lt;=CutX,"X",IF(K1733&lt;=CutY,"Y","Z"))</f>
        <v>Z</v>
      </c>
      <c r="M1733" s="10">
        <f t="shared" ref="M1733:M1796" si="329">_xlfn.XLOOKUP(F1733,TargetClass,TargetLevel)</f>
        <v>0.95</v>
      </c>
      <c r="N1733" s="24">
        <f t="shared" ref="N1733:N1796" si="330">_xlfn.NORM.S.INV(M1733)</f>
        <v>1.6448536269514715</v>
      </c>
      <c r="O1733" s="25">
        <f t="shared" ref="O1733:O1796" si="331">N1733*J1733*SQRT(LeadTime)</f>
        <v>987.19136794966244</v>
      </c>
      <c r="P1733" s="8">
        <f t="shared" ref="P1733:P1796" si="332">ROUNDUP(ROUND(I1733*LeadTime+O1733,6),0)</f>
        <v>1113</v>
      </c>
      <c r="Q1733" s="8">
        <f t="shared" ref="Q1733:Q1796" si="333">I1733*WeeksPerYear</f>
        <v>3261</v>
      </c>
      <c r="R1733" s="8">
        <f t="shared" ref="R1733:R1796" si="334">SQRT(2*Q1733*OrderCost/(HoldingRate*H1733))</f>
        <v>2073.3303554997269</v>
      </c>
      <c r="S1733" s="8">
        <f t="shared" ref="S1733:S1796" si="335">MAX(ROUNDUP(ROUND(R1733,6),0),ROUNDUP(ROUND(I1733,6),0))</f>
        <v>2074</v>
      </c>
      <c r="T1733" t="s">
        <v>62</v>
      </c>
    </row>
    <row r="1734" spans="1:20" x14ac:dyDescent="0.35">
      <c r="A1734" s="18" t="s">
        <v>3519</v>
      </c>
      <c r="B1734" s="18" t="s">
        <v>3520</v>
      </c>
      <c r="C1734" s="19">
        <v>824.44</v>
      </c>
      <c r="D1734" s="20">
        <f t="shared" si="324"/>
        <v>8.944039551618233E-5</v>
      </c>
      <c r="E1734" s="10">
        <f>SUM($C$5:C1734)/SUM($C$5:$C$3941)</f>
        <v>0.93394249210389546</v>
      </c>
      <c r="F1734" t="str">
        <f t="shared" si="325"/>
        <v>B</v>
      </c>
      <c r="G1734" s="21">
        <v>0.53121134020618566</v>
      </c>
      <c r="H1734" s="22">
        <f t="shared" si="326"/>
        <v>0.3187268041237114</v>
      </c>
      <c r="I1734" s="23">
        <v>29.84615384615385</v>
      </c>
      <c r="J1734" s="23">
        <v>75.257045690709333</v>
      </c>
      <c r="K1734" s="24">
        <f t="shared" si="327"/>
        <v>2.5214989535546937</v>
      </c>
      <c r="L1734" t="str">
        <f t="shared" si="328"/>
        <v>Z</v>
      </c>
      <c r="M1734" s="10">
        <f t="shared" si="329"/>
        <v>0.95</v>
      </c>
      <c r="N1734" s="24">
        <f t="shared" si="330"/>
        <v>1.6448536269514715</v>
      </c>
      <c r="O1734" s="25">
        <f t="shared" si="331"/>
        <v>175.06100613304494</v>
      </c>
      <c r="P1734" s="8">
        <f t="shared" si="332"/>
        <v>235</v>
      </c>
      <c r="Q1734" s="8">
        <f t="shared" si="333"/>
        <v>1552.0000000000002</v>
      </c>
      <c r="R1734" s="8">
        <f t="shared" si="334"/>
        <v>986.85094709274779</v>
      </c>
      <c r="S1734" s="8">
        <f t="shared" si="335"/>
        <v>987</v>
      </c>
      <c r="T1734" t="s">
        <v>175</v>
      </c>
    </row>
    <row r="1735" spans="1:20" x14ac:dyDescent="0.35">
      <c r="A1735" s="18" t="s">
        <v>3521</v>
      </c>
      <c r="B1735" s="18" t="s">
        <v>3522</v>
      </c>
      <c r="C1735" s="19">
        <v>824</v>
      </c>
      <c r="D1735" s="20">
        <f t="shared" si="324"/>
        <v>8.9392661570683409E-5</v>
      </c>
      <c r="E1735" s="10">
        <f>SUM($C$5:C1735)/SUM($C$5:$C$3941)</f>
        <v>0.93403188476546617</v>
      </c>
      <c r="F1735" t="str">
        <f t="shared" si="325"/>
        <v>B</v>
      </c>
      <c r="G1735" s="21">
        <v>0.41199999999999998</v>
      </c>
      <c r="H1735" s="22">
        <f t="shared" si="326"/>
        <v>0.24719999999999998</v>
      </c>
      <c r="I1735" s="23">
        <v>38.46153846153846</v>
      </c>
      <c r="J1735" s="23">
        <v>37.20028543979754</v>
      </c>
      <c r="K1735" s="24">
        <f t="shared" si="327"/>
        <v>0.96720742143473604</v>
      </c>
      <c r="L1735" t="str">
        <f t="shared" si="328"/>
        <v>X</v>
      </c>
      <c r="M1735" s="10">
        <f t="shared" si="329"/>
        <v>0.95</v>
      </c>
      <c r="N1735" s="24">
        <f t="shared" si="330"/>
        <v>1.6448536269514715</v>
      </c>
      <c r="O1735" s="25">
        <f t="shared" si="331"/>
        <v>86.53434821626783</v>
      </c>
      <c r="P1735" s="8">
        <f t="shared" si="332"/>
        <v>164</v>
      </c>
      <c r="Q1735" s="8">
        <f t="shared" si="333"/>
        <v>2000</v>
      </c>
      <c r="R1735" s="8">
        <f t="shared" si="334"/>
        <v>1272.0546282869609</v>
      </c>
      <c r="S1735" s="8">
        <f t="shared" si="335"/>
        <v>1273</v>
      </c>
      <c r="T1735" t="s">
        <v>62</v>
      </c>
    </row>
    <row r="1736" spans="1:20" x14ac:dyDescent="0.35">
      <c r="A1736" s="18" t="s">
        <v>3523</v>
      </c>
      <c r="B1736" s="18" t="s">
        <v>3524</v>
      </c>
      <c r="C1736" s="19">
        <v>822.78</v>
      </c>
      <c r="D1736" s="20">
        <f t="shared" si="324"/>
        <v>8.9260308358163706E-5</v>
      </c>
      <c r="E1736" s="10">
        <f>SUM($C$5:C1736)/SUM($C$5:$C$3941)</f>
        <v>0.93412114507382416</v>
      </c>
      <c r="F1736" t="str">
        <f t="shared" si="325"/>
        <v>B</v>
      </c>
      <c r="G1736" s="21">
        <v>14.692500000000001</v>
      </c>
      <c r="H1736" s="22">
        <f t="shared" si="326"/>
        <v>8.8155000000000001</v>
      </c>
      <c r="I1736" s="23">
        <v>1.0769230769230771</v>
      </c>
      <c r="J1736" s="23">
        <v>3.1364158003042562</v>
      </c>
      <c r="K1736" s="24">
        <f t="shared" si="327"/>
        <v>2.9123861002825233</v>
      </c>
      <c r="L1736" t="str">
        <f t="shared" si="328"/>
        <v>Z</v>
      </c>
      <c r="M1736" s="10">
        <f t="shared" si="329"/>
        <v>0.95</v>
      </c>
      <c r="N1736" s="24">
        <f t="shared" si="330"/>
        <v>1.6448536269514715</v>
      </c>
      <c r="O1736" s="25">
        <f t="shared" si="331"/>
        <v>7.2958498518448458</v>
      </c>
      <c r="P1736" s="8">
        <f t="shared" si="332"/>
        <v>10</v>
      </c>
      <c r="Q1736" s="8">
        <f t="shared" si="333"/>
        <v>56.000000000000007</v>
      </c>
      <c r="R1736" s="8">
        <f t="shared" si="334"/>
        <v>35.643926253416645</v>
      </c>
      <c r="S1736" s="8">
        <f t="shared" si="335"/>
        <v>36</v>
      </c>
      <c r="T1736" t="s">
        <v>175</v>
      </c>
    </row>
    <row r="1737" spans="1:20" x14ac:dyDescent="0.35">
      <c r="A1737" s="18" t="s">
        <v>3525</v>
      </c>
      <c r="B1737" s="18" t="s">
        <v>3526</v>
      </c>
      <c r="C1737" s="19">
        <v>819.4</v>
      </c>
      <c r="D1737" s="20">
        <f t="shared" si="324"/>
        <v>8.8893624867740278E-5</v>
      </c>
      <c r="E1737" s="10">
        <f>SUM($C$5:C1737)/SUM($C$5:$C$3941)</f>
        <v>0.93421003869869201</v>
      </c>
      <c r="F1737" t="str">
        <f t="shared" si="325"/>
        <v>B</v>
      </c>
      <c r="G1737" s="21">
        <v>2.5447204968944099</v>
      </c>
      <c r="H1737" s="22">
        <f t="shared" si="326"/>
        <v>1.526832298136646</v>
      </c>
      <c r="I1737" s="23">
        <v>6.1923076923076934</v>
      </c>
      <c r="J1737" s="23">
        <v>6.0359656099621333</v>
      </c>
      <c r="K1737" s="24">
        <f t="shared" si="327"/>
        <v>0.9747522103044437</v>
      </c>
      <c r="L1737" t="str">
        <f t="shared" si="328"/>
        <v>X</v>
      </c>
      <c r="M1737" s="10">
        <f t="shared" si="329"/>
        <v>0.95</v>
      </c>
      <c r="N1737" s="24">
        <f t="shared" si="330"/>
        <v>1.6448536269514715</v>
      </c>
      <c r="O1737" s="25">
        <f t="shared" si="331"/>
        <v>14.040708121962286</v>
      </c>
      <c r="P1737" s="8">
        <f t="shared" si="332"/>
        <v>27</v>
      </c>
      <c r="Q1737" s="8">
        <f t="shared" si="333"/>
        <v>322.00000000000006</v>
      </c>
      <c r="R1737" s="8">
        <f t="shared" si="334"/>
        <v>205.37485249718227</v>
      </c>
      <c r="S1737" s="8">
        <f t="shared" si="335"/>
        <v>206</v>
      </c>
      <c r="T1737" t="s">
        <v>62</v>
      </c>
    </row>
    <row r="1738" spans="1:20" x14ac:dyDescent="0.35">
      <c r="A1738" s="18" t="s">
        <v>3527</v>
      </c>
      <c r="B1738" s="18" t="s">
        <v>3528</v>
      </c>
      <c r="C1738" s="19">
        <v>817.28</v>
      </c>
      <c r="D1738" s="20">
        <f t="shared" si="324"/>
        <v>8.8663634039427353E-5</v>
      </c>
      <c r="E1738" s="10">
        <f>SUM($C$5:C1738)/SUM($C$5:$C$3941)</f>
        <v>0.93429870233273138</v>
      </c>
      <c r="F1738" t="str">
        <f t="shared" si="325"/>
        <v>B</v>
      </c>
      <c r="G1738" s="21">
        <v>0.90008810572687226</v>
      </c>
      <c r="H1738" s="22">
        <f t="shared" si="326"/>
        <v>0.54005286343612335</v>
      </c>
      <c r="I1738" s="23">
        <v>17.46153846153846</v>
      </c>
      <c r="J1738" s="23">
        <v>17.461960380547922</v>
      </c>
      <c r="K1738" s="24">
        <f t="shared" si="327"/>
        <v>1.0000241627626565</v>
      </c>
      <c r="L1738" t="str">
        <f t="shared" si="328"/>
        <v>Y</v>
      </c>
      <c r="M1738" s="10">
        <f t="shared" si="329"/>
        <v>0.95</v>
      </c>
      <c r="N1738" s="24">
        <f t="shared" si="330"/>
        <v>1.6448536269514715</v>
      </c>
      <c r="O1738" s="25">
        <f t="shared" si="331"/>
        <v>40.619563593252643</v>
      </c>
      <c r="P1738" s="8">
        <f t="shared" si="332"/>
        <v>76</v>
      </c>
      <c r="Q1738" s="8">
        <f t="shared" si="333"/>
        <v>907.99999999999989</v>
      </c>
      <c r="R1738" s="8">
        <f t="shared" si="334"/>
        <v>579.88221020149444</v>
      </c>
      <c r="S1738" s="8">
        <f t="shared" si="335"/>
        <v>580</v>
      </c>
      <c r="T1738" t="s">
        <v>62</v>
      </c>
    </row>
    <row r="1739" spans="1:20" x14ac:dyDescent="0.35">
      <c r="A1739" s="18" t="s">
        <v>3529</v>
      </c>
      <c r="B1739" s="18" t="s">
        <v>3530</v>
      </c>
      <c r="C1739" s="19">
        <v>816.96</v>
      </c>
      <c r="D1739" s="20">
        <f t="shared" si="324"/>
        <v>8.8628918442700872E-5</v>
      </c>
      <c r="E1739" s="10">
        <f>SUM($C$5:C1739)/SUM($C$5:$C$3941)</f>
        <v>0.93438733125117412</v>
      </c>
      <c r="F1739" t="str">
        <f t="shared" si="325"/>
        <v>B</v>
      </c>
      <c r="G1739" s="21">
        <v>0.81777777777777771</v>
      </c>
      <c r="H1739" s="22">
        <f t="shared" si="326"/>
        <v>0.49066666666666658</v>
      </c>
      <c r="I1739" s="23">
        <v>19.21153846153846</v>
      </c>
      <c r="J1739" s="23">
        <v>90.578605563466368</v>
      </c>
      <c r="K1739" s="24">
        <f t="shared" si="327"/>
        <v>4.7148022915918437</v>
      </c>
      <c r="L1739" t="str">
        <f t="shared" si="328"/>
        <v>Z</v>
      </c>
      <c r="M1739" s="10">
        <f t="shared" si="329"/>
        <v>0.95</v>
      </c>
      <c r="N1739" s="24">
        <f t="shared" si="330"/>
        <v>1.6448536269514715</v>
      </c>
      <c r="O1739" s="25">
        <f t="shared" si="331"/>
        <v>210.70162505762835</v>
      </c>
      <c r="P1739" s="8">
        <f t="shared" si="332"/>
        <v>250</v>
      </c>
      <c r="Q1739" s="8">
        <f t="shared" si="333"/>
        <v>998.99999999999989</v>
      </c>
      <c r="R1739" s="8">
        <f t="shared" si="334"/>
        <v>638.12309702479956</v>
      </c>
      <c r="S1739" s="8">
        <f t="shared" si="335"/>
        <v>639</v>
      </c>
      <c r="T1739" t="s">
        <v>62</v>
      </c>
    </row>
    <row r="1740" spans="1:20" x14ac:dyDescent="0.35">
      <c r="A1740" s="18" t="s">
        <v>3531</v>
      </c>
      <c r="B1740" s="18" t="s">
        <v>3532</v>
      </c>
      <c r="C1740" s="19">
        <v>816.74</v>
      </c>
      <c r="D1740" s="20">
        <f t="shared" si="324"/>
        <v>8.8605051469951425E-5</v>
      </c>
      <c r="E1740" s="10">
        <f>SUM($C$5:C1740)/SUM($C$5:$C$3941)</f>
        <v>0.93447593630264414</v>
      </c>
      <c r="F1740" t="str">
        <f t="shared" si="325"/>
        <v>B</v>
      </c>
      <c r="G1740" s="21">
        <v>1.2761562500000001</v>
      </c>
      <c r="H1740" s="22">
        <f t="shared" si="326"/>
        <v>0.76569375000000006</v>
      </c>
      <c r="I1740" s="23">
        <v>12.30769230769231</v>
      </c>
      <c r="J1740" s="23">
        <v>25.150947014905949</v>
      </c>
      <c r="K1740" s="24">
        <f t="shared" si="327"/>
        <v>2.043514444961108</v>
      </c>
      <c r="L1740" t="str">
        <f t="shared" si="328"/>
        <v>Z</v>
      </c>
      <c r="M1740" s="10">
        <f t="shared" si="329"/>
        <v>0.95</v>
      </c>
      <c r="N1740" s="24">
        <f t="shared" si="330"/>
        <v>1.6448536269514715</v>
      </c>
      <c r="O1740" s="25">
        <f t="shared" si="331"/>
        <v>58.50548675167957</v>
      </c>
      <c r="P1740" s="8">
        <f t="shared" si="332"/>
        <v>84</v>
      </c>
      <c r="Q1740" s="8">
        <f t="shared" si="333"/>
        <v>640.00000000000011</v>
      </c>
      <c r="R1740" s="8">
        <f t="shared" si="334"/>
        <v>408.86264491369815</v>
      </c>
      <c r="S1740" s="8">
        <f t="shared" si="335"/>
        <v>409</v>
      </c>
      <c r="T1740" t="s">
        <v>175</v>
      </c>
    </row>
    <row r="1741" spans="1:20" x14ac:dyDescent="0.35">
      <c r="A1741" s="18" t="s">
        <v>3533</v>
      </c>
      <c r="B1741" s="18" t="s">
        <v>3534</v>
      </c>
      <c r="C1741" s="19">
        <v>816.6</v>
      </c>
      <c r="D1741" s="20">
        <f t="shared" si="324"/>
        <v>8.8589863396383592E-5</v>
      </c>
      <c r="E1741" s="10">
        <f>SUM($C$5:C1741)/SUM($C$5:$C$3941)</f>
        <v>0.93456452616604047</v>
      </c>
      <c r="F1741" t="str">
        <f t="shared" si="325"/>
        <v>B</v>
      </c>
      <c r="G1741" s="21">
        <v>1.8433408577878101</v>
      </c>
      <c r="H1741" s="22">
        <f t="shared" si="326"/>
        <v>1.106004514672686</v>
      </c>
      <c r="I1741" s="23">
        <v>8.5192307692307701</v>
      </c>
      <c r="J1741" s="23">
        <v>14.835688799033891</v>
      </c>
      <c r="K1741" s="24">
        <f t="shared" si="327"/>
        <v>1.7414352540626687</v>
      </c>
      <c r="L1741" t="str">
        <f t="shared" si="328"/>
        <v>Y</v>
      </c>
      <c r="M1741" s="10">
        <f t="shared" si="329"/>
        <v>0.95</v>
      </c>
      <c r="N1741" s="24">
        <f t="shared" si="330"/>
        <v>1.6448536269514715</v>
      </c>
      <c r="O1741" s="25">
        <f t="shared" si="331"/>
        <v>34.510398116202467</v>
      </c>
      <c r="P1741" s="8">
        <f t="shared" si="332"/>
        <v>52</v>
      </c>
      <c r="Q1741" s="8">
        <f t="shared" si="333"/>
        <v>443.00000000000006</v>
      </c>
      <c r="R1741" s="8">
        <f t="shared" si="334"/>
        <v>283.03387093364165</v>
      </c>
      <c r="S1741" s="8">
        <f t="shared" si="335"/>
        <v>284</v>
      </c>
      <c r="T1741" t="s">
        <v>62</v>
      </c>
    </row>
    <row r="1742" spans="1:20" x14ac:dyDescent="0.35">
      <c r="A1742" s="18" t="s">
        <v>3535</v>
      </c>
      <c r="B1742" s="18" t="s">
        <v>3536</v>
      </c>
      <c r="C1742" s="19">
        <v>815.86</v>
      </c>
      <c r="D1742" s="20">
        <f t="shared" si="324"/>
        <v>8.8509583578953596E-5</v>
      </c>
      <c r="E1742" s="10">
        <f>SUM($C$5:C1742)/SUM($C$5:$C$3941)</f>
        <v>0.93465303574961933</v>
      </c>
      <c r="F1742" t="str">
        <f t="shared" si="325"/>
        <v>B</v>
      </c>
      <c r="G1742" s="21">
        <v>9.1669662921348323</v>
      </c>
      <c r="H1742" s="22">
        <f t="shared" si="326"/>
        <v>5.5001797752808992</v>
      </c>
      <c r="I1742" s="23">
        <v>1.711538461538461</v>
      </c>
      <c r="J1742" s="23">
        <v>2.6593271923813289</v>
      </c>
      <c r="K1742" s="24">
        <f t="shared" si="327"/>
        <v>1.5537642022902152</v>
      </c>
      <c r="L1742" t="str">
        <f t="shared" si="328"/>
        <v>Y</v>
      </c>
      <c r="M1742" s="10">
        <f t="shared" si="329"/>
        <v>0.95</v>
      </c>
      <c r="N1742" s="24">
        <f t="shared" si="330"/>
        <v>1.6448536269514715</v>
      </c>
      <c r="O1742" s="25">
        <f t="shared" si="331"/>
        <v>6.186058589763558</v>
      </c>
      <c r="P1742" s="8">
        <f t="shared" si="332"/>
        <v>10</v>
      </c>
      <c r="Q1742" s="8">
        <f t="shared" si="333"/>
        <v>88.999999999999972</v>
      </c>
      <c r="R1742" s="8">
        <f t="shared" si="334"/>
        <v>56.888116990258091</v>
      </c>
      <c r="S1742" s="8">
        <f t="shared" si="335"/>
        <v>57</v>
      </c>
      <c r="T1742" t="s">
        <v>175</v>
      </c>
    </row>
    <row r="1743" spans="1:20" x14ac:dyDescent="0.35">
      <c r="A1743" s="18" t="s">
        <v>3537</v>
      </c>
      <c r="B1743" s="18" t="s">
        <v>3538</v>
      </c>
      <c r="C1743" s="19">
        <v>814.87</v>
      </c>
      <c r="D1743" s="20">
        <f t="shared" si="324"/>
        <v>8.8402182201581064E-5</v>
      </c>
      <c r="E1743" s="10">
        <f>SUM($C$5:C1743)/SUM($C$5:$C$3941)</f>
        <v>0.93474143793182085</v>
      </c>
      <c r="F1743" t="str">
        <f t="shared" si="325"/>
        <v>B</v>
      </c>
      <c r="G1743" s="21">
        <v>0.15482994489834689</v>
      </c>
      <c r="H1743" s="22">
        <f t="shared" si="326"/>
        <v>9.2897966939008134E-2</v>
      </c>
      <c r="I1743" s="23">
        <v>101.2115384615385</v>
      </c>
      <c r="J1743" s="23">
        <v>668.80746479259085</v>
      </c>
      <c r="K1743" s="24">
        <f t="shared" si="327"/>
        <v>6.6080159926305742</v>
      </c>
      <c r="L1743" t="str">
        <f t="shared" si="328"/>
        <v>Z</v>
      </c>
      <c r="M1743" s="10">
        <f t="shared" si="329"/>
        <v>0.95</v>
      </c>
      <c r="N1743" s="24">
        <f t="shared" si="330"/>
        <v>1.6448536269514715</v>
      </c>
      <c r="O1743" s="25">
        <f t="shared" si="331"/>
        <v>1555.7627411666526</v>
      </c>
      <c r="P1743" s="8">
        <f t="shared" si="332"/>
        <v>1759</v>
      </c>
      <c r="Q1743" s="8">
        <f t="shared" si="333"/>
        <v>5263.0000000000018</v>
      </c>
      <c r="R1743" s="8">
        <f t="shared" si="334"/>
        <v>3366.1121236717918</v>
      </c>
      <c r="S1743" s="8">
        <f t="shared" si="335"/>
        <v>3367</v>
      </c>
      <c r="T1743" t="s">
        <v>62</v>
      </c>
    </row>
    <row r="1744" spans="1:20" x14ac:dyDescent="0.35">
      <c r="A1744" s="18" t="s">
        <v>3539</v>
      </c>
      <c r="B1744" s="18" t="s">
        <v>3540</v>
      </c>
      <c r="C1744" s="19">
        <v>814.81</v>
      </c>
      <c r="D1744" s="20">
        <f t="shared" si="324"/>
        <v>8.8395673027194831E-5</v>
      </c>
      <c r="E1744" s="10">
        <f>SUM($C$5:C1744)/SUM($C$5:$C$3941)</f>
        <v>0.93482983360484806</v>
      </c>
      <c r="F1744" t="str">
        <f t="shared" si="325"/>
        <v>B</v>
      </c>
      <c r="G1744" s="21">
        <v>0.94197687861271684</v>
      </c>
      <c r="H1744" s="22">
        <f t="shared" si="326"/>
        <v>0.56518612716763006</v>
      </c>
      <c r="I1744" s="23">
        <v>16.63461538461538</v>
      </c>
      <c r="J1744" s="23">
        <v>41.406179725459019</v>
      </c>
      <c r="K1744" s="24">
        <f t="shared" si="327"/>
        <v>2.4891576251142999</v>
      </c>
      <c r="L1744" t="str">
        <f t="shared" si="328"/>
        <v>Z</v>
      </c>
      <c r="M1744" s="10">
        <f t="shared" si="329"/>
        <v>0.95</v>
      </c>
      <c r="N1744" s="24">
        <f t="shared" si="330"/>
        <v>1.6448536269514715</v>
      </c>
      <c r="O1744" s="25">
        <f t="shared" si="331"/>
        <v>96.317991443017817</v>
      </c>
      <c r="P1744" s="8">
        <f t="shared" si="332"/>
        <v>130</v>
      </c>
      <c r="Q1744" s="8">
        <f t="shared" si="333"/>
        <v>864.99999999999977</v>
      </c>
      <c r="R1744" s="8">
        <f t="shared" si="334"/>
        <v>553.25749356963661</v>
      </c>
      <c r="S1744" s="8">
        <f t="shared" si="335"/>
        <v>554</v>
      </c>
      <c r="T1744" t="s">
        <v>62</v>
      </c>
    </row>
    <row r="1745" spans="1:20" x14ac:dyDescent="0.35">
      <c r="A1745" s="18" t="s">
        <v>3541</v>
      </c>
      <c r="B1745" s="18" t="s">
        <v>3542</v>
      </c>
      <c r="C1745" s="19">
        <v>813.17</v>
      </c>
      <c r="D1745" s="20">
        <f t="shared" si="324"/>
        <v>8.8217755593971627E-5</v>
      </c>
      <c r="E1745" s="10">
        <f>SUM($C$5:C1745)/SUM($C$5:$C$3941)</f>
        <v>0.93491805136044204</v>
      </c>
      <c r="F1745" t="str">
        <f t="shared" si="325"/>
        <v>B</v>
      </c>
      <c r="G1745" s="21">
        <v>1.3643791946308721</v>
      </c>
      <c r="H1745" s="22">
        <f t="shared" si="326"/>
        <v>0.81862751677852319</v>
      </c>
      <c r="I1745" s="23">
        <v>11.46153846153846</v>
      </c>
      <c r="J1745" s="23">
        <v>16.6644644095547</v>
      </c>
      <c r="K1745" s="24">
        <f t="shared" si="327"/>
        <v>1.4539465592228935</v>
      </c>
      <c r="L1745" t="str">
        <f t="shared" si="328"/>
        <v>Y</v>
      </c>
      <c r="M1745" s="10">
        <f t="shared" si="329"/>
        <v>0.95</v>
      </c>
      <c r="N1745" s="24">
        <f t="shared" si="330"/>
        <v>1.6448536269514715</v>
      </c>
      <c r="O1745" s="25">
        <f t="shared" si="331"/>
        <v>38.764448955310399</v>
      </c>
      <c r="P1745" s="8">
        <f t="shared" si="332"/>
        <v>62</v>
      </c>
      <c r="Q1745" s="8">
        <f t="shared" si="333"/>
        <v>595.99999999999989</v>
      </c>
      <c r="R1745" s="8">
        <f t="shared" si="334"/>
        <v>381.5882193343831</v>
      </c>
      <c r="S1745" s="8">
        <f t="shared" si="335"/>
        <v>382</v>
      </c>
      <c r="T1745" t="s">
        <v>62</v>
      </c>
    </row>
    <row r="1746" spans="1:20" x14ac:dyDescent="0.35">
      <c r="A1746" s="18" t="s">
        <v>3543</v>
      </c>
      <c r="B1746" s="18" t="s">
        <v>3544</v>
      </c>
      <c r="C1746" s="19">
        <v>812.89</v>
      </c>
      <c r="D1746" s="20">
        <f t="shared" si="324"/>
        <v>8.8187379446835973E-5</v>
      </c>
      <c r="E1746" s="10">
        <f>SUM($C$5:C1746)/SUM($C$5:$C$3941)</f>
        <v>0.93500623873988897</v>
      </c>
      <c r="F1746" t="str">
        <f t="shared" si="325"/>
        <v>B</v>
      </c>
      <c r="G1746" s="21">
        <v>0.90220865704772468</v>
      </c>
      <c r="H1746" s="22">
        <f t="shared" si="326"/>
        <v>0.54132519422863479</v>
      </c>
      <c r="I1746" s="23">
        <v>17.32692307692308</v>
      </c>
      <c r="J1746" s="23">
        <v>18.074704623026431</v>
      </c>
      <c r="K1746" s="24">
        <f t="shared" si="327"/>
        <v>1.0431572035486951</v>
      </c>
      <c r="L1746" t="str">
        <f t="shared" si="328"/>
        <v>Y</v>
      </c>
      <c r="M1746" s="10">
        <f t="shared" si="329"/>
        <v>0.95</v>
      </c>
      <c r="N1746" s="24">
        <f t="shared" si="330"/>
        <v>1.6448536269514715</v>
      </c>
      <c r="O1746" s="25">
        <f t="shared" si="331"/>
        <v>42.044913507084843</v>
      </c>
      <c r="P1746" s="8">
        <f t="shared" si="332"/>
        <v>77</v>
      </c>
      <c r="Q1746" s="8">
        <f t="shared" si="333"/>
        <v>901.00000000000023</v>
      </c>
      <c r="R1746" s="8">
        <f t="shared" si="334"/>
        <v>576.96341170728385</v>
      </c>
      <c r="S1746" s="8">
        <f t="shared" si="335"/>
        <v>577</v>
      </c>
      <c r="T1746" t="s">
        <v>62</v>
      </c>
    </row>
    <row r="1747" spans="1:20" x14ac:dyDescent="0.35">
      <c r="A1747" s="18" t="s">
        <v>3545</v>
      </c>
      <c r="B1747" s="18" t="s">
        <v>3546</v>
      </c>
      <c r="C1747" s="19">
        <v>812.29</v>
      </c>
      <c r="D1747" s="20">
        <f t="shared" si="324"/>
        <v>8.8122287702973811E-5</v>
      </c>
      <c r="E1747" s="10">
        <f>SUM($C$5:C1747)/SUM($C$5:$C$3941)</f>
        <v>0.9350943610275918</v>
      </c>
      <c r="F1747" t="str">
        <f t="shared" si="325"/>
        <v>B</v>
      </c>
      <c r="G1747" s="21">
        <v>2.7349831649831651</v>
      </c>
      <c r="H1747" s="22">
        <f t="shared" si="326"/>
        <v>1.640989898989899</v>
      </c>
      <c r="I1747" s="23">
        <v>5.7115384615384617</v>
      </c>
      <c r="J1747" s="23">
        <v>11.58487272343117</v>
      </c>
      <c r="K1747" s="24">
        <f t="shared" si="327"/>
        <v>2.0283278842371071</v>
      </c>
      <c r="L1747" t="str">
        <f t="shared" si="328"/>
        <v>Z</v>
      </c>
      <c r="M1747" s="10">
        <f t="shared" si="329"/>
        <v>0.95</v>
      </c>
      <c r="N1747" s="24">
        <f t="shared" si="330"/>
        <v>1.6448536269514715</v>
      </c>
      <c r="O1747" s="25">
        <f t="shared" si="331"/>
        <v>26.948433283204182</v>
      </c>
      <c r="P1747" s="8">
        <f t="shared" si="332"/>
        <v>39</v>
      </c>
      <c r="Q1747" s="8">
        <f t="shared" si="333"/>
        <v>297</v>
      </c>
      <c r="R1747" s="8">
        <f t="shared" si="334"/>
        <v>190.25683534653297</v>
      </c>
      <c r="S1747" s="8">
        <f t="shared" si="335"/>
        <v>191</v>
      </c>
      <c r="T1747" t="s">
        <v>62</v>
      </c>
    </row>
    <row r="1748" spans="1:20" x14ac:dyDescent="0.35">
      <c r="A1748" s="18" t="s">
        <v>3547</v>
      </c>
      <c r="B1748" s="18" t="s">
        <v>3548</v>
      </c>
      <c r="C1748" s="19">
        <v>812.18</v>
      </c>
      <c r="D1748" s="20">
        <f t="shared" si="324"/>
        <v>8.8110354216599081E-5</v>
      </c>
      <c r="E1748" s="10">
        <f>SUM($C$5:C1748)/SUM($C$5:$C$3941)</f>
        <v>0.93518247138180843</v>
      </c>
      <c r="F1748" t="str">
        <f t="shared" si="325"/>
        <v>B</v>
      </c>
      <c r="G1748" s="21">
        <v>1.355893155258765</v>
      </c>
      <c r="H1748" s="22">
        <f t="shared" si="326"/>
        <v>0.81353589315525898</v>
      </c>
      <c r="I1748" s="23">
        <v>11.51923076923077</v>
      </c>
      <c r="J1748" s="23">
        <v>44.216708041021278</v>
      </c>
      <c r="K1748" s="24">
        <f t="shared" si="327"/>
        <v>3.838512217250595</v>
      </c>
      <c r="L1748" t="str">
        <f t="shared" si="328"/>
        <v>Z</v>
      </c>
      <c r="M1748" s="10">
        <f t="shared" si="329"/>
        <v>0.95</v>
      </c>
      <c r="N1748" s="24">
        <f t="shared" si="330"/>
        <v>1.6448536269514715</v>
      </c>
      <c r="O1748" s="25">
        <f t="shared" si="331"/>
        <v>102.85577020076781</v>
      </c>
      <c r="P1748" s="8">
        <f t="shared" si="332"/>
        <v>126</v>
      </c>
      <c r="Q1748" s="8">
        <f t="shared" si="333"/>
        <v>599</v>
      </c>
      <c r="R1748" s="8">
        <f t="shared" si="334"/>
        <v>383.74263173876273</v>
      </c>
      <c r="S1748" s="8">
        <f t="shared" si="335"/>
        <v>384</v>
      </c>
      <c r="T1748" t="s">
        <v>62</v>
      </c>
    </row>
    <row r="1749" spans="1:20" x14ac:dyDescent="0.35">
      <c r="A1749" s="18" t="s">
        <v>3549</v>
      </c>
      <c r="B1749" s="18" t="s">
        <v>3550</v>
      </c>
      <c r="C1749" s="19">
        <v>810.31</v>
      </c>
      <c r="D1749" s="20">
        <f t="shared" si="324"/>
        <v>8.790748494822872E-5</v>
      </c>
      <c r="E1749" s="10">
        <f>SUM($C$5:C1749)/SUM($C$5:$C$3941)</f>
        <v>0.93527037886675668</v>
      </c>
      <c r="F1749" t="str">
        <f t="shared" si="325"/>
        <v>B</v>
      </c>
      <c r="G1749" s="21">
        <v>1.313306320907617</v>
      </c>
      <c r="H1749" s="22">
        <f t="shared" si="326"/>
        <v>0.78798379254457018</v>
      </c>
      <c r="I1749" s="23">
        <v>11.86538461538461</v>
      </c>
      <c r="J1749" s="23">
        <v>21.967024168729878</v>
      </c>
      <c r="K1749" s="24">
        <f t="shared" si="327"/>
        <v>1.851353738693605</v>
      </c>
      <c r="L1749" t="str">
        <f t="shared" si="328"/>
        <v>Y</v>
      </c>
      <c r="M1749" s="10">
        <f t="shared" si="329"/>
        <v>0.95</v>
      </c>
      <c r="N1749" s="24">
        <f t="shared" si="330"/>
        <v>1.6448536269514715</v>
      </c>
      <c r="O1749" s="25">
        <f t="shared" si="331"/>
        <v>51.099127230309449</v>
      </c>
      <c r="P1749" s="8">
        <f t="shared" si="332"/>
        <v>75</v>
      </c>
      <c r="Q1749" s="8">
        <f t="shared" si="333"/>
        <v>616.99999999999966</v>
      </c>
      <c r="R1749" s="8">
        <f t="shared" si="334"/>
        <v>395.7299656839117</v>
      </c>
      <c r="S1749" s="8">
        <f t="shared" si="335"/>
        <v>396</v>
      </c>
      <c r="T1749" t="s">
        <v>62</v>
      </c>
    </row>
    <row r="1750" spans="1:20" x14ac:dyDescent="0.35">
      <c r="A1750" s="18" t="s">
        <v>3551</v>
      </c>
      <c r="B1750" s="18" t="s">
        <v>3552</v>
      </c>
      <c r="C1750" s="19">
        <v>810.07</v>
      </c>
      <c r="D1750" s="20">
        <f t="shared" si="324"/>
        <v>8.788144825068388E-5</v>
      </c>
      <c r="E1750" s="10">
        <f>SUM($C$5:C1750)/SUM($C$5:$C$3941)</f>
        <v>0.93535826031500735</v>
      </c>
      <c r="F1750" t="str">
        <f t="shared" si="325"/>
        <v>B</v>
      </c>
      <c r="G1750" s="21">
        <v>2.9564598540145992</v>
      </c>
      <c r="H1750" s="22">
        <f t="shared" si="326"/>
        <v>1.7738759124087595</v>
      </c>
      <c r="I1750" s="23">
        <v>5.2692307692307692</v>
      </c>
      <c r="J1750" s="23">
        <v>29.522417792888469</v>
      </c>
      <c r="K1750" s="24">
        <f t="shared" si="327"/>
        <v>5.6027946176284686</v>
      </c>
      <c r="L1750" t="str">
        <f t="shared" si="328"/>
        <v>Z</v>
      </c>
      <c r="M1750" s="10">
        <f t="shared" si="329"/>
        <v>0.95</v>
      </c>
      <c r="N1750" s="24">
        <f t="shared" si="330"/>
        <v>1.6448536269514715</v>
      </c>
      <c r="O1750" s="25">
        <f t="shared" si="331"/>
        <v>68.67428976076846</v>
      </c>
      <c r="P1750" s="8">
        <f t="shared" si="332"/>
        <v>80</v>
      </c>
      <c r="Q1750" s="8">
        <f t="shared" si="333"/>
        <v>274</v>
      </c>
      <c r="R1750" s="8">
        <f t="shared" si="334"/>
        <v>175.76348739877108</v>
      </c>
      <c r="S1750" s="8">
        <f t="shared" si="335"/>
        <v>176</v>
      </c>
      <c r="T1750" t="s">
        <v>175</v>
      </c>
    </row>
    <row r="1751" spans="1:20" x14ac:dyDescent="0.35">
      <c r="A1751" s="18" t="s">
        <v>3553</v>
      </c>
      <c r="B1751" s="18" t="s">
        <v>3554</v>
      </c>
      <c r="C1751" s="19">
        <v>809.65</v>
      </c>
      <c r="D1751" s="20">
        <f t="shared" si="324"/>
        <v>8.7835884029980365E-5</v>
      </c>
      <c r="E1751" s="10">
        <f>SUM($C$5:C1751)/SUM($C$5:$C$3941)</f>
        <v>0.9354460961990374</v>
      </c>
      <c r="F1751" t="str">
        <f t="shared" si="325"/>
        <v>B</v>
      </c>
      <c r="G1751" s="21">
        <v>0.78683187560738577</v>
      </c>
      <c r="H1751" s="22">
        <f t="shared" si="326"/>
        <v>0.47209912536443144</v>
      </c>
      <c r="I1751" s="23">
        <v>19.78846153846154</v>
      </c>
      <c r="J1751" s="23">
        <v>52.070968366320358</v>
      </c>
      <c r="K1751" s="24">
        <f t="shared" si="327"/>
        <v>2.6313803256060821</v>
      </c>
      <c r="L1751" t="str">
        <f t="shared" si="328"/>
        <v>Z</v>
      </c>
      <c r="M1751" s="10">
        <f t="shared" si="329"/>
        <v>0.95</v>
      </c>
      <c r="N1751" s="24">
        <f t="shared" si="330"/>
        <v>1.6448536269514715</v>
      </c>
      <c r="O1751" s="25">
        <f t="shared" si="331"/>
        <v>121.12614877274328</v>
      </c>
      <c r="P1751" s="8">
        <f t="shared" si="332"/>
        <v>161</v>
      </c>
      <c r="Q1751" s="8">
        <f t="shared" si="333"/>
        <v>1029</v>
      </c>
      <c r="R1751" s="8">
        <f t="shared" si="334"/>
        <v>660.24646902814925</v>
      </c>
      <c r="S1751" s="8">
        <f t="shared" si="335"/>
        <v>661</v>
      </c>
      <c r="T1751" t="s">
        <v>62</v>
      </c>
    </row>
    <row r="1752" spans="1:20" x14ac:dyDescent="0.35">
      <c r="A1752" s="18" t="s">
        <v>3555</v>
      </c>
      <c r="B1752" s="18" t="s">
        <v>3556</v>
      </c>
      <c r="C1752" s="19">
        <v>807.47</v>
      </c>
      <c r="D1752" s="20">
        <f t="shared" si="324"/>
        <v>8.7599384027281234E-5</v>
      </c>
      <c r="E1752" s="10">
        <f>SUM($C$5:C1752)/SUM($C$5:$C$3941)</f>
        <v>0.93553369558306476</v>
      </c>
      <c r="F1752" t="str">
        <f t="shared" si="325"/>
        <v>B</v>
      </c>
      <c r="G1752" s="21">
        <v>1.411660839160839</v>
      </c>
      <c r="H1752" s="22">
        <f t="shared" si="326"/>
        <v>0.84699650349650335</v>
      </c>
      <c r="I1752" s="23">
        <v>11</v>
      </c>
      <c r="J1752" s="23">
        <v>11.772350457496479</v>
      </c>
      <c r="K1752" s="24">
        <f t="shared" si="327"/>
        <v>1.0702136779542253</v>
      </c>
      <c r="L1752" t="str">
        <f t="shared" si="328"/>
        <v>Y</v>
      </c>
      <c r="M1752" s="10">
        <f t="shared" si="329"/>
        <v>0.95</v>
      </c>
      <c r="N1752" s="24">
        <f t="shared" si="330"/>
        <v>1.6448536269514715</v>
      </c>
      <c r="O1752" s="25">
        <f t="shared" si="331"/>
        <v>27.384539171387729</v>
      </c>
      <c r="P1752" s="8">
        <f t="shared" si="332"/>
        <v>50</v>
      </c>
      <c r="Q1752" s="8">
        <f t="shared" si="333"/>
        <v>572</v>
      </c>
      <c r="R1752" s="8">
        <f t="shared" si="334"/>
        <v>367.51257479063372</v>
      </c>
      <c r="S1752" s="8">
        <f t="shared" si="335"/>
        <v>368</v>
      </c>
      <c r="T1752" t="s">
        <v>62</v>
      </c>
    </row>
    <row r="1753" spans="1:20" x14ac:dyDescent="0.35">
      <c r="A1753" s="18" t="s">
        <v>3557</v>
      </c>
      <c r="B1753" s="18" t="s">
        <v>3558</v>
      </c>
      <c r="C1753" s="19">
        <v>806.81</v>
      </c>
      <c r="D1753" s="20">
        <f t="shared" si="324"/>
        <v>8.7527783109032865E-5</v>
      </c>
      <c r="E1753" s="10">
        <f>SUM($C$5:C1753)/SUM($C$5:$C$3941)</f>
        <v>0.93562122336617382</v>
      </c>
      <c r="F1753" t="str">
        <f t="shared" si="325"/>
        <v>B</v>
      </c>
      <c r="G1753" s="21">
        <v>8.1495959595959597</v>
      </c>
      <c r="H1753" s="22">
        <f t="shared" si="326"/>
        <v>4.8897575757575753</v>
      </c>
      <c r="I1753" s="23">
        <v>1.903846153846154</v>
      </c>
      <c r="J1753" s="23">
        <v>3.8259158349168199</v>
      </c>
      <c r="K1753" s="24">
        <f t="shared" si="327"/>
        <v>2.0095719536936829</v>
      </c>
      <c r="L1753" t="str">
        <f t="shared" si="328"/>
        <v>Z</v>
      </c>
      <c r="M1753" s="10">
        <f t="shared" si="329"/>
        <v>0.95</v>
      </c>
      <c r="N1753" s="24">
        <f t="shared" si="330"/>
        <v>1.6448536269514715</v>
      </c>
      <c r="O1753" s="25">
        <f t="shared" si="331"/>
        <v>8.8997471172798353</v>
      </c>
      <c r="P1753" s="8">
        <f t="shared" si="332"/>
        <v>13</v>
      </c>
      <c r="Q1753" s="8">
        <f t="shared" si="333"/>
        <v>99</v>
      </c>
      <c r="R1753" s="8">
        <f t="shared" si="334"/>
        <v>63.63395712782534</v>
      </c>
      <c r="S1753" s="8">
        <f t="shared" si="335"/>
        <v>64</v>
      </c>
      <c r="T1753" t="s">
        <v>62</v>
      </c>
    </row>
    <row r="1754" spans="1:20" x14ac:dyDescent="0.35">
      <c r="A1754" s="18" t="s">
        <v>3559</v>
      </c>
      <c r="B1754" s="18" t="s">
        <v>3560</v>
      </c>
      <c r="C1754" s="19">
        <v>805.28</v>
      </c>
      <c r="D1754" s="20">
        <f t="shared" si="324"/>
        <v>8.7361799162184392E-5</v>
      </c>
      <c r="E1754" s="10">
        <f>SUM($C$5:C1754)/SUM($C$5:$C$3941)</f>
        <v>0.93570858516533595</v>
      </c>
      <c r="F1754" t="str">
        <f t="shared" si="325"/>
        <v>B</v>
      </c>
      <c r="G1754" s="21">
        <v>1.1262657342657341</v>
      </c>
      <c r="H1754" s="22">
        <f t="shared" si="326"/>
        <v>0.67575944055944037</v>
      </c>
      <c r="I1754" s="23">
        <v>13.75</v>
      </c>
      <c r="J1754" s="23">
        <v>42.601148378151201</v>
      </c>
      <c r="K1754" s="24">
        <f t="shared" si="327"/>
        <v>3.0982653365928146</v>
      </c>
      <c r="L1754" t="str">
        <f t="shared" si="328"/>
        <v>Z</v>
      </c>
      <c r="M1754" s="10">
        <f t="shared" si="329"/>
        <v>0.95</v>
      </c>
      <c r="N1754" s="24">
        <f t="shared" si="330"/>
        <v>1.6448536269514715</v>
      </c>
      <c r="O1754" s="25">
        <f t="shared" si="331"/>
        <v>99.097696821003026</v>
      </c>
      <c r="P1754" s="8">
        <f t="shared" si="332"/>
        <v>127</v>
      </c>
      <c r="Q1754" s="8">
        <f t="shared" si="333"/>
        <v>715</v>
      </c>
      <c r="R1754" s="8">
        <f t="shared" si="334"/>
        <v>460.01496259611548</v>
      </c>
      <c r="S1754" s="8">
        <f t="shared" si="335"/>
        <v>461</v>
      </c>
      <c r="T1754" t="s">
        <v>62</v>
      </c>
    </row>
    <row r="1755" spans="1:20" x14ac:dyDescent="0.35">
      <c r="A1755" s="18" t="s">
        <v>3561</v>
      </c>
      <c r="B1755" s="18" t="s">
        <v>3562</v>
      </c>
      <c r="C1755" s="19">
        <v>804.84</v>
      </c>
      <c r="D1755" s="20">
        <f t="shared" si="324"/>
        <v>8.7314065216685484E-5</v>
      </c>
      <c r="E1755" s="10">
        <f>SUM($C$5:C1755)/SUM($C$5:$C$3941)</f>
        <v>0.93579589923055262</v>
      </c>
      <c r="F1755" t="str">
        <f t="shared" si="325"/>
        <v>B</v>
      </c>
      <c r="G1755" s="21">
        <v>2.431540785498489</v>
      </c>
      <c r="H1755" s="22">
        <f t="shared" si="326"/>
        <v>1.4589244712990934</v>
      </c>
      <c r="I1755" s="23">
        <v>6.365384615384615</v>
      </c>
      <c r="J1755" s="23">
        <v>11.986968162614071</v>
      </c>
      <c r="K1755" s="24">
        <f t="shared" si="327"/>
        <v>1.8831490769061381</v>
      </c>
      <c r="L1755" t="str">
        <f t="shared" si="328"/>
        <v>Y</v>
      </c>
      <c r="M1755" s="10">
        <f t="shared" si="329"/>
        <v>0.95</v>
      </c>
      <c r="N1755" s="24">
        <f t="shared" si="330"/>
        <v>1.6448536269514715</v>
      </c>
      <c r="O1755" s="25">
        <f t="shared" si="331"/>
        <v>27.883777362935405</v>
      </c>
      <c r="P1755" s="8">
        <f t="shared" si="332"/>
        <v>41</v>
      </c>
      <c r="Q1755" s="8">
        <f t="shared" si="333"/>
        <v>331</v>
      </c>
      <c r="R1755" s="8">
        <f t="shared" si="334"/>
        <v>213.01617900276776</v>
      </c>
      <c r="S1755" s="8">
        <f t="shared" si="335"/>
        <v>214</v>
      </c>
      <c r="T1755" t="s">
        <v>62</v>
      </c>
    </row>
    <row r="1756" spans="1:20" x14ac:dyDescent="0.35">
      <c r="A1756" s="18" t="s">
        <v>3563</v>
      </c>
      <c r="B1756" s="18" t="s">
        <v>3564</v>
      </c>
      <c r="C1756" s="19">
        <v>804.72</v>
      </c>
      <c r="D1756" s="20">
        <f t="shared" si="324"/>
        <v>8.7301046867913057E-5</v>
      </c>
      <c r="E1756" s="10">
        <f>SUM($C$5:C1756)/SUM($C$5:$C$3941)</f>
        <v>0.93588320027742067</v>
      </c>
      <c r="F1756" t="str">
        <f t="shared" si="325"/>
        <v>B</v>
      </c>
      <c r="G1756" s="21">
        <v>1.697721518987342</v>
      </c>
      <c r="H1756" s="22">
        <f t="shared" si="326"/>
        <v>1.0186329113924051</v>
      </c>
      <c r="I1756" s="23">
        <v>9.115384615384615</v>
      </c>
      <c r="J1756" s="23">
        <v>11.09080849994732</v>
      </c>
      <c r="K1756" s="24">
        <f t="shared" si="327"/>
        <v>1.2167131687705921</v>
      </c>
      <c r="L1756" t="str">
        <f t="shared" si="328"/>
        <v>Y</v>
      </c>
      <c r="M1756" s="10">
        <f t="shared" si="329"/>
        <v>0.95</v>
      </c>
      <c r="N1756" s="24">
        <f t="shared" si="330"/>
        <v>1.6448536269514715</v>
      </c>
      <c r="O1756" s="25">
        <f t="shared" si="331"/>
        <v>25.799153780353571</v>
      </c>
      <c r="P1756" s="8">
        <f t="shared" si="332"/>
        <v>45</v>
      </c>
      <c r="Q1756" s="8">
        <f t="shared" si="333"/>
        <v>474</v>
      </c>
      <c r="R1756" s="8">
        <f t="shared" si="334"/>
        <v>305.06706004478133</v>
      </c>
      <c r="S1756" s="8">
        <f t="shared" si="335"/>
        <v>306</v>
      </c>
      <c r="T1756" t="s">
        <v>62</v>
      </c>
    </row>
    <row r="1757" spans="1:20" x14ac:dyDescent="0.35">
      <c r="A1757" s="18" t="s">
        <v>3565</v>
      </c>
      <c r="B1757" s="18" t="s">
        <v>3566</v>
      </c>
      <c r="C1757" s="19">
        <v>803.75</v>
      </c>
      <c r="D1757" s="20">
        <f t="shared" si="324"/>
        <v>8.7195815215335918E-5</v>
      </c>
      <c r="E1757" s="10">
        <f>SUM($C$5:C1757)/SUM($C$5:$C$3941)</f>
        <v>0.93597039609263599</v>
      </c>
      <c r="F1757" t="str">
        <f t="shared" si="325"/>
        <v>B</v>
      </c>
      <c r="G1757" s="21">
        <v>3.4945652173913042</v>
      </c>
      <c r="H1757" s="22">
        <f t="shared" si="326"/>
        <v>2.0967391304347824</v>
      </c>
      <c r="I1757" s="23">
        <v>4.4230769230769234</v>
      </c>
      <c r="J1757" s="23">
        <v>7.4763579102267403</v>
      </c>
      <c r="K1757" s="24">
        <f t="shared" si="327"/>
        <v>1.6903070057903933</v>
      </c>
      <c r="L1757" t="str">
        <f t="shared" si="328"/>
        <v>Y</v>
      </c>
      <c r="M1757" s="10">
        <f t="shared" si="329"/>
        <v>0.95</v>
      </c>
      <c r="N1757" s="24">
        <f t="shared" si="330"/>
        <v>1.6448536269514715</v>
      </c>
      <c r="O1757" s="25">
        <f t="shared" si="331"/>
        <v>17.3913116833474</v>
      </c>
      <c r="P1757" s="8">
        <f t="shared" si="332"/>
        <v>27</v>
      </c>
      <c r="Q1757" s="8">
        <f t="shared" si="333"/>
        <v>230</v>
      </c>
      <c r="R1757" s="8">
        <f t="shared" si="334"/>
        <v>148.11761680671822</v>
      </c>
      <c r="S1757" s="8">
        <f t="shared" si="335"/>
        <v>149</v>
      </c>
      <c r="T1757" t="s">
        <v>62</v>
      </c>
    </row>
    <row r="1758" spans="1:20" x14ac:dyDescent="0.35">
      <c r="A1758" s="18" t="s">
        <v>3567</v>
      </c>
      <c r="B1758" s="18" t="s">
        <v>3568</v>
      </c>
      <c r="C1758" s="19">
        <v>802.59</v>
      </c>
      <c r="D1758" s="20">
        <f t="shared" si="324"/>
        <v>8.7069971177202436E-5</v>
      </c>
      <c r="E1758" s="10">
        <f>SUM($C$5:C1758)/SUM($C$5:$C$3941)</f>
        <v>0.93605746606381313</v>
      </c>
      <c r="F1758" t="str">
        <f t="shared" si="325"/>
        <v>B</v>
      </c>
      <c r="G1758" s="21">
        <v>0.49665222772277229</v>
      </c>
      <c r="H1758" s="22">
        <f t="shared" si="326"/>
        <v>0.29799133663366334</v>
      </c>
      <c r="I1758" s="23">
        <v>31.07692307692308</v>
      </c>
      <c r="J1758" s="23">
        <v>207.76219873143299</v>
      </c>
      <c r="K1758" s="24">
        <f t="shared" si="327"/>
        <v>6.6854172859124468</v>
      </c>
      <c r="L1758" t="str">
        <f t="shared" si="328"/>
        <v>Z</v>
      </c>
      <c r="M1758" s="10">
        <f t="shared" si="329"/>
        <v>0.95</v>
      </c>
      <c r="N1758" s="24">
        <f t="shared" si="330"/>
        <v>1.6448536269514715</v>
      </c>
      <c r="O1758" s="25">
        <f t="shared" si="331"/>
        <v>483.29108872829954</v>
      </c>
      <c r="P1758" s="8">
        <f t="shared" si="332"/>
        <v>546</v>
      </c>
      <c r="Q1758" s="8">
        <f t="shared" si="333"/>
        <v>1616.0000000000002</v>
      </c>
      <c r="R1758" s="8">
        <f t="shared" si="334"/>
        <v>1041.439047384521</v>
      </c>
      <c r="S1758" s="8">
        <f t="shared" si="335"/>
        <v>1042</v>
      </c>
      <c r="T1758" t="s">
        <v>62</v>
      </c>
    </row>
    <row r="1759" spans="1:20" x14ac:dyDescent="0.35">
      <c r="A1759" s="18" t="s">
        <v>3569</v>
      </c>
      <c r="B1759" s="18" t="s">
        <v>3570</v>
      </c>
      <c r="C1759" s="19">
        <v>801.57</v>
      </c>
      <c r="D1759" s="20">
        <f t="shared" si="324"/>
        <v>8.6959315212636773E-5</v>
      </c>
      <c r="E1759" s="10">
        <f>SUM($C$5:C1759)/SUM($C$5:$C$3941)</f>
        <v>0.93614442537902587</v>
      </c>
      <c r="F1759" t="str">
        <f t="shared" si="325"/>
        <v>B</v>
      </c>
      <c r="G1759" s="21">
        <v>0.22340301003344479</v>
      </c>
      <c r="H1759" s="22">
        <f t="shared" si="326"/>
        <v>0.13404180602006688</v>
      </c>
      <c r="I1759" s="23">
        <v>69</v>
      </c>
      <c r="J1759" s="23">
        <v>186.43329249095939</v>
      </c>
      <c r="K1759" s="24">
        <f t="shared" si="327"/>
        <v>2.7019317752312957</v>
      </c>
      <c r="L1759" t="str">
        <f t="shared" si="328"/>
        <v>Z</v>
      </c>
      <c r="M1759" s="10">
        <f t="shared" si="329"/>
        <v>0.95</v>
      </c>
      <c r="N1759" s="24">
        <f t="shared" si="330"/>
        <v>1.6448536269514715</v>
      </c>
      <c r="O1759" s="25">
        <f t="shared" si="331"/>
        <v>433.67633502776135</v>
      </c>
      <c r="P1759" s="8">
        <f t="shared" si="332"/>
        <v>572</v>
      </c>
      <c r="Q1759" s="8">
        <f t="shared" si="333"/>
        <v>3588</v>
      </c>
      <c r="R1759" s="8">
        <f t="shared" si="334"/>
        <v>2313.7747623656005</v>
      </c>
      <c r="S1759" s="8">
        <f t="shared" si="335"/>
        <v>2314</v>
      </c>
      <c r="T1759" t="s">
        <v>175</v>
      </c>
    </row>
    <row r="1760" spans="1:20" x14ac:dyDescent="0.35">
      <c r="A1760" s="18" t="s">
        <v>3571</v>
      </c>
      <c r="B1760" s="18" t="s">
        <v>3572</v>
      </c>
      <c r="C1760" s="19">
        <v>801.36</v>
      </c>
      <c r="D1760" s="20">
        <f t="shared" si="324"/>
        <v>8.6936533102285023E-5</v>
      </c>
      <c r="E1760" s="10">
        <f>SUM($C$5:C1760)/SUM($C$5:$C$3941)</f>
        <v>0.93623136191212808</v>
      </c>
      <c r="F1760" t="str">
        <f t="shared" si="325"/>
        <v>B</v>
      </c>
      <c r="G1760" s="21">
        <v>0.16642990654205611</v>
      </c>
      <c r="H1760" s="22">
        <f t="shared" si="326"/>
        <v>9.9857943925233658E-2</v>
      </c>
      <c r="I1760" s="23">
        <v>92.59615384615384</v>
      </c>
      <c r="J1760" s="23">
        <v>601.22307561468688</v>
      </c>
      <c r="K1760" s="24">
        <f t="shared" si="327"/>
        <v>6.492959487427564</v>
      </c>
      <c r="L1760" t="str">
        <f t="shared" si="328"/>
        <v>Z</v>
      </c>
      <c r="M1760" s="10">
        <f t="shared" si="329"/>
        <v>0.95</v>
      </c>
      <c r="N1760" s="24">
        <f t="shared" si="330"/>
        <v>1.6448536269514715</v>
      </c>
      <c r="O1760" s="25">
        <f t="shared" si="331"/>
        <v>1398.549671482843</v>
      </c>
      <c r="P1760" s="8">
        <f t="shared" si="332"/>
        <v>1584</v>
      </c>
      <c r="Q1760" s="8">
        <f t="shared" si="333"/>
        <v>4815</v>
      </c>
      <c r="R1760" s="8">
        <f t="shared" si="334"/>
        <v>3105.4306401715753</v>
      </c>
      <c r="S1760" s="8">
        <f t="shared" si="335"/>
        <v>3106</v>
      </c>
      <c r="T1760" t="s">
        <v>62</v>
      </c>
    </row>
    <row r="1761" spans="1:20" x14ac:dyDescent="0.35">
      <c r="A1761" s="18" t="s">
        <v>3573</v>
      </c>
      <c r="B1761" s="18" t="s">
        <v>3574</v>
      </c>
      <c r="C1761" s="19">
        <v>801.36</v>
      </c>
      <c r="D1761" s="20">
        <f t="shared" si="324"/>
        <v>8.6936533102285023E-5</v>
      </c>
      <c r="E1761" s="10">
        <f>SUM($C$5:C1761)/SUM($C$5:$C$3941)</f>
        <v>0.93631829844523029</v>
      </c>
      <c r="F1761" t="str">
        <f t="shared" si="325"/>
        <v>B</v>
      </c>
      <c r="G1761" s="21">
        <v>0.85615384615384604</v>
      </c>
      <c r="H1761" s="22">
        <f t="shared" si="326"/>
        <v>0.51369230769230756</v>
      </c>
      <c r="I1761" s="23">
        <v>18</v>
      </c>
      <c r="J1761" s="23">
        <v>22.631749345363751</v>
      </c>
      <c r="K1761" s="24">
        <f t="shared" si="327"/>
        <v>1.2573194080757639</v>
      </c>
      <c r="L1761" t="str">
        <f t="shared" si="328"/>
        <v>Y</v>
      </c>
      <c r="M1761" s="10">
        <f t="shared" si="329"/>
        <v>0.95</v>
      </c>
      <c r="N1761" s="24">
        <f t="shared" si="330"/>
        <v>1.6448536269514715</v>
      </c>
      <c r="O1761" s="25">
        <f t="shared" si="331"/>
        <v>52.645393857646077</v>
      </c>
      <c r="P1761" s="8">
        <f t="shared" si="332"/>
        <v>89</v>
      </c>
      <c r="Q1761" s="8">
        <f t="shared" si="333"/>
        <v>936</v>
      </c>
      <c r="R1761" s="8">
        <f t="shared" si="334"/>
        <v>603.67249827634373</v>
      </c>
      <c r="S1761" s="8">
        <f t="shared" si="335"/>
        <v>604</v>
      </c>
      <c r="T1761" t="s">
        <v>62</v>
      </c>
    </row>
    <row r="1762" spans="1:20" x14ac:dyDescent="0.35">
      <c r="A1762" s="18" t="s">
        <v>3575</v>
      </c>
      <c r="B1762" s="18" t="s">
        <v>3576</v>
      </c>
      <c r="C1762" s="19">
        <v>800.37</v>
      </c>
      <c r="D1762" s="20">
        <f t="shared" si="324"/>
        <v>8.6829131724912477E-5</v>
      </c>
      <c r="E1762" s="10">
        <f>SUM($C$5:C1762)/SUM($C$5:$C$3941)</f>
        <v>0.93640512757695504</v>
      </c>
      <c r="F1762" t="str">
        <f t="shared" si="325"/>
        <v>B</v>
      </c>
      <c r="G1762" s="21">
        <v>1.372847341337907</v>
      </c>
      <c r="H1762" s="22">
        <f t="shared" si="326"/>
        <v>0.82370840480274421</v>
      </c>
      <c r="I1762" s="23">
        <v>11.21153846153846</v>
      </c>
      <c r="J1762" s="23">
        <v>18.61723483444425</v>
      </c>
      <c r="K1762" s="24">
        <f t="shared" si="327"/>
        <v>1.6605423866056623</v>
      </c>
      <c r="L1762" t="str">
        <f t="shared" si="328"/>
        <v>Y</v>
      </c>
      <c r="M1762" s="10">
        <f t="shared" si="329"/>
        <v>0.95</v>
      </c>
      <c r="N1762" s="24">
        <f t="shared" si="330"/>
        <v>1.6448536269514715</v>
      </c>
      <c r="O1762" s="25">
        <f t="shared" si="331"/>
        <v>43.306933345847952</v>
      </c>
      <c r="P1762" s="8">
        <f t="shared" si="332"/>
        <v>66</v>
      </c>
      <c r="Q1762" s="8">
        <f t="shared" si="333"/>
        <v>582.99999999999989</v>
      </c>
      <c r="R1762" s="8">
        <f t="shared" si="334"/>
        <v>376.23788685278134</v>
      </c>
      <c r="S1762" s="8">
        <f t="shared" si="335"/>
        <v>377</v>
      </c>
      <c r="T1762" t="s">
        <v>62</v>
      </c>
    </row>
    <row r="1763" spans="1:20" x14ac:dyDescent="0.35">
      <c r="A1763" s="18" t="s">
        <v>3577</v>
      </c>
      <c r="B1763" s="18" t="s">
        <v>3578</v>
      </c>
      <c r="C1763" s="19">
        <v>799.77</v>
      </c>
      <c r="D1763" s="20">
        <f t="shared" si="324"/>
        <v>8.6764039981050329E-5</v>
      </c>
      <c r="E1763" s="10">
        <f>SUM($C$5:C1763)/SUM($C$5:$C$3941)</f>
        <v>0.93649189161693613</v>
      </c>
      <c r="F1763" t="str">
        <f t="shared" si="325"/>
        <v>B</v>
      </c>
      <c r="G1763" s="21">
        <v>4.0597461928934013</v>
      </c>
      <c r="H1763" s="22">
        <f t="shared" si="326"/>
        <v>2.4358477157360405</v>
      </c>
      <c r="I1763" s="23">
        <v>3.7884615384615379</v>
      </c>
      <c r="J1763" s="23">
        <v>9.5390560195225671</v>
      </c>
      <c r="K1763" s="24">
        <f t="shared" si="327"/>
        <v>2.5179234163206781</v>
      </c>
      <c r="L1763" t="str">
        <f t="shared" si="328"/>
        <v>Z</v>
      </c>
      <c r="M1763" s="10">
        <f t="shared" si="329"/>
        <v>0.95</v>
      </c>
      <c r="N1763" s="24">
        <f t="shared" si="330"/>
        <v>1.6448536269514715</v>
      </c>
      <c r="O1763" s="25">
        <f t="shared" si="331"/>
        <v>22.18950702901768</v>
      </c>
      <c r="P1763" s="8">
        <f t="shared" si="332"/>
        <v>30</v>
      </c>
      <c r="Q1763" s="8">
        <f t="shared" si="333"/>
        <v>196.99999999999997</v>
      </c>
      <c r="R1763" s="8">
        <f t="shared" si="334"/>
        <v>127.1812368174988</v>
      </c>
      <c r="S1763" s="8">
        <f t="shared" si="335"/>
        <v>128</v>
      </c>
      <c r="T1763" t="s">
        <v>175</v>
      </c>
    </row>
    <row r="1764" spans="1:20" x14ac:dyDescent="0.35">
      <c r="A1764" s="18" t="s">
        <v>3579</v>
      </c>
      <c r="B1764" s="18" t="s">
        <v>3580</v>
      </c>
      <c r="C1764" s="19">
        <v>799.72</v>
      </c>
      <c r="D1764" s="20">
        <f t="shared" si="324"/>
        <v>8.6758615669061819E-5</v>
      </c>
      <c r="E1764" s="10">
        <f>SUM($C$5:C1764)/SUM($C$5:$C$3941)</f>
        <v>0.93657865023260523</v>
      </c>
      <c r="F1764" t="str">
        <f t="shared" si="325"/>
        <v>B</v>
      </c>
      <c r="G1764" s="21">
        <v>2.099002624671916</v>
      </c>
      <c r="H1764" s="22">
        <f t="shared" si="326"/>
        <v>1.2594015748031495</v>
      </c>
      <c r="I1764" s="23">
        <v>7.3269230769230766</v>
      </c>
      <c r="J1764" s="23">
        <v>9.1859251967048472</v>
      </c>
      <c r="K1764" s="24">
        <f t="shared" si="327"/>
        <v>1.2537220740909503</v>
      </c>
      <c r="L1764" t="str">
        <f t="shared" si="328"/>
        <v>Y</v>
      </c>
      <c r="M1764" s="10">
        <f t="shared" si="329"/>
        <v>0.95</v>
      </c>
      <c r="N1764" s="24">
        <f t="shared" si="330"/>
        <v>1.6448536269514715</v>
      </c>
      <c r="O1764" s="25">
        <f t="shared" si="331"/>
        <v>21.368063181844555</v>
      </c>
      <c r="P1764" s="8">
        <f t="shared" si="332"/>
        <v>37</v>
      </c>
      <c r="Q1764" s="8">
        <f t="shared" si="333"/>
        <v>381</v>
      </c>
      <c r="R1764" s="8">
        <f t="shared" si="334"/>
        <v>245.97749231251532</v>
      </c>
      <c r="S1764" s="8">
        <f t="shared" si="335"/>
        <v>246</v>
      </c>
      <c r="T1764" t="s">
        <v>62</v>
      </c>
    </row>
    <row r="1765" spans="1:20" x14ac:dyDescent="0.35">
      <c r="A1765" s="18" t="s">
        <v>3581</v>
      </c>
      <c r="B1765" s="18" t="s">
        <v>3582</v>
      </c>
      <c r="C1765" s="19">
        <v>799.56</v>
      </c>
      <c r="D1765" s="20">
        <f t="shared" si="324"/>
        <v>8.6741257870698578E-5</v>
      </c>
      <c r="E1765" s="10">
        <f>SUM($C$5:C1765)/SUM($C$5:$C$3941)</f>
        <v>0.93666539149047601</v>
      </c>
      <c r="F1765" t="str">
        <f t="shared" si="325"/>
        <v>B</v>
      </c>
      <c r="G1765" s="21">
        <v>5.7111428571428577</v>
      </c>
      <c r="H1765" s="22">
        <f t="shared" si="326"/>
        <v>3.4266857142857146</v>
      </c>
      <c r="I1765" s="23">
        <v>2.692307692307693</v>
      </c>
      <c r="J1765" s="23">
        <v>3.9234761574872659</v>
      </c>
      <c r="K1765" s="24">
        <f t="shared" si="327"/>
        <v>1.4572911442095555</v>
      </c>
      <c r="L1765" t="str">
        <f t="shared" si="328"/>
        <v>Y</v>
      </c>
      <c r="M1765" s="10">
        <f t="shared" si="329"/>
        <v>0.95</v>
      </c>
      <c r="N1765" s="24">
        <f t="shared" si="330"/>
        <v>1.6448536269514715</v>
      </c>
      <c r="O1765" s="25">
        <f t="shared" si="331"/>
        <v>9.1266894330603101</v>
      </c>
      <c r="P1765" s="8">
        <f t="shared" si="332"/>
        <v>15</v>
      </c>
      <c r="Q1765" s="8">
        <f t="shared" si="333"/>
        <v>140.00000000000003</v>
      </c>
      <c r="R1765" s="8">
        <f t="shared" si="334"/>
        <v>90.394473310648138</v>
      </c>
      <c r="S1765" s="8">
        <f t="shared" si="335"/>
        <v>91</v>
      </c>
      <c r="T1765" t="s">
        <v>62</v>
      </c>
    </row>
    <row r="1766" spans="1:20" x14ac:dyDescent="0.35">
      <c r="A1766" s="18" t="s">
        <v>3583</v>
      </c>
      <c r="B1766" s="18" t="s">
        <v>3584</v>
      </c>
      <c r="C1766" s="19">
        <v>799</v>
      </c>
      <c r="D1766" s="20">
        <f t="shared" si="324"/>
        <v>8.6680505576427244E-5</v>
      </c>
      <c r="E1766" s="10">
        <f>SUM($C$5:C1766)/SUM($C$5:$C$3941)</f>
        <v>0.93675207199605237</v>
      </c>
      <c r="F1766" t="str">
        <f t="shared" si="325"/>
        <v>B</v>
      </c>
      <c r="G1766" s="21">
        <v>4.25</v>
      </c>
      <c r="H1766" s="22">
        <f t="shared" si="326"/>
        <v>2.5499999999999998</v>
      </c>
      <c r="I1766" s="23">
        <v>3.615384615384615</v>
      </c>
      <c r="J1766" s="23">
        <v>8.9160657950093185</v>
      </c>
      <c r="K1766" s="24">
        <f t="shared" si="327"/>
        <v>2.466145858194067</v>
      </c>
      <c r="L1766" t="str">
        <f t="shared" si="328"/>
        <v>Z</v>
      </c>
      <c r="M1766" s="10">
        <f t="shared" si="329"/>
        <v>0.95</v>
      </c>
      <c r="N1766" s="24">
        <f t="shared" si="330"/>
        <v>1.6448536269514715</v>
      </c>
      <c r="O1766" s="25">
        <f t="shared" si="331"/>
        <v>20.740323175022667</v>
      </c>
      <c r="P1766" s="8">
        <f t="shared" si="332"/>
        <v>28</v>
      </c>
      <c r="Q1766" s="8">
        <f t="shared" si="333"/>
        <v>187.99999999999997</v>
      </c>
      <c r="R1766" s="8">
        <f t="shared" si="334"/>
        <v>121.42939528473197</v>
      </c>
      <c r="S1766" s="8">
        <f t="shared" si="335"/>
        <v>122</v>
      </c>
      <c r="T1766" t="s">
        <v>62</v>
      </c>
    </row>
    <row r="1767" spans="1:20" x14ac:dyDescent="0.35">
      <c r="A1767" s="18" t="s">
        <v>3585</v>
      </c>
      <c r="B1767" s="18" t="s">
        <v>3586</v>
      </c>
      <c r="C1767" s="19">
        <v>798.46</v>
      </c>
      <c r="D1767" s="20">
        <f t="shared" si="324"/>
        <v>8.6621923006951316E-5</v>
      </c>
      <c r="E1767" s="10">
        <f>SUM($C$5:C1767)/SUM($C$5:$C$3941)</f>
        <v>0.9368386939190595</v>
      </c>
      <c r="F1767" t="str">
        <f t="shared" si="325"/>
        <v>B</v>
      </c>
      <c r="G1767" s="21">
        <v>1.844018475750578</v>
      </c>
      <c r="H1767" s="22">
        <f t="shared" si="326"/>
        <v>1.1064110854503468</v>
      </c>
      <c r="I1767" s="23">
        <v>8.3269230769230766</v>
      </c>
      <c r="J1767" s="23">
        <v>18.818765304923971</v>
      </c>
      <c r="K1767" s="24">
        <f t="shared" si="327"/>
        <v>2.2599902906606157</v>
      </c>
      <c r="L1767" t="str">
        <f t="shared" si="328"/>
        <v>Z</v>
      </c>
      <c r="M1767" s="10">
        <f t="shared" si="329"/>
        <v>0.95</v>
      </c>
      <c r="N1767" s="24">
        <f t="shared" si="330"/>
        <v>1.6448536269514715</v>
      </c>
      <c r="O1767" s="25">
        <f t="shared" si="331"/>
        <v>43.775728348426711</v>
      </c>
      <c r="P1767" s="8">
        <f t="shared" si="332"/>
        <v>61</v>
      </c>
      <c r="Q1767" s="8">
        <f t="shared" si="333"/>
        <v>433</v>
      </c>
      <c r="R1767" s="8">
        <f t="shared" si="334"/>
        <v>279.76970620861073</v>
      </c>
      <c r="S1767" s="8">
        <f t="shared" si="335"/>
        <v>280</v>
      </c>
      <c r="T1767" t="s">
        <v>62</v>
      </c>
    </row>
    <row r="1768" spans="1:20" x14ac:dyDescent="0.35">
      <c r="A1768" s="18" t="s">
        <v>3587</v>
      </c>
      <c r="B1768" s="18" t="s">
        <v>3588</v>
      </c>
      <c r="C1768" s="19">
        <v>797.84</v>
      </c>
      <c r="D1768" s="20">
        <f t="shared" si="324"/>
        <v>8.6554661538293761E-5</v>
      </c>
      <c r="E1768" s="10">
        <f>SUM($C$5:C1768)/SUM($C$5:$C$3941)</f>
        <v>0.93692524858059778</v>
      </c>
      <c r="F1768" t="str">
        <f t="shared" si="325"/>
        <v>B</v>
      </c>
      <c r="G1768" s="21">
        <v>3.19136</v>
      </c>
      <c r="H1768" s="22">
        <f t="shared" si="326"/>
        <v>1.9148159999999999</v>
      </c>
      <c r="I1768" s="23">
        <v>4.8076923076923066</v>
      </c>
      <c r="J1768" s="23">
        <v>21.862348744116019</v>
      </c>
      <c r="K1768" s="24">
        <f t="shared" si="327"/>
        <v>4.5473685387761327</v>
      </c>
      <c r="L1768" t="str">
        <f t="shared" si="328"/>
        <v>Z</v>
      </c>
      <c r="M1768" s="10">
        <f t="shared" si="329"/>
        <v>0.95</v>
      </c>
      <c r="N1768" s="24">
        <f t="shared" si="330"/>
        <v>1.6448536269514715</v>
      </c>
      <c r="O1768" s="25">
        <f t="shared" si="331"/>
        <v>50.85563394696139</v>
      </c>
      <c r="P1768" s="8">
        <f t="shared" si="332"/>
        <v>61</v>
      </c>
      <c r="Q1768" s="8">
        <f t="shared" si="333"/>
        <v>249.99999999999994</v>
      </c>
      <c r="R1768" s="8">
        <f t="shared" si="334"/>
        <v>161.59260355716313</v>
      </c>
      <c r="S1768" s="8">
        <f t="shared" si="335"/>
        <v>162</v>
      </c>
      <c r="T1768" t="s">
        <v>62</v>
      </c>
    </row>
    <row r="1769" spans="1:20" x14ac:dyDescent="0.35">
      <c r="A1769" s="18" t="s">
        <v>3589</v>
      </c>
      <c r="B1769" s="18" t="s">
        <v>3590</v>
      </c>
      <c r="C1769" s="19">
        <v>797.8</v>
      </c>
      <c r="D1769" s="20">
        <f t="shared" si="324"/>
        <v>8.6550322088702934E-5</v>
      </c>
      <c r="E1769" s="10">
        <f>SUM($C$5:C1769)/SUM($C$5:$C$3941)</f>
        <v>0.93701179890268649</v>
      </c>
      <c r="F1769" t="str">
        <f t="shared" si="325"/>
        <v>B</v>
      </c>
      <c r="G1769" s="21">
        <v>0.40090452261306531</v>
      </c>
      <c r="H1769" s="22">
        <f t="shared" si="326"/>
        <v>0.24054271356783918</v>
      </c>
      <c r="I1769" s="23">
        <v>38.269230769230766</v>
      </c>
      <c r="J1769" s="23">
        <v>61.786195356661871</v>
      </c>
      <c r="K1769" s="24">
        <f t="shared" si="327"/>
        <v>1.6145136475107627</v>
      </c>
      <c r="L1769" t="str">
        <f t="shared" si="328"/>
        <v>Y</v>
      </c>
      <c r="M1769" s="10">
        <f t="shared" si="329"/>
        <v>0.95</v>
      </c>
      <c r="N1769" s="24">
        <f t="shared" si="330"/>
        <v>1.6448536269514715</v>
      </c>
      <c r="O1769" s="25">
        <f t="shared" si="331"/>
        <v>143.72546018778149</v>
      </c>
      <c r="P1769" s="8">
        <f t="shared" si="332"/>
        <v>221</v>
      </c>
      <c r="Q1769" s="8">
        <f t="shared" si="333"/>
        <v>1989.9999999999998</v>
      </c>
      <c r="R1769" s="8">
        <f t="shared" si="334"/>
        <v>1286.3093695143648</v>
      </c>
      <c r="S1769" s="8">
        <f t="shared" si="335"/>
        <v>1287</v>
      </c>
      <c r="T1769" t="s">
        <v>62</v>
      </c>
    </row>
    <row r="1770" spans="1:20" x14ac:dyDescent="0.35">
      <c r="A1770" s="18" t="s">
        <v>3591</v>
      </c>
      <c r="B1770" s="18" t="s">
        <v>3592</v>
      </c>
      <c r="C1770" s="19">
        <v>797.76</v>
      </c>
      <c r="D1770" s="20">
        <f t="shared" si="324"/>
        <v>8.6545982639112134E-5</v>
      </c>
      <c r="E1770" s="10">
        <f>SUM($C$5:C1770)/SUM($C$5:$C$3941)</f>
        <v>0.93709834488532562</v>
      </c>
      <c r="F1770" t="str">
        <f t="shared" si="325"/>
        <v>B</v>
      </c>
      <c r="G1770" s="21">
        <v>3.5935135135135141</v>
      </c>
      <c r="H1770" s="22">
        <f t="shared" si="326"/>
        <v>2.1561081081081084</v>
      </c>
      <c r="I1770" s="23">
        <v>4.2692307692307692</v>
      </c>
      <c r="J1770" s="23">
        <v>5.534616144528</v>
      </c>
      <c r="K1770" s="24">
        <f t="shared" si="327"/>
        <v>1.2963965743939461</v>
      </c>
      <c r="L1770" t="str">
        <f t="shared" si="328"/>
        <v>Y</v>
      </c>
      <c r="M1770" s="10">
        <f t="shared" si="329"/>
        <v>0.95</v>
      </c>
      <c r="N1770" s="24">
        <f t="shared" si="330"/>
        <v>1.6448536269514715</v>
      </c>
      <c r="O1770" s="25">
        <f t="shared" si="331"/>
        <v>12.87448187646407</v>
      </c>
      <c r="P1770" s="8">
        <f t="shared" si="332"/>
        <v>22</v>
      </c>
      <c r="Q1770" s="8">
        <f t="shared" si="333"/>
        <v>222</v>
      </c>
      <c r="R1770" s="8">
        <f t="shared" si="334"/>
        <v>143.50142663559151</v>
      </c>
      <c r="S1770" s="8">
        <f t="shared" si="335"/>
        <v>144</v>
      </c>
      <c r="T1770" t="s">
        <v>62</v>
      </c>
    </row>
    <row r="1771" spans="1:20" x14ac:dyDescent="0.35">
      <c r="A1771" s="18" t="s">
        <v>3593</v>
      </c>
      <c r="B1771" s="18" t="s">
        <v>3594</v>
      </c>
      <c r="C1771" s="19">
        <v>796.04</v>
      </c>
      <c r="D1771" s="20">
        <f t="shared" si="324"/>
        <v>8.6359386306707303E-5</v>
      </c>
      <c r="E1771" s="10">
        <f>SUM($C$5:C1771)/SUM($C$5:$C$3941)</f>
        <v>0.93718470427163225</v>
      </c>
      <c r="F1771" t="str">
        <f t="shared" si="325"/>
        <v>B</v>
      </c>
      <c r="G1771" s="21">
        <v>4.0204040404040402</v>
      </c>
      <c r="H1771" s="22">
        <f t="shared" si="326"/>
        <v>2.4122424242424239</v>
      </c>
      <c r="I1771" s="23">
        <v>3.807692307692307</v>
      </c>
      <c r="J1771" s="23">
        <v>17.590147043203149</v>
      </c>
      <c r="K1771" s="24">
        <f t="shared" si="327"/>
        <v>4.6196345770028477</v>
      </c>
      <c r="L1771" t="str">
        <f t="shared" si="328"/>
        <v>Z</v>
      </c>
      <c r="M1771" s="10">
        <f t="shared" si="329"/>
        <v>0.95</v>
      </c>
      <c r="N1771" s="24">
        <f t="shared" si="330"/>
        <v>1.6448536269514715</v>
      </c>
      <c r="O1771" s="25">
        <f t="shared" si="331"/>
        <v>40.917748114466605</v>
      </c>
      <c r="P1771" s="8">
        <f t="shared" si="332"/>
        <v>49</v>
      </c>
      <c r="Q1771" s="8">
        <f t="shared" si="333"/>
        <v>197.99999999999997</v>
      </c>
      <c r="R1771" s="8">
        <f t="shared" si="334"/>
        <v>128.12595556491527</v>
      </c>
      <c r="S1771" s="8">
        <f t="shared" si="335"/>
        <v>129</v>
      </c>
      <c r="T1771" t="s">
        <v>62</v>
      </c>
    </row>
    <row r="1772" spans="1:20" x14ac:dyDescent="0.35">
      <c r="A1772" s="18" t="s">
        <v>3595</v>
      </c>
      <c r="B1772" s="18" t="s">
        <v>3596</v>
      </c>
      <c r="C1772" s="19">
        <v>795.98</v>
      </c>
      <c r="D1772" s="20">
        <f t="shared" si="324"/>
        <v>8.6352877132321097E-5</v>
      </c>
      <c r="E1772" s="10">
        <f>SUM($C$5:C1772)/SUM($C$5:$C$3941)</f>
        <v>0.93727105714876457</v>
      </c>
      <c r="F1772" t="str">
        <f t="shared" si="325"/>
        <v>B</v>
      </c>
      <c r="G1772" s="21">
        <v>1.9949373433583959</v>
      </c>
      <c r="H1772" s="22">
        <f t="shared" si="326"/>
        <v>1.1969624060150375</v>
      </c>
      <c r="I1772" s="23">
        <v>7.6730769230769234</v>
      </c>
      <c r="J1772" s="23">
        <v>11.08385356970901</v>
      </c>
      <c r="K1772" s="24">
        <f t="shared" si="327"/>
        <v>1.4445122446738559</v>
      </c>
      <c r="L1772" t="str">
        <f t="shared" si="328"/>
        <v>Y</v>
      </c>
      <c r="M1772" s="10">
        <f t="shared" si="329"/>
        <v>0.95</v>
      </c>
      <c r="N1772" s="24">
        <f t="shared" si="330"/>
        <v>1.6448536269514715</v>
      </c>
      <c r="O1772" s="25">
        <f t="shared" si="331"/>
        <v>25.782975400323775</v>
      </c>
      <c r="P1772" s="8">
        <f t="shared" si="332"/>
        <v>42</v>
      </c>
      <c r="Q1772" s="8">
        <f t="shared" si="333"/>
        <v>399</v>
      </c>
      <c r="R1772" s="8">
        <f t="shared" si="334"/>
        <v>258.20294444800811</v>
      </c>
      <c r="S1772" s="8">
        <f t="shared" si="335"/>
        <v>259</v>
      </c>
      <c r="T1772" t="s">
        <v>62</v>
      </c>
    </row>
    <row r="1773" spans="1:20" x14ac:dyDescent="0.35">
      <c r="A1773" s="18" t="s">
        <v>3597</v>
      </c>
      <c r="B1773" s="18" t="s">
        <v>3598</v>
      </c>
      <c r="C1773" s="19">
        <v>795.84</v>
      </c>
      <c r="D1773" s="20">
        <f t="shared" si="324"/>
        <v>8.6337689058753263E-5</v>
      </c>
      <c r="E1773" s="10">
        <f>SUM($C$5:C1773)/SUM($C$5:$C$3941)</f>
        <v>0.93735739483782332</v>
      </c>
      <c r="F1773" t="str">
        <f t="shared" si="325"/>
        <v>B</v>
      </c>
      <c r="G1773" s="21">
        <v>2.8730685920577619</v>
      </c>
      <c r="H1773" s="22">
        <f t="shared" si="326"/>
        <v>1.7238411552346571</v>
      </c>
      <c r="I1773" s="23">
        <v>5.3269230769230766</v>
      </c>
      <c r="J1773" s="23">
        <v>10.93065693063062</v>
      </c>
      <c r="K1773" s="24">
        <f t="shared" si="327"/>
        <v>2.051964477952319</v>
      </c>
      <c r="L1773" t="str">
        <f t="shared" si="328"/>
        <v>Z</v>
      </c>
      <c r="M1773" s="10">
        <f t="shared" si="329"/>
        <v>0.95</v>
      </c>
      <c r="N1773" s="24">
        <f t="shared" si="330"/>
        <v>1.6448536269514715</v>
      </c>
      <c r="O1773" s="25">
        <f t="shared" si="331"/>
        <v>25.42661331452674</v>
      </c>
      <c r="P1773" s="8">
        <f t="shared" si="332"/>
        <v>37</v>
      </c>
      <c r="Q1773" s="8">
        <f t="shared" si="333"/>
        <v>277</v>
      </c>
      <c r="R1773" s="8">
        <f t="shared" si="334"/>
        <v>179.26943920310029</v>
      </c>
      <c r="S1773" s="8">
        <f t="shared" si="335"/>
        <v>180</v>
      </c>
      <c r="T1773" t="s">
        <v>62</v>
      </c>
    </row>
    <row r="1774" spans="1:20" x14ac:dyDescent="0.35">
      <c r="A1774" s="18" t="s">
        <v>3599</v>
      </c>
      <c r="B1774" s="18" t="s">
        <v>3600</v>
      </c>
      <c r="C1774" s="19">
        <v>794.52</v>
      </c>
      <c r="D1774" s="20">
        <f t="shared" si="324"/>
        <v>8.6194487222256526E-5</v>
      </c>
      <c r="E1774" s="10">
        <f>SUM($C$5:C1774)/SUM($C$5:$C$3941)</f>
        <v>0.93744358932504557</v>
      </c>
      <c r="F1774" t="str">
        <f t="shared" si="325"/>
        <v>B</v>
      </c>
      <c r="G1774" s="21">
        <v>7.3566666666666656</v>
      </c>
      <c r="H1774" s="22">
        <f t="shared" si="326"/>
        <v>4.4139999999999988</v>
      </c>
      <c r="I1774" s="23">
        <v>2.0769230769230771</v>
      </c>
      <c r="J1774" s="23">
        <v>5.2237998109187771</v>
      </c>
      <c r="K1774" s="24">
        <f t="shared" si="327"/>
        <v>2.5151628719238555</v>
      </c>
      <c r="L1774" t="str">
        <f t="shared" si="328"/>
        <v>Z</v>
      </c>
      <c r="M1774" s="10">
        <f t="shared" si="329"/>
        <v>0.95</v>
      </c>
      <c r="N1774" s="24">
        <f t="shared" si="330"/>
        <v>1.6448536269514715</v>
      </c>
      <c r="O1774" s="25">
        <f t="shared" si="331"/>
        <v>12.151468906916529</v>
      </c>
      <c r="P1774" s="8">
        <f t="shared" si="332"/>
        <v>17</v>
      </c>
      <c r="Q1774" s="8">
        <f t="shared" si="333"/>
        <v>108.00000000000001</v>
      </c>
      <c r="R1774" s="8">
        <f t="shared" si="334"/>
        <v>69.953703377456122</v>
      </c>
      <c r="S1774" s="8">
        <f t="shared" si="335"/>
        <v>70</v>
      </c>
      <c r="T1774" t="s">
        <v>175</v>
      </c>
    </row>
    <row r="1775" spans="1:20" x14ac:dyDescent="0.35">
      <c r="A1775" s="18" t="s">
        <v>3601</v>
      </c>
      <c r="B1775" s="18" t="s">
        <v>3602</v>
      </c>
      <c r="C1775" s="19">
        <v>794.34</v>
      </c>
      <c r="D1775" s="20">
        <f t="shared" si="324"/>
        <v>8.6174959699097893E-5</v>
      </c>
      <c r="E1775" s="10">
        <f>SUM($C$5:C1775)/SUM($C$5:$C$3941)</f>
        <v>0.93752976428474466</v>
      </c>
      <c r="F1775" t="str">
        <f t="shared" si="325"/>
        <v>B</v>
      </c>
      <c r="G1775" s="21">
        <v>0.68595854922279786</v>
      </c>
      <c r="H1775" s="22">
        <f t="shared" si="326"/>
        <v>0.4115751295336787</v>
      </c>
      <c r="I1775" s="23">
        <v>22.26923076923077</v>
      </c>
      <c r="J1775" s="23">
        <v>46.417168639359303</v>
      </c>
      <c r="K1775" s="24">
        <f t="shared" si="327"/>
        <v>2.0843633585895369</v>
      </c>
      <c r="L1775" t="str">
        <f t="shared" si="328"/>
        <v>Z</v>
      </c>
      <c r="M1775" s="10">
        <f t="shared" si="329"/>
        <v>0.95</v>
      </c>
      <c r="N1775" s="24">
        <f t="shared" si="330"/>
        <v>1.6448536269514715</v>
      </c>
      <c r="O1775" s="25">
        <f t="shared" si="331"/>
        <v>107.97442510896511</v>
      </c>
      <c r="P1775" s="8">
        <f t="shared" si="332"/>
        <v>153</v>
      </c>
      <c r="Q1775" s="8">
        <f t="shared" si="333"/>
        <v>1158</v>
      </c>
      <c r="R1775" s="8">
        <f t="shared" si="334"/>
        <v>750.1441309754756</v>
      </c>
      <c r="S1775" s="8">
        <f t="shared" si="335"/>
        <v>751</v>
      </c>
      <c r="T1775" t="s">
        <v>62</v>
      </c>
    </row>
    <row r="1776" spans="1:20" x14ac:dyDescent="0.35">
      <c r="A1776" s="18" t="s">
        <v>3603</v>
      </c>
      <c r="B1776" s="18" t="s">
        <v>3604</v>
      </c>
      <c r="C1776" s="19">
        <v>793.14</v>
      </c>
      <c r="D1776" s="20">
        <f t="shared" si="324"/>
        <v>8.6044776211373597E-5</v>
      </c>
      <c r="E1776" s="10">
        <f>SUM($C$5:C1776)/SUM($C$5:$C$3941)</f>
        <v>0.9376158090609561</v>
      </c>
      <c r="F1776" t="str">
        <f t="shared" si="325"/>
        <v>B</v>
      </c>
      <c r="G1776" s="21">
        <v>1.009083969465649</v>
      </c>
      <c r="H1776" s="22">
        <f t="shared" si="326"/>
        <v>0.60545038167938936</v>
      </c>
      <c r="I1776" s="23">
        <v>15.11538461538461</v>
      </c>
      <c r="J1776" s="23">
        <v>57.592092950659513</v>
      </c>
      <c r="K1776" s="24">
        <f t="shared" si="327"/>
        <v>3.8101639102217506</v>
      </c>
      <c r="L1776" t="str">
        <f t="shared" si="328"/>
        <v>Z</v>
      </c>
      <c r="M1776" s="10">
        <f t="shared" si="329"/>
        <v>0.95</v>
      </c>
      <c r="N1776" s="24">
        <f t="shared" si="330"/>
        <v>1.6448536269514715</v>
      </c>
      <c r="O1776" s="25">
        <f t="shared" si="331"/>
        <v>133.96924692852994</v>
      </c>
      <c r="P1776" s="8">
        <f t="shared" si="332"/>
        <v>165</v>
      </c>
      <c r="Q1776" s="8">
        <f t="shared" si="333"/>
        <v>785.99999999999966</v>
      </c>
      <c r="R1776" s="8">
        <f t="shared" si="334"/>
        <v>509.55021854697731</v>
      </c>
      <c r="S1776" s="8">
        <f t="shared" si="335"/>
        <v>510</v>
      </c>
      <c r="T1776" t="s">
        <v>62</v>
      </c>
    </row>
    <row r="1777" spans="1:20" x14ac:dyDescent="0.35">
      <c r="A1777" s="18" t="s">
        <v>3605</v>
      </c>
      <c r="B1777" s="18" t="s">
        <v>3606</v>
      </c>
      <c r="C1777" s="19">
        <v>792.07</v>
      </c>
      <c r="D1777" s="20">
        <f t="shared" si="324"/>
        <v>8.5928695934819438E-5</v>
      </c>
      <c r="E1777" s="10">
        <f>SUM($C$5:C1777)/SUM($C$5:$C$3941)</f>
        <v>0.93770173775689092</v>
      </c>
      <c r="F1777" t="str">
        <f t="shared" si="325"/>
        <v>B</v>
      </c>
      <c r="G1777" s="21">
        <v>24.00212121212121</v>
      </c>
      <c r="H1777" s="22">
        <f t="shared" si="326"/>
        <v>14.401272727272726</v>
      </c>
      <c r="I1777" s="23">
        <v>0.63461538461538458</v>
      </c>
      <c r="J1777" s="23">
        <v>1.283818540623584</v>
      </c>
      <c r="K1777" s="24">
        <f t="shared" si="327"/>
        <v>2.0229867912856476</v>
      </c>
      <c r="L1777" t="str">
        <f t="shared" si="328"/>
        <v>Z</v>
      </c>
      <c r="M1777" s="10">
        <f t="shared" si="329"/>
        <v>0.95</v>
      </c>
      <c r="N1777" s="24">
        <f t="shared" si="330"/>
        <v>1.6448536269514715</v>
      </c>
      <c r="O1777" s="25">
        <f t="shared" si="331"/>
        <v>2.9863857045024496</v>
      </c>
      <c r="P1777" s="8">
        <f t="shared" si="332"/>
        <v>5</v>
      </c>
      <c r="Q1777" s="8">
        <f t="shared" si="333"/>
        <v>33</v>
      </c>
      <c r="R1777" s="8">
        <f t="shared" si="334"/>
        <v>21.407774934684863</v>
      </c>
      <c r="S1777" s="8">
        <f t="shared" si="335"/>
        <v>22</v>
      </c>
      <c r="T1777" t="s">
        <v>175</v>
      </c>
    </row>
    <row r="1778" spans="1:20" x14ac:dyDescent="0.35">
      <c r="A1778" s="18" t="s">
        <v>3607</v>
      </c>
      <c r="B1778" s="18" t="s">
        <v>3608</v>
      </c>
      <c r="C1778" s="19">
        <v>791.95</v>
      </c>
      <c r="D1778" s="20">
        <f t="shared" si="324"/>
        <v>8.5915677586047011E-5</v>
      </c>
      <c r="E1778" s="10">
        <f>SUM($C$5:C1778)/SUM($C$5:$C$3941)</f>
        <v>0.9377876534344769</v>
      </c>
      <c r="F1778" t="str">
        <f t="shared" si="325"/>
        <v>B</v>
      </c>
      <c r="G1778" s="21">
        <v>2.5629449838187699</v>
      </c>
      <c r="H1778" s="22">
        <f t="shared" si="326"/>
        <v>1.5377669902912618</v>
      </c>
      <c r="I1778" s="23">
        <v>5.9423076923076934</v>
      </c>
      <c r="J1778" s="23">
        <v>8.837117491044685</v>
      </c>
      <c r="K1778" s="24">
        <f t="shared" si="327"/>
        <v>1.4871524580398821</v>
      </c>
      <c r="L1778" t="str">
        <f t="shared" si="328"/>
        <v>Y</v>
      </c>
      <c r="M1778" s="10">
        <f t="shared" si="329"/>
        <v>0.95</v>
      </c>
      <c r="N1778" s="24">
        <f t="shared" si="330"/>
        <v>1.6448536269514715</v>
      </c>
      <c r="O1778" s="25">
        <f t="shared" si="331"/>
        <v>20.556675658731013</v>
      </c>
      <c r="P1778" s="8">
        <f t="shared" si="332"/>
        <v>33</v>
      </c>
      <c r="Q1778" s="8">
        <f t="shared" si="333"/>
        <v>309.00000000000006</v>
      </c>
      <c r="R1778" s="8">
        <f t="shared" si="334"/>
        <v>200.46980618252223</v>
      </c>
      <c r="S1778" s="8">
        <f t="shared" si="335"/>
        <v>201</v>
      </c>
      <c r="T1778" t="s">
        <v>62</v>
      </c>
    </row>
    <row r="1779" spans="1:20" x14ac:dyDescent="0.35">
      <c r="A1779" s="18" t="s">
        <v>3609</v>
      </c>
      <c r="B1779" s="18" t="s">
        <v>3610</v>
      </c>
      <c r="C1779" s="19">
        <v>790.09</v>
      </c>
      <c r="D1779" s="20">
        <f t="shared" si="324"/>
        <v>8.5713893180074346E-5</v>
      </c>
      <c r="E1779" s="10">
        <f>SUM($C$5:C1779)/SUM($C$5:$C$3941)</f>
        <v>0.93787336732765691</v>
      </c>
      <c r="F1779" t="str">
        <f t="shared" si="325"/>
        <v>B</v>
      </c>
      <c r="G1779" s="21">
        <v>1.268202247191011</v>
      </c>
      <c r="H1779" s="22">
        <f t="shared" si="326"/>
        <v>0.76092134831460656</v>
      </c>
      <c r="I1779" s="23">
        <v>11.98076923076923</v>
      </c>
      <c r="J1779" s="23">
        <v>29.15777929668733</v>
      </c>
      <c r="K1779" s="24">
        <f t="shared" si="327"/>
        <v>2.4337151258872254</v>
      </c>
      <c r="L1779" t="str">
        <f t="shared" si="328"/>
        <v>Z</v>
      </c>
      <c r="M1779" s="10">
        <f t="shared" si="329"/>
        <v>0.95</v>
      </c>
      <c r="N1779" s="24">
        <f t="shared" si="330"/>
        <v>1.6448536269514715</v>
      </c>
      <c r="O1779" s="25">
        <f t="shared" si="331"/>
        <v>67.826077059433402</v>
      </c>
      <c r="P1779" s="8">
        <f t="shared" si="332"/>
        <v>92</v>
      </c>
      <c r="Q1779" s="8">
        <f t="shared" si="333"/>
        <v>623</v>
      </c>
      <c r="R1779" s="8">
        <f t="shared" si="334"/>
        <v>404.658937397415</v>
      </c>
      <c r="S1779" s="8">
        <f t="shared" si="335"/>
        <v>405</v>
      </c>
      <c r="T1779" t="s">
        <v>175</v>
      </c>
    </row>
    <row r="1780" spans="1:20" x14ac:dyDescent="0.35">
      <c r="A1780" s="18" t="s">
        <v>3611</v>
      </c>
      <c r="B1780" s="18" t="s">
        <v>3612</v>
      </c>
      <c r="C1780" s="19">
        <v>788.95</v>
      </c>
      <c r="D1780" s="20">
        <f t="shared" si="324"/>
        <v>8.5590218866736257E-5</v>
      </c>
      <c r="E1780" s="10">
        <f>SUM($C$5:C1780)/SUM($C$5:$C$3941)</f>
        <v>0.93795895754652359</v>
      </c>
      <c r="F1780" t="str">
        <f t="shared" si="325"/>
        <v>B</v>
      </c>
      <c r="G1780" s="21">
        <v>1.469180633147114</v>
      </c>
      <c r="H1780" s="22">
        <f t="shared" si="326"/>
        <v>0.88150837988826836</v>
      </c>
      <c r="I1780" s="23">
        <v>10.32692307692308</v>
      </c>
      <c r="J1780" s="23">
        <v>38.944264423960803</v>
      </c>
      <c r="K1780" s="24">
        <f t="shared" si="327"/>
        <v>3.7711391993407095</v>
      </c>
      <c r="L1780" t="str">
        <f t="shared" si="328"/>
        <v>Z</v>
      </c>
      <c r="M1780" s="10">
        <f t="shared" si="329"/>
        <v>0.95</v>
      </c>
      <c r="N1780" s="24">
        <f t="shared" si="330"/>
        <v>1.6448536269514715</v>
      </c>
      <c r="O1780" s="25">
        <f t="shared" si="331"/>
        <v>90.591147321792604</v>
      </c>
      <c r="P1780" s="8">
        <f t="shared" si="332"/>
        <v>112</v>
      </c>
      <c r="Q1780" s="8">
        <f t="shared" si="333"/>
        <v>537.00000000000023</v>
      </c>
      <c r="R1780" s="8">
        <f t="shared" si="334"/>
        <v>349.05102533889294</v>
      </c>
      <c r="S1780" s="8">
        <f t="shared" si="335"/>
        <v>350</v>
      </c>
      <c r="T1780" t="s">
        <v>62</v>
      </c>
    </row>
    <row r="1781" spans="1:20" x14ac:dyDescent="0.35">
      <c r="A1781" s="18" t="s">
        <v>3613</v>
      </c>
      <c r="B1781" s="18" t="s">
        <v>3614</v>
      </c>
      <c r="C1781" s="19">
        <v>788.37</v>
      </c>
      <c r="D1781" s="20">
        <f t="shared" si="324"/>
        <v>8.5527296847669515E-5</v>
      </c>
      <c r="E1781" s="10">
        <f>SUM($C$5:C1781)/SUM($C$5:$C$3941)</f>
        <v>0.93804448484337122</v>
      </c>
      <c r="F1781" t="str">
        <f t="shared" si="325"/>
        <v>B</v>
      </c>
      <c r="G1781" s="21">
        <v>1.2573684210526319</v>
      </c>
      <c r="H1781" s="22">
        <f t="shared" si="326"/>
        <v>0.7544210526315791</v>
      </c>
      <c r="I1781" s="23">
        <v>12.05769230769231</v>
      </c>
      <c r="J1781" s="23">
        <v>28.841292199667588</v>
      </c>
      <c r="K1781" s="24">
        <f t="shared" si="327"/>
        <v>2.3919412988560036</v>
      </c>
      <c r="L1781" t="str">
        <f t="shared" si="328"/>
        <v>Z</v>
      </c>
      <c r="M1781" s="10">
        <f t="shared" si="329"/>
        <v>0.95</v>
      </c>
      <c r="N1781" s="24">
        <f t="shared" si="330"/>
        <v>1.6448536269514715</v>
      </c>
      <c r="O1781" s="25">
        <f t="shared" si="331"/>
        <v>67.089872905737238</v>
      </c>
      <c r="P1781" s="8">
        <f t="shared" si="332"/>
        <v>92</v>
      </c>
      <c r="Q1781" s="8">
        <f t="shared" si="333"/>
        <v>627.00000000000011</v>
      </c>
      <c r="R1781" s="8">
        <f t="shared" si="334"/>
        <v>407.70108634363049</v>
      </c>
      <c r="S1781" s="8">
        <f t="shared" si="335"/>
        <v>408</v>
      </c>
      <c r="T1781" t="s">
        <v>62</v>
      </c>
    </row>
    <row r="1782" spans="1:20" x14ac:dyDescent="0.35">
      <c r="A1782" s="18" t="s">
        <v>3615</v>
      </c>
      <c r="B1782" s="18" t="s">
        <v>3616</v>
      </c>
      <c r="C1782" s="19">
        <v>787.2</v>
      </c>
      <c r="D1782" s="20">
        <f t="shared" si="324"/>
        <v>8.5400367947138336E-5</v>
      </c>
      <c r="E1782" s="10">
        <f>SUM($C$5:C1782)/SUM($C$5:$C$3941)</f>
        <v>0.93812988521131824</v>
      </c>
      <c r="F1782" t="str">
        <f t="shared" si="325"/>
        <v>B</v>
      </c>
      <c r="G1782" s="21">
        <v>1.7532293986636971</v>
      </c>
      <c r="H1782" s="22">
        <f t="shared" si="326"/>
        <v>1.0519376391982183</v>
      </c>
      <c r="I1782" s="23">
        <v>8.634615384615385</v>
      </c>
      <c r="J1782" s="23">
        <v>19.564903397339059</v>
      </c>
      <c r="K1782" s="24">
        <f t="shared" si="327"/>
        <v>2.2658685449034097</v>
      </c>
      <c r="L1782" t="str">
        <f t="shared" si="328"/>
        <v>Z</v>
      </c>
      <c r="M1782" s="10">
        <f t="shared" si="329"/>
        <v>0.95</v>
      </c>
      <c r="N1782" s="24">
        <f t="shared" si="330"/>
        <v>1.6448536269514715</v>
      </c>
      <c r="O1782" s="25">
        <f t="shared" si="331"/>
        <v>45.511375608740316</v>
      </c>
      <c r="P1782" s="8">
        <f t="shared" si="332"/>
        <v>63</v>
      </c>
      <c r="Q1782" s="8">
        <f t="shared" si="333"/>
        <v>449</v>
      </c>
      <c r="R1782" s="8">
        <f t="shared" si="334"/>
        <v>292.17507953326719</v>
      </c>
      <c r="S1782" s="8">
        <f t="shared" si="335"/>
        <v>293</v>
      </c>
      <c r="T1782" t="s">
        <v>175</v>
      </c>
    </row>
    <row r="1783" spans="1:20" x14ac:dyDescent="0.35">
      <c r="A1783" s="18" t="s">
        <v>3617</v>
      </c>
      <c r="B1783" s="18" t="s">
        <v>1835</v>
      </c>
      <c r="C1783" s="19">
        <v>787.18</v>
      </c>
      <c r="D1783" s="20">
        <f t="shared" si="324"/>
        <v>8.5398198222342916E-5</v>
      </c>
      <c r="E1783" s="10">
        <f>SUM($C$5:C1783)/SUM($C$5:$C$3941)</f>
        <v>0.93821528340954052</v>
      </c>
      <c r="F1783" t="str">
        <f t="shared" si="325"/>
        <v>B</v>
      </c>
      <c r="G1783" s="21">
        <v>0.82254963427377215</v>
      </c>
      <c r="H1783" s="22">
        <f t="shared" si="326"/>
        <v>0.49352978056426328</v>
      </c>
      <c r="I1783" s="23">
        <v>18.40384615384615</v>
      </c>
      <c r="J1783" s="23">
        <v>25.826160635145481</v>
      </c>
      <c r="K1783" s="24">
        <f t="shared" si="327"/>
        <v>1.4033023542607788</v>
      </c>
      <c r="L1783" t="str">
        <f t="shared" si="328"/>
        <v>Y</v>
      </c>
      <c r="M1783" s="10">
        <f t="shared" si="329"/>
        <v>0.95</v>
      </c>
      <c r="N1783" s="24">
        <f t="shared" si="330"/>
        <v>1.6448536269514715</v>
      </c>
      <c r="O1783" s="25">
        <f t="shared" si="331"/>
        <v>60.076151327055811</v>
      </c>
      <c r="P1783" s="8">
        <f t="shared" si="332"/>
        <v>97</v>
      </c>
      <c r="Q1783" s="8">
        <f t="shared" si="333"/>
        <v>956.99999999999977</v>
      </c>
      <c r="R1783" s="8">
        <f t="shared" si="334"/>
        <v>622.75078654125957</v>
      </c>
      <c r="S1783" s="8">
        <f t="shared" si="335"/>
        <v>623</v>
      </c>
      <c r="T1783" t="s">
        <v>62</v>
      </c>
    </row>
    <row r="1784" spans="1:20" x14ac:dyDescent="0.35">
      <c r="A1784" s="18" t="s">
        <v>3618</v>
      </c>
      <c r="B1784" s="18" t="s">
        <v>3619</v>
      </c>
      <c r="C1784" s="19">
        <v>786.99</v>
      </c>
      <c r="D1784" s="20">
        <f t="shared" si="324"/>
        <v>8.5377585836786572E-5</v>
      </c>
      <c r="E1784" s="10">
        <f>SUM($C$5:C1784)/SUM($C$5:$C$3941)</f>
        <v>0.93830066099537734</v>
      </c>
      <c r="F1784" t="str">
        <f t="shared" si="325"/>
        <v>B</v>
      </c>
      <c r="G1784" s="21">
        <v>1.119473684210526</v>
      </c>
      <c r="H1784" s="22">
        <f t="shared" si="326"/>
        <v>0.67168421052631555</v>
      </c>
      <c r="I1784" s="23">
        <v>13.51923076923077</v>
      </c>
      <c r="J1784" s="23">
        <v>27.175890688086</v>
      </c>
      <c r="K1784" s="24">
        <f t="shared" si="327"/>
        <v>2.0101654563022362</v>
      </c>
      <c r="L1784" t="str">
        <f t="shared" si="328"/>
        <v>Z</v>
      </c>
      <c r="M1784" s="10">
        <f t="shared" si="329"/>
        <v>0.95</v>
      </c>
      <c r="N1784" s="24">
        <f t="shared" si="330"/>
        <v>1.6448536269514715</v>
      </c>
      <c r="O1784" s="25">
        <f t="shared" si="331"/>
        <v>63.215858698068715</v>
      </c>
      <c r="P1784" s="8">
        <f t="shared" si="332"/>
        <v>91</v>
      </c>
      <c r="Q1784" s="8">
        <f t="shared" si="333"/>
        <v>703</v>
      </c>
      <c r="R1784" s="8">
        <f t="shared" si="334"/>
        <v>457.52000751816678</v>
      </c>
      <c r="S1784" s="8">
        <f t="shared" si="335"/>
        <v>458</v>
      </c>
      <c r="T1784" t="s">
        <v>62</v>
      </c>
    </row>
    <row r="1785" spans="1:20" x14ac:dyDescent="0.35">
      <c r="A1785" s="18" t="s">
        <v>3620</v>
      </c>
      <c r="B1785" s="18" t="s">
        <v>3621</v>
      </c>
      <c r="C1785" s="19">
        <v>786.48</v>
      </c>
      <c r="D1785" s="20">
        <f t="shared" si="324"/>
        <v>8.5322257854503748E-5</v>
      </c>
      <c r="E1785" s="10">
        <f>SUM($C$5:C1785)/SUM($C$5:$C$3941)</f>
        <v>0.93838598325323186</v>
      </c>
      <c r="F1785" t="str">
        <f t="shared" si="325"/>
        <v>B</v>
      </c>
      <c r="G1785" s="21">
        <v>4.0126530612244897</v>
      </c>
      <c r="H1785" s="22">
        <f t="shared" si="326"/>
        <v>2.4075918367346936</v>
      </c>
      <c r="I1785" s="23">
        <v>3.7692307692307692</v>
      </c>
      <c r="J1785" s="23">
        <v>7.8004911474714067</v>
      </c>
      <c r="K1785" s="24">
        <f t="shared" si="327"/>
        <v>2.0695180595332303</v>
      </c>
      <c r="L1785" t="str">
        <f t="shared" si="328"/>
        <v>Z</v>
      </c>
      <c r="M1785" s="10">
        <f t="shared" si="329"/>
        <v>0.95</v>
      </c>
      <c r="N1785" s="24">
        <f t="shared" si="330"/>
        <v>1.6448536269514715</v>
      </c>
      <c r="O1785" s="25">
        <f t="shared" si="331"/>
        <v>18.145302091985211</v>
      </c>
      <c r="P1785" s="8">
        <f t="shared" si="332"/>
        <v>26</v>
      </c>
      <c r="Q1785" s="8">
        <f t="shared" si="333"/>
        <v>196</v>
      </c>
      <c r="R1785" s="8">
        <f t="shared" si="334"/>
        <v>127.60027267479325</v>
      </c>
      <c r="S1785" s="8">
        <f t="shared" si="335"/>
        <v>128</v>
      </c>
      <c r="T1785" t="s">
        <v>62</v>
      </c>
    </row>
    <row r="1786" spans="1:20" x14ac:dyDescent="0.35">
      <c r="A1786" s="18" t="s">
        <v>3622</v>
      </c>
      <c r="B1786" s="18" t="s">
        <v>3623</v>
      </c>
      <c r="C1786" s="19">
        <v>786.04</v>
      </c>
      <c r="D1786" s="20">
        <f t="shared" si="324"/>
        <v>8.527452390900484E-5</v>
      </c>
      <c r="E1786" s="10">
        <f>SUM($C$5:C1786)/SUM($C$5:$C$3941)</f>
        <v>0.9384712577771408</v>
      </c>
      <c r="F1786" t="str">
        <f t="shared" si="325"/>
        <v>B</v>
      </c>
      <c r="G1786" s="21">
        <v>0.98748743718592957</v>
      </c>
      <c r="H1786" s="22">
        <f t="shared" si="326"/>
        <v>0.59249246231155772</v>
      </c>
      <c r="I1786" s="23">
        <v>15.30769230769231</v>
      </c>
      <c r="J1786" s="23">
        <v>17.071405356462179</v>
      </c>
      <c r="K1786" s="24">
        <f t="shared" si="327"/>
        <v>1.1152174353467754</v>
      </c>
      <c r="L1786" t="str">
        <f t="shared" si="328"/>
        <v>Y</v>
      </c>
      <c r="M1786" s="10">
        <f t="shared" si="329"/>
        <v>0.95</v>
      </c>
      <c r="N1786" s="24">
        <f t="shared" si="330"/>
        <v>1.6448536269514715</v>
      </c>
      <c r="O1786" s="25">
        <f t="shared" si="331"/>
        <v>39.711064530616618</v>
      </c>
      <c r="P1786" s="8">
        <f t="shared" si="332"/>
        <v>71</v>
      </c>
      <c r="Q1786" s="8">
        <f t="shared" si="333"/>
        <v>796.00000000000011</v>
      </c>
      <c r="R1786" s="8">
        <f t="shared" si="334"/>
        <v>518.35837161318364</v>
      </c>
      <c r="S1786" s="8">
        <f t="shared" si="335"/>
        <v>519</v>
      </c>
      <c r="T1786" t="s">
        <v>62</v>
      </c>
    </row>
    <row r="1787" spans="1:20" x14ac:dyDescent="0.35">
      <c r="A1787" s="18" t="s">
        <v>3624</v>
      </c>
      <c r="B1787" s="18" t="s">
        <v>3625</v>
      </c>
      <c r="C1787" s="19">
        <v>785.95</v>
      </c>
      <c r="D1787" s="20">
        <f t="shared" si="324"/>
        <v>8.5264760147425516E-5</v>
      </c>
      <c r="E1787" s="10">
        <f>SUM($C$5:C1787)/SUM($C$5:$C$3941)</f>
        <v>0.93855652253728816</v>
      </c>
      <c r="F1787" t="str">
        <f t="shared" si="325"/>
        <v>B</v>
      </c>
      <c r="G1787" s="21">
        <v>1.9216381418092909</v>
      </c>
      <c r="H1787" s="22">
        <f t="shared" si="326"/>
        <v>1.1529828850855746</v>
      </c>
      <c r="I1787" s="23">
        <v>7.865384615384615</v>
      </c>
      <c r="J1787" s="23">
        <v>28.52658123757686</v>
      </c>
      <c r="K1787" s="24">
        <f t="shared" si="327"/>
        <v>3.6268514042885007</v>
      </c>
      <c r="L1787" t="str">
        <f t="shared" si="328"/>
        <v>Z</v>
      </c>
      <c r="M1787" s="10">
        <f t="shared" si="329"/>
        <v>0.95</v>
      </c>
      <c r="N1787" s="24">
        <f t="shared" si="330"/>
        <v>1.6448536269514715</v>
      </c>
      <c r="O1787" s="25">
        <f t="shared" si="331"/>
        <v>66.357800351479327</v>
      </c>
      <c r="P1787" s="8">
        <f t="shared" si="332"/>
        <v>83</v>
      </c>
      <c r="Q1787" s="8">
        <f t="shared" si="333"/>
        <v>409</v>
      </c>
      <c r="R1787" s="8">
        <f t="shared" si="334"/>
        <v>266.35767878133953</v>
      </c>
      <c r="S1787" s="8">
        <f t="shared" si="335"/>
        <v>267</v>
      </c>
      <c r="T1787" t="s">
        <v>62</v>
      </c>
    </row>
    <row r="1788" spans="1:20" x14ac:dyDescent="0.35">
      <c r="A1788" s="18" t="s">
        <v>3626</v>
      </c>
      <c r="B1788" s="18" t="s">
        <v>3627</v>
      </c>
      <c r="C1788" s="19">
        <v>784.8</v>
      </c>
      <c r="D1788" s="20">
        <f t="shared" si="324"/>
        <v>8.514000097168973E-5</v>
      </c>
      <c r="E1788" s="10">
        <f>SUM($C$5:C1788)/SUM($C$5:$C$3941)</f>
        <v>0.93864166253825987</v>
      </c>
      <c r="F1788" t="str">
        <f t="shared" si="325"/>
        <v>B</v>
      </c>
      <c r="G1788" s="21">
        <v>7.0071428571428571</v>
      </c>
      <c r="H1788" s="22">
        <f t="shared" si="326"/>
        <v>4.2042857142857137</v>
      </c>
      <c r="I1788" s="23">
        <v>2.1538461538461542</v>
      </c>
      <c r="J1788" s="23">
        <v>2.304170263526168</v>
      </c>
      <c r="K1788" s="24">
        <f t="shared" si="327"/>
        <v>1.0697933366371493</v>
      </c>
      <c r="L1788" t="str">
        <f t="shared" si="328"/>
        <v>Y</v>
      </c>
      <c r="M1788" s="10">
        <f t="shared" si="329"/>
        <v>0.95</v>
      </c>
      <c r="N1788" s="24">
        <f t="shared" si="330"/>
        <v>1.6448536269514715</v>
      </c>
      <c r="O1788" s="25">
        <f t="shared" si="331"/>
        <v>5.3599016667821626</v>
      </c>
      <c r="P1788" s="8">
        <f t="shared" si="332"/>
        <v>10</v>
      </c>
      <c r="Q1788" s="8">
        <f t="shared" si="333"/>
        <v>112.00000000000001</v>
      </c>
      <c r="R1788" s="8">
        <f t="shared" si="334"/>
        <v>72.992442787205675</v>
      </c>
      <c r="S1788" s="8">
        <f t="shared" si="335"/>
        <v>73</v>
      </c>
      <c r="T1788" t="s">
        <v>62</v>
      </c>
    </row>
    <row r="1789" spans="1:20" x14ac:dyDescent="0.35">
      <c r="A1789" s="18" t="s">
        <v>3628</v>
      </c>
      <c r="B1789" s="18" t="s">
        <v>3629</v>
      </c>
      <c r="C1789" s="19">
        <v>783.48</v>
      </c>
      <c r="D1789" s="20">
        <f t="shared" si="324"/>
        <v>8.4996799135193007E-5</v>
      </c>
      <c r="E1789" s="10">
        <f>SUM($C$5:C1789)/SUM($C$5:$C$3941)</f>
        <v>0.93872665933739519</v>
      </c>
      <c r="F1789" t="str">
        <f t="shared" si="325"/>
        <v>B</v>
      </c>
      <c r="G1789" s="21">
        <v>0.89438356164383548</v>
      </c>
      <c r="H1789" s="22">
        <f t="shared" si="326"/>
        <v>0.53663013698630124</v>
      </c>
      <c r="I1789" s="23">
        <v>16.84615384615385</v>
      </c>
      <c r="J1789" s="23">
        <v>17.86812762762354</v>
      </c>
      <c r="K1789" s="24">
        <f t="shared" si="327"/>
        <v>1.0606651103155524</v>
      </c>
      <c r="L1789" t="str">
        <f t="shared" si="328"/>
        <v>Y</v>
      </c>
      <c r="M1789" s="10">
        <f t="shared" si="329"/>
        <v>0.95</v>
      </c>
      <c r="N1789" s="24">
        <f t="shared" si="330"/>
        <v>1.6448536269514715</v>
      </c>
      <c r="O1789" s="25">
        <f t="shared" si="331"/>
        <v>41.564379407888389</v>
      </c>
      <c r="P1789" s="8">
        <f t="shared" si="332"/>
        <v>76</v>
      </c>
      <c r="Q1789" s="8">
        <f t="shared" si="333"/>
        <v>876.00000000000023</v>
      </c>
      <c r="R1789" s="8">
        <f t="shared" si="334"/>
        <v>571.38590305219293</v>
      </c>
      <c r="S1789" s="8">
        <f t="shared" si="335"/>
        <v>572</v>
      </c>
      <c r="T1789" t="s">
        <v>62</v>
      </c>
    </row>
    <row r="1790" spans="1:20" x14ac:dyDescent="0.35">
      <c r="A1790" s="18" t="s">
        <v>3630</v>
      </c>
      <c r="B1790" s="18" t="s">
        <v>3631</v>
      </c>
      <c r="C1790" s="19">
        <v>783.28</v>
      </c>
      <c r="D1790" s="20">
        <f t="shared" si="324"/>
        <v>8.4975101887238953E-5</v>
      </c>
      <c r="E1790" s="10">
        <f>SUM($C$5:C1790)/SUM($C$5:$C$3941)</f>
        <v>0.93881163443928228</v>
      </c>
      <c r="F1790" t="str">
        <f t="shared" si="325"/>
        <v>B</v>
      </c>
      <c r="G1790" s="21">
        <v>1.659491525423729</v>
      </c>
      <c r="H1790" s="22">
        <f t="shared" si="326"/>
        <v>0.99569491525423737</v>
      </c>
      <c r="I1790" s="23">
        <v>9.0769230769230766</v>
      </c>
      <c r="J1790" s="23">
        <v>25.019871438868272</v>
      </c>
      <c r="K1790" s="24">
        <f t="shared" si="327"/>
        <v>2.7564265144515891</v>
      </c>
      <c r="L1790" t="str">
        <f t="shared" si="328"/>
        <v>Z</v>
      </c>
      <c r="M1790" s="10">
        <f t="shared" si="329"/>
        <v>0.95</v>
      </c>
      <c r="N1790" s="24">
        <f t="shared" si="330"/>
        <v>1.6448536269514715</v>
      </c>
      <c r="O1790" s="25">
        <f t="shared" si="331"/>
        <v>58.200582114379181</v>
      </c>
      <c r="P1790" s="8">
        <f t="shared" si="332"/>
        <v>77</v>
      </c>
      <c r="Q1790" s="8">
        <f t="shared" si="333"/>
        <v>472</v>
      </c>
      <c r="R1790" s="8">
        <f t="shared" si="334"/>
        <v>307.90933267948407</v>
      </c>
      <c r="S1790" s="8">
        <f t="shared" si="335"/>
        <v>308</v>
      </c>
      <c r="T1790" t="s">
        <v>62</v>
      </c>
    </row>
    <row r="1791" spans="1:20" x14ac:dyDescent="0.35">
      <c r="A1791" s="18" t="s">
        <v>3632</v>
      </c>
      <c r="B1791" s="18" t="s">
        <v>3633</v>
      </c>
      <c r="C1791" s="19">
        <v>782.37</v>
      </c>
      <c r="D1791" s="20">
        <f t="shared" si="324"/>
        <v>8.4876379409048035E-5</v>
      </c>
      <c r="E1791" s="10">
        <f>SUM($C$5:C1791)/SUM($C$5:$C$3941)</f>
        <v>0.9388965108186913</v>
      </c>
      <c r="F1791" t="str">
        <f t="shared" si="325"/>
        <v>B</v>
      </c>
      <c r="G1791" s="21">
        <v>1.880697115384615</v>
      </c>
      <c r="H1791" s="22">
        <f t="shared" si="326"/>
        <v>1.1284182692307689</v>
      </c>
      <c r="I1791" s="23">
        <v>8</v>
      </c>
      <c r="J1791" s="23">
        <v>18.259566388769539</v>
      </c>
      <c r="K1791" s="24">
        <f t="shared" si="327"/>
        <v>2.2824457985961923</v>
      </c>
      <c r="L1791" t="str">
        <f t="shared" si="328"/>
        <v>Z</v>
      </c>
      <c r="M1791" s="10">
        <f t="shared" si="329"/>
        <v>0.95</v>
      </c>
      <c r="N1791" s="24">
        <f t="shared" si="330"/>
        <v>1.6448536269514715</v>
      </c>
      <c r="O1791" s="25">
        <f t="shared" si="331"/>
        <v>42.474934196968434</v>
      </c>
      <c r="P1791" s="8">
        <f t="shared" si="332"/>
        <v>59</v>
      </c>
      <c r="Q1791" s="8">
        <f t="shared" si="333"/>
        <v>416</v>
      </c>
      <c r="R1791" s="8">
        <f t="shared" si="334"/>
        <v>271.53549519760486</v>
      </c>
      <c r="S1791" s="8">
        <f t="shared" si="335"/>
        <v>272</v>
      </c>
      <c r="T1791" t="s">
        <v>175</v>
      </c>
    </row>
    <row r="1792" spans="1:20" x14ac:dyDescent="0.35">
      <c r="A1792" s="18" t="s">
        <v>3634</v>
      </c>
      <c r="B1792" s="18" t="s">
        <v>3635</v>
      </c>
      <c r="C1792" s="19">
        <v>780.93</v>
      </c>
      <c r="D1792" s="20">
        <f t="shared" si="324"/>
        <v>8.4720159223778871E-5</v>
      </c>
      <c r="E1792" s="10">
        <f>SUM($C$5:C1792)/SUM($C$5:$C$3941)</f>
        <v>0.93898123097791508</v>
      </c>
      <c r="F1792" t="str">
        <f t="shared" si="325"/>
        <v>B</v>
      </c>
      <c r="G1792" s="21">
        <v>8.0508247422680412</v>
      </c>
      <c r="H1792" s="22">
        <f t="shared" si="326"/>
        <v>4.8304948453608247</v>
      </c>
      <c r="I1792" s="23">
        <v>1.865384615384615</v>
      </c>
      <c r="J1792" s="23">
        <v>6.8485832115871368</v>
      </c>
      <c r="K1792" s="24">
        <f t="shared" si="327"/>
        <v>3.6714054330157855</v>
      </c>
      <c r="L1792" t="str">
        <f t="shared" si="328"/>
        <v>Z</v>
      </c>
      <c r="M1792" s="10">
        <f t="shared" si="329"/>
        <v>0.95</v>
      </c>
      <c r="N1792" s="24">
        <f t="shared" si="330"/>
        <v>1.6448536269514715</v>
      </c>
      <c r="O1792" s="25">
        <f t="shared" si="331"/>
        <v>15.930998308565465</v>
      </c>
      <c r="P1792" s="8">
        <f t="shared" si="332"/>
        <v>20</v>
      </c>
      <c r="Q1792" s="8">
        <f t="shared" si="333"/>
        <v>96.999999999999972</v>
      </c>
      <c r="R1792" s="8">
        <f t="shared" si="334"/>
        <v>63.373114823210123</v>
      </c>
      <c r="S1792" s="8">
        <f t="shared" si="335"/>
        <v>64</v>
      </c>
      <c r="T1792" t="s">
        <v>62</v>
      </c>
    </row>
    <row r="1793" spans="1:20" x14ac:dyDescent="0.35">
      <c r="A1793" s="18" t="s">
        <v>3636</v>
      </c>
      <c r="B1793" s="18" t="s">
        <v>3637</v>
      </c>
      <c r="C1793" s="19">
        <v>780.9</v>
      </c>
      <c r="D1793" s="20">
        <f t="shared" si="324"/>
        <v>8.4716904636585768E-5</v>
      </c>
      <c r="E1793" s="10">
        <f>SUM($C$5:C1793)/SUM($C$5:$C$3941)</f>
        <v>0.93906594788255171</v>
      </c>
      <c r="F1793" t="str">
        <f t="shared" si="325"/>
        <v>B</v>
      </c>
      <c r="G1793" s="21">
        <v>0.43383333333333329</v>
      </c>
      <c r="H1793" s="22">
        <f t="shared" si="326"/>
        <v>0.26029999999999998</v>
      </c>
      <c r="I1793" s="23">
        <v>34.615384615384613</v>
      </c>
      <c r="J1793" s="23">
        <v>64.007705984040442</v>
      </c>
      <c r="K1793" s="24">
        <f t="shared" si="327"/>
        <v>1.8491115062056129</v>
      </c>
      <c r="L1793" t="str">
        <f t="shared" si="328"/>
        <v>Y</v>
      </c>
      <c r="M1793" s="10">
        <f t="shared" si="329"/>
        <v>0.95</v>
      </c>
      <c r="N1793" s="24">
        <f t="shared" si="330"/>
        <v>1.6448536269514715</v>
      </c>
      <c r="O1793" s="25">
        <f t="shared" si="331"/>
        <v>148.89308113270195</v>
      </c>
      <c r="P1793" s="8">
        <f t="shared" si="332"/>
        <v>219</v>
      </c>
      <c r="Q1793" s="8">
        <f t="shared" si="333"/>
        <v>1800</v>
      </c>
      <c r="R1793" s="8">
        <f t="shared" si="334"/>
        <v>1176.0185341981496</v>
      </c>
      <c r="S1793" s="8">
        <f t="shared" si="335"/>
        <v>1177</v>
      </c>
      <c r="T1793" t="s">
        <v>175</v>
      </c>
    </row>
    <row r="1794" spans="1:20" x14ac:dyDescent="0.35">
      <c r="A1794" s="18" t="s">
        <v>3638</v>
      </c>
      <c r="B1794" s="18" t="s">
        <v>3639</v>
      </c>
      <c r="C1794" s="19">
        <v>780.84</v>
      </c>
      <c r="D1794" s="20">
        <f t="shared" si="324"/>
        <v>8.4710395462199561E-5</v>
      </c>
      <c r="E1794" s="10">
        <f>SUM($C$5:C1794)/SUM($C$5:$C$3941)</f>
        <v>0.93915065827801381</v>
      </c>
      <c r="F1794" t="str">
        <f t="shared" si="325"/>
        <v>B</v>
      </c>
      <c r="G1794" s="21">
        <v>4.6478571428571431</v>
      </c>
      <c r="H1794" s="22">
        <f t="shared" si="326"/>
        <v>2.7887142857142857</v>
      </c>
      <c r="I1794" s="23">
        <v>3.2307692307692308</v>
      </c>
      <c r="J1794" s="23">
        <v>5.3782983846500008</v>
      </c>
      <c r="K1794" s="24">
        <f t="shared" si="327"/>
        <v>1.6647114047726193</v>
      </c>
      <c r="L1794" t="str">
        <f t="shared" si="328"/>
        <v>Y</v>
      </c>
      <c r="M1794" s="10">
        <f t="shared" si="329"/>
        <v>0.95</v>
      </c>
      <c r="N1794" s="24">
        <f t="shared" si="330"/>
        <v>1.6448536269514715</v>
      </c>
      <c r="O1794" s="25">
        <f t="shared" si="331"/>
        <v>12.510859519652838</v>
      </c>
      <c r="P1794" s="8">
        <f t="shared" si="332"/>
        <v>19</v>
      </c>
      <c r="Q1794" s="8">
        <f t="shared" si="333"/>
        <v>168</v>
      </c>
      <c r="R1794" s="8">
        <f t="shared" si="334"/>
        <v>109.76594684102845</v>
      </c>
      <c r="S1794" s="8">
        <f t="shared" si="335"/>
        <v>110</v>
      </c>
      <c r="T1794" t="s">
        <v>62</v>
      </c>
    </row>
    <row r="1795" spans="1:20" x14ac:dyDescent="0.35">
      <c r="A1795" s="18" t="s">
        <v>3640</v>
      </c>
      <c r="B1795" s="18" t="s">
        <v>3641</v>
      </c>
      <c r="C1795" s="19">
        <v>779.67</v>
      </c>
      <c r="D1795" s="20">
        <f t="shared" si="324"/>
        <v>8.4583466561668368E-5</v>
      </c>
      <c r="E1795" s="10">
        <f>SUM($C$5:C1795)/SUM($C$5:$C$3941)</f>
        <v>0.93923524174457551</v>
      </c>
      <c r="F1795" t="str">
        <f t="shared" si="325"/>
        <v>B</v>
      </c>
      <c r="G1795" s="21">
        <v>1.71356043956044</v>
      </c>
      <c r="H1795" s="22">
        <f t="shared" si="326"/>
        <v>1.0281362637362639</v>
      </c>
      <c r="I1795" s="23">
        <v>8.75</v>
      </c>
      <c r="J1795" s="23">
        <v>17.736497211493969</v>
      </c>
      <c r="K1795" s="24">
        <f t="shared" si="327"/>
        <v>2.0270282527421677</v>
      </c>
      <c r="L1795" t="str">
        <f t="shared" si="328"/>
        <v>Z</v>
      </c>
      <c r="M1795" s="10">
        <f t="shared" si="329"/>
        <v>0.95</v>
      </c>
      <c r="N1795" s="24">
        <f t="shared" si="330"/>
        <v>1.6448536269514715</v>
      </c>
      <c r="O1795" s="25">
        <f t="shared" si="331"/>
        <v>41.25818411582155</v>
      </c>
      <c r="P1795" s="8">
        <f t="shared" si="332"/>
        <v>59</v>
      </c>
      <c r="Q1795" s="8">
        <f t="shared" si="333"/>
        <v>455</v>
      </c>
      <c r="R1795" s="8">
        <f t="shared" si="334"/>
        <v>297.50574552516582</v>
      </c>
      <c r="S1795" s="8">
        <f t="shared" si="335"/>
        <v>298</v>
      </c>
      <c r="T1795" t="s">
        <v>62</v>
      </c>
    </row>
    <row r="1796" spans="1:20" x14ac:dyDescent="0.35">
      <c r="A1796" s="18" t="s">
        <v>3642</v>
      </c>
      <c r="B1796" s="18" t="s">
        <v>3643</v>
      </c>
      <c r="C1796" s="19">
        <v>778.35</v>
      </c>
      <c r="D1796" s="20">
        <f t="shared" si="324"/>
        <v>8.4440264725171645E-5</v>
      </c>
      <c r="E1796" s="10">
        <f>SUM($C$5:C1796)/SUM($C$5:$C$3941)</f>
        <v>0.9393196820093006</v>
      </c>
      <c r="F1796" t="str">
        <f t="shared" si="325"/>
        <v>B</v>
      </c>
      <c r="G1796" s="21">
        <v>2.2366379310344819</v>
      </c>
      <c r="H1796" s="22">
        <f t="shared" si="326"/>
        <v>1.3419827586206892</v>
      </c>
      <c r="I1796" s="23">
        <v>6.6923076923076934</v>
      </c>
      <c r="J1796" s="23">
        <v>11.45243952355672</v>
      </c>
      <c r="K1796" s="24">
        <f t="shared" si="327"/>
        <v>1.7112840667383602</v>
      </c>
      <c r="L1796" t="str">
        <f t="shared" si="328"/>
        <v>Y</v>
      </c>
      <c r="M1796" s="10">
        <f t="shared" si="329"/>
        <v>0.95</v>
      </c>
      <c r="N1796" s="24">
        <f t="shared" si="330"/>
        <v>1.6448536269514715</v>
      </c>
      <c r="O1796" s="25">
        <f t="shared" si="331"/>
        <v>26.640370576215641</v>
      </c>
      <c r="P1796" s="8">
        <f t="shared" si="332"/>
        <v>41</v>
      </c>
      <c r="Q1796" s="8">
        <f t="shared" si="333"/>
        <v>348.00000000000006</v>
      </c>
      <c r="R1796" s="8">
        <f t="shared" si="334"/>
        <v>227.73571859841138</v>
      </c>
      <c r="S1796" s="8">
        <f t="shared" si="335"/>
        <v>228</v>
      </c>
      <c r="T1796" t="s">
        <v>62</v>
      </c>
    </row>
    <row r="1797" spans="1:20" x14ac:dyDescent="0.35">
      <c r="A1797" s="18" t="s">
        <v>3644</v>
      </c>
      <c r="B1797" s="18" t="s">
        <v>3645</v>
      </c>
      <c r="C1797" s="19">
        <v>777.58</v>
      </c>
      <c r="D1797" s="20">
        <f t="shared" ref="D1797:D1860" si="336">C1797/SUM($C$5:$C$3941)</f>
        <v>8.435673032054856E-5</v>
      </c>
      <c r="E1797" s="10">
        <f>SUM($C$5:C1797)/SUM($C$5:$C$3941)</f>
        <v>0.93940403873962119</v>
      </c>
      <c r="F1797" t="str">
        <f t="shared" ref="F1797:F1860" si="337">IF(E1797-D1797&lt;CutA,"A",IF(E1797-D1797&lt;CutB,"B","C"))</f>
        <v>B</v>
      </c>
      <c r="G1797" s="21">
        <v>1.218777429467085</v>
      </c>
      <c r="H1797" s="22">
        <f t="shared" ref="H1797:H1860" si="338">G1797*CostRatio</f>
        <v>0.731266457680251</v>
      </c>
      <c r="I1797" s="23">
        <v>12.26923076923077</v>
      </c>
      <c r="J1797" s="23">
        <v>36.196693264968978</v>
      </c>
      <c r="K1797" s="24">
        <f t="shared" ref="K1797:K1860" si="339">IF(I1797&gt;0,J1797/I1797,0)</f>
        <v>2.9502007049817975</v>
      </c>
      <c r="L1797" t="str">
        <f t="shared" ref="L1797:L1860" si="340">IF(K1797&lt;=CutX,"X",IF(K1797&lt;=CutY,"Y","Z"))</f>
        <v>Z</v>
      </c>
      <c r="M1797" s="10">
        <f t="shared" ref="M1797:M1860" si="341">_xlfn.XLOOKUP(F1797,TargetClass,TargetLevel)</f>
        <v>0.95</v>
      </c>
      <c r="N1797" s="24">
        <f t="shared" ref="N1797:N1860" si="342">_xlfn.NORM.S.INV(M1797)</f>
        <v>1.6448536269514715</v>
      </c>
      <c r="O1797" s="25">
        <f t="shared" ref="O1797:O1860" si="343">N1797*J1797*SQRT(LeadTime)</f>
        <v>84.199817884120762</v>
      </c>
      <c r="P1797" s="8">
        <f t="shared" ref="P1797:P1860" si="344">ROUNDUP(ROUND(I1797*LeadTime+O1797,6),0)</f>
        <v>109</v>
      </c>
      <c r="Q1797" s="8">
        <f t="shared" ref="Q1797:Q1860" si="345">I1797*WeeksPerYear</f>
        <v>638</v>
      </c>
      <c r="R1797" s="8">
        <f t="shared" ref="R1797:R1860" si="346">SQRT(2*Q1797*OrderCost/(HoldingRate*H1797))</f>
        <v>417.7221556767866</v>
      </c>
      <c r="S1797" s="8">
        <f t="shared" ref="S1797:S1860" si="347">MAX(ROUNDUP(ROUND(R1797,6),0),ROUNDUP(ROUND(I1797,6),0))</f>
        <v>418</v>
      </c>
      <c r="T1797" t="s">
        <v>62</v>
      </c>
    </row>
    <row r="1798" spans="1:20" x14ac:dyDescent="0.35">
      <c r="A1798" s="18" t="s">
        <v>3646</v>
      </c>
      <c r="B1798" s="18" t="s">
        <v>3647</v>
      </c>
      <c r="C1798" s="19">
        <v>777.14</v>
      </c>
      <c r="D1798" s="20">
        <f t="shared" si="336"/>
        <v>8.4308996375049639E-5</v>
      </c>
      <c r="E1798" s="10">
        <f>SUM($C$5:C1798)/SUM($C$5:$C$3941)</f>
        <v>0.93948834773599632</v>
      </c>
      <c r="F1798" t="str">
        <f t="shared" si="337"/>
        <v>B</v>
      </c>
      <c r="G1798" s="21">
        <v>0.91</v>
      </c>
      <c r="H1798" s="22">
        <f t="shared" si="338"/>
        <v>0.54600000000000004</v>
      </c>
      <c r="I1798" s="23">
        <v>16.42307692307692</v>
      </c>
      <c r="J1798" s="23">
        <v>16.6596214370357</v>
      </c>
      <c r="K1798" s="24">
        <f t="shared" si="339"/>
        <v>1.0144031788358976</v>
      </c>
      <c r="L1798" t="str">
        <f t="shared" si="340"/>
        <v>Y</v>
      </c>
      <c r="M1798" s="10">
        <f t="shared" si="341"/>
        <v>0.95</v>
      </c>
      <c r="N1798" s="24">
        <f t="shared" si="342"/>
        <v>1.6448536269514715</v>
      </c>
      <c r="O1798" s="25">
        <f t="shared" si="343"/>
        <v>38.753183357065481</v>
      </c>
      <c r="P1798" s="8">
        <f t="shared" si="344"/>
        <v>72</v>
      </c>
      <c r="Q1798" s="8">
        <f t="shared" si="345"/>
        <v>853.99999999999977</v>
      </c>
      <c r="R1798" s="8">
        <f t="shared" si="346"/>
        <v>559.3035962878414</v>
      </c>
      <c r="S1798" s="8">
        <f t="shared" si="347"/>
        <v>560</v>
      </c>
      <c r="T1798" t="s">
        <v>62</v>
      </c>
    </row>
    <row r="1799" spans="1:20" x14ac:dyDescent="0.35">
      <c r="A1799" s="18" t="s">
        <v>3648</v>
      </c>
      <c r="B1799" s="18" t="s">
        <v>3649</v>
      </c>
      <c r="C1799" s="19">
        <v>777.02</v>
      </c>
      <c r="D1799" s="20">
        <f t="shared" si="336"/>
        <v>8.4295978026277212E-5</v>
      </c>
      <c r="E1799" s="10">
        <f>SUM($C$5:C1799)/SUM($C$5:$C$3941)</f>
        <v>0.93957264371402249</v>
      </c>
      <c r="F1799" t="str">
        <f t="shared" si="337"/>
        <v>B</v>
      </c>
      <c r="G1799" s="21">
        <v>2.835839416058394</v>
      </c>
      <c r="H1799" s="22">
        <f t="shared" si="338"/>
        <v>1.7015036496350364</v>
      </c>
      <c r="I1799" s="23">
        <v>5.2692307692307692</v>
      </c>
      <c r="J1799" s="23">
        <v>22.081058677922542</v>
      </c>
      <c r="K1799" s="24">
        <f t="shared" si="339"/>
        <v>4.1905658804816506</v>
      </c>
      <c r="L1799" t="str">
        <f t="shared" si="340"/>
        <v>Z</v>
      </c>
      <c r="M1799" s="10">
        <f t="shared" si="341"/>
        <v>0.95</v>
      </c>
      <c r="N1799" s="24">
        <f t="shared" si="342"/>
        <v>1.6448536269514715</v>
      </c>
      <c r="O1799" s="25">
        <f t="shared" si="343"/>
        <v>51.364391375745072</v>
      </c>
      <c r="P1799" s="8">
        <f t="shared" si="344"/>
        <v>62</v>
      </c>
      <c r="Q1799" s="8">
        <f t="shared" si="345"/>
        <v>274</v>
      </c>
      <c r="R1799" s="8">
        <f t="shared" si="346"/>
        <v>179.46255097816308</v>
      </c>
      <c r="S1799" s="8">
        <f t="shared" si="347"/>
        <v>180</v>
      </c>
      <c r="T1799" t="s">
        <v>62</v>
      </c>
    </row>
    <row r="1800" spans="1:20" x14ac:dyDescent="0.35">
      <c r="A1800" s="18" t="s">
        <v>3650</v>
      </c>
      <c r="B1800" s="18" t="s">
        <v>3651</v>
      </c>
      <c r="C1800" s="19">
        <v>776.46</v>
      </c>
      <c r="D1800" s="20">
        <f t="shared" si="336"/>
        <v>8.4235225732005878E-5</v>
      </c>
      <c r="E1800" s="10">
        <f>SUM($C$5:C1800)/SUM($C$5:$C$3941)</f>
        <v>0.93965687893975458</v>
      </c>
      <c r="F1800" t="str">
        <f t="shared" si="337"/>
        <v>B</v>
      </c>
      <c r="G1800" s="21">
        <v>1.6879565217391299</v>
      </c>
      <c r="H1800" s="22">
        <f t="shared" si="338"/>
        <v>1.0127739130434779</v>
      </c>
      <c r="I1800" s="23">
        <v>8.8461538461538467</v>
      </c>
      <c r="J1800" s="23">
        <v>10.055502084527941</v>
      </c>
      <c r="K1800" s="24">
        <f t="shared" si="339"/>
        <v>1.1367089312944627</v>
      </c>
      <c r="L1800" t="str">
        <f t="shared" si="340"/>
        <v>Y</v>
      </c>
      <c r="M1800" s="10">
        <f t="shared" si="341"/>
        <v>0.95</v>
      </c>
      <c r="N1800" s="24">
        <f t="shared" si="342"/>
        <v>1.6448536269514715</v>
      </c>
      <c r="O1800" s="25">
        <f t="shared" si="343"/>
        <v>23.390850596566914</v>
      </c>
      <c r="P1800" s="8">
        <f t="shared" si="344"/>
        <v>42</v>
      </c>
      <c r="Q1800" s="8">
        <f t="shared" si="345"/>
        <v>460</v>
      </c>
      <c r="R1800" s="8">
        <f t="shared" si="346"/>
        <v>301.39612233821077</v>
      </c>
      <c r="S1800" s="8">
        <f t="shared" si="347"/>
        <v>302</v>
      </c>
      <c r="T1800" t="s">
        <v>62</v>
      </c>
    </row>
    <row r="1801" spans="1:20" x14ac:dyDescent="0.35">
      <c r="A1801" s="18" t="s">
        <v>3652</v>
      </c>
      <c r="B1801" s="18" t="s">
        <v>3653</v>
      </c>
      <c r="C1801" s="19">
        <v>776.01</v>
      </c>
      <c r="D1801" s="20">
        <f t="shared" si="336"/>
        <v>8.418640692410926E-5</v>
      </c>
      <c r="E1801" s="10">
        <f>SUM($C$5:C1801)/SUM($C$5:$C$3941)</f>
        <v>0.93974106534667867</v>
      </c>
      <c r="F1801" t="str">
        <f t="shared" si="337"/>
        <v>B</v>
      </c>
      <c r="G1801" s="21">
        <v>1.3734690265486731</v>
      </c>
      <c r="H1801" s="22">
        <f t="shared" si="338"/>
        <v>0.82408141592920381</v>
      </c>
      <c r="I1801" s="23">
        <v>10.86538461538461</v>
      </c>
      <c r="J1801" s="23">
        <v>27.94604665026133</v>
      </c>
      <c r="K1801" s="24">
        <f t="shared" si="339"/>
        <v>2.5720255324134333</v>
      </c>
      <c r="L1801" t="str">
        <f t="shared" si="340"/>
        <v>Z</v>
      </c>
      <c r="M1801" s="10">
        <f t="shared" si="341"/>
        <v>0.95</v>
      </c>
      <c r="N1801" s="24">
        <f t="shared" si="342"/>
        <v>1.6448536269514715</v>
      </c>
      <c r="O1801" s="25">
        <f t="shared" si="343"/>
        <v>65.007375709935971</v>
      </c>
      <c r="P1801" s="8">
        <f t="shared" si="344"/>
        <v>87</v>
      </c>
      <c r="Q1801" s="8">
        <f t="shared" si="345"/>
        <v>564.99999999999966</v>
      </c>
      <c r="R1801" s="8">
        <f t="shared" si="346"/>
        <v>370.30038327359381</v>
      </c>
      <c r="S1801" s="8">
        <f t="shared" si="347"/>
        <v>371</v>
      </c>
      <c r="T1801" t="s">
        <v>62</v>
      </c>
    </row>
    <row r="1802" spans="1:20" x14ac:dyDescent="0.35">
      <c r="A1802" s="18" t="s">
        <v>3654</v>
      </c>
      <c r="B1802" s="18" t="s">
        <v>3655</v>
      </c>
      <c r="C1802" s="19">
        <v>774.2</v>
      </c>
      <c r="D1802" s="20">
        <f t="shared" si="336"/>
        <v>8.3990046830125119E-5</v>
      </c>
      <c r="E1802" s="10">
        <f>SUM($C$5:C1802)/SUM($C$5:$C$3941)</f>
        <v>0.9398250553935088</v>
      </c>
      <c r="F1802" t="str">
        <f t="shared" si="337"/>
        <v>B</v>
      </c>
      <c r="G1802" s="21">
        <v>3.95</v>
      </c>
      <c r="H1802" s="22">
        <f t="shared" si="338"/>
        <v>2.37</v>
      </c>
      <c r="I1802" s="23">
        <v>3.7692307692307692</v>
      </c>
      <c r="J1802" s="23">
        <v>9.5519536747476366</v>
      </c>
      <c r="K1802" s="24">
        <f t="shared" si="339"/>
        <v>2.5341917912595773</v>
      </c>
      <c r="L1802" t="str">
        <f t="shared" si="340"/>
        <v>Z</v>
      </c>
      <c r="M1802" s="10">
        <f t="shared" si="341"/>
        <v>0.95</v>
      </c>
      <c r="N1802" s="24">
        <f t="shared" si="342"/>
        <v>1.6448536269514715</v>
      </c>
      <c r="O1802" s="25">
        <f t="shared" si="343"/>
        <v>22.219509223227337</v>
      </c>
      <c r="P1802" s="8">
        <f t="shared" si="344"/>
        <v>30</v>
      </c>
      <c r="Q1802" s="8">
        <f t="shared" si="345"/>
        <v>196</v>
      </c>
      <c r="R1802" s="8">
        <f t="shared" si="346"/>
        <v>128.60825940889509</v>
      </c>
      <c r="S1802" s="8">
        <f t="shared" si="347"/>
        <v>129</v>
      </c>
      <c r="T1802" t="s">
        <v>62</v>
      </c>
    </row>
    <row r="1803" spans="1:20" x14ac:dyDescent="0.35">
      <c r="A1803" s="18" t="s">
        <v>3656</v>
      </c>
      <c r="B1803" s="18" t="s">
        <v>3657</v>
      </c>
      <c r="C1803" s="19">
        <v>774.05</v>
      </c>
      <c r="D1803" s="20">
        <f t="shared" si="336"/>
        <v>8.3973773894159575E-5</v>
      </c>
      <c r="E1803" s="10">
        <f>SUM($C$5:C1803)/SUM($C$5:$C$3941)</f>
        <v>0.93990902916740304</v>
      </c>
      <c r="F1803" t="str">
        <f t="shared" si="337"/>
        <v>B</v>
      </c>
      <c r="G1803" s="21">
        <v>1.3141765704584041</v>
      </c>
      <c r="H1803" s="22">
        <f t="shared" si="338"/>
        <v>0.78850594227504245</v>
      </c>
      <c r="I1803" s="23">
        <v>11.32692307692308</v>
      </c>
      <c r="J1803" s="23">
        <v>21.119381632590159</v>
      </c>
      <c r="K1803" s="24">
        <f t="shared" si="339"/>
        <v>1.8645294480385195</v>
      </c>
      <c r="L1803" t="str">
        <f t="shared" si="340"/>
        <v>Y</v>
      </c>
      <c r="M1803" s="10">
        <f t="shared" si="341"/>
        <v>0.95</v>
      </c>
      <c r="N1803" s="24">
        <f t="shared" si="342"/>
        <v>1.6448536269514715</v>
      </c>
      <c r="O1803" s="25">
        <f t="shared" si="343"/>
        <v>49.127362940921408</v>
      </c>
      <c r="P1803" s="8">
        <f t="shared" si="344"/>
        <v>72</v>
      </c>
      <c r="Q1803" s="8">
        <f t="shared" si="345"/>
        <v>589.00000000000023</v>
      </c>
      <c r="R1803" s="8">
        <f t="shared" si="346"/>
        <v>386.51838828617872</v>
      </c>
      <c r="S1803" s="8">
        <f t="shared" si="347"/>
        <v>387</v>
      </c>
      <c r="T1803" t="s">
        <v>62</v>
      </c>
    </row>
    <row r="1804" spans="1:20" x14ac:dyDescent="0.35">
      <c r="A1804" s="18" t="s">
        <v>3658</v>
      </c>
      <c r="B1804" s="18" t="s">
        <v>3659</v>
      </c>
      <c r="C1804" s="19">
        <v>773.95</v>
      </c>
      <c r="D1804" s="20">
        <f t="shared" si="336"/>
        <v>8.3962925270182555E-5</v>
      </c>
      <c r="E1804" s="10">
        <f>SUM($C$5:C1804)/SUM($C$5:$C$3941)</f>
        <v>0.93999299209267306</v>
      </c>
      <c r="F1804" t="str">
        <f t="shared" si="337"/>
        <v>B</v>
      </c>
      <c r="G1804" s="21">
        <v>3.6165887850467291</v>
      </c>
      <c r="H1804" s="22">
        <f t="shared" si="338"/>
        <v>2.1699532710280374</v>
      </c>
      <c r="I1804" s="23">
        <v>4.115384615384615</v>
      </c>
      <c r="J1804" s="23">
        <v>6.7668565012119162</v>
      </c>
      <c r="K1804" s="24">
        <f t="shared" si="339"/>
        <v>1.6442828881449518</v>
      </c>
      <c r="L1804" t="str">
        <f t="shared" si="340"/>
        <v>Y</v>
      </c>
      <c r="M1804" s="10">
        <f t="shared" si="341"/>
        <v>0.95</v>
      </c>
      <c r="N1804" s="24">
        <f t="shared" si="342"/>
        <v>1.6448536269514715</v>
      </c>
      <c r="O1804" s="25">
        <f t="shared" si="343"/>
        <v>15.740887734666121</v>
      </c>
      <c r="P1804" s="8">
        <f t="shared" si="344"/>
        <v>24</v>
      </c>
      <c r="Q1804" s="8">
        <f t="shared" si="345"/>
        <v>213.99999999999997</v>
      </c>
      <c r="R1804" s="8">
        <f t="shared" si="346"/>
        <v>140.44189916451992</v>
      </c>
      <c r="S1804" s="8">
        <f t="shared" si="347"/>
        <v>141</v>
      </c>
      <c r="T1804" t="s">
        <v>62</v>
      </c>
    </row>
    <row r="1805" spans="1:20" x14ac:dyDescent="0.35">
      <c r="A1805" s="18" t="s">
        <v>3660</v>
      </c>
      <c r="B1805" s="18" t="s">
        <v>3661</v>
      </c>
      <c r="C1805" s="19">
        <v>773.85</v>
      </c>
      <c r="D1805" s="20">
        <f t="shared" si="336"/>
        <v>8.3952076646205535E-5</v>
      </c>
      <c r="E1805" s="10">
        <f>SUM($C$5:C1805)/SUM($C$5:$C$3941)</f>
        <v>0.94007694416931931</v>
      </c>
      <c r="F1805" t="str">
        <f t="shared" si="337"/>
        <v>B</v>
      </c>
      <c r="G1805" s="21">
        <v>2.7736559139784949</v>
      </c>
      <c r="H1805" s="22">
        <f t="shared" si="338"/>
        <v>1.6641935483870969</v>
      </c>
      <c r="I1805" s="23">
        <v>5.365384615384615</v>
      </c>
      <c r="J1805" s="23">
        <v>23.143227397210062</v>
      </c>
      <c r="K1805" s="24">
        <f t="shared" si="339"/>
        <v>4.3134330632792945</v>
      </c>
      <c r="L1805" t="str">
        <f t="shared" si="340"/>
        <v>Z</v>
      </c>
      <c r="M1805" s="10">
        <f t="shared" si="341"/>
        <v>0.95</v>
      </c>
      <c r="N1805" s="24">
        <f t="shared" si="342"/>
        <v>1.6448536269514715</v>
      </c>
      <c r="O1805" s="25">
        <f t="shared" si="343"/>
        <v>53.835180960626111</v>
      </c>
      <c r="P1805" s="8">
        <f t="shared" si="344"/>
        <v>65</v>
      </c>
      <c r="Q1805" s="8">
        <f t="shared" si="345"/>
        <v>279</v>
      </c>
      <c r="R1805" s="8">
        <f t="shared" si="346"/>
        <v>183.11131540202885</v>
      </c>
      <c r="S1805" s="8">
        <f t="shared" si="347"/>
        <v>184</v>
      </c>
      <c r="T1805" t="s">
        <v>62</v>
      </c>
    </row>
    <row r="1806" spans="1:20" x14ac:dyDescent="0.35">
      <c r="A1806" s="18" t="s">
        <v>3662</v>
      </c>
      <c r="B1806" s="18" t="s">
        <v>3663</v>
      </c>
      <c r="C1806" s="19">
        <v>773.82</v>
      </c>
      <c r="D1806" s="20">
        <f t="shared" si="336"/>
        <v>8.3948822059012432E-5</v>
      </c>
      <c r="E1806" s="10">
        <f>SUM($C$5:C1806)/SUM($C$5:$C$3941)</f>
        <v>0.94016089299137828</v>
      </c>
      <c r="F1806" t="str">
        <f t="shared" si="337"/>
        <v>B</v>
      </c>
      <c r="G1806" s="21">
        <v>0.41918743228602379</v>
      </c>
      <c r="H1806" s="22">
        <f t="shared" si="338"/>
        <v>0.25151245937161426</v>
      </c>
      <c r="I1806" s="23">
        <v>35.5</v>
      </c>
      <c r="J1806" s="23">
        <v>74.871523946285592</v>
      </c>
      <c r="K1806" s="24">
        <f t="shared" si="339"/>
        <v>2.1090570125714252</v>
      </c>
      <c r="L1806" t="str">
        <f t="shared" si="340"/>
        <v>Z</v>
      </c>
      <c r="M1806" s="10">
        <f t="shared" si="341"/>
        <v>0.95</v>
      </c>
      <c r="N1806" s="24">
        <f t="shared" si="342"/>
        <v>1.6448536269514715</v>
      </c>
      <c r="O1806" s="25">
        <f t="shared" si="343"/>
        <v>174.16421535624039</v>
      </c>
      <c r="P1806" s="8">
        <f t="shared" si="344"/>
        <v>246</v>
      </c>
      <c r="Q1806" s="8">
        <f t="shared" si="345"/>
        <v>1846</v>
      </c>
      <c r="R1806" s="8">
        <f t="shared" si="346"/>
        <v>1211.5772062195026</v>
      </c>
      <c r="S1806" s="8">
        <f t="shared" si="347"/>
        <v>1212</v>
      </c>
      <c r="T1806" t="s">
        <v>62</v>
      </c>
    </row>
    <row r="1807" spans="1:20" x14ac:dyDescent="0.35">
      <c r="A1807" s="18" t="s">
        <v>3664</v>
      </c>
      <c r="B1807" s="18" t="s">
        <v>3665</v>
      </c>
      <c r="C1807" s="19">
        <v>773.78</v>
      </c>
      <c r="D1807" s="20">
        <f t="shared" si="336"/>
        <v>8.3944482609421604E-5</v>
      </c>
      <c r="E1807" s="10">
        <f>SUM($C$5:C1807)/SUM($C$5:$C$3941)</f>
        <v>0.94024483747398768</v>
      </c>
      <c r="F1807" t="str">
        <f t="shared" si="337"/>
        <v>B</v>
      </c>
      <c r="G1807" s="21">
        <v>0.61951961569255398</v>
      </c>
      <c r="H1807" s="22">
        <f t="shared" si="338"/>
        <v>0.37171176941553236</v>
      </c>
      <c r="I1807" s="23">
        <v>24.01923076923077</v>
      </c>
      <c r="J1807" s="23">
        <v>59.014950044954247</v>
      </c>
      <c r="K1807" s="24">
        <f t="shared" si="339"/>
        <v>2.4569875118796003</v>
      </c>
      <c r="L1807" t="str">
        <f t="shared" si="340"/>
        <v>Z</v>
      </c>
      <c r="M1807" s="10">
        <f t="shared" si="341"/>
        <v>0.95</v>
      </c>
      <c r="N1807" s="24">
        <f t="shared" si="342"/>
        <v>1.6448536269514715</v>
      </c>
      <c r="O1807" s="25">
        <f t="shared" si="343"/>
        <v>137.27906054431381</v>
      </c>
      <c r="P1807" s="8">
        <f t="shared" si="344"/>
        <v>186</v>
      </c>
      <c r="Q1807" s="8">
        <f t="shared" si="345"/>
        <v>1249</v>
      </c>
      <c r="R1807" s="8">
        <f t="shared" si="346"/>
        <v>819.77196289490212</v>
      </c>
      <c r="S1807" s="8">
        <f t="shared" si="347"/>
        <v>820</v>
      </c>
      <c r="T1807" t="s">
        <v>62</v>
      </c>
    </row>
    <row r="1808" spans="1:20" x14ac:dyDescent="0.35">
      <c r="A1808" s="18" t="s">
        <v>3666</v>
      </c>
      <c r="B1808" s="18" t="s">
        <v>3667</v>
      </c>
      <c r="C1808" s="19">
        <v>773.53</v>
      </c>
      <c r="D1808" s="20">
        <f t="shared" si="336"/>
        <v>8.3917361049479054E-5</v>
      </c>
      <c r="E1808" s="10">
        <f>SUM($C$5:C1808)/SUM($C$5:$C$3941)</f>
        <v>0.94032875483503708</v>
      </c>
      <c r="F1808" t="str">
        <f t="shared" si="337"/>
        <v>B</v>
      </c>
      <c r="G1808" s="21">
        <v>4.9905161290322582</v>
      </c>
      <c r="H1808" s="22">
        <f t="shared" si="338"/>
        <v>2.9943096774193547</v>
      </c>
      <c r="I1808" s="23">
        <v>2.9807692307692308</v>
      </c>
      <c r="J1808" s="23">
        <v>5.6446760778748617</v>
      </c>
      <c r="K1808" s="24">
        <f t="shared" si="339"/>
        <v>1.8936977809644697</v>
      </c>
      <c r="L1808" t="str">
        <f t="shared" si="340"/>
        <v>Y</v>
      </c>
      <c r="M1808" s="10">
        <f t="shared" si="341"/>
        <v>0.95</v>
      </c>
      <c r="N1808" s="24">
        <f t="shared" si="342"/>
        <v>1.6448536269514715</v>
      </c>
      <c r="O1808" s="25">
        <f t="shared" si="343"/>
        <v>13.130500465684563</v>
      </c>
      <c r="P1808" s="8">
        <f t="shared" si="344"/>
        <v>20</v>
      </c>
      <c r="Q1808" s="8">
        <f t="shared" si="345"/>
        <v>155</v>
      </c>
      <c r="R1808" s="8">
        <f t="shared" si="346"/>
        <v>101.74954830738798</v>
      </c>
      <c r="S1808" s="8">
        <f t="shared" si="347"/>
        <v>102</v>
      </c>
      <c r="T1808" t="s">
        <v>62</v>
      </c>
    </row>
    <row r="1809" spans="1:20" x14ac:dyDescent="0.35">
      <c r="A1809" s="18" t="s">
        <v>3668</v>
      </c>
      <c r="B1809" s="18" t="s">
        <v>3669</v>
      </c>
      <c r="C1809" s="19">
        <v>771.66</v>
      </c>
      <c r="D1809" s="20">
        <f t="shared" si="336"/>
        <v>8.3714491781108693E-5</v>
      </c>
      <c r="E1809" s="10">
        <f>SUM($C$5:C1809)/SUM($C$5:$C$3941)</f>
        <v>0.94041246932681821</v>
      </c>
      <c r="F1809" t="str">
        <f t="shared" si="337"/>
        <v>B</v>
      </c>
      <c r="G1809" s="21">
        <v>0.13694055013309669</v>
      </c>
      <c r="H1809" s="22">
        <f t="shared" si="338"/>
        <v>8.2164330079858017E-2</v>
      </c>
      <c r="I1809" s="23">
        <v>108.3653846153846</v>
      </c>
      <c r="J1809" s="23">
        <v>734.7330321839371</v>
      </c>
      <c r="K1809" s="24">
        <f t="shared" si="339"/>
        <v>6.7801451062226681</v>
      </c>
      <c r="L1809" t="str">
        <f t="shared" si="340"/>
        <v>Z</v>
      </c>
      <c r="M1809" s="10">
        <f t="shared" si="341"/>
        <v>0.95</v>
      </c>
      <c r="N1809" s="24">
        <f t="shared" si="342"/>
        <v>1.6448536269514715</v>
      </c>
      <c r="O1809" s="25">
        <f t="shared" si="343"/>
        <v>1709.1171022300939</v>
      </c>
      <c r="P1809" s="8">
        <f t="shared" si="344"/>
        <v>1926</v>
      </c>
      <c r="Q1809" s="8">
        <f t="shared" si="345"/>
        <v>5634.9999999999991</v>
      </c>
      <c r="R1809" s="8">
        <f t="shared" si="346"/>
        <v>3703.5677929084345</v>
      </c>
      <c r="S1809" s="8">
        <f t="shared" si="347"/>
        <v>3704</v>
      </c>
      <c r="T1809" t="s">
        <v>62</v>
      </c>
    </row>
    <row r="1810" spans="1:20" x14ac:dyDescent="0.35">
      <c r="A1810" s="18" t="s">
        <v>3670</v>
      </c>
      <c r="B1810" s="18" t="s">
        <v>3671</v>
      </c>
      <c r="C1810" s="19">
        <v>771.6</v>
      </c>
      <c r="D1810" s="20">
        <f t="shared" si="336"/>
        <v>8.3707982606722473E-5</v>
      </c>
      <c r="E1810" s="10">
        <f>SUM($C$5:C1810)/SUM($C$5:$C$3941)</f>
        <v>0.94049617730942492</v>
      </c>
      <c r="F1810" t="str">
        <f t="shared" si="337"/>
        <v>B</v>
      </c>
      <c r="G1810" s="21">
        <v>0.12736876857048529</v>
      </c>
      <c r="H1810" s="22">
        <f t="shared" si="338"/>
        <v>7.6421261142291169E-2</v>
      </c>
      <c r="I1810" s="23">
        <v>116.5</v>
      </c>
      <c r="J1810" s="23">
        <v>572.7462737701984</v>
      </c>
      <c r="K1810" s="24">
        <f t="shared" si="339"/>
        <v>4.9162770280703727</v>
      </c>
      <c r="L1810" t="str">
        <f t="shared" si="340"/>
        <v>Z</v>
      </c>
      <c r="M1810" s="10">
        <f t="shared" si="341"/>
        <v>0.95</v>
      </c>
      <c r="N1810" s="24">
        <f t="shared" si="342"/>
        <v>1.6448536269514715</v>
      </c>
      <c r="O1810" s="25">
        <f t="shared" si="343"/>
        <v>1332.3076666766015</v>
      </c>
      <c r="P1810" s="8">
        <f t="shared" si="344"/>
        <v>1566</v>
      </c>
      <c r="Q1810" s="8">
        <f t="shared" si="345"/>
        <v>6058</v>
      </c>
      <c r="R1810" s="8">
        <f t="shared" si="346"/>
        <v>3981.7366456172085</v>
      </c>
      <c r="S1810" s="8">
        <f t="shared" si="347"/>
        <v>3982</v>
      </c>
      <c r="T1810" t="s">
        <v>62</v>
      </c>
    </row>
    <row r="1811" spans="1:20" x14ac:dyDescent="0.35">
      <c r="A1811" s="18" t="s">
        <v>3672</v>
      </c>
      <c r="B1811" s="18" t="s">
        <v>3673</v>
      </c>
      <c r="C1811" s="19">
        <v>770.71</v>
      </c>
      <c r="D1811" s="20">
        <f t="shared" si="336"/>
        <v>8.3611429853326961E-5</v>
      </c>
      <c r="E1811" s="10">
        <f>SUM($C$5:C1811)/SUM($C$5:$C$3941)</f>
        <v>0.94057978873927828</v>
      </c>
      <c r="F1811" t="str">
        <f t="shared" si="337"/>
        <v>B</v>
      </c>
      <c r="G1811" s="21">
        <v>1.2252941176470591</v>
      </c>
      <c r="H1811" s="22">
        <f t="shared" si="338"/>
        <v>0.73517647058823543</v>
      </c>
      <c r="I1811" s="23">
        <v>12.09615384615385</v>
      </c>
      <c r="J1811" s="23">
        <v>22.714994283714901</v>
      </c>
      <c r="K1811" s="24">
        <f t="shared" si="339"/>
        <v>1.8778691617697527</v>
      </c>
      <c r="L1811" t="str">
        <f t="shared" si="340"/>
        <v>Y</v>
      </c>
      <c r="M1811" s="10">
        <f t="shared" si="341"/>
        <v>0.95</v>
      </c>
      <c r="N1811" s="24">
        <f t="shared" si="342"/>
        <v>1.6448536269514715</v>
      </c>
      <c r="O1811" s="25">
        <f t="shared" si="343"/>
        <v>52.839036094455736</v>
      </c>
      <c r="P1811" s="8">
        <f t="shared" si="344"/>
        <v>78</v>
      </c>
      <c r="Q1811" s="8">
        <f t="shared" si="345"/>
        <v>629.00000000000023</v>
      </c>
      <c r="R1811" s="8">
        <f t="shared" si="346"/>
        <v>413.66094625980071</v>
      </c>
      <c r="S1811" s="8">
        <f t="shared" si="347"/>
        <v>414</v>
      </c>
      <c r="T1811" t="s">
        <v>62</v>
      </c>
    </row>
    <row r="1812" spans="1:20" x14ac:dyDescent="0.35">
      <c r="A1812" s="18" t="s">
        <v>3674</v>
      </c>
      <c r="B1812" s="18" t="s">
        <v>3675</v>
      </c>
      <c r="C1812" s="19">
        <v>769.45</v>
      </c>
      <c r="D1812" s="20">
        <f t="shared" si="336"/>
        <v>8.3474737191216445E-5</v>
      </c>
      <c r="E1812" s="10">
        <f>SUM($C$5:C1812)/SUM($C$5:$C$3941)</f>
        <v>0.94066326347646945</v>
      </c>
      <c r="F1812" t="str">
        <f t="shared" si="337"/>
        <v>B</v>
      </c>
      <c r="G1812" s="21">
        <v>1.200390015600624</v>
      </c>
      <c r="H1812" s="22">
        <f t="shared" si="338"/>
        <v>0.72023400936037441</v>
      </c>
      <c r="I1812" s="23">
        <v>12.32692307692308</v>
      </c>
      <c r="J1812" s="23">
        <v>19.493308207092809</v>
      </c>
      <c r="K1812" s="24">
        <f t="shared" si="339"/>
        <v>1.5813604161760153</v>
      </c>
      <c r="L1812" t="str">
        <f t="shared" si="340"/>
        <v>Y</v>
      </c>
      <c r="M1812" s="10">
        <f t="shared" si="341"/>
        <v>0.95</v>
      </c>
      <c r="N1812" s="24">
        <f t="shared" si="342"/>
        <v>1.6448536269514715</v>
      </c>
      <c r="O1812" s="25">
        <f t="shared" si="343"/>
        <v>45.344832716659418</v>
      </c>
      <c r="P1812" s="8">
        <f t="shared" si="344"/>
        <v>70</v>
      </c>
      <c r="Q1812" s="8">
        <f t="shared" si="345"/>
        <v>641.00000000000023</v>
      </c>
      <c r="R1812" s="8">
        <f t="shared" si="346"/>
        <v>421.89774115026609</v>
      </c>
      <c r="S1812" s="8">
        <f t="shared" si="347"/>
        <v>422</v>
      </c>
      <c r="T1812" t="s">
        <v>62</v>
      </c>
    </row>
    <row r="1813" spans="1:20" x14ac:dyDescent="0.35">
      <c r="A1813" s="18" t="s">
        <v>3676</v>
      </c>
      <c r="B1813" s="18" t="s">
        <v>3677</v>
      </c>
      <c r="C1813" s="19">
        <v>768.88</v>
      </c>
      <c r="D1813" s="20">
        <f t="shared" si="336"/>
        <v>8.34129000345474E-5</v>
      </c>
      <c r="E1813" s="10">
        <f>SUM($C$5:C1813)/SUM($C$5:$C$3941)</f>
        <v>0.94074667637650411</v>
      </c>
      <c r="F1813" t="str">
        <f t="shared" si="337"/>
        <v>B</v>
      </c>
      <c r="G1813" s="21">
        <v>0.71324675324675324</v>
      </c>
      <c r="H1813" s="22">
        <f t="shared" si="338"/>
        <v>0.42794805194805191</v>
      </c>
      <c r="I1813" s="23">
        <v>20.73076923076923</v>
      </c>
      <c r="J1813" s="23">
        <v>39.678173673486391</v>
      </c>
      <c r="K1813" s="24">
        <f t="shared" si="339"/>
        <v>1.9139749823945198</v>
      </c>
      <c r="L1813" t="str">
        <f t="shared" si="340"/>
        <v>Y</v>
      </c>
      <c r="M1813" s="10">
        <f t="shared" si="341"/>
        <v>0.95</v>
      </c>
      <c r="N1813" s="24">
        <f t="shared" si="342"/>
        <v>1.6448536269514715</v>
      </c>
      <c r="O1813" s="25">
        <f t="shared" si="343"/>
        <v>92.298348161967994</v>
      </c>
      <c r="P1813" s="8">
        <f t="shared" si="344"/>
        <v>134</v>
      </c>
      <c r="Q1813" s="8">
        <f t="shared" si="345"/>
        <v>1078</v>
      </c>
      <c r="R1813" s="8">
        <f t="shared" si="346"/>
        <v>709.78832470658404</v>
      </c>
      <c r="S1813" s="8">
        <f t="shared" si="347"/>
        <v>710</v>
      </c>
      <c r="T1813" t="s">
        <v>62</v>
      </c>
    </row>
    <row r="1814" spans="1:20" x14ac:dyDescent="0.35">
      <c r="A1814" s="18" t="s">
        <v>3678</v>
      </c>
      <c r="B1814" s="18" t="s">
        <v>3679</v>
      </c>
      <c r="C1814" s="19">
        <v>768.73</v>
      </c>
      <c r="D1814" s="20">
        <f t="shared" si="336"/>
        <v>8.339662709858187E-5</v>
      </c>
      <c r="E1814" s="10">
        <f>SUM($C$5:C1814)/SUM($C$5:$C$3941)</f>
        <v>0.94083007300360266</v>
      </c>
      <c r="F1814" t="str">
        <f t="shared" si="337"/>
        <v>B</v>
      </c>
      <c r="G1814" s="21">
        <v>4.0673544973544971</v>
      </c>
      <c r="H1814" s="22">
        <f t="shared" si="338"/>
        <v>2.4404126984126981</v>
      </c>
      <c r="I1814" s="23">
        <v>3.634615384615385</v>
      </c>
      <c r="J1814" s="23">
        <v>10.341291393839921</v>
      </c>
      <c r="K1814" s="24">
        <f t="shared" si="339"/>
        <v>2.8452230289929936</v>
      </c>
      <c r="L1814" t="str">
        <f t="shared" si="340"/>
        <v>Z</v>
      </c>
      <c r="M1814" s="10">
        <f t="shared" si="341"/>
        <v>0.95</v>
      </c>
      <c r="N1814" s="24">
        <f t="shared" si="342"/>
        <v>1.6448536269514715</v>
      </c>
      <c r="O1814" s="25">
        <f t="shared" si="343"/>
        <v>24.055646345204703</v>
      </c>
      <c r="P1814" s="8">
        <f t="shared" si="344"/>
        <v>32</v>
      </c>
      <c r="Q1814" s="8">
        <f t="shared" si="345"/>
        <v>189.00000000000003</v>
      </c>
      <c r="R1814" s="8">
        <f t="shared" si="346"/>
        <v>124.45554812233742</v>
      </c>
      <c r="S1814" s="8">
        <f t="shared" si="347"/>
        <v>125</v>
      </c>
      <c r="T1814" t="s">
        <v>62</v>
      </c>
    </row>
    <row r="1815" spans="1:20" x14ac:dyDescent="0.35">
      <c r="A1815" s="18" t="s">
        <v>3680</v>
      </c>
      <c r="B1815" s="18" t="s">
        <v>3681</v>
      </c>
      <c r="C1815" s="19">
        <v>767.66</v>
      </c>
      <c r="D1815" s="20">
        <f t="shared" si="336"/>
        <v>8.3280546822027697E-5</v>
      </c>
      <c r="E1815" s="10">
        <f>SUM($C$5:C1815)/SUM($C$5:$C$3941)</f>
        <v>0.94091335355042471</v>
      </c>
      <c r="F1815" t="str">
        <f t="shared" si="337"/>
        <v>B</v>
      </c>
      <c r="G1815" s="21">
        <v>0.2276571767497034</v>
      </c>
      <c r="H1815" s="22">
        <f t="shared" si="338"/>
        <v>0.13659430604982203</v>
      </c>
      <c r="I1815" s="23">
        <v>64.84615384615384</v>
      </c>
      <c r="J1815" s="23">
        <v>445.43168682972703</v>
      </c>
      <c r="K1815" s="24">
        <f t="shared" si="339"/>
        <v>6.8690532963065856</v>
      </c>
      <c r="L1815" t="str">
        <f t="shared" si="340"/>
        <v>Z</v>
      </c>
      <c r="M1815" s="10">
        <f t="shared" si="341"/>
        <v>0.95</v>
      </c>
      <c r="N1815" s="24">
        <f t="shared" si="342"/>
        <v>1.6448536269514715</v>
      </c>
      <c r="O1815" s="25">
        <f t="shared" si="343"/>
        <v>1036.151745584373</v>
      </c>
      <c r="P1815" s="8">
        <f t="shared" si="344"/>
        <v>1166</v>
      </c>
      <c r="Q1815" s="8">
        <f t="shared" si="345"/>
        <v>3371.9999999999995</v>
      </c>
      <c r="R1815" s="8">
        <f t="shared" si="346"/>
        <v>2221.9919578947306</v>
      </c>
      <c r="S1815" s="8">
        <f t="shared" si="347"/>
        <v>2222</v>
      </c>
      <c r="T1815" t="s">
        <v>62</v>
      </c>
    </row>
    <row r="1816" spans="1:20" x14ac:dyDescent="0.35">
      <c r="A1816" s="18" t="s">
        <v>3682</v>
      </c>
      <c r="B1816" s="18" t="s">
        <v>3683</v>
      </c>
      <c r="C1816" s="19">
        <v>765.87</v>
      </c>
      <c r="D1816" s="20">
        <f t="shared" si="336"/>
        <v>8.3086356452838963E-5</v>
      </c>
      <c r="E1816" s="10">
        <f>SUM($C$5:C1816)/SUM($C$5:$C$3941)</f>
        <v>0.94099643990687754</v>
      </c>
      <c r="F1816" t="str">
        <f t="shared" si="337"/>
        <v>B</v>
      </c>
      <c r="G1816" s="21">
        <v>0.96823008849557524</v>
      </c>
      <c r="H1816" s="22">
        <f t="shared" si="338"/>
        <v>0.58093805309734514</v>
      </c>
      <c r="I1816" s="23">
        <v>15.21153846153846</v>
      </c>
      <c r="J1816" s="23">
        <v>39.689647259046183</v>
      </c>
      <c r="K1816" s="24">
        <f t="shared" si="339"/>
        <v>2.6091803507843259</v>
      </c>
      <c r="L1816" t="str">
        <f t="shared" si="340"/>
        <v>Z</v>
      </c>
      <c r="M1816" s="10">
        <f t="shared" si="341"/>
        <v>0.95</v>
      </c>
      <c r="N1816" s="24">
        <f t="shared" si="342"/>
        <v>1.6448536269514715</v>
      </c>
      <c r="O1816" s="25">
        <f t="shared" si="343"/>
        <v>92.325037721910405</v>
      </c>
      <c r="P1816" s="8">
        <f t="shared" si="344"/>
        <v>123</v>
      </c>
      <c r="Q1816" s="8">
        <f t="shared" si="345"/>
        <v>790.99999999999989</v>
      </c>
      <c r="R1816" s="8">
        <f t="shared" si="346"/>
        <v>521.8411554410493</v>
      </c>
      <c r="S1816" s="8">
        <f t="shared" si="347"/>
        <v>522</v>
      </c>
      <c r="T1816" t="s">
        <v>62</v>
      </c>
    </row>
    <row r="1817" spans="1:20" x14ac:dyDescent="0.35">
      <c r="A1817" s="18" t="s">
        <v>3684</v>
      </c>
      <c r="B1817" s="18" t="s">
        <v>3685</v>
      </c>
      <c r="C1817" s="19">
        <v>765.85</v>
      </c>
      <c r="D1817" s="20">
        <f t="shared" si="336"/>
        <v>8.3084186728043556E-5</v>
      </c>
      <c r="E1817" s="10">
        <f>SUM($C$5:C1817)/SUM($C$5:$C$3941)</f>
        <v>0.94107952409360551</v>
      </c>
      <c r="F1817" t="str">
        <f t="shared" si="337"/>
        <v>B</v>
      </c>
      <c r="G1817" s="21">
        <v>4.0307894736842096</v>
      </c>
      <c r="H1817" s="22">
        <f t="shared" si="338"/>
        <v>2.4184736842105257</v>
      </c>
      <c r="I1817" s="23">
        <v>3.6538461538461542</v>
      </c>
      <c r="J1817" s="23">
        <v>25.925900907359431</v>
      </c>
      <c r="K1817" s="24">
        <f t="shared" si="339"/>
        <v>7.0955097220141594</v>
      </c>
      <c r="L1817" t="str">
        <f t="shared" si="340"/>
        <v>Z</v>
      </c>
      <c r="M1817" s="10">
        <f t="shared" si="341"/>
        <v>0.95</v>
      </c>
      <c r="N1817" s="24">
        <f t="shared" si="342"/>
        <v>1.6448536269514715</v>
      </c>
      <c r="O1817" s="25">
        <f t="shared" si="343"/>
        <v>60.308164585688324</v>
      </c>
      <c r="P1817" s="8">
        <f t="shared" si="344"/>
        <v>68</v>
      </c>
      <c r="Q1817" s="8">
        <f t="shared" si="345"/>
        <v>190.00000000000003</v>
      </c>
      <c r="R1817" s="8">
        <f t="shared" si="346"/>
        <v>125.34906973822169</v>
      </c>
      <c r="S1817" s="8">
        <f t="shared" si="347"/>
        <v>126</v>
      </c>
      <c r="T1817" t="s">
        <v>175</v>
      </c>
    </row>
    <row r="1818" spans="1:20" x14ac:dyDescent="0.35">
      <c r="A1818" s="18" t="s">
        <v>3686</v>
      </c>
      <c r="B1818" s="18" t="s">
        <v>3687</v>
      </c>
      <c r="C1818" s="19">
        <v>765.73</v>
      </c>
      <c r="D1818" s="20">
        <f t="shared" si="336"/>
        <v>8.3071168379271129E-5</v>
      </c>
      <c r="E1818" s="10">
        <f>SUM($C$5:C1818)/SUM($C$5:$C$3941)</f>
        <v>0.94116259526198487</v>
      </c>
      <c r="F1818" t="str">
        <f t="shared" si="337"/>
        <v>B</v>
      </c>
      <c r="G1818" s="21">
        <v>1.2039779874213841</v>
      </c>
      <c r="H1818" s="22">
        <f t="shared" si="338"/>
        <v>0.72238679245283044</v>
      </c>
      <c r="I1818" s="23">
        <v>12.23076923076923</v>
      </c>
      <c r="J1818" s="23">
        <v>45.979797517919103</v>
      </c>
      <c r="K1818" s="24">
        <f t="shared" si="339"/>
        <v>3.7593545140437006</v>
      </c>
      <c r="L1818" t="str">
        <f t="shared" si="340"/>
        <v>Z</v>
      </c>
      <c r="M1818" s="10">
        <f t="shared" si="341"/>
        <v>0.95</v>
      </c>
      <c r="N1818" s="24">
        <f t="shared" si="342"/>
        <v>1.6448536269514715</v>
      </c>
      <c r="O1818" s="25">
        <f t="shared" si="343"/>
        <v>106.9570236434926</v>
      </c>
      <c r="P1818" s="8">
        <f t="shared" si="344"/>
        <v>132</v>
      </c>
      <c r="Q1818" s="8">
        <f t="shared" si="345"/>
        <v>636</v>
      </c>
      <c r="R1818" s="8">
        <f t="shared" si="346"/>
        <v>419.62239397043169</v>
      </c>
      <c r="S1818" s="8">
        <f t="shared" si="347"/>
        <v>420</v>
      </c>
      <c r="T1818" t="s">
        <v>62</v>
      </c>
    </row>
    <row r="1819" spans="1:20" x14ac:dyDescent="0.35">
      <c r="A1819" s="18" t="s">
        <v>3688</v>
      </c>
      <c r="B1819" s="18" t="s">
        <v>3689</v>
      </c>
      <c r="C1819" s="19">
        <v>765.35</v>
      </c>
      <c r="D1819" s="20">
        <f t="shared" si="336"/>
        <v>8.3029943608158442E-5</v>
      </c>
      <c r="E1819" s="10">
        <f>SUM($C$5:C1819)/SUM($C$5:$C$3941)</f>
        <v>0.94124562520559296</v>
      </c>
      <c r="F1819" t="str">
        <f t="shared" si="337"/>
        <v>B</v>
      </c>
      <c r="G1819" s="21">
        <v>0.77700507614213199</v>
      </c>
      <c r="H1819" s="22">
        <f t="shared" si="338"/>
        <v>0.46620304568527915</v>
      </c>
      <c r="I1819" s="23">
        <v>18.94230769230769</v>
      </c>
      <c r="J1819" s="23">
        <v>51.345585548851723</v>
      </c>
      <c r="K1819" s="24">
        <f t="shared" si="339"/>
        <v>2.7106298969952181</v>
      </c>
      <c r="L1819" t="str">
        <f t="shared" si="340"/>
        <v>Z</v>
      </c>
      <c r="M1819" s="10">
        <f t="shared" si="341"/>
        <v>0.95</v>
      </c>
      <c r="N1819" s="24">
        <f t="shared" si="342"/>
        <v>1.6448536269514715</v>
      </c>
      <c r="O1819" s="25">
        <f t="shared" si="343"/>
        <v>119.43878189975216</v>
      </c>
      <c r="P1819" s="8">
        <f t="shared" si="344"/>
        <v>158</v>
      </c>
      <c r="Q1819" s="8">
        <f t="shared" si="345"/>
        <v>984.99999999999989</v>
      </c>
      <c r="R1819" s="8">
        <f t="shared" si="346"/>
        <v>650.04819972286384</v>
      </c>
      <c r="S1819" s="8">
        <f t="shared" si="347"/>
        <v>651</v>
      </c>
      <c r="T1819" t="s">
        <v>62</v>
      </c>
    </row>
    <row r="1820" spans="1:20" x14ac:dyDescent="0.35">
      <c r="A1820" s="18" t="s">
        <v>3690</v>
      </c>
      <c r="B1820" s="18" t="s">
        <v>3691</v>
      </c>
      <c r="C1820" s="19">
        <v>764.99</v>
      </c>
      <c r="D1820" s="20">
        <f t="shared" si="336"/>
        <v>8.2990888561841147E-5</v>
      </c>
      <c r="E1820" s="10">
        <f>SUM($C$5:C1820)/SUM($C$5:$C$3941)</f>
        <v>0.94132861609415486</v>
      </c>
      <c r="F1820" t="str">
        <f t="shared" si="337"/>
        <v>B</v>
      </c>
      <c r="G1820" s="21">
        <v>3.1742323651452282</v>
      </c>
      <c r="H1820" s="22">
        <f t="shared" si="338"/>
        <v>1.9045394190871368</v>
      </c>
      <c r="I1820" s="23">
        <v>4.634615384615385</v>
      </c>
      <c r="J1820" s="23">
        <v>8.4992014530405449</v>
      </c>
      <c r="K1820" s="24">
        <f t="shared" si="339"/>
        <v>1.8338525956767979</v>
      </c>
      <c r="L1820" t="str">
        <f t="shared" si="340"/>
        <v>Y</v>
      </c>
      <c r="M1820" s="10">
        <f t="shared" si="341"/>
        <v>0.95</v>
      </c>
      <c r="N1820" s="24">
        <f t="shared" si="342"/>
        <v>1.6448536269514715</v>
      </c>
      <c r="O1820" s="25">
        <f t="shared" si="343"/>
        <v>19.770624053083147</v>
      </c>
      <c r="P1820" s="8">
        <f t="shared" si="344"/>
        <v>30</v>
      </c>
      <c r="Q1820" s="8">
        <f t="shared" si="345"/>
        <v>241.00000000000003</v>
      </c>
      <c r="R1820" s="8">
        <f t="shared" si="346"/>
        <v>159.08474501122555</v>
      </c>
      <c r="S1820" s="8">
        <f t="shared" si="347"/>
        <v>160</v>
      </c>
      <c r="T1820" t="s">
        <v>62</v>
      </c>
    </row>
    <row r="1821" spans="1:20" x14ac:dyDescent="0.35">
      <c r="A1821" s="18" t="s">
        <v>3692</v>
      </c>
      <c r="B1821" s="18" t="s">
        <v>3693</v>
      </c>
      <c r="C1821" s="19">
        <v>763.69</v>
      </c>
      <c r="D1821" s="20">
        <f t="shared" si="336"/>
        <v>8.2849856450139831E-5</v>
      </c>
      <c r="E1821" s="10">
        <f>SUM($C$5:C1821)/SUM($C$5:$C$3941)</f>
        <v>0.94141146595060488</v>
      </c>
      <c r="F1821" t="str">
        <f t="shared" si="337"/>
        <v>B</v>
      </c>
      <c r="G1821" s="21">
        <v>1.383496376811594</v>
      </c>
      <c r="H1821" s="22">
        <f t="shared" si="338"/>
        <v>0.83009782608695637</v>
      </c>
      <c r="I1821" s="23">
        <v>10.61538461538461</v>
      </c>
      <c r="J1821" s="23">
        <v>23.528167387909409</v>
      </c>
      <c r="K1821" s="24">
        <f t="shared" si="339"/>
        <v>2.2164215655276993</v>
      </c>
      <c r="L1821" t="str">
        <f t="shared" si="340"/>
        <v>Z</v>
      </c>
      <c r="M1821" s="10">
        <f t="shared" si="341"/>
        <v>0.95</v>
      </c>
      <c r="N1821" s="24">
        <f t="shared" si="342"/>
        <v>1.6448536269514715</v>
      </c>
      <c r="O1821" s="25">
        <f t="shared" si="343"/>
        <v>54.730618476863768</v>
      </c>
      <c r="P1821" s="8">
        <f t="shared" si="344"/>
        <v>76</v>
      </c>
      <c r="Q1821" s="8">
        <f t="shared" si="345"/>
        <v>551.99999999999966</v>
      </c>
      <c r="R1821" s="8">
        <f t="shared" si="346"/>
        <v>364.68667767524767</v>
      </c>
      <c r="S1821" s="8">
        <f t="shared" si="347"/>
        <v>365</v>
      </c>
      <c r="T1821" t="s">
        <v>62</v>
      </c>
    </row>
    <row r="1822" spans="1:20" x14ac:dyDescent="0.35">
      <c r="A1822" s="18" t="s">
        <v>3694</v>
      </c>
      <c r="B1822" s="18" t="s">
        <v>3695</v>
      </c>
      <c r="C1822" s="19">
        <v>763.35</v>
      </c>
      <c r="D1822" s="20">
        <f t="shared" si="336"/>
        <v>8.2812971128617944E-5</v>
      </c>
      <c r="E1822" s="10">
        <f>SUM($C$5:C1822)/SUM($C$5:$C$3941)</f>
        <v>0.94149427892173343</v>
      </c>
      <c r="F1822" t="str">
        <f t="shared" si="337"/>
        <v>B</v>
      </c>
      <c r="G1822" s="21">
        <v>33.189130434782612</v>
      </c>
      <c r="H1822" s="22">
        <f t="shared" si="338"/>
        <v>19.913478260869567</v>
      </c>
      <c r="I1822" s="23">
        <v>0.44230769230769229</v>
      </c>
      <c r="J1822" s="23">
        <v>1.377885016666976</v>
      </c>
      <c r="K1822" s="24">
        <f t="shared" si="339"/>
        <v>3.1152182985514241</v>
      </c>
      <c r="L1822" t="str">
        <f t="shared" si="340"/>
        <v>Z</v>
      </c>
      <c r="M1822" s="10">
        <f t="shared" si="341"/>
        <v>0.95</v>
      </c>
      <c r="N1822" s="24">
        <f t="shared" si="342"/>
        <v>1.6448536269514715</v>
      </c>
      <c r="O1822" s="25">
        <f t="shared" si="343"/>
        <v>3.2052007242578577</v>
      </c>
      <c r="P1822" s="8">
        <f t="shared" si="344"/>
        <v>5</v>
      </c>
      <c r="Q1822" s="8">
        <f t="shared" si="345"/>
        <v>23</v>
      </c>
      <c r="R1822" s="8">
        <f t="shared" si="346"/>
        <v>15.198661887116344</v>
      </c>
      <c r="S1822" s="8">
        <f t="shared" si="347"/>
        <v>16</v>
      </c>
      <c r="T1822" t="s">
        <v>175</v>
      </c>
    </row>
    <row r="1823" spans="1:20" x14ac:dyDescent="0.35">
      <c r="A1823" s="18" t="s">
        <v>3696</v>
      </c>
      <c r="B1823" s="18" t="s">
        <v>3697</v>
      </c>
      <c r="C1823" s="19">
        <v>763.2</v>
      </c>
      <c r="D1823" s="20">
        <f t="shared" si="336"/>
        <v>8.2796698192652413E-5</v>
      </c>
      <c r="E1823" s="10">
        <f>SUM($C$5:C1823)/SUM($C$5:$C$3941)</f>
        <v>0.94157707561992598</v>
      </c>
      <c r="F1823" t="str">
        <f t="shared" si="337"/>
        <v>B</v>
      </c>
      <c r="G1823" s="21">
        <v>1.956923076923077</v>
      </c>
      <c r="H1823" s="22">
        <f t="shared" si="338"/>
        <v>1.1741538461538461</v>
      </c>
      <c r="I1823" s="23">
        <v>7.5</v>
      </c>
      <c r="J1823" s="23">
        <v>27.728020795846611</v>
      </c>
      <c r="K1823" s="24">
        <f t="shared" si="339"/>
        <v>3.6970694394462149</v>
      </c>
      <c r="L1823" t="str">
        <f t="shared" si="340"/>
        <v>Z</v>
      </c>
      <c r="M1823" s="10">
        <f t="shared" si="341"/>
        <v>0.95</v>
      </c>
      <c r="N1823" s="24">
        <f t="shared" si="342"/>
        <v>1.6448536269514715</v>
      </c>
      <c r="O1823" s="25">
        <f t="shared" si="343"/>
        <v>64.500209569057674</v>
      </c>
      <c r="P1823" s="8">
        <f t="shared" si="344"/>
        <v>80</v>
      </c>
      <c r="Q1823" s="8">
        <f t="shared" si="345"/>
        <v>390</v>
      </c>
      <c r="R1823" s="8">
        <f t="shared" si="346"/>
        <v>257.74176535839683</v>
      </c>
      <c r="S1823" s="8">
        <f t="shared" si="347"/>
        <v>258</v>
      </c>
      <c r="T1823" t="s">
        <v>62</v>
      </c>
    </row>
    <row r="1824" spans="1:20" x14ac:dyDescent="0.35">
      <c r="A1824" s="18" t="s">
        <v>3698</v>
      </c>
      <c r="B1824" s="18" t="s">
        <v>3699</v>
      </c>
      <c r="C1824" s="19">
        <v>762.51</v>
      </c>
      <c r="D1824" s="20">
        <f t="shared" si="336"/>
        <v>8.2721842687210928E-5</v>
      </c>
      <c r="E1824" s="10">
        <f>SUM($C$5:C1824)/SUM($C$5:$C$3941)</f>
        <v>0.94165979746261319</v>
      </c>
      <c r="F1824" t="str">
        <f t="shared" si="337"/>
        <v>B</v>
      </c>
      <c r="G1824" s="21">
        <v>0.41105660377358488</v>
      </c>
      <c r="H1824" s="22">
        <f t="shared" si="338"/>
        <v>0.24663396226415091</v>
      </c>
      <c r="I1824" s="23">
        <v>35.67307692307692</v>
      </c>
      <c r="J1824" s="23">
        <v>49.417279328482479</v>
      </c>
      <c r="K1824" s="24">
        <f t="shared" si="339"/>
        <v>1.3852822237633904</v>
      </c>
      <c r="L1824" t="str">
        <f t="shared" si="340"/>
        <v>Y</v>
      </c>
      <c r="M1824" s="10">
        <f t="shared" si="341"/>
        <v>0.95</v>
      </c>
      <c r="N1824" s="24">
        <f t="shared" si="342"/>
        <v>1.6448536269514715</v>
      </c>
      <c r="O1824" s="25">
        <f t="shared" si="343"/>
        <v>114.95320551321959</v>
      </c>
      <c r="P1824" s="8">
        <f t="shared" si="344"/>
        <v>187</v>
      </c>
      <c r="Q1824" s="8">
        <f t="shared" si="345"/>
        <v>1854.9999999999998</v>
      </c>
      <c r="R1824" s="8">
        <f t="shared" si="346"/>
        <v>1226.480124636764</v>
      </c>
      <c r="S1824" s="8">
        <f t="shared" si="347"/>
        <v>1227</v>
      </c>
      <c r="T1824" t="s">
        <v>62</v>
      </c>
    </row>
    <row r="1825" spans="1:20" x14ac:dyDescent="0.35">
      <c r="A1825" s="18" t="s">
        <v>3700</v>
      </c>
      <c r="B1825" s="18" t="s">
        <v>3701</v>
      </c>
      <c r="C1825" s="19">
        <v>762.26</v>
      </c>
      <c r="D1825" s="20">
        <f t="shared" si="336"/>
        <v>8.2694721127268364E-5</v>
      </c>
      <c r="E1825" s="10">
        <f>SUM($C$5:C1825)/SUM($C$5:$C$3941)</f>
        <v>0.94174249218374051</v>
      </c>
      <c r="F1825" t="str">
        <f t="shared" si="337"/>
        <v>B</v>
      </c>
      <c r="G1825" s="21">
        <v>2.177885714285714</v>
      </c>
      <c r="H1825" s="22">
        <f t="shared" si="338"/>
        <v>1.3067314285714284</v>
      </c>
      <c r="I1825" s="23">
        <v>6.7307692307692308</v>
      </c>
      <c r="J1825" s="23">
        <v>27.91873036653055</v>
      </c>
      <c r="K1825" s="24">
        <f t="shared" si="339"/>
        <v>4.1479256544559675</v>
      </c>
      <c r="L1825" t="str">
        <f t="shared" si="340"/>
        <v>Z</v>
      </c>
      <c r="M1825" s="10">
        <f t="shared" si="341"/>
        <v>0.95</v>
      </c>
      <c r="N1825" s="24">
        <f t="shared" si="342"/>
        <v>1.6448536269514715</v>
      </c>
      <c r="O1825" s="25">
        <f t="shared" si="343"/>
        <v>64.943833272549043</v>
      </c>
      <c r="P1825" s="8">
        <f t="shared" si="344"/>
        <v>79</v>
      </c>
      <c r="Q1825" s="8">
        <f t="shared" si="345"/>
        <v>350</v>
      </c>
      <c r="R1825" s="8">
        <f t="shared" si="346"/>
        <v>231.44928939041478</v>
      </c>
      <c r="S1825" s="8">
        <f t="shared" si="347"/>
        <v>232</v>
      </c>
      <c r="T1825" t="s">
        <v>62</v>
      </c>
    </row>
    <row r="1826" spans="1:20" x14ac:dyDescent="0.35">
      <c r="A1826" s="18" t="s">
        <v>3702</v>
      </c>
      <c r="B1826" s="18" t="s">
        <v>3703</v>
      </c>
      <c r="C1826" s="19">
        <v>761.19</v>
      </c>
      <c r="D1826" s="20">
        <f t="shared" si="336"/>
        <v>8.2578640850714205E-5</v>
      </c>
      <c r="E1826" s="10">
        <f>SUM($C$5:C1826)/SUM($C$5:$C$3941)</f>
        <v>0.9418250708245911</v>
      </c>
      <c r="F1826" t="str">
        <f t="shared" si="337"/>
        <v>B</v>
      </c>
      <c r="G1826" s="21">
        <v>1.430808270676692</v>
      </c>
      <c r="H1826" s="22">
        <f t="shared" si="338"/>
        <v>0.85848496240601524</v>
      </c>
      <c r="I1826" s="23">
        <v>10.23076923076923</v>
      </c>
      <c r="J1826" s="23">
        <v>23.25781790096244</v>
      </c>
      <c r="K1826" s="24">
        <f t="shared" si="339"/>
        <v>2.2733205467106146</v>
      </c>
      <c r="L1826" t="str">
        <f t="shared" si="340"/>
        <v>Z</v>
      </c>
      <c r="M1826" s="10">
        <f t="shared" si="341"/>
        <v>0.95</v>
      </c>
      <c r="N1826" s="24">
        <f t="shared" si="342"/>
        <v>1.6448536269514715</v>
      </c>
      <c r="O1826" s="25">
        <f t="shared" si="343"/>
        <v>54.101738446321569</v>
      </c>
      <c r="P1826" s="8">
        <f t="shared" si="344"/>
        <v>75</v>
      </c>
      <c r="Q1826" s="8">
        <f t="shared" si="345"/>
        <v>532</v>
      </c>
      <c r="R1826" s="8">
        <f t="shared" si="346"/>
        <v>352.05009661717776</v>
      </c>
      <c r="S1826" s="8">
        <f t="shared" si="347"/>
        <v>353</v>
      </c>
      <c r="T1826" t="s">
        <v>62</v>
      </c>
    </row>
    <row r="1827" spans="1:20" x14ac:dyDescent="0.35">
      <c r="A1827" s="18" t="s">
        <v>3704</v>
      </c>
      <c r="B1827" s="18" t="s">
        <v>3705</v>
      </c>
      <c r="C1827" s="19">
        <v>761.16</v>
      </c>
      <c r="D1827" s="20">
        <f t="shared" si="336"/>
        <v>8.2575386263521088E-5</v>
      </c>
      <c r="E1827" s="10">
        <f>SUM($C$5:C1827)/SUM($C$5:$C$3941)</f>
        <v>0.94190764621085465</v>
      </c>
      <c r="F1827" t="str">
        <f t="shared" si="337"/>
        <v>B</v>
      </c>
      <c r="G1827" s="21">
        <v>3.8058000000000001</v>
      </c>
      <c r="H1827" s="22">
        <f t="shared" si="338"/>
        <v>2.28348</v>
      </c>
      <c r="I1827" s="23">
        <v>3.8461538461538458</v>
      </c>
      <c r="J1827" s="23">
        <v>8.61459003015419</v>
      </c>
      <c r="K1827" s="24">
        <f t="shared" si="339"/>
        <v>2.2397934078400894</v>
      </c>
      <c r="L1827" t="str">
        <f t="shared" si="340"/>
        <v>Z</v>
      </c>
      <c r="M1827" s="10">
        <f t="shared" si="341"/>
        <v>0.95</v>
      </c>
      <c r="N1827" s="24">
        <f t="shared" si="342"/>
        <v>1.6448536269514715</v>
      </c>
      <c r="O1827" s="25">
        <f t="shared" si="343"/>
        <v>20.039037996526968</v>
      </c>
      <c r="P1827" s="8">
        <f t="shared" si="344"/>
        <v>28</v>
      </c>
      <c r="Q1827" s="8">
        <f t="shared" si="345"/>
        <v>199.99999999999997</v>
      </c>
      <c r="R1827" s="8">
        <f t="shared" si="346"/>
        <v>132.35226854013683</v>
      </c>
      <c r="S1827" s="8">
        <f t="shared" si="347"/>
        <v>133</v>
      </c>
      <c r="T1827" t="s">
        <v>62</v>
      </c>
    </row>
    <row r="1828" spans="1:20" x14ac:dyDescent="0.35">
      <c r="A1828" s="18" t="s">
        <v>3706</v>
      </c>
      <c r="B1828" s="18" t="s">
        <v>3707</v>
      </c>
      <c r="C1828" s="19">
        <v>759</v>
      </c>
      <c r="D1828" s="20">
        <f t="shared" si="336"/>
        <v>8.2341055985617363E-5</v>
      </c>
      <c r="E1828" s="10">
        <f>SUM($C$5:C1828)/SUM($C$5:$C$3941)</f>
        <v>0.94198998726684025</v>
      </c>
      <c r="F1828" t="str">
        <f t="shared" si="337"/>
        <v>B</v>
      </c>
      <c r="G1828" s="21">
        <v>37.950000000000003</v>
      </c>
      <c r="H1828" s="22">
        <f t="shared" si="338"/>
        <v>22.77</v>
      </c>
      <c r="I1828" s="23">
        <v>0.38461538461538458</v>
      </c>
      <c r="J1828" s="23">
        <v>0.97324696408054934</v>
      </c>
      <c r="K1828" s="24">
        <f t="shared" si="339"/>
        <v>2.5304421066094287</v>
      </c>
      <c r="L1828" t="str">
        <f t="shared" si="340"/>
        <v>Z</v>
      </c>
      <c r="M1828" s="10">
        <f t="shared" si="341"/>
        <v>0.95</v>
      </c>
      <c r="N1828" s="24">
        <f t="shared" si="342"/>
        <v>1.6448536269514715</v>
      </c>
      <c r="O1828" s="25">
        <f t="shared" si="343"/>
        <v>2.263942082553819</v>
      </c>
      <c r="P1828" s="8">
        <f t="shared" si="344"/>
        <v>4</v>
      </c>
      <c r="Q1828" s="8">
        <f t="shared" si="345"/>
        <v>20</v>
      </c>
      <c r="R1828" s="8">
        <f t="shared" si="346"/>
        <v>13.254046208125736</v>
      </c>
      <c r="S1828" s="8">
        <f t="shared" si="347"/>
        <v>14</v>
      </c>
      <c r="T1828" t="s">
        <v>62</v>
      </c>
    </row>
    <row r="1829" spans="1:20" x14ac:dyDescent="0.35">
      <c r="A1829" s="18" t="s">
        <v>3708</v>
      </c>
      <c r="B1829" s="18" t="s">
        <v>3709</v>
      </c>
      <c r="C1829" s="19">
        <v>757.67</v>
      </c>
      <c r="D1829" s="20">
        <f t="shared" si="336"/>
        <v>8.219676928672293E-5</v>
      </c>
      <c r="E1829" s="10">
        <f>SUM($C$5:C1829)/SUM($C$5:$C$3941)</f>
        <v>0.94207218403612702</v>
      </c>
      <c r="F1829" t="str">
        <f t="shared" si="337"/>
        <v>B</v>
      </c>
      <c r="G1829" s="21">
        <v>8.1469892473118275</v>
      </c>
      <c r="H1829" s="22">
        <f t="shared" si="338"/>
        <v>4.888193548387096</v>
      </c>
      <c r="I1829" s="23">
        <v>1.788461538461539</v>
      </c>
      <c r="J1829" s="23">
        <v>4.5904271169618589</v>
      </c>
      <c r="K1829" s="24">
        <f t="shared" si="339"/>
        <v>2.5666904309894258</v>
      </c>
      <c r="L1829" t="str">
        <f t="shared" si="340"/>
        <v>Z</v>
      </c>
      <c r="M1829" s="10">
        <f t="shared" si="341"/>
        <v>0.95</v>
      </c>
      <c r="N1829" s="24">
        <f t="shared" si="342"/>
        <v>1.6448536269514715</v>
      </c>
      <c r="O1829" s="25">
        <f t="shared" si="343"/>
        <v>10.678133619254771</v>
      </c>
      <c r="P1829" s="8">
        <f t="shared" si="344"/>
        <v>15</v>
      </c>
      <c r="Q1829" s="8">
        <f t="shared" si="345"/>
        <v>93.000000000000028</v>
      </c>
      <c r="R1829" s="8">
        <f t="shared" si="346"/>
        <v>61.685384389019475</v>
      </c>
      <c r="S1829" s="8">
        <f t="shared" si="347"/>
        <v>62</v>
      </c>
      <c r="T1829" t="s">
        <v>62</v>
      </c>
    </row>
    <row r="1830" spans="1:20" x14ac:dyDescent="0.35">
      <c r="A1830" s="18" t="s">
        <v>3710</v>
      </c>
      <c r="B1830" s="18" t="s">
        <v>3711</v>
      </c>
      <c r="C1830" s="19">
        <v>757.51</v>
      </c>
      <c r="D1830" s="20">
        <f t="shared" si="336"/>
        <v>8.217941148835969E-5</v>
      </c>
      <c r="E1830" s="10">
        <f>SUM($C$5:C1830)/SUM($C$5:$C$3941)</f>
        <v>0.94215436344761538</v>
      </c>
      <c r="F1830" t="str">
        <f t="shared" si="337"/>
        <v>B</v>
      </c>
      <c r="G1830" s="21">
        <v>1.1836093750000001</v>
      </c>
      <c r="H1830" s="22">
        <f t="shared" si="338"/>
        <v>0.71016562500000002</v>
      </c>
      <c r="I1830" s="23">
        <v>12.30769230769231</v>
      </c>
      <c r="J1830" s="23">
        <v>69.626324315645078</v>
      </c>
      <c r="K1830" s="24">
        <f t="shared" si="339"/>
        <v>5.6571388506461613</v>
      </c>
      <c r="L1830" t="str">
        <f t="shared" si="340"/>
        <v>Z</v>
      </c>
      <c r="M1830" s="10">
        <f t="shared" si="341"/>
        <v>0.95</v>
      </c>
      <c r="N1830" s="24">
        <f t="shared" si="342"/>
        <v>1.6448536269514715</v>
      </c>
      <c r="O1830" s="25">
        <f t="shared" si="343"/>
        <v>161.96296673850517</v>
      </c>
      <c r="P1830" s="8">
        <f t="shared" si="344"/>
        <v>187</v>
      </c>
      <c r="Q1830" s="8">
        <f t="shared" si="345"/>
        <v>640.00000000000011</v>
      </c>
      <c r="R1830" s="8">
        <f t="shared" si="346"/>
        <v>424.54639887904926</v>
      </c>
      <c r="S1830" s="8">
        <f t="shared" si="347"/>
        <v>425</v>
      </c>
      <c r="T1830" t="s">
        <v>175</v>
      </c>
    </row>
    <row r="1831" spans="1:20" x14ac:dyDescent="0.35">
      <c r="A1831" s="18" t="s">
        <v>3712</v>
      </c>
      <c r="B1831" s="18" t="s">
        <v>3713</v>
      </c>
      <c r="C1831" s="19">
        <v>756.54</v>
      </c>
      <c r="D1831" s="20">
        <f t="shared" si="336"/>
        <v>8.2074179835782551E-5</v>
      </c>
      <c r="E1831" s="10">
        <f>SUM($C$5:C1831)/SUM($C$5:$C$3941)</f>
        <v>0.94223643762745102</v>
      </c>
      <c r="F1831" t="str">
        <f t="shared" si="337"/>
        <v>B</v>
      </c>
      <c r="G1831" s="21">
        <v>4.7283749999999998</v>
      </c>
      <c r="H1831" s="22">
        <f t="shared" si="338"/>
        <v>2.8370249999999997</v>
      </c>
      <c r="I1831" s="23">
        <v>3.0769230769230771</v>
      </c>
      <c r="J1831" s="23">
        <v>4.7396787921535717</v>
      </c>
      <c r="K1831" s="24">
        <f t="shared" si="339"/>
        <v>1.5403956074499108</v>
      </c>
      <c r="L1831" t="str">
        <f t="shared" si="340"/>
        <v>Y</v>
      </c>
      <c r="M1831" s="10">
        <f t="shared" si="341"/>
        <v>0.95</v>
      </c>
      <c r="N1831" s="24">
        <f t="shared" si="342"/>
        <v>1.6448536269514715</v>
      </c>
      <c r="O1831" s="25">
        <f t="shared" si="343"/>
        <v>11.025319031415181</v>
      </c>
      <c r="P1831" s="8">
        <f t="shared" si="344"/>
        <v>18</v>
      </c>
      <c r="Q1831" s="8">
        <f t="shared" si="345"/>
        <v>160</v>
      </c>
      <c r="R1831" s="8">
        <f t="shared" si="346"/>
        <v>106.20461960149572</v>
      </c>
      <c r="S1831" s="8">
        <f t="shared" si="347"/>
        <v>107</v>
      </c>
      <c r="T1831" t="s">
        <v>62</v>
      </c>
    </row>
    <row r="1832" spans="1:20" x14ac:dyDescent="0.35">
      <c r="A1832" s="18" t="s">
        <v>3714</v>
      </c>
      <c r="B1832" s="18" t="s">
        <v>3715</v>
      </c>
      <c r="C1832" s="19">
        <v>756.48</v>
      </c>
      <c r="D1832" s="20">
        <f t="shared" si="336"/>
        <v>8.2067670661396344E-5</v>
      </c>
      <c r="E1832" s="10">
        <f>SUM($C$5:C1832)/SUM($C$5:$C$3941)</f>
        <v>0.94231850529811245</v>
      </c>
      <c r="F1832" t="str">
        <f t="shared" si="337"/>
        <v>B</v>
      </c>
      <c r="G1832" s="21">
        <v>2.0226737967914441</v>
      </c>
      <c r="H1832" s="22">
        <f t="shared" si="338"/>
        <v>1.2136042780748664</v>
      </c>
      <c r="I1832" s="23">
        <v>7.1923076923076934</v>
      </c>
      <c r="J1832" s="23">
        <v>22.315068734139079</v>
      </c>
      <c r="K1832" s="24">
        <f t="shared" si="339"/>
        <v>3.1026298774738823</v>
      </c>
      <c r="L1832" t="str">
        <f t="shared" si="340"/>
        <v>Z</v>
      </c>
      <c r="M1832" s="10">
        <f t="shared" si="341"/>
        <v>0.95</v>
      </c>
      <c r="N1832" s="24">
        <f t="shared" si="342"/>
        <v>1.6448536269514715</v>
      </c>
      <c r="O1832" s="25">
        <f t="shared" si="343"/>
        <v>51.908739556178297</v>
      </c>
      <c r="P1832" s="8">
        <f t="shared" si="344"/>
        <v>67</v>
      </c>
      <c r="Q1832" s="8">
        <f t="shared" si="345"/>
        <v>374.00000000000006</v>
      </c>
      <c r="R1832" s="8">
        <f t="shared" si="346"/>
        <v>248.26314319381265</v>
      </c>
      <c r="S1832" s="8">
        <f t="shared" si="347"/>
        <v>249</v>
      </c>
      <c r="T1832" t="s">
        <v>175</v>
      </c>
    </row>
    <row r="1833" spans="1:20" x14ac:dyDescent="0.35">
      <c r="A1833" s="18" t="s">
        <v>3716</v>
      </c>
      <c r="B1833" s="18" t="s">
        <v>3717</v>
      </c>
      <c r="C1833" s="19">
        <v>756.19</v>
      </c>
      <c r="D1833" s="20">
        <f t="shared" si="336"/>
        <v>8.203620965186298E-5</v>
      </c>
      <c r="E1833" s="10">
        <f>SUM($C$5:C1833)/SUM($C$5:$C$3941)</f>
        <v>0.94240054150776431</v>
      </c>
      <c r="F1833" t="str">
        <f t="shared" si="337"/>
        <v>B</v>
      </c>
      <c r="G1833" s="21">
        <v>3.8385279187817258</v>
      </c>
      <c r="H1833" s="22">
        <f t="shared" si="338"/>
        <v>2.3031167512690356</v>
      </c>
      <c r="I1833" s="23">
        <v>3.7884615384615379</v>
      </c>
      <c r="J1833" s="23">
        <v>4.3265552047406226</v>
      </c>
      <c r="K1833" s="24">
        <f t="shared" si="339"/>
        <v>1.1420348763782355</v>
      </c>
      <c r="L1833" t="str">
        <f t="shared" si="340"/>
        <v>Y</v>
      </c>
      <c r="M1833" s="10">
        <f t="shared" si="341"/>
        <v>0.95</v>
      </c>
      <c r="N1833" s="24">
        <f t="shared" si="342"/>
        <v>1.6448536269514715</v>
      </c>
      <c r="O1833" s="25">
        <f t="shared" si="343"/>
        <v>10.064321556613535</v>
      </c>
      <c r="P1833" s="8">
        <f t="shared" si="344"/>
        <v>18</v>
      </c>
      <c r="Q1833" s="8">
        <f t="shared" si="345"/>
        <v>196.99999999999997</v>
      </c>
      <c r="R1833" s="8">
        <f t="shared" si="346"/>
        <v>130.79469632378485</v>
      </c>
      <c r="S1833" s="8">
        <f t="shared" si="347"/>
        <v>131</v>
      </c>
      <c r="T1833" t="s">
        <v>175</v>
      </c>
    </row>
    <row r="1834" spans="1:20" x14ac:dyDescent="0.35">
      <c r="A1834" s="18" t="s">
        <v>3718</v>
      </c>
      <c r="B1834" s="18" t="s">
        <v>3719</v>
      </c>
      <c r="C1834" s="19">
        <v>752.7</v>
      </c>
      <c r="D1834" s="20">
        <f t="shared" si="336"/>
        <v>8.1657592675064809E-5</v>
      </c>
      <c r="E1834" s="10">
        <f>SUM($C$5:C1834)/SUM($C$5:$C$3941)</f>
        <v>0.94248219910043929</v>
      </c>
      <c r="F1834" t="str">
        <f t="shared" si="337"/>
        <v>B</v>
      </c>
      <c r="G1834" s="21">
        <v>3.6187499999999999</v>
      </c>
      <c r="H1834" s="22">
        <f t="shared" si="338"/>
        <v>2.1712499999999997</v>
      </c>
      <c r="I1834" s="23">
        <v>4</v>
      </c>
      <c r="J1834" s="23">
        <v>6.6745051957312267</v>
      </c>
      <c r="K1834" s="24">
        <f t="shared" si="339"/>
        <v>1.6686262989328067</v>
      </c>
      <c r="L1834" t="str">
        <f t="shared" si="340"/>
        <v>Y</v>
      </c>
      <c r="M1834" s="10">
        <f t="shared" si="341"/>
        <v>0.95</v>
      </c>
      <c r="N1834" s="24">
        <f t="shared" si="342"/>
        <v>1.6448536269514715</v>
      </c>
      <c r="O1834" s="25">
        <f t="shared" si="343"/>
        <v>15.5260625006064</v>
      </c>
      <c r="P1834" s="8">
        <f t="shared" si="344"/>
        <v>24</v>
      </c>
      <c r="Q1834" s="8">
        <f t="shared" si="345"/>
        <v>208</v>
      </c>
      <c r="R1834" s="8">
        <f t="shared" si="346"/>
        <v>138.41773857125466</v>
      </c>
      <c r="S1834" s="8">
        <f t="shared" si="347"/>
        <v>139</v>
      </c>
      <c r="T1834" t="s">
        <v>62</v>
      </c>
    </row>
    <row r="1835" spans="1:20" x14ac:dyDescent="0.35">
      <c r="A1835" s="18" t="s">
        <v>3720</v>
      </c>
      <c r="B1835" s="18" t="s">
        <v>3721</v>
      </c>
      <c r="C1835" s="19">
        <v>751.8</v>
      </c>
      <c r="D1835" s="20">
        <f t="shared" si="336"/>
        <v>8.1559955059271587E-5</v>
      </c>
      <c r="E1835" s="10">
        <f>SUM($C$5:C1835)/SUM($C$5:$C$3941)</f>
        <v>0.94256375905549861</v>
      </c>
      <c r="F1835" t="str">
        <f t="shared" si="337"/>
        <v>B</v>
      </c>
      <c r="G1835" s="21">
        <v>0.42</v>
      </c>
      <c r="H1835" s="22">
        <f t="shared" si="338"/>
        <v>0.252</v>
      </c>
      <c r="I1835" s="23">
        <v>34.42307692307692</v>
      </c>
      <c r="J1835" s="23">
        <v>31.305794836529991</v>
      </c>
      <c r="K1835" s="24">
        <f t="shared" si="339"/>
        <v>0.90944208463662557</v>
      </c>
      <c r="L1835" t="str">
        <f t="shared" si="340"/>
        <v>X</v>
      </c>
      <c r="M1835" s="10">
        <f t="shared" si="341"/>
        <v>0.95</v>
      </c>
      <c r="N1835" s="24">
        <f t="shared" si="342"/>
        <v>1.6448536269514715</v>
      </c>
      <c r="O1835" s="25">
        <f t="shared" si="343"/>
        <v>72.82273562001113</v>
      </c>
      <c r="P1835" s="8">
        <f t="shared" si="344"/>
        <v>142</v>
      </c>
      <c r="Q1835" s="8">
        <f t="shared" si="345"/>
        <v>1789.9999999999998</v>
      </c>
      <c r="R1835" s="8">
        <f t="shared" si="346"/>
        <v>1191.9039057889358</v>
      </c>
      <c r="S1835" s="8">
        <f t="shared" si="347"/>
        <v>1192</v>
      </c>
      <c r="T1835" t="s">
        <v>62</v>
      </c>
    </row>
    <row r="1836" spans="1:20" x14ac:dyDescent="0.35">
      <c r="A1836" s="18" t="s">
        <v>3722</v>
      </c>
      <c r="B1836" s="18" t="s">
        <v>3723</v>
      </c>
      <c r="C1836" s="19">
        <v>751.66</v>
      </c>
      <c r="D1836" s="20">
        <f t="shared" si="336"/>
        <v>8.1544766985703753E-5</v>
      </c>
      <c r="E1836" s="10">
        <f>SUM($C$5:C1836)/SUM($C$5:$C$3941)</f>
        <v>0.94264530382248435</v>
      </c>
      <c r="F1836" t="str">
        <f t="shared" si="337"/>
        <v>B</v>
      </c>
      <c r="G1836" s="21">
        <v>0.583134212567882</v>
      </c>
      <c r="H1836" s="22">
        <f t="shared" si="338"/>
        <v>0.34988052754072918</v>
      </c>
      <c r="I1836" s="23">
        <v>24.78846153846154</v>
      </c>
      <c r="J1836" s="23">
        <v>36.7617323081028</v>
      </c>
      <c r="K1836" s="24">
        <f t="shared" si="339"/>
        <v>1.4830179053695465</v>
      </c>
      <c r="L1836" t="str">
        <f t="shared" si="340"/>
        <v>Y</v>
      </c>
      <c r="M1836" s="10">
        <f t="shared" si="341"/>
        <v>0.95</v>
      </c>
      <c r="N1836" s="24">
        <f t="shared" si="342"/>
        <v>1.6448536269514715</v>
      </c>
      <c r="O1836" s="25">
        <f t="shared" si="343"/>
        <v>85.514197188910174</v>
      </c>
      <c r="P1836" s="8">
        <f t="shared" si="344"/>
        <v>136</v>
      </c>
      <c r="Q1836" s="8">
        <f t="shared" si="345"/>
        <v>1289</v>
      </c>
      <c r="R1836" s="8">
        <f t="shared" si="346"/>
        <v>858.38391352429085</v>
      </c>
      <c r="S1836" s="8">
        <f t="shared" si="347"/>
        <v>859</v>
      </c>
      <c r="T1836" t="s">
        <v>62</v>
      </c>
    </row>
    <row r="1837" spans="1:20" x14ac:dyDescent="0.35">
      <c r="A1837" s="18" t="s">
        <v>3724</v>
      </c>
      <c r="B1837" s="18" t="s">
        <v>3725</v>
      </c>
      <c r="C1837" s="19">
        <v>751.34</v>
      </c>
      <c r="D1837" s="20">
        <f t="shared" si="336"/>
        <v>8.1510051388977272E-5</v>
      </c>
      <c r="E1837" s="10">
        <f>SUM($C$5:C1837)/SUM($C$5:$C$3941)</f>
        <v>0.94272681387387325</v>
      </c>
      <c r="F1837" t="str">
        <f t="shared" si="337"/>
        <v>B</v>
      </c>
      <c r="G1837" s="21">
        <v>0.81138228941684665</v>
      </c>
      <c r="H1837" s="22">
        <f t="shared" si="338"/>
        <v>0.48682937365010798</v>
      </c>
      <c r="I1837" s="23">
        <v>17.80769230769231</v>
      </c>
      <c r="J1837" s="23">
        <v>56.903095632920987</v>
      </c>
      <c r="K1837" s="24">
        <f t="shared" si="339"/>
        <v>3.1954222169674846</v>
      </c>
      <c r="L1837" t="str">
        <f t="shared" si="340"/>
        <v>Z</v>
      </c>
      <c r="M1837" s="10">
        <f t="shared" si="341"/>
        <v>0.95</v>
      </c>
      <c r="N1837" s="24">
        <f t="shared" si="342"/>
        <v>1.6448536269514715</v>
      </c>
      <c r="O1837" s="25">
        <f t="shared" si="343"/>
        <v>132.36651907017122</v>
      </c>
      <c r="P1837" s="8">
        <f t="shared" si="344"/>
        <v>168</v>
      </c>
      <c r="Q1837" s="8">
        <f t="shared" si="345"/>
        <v>926.00000000000011</v>
      </c>
      <c r="R1837" s="8">
        <f t="shared" si="346"/>
        <v>616.78258677948907</v>
      </c>
      <c r="S1837" s="8">
        <f t="shared" si="347"/>
        <v>617</v>
      </c>
      <c r="T1837" t="s">
        <v>62</v>
      </c>
    </row>
    <row r="1838" spans="1:20" x14ac:dyDescent="0.35">
      <c r="A1838" s="18" t="s">
        <v>3726</v>
      </c>
      <c r="B1838" s="18" t="s">
        <v>3727</v>
      </c>
      <c r="C1838" s="19">
        <v>751.21</v>
      </c>
      <c r="D1838" s="20">
        <f t="shared" si="336"/>
        <v>8.1495948177807149E-5</v>
      </c>
      <c r="E1838" s="10">
        <f>SUM($C$5:C1838)/SUM($C$5:$C$3941)</f>
        <v>0.94280830982205122</v>
      </c>
      <c r="F1838" t="str">
        <f t="shared" si="337"/>
        <v>B</v>
      </c>
      <c r="G1838" s="21">
        <v>0.83098451327433631</v>
      </c>
      <c r="H1838" s="22">
        <f t="shared" si="338"/>
        <v>0.49859070796460175</v>
      </c>
      <c r="I1838" s="23">
        <v>17.38461538461538</v>
      </c>
      <c r="J1838" s="23">
        <v>34.126152265918023</v>
      </c>
      <c r="K1838" s="24">
        <f t="shared" si="339"/>
        <v>1.9630087586590019</v>
      </c>
      <c r="L1838" t="str">
        <f t="shared" si="340"/>
        <v>Y</v>
      </c>
      <c r="M1838" s="10">
        <f t="shared" si="341"/>
        <v>0.95</v>
      </c>
      <c r="N1838" s="24">
        <f t="shared" si="342"/>
        <v>1.6448536269514715</v>
      </c>
      <c r="O1838" s="25">
        <f t="shared" si="343"/>
        <v>79.383378609806698</v>
      </c>
      <c r="P1838" s="8">
        <f t="shared" si="344"/>
        <v>115</v>
      </c>
      <c r="Q1838" s="8">
        <f t="shared" si="345"/>
        <v>903.99999999999977</v>
      </c>
      <c r="R1838" s="8">
        <f t="shared" si="346"/>
        <v>602.18110300865487</v>
      </c>
      <c r="S1838" s="8">
        <f t="shared" si="347"/>
        <v>603</v>
      </c>
      <c r="T1838" t="s">
        <v>62</v>
      </c>
    </row>
    <row r="1839" spans="1:20" x14ac:dyDescent="0.35">
      <c r="A1839" s="18" t="s">
        <v>3728</v>
      </c>
      <c r="B1839" s="18" t="s">
        <v>3729</v>
      </c>
      <c r="C1839" s="19">
        <v>750.48</v>
      </c>
      <c r="D1839" s="20">
        <f t="shared" si="336"/>
        <v>8.1416753222774863E-5</v>
      </c>
      <c r="E1839" s="10">
        <f>SUM($C$5:C1839)/SUM($C$5:$C$3941)</f>
        <v>0.94288972657527403</v>
      </c>
      <c r="F1839" t="str">
        <f t="shared" si="337"/>
        <v>B</v>
      </c>
      <c r="G1839" s="21">
        <v>53.605714285714278</v>
      </c>
      <c r="H1839" s="22">
        <f t="shared" si="338"/>
        <v>32.163428571428568</v>
      </c>
      <c r="I1839" s="23">
        <v>0.26923076923076922</v>
      </c>
      <c r="J1839" s="23">
        <v>0.74400570879595085</v>
      </c>
      <c r="K1839" s="24">
        <f t="shared" si="339"/>
        <v>2.7634497755278176</v>
      </c>
      <c r="L1839" t="str">
        <f t="shared" si="340"/>
        <v>Z</v>
      </c>
      <c r="M1839" s="10">
        <f t="shared" si="341"/>
        <v>0.95</v>
      </c>
      <c r="N1839" s="24">
        <f t="shared" si="342"/>
        <v>1.6448536269514715</v>
      </c>
      <c r="O1839" s="25">
        <f t="shared" si="343"/>
        <v>1.7306869643253566</v>
      </c>
      <c r="P1839" s="8">
        <f t="shared" si="344"/>
        <v>3</v>
      </c>
      <c r="Q1839" s="8">
        <f t="shared" si="345"/>
        <v>14</v>
      </c>
      <c r="R1839" s="8">
        <f t="shared" si="346"/>
        <v>9.3303480995025083</v>
      </c>
      <c r="S1839" s="8">
        <f t="shared" si="347"/>
        <v>10</v>
      </c>
      <c r="T1839" t="s">
        <v>175</v>
      </c>
    </row>
    <row r="1840" spans="1:20" x14ac:dyDescent="0.35">
      <c r="A1840" s="18" t="s">
        <v>3730</v>
      </c>
      <c r="B1840" s="18" t="s">
        <v>3731</v>
      </c>
      <c r="C1840" s="19">
        <v>746.79</v>
      </c>
      <c r="D1840" s="20">
        <f t="shared" si="336"/>
        <v>8.1016438998022651E-5</v>
      </c>
      <c r="E1840" s="10">
        <f>SUM($C$5:C1840)/SUM($C$5:$C$3941)</f>
        <v>0.94297074301427197</v>
      </c>
      <c r="F1840" t="str">
        <f t="shared" si="337"/>
        <v>B</v>
      </c>
      <c r="G1840" s="21">
        <v>3.869378238341969</v>
      </c>
      <c r="H1840" s="22">
        <f t="shared" si="338"/>
        <v>2.3216269430051812</v>
      </c>
      <c r="I1840" s="23">
        <v>3.7115384615384621</v>
      </c>
      <c r="J1840" s="23">
        <v>6.8092685923818266</v>
      </c>
      <c r="K1840" s="24">
        <f t="shared" si="339"/>
        <v>1.8346215896572795</v>
      </c>
      <c r="L1840" t="str">
        <f t="shared" si="340"/>
        <v>Y</v>
      </c>
      <c r="M1840" s="10">
        <f t="shared" si="341"/>
        <v>0.95</v>
      </c>
      <c r="N1840" s="24">
        <f t="shared" si="342"/>
        <v>1.6448536269514715</v>
      </c>
      <c r="O1840" s="25">
        <f t="shared" si="343"/>
        <v>15.839545651466691</v>
      </c>
      <c r="P1840" s="8">
        <f t="shared" si="344"/>
        <v>24</v>
      </c>
      <c r="Q1840" s="8">
        <f t="shared" si="345"/>
        <v>193.00000000000003</v>
      </c>
      <c r="R1840" s="8">
        <f t="shared" si="346"/>
        <v>128.94290036042889</v>
      </c>
      <c r="S1840" s="8">
        <f t="shared" si="347"/>
        <v>129</v>
      </c>
      <c r="T1840" t="s">
        <v>62</v>
      </c>
    </row>
    <row r="1841" spans="1:20" x14ac:dyDescent="0.35">
      <c r="A1841" s="18" t="s">
        <v>3732</v>
      </c>
      <c r="B1841" s="18" t="s">
        <v>3733</v>
      </c>
      <c r="C1841" s="19">
        <v>746.55</v>
      </c>
      <c r="D1841" s="20">
        <f t="shared" si="336"/>
        <v>8.0990402300477784E-5</v>
      </c>
      <c r="E1841" s="10">
        <f>SUM($C$5:C1841)/SUM($C$5:$C$3941)</f>
        <v>0.94305173341657245</v>
      </c>
      <c r="F1841" t="str">
        <f t="shared" si="337"/>
        <v>B</v>
      </c>
      <c r="G1841" s="21">
        <v>1.3166666666666671</v>
      </c>
      <c r="H1841" s="22">
        <f t="shared" si="338"/>
        <v>0.79000000000000026</v>
      </c>
      <c r="I1841" s="23">
        <v>10.90384615384615</v>
      </c>
      <c r="J1841" s="23">
        <v>15.29098108572836</v>
      </c>
      <c r="K1841" s="24">
        <f t="shared" si="339"/>
        <v>1.4023474717070106</v>
      </c>
      <c r="L1841" t="str">
        <f t="shared" si="340"/>
        <v>Y</v>
      </c>
      <c r="M1841" s="10">
        <f t="shared" si="341"/>
        <v>0.95</v>
      </c>
      <c r="N1841" s="24">
        <f t="shared" si="342"/>
        <v>1.6448536269514715</v>
      </c>
      <c r="O1841" s="25">
        <f t="shared" si="343"/>
        <v>35.569487335847292</v>
      </c>
      <c r="P1841" s="8">
        <f t="shared" si="344"/>
        <v>58</v>
      </c>
      <c r="Q1841" s="8">
        <f t="shared" si="345"/>
        <v>566.99999999999977</v>
      </c>
      <c r="R1841" s="8">
        <f t="shared" si="346"/>
        <v>378.87241097428597</v>
      </c>
      <c r="S1841" s="8">
        <f t="shared" si="347"/>
        <v>379</v>
      </c>
      <c r="T1841" t="s">
        <v>62</v>
      </c>
    </row>
    <row r="1842" spans="1:20" x14ac:dyDescent="0.35">
      <c r="A1842" s="18" t="s">
        <v>3734</v>
      </c>
      <c r="B1842" s="18" t="s">
        <v>3735</v>
      </c>
      <c r="C1842" s="19">
        <v>746.31</v>
      </c>
      <c r="D1842" s="20">
        <f t="shared" si="336"/>
        <v>8.096436560293293E-5</v>
      </c>
      <c r="E1842" s="10">
        <f>SUM($C$5:C1842)/SUM($C$5:$C$3941)</f>
        <v>0.94313269778217546</v>
      </c>
      <c r="F1842" t="str">
        <f t="shared" si="337"/>
        <v>B</v>
      </c>
      <c r="G1842" s="21">
        <v>0.5215303983228512</v>
      </c>
      <c r="H1842" s="22">
        <f t="shared" si="338"/>
        <v>0.31291823899371068</v>
      </c>
      <c r="I1842" s="23">
        <v>27.51923076923077</v>
      </c>
      <c r="J1842" s="23">
        <v>98.314120499512995</v>
      </c>
      <c r="K1842" s="24">
        <f t="shared" si="339"/>
        <v>3.5725606331059927</v>
      </c>
      <c r="L1842" t="str">
        <f t="shared" si="340"/>
        <v>Z</v>
      </c>
      <c r="M1842" s="10">
        <f t="shared" si="341"/>
        <v>0.95</v>
      </c>
      <c r="N1842" s="24">
        <f t="shared" si="342"/>
        <v>1.6448536269514715</v>
      </c>
      <c r="O1842" s="25">
        <f t="shared" si="343"/>
        <v>228.69578115600811</v>
      </c>
      <c r="P1842" s="8">
        <f t="shared" si="344"/>
        <v>284</v>
      </c>
      <c r="Q1842" s="8">
        <f t="shared" si="345"/>
        <v>1431</v>
      </c>
      <c r="R1842" s="8">
        <f t="shared" si="346"/>
        <v>956.35553549847282</v>
      </c>
      <c r="S1842" s="8">
        <f t="shared" si="347"/>
        <v>957</v>
      </c>
      <c r="T1842" t="s">
        <v>175</v>
      </c>
    </row>
    <row r="1843" spans="1:20" x14ac:dyDescent="0.35">
      <c r="A1843" s="18" t="s">
        <v>3736</v>
      </c>
      <c r="B1843" s="18" t="s">
        <v>3737</v>
      </c>
      <c r="C1843" s="19">
        <v>745.85</v>
      </c>
      <c r="D1843" s="20">
        <f t="shared" si="336"/>
        <v>8.0914461932638616E-5</v>
      </c>
      <c r="E1843" s="10">
        <f>SUM($C$5:C1843)/SUM($C$5:$C$3941)</f>
        <v>0.94321361224410805</v>
      </c>
      <c r="F1843" t="str">
        <f t="shared" si="337"/>
        <v>B</v>
      </c>
      <c r="G1843" s="21">
        <v>4.2619999999999996</v>
      </c>
      <c r="H1843" s="22">
        <f t="shared" si="338"/>
        <v>2.5571999999999995</v>
      </c>
      <c r="I1843" s="23">
        <v>3.365384615384615</v>
      </c>
      <c r="J1843" s="23">
        <v>5.0020734765551689</v>
      </c>
      <c r="K1843" s="24">
        <f t="shared" si="339"/>
        <v>1.4863304044621075</v>
      </c>
      <c r="L1843" t="str">
        <f t="shared" si="340"/>
        <v>Y</v>
      </c>
      <c r="M1843" s="10">
        <f t="shared" si="341"/>
        <v>0.95</v>
      </c>
      <c r="N1843" s="24">
        <f t="shared" si="342"/>
        <v>1.6448536269514715</v>
      </c>
      <c r="O1843" s="25">
        <f t="shared" si="343"/>
        <v>11.635694804656268</v>
      </c>
      <c r="P1843" s="8">
        <f t="shared" si="344"/>
        <v>19</v>
      </c>
      <c r="Q1843" s="8">
        <f t="shared" si="345"/>
        <v>174.99999999999997</v>
      </c>
      <c r="R1843" s="8">
        <f t="shared" si="346"/>
        <v>116.9907901789889</v>
      </c>
      <c r="S1843" s="8">
        <f t="shared" si="347"/>
        <v>117</v>
      </c>
      <c r="T1843" t="s">
        <v>62</v>
      </c>
    </row>
    <row r="1844" spans="1:20" x14ac:dyDescent="0.35">
      <c r="A1844" s="18" t="s">
        <v>3738</v>
      </c>
      <c r="B1844" s="18" t="s">
        <v>3739</v>
      </c>
      <c r="C1844" s="19">
        <v>745.8</v>
      </c>
      <c r="D1844" s="20">
        <f t="shared" si="336"/>
        <v>8.0909037620650106E-5</v>
      </c>
      <c r="E1844" s="10">
        <f>SUM($C$5:C1844)/SUM($C$5:$C$3941)</f>
        <v>0.94329452128172886</v>
      </c>
      <c r="F1844" t="str">
        <f t="shared" si="337"/>
        <v>B</v>
      </c>
      <c r="G1844" s="21">
        <v>1.8881012658227849</v>
      </c>
      <c r="H1844" s="22">
        <f t="shared" si="338"/>
        <v>1.1328607594936708</v>
      </c>
      <c r="I1844" s="23">
        <v>7.5961538461538458</v>
      </c>
      <c r="J1844" s="23">
        <v>10.821655151184659</v>
      </c>
      <c r="K1844" s="24">
        <f t="shared" si="339"/>
        <v>1.4246229566116515</v>
      </c>
      <c r="L1844" t="str">
        <f t="shared" si="340"/>
        <v>Y</v>
      </c>
      <c r="M1844" s="10">
        <f t="shared" si="341"/>
        <v>0.95</v>
      </c>
      <c r="N1844" s="24">
        <f t="shared" si="342"/>
        <v>1.6448536269514715</v>
      </c>
      <c r="O1844" s="25">
        <f t="shared" si="343"/>
        <v>25.173056175723747</v>
      </c>
      <c r="P1844" s="8">
        <f t="shared" si="344"/>
        <v>41</v>
      </c>
      <c r="Q1844" s="8">
        <f t="shared" si="345"/>
        <v>395</v>
      </c>
      <c r="R1844" s="8">
        <f t="shared" si="346"/>
        <v>264.07377798957225</v>
      </c>
      <c r="S1844" s="8">
        <f t="shared" si="347"/>
        <v>265</v>
      </c>
      <c r="T1844" t="s">
        <v>62</v>
      </c>
    </row>
    <row r="1845" spans="1:20" x14ac:dyDescent="0.35">
      <c r="A1845" s="18" t="s">
        <v>3740</v>
      </c>
      <c r="B1845" s="18" t="s">
        <v>3741</v>
      </c>
      <c r="C1845" s="19">
        <v>744.22</v>
      </c>
      <c r="D1845" s="20">
        <f t="shared" si="336"/>
        <v>8.0737629361813122E-5</v>
      </c>
      <c r="E1845" s="10">
        <f>SUM($C$5:C1845)/SUM($C$5:$C$3941)</f>
        <v>0.94337525891109075</v>
      </c>
      <c r="F1845" t="str">
        <f t="shared" si="337"/>
        <v>B</v>
      </c>
      <c r="G1845" s="21">
        <v>1.1664890282131659</v>
      </c>
      <c r="H1845" s="22">
        <f t="shared" si="338"/>
        <v>0.69989341692789953</v>
      </c>
      <c r="I1845" s="23">
        <v>12.26923076923077</v>
      </c>
      <c r="J1845" s="23">
        <v>23.723170922378149</v>
      </c>
      <c r="K1845" s="24">
        <f t="shared" si="339"/>
        <v>1.9335499811342691</v>
      </c>
      <c r="L1845" t="str">
        <f t="shared" si="340"/>
        <v>Y</v>
      </c>
      <c r="M1845" s="10">
        <f t="shared" si="341"/>
        <v>0.95</v>
      </c>
      <c r="N1845" s="24">
        <f t="shared" si="342"/>
        <v>1.6448536269514715</v>
      </c>
      <c r="O1845" s="25">
        <f t="shared" si="343"/>
        <v>55.184230688588045</v>
      </c>
      <c r="P1845" s="8">
        <f t="shared" si="344"/>
        <v>80</v>
      </c>
      <c r="Q1845" s="8">
        <f t="shared" si="345"/>
        <v>638</v>
      </c>
      <c r="R1845" s="8">
        <f t="shared" si="346"/>
        <v>426.98181883358109</v>
      </c>
      <c r="S1845" s="8">
        <f t="shared" si="347"/>
        <v>427</v>
      </c>
      <c r="T1845" t="s">
        <v>62</v>
      </c>
    </row>
    <row r="1846" spans="1:20" x14ac:dyDescent="0.35">
      <c r="A1846" s="18" t="s">
        <v>3742</v>
      </c>
      <c r="B1846" s="18" t="s">
        <v>3743</v>
      </c>
      <c r="C1846" s="19">
        <v>744.07</v>
      </c>
      <c r="D1846" s="20">
        <f t="shared" si="336"/>
        <v>8.0721356425847578E-5</v>
      </c>
      <c r="E1846" s="10">
        <f>SUM($C$5:C1846)/SUM($C$5:$C$3941)</f>
        <v>0.94345598026751654</v>
      </c>
      <c r="F1846" t="str">
        <f t="shared" si="337"/>
        <v>B</v>
      </c>
      <c r="G1846" s="21">
        <v>1.8789646464646459</v>
      </c>
      <c r="H1846" s="22">
        <f t="shared" si="338"/>
        <v>1.1273787878787875</v>
      </c>
      <c r="I1846" s="23">
        <v>7.615384615384615</v>
      </c>
      <c r="J1846" s="23">
        <v>24.29730384958328</v>
      </c>
      <c r="K1846" s="24">
        <f t="shared" si="339"/>
        <v>3.1905550509553802</v>
      </c>
      <c r="L1846" t="str">
        <f t="shared" si="340"/>
        <v>Z</v>
      </c>
      <c r="M1846" s="10">
        <f t="shared" si="341"/>
        <v>0.95</v>
      </c>
      <c r="N1846" s="24">
        <f t="shared" si="342"/>
        <v>1.6448536269514715</v>
      </c>
      <c r="O1846" s="25">
        <f t="shared" si="343"/>
        <v>56.519763952858185</v>
      </c>
      <c r="P1846" s="8">
        <f t="shared" si="344"/>
        <v>72</v>
      </c>
      <c r="Q1846" s="8">
        <f t="shared" si="345"/>
        <v>396</v>
      </c>
      <c r="R1846" s="8">
        <f t="shared" si="346"/>
        <v>265.04991008532443</v>
      </c>
      <c r="S1846" s="8">
        <f t="shared" si="347"/>
        <v>266</v>
      </c>
      <c r="T1846" t="s">
        <v>175</v>
      </c>
    </row>
    <row r="1847" spans="1:20" x14ac:dyDescent="0.35">
      <c r="A1847" s="18" t="s">
        <v>3744</v>
      </c>
      <c r="B1847" s="18" t="s">
        <v>3745</v>
      </c>
      <c r="C1847" s="19">
        <v>744.06</v>
      </c>
      <c r="D1847" s="20">
        <f t="shared" si="336"/>
        <v>8.0720271563449868E-5</v>
      </c>
      <c r="E1847" s="10">
        <f>SUM($C$5:C1847)/SUM($C$5:$C$3941)</f>
        <v>0.94353670053908012</v>
      </c>
      <c r="F1847" t="str">
        <f t="shared" si="337"/>
        <v>B</v>
      </c>
      <c r="G1847" s="21">
        <v>3.5600956937799051</v>
      </c>
      <c r="H1847" s="22">
        <f t="shared" si="338"/>
        <v>2.1360574162679429</v>
      </c>
      <c r="I1847" s="23">
        <v>4.0192307692307692</v>
      </c>
      <c r="J1847" s="23">
        <v>8.0889427909407985</v>
      </c>
      <c r="K1847" s="24">
        <f t="shared" si="339"/>
        <v>2.0125599288465144</v>
      </c>
      <c r="L1847" t="str">
        <f t="shared" si="340"/>
        <v>Z</v>
      </c>
      <c r="M1847" s="10">
        <f t="shared" si="341"/>
        <v>0.95</v>
      </c>
      <c r="N1847" s="24">
        <f t="shared" si="342"/>
        <v>1.6448536269514715</v>
      </c>
      <c r="O1847" s="25">
        <f t="shared" si="343"/>
        <v>18.816290893937559</v>
      </c>
      <c r="P1847" s="8">
        <f t="shared" si="344"/>
        <v>27</v>
      </c>
      <c r="Q1847" s="8">
        <f t="shared" si="345"/>
        <v>209</v>
      </c>
      <c r="R1847" s="8">
        <f t="shared" si="346"/>
        <v>139.8883925699129</v>
      </c>
      <c r="S1847" s="8">
        <f t="shared" si="347"/>
        <v>140</v>
      </c>
      <c r="T1847" t="s">
        <v>62</v>
      </c>
    </row>
    <row r="1848" spans="1:20" x14ac:dyDescent="0.35">
      <c r="A1848" s="18" t="s">
        <v>3746</v>
      </c>
      <c r="B1848" s="18" t="s">
        <v>3747</v>
      </c>
      <c r="C1848" s="19">
        <v>740.8</v>
      </c>
      <c r="D1848" s="20">
        <f t="shared" si="336"/>
        <v>8.0366606421798867E-5</v>
      </c>
      <c r="E1848" s="10">
        <f>SUM($C$5:C1848)/SUM($C$5:$C$3941)</f>
        <v>0.94361706714550198</v>
      </c>
      <c r="F1848" t="str">
        <f t="shared" si="337"/>
        <v>B</v>
      </c>
      <c r="G1848" s="21">
        <v>1.7807692307692311</v>
      </c>
      <c r="H1848" s="22">
        <f t="shared" si="338"/>
        <v>1.0684615384615386</v>
      </c>
      <c r="I1848" s="23">
        <v>8</v>
      </c>
      <c r="J1848" s="23">
        <v>16.806861343965871</v>
      </c>
      <c r="K1848" s="24">
        <f t="shared" si="339"/>
        <v>2.1008576679957338</v>
      </c>
      <c r="L1848" t="str">
        <f t="shared" si="340"/>
        <v>Z</v>
      </c>
      <c r="M1848" s="10">
        <f t="shared" si="341"/>
        <v>0.95</v>
      </c>
      <c r="N1848" s="24">
        <f t="shared" si="342"/>
        <v>1.6448536269514715</v>
      </c>
      <c r="O1848" s="25">
        <f t="shared" si="343"/>
        <v>39.095689045583541</v>
      </c>
      <c r="P1848" s="8">
        <f t="shared" si="344"/>
        <v>56</v>
      </c>
      <c r="Q1848" s="8">
        <f t="shared" si="345"/>
        <v>416</v>
      </c>
      <c r="R1848" s="8">
        <f t="shared" si="346"/>
        <v>279.05012181033248</v>
      </c>
      <c r="S1848" s="8">
        <f t="shared" si="347"/>
        <v>280</v>
      </c>
      <c r="T1848" t="s">
        <v>62</v>
      </c>
    </row>
    <row r="1849" spans="1:20" x14ac:dyDescent="0.35">
      <c r="A1849" s="18" t="s">
        <v>3748</v>
      </c>
      <c r="B1849" s="18" t="s">
        <v>3655</v>
      </c>
      <c r="C1849" s="19">
        <v>739.95</v>
      </c>
      <c r="D1849" s="20">
        <f t="shared" si="336"/>
        <v>8.0274393117994169E-5</v>
      </c>
      <c r="E1849" s="10">
        <f>SUM($C$5:C1849)/SUM($C$5:$C$3941)</f>
        <v>0.94369734153861984</v>
      </c>
      <c r="F1849" t="str">
        <f t="shared" si="337"/>
        <v>B</v>
      </c>
      <c r="G1849" s="21">
        <v>6.1152892561983476</v>
      </c>
      <c r="H1849" s="22">
        <f t="shared" si="338"/>
        <v>3.6691735537190082</v>
      </c>
      <c r="I1849" s="23">
        <v>2.3269230769230771</v>
      </c>
      <c r="J1849" s="23">
        <v>4.9772862668528628</v>
      </c>
      <c r="K1849" s="24">
        <f t="shared" si="339"/>
        <v>2.1389990568293293</v>
      </c>
      <c r="L1849" t="str">
        <f t="shared" si="340"/>
        <v>Z</v>
      </c>
      <c r="M1849" s="10">
        <f t="shared" si="341"/>
        <v>0.95</v>
      </c>
      <c r="N1849" s="24">
        <f t="shared" si="342"/>
        <v>1.6448536269514715</v>
      </c>
      <c r="O1849" s="25">
        <f t="shared" si="343"/>
        <v>11.578035434295783</v>
      </c>
      <c r="P1849" s="8">
        <f t="shared" si="344"/>
        <v>17</v>
      </c>
      <c r="Q1849" s="8">
        <f t="shared" si="345"/>
        <v>121.00000000000001</v>
      </c>
      <c r="R1849" s="8">
        <f t="shared" si="346"/>
        <v>81.212626397055004</v>
      </c>
      <c r="S1849" s="8">
        <f t="shared" si="347"/>
        <v>82</v>
      </c>
      <c r="T1849" t="s">
        <v>62</v>
      </c>
    </row>
    <row r="1850" spans="1:20" x14ac:dyDescent="0.35">
      <c r="A1850" s="18" t="s">
        <v>3749</v>
      </c>
      <c r="B1850" s="18" t="s">
        <v>3750</v>
      </c>
      <c r="C1850" s="19">
        <v>738.18</v>
      </c>
      <c r="D1850" s="20">
        <f t="shared" si="336"/>
        <v>8.0082372473600814E-5</v>
      </c>
      <c r="E1850" s="10">
        <f>SUM($C$5:C1850)/SUM($C$5:$C$3941)</f>
        <v>0.94377742391109343</v>
      </c>
      <c r="F1850" t="str">
        <f t="shared" si="337"/>
        <v>B</v>
      </c>
      <c r="G1850" s="21">
        <v>0.41894438138479001</v>
      </c>
      <c r="H1850" s="22">
        <f t="shared" si="338"/>
        <v>0.25136662883087402</v>
      </c>
      <c r="I1850" s="23">
        <v>33.884615384615387</v>
      </c>
      <c r="J1850" s="23">
        <v>44.115114054986471</v>
      </c>
      <c r="K1850" s="24">
        <f t="shared" si="339"/>
        <v>1.3019216406692942</v>
      </c>
      <c r="L1850" t="str">
        <f t="shared" si="340"/>
        <v>Y</v>
      </c>
      <c r="M1850" s="10">
        <f t="shared" si="341"/>
        <v>0.95</v>
      </c>
      <c r="N1850" s="24">
        <f t="shared" si="342"/>
        <v>1.6448536269514715</v>
      </c>
      <c r="O1850" s="25">
        <f t="shared" si="343"/>
        <v>102.61944488067205</v>
      </c>
      <c r="P1850" s="8">
        <f t="shared" si="344"/>
        <v>171</v>
      </c>
      <c r="Q1850" s="8">
        <f t="shared" si="345"/>
        <v>1762</v>
      </c>
      <c r="R1850" s="8">
        <f t="shared" si="346"/>
        <v>1184.0339073555092</v>
      </c>
      <c r="S1850" s="8">
        <f t="shared" si="347"/>
        <v>1185</v>
      </c>
      <c r="T1850" t="s">
        <v>62</v>
      </c>
    </row>
    <row r="1851" spans="1:20" x14ac:dyDescent="0.35">
      <c r="A1851" s="18" t="s">
        <v>3751</v>
      </c>
      <c r="B1851" s="18" t="s">
        <v>3752</v>
      </c>
      <c r="C1851" s="19">
        <v>737.73</v>
      </c>
      <c r="D1851" s="20">
        <f t="shared" si="336"/>
        <v>8.003355366570421E-5</v>
      </c>
      <c r="E1851" s="10">
        <f>SUM($C$5:C1851)/SUM($C$5:$C$3941)</f>
        <v>0.94385745746475924</v>
      </c>
      <c r="F1851" t="str">
        <f t="shared" si="337"/>
        <v>B</v>
      </c>
      <c r="G1851" s="21">
        <v>9.338354430379745</v>
      </c>
      <c r="H1851" s="22">
        <f t="shared" si="338"/>
        <v>5.603012658227847</v>
      </c>
      <c r="I1851" s="23">
        <v>1.5192307692307689</v>
      </c>
      <c r="J1851" s="23">
        <v>3.5174098347649729</v>
      </c>
      <c r="K1851" s="24">
        <f t="shared" si="339"/>
        <v>2.3152571064275778</v>
      </c>
      <c r="L1851" t="str">
        <f t="shared" si="340"/>
        <v>Z</v>
      </c>
      <c r="M1851" s="10">
        <f t="shared" si="341"/>
        <v>0.95</v>
      </c>
      <c r="N1851" s="24">
        <f t="shared" si="342"/>
        <v>1.6448536269514715</v>
      </c>
      <c r="O1851" s="25">
        <f t="shared" si="343"/>
        <v>8.1821083860622608</v>
      </c>
      <c r="P1851" s="8">
        <f t="shared" si="344"/>
        <v>12</v>
      </c>
      <c r="Q1851" s="8">
        <f t="shared" si="345"/>
        <v>78.999999999999986</v>
      </c>
      <c r="R1851" s="8">
        <f t="shared" si="346"/>
        <v>53.102839193543815</v>
      </c>
      <c r="S1851" s="8">
        <f t="shared" si="347"/>
        <v>54</v>
      </c>
      <c r="T1851" t="s">
        <v>175</v>
      </c>
    </row>
    <row r="1852" spans="1:20" x14ac:dyDescent="0.35">
      <c r="A1852" s="18" t="s">
        <v>3753</v>
      </c>
      <c r="B1852" s="18" t="s">
        <v>3754</v>
      </c>
      <c r="C1852" s="19">
        <v>737.14</v>
      </c>
      <c r="D1852" s="20">
        <f t="shared" si="336"/>
        <v>7.9969546784239772E-5</v>
      </c>
      <c r="E1852" s="10">
        <f>SUM($C$5:C1852)/SUM($C$5:$C$3941)</f>
        <v>0.94393742701154348</v>
      </c>
      <c r="F1852" t="str">
        <f t="shared" si="337"/>
        <v>B</v>
      </c>
      <c r="G1852" s="21">
        <v>9.2142499999999998</v>
      </c>
      <c r="H1852" s="22">
        <f t="shared" si="338"/>
        <v>5.5285500000000001</v>
      </c>
      <c r="I1852" s="23">
        <v>1.538461538461539</v>
      </c>
      <c r="J1852" s="23">
        <v>5.0466899983720204</v>
      </c>
      <c r="K1852" s="24">
        <f t="shared" si="339"/>
        <v>3.2803484989418119</v>
      </c>
      <c r="L1852" t="str">
        <f t="shared" si="340"/>
        <v>Z</v>
      </c>
      <c r="M1852" s="10">
        <f t="shared" si="341"/>
        <v>0.95</v>
      </c>
      <c r="N1852" s="24">
        <f t="shared" si="342"/>
        <v>1.6448536269514715</v>
      </c>
      <c r="O1852" s="25">
        <f t="shared" si="343"/>
        <v>11.739480611390096</v>
      </c>
      <c r="P1852" s="8">
        <f t="shared" si="344"/>
        <v>15</v>
      </c>
      <c r="Q1852" s="8">
        <f t="shared" si="345"/>
        <v>80.000000000000028</v>
      </c>
      <c r="R1852" s="8">
        <f t="shared" si="346"/>
        <v>53.79654324269638</v>
      </c>
      <c r="S1852" s="8">
        <f t="shared" si="347"/>
        <v>54</v>
      </c>
      <c r="T1852" t="s">
        <v>62</v>
      </c>
    </row>
    <row r="1853" spans="1:20" x14ac:dyDescent="0.35">
      <c r="A1853" s="18" t="s">
        <v>3755</v>
      </c>
      <c r="B1853" s="18" t="s">
        <v>3756</v>
      </c>
      <c r="C1853" s="19">
        <v>737.14</v>
      </c>
      <c r="D1853" s="20">
        <f t="shared" si="336"/>
        <v>7.9969546784239772E-5</v>
      </c>
      <c r="E1853" s="10">
        <f>SUM($C$5:C1853)/SUM($C$5:$C$3941)</f>
        <v>0.94401739655832784</v>
      </c>
      <c r="F1853" t="str">
        <f t="shared" si="337"/>
        <v>B</v>
      </c>
      <c r="G1853" s="21">
        <v>4.3617751479289941</v>
      </c>
      <c r="H1853" s="22">
        <f t="shared" si="338"/>
        <v>2.6170650887573963</v>
      </c>
      <c r="I1853" s="23">
        <v>3.25</v>
      </c>
      <c r="J1853" s="23">
        <v>10.280144578215801</v>
      </c>
      <c r="K1853" s="24">
        <f t="shared" si="339"/>
        <v>3.1631214086817847</v>
      </c>
      <c r="L1853" t="str">
        <f t="shared" si="340"/>
        <v>Z</v>
      </c>
      <c r="M1853" s="10">
        <f t="shared" si="341"/>
        <v>0.95</v>
      </c>
      <c r="N1853" s="24">
        <f t="shared" si="342"/>
        <v>1.6448536269514715</v>
      </c>
      <c r="O1853" s="25">
        <f t="shared" si="343"/>
        <v>23.913408193723402</v>
      </c>
      <c r="P1853" s="8">
        <f t="shared" si="344"/>
        <v>31</v>
      </c>
      <c r="Q1853" s="8">
        <f t="shared" si="345"/>
        <v>169</v>
      </c>
      <c r="R1853" s="8">
        <f t="shared" si="346"/>
        <v>113.64519760019608</v>
      </c>
      <c r="S1853" s="8">
        <f t="shared" si="347"/>
        <v>114</v>
      </c>
      <c r="T1853" t="s">
        <v>62</v>
      </c>
    </row>
    <row r="1854" spans="1:20" x14ac:dyDescent="0.35">
      <c r="A1854" s="18" t="s">
        <v>3757</v>
      </c>
      <c r="B1854" s="18" t="s">
        <v>3758</v>
      </c>
      <c r="C1854" s="19">
        <v>736.62</v>
      </c>
      <c r="D1854" s="20">
        <f t="shared" si="336"/>
        <v>7.9913133939559238E-5</v>
      </c>
      <c r="E1854" s="10">
        <f>SUM($C$5:C1854)/SUM($C$5:$C$3941)</f>
        <v>0.94409730969226724</v>
      </c>
      <c r="F1854" t="str">
        <f t="shared" si="337"/>
        <v>B</v>
      </c>
      <c r="G1854" s="21">
        <v>2.877421875</v>
      </c>
      <c r="H1854" s="22">
        <f t="shared" si="338"/>
        <v>1.7264531249999999</v>
      </c>
      <c r="I1854" s="23">
        <v>4.9230769230769234</v>
      </c>
      <c r="J1854" s="23">
        <v>19.567726684564299</v>
      </c>
      <c r="K1854" s="24">
        <f t="shared" si="339"/>
        <v>3.9746944828021231</v>
      </c>
      <c r="L1854" t="str">
        <f t="shared" si="340"/>
        <v>Z</v>
      </c>
      <c r="M1854" s="10">
        <f t="shared" si="341"/>
        <v>0.95</v>
      </c>
      <c r="N1854" s="24">
        <f t="shared" si="342"/>
        <v>1.6448536269514715</v>
      </c>
      <c r="O1854" s="25">
        <f t="shared" si="343"/>
        <v>45.517943066945961</v>
      </c>
      <c r="P1854" s="8">
        <f t="shared" si="344"/>
        <v>56</v>
      </c>
      <c r="Q1854" s="8">
        <f t="shared" si="345"/>
        <v>256</v>
      </c>
      <c r="R1854" s="8">
        <f t="shared" si="346"/>
        <v>172.20968995500806</v>
      </c>
      <c r="S1854" s="8">
        <f t="shared" si="347"/>
        <v>173</v>
      </c>
      <c r="T1854" t="s">
        <v>62</v>
      </c>
    </row>
    <row r="1855" spans="1:20" x14ac:dyDescent="0.35">
      <c r="A1855" s="18" t="s">
        <v>3759</v>
      </c>
      <c r="B1855" s="18" t="s">
        <v>3760</v>
      </c>
      <c r="C1855" s="19">
        <v>736.08</v>
      </c>
      <c r="D1855" s="20">
        <f t="shared" si="336"/>
        <v>7.985455137008331E-5</v>
      </c>
      <c r="E1855" s="10">
        <f>SUM($C$5:C1855)/SUM($C$5:$C$3941)</f>
        <v>0.9441771642436374</v>
      </c>
      <c r="F1855" t="str">
        <f t="shared" si="337"/>
        <v>B</v>
      </c>
      <c r="G1855" s="21">
        <v>1.3004946996466431</v>
      </c>
      <c r="H1855" s="22">
        <f t="shared" si="338"/>
        <v>0.78029681978798582</v>
      </c>
      <c r="I1855" s="23">
        <v>10.88461538461539</v>
      </c>
      <c r="J1855" s="23">
        <v>12.3489363615226</v>
      </c>
      <c r="K1855" s="24">
        <f t="shared" si="339"/>
        <v>1.1345312558289309</v>
      </c>
      <c r="L1855" t="str">
        <f t="shared" si="340"/>
        <v>Y</v>
      </c>
      <c r="M1855" s="10">
        <f t="shared" si="341"/>
        <v>0.95</v>
      </c>
      <c r="N1855" s="24">
        <f t="shared" si="342"/>
        <v>1.6448536269514715</v>
      </c>
      <c r="O1855" s="25">
        <f t="shared" si="343"/>
        <v>28.725778487315388</v>
      </c>
      <c r="P1855" s="8">
        <f t="shared" si="344"/>
        <v>51</v>
      </c>
      <c r="Q1855" s="8">
        <f t="shared" si="345"/>
        <v>566.00000000000034</v>
      </c>
      <c r="R1855" s="8">
        <f t="shared" si="346"/>
        <v>380.88449602427914</v>
      </c>
      <c r="S1855" s="8">
        <f t="shared" si="347"/>
        <v>381</v>
      </c>
      <c r="T1855" t="s">
        <v>62</v>
      </c>
    </row>
    <row r="1856" spans="1:20" x14ac:dyDescent="0.35">
      <c r="A1856" s="18" t="s">
        <v>3761</v>
      </c>
      <c r="B1856" s="18" t="s">
        <v>3762</v>
      </c>
      <c r="C1856" s="19">
        <v>735.9</v>
      </c>
      <c r="D1856" s="20">
        <f t="shared" si="336"/>
        <v>7.9835023846924663E-5</v>
      </c>
      <c r="E1856" s="10">
        <f>SUM($C$5:C1856)/SUM($C$5:$C$3941)</f>
        <v>0.9442569992674843</v>
      </c>
      <c r="F1856" t="str">
        <f t="shared" si="337"/>
        <v>B</v>
      </c>
      <c r="G1856" s="21">
        <v>2.0788135593220338</v>
      </c>
      <c r="H1856" s="22">
        <f t="shared" si="338"/>
        <v>1.2472881355932202</v>
      </c>
      <c r="I1856" s="23">
        <v>6.8076923076923066</v>
      </c>
      <c r="J1856" s="23">
        <v>29.09351956784613</v>
      </c>
      <c r="K1856" s="24">
        <f t="shared" si="339"/>
        <v>4.2736243432994323</v>
      </c>
      <c r="L1856" t="str">
        <f t="shared" si="340"/>
        <v>Z</v>
      </c>
      <c r="M1856" s="10">
        <f t="shared" si="341"/>
        <v>0.95</v>
      </c>
      <c r="N1856" s="24">
        <f t="shared" si="342"/>
        <v>1.6448536269514715</v>
      </c>
      <c r="O1856" s="25">
        <f t="shared" si="343"/>
        <v>67.676597729205511</v>
      </c>
      <c r="P1856" s="8">
        <f t="shared" si="344"/>
        <v>82</v>
      </c>
      <c r="Q1856" s="8">
        <f t="shared" si="345"/>
        <v>353.99999999999994</v>
      </c>
      <c r="R1856" s="8">
        <f t="shared" si="346"/>
        <v>238.25017768458139</v>
      </c>
      <c r="S1856" s="8">
        <f t="shared" si="347"/>
        <v>239</v>
      </c>
      <c r="T1856" t="s">
        <v>62</v>
      </c>
    </row>
    <row r="1857" spans="1:20" x14ac:dyDescent="0.35">
      <c r="A1857" s="18" t="s">
        <v>3763</v>
      </c>
      <c r="B1857" s="18" t="s">
        <v>3764</v>
      </c>
      <c r="C1857" s="19">
        <v>734.75</v>
      </c>
      <c r="D1857" s="20">
        <f t="shared" si="336"/>
        <v>7.9710264671188877E-5</v>
      </c>
      <c r="E1857" s="10">
        <f>SUM($C$5:C1857)/SUM($C$5:$C$3941)</f>
        <v>0.94433670953215554</v>
      </c>
      <c r="F1857" t="str">
        <f t="shared" si="337"/>
        <v>B</v>
      </c>
      <c r="G1857" s="21">
        <v>0.29686868686868689</v>
      </c>
      <c r="H1857" s="22">
        <f t="shared" si="338"/>
        <v>0.17812121212121212</v>
      </c>
      <c r="I1857" s="23">
        <v>47.596153846153847</v>
      </c>
      <c r="J1857" s="23">
        <v>91.990464044449311</v>
      </c>
      <c r="K1857" s="24">
        <f t="shared" si="339"/>
        <v>1.9327289415399451</v>
      </c>
      <c r="L1857" t="str">
        <f t="shared" si="340"/>
        <v>Y</v>
      </c>
      <c r="M1857" s="10">
        <f t="shared" si="341"/>
        <v>0.95</v>
      </c>
      <c r="N1857" s="24">
        <f t="shared" si="342"/>
        <v>1.6448536269514715</v>
      </c>
      <c r="O1857" s="25">
        <f t="shared" si="343"/>
        <v>213.98585398170982</v>
      </c>
      <c r="P1857" s="8">
        <f t="shared" si="344"/>
        <v>310</v>
      </c>
      <c r="Q1857" s="8">
        <f t="shared" si="345"/>
        <v>2475</v>
      </c>
      <c r="R1857" s="8">
        <f t="shared" si="346"/>
        <v>1667.0352320163902</v>
      </c>
      <c r="S1857" s="8">
        <f t="shared" si="347"/>
        <v>1668</v>
      </c>
      <c r="T1857" t="s">
        <v>62</v>
      </c>
    </row>
    <row r="1858" spans="1:20" x14ac:dyDescent="0.35">
      <c r="A1858" s="18" t="s">
        <v>3765</v>
      </c>
      <c r="B1858" s="18" t="s">
        <v>3766</v>
      </c>
      <c r="C1858" s="19">
        <v>734.14</v>
      </c>
      <c r="D1858" s="20">
        <f t="shared" si="336"/>
        <v>7.9644088064929032E-5</v>
      </c>
      <c r="E1858" s="10">
        <f>SUM($C$5:C1858)/SUM($C$5:$C$3941)</f>
        <v>0.94441635362022047</v>
      </c>
      <c r="F1858" t="str">
        <f t="shared" si="337"/>
        <v>B</v>
      </c>
      <c r="G1858" s="21">
        <v>0.176137236084453</v>
      </c>
      <c r="H1858" s="22">
        <f t="shared" si="338"/>
        <v>0.10568234165067179</v>
      </c>
      <c r="I1858" s="23">
        <v>80.15384615384616</v>
      </c>
      <c r="J1858" s="23">
        <v>538.96772738392019</v>
      </c>
      <c r="K1858" s="24">
        <f t="shared" si="339"/>
        <v>6.7241655047897906</v>
      </c>
      <c r="L1858" t="str">
        <f t="shared" si="340"/>
        <v>Z</v>
      </c>
      <c r="M1858" s="10">
        <f t="shared" si="341"/>
        <v>0.95</v>
      </c>
      <c r="N1858" s="24">
        <f t="shared" si="342"/>
        <v>1.6448536269514715</v>
      </c>
      <c r="O1858" s="25">
        <f t="shared" si="343"/>
        <v>1253.732879933098</v>
      </c>
      <c r="P1858" s="8">
        <f t="shared" si="344"/>
        <v>1415</v>
      </c>
      <c r="Q1858" s="8">
        <f t="shared" si="345"/>
        <v>4168</v>
      </c>
      <c r="R1858" s="8">
        <f t="shared" si="346"/>
        <v>2808.5207648814007</v>
      </c>
      <c r="S1858" s="8">
        <f t="shared" si="347"/>
        <v>2809</v>
      </c>
      <c r="T1858" t="s">
        <v>175</v>
      </c>
    </row>
    <row r="1859" spans="1:20" x14ac:dyDescent="0.35">
      <c r="A1859" s="18" t="s">
        <v>3767</v>
      </c>
      <c r="B1859" s="18" t="s">
        <v>3768</v>
      </c>
      <c r="C1859" s="19">
        <v>733.22</v>
      </c>
      <c r="D1859" s="20">
        <f t="shared" si="336"/>
        <v>7.9544280724340403E-5</v>
      </c>
      <c r="E1859" s="10">
        <f>SUM($C$5:C1859)/SUM($C$5:$C$3941)</f>
        <v>0.9444958979009449</v>
      </c>
      <c r="F1859" t="str">
        <f t="shared" si="337"/>
        <v>B</v>
      </c>
      <c r="G1859" s="21">
        <v>2.1692899408284019</v>
      </c>
      <c r="H1859" s="22">
        <f t="shared" si="338"/>
        <v>1.301573964497041</v>
      </c>
      <c r="I1859" s="23">
        <v>6.5</v>
      </c>
      <c r="J1859" s="23">
        <v>13.607235676106219</v>
      </c>
      <c r="K1859" s="24">
        <f t="shared" si="339"/>
        <v>2.0934208732471107</v>
      </c>
      <c r="L1859" t="str">
        <f t="shared" si="340"/>
        <v>Z</v>
      </c>
      <c r="M1859" s="10">
        <f t="shared" si="341"/>
        <v>0.95</v>
      </c>
      <c r="N1859" s="24">
        <f t="shared" si="342"/>
        <v>1.6448536269514715</v>
      </c>
      <c r="O1859" s="25">
        <f t="shared" si="343"/>
        <v>31.652802023860129</v>
      </c>
      <c r="P1859" s="8">
        <f t="shared" si="344"/>
        <v>45</v>
      </c>
      <c r="Q1859" s="8">
        <f t="shared" si="345"/>
        <v>338</v>
      </c>
      <c r="R1859" s="8">
        <f t="shared" si="346"/>
        <v>227.89716442845702</v>
      </c>
      <c r="S1859" s="8">
        <f t="shared" si="347"/>
        <v>228</v>
      </c>
      <c r="T1859" t="s">
        <v>175</v>
      </c>
    </row>
    <row r="1860" spans="1:20" x14ac:dyDescent="0.35">
      <c r="A1860" s="18" t="s">
        <v>3769</v>
      </c>
      <c r="B1860" s="18" t="s">
        <v>3770</v>
      </c>
      <c r="C1860" s="19">
        <v>732.54</v>
      </c>
      <c r="D1860" s="20">
        <f t="shared" si="336"/>
        <v>7.9470510081296628E-5</v>
      </c>
      <c r="E1860" s="10">
        <f>SUM($C$5:C1860)/SUM($C$5:$C$3941)</f>
        <v>0.94457536841102618</v>
      </c>
      <c r="F1860" t="str">
        <f t="shared" si="337"/>
        <v>B</v>
      </c>
      <c r="G1860" s="21">
        <v>0.85677192982456141</v>
      </c>
      <c r="H1860" s="22">
        <f t="shared" si="338"/>
        <v>0.51406315789473678</v>
      </c>
      <c r="I1860" s="23">
        <v>16.44230769230769</v>
      </c>
      <c r="J1860" s="23">
        <v>39.325396405036699</v>
      </c>
      <c r="K1860" s="24">
        <f t="shared" si="339"/>
        <v>2.3917200152770861</v>
      </c>
      <c r="L1860" t="str">
        <f t="shared" si="340"/>
        <v>Z</v>
      </c>
      <c r="M1860" s="10">
        <f t="shared" si="341"/>
        <v>0.95</v>
      </c>
      <c r="N1860" s="24">
        <f t="shared" si="342"/>
        <v>1.6448536269514715</v>
      </c>
      <c r="O1860" s="25">
        <f t="shared" si="343"/>
        <v>91.47772674388203</v>
      </c>
      <c r="P1860" s="8">
        <f t="shared" si="344"/>
        <v>125</v>
      </c>
      <c r="Q1860" s="8">
        <f t="shared" si="345"/>
        <v>854.99999999999989</v>
      </c>
      <c r="R1860" s="8">
        <f t="shared" si="346"/>
        <v>576.75293773291969</v>
      </c>
      <c r="S1860" s="8">
        <f t="shared" si="347"/>
        <v>577</v>
      </c>
      <c r="T1860" t="s">
        <v>62</v>
      </c>
    </row>
    <row r="1861" spans="1:20" x14ac:dyDescent="0.35">
      <c r="A1861" s="18" t="s">
        <v>3771</v>
      </c>
      <c r="B1861" s="18" t="s">
        <v>3772</v>
      </c>
      <c r="C1861" s="19">
        <v>731.59</v>
      </c>
      <c r="D1861" s="20">
        <f t="shared" ref="D1861:D1924" si="348">C1861/SUM($C$5:$C$3941)</f>
        <v>7.9367448153514896E-5</v>
      </c>
      <c r="E1861" s="10">
        <f>SUM($C$5:C1861)/SUM($C$5:$C$3941)</f>
        <v>0.94465473585917958</v>
      </c>
      <c r="F1861" t="str">
        <f t="shared" ref="F1861:F1924" si="349">IF(E1861-D1861&lt;CutA,"A",IF(E1861-D1861&lt;CutB,"B","C"))</f>
        <v>B</v>
      </c>
      <c r="G1861" s="21">
        <v>1.8381658291457279</v>
      </c>
      <c r="H1861" s="22">
        <f t="shared" ref="H1861:H1924" si="350">G1861*CostRatio</f>
        <v>1.1028994974874367</v>
      </c>
      <c r="I1861" s="23">
        <v>7.6538461538461542</v>
      </c>
      <c r="J1861" s="23">
        <v>11.85680017573206</v>
      </c>
      <c r="K1861" s="24">
        <f t="shared" ref="K1861:K1924" si="351">IF(I1861&gt;0,J1861/I1861,0)</f>
        <v>1.5491296712011735</v>
      </c>
      <c r="L1861" t="str">
        <f t="shared" ref="L1861:L1924" si="352">IF(K1861&lt;=CutX,"X",IF(K1861&lt;=CutY,"Y","Z"))</f>
        <v>Y</v>
      </c>
      <c r="M1861" s="10">
        <f t="shared" ref="M1861:M1924" si="353">_xlfn.XLOOKUP(F1861,TargetClass,TargetLevel)</f>
        <v>0.95</v>
      </c>
      <c r="N1861" s="24">
        <f t="shared" ref="N1861:N1924" si="354">_xlfn.NORM.S.INV(M1861)</f>
        <v>1.6448536269514715</v>
      </c>
      <c r="O1861" s="25">
        <f t="shared" ref="O1861:O1924" si="355">N1861*J1861*SQRT(LeadTime)</f>
        <v>27.580983936210565</v>
      </c>
      <c r="P1861" s="8">
        <f t="shared" ref="P1861:P1924" si="356">ROUNDUP(ROUND(I1861*LeadTime+O1861,6),0)</f>
        <v>43</v>
      </c>
      <c r="Q1861" s="8">
        <f t="shared" ref="Q1861:Q1924" si="357">I1861*WeeksPerYear</f>
        <v>398</v>
      </c>
      <c r="R1861" s="8">
        <f t="shared" ref="R1861:R1924" si="358">SQRT(2*Q1861*OrderCost/(HoldingRate*H1861))</f>
        <v>268.65106369241119</v>
      </c>
      <c r="S1861" s="8">
        <f t="shared" ref="S1861:S1924" si="359">MAX(ROUNDUP(ROUND(R1861,6),0),ROUNDUP(ROUND(I1861,6),0))</f>
        <v>269</v>
      </c>
      <c r="T1861" t="s">
        <v>62</v>
      </c>
    </row>
    <row r="1862" spans="1:20" x14ac:dyDescent="0.35">
      <c r="A1862" s="18" t="s">
        <v>3773</v>
      </c>
      <c r="B1862" s="18" t="s">
        <v>3774</v>
      </c>
      <c r="C1862" s="19">
        <v>730.64</v>
      </c>
      <c r="D1862" s="20">
        <f t="shared" si="348"/>
        <v>7.9264386225733164E-5</v>
      </c>
      <c r="E1862" s="10">
        <f>SUM($C$5:C1862)/SUM($C$5:$C$3941)</f>
        <v>0.94473400024540544</v>
      </c>
      <c r="F1862" t="str">
        <f t="shared" si="349"/>
        <v>B</v>
      </c>
      <c r="G1862" s="21">
        <v>10.744705882352941</v>
      </c>
      <c r="H1862" s="22">
        <f t="shared" si="350"/>
        <v>6.4468235294117644</v>
      </c>
      <c r="I1862" s="23">
        <v>1.3076923076923079</v>
      </c>
      <c r="J1862" s="23">
        <v>2.754948926884778</v>
      </c>
      <c r="K1862" s="24">
        <f t="shared" si="351"/>
        <v>2.1067256499707123</v>
      </c>
      <c r="L1862" t="str">
        <f t="shared" si="352"/>
        <v>Z</v>
      </c>
      <c r="M1862" s="10">
        <f t="shared" si="353"/>
        <v>0.95</v>
      </c>
      <c r="N1862" s="24">
        <f t="shared" si="354"/>
        <v>1.6448536269514715</v>
      </c>
      <c r="O1862" s="25">
        <f t="shared" si="355"/>
        <v>6.4084914117900436</v>
      </c>
      <c r="P1862" s="8">
        <f t="shared" si="356"/>
        <v>10</v>
      </c>
      <c r="Q1862" s="8">
        <f t="shared" si="357"/>
        <v>68.000000000000014</v>
      </c>
      <c r="R1862" s="8">
        <f t="shared" si="358"/>
        <v>45.930012438015936</v>
      </c>
      <c r="S1862" s="8">
        <f t="shared" si="359"/>
        <v>46</v>
      </c>
      <c r="T1862" t="s">
        <v>175</v>
      </c>
    </row>
    <row r="1863" spans="1:20" x14ac:dyDescent="0.35">
      <c r="A1863" s="18" t="s">
        <v>3775</v>
      </c>
      <c r="B1863" s="18" t="s">
        <v>3776</v>
      </c>
      <c r="C1863" s="19">
        <v>730.11</v>
      </c>
      <c r="D1863" s="20">
        <f t="shared" si="348"/>
        <v>7.9206888518654932E-5</v>
      </c>
      <c r="E1863" s="10">
        <f>SUM($C$5:C1863)/SUM($C$5:$C$3941)</f>
        <v>0.94481320713392403</v>
      </c>
      <c r="F1863" t="str">
        <f t="shared" si="349"/>
        <v>B</v>
      </c>
      <c r="G1863" s="21">
        <v>4.7409740259740261</v>
      </c>
      <c r="H1863" s="22">
        <f t="shared" si="350"/>
        <v>2.8445844155844155</v>
      </c>
      <c r="I1863" s="23">
        <v>2.9615384615384621</v>
      </c>
      <c r="J1863" s="23">
        <v>11.31710754022083</v>
      </c>
      <c r="K1863" s="24">
        <f t="shared" si="351"/>
        <v>3.8213609876070329</v>
      </c>
      <c r="L1863" t="str">
        <f t="shared" si="352"/>
        <v>Z</v>
      </c>
      <c r="M1863" s="10">
        <f t="shared" si="353"/>
        <v>0.95</v>
      </c>
      <c r="N1863" s="24">
        <f t="shared" si="354"/>
        <v>1.6448536269514715</v>
      </c>
      <c r="O1863" s="25">
        <f t="shared" si="355"/>
        <v>26.325564793616529</v>
      </c>
      <c r="P1863" s="8">
        <f t="shared" si="356"/>
        <v>33</v>
      </c>
      <c r="Q1863" s="8">
        <f t="shared" si="357"/>
        <v>154.00000000000003</v>
      </c>
      <c r="R1863" s="8">
        <f t="shared" si="358"/>
        <v>104.05571675455803</v>
      </c>
      <c r="S1863" s="8">
        <f t="shared" si="359"/>
        <v>105</v>
      </c>
      <c r="T1863" t="s">
        <v>62</v>
      </c>
    </row>
    <row r="1864" spans="1:20" x14ac:dyDescent="0.35">
      <c r="A1864" s="18" t="s">
        <v>3777</v>
      </c>
      <c r="B1864" s="18" t="s">
        <v>3778</v>
      </c>
      <c r="C1864" s="19">
        <v>728.86</v>
      </c>
      <c r="D1864" s="20">
        <f t="shared" si="348"/>
        <v>7.9071280718942126E-5</v>
      </c>
      <c r="E1864" s="10">
        <f>SUM($C$5:C1864)/SUM($C$5:$C$3941)</f>
        <v>0.94489227841464285</v>
      </c>
      <c r="F1864" t="str">
        <f t="shared" si="349"/>
        <v>B</v>
      </c>
      <c r="G1864" s="21">
        <v>2.201993957703928</v>
      </c>
      <c r="H1864" s="22">
        <f t="shared" si="350"/>
        <v>1.3211963746223567</v>
      </c>
      <c r="I1864" s="23">
        <v>6.365384615384615</v>
      </c>
      <c r="J1864" s="23">
        <v>8.663714835515492</v>
      </c>
      <c r="K1864" s="24">
        <f t="shared" si="351"/>
        <v>1.3610669832229776</v>
      </c>
      <c r="L1864" t="str">
        <f t="shared" si="352"/>
        <v>Y</v>
      </c>
      <c r="M1864" s="10">
        <f t="shared" si="353"/>
        <v>0.95</v>
      </c>
      <c r="N1864" s="24">
        <f t="shared" si="354"/>
        <v>1.6448536269514715</v>
      </c>
      <c r="O1864" s="25">
        <f t="shared" si="355"/>
        <v>20.153310856612165</v>
      </c>
      <c r="P1864" s="8">
        <f t="shared" si="356"/>
        <v>33</v>
      </c>
      <c r="Q1864" s="8">
        <f t="shared" si="357"/>
        <v>331</v>
      </c>
      <c r="R1864" s="8">
        <f t="shared" si="358"/>
        <v>223.8439227815411</v>
      </c>
      <c r="S1864" s="8">
        <f t="shared" si="359"/>
        <v>224</v>
      </c>
      <c r="T1864" t="s">
        <v>62</v>
      </c>
    </row>
    <row r="1865" spans="1:20" x14ac:dyDescent="0.35">
      <c r="A1865" s="18" t="s">
        <v>3779</v>
      </c>
      <c r="B1865" s="18" t="s">
        <v>3780</v>
      </c>
      <c r="C1865" s="19">
        <v>728.68</v>
      </c>
      <c r="D1865" s="20">
        <f t="shared" si="348"/>
        <v>7.9051753195783479E-5</v>
      </c>
      <c r="E1865" s="10">
        <f>SUM($C$5:C1865)/SUM($C$5:$C$3941)</f>
        <v>0.94497133016783863</v>
      </c>
      <c r="F1865" t="str">
        <f t="shared" si="349"/>
        <v>B</v>
      </c>
      <c r="G1865" s="21">
        <v>1.2783859649122811</v>
      </c>
      <c r="H1865" s="22">
        <f t="shared" si="350"/>
        <v>0.76703157894736862</v>
      </c>
      <c r="I1865" s="23">
        <v>10.96153846153846</v>
      </c>
      <c r="J1865" s="23">
        <v>32.155237147595408</v>
      </c>
      <c r="K1865" s="24">
        <f t="shared" si="351"/>
        <v>2.9334602310087043</v>
      </c>
      <c r="L1865" t="str">
        <f t="shared" si="352"/>
        <v>Z</v>
      </c>
      <c r="M1865" s="10">
        <f t="shared" si="353"/>
        <v>0.95</v>
      </c>
      <c r="N1865" s="24">
        <f t="shared" si="354"/>
        <v>1.6448536269514715</v>
      </c>
      <c r="O1865" s="25">
        <f t="shared" si="355"/>
        <v>74.798686499590346</v>
      </c>
      <c r="P1865" s="8">
        <f t="shared" si="356"/>
        <v>97</v>
      </c>
      <c r="Q1865" s="8">
        <f t="shared" si="357"/>
        <v>569.99999999999989</v>
      </c>
      <c r="R1865" s="8">
        <f t="shared" si="358"/>
        <v>385.5190148327402</v>
      </c>
      <c r="S1865" s="8">
        <f t="shared" si="359"/>
        <v>386</v>
      </c>
      <c r="T1865" t="s">
        <v>62</v>
      </c>
    </row>
    <row r="1866" spans="1:20" x14ac:dyDescent="0.35">
      <c r="A1866" s="18" t="s">
        <v>3781</v>
      </c>
      <c r="B1866" s="18" t="s">
        <v>3782</v>
      </c>
      <c r="C1866" s="19">
        <v>727.6</v>
      </c>
      <c r="D1866" s="20">
        <f t="shared" si="348"/>
        <v>7.893458805683161E-5</v>
      </c>
      <c r="E1866" s="10">
        <f>SUM($C$5:C1866)/SUM($C$5:$C$3941)</f>
        <v>0.94505026475589549</v>
      </c>
      <c r="F1866" t="str">
        <f t="shared" si="349"/>
        <v>B</v>
      </c>
      <c r="G1866" s="21">
        <v>1.169774919614148</v>
      </c>
      <c r="H1866" s="22">
        <f t="shared" si="350"/>
        <v>0.70186495176848884</v>
      </c>
      <c r="I1866" s="23">
        <v>11.96153846153846</v>
      </c>
      <c r="J1866" s="23">
        <v>21.565187577060069</v>
      </c>
      <c r="K1866" s="24">
        <f t="shared" si="351"/>
        <v>1.8028774180178839</v>
      </c>
      <c r="L1866" t="str">
        <f t="shared" si="352"/>
        <v>Y</v>
      </c>
      <c r="M1866" s="10">
        <f t="shared" si="353"/>
        <v>0.95</v>
      </c>
      <c r="N1866" s="24">
        <f t="shared" si="354"/>
        <v>1.6448536269514715</v>
      </c>
      <c r="O1866" s="25">
        <f t="shared" si="355"/>
        <v>50.164385275012698</v>
      </c>
      <c r="P1866" s="8">
        <f t="shared" si="356"/>
        <v>75</v>
      </c>
      <c r="Q1866" s="8">
        <f t="shared" si="357"/>
        <v>621.99999999999989</v>
      </c>
      <c r="R1866" s="8">
        <f t="shared" si="358"/>
        <v>421.00127600739324</v>
      </c>
      <c r="S1866" s="8">
        <f t="shared" si="359"/>
        <v>422</v>
      </c>
      <c r="T1866" t="s">
        <v>62</v>
      </c>
    </row>
    <row r="1867" spans="1:20" x14ac:dyDescent="0.35">
      <c r="A1867" s="18" t="s">
        <v>3783</v>
      </c>
      <c r="B1867" s="18" t="s">
        <v>3784</v>
      </c>
      <c r="C1867" s="19">
        <v>727.41</v>
      </c>
      <c r="D1867" s="20">
        <f t="shared" si="348"/>
        <v>7.8913975671275266E-5</v>
      </c>
      <c r="E1867" s="10">
        <f>SUM($C$5:C1867)/SUM($C$5:$C$3941)</f>
        <v>0.94512917873156677</v>
      </c>
      <c r="F1867" t="str">
        <f t="shared" si="349"/>
        <v>B</v>
      </c>
      <c r="G1867" s="21">
        <v>1.5882314410480349</v>
      </c>
      <c r="H1867" s="22">
        <f t="shared" si="350"/>
        <v>0.95293886462882094</v>
      </c>
      <c r="I1867" s="23">
        <v>8.8076923076923084</v>
      </c>
      <c r="J1867" s="23">
        <v>27.567413600288141</v>
      </c>
      <c r="K1867" s="24">
        <f t="shared" si="351"/>
        <v>3.1299246882423213</v>
      </c>
      <c r="L1867" t="str">
        <f t="shared" si="352"/>
        <v>Z</v>
      </c>
      <c r="M1867" s="10">
        <f t="shared" si="353"/>
        <v>0.95</v>
      </c>
      <c r="N1867" s="24">
        <f t="shared" si="354"/>
        <v>1.6448536269514715</v>
      </c>
      <c r="O1867" s="25">
        <f t="shared" si="355"/>
        <v>64.126609237173497</v>
      </c>
      <c r="P1867" s="8">
        <f t="shared" si="356"/>
        <v>82</v>
      </c>
      <c r="Q1867" s="8">
        <f t="shared" si="357"/>
        <v>458.00000000000006</v>
      </c>
      <c r="R1867" s="8">
        <f t="shared" si="358"/>
        <v>310.03820730169423</v>
      </c>
      <c r="S1867" s="8">
        <f t="shared" si="359"/>
        <v>311</v>
      </c>
      <c r="T1867" t="s">
        <v>62</v>
      </c>
    </row>
    <row r="1868" spans="1:20" x14ac:dyDescent="0.35">
      <c r="A1868" s="18" t="s">
        <v>3785</v>
      </c>
      <c r="B1868" s="18" t="s">
        <v>3786</v>
      </c>
      <c r="C1868" s="19">
        <v>727.3</v>
      </c>
      <c r="D1868" s="20">
        <f t="shared" si="348"/>
        <v>7.8902042184900536E-5</v>
      </c>
      <c r="E1868" s="10">
        <f>SUM($C$5:C1868)/SUM($C$5:$C$3941)</f>
        <v>0.94520808077375174</v>
      </c>
      <c r="F1868" t="str">
        <f t="shared" si="349"/>
        <v>B</v>
      </c>
      <c r="G1868" s="21">
        <v>1.1806818181818179</v>
      </c>
      <c r="H1868" s="22">
        <f t="shared" si="350"/>
        <v>0.70840909090909077</v>
      </c>
      <c r="I1868" s="23">
        <v>11.84615384615385</v>
      </c>
      <c r="J1868" s="23">
        <v>17.05629044489373</v>
      </c>
      <c r="K1868" s="24">
        <f t="shared" si="351"/>
        <v>1.439816725867652</v>
      </c>
      <c r="L1868" t="str">
        <f t="shared" si="352"/>
        <v>Y</v>
      </c>
      <c r="M1868" s="10">
        <f t="shared" si="353"/>
        <v>0.95</v>
      </c>
      <c r="N1868" s="24">
        <f t="shared" si="354"/>
        <v>1.6448536269514715</v>
      </c>
      <c r="O1868" s="25">
        <f t="shared" si="355"/>
        <v>39.67590461166818</v>
      </c>
      <c r="P1868" s="8">
        <f t="shared" si="356"/>
        <v>64</v>
      </c>
      <c r="Q1868" s="8">
        <f t="shared" si="357"/>
        <v>616.00000000000023</v>
      </c>
      <c r="R1868" s="8">
        <f t="shared" si="358"/>
        <v>417.02615227092832</v>
      </c>
      <c r="S1868" s="8">
        <f t="shared" si="359"/>
        <v>418</v>
      </c>
      <c r="T1868" t="s">
        <v>62</v>
      </c>
    </row>
    <row r="1869" spans="1:20" x14ac:dyDescent="0.35">
      <c r="A1869" s="18" t="s">
        <v>3787</v>
      </c>
      <c r="B1869" s="18" t="s">
        <v>3788</v>
      </c>
      <c r="C1869" s="19">
        <v>723.55</v>
      </c>
      <c r="D1869" s="20">
        <f t="shared" si="348"/>
        <v>7.8495218785762104E-5</v>
      </c>
      <c r="E1869" s="10">
        <f>SUM($C$5:C1869)/SUM($C$5:$C$3941)</f>
        <v>0.94528657599253751</v>
      </c>
      <c r="F1869" t="str">
        <f t="shared" si="349"/>
        <v>B</v>
      </c>
      <c r="G1869" s="21">
        <v>12.05916666666667</v>
      </c>
      <c r="H1869" s="22">
        <f t="shared" si="350"/>
        <v>7.2355000000000018</v>
      </c>
      <c r="I1869" s="23">
        <v>1.153846153846154</v>
      </c>
      <c r="J1869" s="23">
        <v>2.2784980896403488</v>
      </c>
      <c r="K1869" s="24">
        <f t="shared" si="351"/>
        <v>1.9746983443549688</v>
      </c>
      <c r="L1869" t="str">
        <f t="shared" si="352"/>
        <v>Y</v>
      </c>
      <c r="M1869" s="10">
        <f t="shared" si="353"/>
        <v>0.95</v>
      </c>
      <c r="N1869" s="24">
        <f t="shared" si="354"/>
        <v>1.6448536269514715</v>
      </c>
      <c r="O1869" s="25">
        <f t="shared" si="355"/>
        <v>5.300183715475062</v>
      </c>
      <c r="P1869" s="8">
        <f t="shared" si="356"/>
        <v>8</v>
      </c>
      <c r="Q1869" s="8">
        <f t="shared" si="357"/>
        <v>60.000000000000007</v>
      </c>
      <c r="R1869" s="8">
        <f t="shared" si="358"/>
        <v>40.724555155069034</v>
      </c>
      <c r="S1869" s="8">
        <f t="shared" si="359"/>
        <v>41</v>
      </c>
      <c r="T1869" t="s">
        <v>62</v>
      </c>
    </row>
    <row r="1870" spans="1:20" x14ac:dyDescent="0.35">
      <c r="A1870" s="18" t="s">
        <v>3789</v>
      </c>
      <c r="B1870" s="18" t="s">
        <v>3790</v>
      </c>
      <c r="C1870" s="19">
        <v>722.92</v>
      </c>
      <c r="D1870" s="20">
        <f t="shared" si="348"/>
        <v>7.8426872454706852E-5</v>
      </c>
      <c r="E1870" s="10">
        <f>SUM($C$5:C1870)/SUM($C$5:$C$3941)</f>
        <v>0.94536500286499225</v>
      </c>
      <c r="F1870" t="str">
        <f t="shared" si="349"/>
        <v>B</v>
      </c>
      <c r="G1870" s="21">
        <v>2.190666666666667</v>
      </c>
      <c r="H1870" s="22">
        <f t="shared" si="350"/>
        <v>1.3144000000000002</v>
      </c>
      <c r="I1870" s="23">
        <v>6.3461538461538458</v>
      </c>
      <c r="J1870" s="23">
        <v>35.24585060566767</v>
      </c>
      <c r="K1870" s="24">
        <f t="shared" si="351"/>
        <v>5.5538916105900578</v>
      </c>
      <c r="L1870" t="str">
        <f t="shared" si="352"/>
        <v>Z</v>
      </c>
      <c r="M1870" s="10">
        <f t="shared" si="353"/>
        <v>0.95</v>
      </c>
      <c r="N1870" s="24">
        <f t="shared" si="354"/>
        <v>1.6448536269514715</v>
      </c>
      <c r="O1870" s="25">
        <f t="shared" si="355"/>
        <v>81.987992119718527</v>
      </c>
      <c r="P1870" s="8">
        <f t="shared" si="356"/>
        <v>95</v>
      </c>
      <c r="Q1870" s="8">
        <f t="shared" si="357"/>
        <v>330</v>
      </c>
      <c r="R1870" s="8">
        <f t="shared" si="358"/>
        <v>224.08262974704618</v>
      </c>
      <c r="S1870" s="8">
        <f t="shared" si="359"/>
        <v>225</v>
      </c>
      <c r="T1870" t="s">
        <v>62</v>
      </c>
    </row>
    <row r="1871" spans="1:20" x14ac:dyDescent="0.35">
      <c r="A1871" s="18" t="s">
        <v>3791</v>
      </c>
      <c r="B1871" s="18" t="s">
        <v>3792</v>
      </c>
      <c r="C1871" s="19">
        <v>722.19</v>
      </c>
      <c r="D1871" s="20">
        <f t="shared" si="348"/>
        <v>7.8347677499674581E-5</v>
      </c>
      <c r="E1871" s="10">
        <f>SUM($C$5:C1871)/SUM($C$5:$C$3941)</f>
        <v>0.94544335054249184</v>
      </c>
      <c r="F1871" t="str">
        <f t="shared" si="349"/>
        <v>B</v>
      </c>
      <c r="G1871" s="21">
        <v>4.2481764705882359</v>
      </c>
      <c r="H1871" s="22">
        <f t="shared" si="350"/>
        <v>2.5489058823529414</v>
      </c>
      <c r="I1871" s="23">
        <v>3.2692307692307692</v>
      </c>
      <c r="J1871" s="23">
        <v>4.3616662790744414</v>
      </c>
      <c r="K1871" s="24">
        <f t="shared" si="351"/>
        <v>1.3341567441874762</v>
      </c>
      <c r="L1871" t="str">
        <f t="shared" si="352"/>
        <v>Y</v>
      </c>
      <c r="M1871" s="10">
        <f t="shared" si="353"/>
        <v>0.95</v>
      </c>
      <c r="N1871" s="24">
        <f t="shared" si="354"/>
        <v>1.6448536269514715</v>
      </c>
      <c r="O1871" s="25">
        <f t="shared" si="355"/>
        <v>10.145996035632438</v>
      </c>
      <c r="P1871" s="8">
        <f t="shared" si="356"/>
        <v>17</v>
      </c>
      <c r="Q1871" s="8">
        <f t="shared" si="357"/>
        <v>170</v>
      </c>
      <c r="R1871" s="8">
        <f t="shared" si="358"/>
        <v>115.49483393470497</v>
      </c>
      <c r="S1871" s="8">
        <f t="shared" si="359"/>
        <v>116</v>
      </c>
      <c r="T1871" t="s">
        <v>62</v>
      </c>
    </row>
    <row r="1872" spans="1:20" x14ac:dyDescent="0.35">
      <c r="A1872" s="18" t="s">
        <v>3793</v>
      </c>
      <c r="B1872" s="18" t="s">
        <v>3794</v>
      </c>
      <c r="C1872" s="19">
        <v>721.71</v>
      </c>
      <c r="D1872" s="20">
        <f t="shared" si="348"/>
        <v>7.8295604104584859E-5</v>
      </c>
      <c r="E1872" s="10">
        <f>SUM($C$5:C1872)/SUM($C$5:$C$3941)</f>
        <v>0.94552164614659651</v>
      </c>
      <c r="F1872" t="str">
        <f t="shared" si="349"/>
        <v>B</v>
      </c>
      <c r="G1872" s="21">
        <v>2.5234615384615382</v>
      </c>
      <c r="H1872" s="22">
        <f t="shared" si="350"/>
        <v>1.5140769230769229</v>
      </c>
      <c r="I1872" s="23">
        <v>5.5</v>
      </c>
      <c r="J1872" s="23">
        <v>10.7091677785813</v>
      </c>
      <c r="K1872" s="24">
        <f t="shared" si="351"/>
        <v>1.9471214142875091</v>
      </c>
      <c r="L1872" t="str">
        <f t="shared" si="352"/>
        <v>Y</v>
      </c>
      <c r="M1872" s="10">
        <f t="shared" si="353"/>
        <v>0.95</v>
      </c>
      <c r="N1872" s="24">
        <f t="shared" si="354"/>
        <v>1.6448536269514715</v>
      </c>
      <c r="O1872" s="25">
        <f t="shared" si="355"/>
        <v>24.911390939672135</v>
      </c>
      <c r="P1872" s="8">
        <f t="shared" si="356"/>
        <v>36</v>
      </c>
      <c r="Q1872" s="8">
        <f t="shared" si="357"/>
        <v>286</v>
      </c>
      <c r="R1872" s="8">
        <f t="shared" si="358"/>
        <v>194.36767705317232</v>
      </c>
      <c r="S1872" s="8">
        <f t="shared" si="359"/>
        <v>195</v>
      </c>
      <c r="T1872" t="s">
        <v>62</v>
      </c>
    </row>
    <row r="1873" spans="1:20" x14ac:dyDescent="0.35">
      <c r="A1873" s="18" t="s">
        <v>3795</v>
      </c>
      <c r="B1873" s="18" t="s">
        <v>3796</v>
      </c>
      <c r="C1873" s="19">
        <v>721.55</v>
      </c>
      <c r="D1873" s="20">
        <f t="shared" si="348"/>
        <v>7.8278246306221619E-5</v>
      </c>
      <c r="E1873" s="10">
        <f>SUM($C$5:C1873)/SUM($C$5:$C$3941)</f>
        <v>0.94559992439290286</v>
      </c>
      <c r="F1873" t="str">
        <f t="shared" si="349"/>
        <v>B</v>
      </c>
      <c r="G1873" s="21">
        <v>1.7772167487684729</v>
      </c>
      <c r="H1873" s="22">
        <f t="shared" si="350"/>
        <v>1.0663300492610837</v>
      </c>
      <c r="I1873" s="23">
        <v>7.8076923076923066</v>
      </c>
      <c r="J1873" s="23">
        <v>17.900639118328861</v>
      </c>
      <c r="K1873" s="24">
        <f t="shared" si="351"/>
        <v>2.2926926949583768</v>
      </c>
      <c r="L1873" t="str">
        <f t="shared" si="352"/>
        <v>Z</v>
      </c>
      <c r="M1873" s="10">
        <f t="shared" si="353"/>
        <v>0.95</v>
      </c>
      <c r="N1873" s="24">
        <f t="shared" si="354"/>
        <v>1.6448536269514715</v>
      </c>
      <c r="O1873" s="25">
        <f t="shared" si="355"/>
        <v>41.640006802260864</v>
      </c>
      <c r="P1873" s="8">
        <f t="shared" si="356"/>
        <v>58</v>
      </c>
      <c r="Q1873" s="8">
        <f t="shared" si="357"/>
        <v>405.99999999999994</v>
      </c>
      <c r="R1873" s="8">
        <f t="shared" si="358"/>
        <v>275.95113882928848</v>
      </c>
      <c r="S1873" s="8">
        <f t="shared" si="359"/>
        <v>276</v>
      </c>
      <c r="T1873" t="s">
        <v>62</v>
      </c>
    </row>
    <row r="1874" spans="1:20" x14ac:dyDescent="0.35">
      <c r="A1874" s="18" t="s">
        <v>3797</v>
      </c>
      <c r="B1874" s="18" t="s">
        <v>3798</v>
      </c>
      <c r="C1874" s="19">
        <v>720.05</v>
      </c>
      <c r="D1874" s="20">
        <f t="shared" si="348"/>
        <v>7.8115516946566249E-5</v>
      </c>
      <c r="E1874" s="10">
        <f>SUM($C$5:C1874)/SUM($C$5:$C$3941)</f>
        <v>0.94567803990984955</v>
      </c>
      <c r="F1874" t="str">
        <f t="shared" si="349"/>
        <v>B</v>
      </c>
      <c r="G1874" s="21">
        <v>2.005710306406685</v>
      </c>
      <c r="H1874" s="22">
        <f t="shared" si="350"/>
        <v>1.203426183844011</v>
      </c>
      <c r="I1874" s="23">
        <v>6.9038461538461542</v>
      </c>
      <c r="J1874" s="23">
        <v>24.69838417782578</v>
      </c>
      <c r="K1874" s="24">
        <f t="shared" si="351"/>
        <v>3.577481830771422</v>
      </c>
      <c r="L1874" t="str">
        <f t="shared" si="352"/>
        <v>Z</v>
      </c>
      <c r="M1874" s="10">
        <f t="shared" si="353"/>
        <v>0.95</v>
      </c>
      <c r="N1874" s="24">
        <f t="shared" si="354"/>
        <v>1.6448536269514715</v>
      </c>
      <c r="O1874" s="25">
        <f t="shared" si="355"/>
        <v>57.452746707600738</v>
      </c>
      <c r="P1874" s="8">
        <f t="shared" si="356"/>
        <v>72</v>
      </c>
      <c r="Q1874" s="8">
        <f t="shared" si="357"/>
        <v>359</v>
      </c>
      <c r="R1874" s="8">
        <f t="shared" si="358"/>
        <v>244.26007935536151</v>
      </c>
      <c r="S1874" s="8">
        <f t="shared" si="359"/>
        <v>245</v>
      </c>
      <c r="T1874" t="s">
        <v>175</v>
      </c>
    </row>
    <row r="1875" spans="1:20" x14ac:dyDescent="0.35">
      <c r="A1875" s="18" t="s">
        <v>3799</v>
      </c>
      <c r="B1875" s="18" t="s">
        <v>3800</v>
      </c>
      <c r="C1875" s="19">
        <v>719.8</v>
      </c>
      <c r="D1875" s="20">
        <f t="shared" si="348"/>
        <v>7.8088395386623685E-5</v>
      </c>
      <c r="E1875" s="10">
        <f>SUM($C$5:C1875)/SUM($C$5:$C$3941)</f>
        <v>0.94575612830523625</v>
      </c>
      <c r="F1875" t="str">
        <f t="shared" si="349"/>
        <v>B</v>
      </c>
      <c r="G1875" s="21">
        <v>0.40212290502793291</v>
      </c>
      <c r="H1875" s="22">
        <f t="shared" si="350"/>
        <v>0.24127374301675975</v>
      </c>
      <c r="I1875" s="23">
        <v>34.42307692307692</v>
      </c>
      <c r="J1875" s="23">
        <v>86.657166784131547</v>
      </c>
      <c r="K1875" s="24">
        <f t="shared" si="351"/>
        <v>2.5174149009915312</v>
      </c>
      <c r="L1875" t="str">
        <f t="shared" si="352"/>
        <v>Z</v>
      </c>
      <c r="M1875" s="10">
        <f t="shared" si="353"/>
        <v>0.95</v>
      </c>
      <c r="N1875" s="24">
        <f t="shared" si="354"/>
        <v>1.6448536269514715</v>
      </c>
      <c r="O1875" s="25">
        <f t="shared" si="355"/>
        <v>201.57967492128066</v>
      </c>
      <c r="P1875" s="8">
        <f t="shared" si="356"/>
        <v>271</v>
      </c>
      <c r="Q1875" s="8">
        <f t="shared" si="357"/>
        <v>1789.9999999999998</v>
      </c>
      <c r="R1875" s="8">
        <f t="shared" si="358"/>
        <v>1218.1099269018607</v>
      </c>
      <c r="S1875" s="8">
        <f t="shared" si="359"/>
        <v>1219</v>
      </c>
      <c r="T1875" t="s">
        <v>62</v>
      </c>
    </row>
    <row r="1876" spans="1:20" x14ac:dyDescent="0.35">
      <c r="A1876" s="18" t="s">
        <v>3801</v>
      </c>
      <c r="B1876" s="18" t="s">
        <v>3802</v>
      </c>
      <c r="C1876" s="19">
        <v>719.04</v>
      </c>
      <c r="D1876" s="20">
        <f t="shared" si="348"/>
        <v>7.8005945844398296E-5</v>
      </c>
      <c r="E1876" s="10">
        <f>SUM($C$5:C1876)/SUM($C$5:$C$3941)</f>
        <v>0.94583413425108054</v>
      </c>
      <c r="F1876" t="str">
        <f t="shared" si="349"/>
        <v>B</v>
      </c>
      <c r="G1876" s="21">
        <v>0.79893333333333327</v>
      </c>
      <c r="H1876" s="22">
        <f t="shared" si="350"/>
        <v>0.47935999999999995</v>
      </c>
      <c r="I1876" s="23">
        <v>17.30769230769231</v>
      </c>
      <c r="J1876" s="23">
        <v>81.516157056357883</v>
      </c>
      <c r="K1876" s="24">
        <f t="shared" si="351"/>
        <v>4.7098224077006767</v>
      </c>
      <c r="L1876" t="str">
        <f t="shared" si="352"/>
        <v>Z</v>
      </c>
      <c r="M1876" s="10">
        <f t="shared" si="353"/>
        <v>0.95</v>
      </c>
      <c r="N1876" s="24">
        <f t="shared" si="354"/>
        <v>1.6448536269514715</v>
      </c>
      <c r="O1876" s="25">
        <f t="shared" si="355"/>
        <v>189.62079017867993</v>
      </c>
      <c r="P1876" s="8">
        <f t="shared" si="356"/>
        <v>225</v>
      </c>
      <c r="Q1876" s="8">
        <f t="shared" si="357"/>
        <v>900.00000000000011</v>
      </c>
      <c r="R1876" s="8">
        <f t="shared" si="358"/>
        <v>612.78109268868798</v>
      </c>
      <c r="S1876" s="8">
        <f t="shared" si="359"/>
        <v>613</v>
      </c>
      <c r="T1876" t="s">
        <v>62</v>
      </c>
    </row>
    <row r="1877" spans="1:20" x14ac:dyDescent="0.35">
      <c r="A1877" s="18" t="s">
        <v>3803</v>
      </c>
      <c r="B1877" s="18" t="s">
        <v>3804</v>
      </c>
      <c r="C1877" s="19">
        <v>718.64</v>
      </c>
      <c r="D1877" s="20">
        <f t="shared" si="348"/>
        <v>7.7962551348490202E-5</v>
      </c>
      <c r="E1877" s="10">
        <f>SUM($C$5:C1877)/SUM($C$5:$C$3941)</f>
        <v>0.94591209680242905</v>
      </c>
      <c r="F1877" t="str">
        <f t="shared" si="349"/>
        <v>B</v>
      </c>
      <c r="G1877" s="21">
        <v>0.71577689243027887</v>
      </c>
      <c r="H1877" s="22">
        <f t="shared" si="350"/>
        <v>0.42946613545816731</v>
      </c>
      <c r="I1877" s="23">
        <v>19.30769230769231</v>
      </c>
      <c r="J1877" s="23">
        <v>46.150027494113047</v>
      </c>
      <c r="K1877" s="24">
        <f t="shared" si="351"/>
        <v>2.3902404678225877</v>
      </c>
      <c r="L1877" t="str">
        <f t="shared" si="352"/>
        <v>Z</v>
      </c>
      <c r="M1877" s="10">
        <f t="shared" si="353"/>
        <v>0.95</v>
      </c>
      <c r="N1877" s="24">
        <f t="shared" si="354"/>
        <v>1.6448536269514715</v>
      </c>
      <c r="O1877" s="25">
        <f t="shared" si="355"/>
        <v>107.35300824045632</v>
      </c>
      <c r="P1877" s="8">
        <f t="shared" si="356"/>
        <v>146</v>
      </c>
      <c r="Q1877" s="8">
        <f t="shared" si="357"/>
        <v>1004.0000000000001</v>
      </c>
      <c r="R1877" s="8">
        <f t="shared" si="358"/>
        <v>683.78157166259678</v>
      </c>
      <c r="S1877" s="8">
        <f t="shared" si="359"/>
        <v>684</v>
      </c>
      <c r="T1877" t="s">
        <v>62</v>
      </c>
    </row>
    <row r="1878" spans="1:20" x14ac:dyDescent="0.35">
      <c r="A1878" s="18" t="s">
        <v>3805</v>
      </c>
      <c r="B1878" s="18" t="s">
        <v>3806</v>
      </c>
      <c r="C1878" s="19">
        <v>717.83</v>
      </c>
      <c r="D1878" s="20">
        <f t="shared" si="348"/>
        <v>7.7874677494276304E-5</v>
      </c>
      <c r="E1878" s="10">
        <f>SUM($C$5:C1878)/SUM($C$5:$C$3941)</f>
        <v>0.94598997147992336</v>
      </c>
      <c r="F1878" t="str">
        <f t="shared" si="349"/>
        <v>B</v>
      </c>
      <c r="G1878" s="21">
        <v>2.563678571428571</v>
      </c>
      <c r="H1878" s="22">
        <f t="shared" si="350"/>
        <v>1.5382071428571427</v>
      </c>
      <c r="I1878" s="23">
        <v>5.384615384615385</v>
      </c>
      <c r="J1878" s="23">
        <v>17.77986727288275</v>
      </c>
      <c r="K1878" s="24">
        <f t="shared" si="351"/>
        <v>3.3019753506782248</v>
      </c>
      <c r="L1878" t="str">
        <f t="shared" si="352"/>
        <v>Z</v>
      </c>
      <c r="M1878" s="10">
        <f t="shared" si="353"/>
        <v>0.95</v>
      </c>
      <c r="N1878" s="24">
        <f t="shared" si="354"/>
        <v>1.6448536269514715</v>
      </c>
      <c r="O1878" s="25">
        <f t="shared" si="355"/>
        <v>41.359070438332473</v>
      </c>
      <c r="P1878" s="8">
        <f t="shared" si="356"/>
        <v>53</v>
      </c>
      <c r="Q1878" s="8">
        <f t="shared" si="357"/>
        <v>280</v>
      </c>
      <c r="R1878" s="8">
        <f t="shared" si="358"/>
        <v>190.80361630600518</v>
      </c>
      <c r="S1878" s="8">
        <f t="shared" si="359"/>
        <v>191</v>
      </c>
      <c r="T1878" t="s">
        <v>62</v>
      </c>
    </row>
    <row r="1879" spans="1:20" x14ac:dyDescent="0.35">
      <c r="A1879" s="18" t="s">
        <v>3807</v>
      </c>
      <c r="B1879" s="18" t="s">
        <v>3808</v>
      </c>
      <c r="C1879" s="19">
        <v>716.88</v>
      </c>
      <c r="D1879" s="20">
        <f t="shared" si="348"/>
        <v>7.7771615566494572E-5</v>
      </c>
      <c r="E1879" s="10">
        <f>SUM($C$5:C1879)/SUM($C$5:$C$3941)</f>
        <v>0.94606774309548991</v>
      </c>
      <c r="F1879" t="str">
        <f t="shared" si="349"/>
        <v>B</v>
      </c>
      <c r="G1879" s="21">
        <v>2.987000000000001</v>
      </c>
      <c r="H1879" s="22">
        <f t="shared" si="350"/>
        <v>1.7922000000000005</v>
      </c>
      <c r="I1879" s="23">
        <v>4.615384615384615</v>
      </c>
      <c r="J1879" s="23">
        <v>6.0102978496350161</v>
      </c>
      <c r="K1879" s="24">
        <f t="shared" si="351"/>
        <v>1.3022312007542536</v>
      </c>
      <c r="L1879" t="str">
        <f t="shared" si="352"/>
        <v>Y</v>
      </c>
      <c r="M1879" s="10">
        <f t="shared" si="353"/>
        <v>0.95</v>
      </c>
      <c r="N1879" s="24">
        <f t="shared" si="354"/>
        <v>1.6448536269514715</v>
      </c>
      <c r="O1879" s="25">
        <f t="shared" si="355"/>
        <v>13.981000437362043</v>
      </c>
      <c r="P1879" s="8">
        <f t="shared" si="356"/>
        <v>24</v>
      </c>
      <c r="Q1879" s="8">
        <f t="shared" si="357"/>
        <v>239.99999999999997</v>
      </c>
      <c r="R1879" s="8">
        <f t="shared" si="358"/>
        <v>163.65428543818587</v>
      </c>
      <c r="S1879" s="8">
        <f t="shared" si="359"/>
        <v>164</v>
      </c>
      <c r="T1879" t="s">
        <v>62</v>
      </c>
    </row>
    <row r="1880" spans="1:20" x14ac:dyDescent="0.35">
      <c r="A1880" s="18" t="s">
        <v>3809</v>
      </c>
      <c r="B1880" s="18" t="s">
        <v>3810</v>
      </c>
      <c r="C1880" s="19">
        <v>716.71</v>
      </c>
      <c r="D1880" s="20">
        <f t="shared" si="348"/>
        <v>7.7753172905733635E-5</v>
      </c>
      <c r="E1880" s="10">
        <f>SUM($C$5:C1880)/SUM($C$5:$C$3941)</f>
        <v>0.94614549626839572</v>
      </c>
      <c r="F1880" t="str">
        <f t="shared" si="349"/>
        <v>B</v>
      </c>
      <c r="G1880" s="21">
        <v>1.3396448598130839</v>
      </c>
      <c r="H1880" s="22">
        <f t="shared" si="350"/>
        <v>0.80378691588785034</v>
      </c>
      <c r="I1880" s="23">
        <v>10.28846153846154</v>
      </c>
      <c r="J1880" s="23">
        <v>44.363178751744961</v>
      </c>
      <c r="K1880" s="24">
        <f t="shared" si="351"/>
        <v>4.3119351310107241</v>
      </c>
      <c r="L1880" t="str">
        <f t="shared" si="352"/>
        <v>Z</v>
      </c>
      <c r="M1880" s="10">
        <f t="shared" si="353"/>
        <v>0.95</v>
      </c>
      <c r="N1880" s="24">
        <f t="shared" si="354"/>
        <v>1.6448536269514715</v>
      </c>
      <c r="O1880" s="25">
        <f t="shared" si="355"/>
        <v>103.19648660483304</v>
      </c>
      <c r="P1880" s="8">
        <f t="shared" si="356"/>
        <v>124</v>
      </c>
      <c r="Q1880" s="8">
        <f t="shared" si="357"/>
        <v>535.00000000000011</v>
      </c>
      <c r="R1880" s="8">
        <f t="shared" si="358"/>
        <v>364.85594125498238</v>
      </c>
      <c r="S1880" s="8">
        <f t="shared" si="359"/>
        <v>365</v>
      </c>
      <c r="T1880" t="s">
        <v>62</v>
      </c>
    </row>
    <row r="1881" spans="1:20" x14ac:dyDescent="0.35">
      <c r="A1881" s="18" t="s">
        <v>3811</v>
      </c>
      <c r="B1881" s="18" t="s">
        <v>3812</v>
      </c>
      <c r="C1881" s="19">
        <v>716.57</v>
      </c>
      <c r="D1881" s="20">
        <f t="shared" si="348"/>
        <v>7.7737984832165801E-5</v>
      </c>
      <c r="E1881" s="10">
        <f>SUM($C$5:C1881)/SUM($C$5:$C$3941)</f>
        <v>0.94622323425322796</v>
      </c>
      <c r="F1881" t="str">
        <f t="shared" si="349"/>
        <v>B</v>
      </c>
      <c r="G1881" s="21">
        <v>1.3172242647058821</v>
      </c>
      <c r="H1881" s="22">
        <f t="shared" si="350"/>
        <v>0.79033455882352921</v>
      </c>
      <c r="I1881" s="23">
        <v>10.46153846153846</v>
      </c>
      <c r="J1881" s="23">
        <v>32.405192962240797</v>
      </c>
      <c r="K1881" s="24">
        <f t="shared" si="351"/>
        <v>3.0975552096259591</v>
      </c>
      <c r="L1881" t="str">
        <f t="shared" si="352"/>
        <v>Z</v>
      </c>
      <c r="M1881" s="10">
        <f t="shared" si="353"/>
        <v>0.95</v>
      </c>
      <c r="N1881" s="24">
        <f t="shared" si="354"/>
        <v>1.6448536269514715</v>
      </c>
      <c r="O1881" s="25">
        <f t="shared" si="355"/>
        <v>75.380127293592025</v>
      </c>
      <c r="P1881" s="8">
        <f t="shared" si="356"/>
        <v>97</v>
      </c>
      <c r="Q1881" s="8">
        <f t="shared" si="357"/>
        <v>543.99999999999989</v>
      </c>
      <c r="R1881" s="8">
        <f t="shared" si="358"/>
        <v>371.02994446553464</v>
      </c>
      <c r="S1881" s="8">
        <f t="shared" si="359"/>
        <v>372</v>
      </c>
      <c r="T1881" t="s">
        <v>62</v>
      </c>
    </row>
    <row r="1882" spans="1:20" x14ac:dyDescent="0.35">
      <c r="A1882" s="18" t="s">
        <v>3813</v>
      </c>
      <c r="B1882" s="18" t="s">
        <v>3814</v>
      </c>
      <c r="C1882" s="19">
        <v>716.25</v>
      </c>
      <c r="D1882" s="20">
        <f t="shared" si="348"/>
        <v>7.7703269235439307E-5</v>
      </c>
      <c r="E1882" s="10">
        <f>SUM($C$5:C1882)/SUM($C$5:$C$3941)</f>
        <v>0.94630093752246336</v>
      </c>
      <c r="F1882" t="str">
        <f t="shared" si="349"/>
        <v>B</v>
      </c>
      <c r="G1882" s="21">
        <v>0.2241784037558685</v>
      </c>
      <c r="H1882" s="22">
        <f t="shared" si="350"/>
        <v>0.13450704225352109</v>
      </c>
      <c r="I1882" s="23">
        <v>61.442307692307693</v>
      </c>
      <c r="J1882" s="23">
        <v>421.47702067761168</v>
      </c>
      <c r="K1882" s="24">
        <f t="shared" si="351"/>
        <v>6.8597198983523651</v>
      </c>
      <c r="L1882" t="str">
        <f t="shared" si="352"/>
        <v>Z</v>
      </c>
      <c r="M1882" s="10">
        <f t="shared" si="353"/>
        <v>0.95</v>
      </c>
      <c r="N1882" s="24">
        <f t="shared" si="354"/>
        <v>1.6448536269514715</v>
      </c>
      <c r="O1882" s="25">
        <f t="shared" si="355"/>
        <v>980.42901664009548</v>
      </c>
      <c r="P1882" s="8">
        <f t="shared" si="356"/>
        <v>1104</v>
      </c>
      <c r="Q1882" s="8">
        <f t="shared" si="357"/>
        <v>3195</v>
      </c>
      <c r="R1882" s="8">
        <f t="shared" si="358"/>
        <v>2179.6056130117331</v>
      </c>
      <c r="S1882" s="8">
        <f t="shared" si="359"/>
        <v>2180</v>
      </c>
      <c r="T1882" t="s">
        <v>175</v>
      </c>
    </row>
    <row r="1883" spans="1:20" x14ac:dyDescent="0.35">
      <c r="A1883" s="18" t="s">
        <v>3815</v>
      </c>
      <c r="B1883" s="18" t="s">
        <v>3816</v>
      </c>
      <c r="C1883" s="19">
        <v>716.09</v>
      </c>
      <c r="D1883" s="20">
        <f t="shared" si="348"/>
        <v>7.768591143707608E-5</v>
      </c>
      <c r="E1883" s="10">
        <f>SUM($C$5:C1883)/SUM($C$5:$C$3941)</f>
        <v>0.94637862343390045</v>
      </c>
      <c r="F1883" t="str">
        <f t="shared" si="349"/>
        <v>B</v>
      </c>
      <c r="G1883" s="21">
        <v>8.2309195402298858</v>
      </c>
      <c r="H1883" s="22">
        <f t="shared" si="350"/>
        <v>4.9385517241379313</v>
      </c>
      <c r="I1883" s="23">
        <v>1.6730769230769229</v>
      </c>
      <c r="J1883" s="23">
        <v>3.687398540159013</v>
      </c>
      <c r="K1883" s="24">
        <f t="shared" si="351"/>
        <v>2.2039623458421689</v>
      </c>
      <c r="L1883" t="str">
        <f t="shared" si="352"/>
        <v>Z</v>
      </c>
      <c r="M1883" s="10">
        <f t="shared" si="353"/>
        <v>0.95</v>
      </c>
      <c r="N1883" s="24">
        <f t="shared" si="354"/>
        <v>1.6448536269514715</v>
      </c>
      <c r="O1883" s="25">
        <f t="shared" si="355"/>
        <v>8.5775317450901341</v>
      </c>
      <c r="P1883" s="8">
        <f t="shared" si="356"/>
        <v>12</v>
      </c>
      <c r="Q1883" s="8">
        <f t="shared" si="357"/>
        <v>86.999999999999986</v>
      </c>
      <c r="R1883" s="8">
        <f t="shared" si="358"/>
        <v>59.357393337617751</v>
      </c>
      <c r="S1883" s="8">
        <f t="shared" si="359"/>
        <v>60</v>
      </c>
      <c r="T1883" t="s">
        <v>62</v>
      </c>
    </row>
    <row r="1884" spans="1:20" x14ac:dyDescent="0.35">
      <c r="A1884" s="18" t="s">
        <v>3817</v>
      </c>
      <c r="B1884" s="18" t="s">
        <v>3818</v>
      </c>
      <c r="C1884" s="19">
        <v>714.57</v>
      </c>
      <c r="D1884" s="20">
        <f t="shared" si="348"/>
        <v>7.7521012352625303E-5</v>
      </c>
      <c r="E1884" s="10">
        <f>SUM($C$5:C1884)/SUM($C$5:$C$3941)</f>
        <v>0.94645614444625314</v>
      </c>
      <c r="F1884" t="str">
        <f t="shared" si="349"/>
        <v>B</v>
      </c>
      <c r="G1884" s="21">
        <v>1.2427304347826089</v>
      </c>
      <c r="H1884" s="22">
        <f t="shared" si="350"/>
        <v>0.74563826086956531</v>
      </c>
      <c r="I1884" s="23">
        <v>11.05769230769231</v>
      </c>
      <c r="J1884" s="23">
        <v>22.647696901943309</v>
      </c>
      <c r="K1884" s="24">
        <f t="shared" si="351"/>
        <v>2.0481395459148728</v>
      </c>
      <c r="L1884" t="str">
        <f t="shared" si="352"/>
        <v>Z</v>
      </c>
      <c r="M1884" s="10">
        <f t="shared" si="353"/>
        <v>0.95</v>
      </c>
      <c r="N1884" s="24">
        <f t="shared" si="354"/>
        <v>1.6448536269514715</v>
      </c>
      <c r="O1884" s="25">
        <f t="shared" si="355"/>
        <v>52.682490654026516</v>
      </c>
      <c r="P1884" s="8">
        <f t="shared" si="356"/>
        <v>75</v>
      </c>
      <c r="Q1884" s="8">
        <f t="shared" si="357"/>
        <v>575.00000000000011</v>
      </c>
      <c r="R1884" s="8">
        <f t="shared" si="358"/>
        <v>392.7216355308517</v>
      </c>
      <c r="S1884" s="8">
        <f t="shared" si="359"/>
        <v>393</v>
      </c>
      <c r="T1884" t="s">
        <v>62</v>
      </c>
    </row>
    <row r="1885" spans="1:20" x14ac:dyDescent="0.35">
      <c r="A1885" s="18" t="s">
        <v>3819</v>
      </c>
      <c r="B1885" s="18" t="s">
        <v>3820</v>
      </c>
      <c r="C1885" s="19">
        <v>714.16</v>
      </c>
      <c r="D1885" s="20">
        <f t="shared" si="348"/>
        <v>7.7476532994319498E-5</v>
      </c>
      <c r="E1885" s="10">
        <f>SUM($C$5:C1885)/SUM($C$5:$C$3941)</f>
        <v>0.94653362097924743</v>
      </c>
      <c r="F1885" t="str">
        <f t="shared" si="349"/>
        <v>B</v>
      </c>
      <c r="G1885" s="21">
        <v>0.93844940867279891</v>
      </c>
      <c r="H1885" s="22">
        <f t="shared" si="350"/>
        <v>0.5630696452036793</v>
      </c>
      <c r="I1885" s="23">
        <v>14.63461538461539</v>
      </c>
      <c r="J1885" s="23">
        <v>14.2430290430006</v>
      </c>
      <c r="K1885" s="24">
        <f t="shared" si="351"/>
        <v>0.97324245760319439</v>
      </c>
      <c r="L1885" t="str">
        <f t="shared" si="352"/>
        <v>X</v>
      </c>
      <c r="M1885" s="10">
        <f t="shared" si="353"/>
        <v>0.95</v>
      </c>
      <c r="N1885" s="24">
        <f t="shared" si="354"/>
        <v>1.6448536269514715</v>
      </c>
      <c r="O1885" s="25">
        <f t="shared" si="355"/>
        <v>33.131768218715521</v>
      </c>
      <c r="P1885" s="8">
        <f t="shared" si="356"/>
        <v>63</v>
      </c>
      <c r="Q1885" s="8">
        <f t="shared" si="357"/>
        <v>761.00000000000034</v>
      </c>
      <c r="R1885" s="8">
        <f t="shared" si="358"/>
        <v>519.90772275254585</v>
      </c>
      <c r="S1885" s="8">
        <f t="shared" si="359"/>
        <v>520</v>
      </c>
      <c r="T1885" t="s">
        <v>62</v>
      </c>
    </row>
    <row r="1886" spans="1:20" x14ac:dyDescent="0.35">
      <c r="A1886" s="18" t="s">
        <v>3821</v>
      </c>
      <c r="B1886" s="18" t="s">
        <v>3822</v>
      </c>
      <c r="C1886" s="19">
        <v>713.99</v>
      </c>
      <c r="D1886" s="20">
        <f t="shared" si="348"/>
        <v>7.7458090333558561E-5</v>
      </c>
      <c r="E1886" s="10">
        <f>SUM($C$5:C1886)/SUM($C$5:$C$3941)</f>
        <v>0.94661107906958109</v>
      </c>
      <c r="F1886" t="str">
        <f t="shared" si="349"/>
        <v>B</v>
      </c>
      <c r="G1886" s="21">
        <v>2.081603498542274</v>
      </c>
      <c r="H1886" s="22">
        <f t="shared" si="350"/>
        <v>1.2489620991253643</v>
      </c>
      <c r="I1886" s="23">
        <v>6.5961538461538458</v>
      </c>
      <c r="J1886" s="23">
        <v>20.546703962937048</v>
      </c>
      <c r="K1886" s="24">
        <f t="shared" si="351"/>
        <v>3.1149522042936635</v>
      </c>
      <c r="L1886" t="str">
        <f t="shared" si="352"/>
        <v>Z</v>
      </c>
      <c r="M1886" s="10">
        <f t="shared" si="353"/>
        <v>0.95</v>
      </c>
      <c r="N1886" s="24">
        <f t="shared" si="354"/>
        <v>1.6448536269514715</v>
      </c>
      <c r="O1886" s="25">
        <f t="shared" si="355"/>
        <v>47.79521485937935</v>
      </c>
      <c r="P1886" s="8">
        <f t="shared" si="356"/>
        <v>61</v>
      </c>
      <c r="Q1886" s="8">
        <f t="shared" si="357"/>
        <v>343</v>
      </c>
      <c r="R1886" s="8">
        <f t="shared" si="358"/>
        <v>234.36212549705172</v>
      </c>
      <c r="S1886" s="8">
        <f t="shared" si="359"/>
        <v>235</v>
      </c>
      <c r="T1886" t="s">
        <v>62</v>
      </c>
    </row>
    <row r="1887" spans="1:20" x14ac:dyDescent="0.35">
      <c r="A1887" s="18" t="s">
        <v>3823</v>
      </c>
      <c r="B1887" s="18" t="s">
        <v>3824</v>
      </c>
      <c r="C1887" s="19">
        <v>713.84</v>
      </c>
      <c r="D1887" s="20">
        <f t="shared" si="348"/>
        <v>7.7441817397593018E-5</v>
      </c>
      <c r="E1887" s="10">
        <f>SUM($C$5:C1887)/SUM($C$5:$C$3941)</f>
        <v>0.94668852088697864</v>
      </c>
      <c r="F1887" t="str">
        <f t="shared" si="349"/>
        <v>B</v>
      </c>
      <c r="G1887" s="21">
        <v>9.392631578947368</v>
      </c>
      <c r="H1887" s="22">
        <f t="shared" si="350"/>
        <v>5.6355789473684208</v>
      </c>
      <c r="I1887" s="23">
        <v>1.461538461538461</v>
      </c>
      <c r="J1887" s="23">
        <v>1.819949778035135</v>
      </c>
      <c r="K1887" s="24">
        <f t="shared" si="351"/>
        <v>1.2452287954977244</v>
      </c>
      <c r="L1887" t="str">
        <f t="shared" si="352"/>
        <v>Y</v>
      </c>
      <c r="M1887" s="10">
        <f t="shared" si="353"/>
        <v>0.95</v>
      </c>
      <c r="N1887" s="24">
        <f t="shared" si="354"/>
        <v>1.6448536269514715</v>
      </c>
      <c r="O1887" s="25">
        <f t="shared" si="355"/>
        <v>4.2335204143387566</v>
      </c>
      <c r="P1887" s="8">
        <f t="shared" si="356"/>
        <v>8</v>
      </c>
      <c r="Q1887" s="8">
        <f t="shared" si="357"/>
        <v>75.999999999999972</v>
      </c>
      <c r="R1887" s="8">
        <f t="shared" si="358"/>
        <v>51.934089845418711</v>
      </c>
      <c r="S1887" s="8">
        <f t="shared" si="359"/>
        <v>52</v>
      </c>
      <c r="T1887" t="s">
        <v>62</v>
      </c>
    </row>
    <row r="1888" spans="1:20" x14ac:dyDescent="0.35">
      <c r="A1888" s="18" t="s">
        <v>3825</v>
      </c>
      <c r="B1888" s="18" t="s">
        <v>3826</v>
      </c>
      <c r="C1888" s="19">
        <v>713.8</v>
      </c>
      <c r="D1888" s="20">
        <f t="shared" si="348"/>
        <v>7.7437477948002204E-5</v>
      </c>
      <c r="E1888" s="10">
        <f>SUM($C$5:C1888)/SUM($C$5:$C$3941)</f>
        <v>0.94676595836492672</v>
      </c>
      <c r="F1888" t="str">
        <f t="shared" si="349"/>
        <v>B</v>
      </c>
      <c r="G1888" s="21">
        <v>0.87048780487804889</v>
      </c>
      <c r="H1888" s="22">
        <f t="shared" si="350"/>
        <v>0.52229268292682929</v>
      </c>
      <c r="I1888" s="23">
        <v>15.76923076923077</v>
      </c>
      <c r="J1888" s="23">
        <v>96.874006587618013</v>
      </c>
      <c r="K1888" s="24">
        <f t="shared" si="351"/>
        <v>6.1432296860440685</v>
      </c>
      <c r="L1888" t="str">
        <f t="shared" si="352"/>
        <v>Z</v>
      </c>
      <c r="M1888" s="10">
        <f t="shared" si="353"/>
        <v>0.95</v>
      </c>
      <c r="N1888" s="24">
        <f t="shared" si="354"/>
        <v>1.6448536269514715</v>
      </c>
      <c r="O1888" s="25">
        <f t="shared" si="355"/>
        <v>225.34582517449584</v>
      </c>
      <c r="P1888" s="8">
        <f t="shared" si="356"/>
        <v>257</v>
      </c>
      <c r="Q1888" s="8">
        <f t="shared" si="357"/>
        <v>820</v>
      </c>
      <c r="R1888" s="8">
        <f t="shared" si="358"/>
        <v>560.35719571866514</v>
      </c>
      <c r="S1888" s="8">
        <f t="shared" si="359"/>
        <v>561</v>
      </c>
      <c r="T1888" t="s">
        <v>175</v>
      </c>
    </row>
    <row r="1889" spans="1:20" x14ac:dyDescent="0.35">
      <c r="A1889" s="18" t="s">
        <v>3827</v>
      </c>
      <c r="B1889" s="18" t="s">
        <v>3828</v>
      </c>
      <c r="C1889" s="19">
        <v>713.01</v>
      </c>
      <c r="D1889" s="20">
        <f t="shared" si="348"/>
        <v>7.7351773818583712E-5</v>
      </c>
      <c r="E1889" s="10">
        <f>SUM($C$5:C1889)/SUM($C$5:$C$3941)</f>
        <v>0.94684331013874523</v>
      </c>
      <c r="F1889" t="str">
        <f t="shared" si="349"/>
        <v>B</v>
      </c>
      <c r="G1889" s="21">
        <v>1.513821656050955</v>
      </c>
      <c r="H1889" s="22">
        <f t="shared" si="350"/>
        <v>0.90829299363057292</v>
      </c>
      <c r="I1889" s="23">
        <v>9.0576923076923084</v>
      </c>
      <c r="J1889" s="23">
        <v>18.577250964382891</v>
      </c>
      <c r="K1889" s="24">
        <f t="shared" si="351"/>
        <v>2.0509916139021449</v>
      </c>
      <c r="L1889" t="str">
        <f t="shared" si="352"/>
        <v>Z</v>
      </c>
      <c r="M1889" s="10">
        <f t="shared" si="353"/>
        <v>0.95</v>
      </c>
      <c r="N1889" s="24">
        <f t="shared" si="354"/>
        <v>1.6448536269514715</v>
      </c>
      <c r="O1889" s="25">
        <f t="shared" si="355"/>
        <v>43.213923894602665</v>
      </c>
      <c r="P1889" s="8">
        <f t="shared" si="356"/>
        <v>62</v>
      </c>
      <c r="Q1889" s="8">
        <f t="shared" si="357"/>
        <v>471.00000000000006</v>
      </c>
      <c r="R1889" s="8">
        <f t="shared" si="358"/>
        <v>322.04196604762865</v>
      </c>
      <c r="S1889" s="8">
        <f t="shared" si="359"/>
        <v>323</v>
      </c>
      <c r="T1889" t="s">
        <v>175</v>
      </c>
    </row>
    <row r="1890" spans="1:20" x14ac:dyDescent="0.35">
      <c r="A1890" s="18" t="s">
        <v>3829</v>
      </c>
      <c r="B1890" s="18" t="s">
        <v>3830</v>
      </c>
      <c r="C1890" s="19">
        <v>712.75</v>
      </c>
      <c r="D1890" s="20">
        <f t="shared" si="348"/>
        <v>7.7323567396243452E-5</v>
      </c>
      <c r="E1890" s="10">
        <f>SUM($C$5:C1890)/SUM($C$5:$C$3941)</f>
        <v>0.94692063370614155</v>
      </c>
      <c r="F1890" t="str">
        <f t="shared" si="349"/>
        <v>B</v>
      </c>
      <c r="G1890" s="21">
        <v>9.0221518987341778</v>
      </c>
      <c r="H1890" s="22">
        <f t="shared" si="350"/>
        <v>5.4132911392405063</v>
      </c>
      <c r="I1890" s="23">
        <v>1.5192307692307689</v>
      </c>
      <c r="J1890" s="23">
        <v>7.2260161361986537</v>
      </c>
      <c r="K1890" s="24">
        <f t="shared" si="351"/>
        <v>4.756365051675064</v>
      </c>
      <c r="L1890" t="str">
        <f t="shared" si="352"/>
        <v>Z</v>
      </c>
      <c r="M1890" s="10">
        <f t="shared" si="353"/>
        <v>0.95</v>
      </c>
      <c r="N1890" s="24">
        <f t="shared" si="354"/>
        <v>1.6448536269514715</v>
      </c>
      <c r="O1890" s="25">
        <f t="shared" si="355"/>
        <v>16.808973080546011</v>
      </c>
      <c r="P1890" s="8">
        <f t="shared" si="356"/>
        <v>20</v>
      </c>
      <c r="Q1890" s="8">
        <f t="shared" si="357"/>
        <v>78.999999999999986</v>
      </c>
      <c r="R1890" s="8">
        <f t="shared" si="358"/>
        <v>54.025382570461431</v>
      </c>
      <c r="S1890" s="8">
        <f t="shared" si="359"/>
        <v>55</v>
      </c>
      <c r="T1890" t="s">
        <v>62</v>
      </c>
    </row>
    <row r="1891" spans="1:20" x14ac:dyDescent="0.35">
      <c r="A1891" s="18" t="s">
        <v>3831</v>
      </c>
      <c r="B1891" s="18" t="s">
        <v>3832</v>
      </c>
      <c r="C1891" s="19">
        <v>712.7</v>
      </c>
      <c r="D1891" s="20">
        <f t="shared" si="348"/>
        <v>7.7318143084254942E-5</v>
      </c>
      <c r="E1891" s="10">
        <f>SUM($C$5:C1891)/SUM($C$5:$C$3941)</f>
        <v>0.94699795184922564</v>
      </c>
      <c r="F1891" t="str">
        <f t="shared" si="349"/>
        <v>B</v>
      </c>
      <c r="G1891" s="21">
        <v>1.295818181818182</v>
      </c>
      <c r="H1891" s="22">
        <f t="shared" si="350"/>
        <v>0.77749090909090912</v>
      </c>
      <c r="I1891" s="23">
        <v>10.57692307692308</v>
      </c>
      <c r="J1891" s="23">
        <v>19.830009100732742</v>
      </c>
      <c r="K1891" s="24">
        <f t="shared" si="351"/>
        <v>1.8748372240692768</v>
      </c>
      <c r="L1891" t="str">
        <f t="shared" si="352"/>
        <v>Y</v>
      </c>
      <c r="M1891" s="10">
        <f t="shared" si="353"/>
        <v>0.95</v>
      </c>
      <c r="N1891" s="24">
        <f t="shared" si="354"/>
        <v>1.6448536269514715</v>
      </c>
      <c r="O1891" s="25">
        <f t="shared" si="355"/>
        <v>46.128057684707542</v>
      </c>
      <c r="P1891" s="8">
        <f t="shared" si="356"/>
        <v>68</v>
      </c>
      <c r="Q1891" s="8">
        <f t="shared" si="357"/>
        <v>550.00000000000023</v>
      </c>
      <c r="R1891" s="8">
        <f t="shared" si="358"/>
        <v>376.13927465822343</v>
      </c>
      <c r="S1891" s="8">
        <f t="shared" si="359"/>
        <v>377</v>
      </c>
      <c r="T1891" t="s">
        <v>62</v>
      </c>
    </row>
    <row r="1892" spans="1:20" x14ac:dyDescent="0.35">
      <c r="A1892" s="18" t="s">
        <v>3833</v>
      </c>
      <c r="B1892" s="18" t="s">
        <v>3834</v>
      </c>
      <c r="C1892" s="19">
        <v>712.46</v>
      </c>
      <c r="D1892" s="20">
        <f t="shared" si="348"/>
        <v>7.7292106386710074E-5</v>
      </c>
      <c r="E1892" s="10">
        <f>SUM($C$5:C1892)/SUM($C$5:$C$3941)</f>
        <v>0.94707524395561249</v>
      </c>
      <c r="F1892" t="str">
        <f t="shared" si="349"/>
        <v>B</v>
      </c>
      <c r="G1892" s="21">
        <v>0.24233333333333329</v>
      </c>
      <c r="H1892" s="22">
        <f t="shared" si="350"/>
        <v>0.14539999999999997</v>
      </c>
      <c r="I1892" s="23">
        <v>56.53846153846154</v>
      </c>
      <c r="J1892" s="23">
        <v>374.30020778851832</v>
      </c>
      <c r="K1892" s="24">
        <f t="shared" si="351"/>
        <v>6.6202757840146091</v>
      </c>
      <c r="L1892" t="str">
        <f t="shared" si="352"/>
        <v>Z</v>
      </c>
      <c r="M1892" s="10">
        <f t="shared" si="353"/>
        <v>0.95</v>
      </c>
      <c r="N1892" s="24">
        <f t="shared" si="354"/>
        <v>1.6448536269514715</v>
      </c>
      <c r="O1892" s="25">
        <f t="shared" si="355"/>
        <v>870.68752659467043</v>
      </c>
      <c r="P1892" s="8">
        <f t="shared" si="356"/>
        <v>984</v>
      </c>
      <c r="Q1892" s="8">
        <f t="shared" si="357"/>
        <v>2940</v>
      </c>
      <c r="R1892" s="8">
        <f t="shared" si="358"/>
        <v>2010.9740192727061</v>
      </c>
      <c r="S1892" s="8">
        <f t="shared" si="359"/>
        <v>2011</v>
      </c>
      <c r="T1892" t="s">
        <v>62</v>
      </c>
    </row>
    <row r="1893" spans="1:20" x14ac:dyDescent="0.35">
      <c r="A1893" s="18" t="s">
        <v>3835</v>
      </c>
      <c r="B1893" s="18" t="s">
        <v>3836</v>
      </c>
      <c r="C1893" s="19">
        <v>710.81</v>
      </c>
      <c r="D1893" s="20">
        <f t="shared" si="348"/>
        <v>7.711310409108916E-5</v>
      </c>
      <c r="E1893" s="10">
        <f>SUM($C$5:C1893)/SUM($C$5:$C$3941)</f>
        <v>0.94715235705970358</v>
      </c>
      <c r="F1893" t="str">
        <f t="shared" si="349"/>
        <v>B</v>
      </c>
      <c r="G1893" s="21">
        <v>4.8354421768707487</v>
      </c>
      <c r="H1893" s="22">
        <f t="shared" si="350"/>
        <v>2.9012653061224492</v>
      </c>
      <c r="I1893" s="23">
        <v>2.8269230769230771</v>
      </c>
      <c r="J1893" s="23">
        <v>15.94441466389905</v>
      </c>
      <c r="K1893" s="24">
        <f t="shared" si="351"/>
        <v>5.6402011055969421</v>
      </c>
      <c r="L1893" t="str">
        <f t="shared" si="352"/>
        <v>Z</v>
      </c>
      <c r="M1893" s="10">
        <f t="shared" si="353"/>
        <v>0.95</v>
      </c>
      <c r="N1893" s="24">
        <f t="shared" si="354"/>
        <v>1.6448536269514715</v>
      </c>
      <c r="O1893" s="25">
        <f t="shared" si="355"/>
        <v>37.089487736949913</v>
      </c>
      <c r="P1893" s="8">
        <f t="shared" si="356"/>
        <v>43</v>
      </c>
      <c r="Q1893" s="8">
        <f t="shared" si="357"/>
        <v>147</v>
      </c>
      <c r="R1893" s="8">
        <f t="shared" si="358"/>
        <v>100.6653349370865</v>
      </c>
      <c r="S1893" s="8">
        <f t="shared" si="359"/>
        <v>101</v>
      </c>
      <c r="T1893" t="s">
        <v>175</v>
      </c>
    </row>
    <row r="1894" spans="1:20" x14ac:dyDescent="0.35">
      <c r="A1894" s="18" t="s">
        <v>3837</v>
      </c>
      <c r="B1894" s="18" t="s">
        <v>3838</v>
      </c>
      <c r="C1894" s="19">
        <v>707.99</v>
      </c>
      <c r="D1894" s="20">
        <f t="shared" si="348"/>
        <v>7.6807172894937067E-5</v>
      </c>
      <c r="E1894" s="10">
        <f>SUM($C$5:C1894)/SUM($C$5:$C$3941)</f>
        <v>0.94722916423259862</v>
      </c>
      <c r="F1894" t="str">
        <f t="shared" si="349"/>
        <v>B</v>
      </c>
      <c r="G1894" s="21">
        <v>1.4627892561983471</v>
      </c>
      <c r="H1894" s="22">
        <f t="shared" si="350"/>
        <v>0.87767355371900824</v>
      </c>
      <c r="I1894" s="23">
        <v>9.3076923076923084</v>
      </c>
      <c r="J1894" s="23">
        <v>26.155296739117912</v>
      </c>
      <c r="K1894" s="24">
        <f t="shared" si="351"/>
        <v>2.8100732033763043</v>
      </c>
      <c r="L1894" t="str">
        <f t="shared" si="352"/>
        <v>Z</v>
      </c>
      <c r="M1894" s="10">
        <f t="shared" si="353"/>
        <v>0.95</v>
      </c>
      <c r="N1894" s="24">
        <f t="shared" si="354"/>
        <v>1.6448536269514715</v>
      </c>
      <c r="O1894" s="25">
        <f t="shared" si="355"/>
        <v>60.841779275738858</v>
      </c>
      <c r="P1894" s="8">
        <f t="shared" si="356"/>
        <v>80</v>
      </c>
      <c r="Q1894" s="8">
        <f t="shared" si="357"/>
        <v>484.00000000000006</v>
      </c>
      <c r="R1894" s="8">
        <f t="shared" si="358"/>
        <v>332.1017564286916</v>
      </c>
      <c r="S1894" s="8">
        <f t="shared" si="359"/>
        <v>333</v>
      </c>
      <c r="T1894" t="s">
        <v>62</v>
      </c>
    </row>
    <row r="1895" spans="1:20" x14ac:dyDescent="0.35">
      <c r="A1895" s="18" t="s">
        <v>3839</v>
      </c>
      <c r="B1895" s="18" t="s">
        <v>3840</v>
      </c>
      <c r="C1895" s="19">
        <v>707.35</v>
      </c>
      <c r="D1895" s="20">
        <f t="shared" si="348"/>
        <v>7.6737741701484119E-5</v>
      </c>
      <c r="E1895" s="10">
        <f>SUM($C$5:C1895)/SUM($C$5:$C$3941)</f>
        <v>0.94730590197429998</v>
      </c>
      <c r="F1895" t="str">
        <f t="shared" si="349"/>
        <v>B</v>
      </c>
      <c r="G1895" s="21">
        <v>1.1139370078740161</v>
      </c>
      <c r="H1895" s="22">
        <f t="shared" si="350"/>
        <v>0.66836220472440966</v>
      </c>
      <c r="I1895" s="23">
        <v>12.21153846153846</v>
      </c>
      <c r="J1895" s="23">
        <v>16.423723322767142</v>
      </c>
      <c r="K1895" s="24">
        <f t="shared" si="351"/>
        <v>1.3449348232817189</v>
      </c>
      <c r="L1895" t="str">
        <f t="shared" si="352"/>
        <v>Y</v>
      </c>
      <c r="M1895" s="10">
        <f t="shared" si="353"/>
        <v>0.95</v>
      </c>
      <c r="N1895" s="24">
        <f t="shared" si="354"/>
        <v>1.6448536269514715</v>
      </c>
      <c r="O1895" s="25">
        <f t="shared" si="355"/>
        <v>38.204443224500857</v>
      </c>
      <c r="P1895" s="8">
        <f t="shared" si="356"/>
        <v>63</v>
      </c>
      <c r="Q1895" s="8">
        <f t="shared" si="357"/>
        <v>634.99999999999989</v>
      </c>
      <c r="R1895" s="8">
        <f t="shared" si="358"/>
        <v>435.90908353266582</v>
      </c>
      <c r="S1895" s="8">
        <f t="shared" si="359"/>
        <v>436</v>
      </c>
      <c r="T1895" t="s">
        <v>62</v>
      </c>
    </row>
    <row r="1896" spans="1:20" x14ac:dyDescent="0.35">
      <c r="A1896" s="18" t="s">
        <v>3841</v>
      </c>
      <c r="B1896" s="18" t="s">
        <v>3842</v>
      </c>
      <c r="C1896" s="19">
        <v>706.64</v>
      </c>
      <c r="D1896" s="20">
        <f t="shared" si="348"/>
        <v>7.6660716471247241E-5</v>
      </c>
      <c r="E1896" s="10">
        <f>SUM($C$5:C1896)/SUM($C$5:$C$3941)</f>
        <v>0.94738256269077137</v>
      </c>
      <c r="F1896" t="str">
        <f t="shared" si="349"/>
        <v>B</v>
      </c>
      <c r="G1896" s="21">
        <v>0.95880597014925373</v>
      </c>
      <c r="H1896" s="22">
        <f t="shared" si="350"/>
        <v>0.57528358208955221</v>
      </c>
      <c r="I1896" s="23">
        <v>14.17307692307692</v>
      </c>
      <c r="J1896" s="23">
        <v>22.007771491752241</v>
      </c>
      <c r="K1896" s="24">
        <f t="shared" si="351"/>
        <v>1.5527871337464272</v>
      </c>
      <c r="L1896" t="str">
        <f t="shared" si="352"/>
        <v>Y</v>
      </c>
      <c r="M1896" s="10">
        <f t="shared" si="353"/>
        <v>0.95</v>
      </c>
      <c r="N1896" s="24">
        <f t="shared" si="354"/>
        <v>1.6448536269514715</v>
      </c>
      <c r="O1896" s="25">
        <f t="shared" si="355"/>
        <v>51.193912606217495</v>
      </c>
      <c r="P1896" s="8">
        <f t="shared" si="356"/>
        <v>80</v>
      </c>
      <c r="Q1896" s="8">
        <f t="shared" si="357"/>
        <v>736.99999999999977</v>
      </c>
      <c r="R1896" s="8">
        <f t="shared" si="358"/>
        <v>506.18322886798069</v>
      </c>
      <c r="S1896" s="8">
        <f t="shared" si="359"/>
        <v>507</v>
      </c>
      <c r="T1896" t="s">
        <v>62</v>
      </c>
    </row>
    <row r="1897" spans="1:20" x14ac:dyDescent="0.35">
      <c r="A1897" s="18" t="s">
        <v>3843</v>
      </c>
      <c r="B1897" s="18" t="s">
        <v>3844</v>
      </c>
      <c r="C1897" s="19">
        <v>706.26</v>
      </c>
      <c r="D1897" s="20">
        <f t="shared" si="348"/>
        <v>7.661949170013454E-5</v>
      </c>
      <c r="E1897" s="10">
        <f>SUM($C$5:C1897)/SUM($C$5:$C$3941)</f>
        <v>0.94745918218247149</v>
      </c>
      <c r="F1897" t="str">
        <f t="shared" si="349"/>
        <v>B</v>
      </c>
      <c r="G1897" s="21">
        <v>0.56864734299516906</v>
      </c>
      <c r="H1897" s="22">
        <f t="shared" si="350"/>
        <v>0.34118840579710141</v>
      </c>
      <c r="I1897" s="23">
        <v>23.88461538461538</v>
      </c>
      <c r="J1897" s="23">
        <v>92.404408231607036</v>
      </c>
      <c r="K1897" s="24">
        <f t="shared" si="351"/>
        <v>3.8687835974585885</v>
      </c>
      <c r="L1897" t="str">
        <f t="shared" si="352"/>
        <v>Z</v>
      </c>
      <c r="M1897" s="10">
        <f t="shared" si="353"/>
        <v>0.95</v>
      </c>
      <c r="N1897" s="24">
        <f t="shared" si="354"/>
        <v>1.6448536269514715</v>
      </c>
      <c r="O1897" s="25">
        <f t="shared" si="355"/>
        <v>214.94876031455439</v>
      </c>
      <c r="P1897" s="8">
        <f t="shared" si="356"/>
        <v>263</v>
      </c>
      <c r="Q1897" s="8">
        <f t="shared" si="357"/>
        <v>1241.9999999999998</v>
      </c>
      <c r="R1897" s="8">
        <f t="shared" si="358"/>
        <v>853.25464940382813</v>
      </c>
      <c r="S1897" s="8">
        <f t="shared" si="359"/>
        <v>854</v>
      </c>
      <c r="T1897" t="s">
        <v>62</v>
      </c>
    </row>
    <row r="1898" spans="1:20" x14ac:dyDescent="0.35">
      <c r="A1898" s="18" t="s">
        <v>3845</v>
      </c>
      <c r="B1898" s="18" t="s">
        <v>3846</v>
      </c>
      <c r="C1898" s="19">
        <v>705.74</v>
      </c>
      <c r="D1898" s="20">
        <f t="shared" si="348"/>
        <v>7.6563078855454019E-5</v>
      </c>
      <c r="E1898" s="10">
        <f>SUM($C$5:C1898)/SUM($C$5:$C$3941)</f>
        <v>0.94753574526132689</v>
      </c>
      <c r="F1898" t="str">
        <f t="shared" si="349"/>
        <v>B</v>
      </c>
      <c r="G1898" s="21">
        <v>5.4708527131782949</v>
      </c>
      <c r="H1898" s="22">
        <f t="shared" si="350"/>
        <v>3.282511627906977</v>
      </c>
      <c r="I1898" s="23">
        <v>2.4807692307692308</v>
      </c>
      <c r="J1898" s="23">
        <v>6.0504104045385567</v>
      </c>
      <c r="K1898" s="24">
        <f t="shared" si="351"/>
        <v>2.4389251243101158</v>
      </c>
      <c r="L1898" t="str">
        <f t="shared" si="352"/>
        <v>Z</v>
      </c>
      <c r="M1898" s="10">
        <f t="shared" si="353"/>
        <v>0.95</v>
      </c>
      <c r="N1898" s="24">
        <f t="shared" si="354"/>
        <v>1.6448536269514715</v>
      </c>
      <c r="O1898" s="25">
        <f t="shared" si="355"/>
        <v>14.07430923198096</v>
      </c>
      <c r="P1898" s="8">
        <f t="shared" si="356"/>
        <v>20</v>
      </c>
      <c r="Q1898" s="8">
        <f t="shared" si="357"/>
        <v>129</v>
      </c>
      <c r="R1898" s="8">
        <f t="shared" si="358"/>
        <v>88.655710852366738</v>
      </c>
      <c r="S1898" s="8">
        <f t="shared" si="359"/>
        <v>89</v>
      </c>
      <c r="T1898" t="s">
        <v>62</v>
      </c>
    </row>
    <row r="1899" spans="1:20" x14ac:dyDescent="0.35">
      <c r="A1899" s="18" t="s">
        <v>3847</v>
      </c>
      <c r="B1899" s="18" t="s">
        <v>3848</v>
      </c>
      <c r="C1899" s="19">
        <v>705.55</v>
      </c>
      <c r="D1899" s="20">
        <f t="shared" si="348"/>
        <v>7.6542466469897661E-5</v>
      </c>
      <c r="E1899" s="10">
        <f>SUM($C$5:C1899)/SUM($C$5:$C$3941)</f>
        <v>0.94761228772779693</v>
      </c>
      <c r="F1899" t="str">
        <f t="shared" si="349"/>
        <v>B</v>
      </c>
      <c r="G1899" s="21">
        <v>4.1020348837209299</v>
      </c>
      <c r="H1899" s="22">
        <f t="shared" si="350"/>
        <v>2.4612209302325581</v>
      </c>
      <c r="I1899" s="23">
        <v>3.307692307692307</v>
      </c>
      <c r="J1899" s="23">
        <v>22.5871197562651</v>
      </c>
      <c r="K1899" s="24">
        <f t="shared" si="351"/>
        <v>6.8286641123592178</v>
      </c>
      <c r="L1899" t="str">
        <f t="shared" si="352"/>
        <v>Z</v>
      </c>
      <c r="M1899" s="10">
        <f t="shared" si="353"/>
        <v>0.95</v>
      </c>
      <c r="N1899" s="24">
        <f t="shared" si="354"/>
        <v>1.6448536269514715</v>
      </c>
      <c r="O1899" s="25">
        <f t="shared" si="355"/>
        <v>52.541577654137058</v>
      </c>
      <c r="P1899" s="8">
        <f t="shared" si="356"/>
        <v>60</v>
      </c>
      <c r="Q1899" s="8">
        <f t="shared" si="357"/>
        <v>171.99999999999997</v>
      </c>
      <c r="R1899" s="8">
        <f t="shared" si="358"/>
        <v>118.22352966712039</v>
      </c>
      <c r="S1899" s="8">
        <f t="shared" si="359"/>
        <v>119</v>
      </c>
      <c r="T1899" t="s">
        <v>175</v>
      </c>
    </row>
    <row r="1900" spans="1:20" x14ac:dyDescent="0.35">
      <c r="A1900" s="18" t="s">
        <v>3849</v>
      </c>
      <c r="B1900" s="18" t="s">
        <v>3850</v>
      </c>
      <c r="C1900" s="19">
        <v>705.48</v>
      </c>
      <c r="D1900" s="20">
        <f t="shared" si="348"/>
        <v>7.6534872433113758E-5</v>
      </c>
      <c r="E1900" s="10">
        <f>SUM($C$5:C1900)/SUM($C$5:$C$3941)</f>
        <v>0.94768882260023002</v>
      </c>
      <c r="F1900" t="str">
        <f t="shared" si="349"/>
        <v>B</v>
      </c>
      <c r="G1900" s="21">
        <v>1.7123300970873789</v>
      </c>
      <c r="H1900" s="22">
        <f t="shared" si="350"/>
        <v>1.0273980582524274</v>
      </c>
      <c r="I1900" s="23">
        <v>7.9230769230769234</v>
      </c>
      <c r="J1900" s="23">
        <v>25.812936530113969</v>
      </c>
      <c r="K1900" s="24">
        <f t="shared" si="351"/>
        <v>3.2579434455483649</v>
      </c>
      <c r="L1900" t="str">
        <f t="shared" si="352"/>
        <v>Z</v>
      </c>
      <c r="M1900" s="10">
        <f t="shared" si="353"/>
        <v>0.95</v>
      </c>
      <c r="N1900" s="24">
        <f t="shared" si="354"/>
        <v>1.6448536269514715</v>
      </c>
      <c r="O1900" s="25">
        <f t="shared" si="355"/>
        <v>60.045389753693755</v>
      </c>
      <c r="P1900" s="8">
        <f t="shared" si="356"/>
        <v>76</v>
      </c>
      <c r="Q1900" s="8">
        <f t="shared" si="357"/>
        <v>412</v>
      </c>
      <c r="R1900" s="8">
        <f t="shared" si="358"/>
        <v>283.20064331385566</v>
      </c>
      <c r="S1900" s="8">
        <f t="shared" si="359"/>
        <v>284</v>
      </c>
      <c r="T1900" t="s">
        <v>175</v>
      </c>
    </row>
    <row r="1901" spans="1:20" x14ac:dyDescent="0.35">
      <c r="A1901" s="18" t="s">
        <v>3851</v>
      </c>
      <c r="B1901" s="18" t="s">
        <v>3852</v>
      </c>
      <c r="C1901" s="19">
        <v>704.55</v>
      </c>
      <c r="D1901" s="20">
        <f t="shared" si="348"/>
        <v>7.6433980230127419E-5</v>
      </c>
      <c r="E1901" s="10">
        <f>SUM($C$5:C1901)/SUM($C$5:$C$3941)</f>
        <v>0.94776525658046029</v>
      </c>
      <c r="F1901" t="str">
        <f t="shared" si="349"/>
        <v>B</v>
      </c>
      <c r="G1901" s="21">
        <v>2.58076923076923</v>
      </c>
      <c r="H1901" s="22">
        <f t="shared" si="350"/>
        <v>1.5484615384615379</v>
      </c>
      <c r="I1901" s="23">
        <v>5.25</v>
      </c>
      <c r="J1901" s="23">
        <v>21.682083504544469</v>
      </c>
      <c r="K1901" s="24">
        <f t="shared" si="351"/>
        <v>4.1299206675322795</v>
      </c>
      <c r="L1901" t="str">
        <f t="shared" si="352"/>
        <v>Z</v>
      </c>
      <c r="M1901" s="10">
        <f t="shared" si="353"/>
        <v>0.95</v>
      </c>
      <c r="N1901" s="24">
        <f t="shared" si="354"/>
        <v>1.6448536269514715</v>
      </c>
      <c r="O1901" s="25">
        <f t="shared" si="355"/>
        <v>50.436305578161146</v>
      </c>
      <c r="P1901" s="8">
        <f t="shared" si="356"/>
        <v>61</v>
      </c>
      <c r="Q1901" s="8">
        <f t="shared" si="357"/>
        <v>273</v>
      </c>
      <c r="R1901" s="8">
        <f t="shared" si="358"/>
        <v>187.77860572760014</v>
      </c>
      <c r="S1901" s="8">
        <f t="shared" si="359"/>
        <v>188</v>
      </c>
      <c r="T1901" t="s">
        <v>62</v>
      </c>
    </row>
    <row r="1902" spans="1:20" x14ac:dyDescent="0.35">
      <c r="A1902" s="18" t="s">
        <v>3853</v>
      </c>
      <c r="B1902" s="18" t="s">
        <v>3854</v>
      </c>
      <c r="C1902" s="19">
        <v>704.16</v>
      </c>
      <c r="D1902" s="20">
        <f t="shared" si="348"/>
        <v>7.6391670596617022E-5</v>
      </c>
      <c r="E1902" s="10">
        <f>SUM($C$5:C1902)/SUM($C$5:$C$3941)</f>
        <v>0.94784164825105688</v>
      </c>
      <c r="F1902" t="str">
        <f t="shared" si="349"/>
        <v>B</v>
      </c>
      <c r="G1902" s="21">
        <v>1.3161869158878501</v>
      </c>
      <c r="H1902" s="22">
        <f t="shared" si="350"/>
        <v>0.78971214953271007</v>
      </c>
      <c r="I1902" s="23">
        <v>10.28846153846154</v>
      </c>
      <c r="J1902" s="23">
        <v>42.07152478323939</v>
      </c>
      <c r="K1902" s="24">
        <f t="shared" si="351"/>
        <v>4.0891949322027061</v>
      </c>
      <c r="L1902" t="str">
        <f t="shared" si="352"/>
        <v>Z</v>
      </c>
      <c r="M1902" s="10">
        <f t="shared" si="353"/>
        <v>0.95</v>
      </c>
      <c r="N1902" s="24">
        <f t="shared" si="354"/>
        <v>1.6448536269514715</v>
      </c>
      <c r="O1902" s="25">
        <f t="shared" si="355"/>
        <v>97.865700021951042</v>
      </c>
      <c r="P1902" s="8">
        <f t="shared" si="356"/>
        <v>119</v>
      </c>
      <c r="Q1902" s="8">
        <f t="shared" si="357"/>
        <v>535.00000000000011</v>
      </c>
      <c r="R1902" s="8">
        <f t="shared" si="358"/>
        <v>368.09293259814928</v>
      </c>
      <c r="S1902" s="8">
        <f t="shared" si="359"/>
        <v>369</v>
      </c>
      <c r="T1902" t="s">
        <v>62</v>
      </c>
    </row>
    <row r="1903" spans="1:20" x14ac:dyDescent="0.35">
      <c r="A1903" s="18" t="s">
        <v>3855</v>
      </c>
      <c r="B1903" s="18" t="s">
        <v>3856</v>
      </c>
      <c r="C1903" s="19">
        <v>704.03</v>
      </c>
      <c r="D1903" s="20">
        <f t="shared" si="348"/>
        <v>7.6377567385446898E-5</v>
      </c>
      <c r="E1903" s="10">
        <f>SUM($C$5:C1903)/SUM($C$5:$C$3941)</f>
        <v>0.94791802581844231</v>
      </c>
      <c r="F1903" t="str">
        <f t="shared" si="349"/>
        <v>B</v>
      </c>
      <c r="G1903" s="21">
        <v>0.86490171990171982</v>
      </c>
      <c r="H1903" s="22">
        <f t="shared" si="350"/>
        <v>0.51894103194103192</v>
      </c>
      <c r="I1903" s="23">
        <v>15.65384615384615</v>
      </c>
      <c r="J1903" s="23">
        <v>33.705113718831988</v>
      </c>
      <c r="K1903" s="24">
        <f t="shared" si="351"/>
        <v>2.1531522277386532</v>
      </c>
      <c r="L1903" t="str">
        <f t="shared" si="352"/>
        <v>Z</v>
      </c>
      <c r="M1903" s="10">
        <f t="shared" si="353"/>
        <v>0.95</v>
      </c>
      <c r="N1903" s="24">
        <f t="shared" si="354"/>
        <v>1.6448536269514715</v>
      </c>
      <c r="O1903" s="25">
        <f t="shared" si="355"/>
        <v>78.403969559169781</v>
      </c>
      <c r="P1903" s="8">
        <f t="shared" si="356"/>
        <v>110</v>
      </c>
      <c r="Q1903" s="8">
        <f t="shared" si="357"/>
        <v>813.99999999999977</v>
      </c>
      <c r="R1903" s="8">
        <f t="shared" si="358"/>
        <v>560.10338161425614</v>
      </c>
      <c r="S1903" s="8">
        <f t="shared" si="359"/>
        <v>561</v>
      </c>
      <c r="T1903" t="s">
        <v>62</v>
      </c>
    </row>
    <row r="1904" spans="1:20" x14ac:dyDescent="0.35">
      <c r="A1904" s="18" t="s">
        <v>3857</v>
      </c>
      <c r="B1904" s="18" t="s">
        <v>3858</v>
      </c>
      <c r="C1904" s="19">
        <v>702.48</v>
      </c>
      <c r="D1904" s="20">
        <f t="shared" si="348"/>
        <v>7.6209413713803018E-5</v>
      </c>
      <c r="E1904" s="10">
        <f>SUM($C$5:C1904)/SUM($C$5:$C$3941)</f>
        <v>0.94799423523215609</v>
      </c>
      <c r="F1904" t="str">
        <f t="shared" si="349"/>
        <v>B</v>
      </c>
      <c r="G1904" s="21">
        <v>2.7987250996015942</v>
      </c>
      <c r="H1904" s="22">
        <f t="shared" si="350"/>
        <v>1.6792350597609564</v>
      </c>
      <c r="I1904" s="23">
        <v>4.8269230769230766</v>
      </c>
      <c r="J1904" s="23">
        <v>7.350393223698064</v>
      </c>
      <c r="K1904" s="24">
        <f t="shared" si="351"/>
        <v>1.5227906280171288</v>
      </c>
      <c r="L1904" t="str">
        <f t="shared" si="352"/>
        <v>Y</v>
      </c>
      <c r="M1904" s="10">
        <f t="shared" si="353"/>
        <v>0.95</v>
      </c>
      <c r="N1904" s="24">
        <f t="shared" si="354"/>
        <v>1.6448536269514715</v>
      </c>
      <c r="O1904" s="25">
        <f t="shared" si="355"/>
        <v>17.098295865910575</v>
      </c>
      <c r="P1904" s="8">
        <f t="shared" si="356"/>
        <v>27</v>
      </c>
      <c r="Q1904" s="8">
        <f t="shared" si="357"/>
        <v>251</v>
      </c>
      <c r="R1904" s="8">
        <f t="shared" si="358"/>
        <v>172.90044540371343</v>
      </c>
      <c r="S1904" s="8">
        <f t="shared" si="359"/>
        <v>173</v>
      </c>
      <c r="T1904" t="s">
        <v>175</v>
      </c>
    </row>
    <row r="1905" spans="1:20" x14ac:dyDescent="0.35">
      <c r="A1905" s="18" t="s">
        <v>3859</v>
      </c>
      <c r="B1905" s="18" t="s">
        <v>3860</v>
      </c>
      <c r="C1905" s="19">
        <v>701.3</v>
      </c>
      <c r="D1905" s="20">
        <f t="shared" si="348"/>
        <v>7.6081399950874115E-5</v>
      </c>
      <c r="E1905" s="10">
        <f>SUM($C$5:C1905)/SUM($C$5:$C$3941)</f>
        <v>0.94807031663210706</v>
      </c>
      <c r="F1905" t="str">
        <f t="shared" si="349"/>
        <v>B</v>
      </c>
      <c r="G1905" s="21">
        <v>0.83988023952095803</v>
      </c>
      <c r="H1905" s="22">
        <f t="shared" si="350"/>
        <v>0.50392814371257477</v>
      </c>
      <c r="I1905" s="23">
        <v>16.05769230769231</v>
      </c>
      <c r="J1905" s="23">
        <v>20.151790132653922</v>
      </c>
      <c r="K1905" s="24">
        <f t="shared" si="351"/>
        <v>1.2549617807161721</v>
      </c>
      <c r="L1905" t="str">
        <f t="shared" si="352"/>
        <v>Y</v>
      </c>
      <c r="M1905" s="10">
        <f t="shared" si="353"/>
        <v>0.95</v>
      </c>
      <c r="N1905" s="24">
        <f t="shared" si="354"/>
        <v>1.6448536269514715</v>
      </c>
      <c r="O1905" s="25">
        <f t="shared" si="355"/>
        <v>46.876576453756236</v>
      </c>
      <c r="P1905" s="8">
        <f t="shared" si="356"/>
        <v>79</v>
      </c>
      <c r="Q1905" s="8">
        <f t="shared" si="357"/>
        <v>835.00000000000011</v>
      </c>
      <c r="R1905" s="8">
        <f t="shared" si="358"/>
        <v>575.67043888330522</v>
      </c>
      <c r="S1905" s="8">
        <f t="shared" si="359"/>
        <v>576</v>
      </c>
      <c r="T1905" t="s">
        <v>62</v>
      </c>
    </row>
    <row r="1906" spans="1:20" x14ac:dyDescent="0.35">
      <c r="A1906" s="18" t="s">
        <v>3861</v>
      </c>
      <c r="B1906" s="18" t="s">
        <v>3862</v>
      </c>
      <c r="C1906" s="19">
        <v>700.7</v>
      </c>
      <c r="D1906" s="20">
        <f t="shared" si="348"/>
        <v>7.601630820701198E-5</v>
      </c>
      <c r="E1906" s="10">
        <f>SUM($C$5:C1906)/SUM($C$5:$C$3941)</f>
        <v>0.94814633294031403</v>
      </c>
      <c r="F1906" t="str">
        <f t="shared" si="349"/>
        <v>B</v>
      </c>
      <c r="G1906" s="21">
        <v>7.15</v>
      </c>
      <c r="H1906" s="22">
        <f t="shared" si="350"/>
        <v>4.29</v>
      </c>
      <c r="I1906" s="23">
        <v>1.884615384615385</v>
      </c>
      <c r="J1906" s="23">
        <v>5.6521862719740588</v>
      </c>
      <c r="K1906" s="24">
        <f t="shared" si="351"/>
        <v>2.9991192463535814</v>
      </c>
      <c r="L1906" t="str">
        <f t="shared" si="352"/>
        <v>Z</v>
      </c>
      <c r="M1906" s="10">
        <f t="shared" si="353"/>
        <v>0.95</v>
      </c>
      <c r="N1906" s="24">
        <f t="shared" si="354"/>
        <v>1.6448536269514715</v>
      </c>
      <c r="O1906" s="25">
        <f t="shared" si="355"/>
        <v>13.14797048624135</v>
      </c>
      <c r="P1906" s="8">
        <f t="shared" si="356"/>
        <v>17</v>
      </c>
      <c r="Q1906" s="8">
        <f t="shared" si="357"/>
        <v>98.000000000000028</v>
      </c>
      <c r="R1906" s="8">
        <f t="shared" si="358"/>
        <v>67.592636941937471</v>
      </c>
      <c r="S1906" s="8">
        <f t="shared" si="359"/>
        <v>68</v>
      </c>
      <c r="T1906" t="s">
        <v>175</v>
      </c>
    </row>
    <row r="1907" spans="1:20" x14ac:dyDescent="0.35">
      <c r="A1907" s="18" t="s">
        <v>3863</v>
      </c>
      <c r="B1907" s="18" t="s">
        <v>3864</v>
      </c>
      <c r="C1907" s="19">
        <v>700.48</v>
      </c>
      <c r="D1907" s="20">
        <f t="shared" si="348"/>
        <v>7.599244123426252E-5</v>
      </c>
      <c r="E1907" s="10">
        <f>SUM($C$5:C1907)/SUM($C$5:$C$3941)</f>
        <v>0.94822232538154838</v>
      </c>
      <c r="F1907" t="str">
        <f t="shared" si="349"/>
        <v>B</v>
      </c>
      <c r="G1907" s="21">
        <v>0.42045618247298921</v>
      </c>
      <c r="H1907" s="22">
        <f t="shared" si="350"/>
        <v>0.25227370948379352</v>
      </c>
      <c r="I1907" s="23">
        <v>32.03846153846154</v>
      </c>
      <c r="J1907" s="23">
        <v>69.166171471450539</v>
      </c>
      <c r="K1907" s="24">
        <f t="shared" si="351"/>
        <v>2.1588480891449149</v>
      </c>
      <c r="L1907" t="str">
        <f t="shared" si="352"/>
        <v>Z</v>
      </c>
      <c r="M1907" s="10">
        <f t="shared" si="353"/>
        <v>0.95</v>
      </c>
      <c r="N1907" s="24">
        <f t="shared" si="354"/>
        <v>1.6448536269514715</v>
      </c>
      <c r="O1907" s="25">
        <f t="shared" si="355"/>
        <v>160.89257101488425</v>
      </c>
      <c r="P1907" s="8">
        <f t="shared" si="356"/>
        <v>225</v>
      </c>
      <c r="Q1907" s="8">
        <f t="shared" si="357"/>
        <v>1666</v>
      </c>
      <c r="R1907" s="8">
        <f t="shared" si="358"/>
        <v>1149.2552590147575</v>
      </c>
      <c r="S1907" s="8">
        <f t="shared" si="359"/>
        <v>1150</v>
      </c>
      <c r="T1907" t="s">
        <v>62</v>
      </c>
    </row>
    <row r="1908" spans="1:20" x14ac:dyDescent="0.35">
      <c r="A1908" s="18" t="s">
        <v>3865</v>
      </c>
      <c r="B1908" s="18" t="s">
        <v>3866</v>
      </c>
      <c r="C1908" s="19">
        <v>699.75</v>
      </c>
      <c r="D1908" s="20">
        <f t="shared" si="348"/>
        <v>7.5913246279230235E-5</v>
      </c>
      <c r="E1908" s="10">
        <f>SUM($C$5:C1908)/SUM($C$5:$C$3941)</f>
        <v>0.94829823862782758</v>
      </c>
      <c r="F1908" t="str">
        <f t="shared" si="349"/>
        <v>B</v>
      </c>
      <c r="G1908" s="21">
        <v>2.630639097744361</v>
      </c>
      <c r="H1908" s="22">
        <f t="shared" si="350"/>
        <v>1.5783834586466166</v>
      </c>
      <c r="I1908" s="23">
        <v>5.115384615384615</v>
      </c>
      <c r="J1908" s="23">
        <v>7.2155981534392239</v>
      </c>
      <c r="K1908" s="24">
        <f t="shared" si="351"/>
        <v>1.4105680600708259</v>
      </c>
      <c r="L1908" t="str">
        <f t="shared" si="352"/>
        <v>Y</v>
      </c>
      <c r="M1908" s="10">
        <f t="shared" si="353"/>
        <v>0.95</v>
      </c>
      <c r="N1908" s="24">
        <f t="shared" si="354"/>
        <v>1.6448536269514715</v>
      </c>
      <c r="O1908" s="25">
        <f t="shared" si="355"/>
        <v>16.784739036716577</v>
      </c>
      <c r="P1908" s="8">
        <f t="shared" si="356"/>
        <v>28</v>
      </c>
      <c r="Q1908" s="8">
        <f t="shared" si="357"/>
        <v>266</v>
      </c>
      <c r="R1908" s="8">
        <f t="shared" si="358"/>
        <v>183.59022568160083</v>
      </c>
      <c r="S1908" s="8">
        <f t="shared" si="359"/>
        <v>184</v>
      </c>
      <c r="T1908" t="s">
        <v>62</v>
      </c>
    </row>
    <row r="1909" spans="1:20" x14ac:dyDescent="0.35">
      <c r="A1909" s="18" t="s">
        <v>3867</v>
      </c>
      <c r="B1909" s="18" t="s">
        <v>3868</v>
      </c>
      <c r="C1909" s="19">
        <v>698.35</v>
      </c>
      <c r="D1909" s="20">
        <f t="shared" si="348"/>
        <v>7.5761365543551898E-5</v>
      </c>
      <c r="E1909" s="10">
        <f>SUM($C$5:C1909)/SUM($C$5:$C$3941)</f>
        <v>0.94837399999337113</v>
      </c>
      <c r="F1909" t="str">
        <f t="shared" si="349"/>
        <v>B</v>
      </c>
      <c r="G1909" s="21">
        <v>3.8370879120879118</v>
      </c>
      <c r="H1909" s="22">
        <f t="shared" si="350"/>
        <v>2.302252747252747</v>
      </c>
      <c r="I1909" s="23">
        <v>3.5</v>
      </c>
      <c r="J1909" s="23">
        <v>11.19085761314329</v>
      </c>
      <c r="K1909" s="24">
        <f t="shared" si="351"/>
        <v>3.1973878894695114</v>
      </c>
      <c r="L1909" t="str">
        <f t="shared" si="352"/>
        <v>Z</v>
      </c>
      <c r="M1909" s="10">
        <f t="shared" si="353"/>
        <v>0.95</v>
      </c>
      <c r="N1909" s="24">
        <f t="shared" si="354"/>
        <v>1.6448536269514715</v>
      </c>
      <c r="O1909" s="25">
        <f t="shared" si="355"/>
        <v>26.031885456943517</v>
      </c>
      <c r="P1909" s="8">
        <f t="shared" si="356"/>
        <v>34</v>
      </c>
      <c r="Q1909" s="8">
        <f t="shared" si="357"/>
        <v>182</v>
      </c>
      <c r="R1909" s="8">
        <f t="shared" si="358"/>
        <v>125.74021305441421</v>
      </c>
      <c r="S1909" s="8">
        <f t="shared" si="359"/>
        <v>126</v>
      </c>
      <c r="T1909" t="s">
        <v>62</v>
      </c>
    </row>
    <row r="1910" spans="1:20" x14ac:dyDescent="0.35">
      <c r="A1910" s="18" t="s">
        <v>3869</v>
      </c>
      <c r="B1910" s="18" t="s">
        <v>3870</v>
      </c>
      <c r="C1910" s="19">
        <v>698.17</v>
      </c>
      <c r="D1910" s="20">
        <f t="shared" si="348"/>
        <v>7.5741838020393251E-5</v>
      </c>
      <c r="E1910" s="10">
        <f>SUM($C$5:C1910)/SUM($C$5:$C$3941)</f>
        <v>0.94844974183139141</v>
      </c>
      <c r="F1910" t="str">
        <f t="shared" si="349"/>
        <v>B</v>
      </c>
      <c r="G1910" s="21">
        <v>0.20137582924718769</v>
      </c>
      <c r="H1910" s="22">
        <f t="shared" si="350"/>
        <v>0.12082549754831261</v>
      </c>
      <c r="I1910" s="23">
        <v>66.67307692307692</v>
      </c>
      <c r="J1910" s="23">
        <v>466.09368414320949</v>
      </c>
      <c r="K1910" s="24">
        <f t="shared" si="351"/>
        <v>6.9907330762754238</v>
      </c>
      <c r="L1910" t="str">
        <f t="shared" si="352"/>
        <v>Z</v>
      </c>
      <c r="M1910" s="10">
        <f t="shared" si="353"/>
        <v>0.95</v>
      </c>
      <c r="N1910" s="24">
        <f t="shared" si="354"/>
        <v>1.6448536269514715</v>
      </c>
      <c r="O1910" s="25">
        <f t="shared" si="355"/>
        <v>1084.2151528735999</v>
      </c>
      <c r="P1910" s="8">
        <f t="shared" si="356"/>
        <v>1218</v>
      </c>
      <c r="Q1910" s="8">
        <f t="shared" si="357"/>
        <v>3467</v>
      </c>
      <c r="R1910" s="8">
        <f t="shared" si="358"/>
        <v>2395.5907228014858</v>
      </c>
      <c r="S1910" s="8">
        <f t="shared" si="359"/>
        <v>2396</v>
      </c>
      <c r="T1910" t="s">
        <v>62</v>
      </c>
    </row>
    <row r="1911" spans="1:20" x14ac:dyDescent="0.35">
      <c r="A1911" s="18" t="s">
        <v>3871</v>
      </c>
      <c r="B1911" s="18" t="s">
        <v>3872</v>
      </c>
      <c r="C1911" s="19">
        <v>697.9</v>
      </c>
      <c r="D1911" s="20">
        <f t="shared" si="348"/>
        <v>7.571254673565528E-5</v>
      </c>
      <c r="E1911" s="10">
        <f>SUM($C$5:C1911)/SUM($C$5:$C$3941)</f>
        <v>0.94852545437812719</v>
      </c>
      <c r="F1911" t="str">
        <f t="shared" si="349"/>
        <v>B</v>
      </c>
      <c r="G1911" s="21">
        <v>1.702195121951219</v>
      </c>
      <c r="H1911" s="22">
        <f t="shared" si="350"/>
        <v>1.0213170731707313</v>
      </c>
      <c r="I1911" s="23">
        <v>7.884615384615385</v>
      </c>
      <c r="J1911" s="23">
        <v>13.582938903673799</v>
      </c>
      <c r="K1911" s="24">
        <f t="shared" si="351"/>
        <v>1.7227142024171647</v>
      </c>
      <c r="L1911" t="str">
        <f t="shared" si="352"/>
        <v>Y</v>
      </c>
      <c r="M1911" s="10">
        <f t="shared" si="353"/>
        <v>0.95</v>
      </c>
      <c r="N1911" s="24">
        <f t="shared" si="354"/>
        <v>1.6448536269514715</v>
      </c>
      <c r="O1911" s="25">
        <f t="shared" si="355"/>
        <v>31.596283496076229</v>
      </c>
      <c r="P1911" s="8">
        <f t="shared" si="356"/>
        <v>48</v>
      </c>
      <c r="Q1911" s="8">
        <f t="shared" si="357"/>
        <v>410</v>
      </c>
      <c r="R1911" s="8">
        <f t="shared" si="358"/>
        <v>283.35222692105748</v>
      </c>
      <c r="S1911" s="8">
        <f t="shared" si="359"/>
        <v>284</v>
      </c>
      <c r="T1911" t="s">
        <v>62</v>
      </c>
    </row>
    <row r="1912" spans="1:20" x14ac:dyDescent="0.35">
      <c r="A1912" s="18" t="s">
        <v>3873</v>
      </c>
      <c r="B1912" s="18" t="s">
        <v>3874</v>
      </c>
      <c r="C1912" s="19">
        <v>697.43</v>
      </c>
      <c r="D1912" s="20">
        <f t="shared" si="348"/>
        <v>7.5661558202963256E-5</v>
      </c>
      <c r="E1912" s="10">
        <f>SUM($C$5:C1912)/SUM($C$5:$C$3941)</f>
        <v>0.94860111593633012</v>
      </c>
      <c r="F1912" t="str">
        <f t="shared" si="349"/>
        <v>B</v>
      </c>
      <c r="G1912" s="21">
        <v>1.8900542005420049</v>
      </c>
      <c r="H1912" s="22">
        <f t="shared" si="350"/>
        <v>1.1340325203252029</v>
      </c>
      <c r="I1912" s="23">
        <v>7.0961538461538458</v>
      </c>
      <c r="J1912" s="23">
        <v>14.765167828219059</v>
      </c>
      <c r="K1912" s="24">
        <f t="shared" si="351"/>
        <v>2.0807282576352062</v>
      </c>
      <c r="L1912" t="str">
        <f t="shared" si="352"/>
        <v>Z</v>
      </c>
      <c r="M1912" s="10">
        <f t="shared" si="353"/>
        <v>0.95</v>
      </c>
      <c r="N1912" s="24">
        <f t="shared" si="354"/>
        <v>1.6448536269514715</v>
      </c>
      <c r="O1912" s="25">
        <f t="shared" si="355"/>
        <v>34.346354045763384</v>
      </c>
      <c r="P1912" s="8">
        <f t="shared" si="356"/>
        <v>49</v>
      </c>
      <c r="Q1912" s="8">
        <f t="shared" si="357"/>
        <v>369</v>
      </c>
      <c r="R1912" s="8">
        <f t="shared" si="358"/>
        <v>255.10291808814264</v>
      </c>
      <c r="S1912" s="8">
        <f t="shared" si="359"/>
        <v>256</v>
      </c>
      <c r="T1912" t="s">
        <v>62</v>
      </c>
    </row>
    <row r="1913" spans="1:20" x14ac:dyDescent="0.35">
      <c r="A1913" s="18" t="s">
        <v>3875</v>
      </c>
      <c r="B1913" s="18" t="s">
        <v>3876</v>
      </c>
      <c r="C1913" s="19">
        <v>697.32</v>
      </c>
      <c r="D1913" s="20">
        <f t="shared" si="348"/>
        <v>7.5649624716588539E-5</v>
      </c>
      <c r="E1913" s="10">
        <f>SUM($C$5:C1913)/SUM($C$5:$C$3941)</f>
        <v>0.94867676556104674</v>
      </c>
      <c r="F1913" t="str">
        <f t="shared" si="349"/>
        <v>B</v>
      </c>
      <c r="G1913" s="21">
        <v>0.25903417533432388</v>
      </c>
      <c r="H1913" s="22">
        <f t="shared" si="350"/>
        <v>0.15542050520059433</v>
      </c>
      <c r="I1913" s="23">
        <v>51.769230769230766</v>
      </c>
      <c r="J1913" s="23">
        <v>114.1499899744253</v>
      </c>
      <c r="K1913" s="24">
        <f t="shared" si="351"/>
        <v>2.2049775180795379</v>
      </c>
      <c r="L1913" t="str">
        <f t="shared" si="352"/>
        <v>Z</v>
      </c>
      <c r="M1913" s="10">
        <f t="shared" si="353"/>
        <v>0.95</v>
      </c>
      <c r="N1913" s="24">
        <f t="shared" si="354"/>
        <v>1.6448536269514715</v>
      </c>
      <c r="O1913" s="25">
        <f t="shared" si="355"/>
        <v>265.53277386315023</v>
      </c>
      <c r="P1913" s="8">
        <f t="shared" si="356"/>
        <v>370</v>
      </c>
      <c r="Q1913" s="8">
        <f t="shared" si="357"/>
        <v>2692</v>
      </c>
      <c r="R1913" s="8">
        <f t="shared" si="358"/>
        <v>1861.2228147548024</v>
      </c>
      <c r="S1913" s="8">
        <f t="shared" si="359"/>
        <v>1862</v>
      </c>
      <c r="T1913" t="s">
        <v>175</v>
      </c>
    </row>
    <row r="1914" spans="1:20" x14ac:dyDescent="0.35">
      <c r="A1914" s="18" t="s">
        <v>3877</v>
      </c>
      <c r="B1914" s="18" t="s">
        <v>3878</v>
      </c>
      <c r="C1914" s="19">
        <v>697.2</v>
      </c>
      <c r="D1914" s="20">
        <f t="shared" si="348"/>
        <v>7.5636606367816112E-5</v>
      </c>
      <c r="E1914" s="10">
        <f>SUM($C$5:C1914)/SUM($C$5:$C$3941)</f>
        <v>0.94875240216741441</v>
      </c>
      <c r="F1914" t="str">
        <f t="shared" si="349"/>
        <v>B</v>
      </c>
      <c r="G1914" s="21">
        <v>8.8253164556962034</v>
      </c>
      <c r="H1914" s="22">
        <f t="shared" si="350"/>
        <v>5.2951898734177218</v>
      </c>
      <c r="I1914" s="23">
        <v>1.5192307692307689</v>
      </c>
      <c r="J1914" s="23">
        <v>7.7015159816940972</v>
      </c>
      <c r="K1914" s="24">
        <f t="shared" si="351"/>
        <v>5.0693522917480145</v>
      </c>
      <c r="L1914" t="str">
        <f t="shared" si="352"/>
        <v>Z</v>
      </c>
      <c r="M1914" s="10">
        <f t="shared" si="353"/>
        <v>0.95</v>
      </c>
      <c r="N1914" s="24">
        <f t="shared" si="354"/>
        <v>1.6448536269514715</v>
      </c>
      <c r="O1914" s="25">
        <f t="shared" si="355"/>
        <v>17.915068604287995</v>
      </c>
      <c r="P1914" s="8">
        <f t="shared" si="356"/>
        <v>21</v>
      </c>
      <c r="Q1914" s="8">
        <f t="shared" si="357"/>
        <v>78.999999999999986</v>
      </c>
      <c r="R1914" s="8">
        <f t="shared" si="358"/>
        <v>54.624537731630632</v>
      </c>
      <c r="S1914" s="8">
        <f t="shared" si="359"/>
        <v>55</v>
      </c>
      <c r="T1914" t="s">
        <v>175</v>
      </c>
    </row>
    <row r="1915" spans="1:20" x14ac:dyDescent="0.35">
      <c r="A1915" s="18" t="s">
        <v>3879</v>
      </c>
      <c r="B1915" s="18" t="s">
        <v>3880</v>
      </c>
      <c r="C1915" s="19">
        <v>696.6</v>
      </c>
      <c r="D1915" s="20">
        <f t="shared" si="348"/>
        <v>7.5571514623953964E-5</v>
      </c>
      <c r="E1915" s="10">
        <f>SUM($C$5:C1915)/SUM($C$5:$C$3941)</f>
        <v>0.94882797368203831</v>
      </c>
      <c r="F1915" t="str">
        <f t="shared" si="349"/>
        <v>B</v>
      </c>
      <c r="G1915" s="21">
        <v>1.29</v>
      </c>
      <c r="H1915" s="22">
        <f t="shared" si="350"/>
        <v>0.77400000000000002</v>
      </c>
      <c r="I1915" s="23">
        <v>10.38461538461539</v>
      </c>
      <c r="J1915" s="23">
        <v>11.548964551080401</v>
      </c>
      <c r="K1915" s="24">
        <f t="shared" si="351"/>
        <v>1.1121225123262601</v>
      </c>
      <c r="L1915" t="str">
        <f t="shared" si="352"/>
        <v>Y</v>
      </c>
      <c r="M1915" s="10">
        <f t="shared" si="353"/>
        <v>0.95</v>
      </c>
      <c r="N1915" s="24">
        <f t="shared" si="354"/>
        <v>1.6448536269514715</v>
      </c>
      <c r="O1915" s="25">
        <f t="shared" si="355"/>
        <v>26.864904615257803</v>
      </c>
      <c r="P1915" s="8">
        <f t="shared" si="356"/>
        <v>48</v>
      </c>
      <c r="Q1915" s="8">
        <f t="shared" si="357"/>
        <v>540.00000000000034</v>
      </c>
      <c r="R1915" s="8">
        <f t="shared" si="358"/>
        <v>373.54368381881432</v>
      </c>
      <c r="S1915" s="8">
        <f t="shared" si="359"/>
        <v>374</v>
      </c>
      <c r="T1915" t="s">
        <v>62</v>
      </c>
    </row>
    <row r="1916" spans="1:20" x14ac:dyDescent="0.35">
      <c r="A1916" s="18" t="s">
        <v>3881</v>
      </c>
      <c r="B1916" s="18" t="s">
        <v>3882</v>
      </c>
      <c r="C1916" s="19">
        <v>695.72</v>
      </c>
      <c r="D1916" s="20">
        <f t="shared" si="348"/>
        <v>7.5476046732956149E-5</v>
      </c>
      <c r="E1916" s="10">
        <f>SUM($C$5:C1916)/SUM($C$5:$C$3941)</f>
        <v>0.94890344972877139</v>
      </c>
      <c r="F1916" t="str">
        <f t="shared" si="349"/>
        <v>B</v>
      </c>
      <c r="G1916" s="21">
        <v>1.3695275590551179</v>
      </c>
      <c r="H1916" s="22">
        <f t="shared" si="350"/>
        <v>0.82171653543307077</v>
      </c>
      <c r="I1916" s="23">
        <v>9.7692307692307701</v>
      </c>
      <c r="J1916" s="23">
        <v>11.321704618789219</v>
      </c>
      <c r="K1916" s="24">
        <f t="shared" si="351"/>
        <v>1.1589146460177939</v>
      </c>
      <c r="L1916" t="str">
        <f t="shared" si="352"/>
        <v>Y</v>
      </c>
      <c r="M1916" s="10">
        <f t="shared" si="353"/>
        <v>0.95</v>
      </c>
      <c r="N1916" s="24">
        <f t="shared" si="354"/>
        <v>1.6448536269514715</v>
      </c>
      <c r="O1916" s="25">
        <f t="shared" si="355"/>
        <v>26.336258399671198</v>
      </c>
      <c r="P1916" s="8">
        <f t="shared" si="356"/>
        <v>46</v>
      </c>
      <c r="Q1916" s="8">
        <f t="shared" si="357"/>
        <v>508.00000000000006</v>
      </c>
      <c r="R1916" s="8">
        <f t="shared" si="358"/>
        <v>351.62993532199982</v>
      </c>
      <c r="S1916" s="8">
        <f t="shared" si="359"/>
        <v>352</v>
      </c>
      <c r="T1916" t="s">
        <v>62</v>
      </c>
    </row>
    <row r="1917" spans="1:20" x14ac:dyDescent="0.35">
      <c r="A1917" s="18" t="s">
        <v>3883</v>
      </c>
      <c r="B1917" s="18" t="s">
        <v>3884</v>
      </c>
      <c r="C1917" s="19">
        <v>695.25</v>
      </c>
      <c r="D1917" s="20">
        <f t="shared" si="348"/>
        <v>7.5425058200264124E-5</v>
      </c>
      <c r="E1917" s="10">
        <f>SUM($C$5:C1917)/SUM($C$5:$C$3941)</f>
        <v>0.94897887478697163</v>
      </c>
      <c r="F1917" t="str">
        <f t="shared" si="349"/>
        <v>B</v>
      </c>
      <c r="G1917" s="21">
        <v>0.43049535603715172</v>
      </c>
      <c r="H1917" s="22">
        <f t="shared" si="350"/>
        <v>0.25829721362229102</v>
      </c>
      <c r="I1917" s="23">
        <v>31.05769230769231</v>
      </c>
      <c r="J1917" s="23">
        <v>99.796540759243328</v>
      </c>
      <c r="K1917" s="24">
        <f t="shared" si="351"/>
        <v>3.213263231876565</v>
      </c>
      <c r="L1917" t="str">
        <f t="shared" si="352"/>
        <v>Z</v>
      </c>
      <c r="M1917" s="10">
        <f t="shared" si="353"/>
        <v>0.95</v>
      </c>
      <c r="N1917" s="24">
        <f t="shared" si="354"/>
        <v>1.6448536269514715</v>
      </c>
      <c r="O1917" s="25">
        <f t="shared" si="355"/>
        <v>232.14414907689286</v>
      </c>
      <c r="P1917" s="8">
        <f t="shared" si="356"/>
        <v>295</v>
      </c>
      <c r="Q1917" s="8">
        <f t="shared" si="357"/>
        <v>1615.0000000000002</v>
      </c>
      <c r="R1917" s="8">
        <f t="shared" si="358"/>
        <v>1118.256420947062</v>
      </c>
      <c r="S1917" s="8">
        <f t="shared" si="359"/>
        <v>1119</v>
      </c>
      <c r="T1917" t="s">
        <v>62</v>
      </c>
    </row>
    <row r="1918" spans="1:20" x14ac:dyDescent="0.35">
      <c r="A1918" s="18" t="s">
        <v>3885</v>
      </c>
      <c r="B1918" s="18" t="s">
        <v>3886</v>
      </c>
      <c r="C1918" s="19">
        <v>694.85</v>
      </c>
      <c r="D1918" s="20">
        <f t="shared" si="348"/>
        <v>7.538166370435603E-5</v>
      </c>
      <c r="E1918" s="10">
        <f>SUM($C$5:C1918)/SUM($C$5:$C$3941)</f>
        <v>0.94905425645067598</v>
      </c>
      <c r="F1918" t="str">
        <f t="shared" si="349"/>
        <v>B</v>
      </c>
      <c r="G1918" s="21">
        <v>3.0610132158590311</v>
      </c>
      <c r="H1918" s="22">
        <f t="shared" si="350"/>
        <v>1.8366079295154185</v>
      </c>
      <c r="I1918" s="23">
        <v>4.365384615384615</v>
      </c>
      <c r="J1918" s="23">
        <v>7.8765694885523603</v>
      </c>
      <c r="K1918" s="24">
        <f t="shared" si="351"/>
        <v>1.804324288126532</v>
      </c>
      <c r="L1918" t="str">
        <f t="shared" si="352"/>
        <v>Y</v>
      </c>
      <c r="M1918" s="10">
        <f t="shared" si="353"/>
        <v>0.95</v>
      </c>
      <c r="N1918" s="24">
        <f t="shared" si="354"/>
        <v>1.6448536269514715</v>
      </c>
      <c r="O1918" s="25">
        <f t="shared" si="355"/>
        <v>18.32227357435379</v>
      </c>
      <c r="P1918" s="8">
        <f t="shared" si="356"/>
        <v>28</v>
      </c>
      <c r="Q1918" s="8">
        <f t="shared" si="357"/>
        <v>226.99999999999997</v>
      </c>
      <c r="R1918" s="8">
        <f t="shared" si="358"/>
        <v>157.22431052940976</v>
      </c>
      <c r="S1918" s="8">
        <f t="shared" si="359"/>
        <v>158</v>
      </c>
      <c r="T1918" t="s">
        <v>62</v>
      </c>
    </row>
    <row r="1919" spans="1:20" x14ac:dyDescent="0.35">
      <c r="A1919" s="18" t="s">
        <v>3887</v>
      </c>
      <c r="B1919" s="18" t="s">
        <v>3888</v>
      </c>
      <c r="C1919" s="19">
        <v>694.73</v>
      </c>
      <c r="D1919" s="20">
        <f t="shared" si="348"/>
        <v>7.5368645355583603E-5</v>
      </c>
      <c r="E1919" s="10">
        <f>SUM($C$5:C1919)/SUM($C$5:$C$3941)</f>
        <v>0.9491296250960316</v>
      </c>
      <c r="F1919" t="str">
        <f t="shared" si="349"/>
        <v>B</v>
      </c>
      <c r="G1919" s="21">
        <v>1.4091886409736309</v>
      </c>
      <c r="H1919" s="22">
        <f t="shared" si="350"/>
        <v>0.84551318458417857</v>
      </c>
      <c r="I1919" s="23">
        <v>9.4807692307692299</v>
      </c>
      <c r="J1919" s="23">
        <v>12.83911056814277</v>
      </c>
      <c r="K1919" s="24">
        <f t="shared" si="351"/>
        <v>1.3542266725018743</v>
      </c>
      <c r="L1919" t="str">
        <f t="shared" si="352"/>
        <v>Y</v>
      </c>
      <c r="M1919" s="10">
        <f t="shared" si="353"/>
        <v>0.95</v>
      </c>
      <c r="N1919" s="24">
        <f t="shared" si="354"/>
        <v>1.6448536269514715</v>
      </c>
      <c r="O1919" s="25">
        <f t="shared" si="355"/>
        <v>29.866009132882539</v>
      </c>
      <c r="P1919" s="8">
        <f t="shared" si="356"/>
        <v>49</v>
      </c>
      <c r="Q1919" s="8">
        <f t="shared" si="357"/>
        <v>492.99999999999994</v>
      </c>
      <c r="R1919" s="8">
        <f t="shared" si="358"/>
        <v>341.4902160803008</v>
      </c>
      <c r="S1919" s="8">
        <f t="shared" si="359"/>
        <v>342</v>
      </c>
      <c r="T1919" t="s">
        <v>62</v>
      </c>
    </row>
    <row r="1920" spans="1:20" x14ac:dyDescent="0.35">
      <c r="A1920" s="18" t="s">
        <v>3889</v>
      </c>
      <c r="B1920" s="18" t="s">
        <v>3890</v>
      </c>
      <c r="C1920" s="19">
        <v>694.06</v>
      </c>
      <c r="D1920" s="20">
        <f t="shared" si="348"/>
        <v>7.5295959574937525E-5</v>
      </c>
      <c r="E1920" s="10">
        <f>SUM($C$5:C1920)/SUM($C$5:$C$3941)</f>
        <v>0.94920492105560661</v>
      </c>
      <c r="F1920" t="str">
        <f t="shared" si="349"/>
        <v>B</v>
      </c>
      <c r="G1920" s="21">
        <v>26.694615384615378</v>
      </c>
      <c r="H1920" s="22">
        <f t="shared" si="350"/>
        <v>16.016769230769228</v>
      </c>
      <c r="I1920" s="23">
        <v>0.5</v>
      </c>
      <c r="J1920" s="23">
        <v>0.77964295498317815</v>
      </c>
      <c r="K1920" s="24">
        <f t="shared" si="351"/>
        <v>1.5592859099663563</v>
      </c>
      <c r="L1920" t="str">
        <f t="shared" si="352"/>
        <v>Y</v>
      </c>
      <c r="M1920" s="10">
        <f t="shared" si="353"/>
        <v>0.95</v>
      </c>
      <c r="N1920" s="24">
        <f t="shared" si="354"/>
        <v>1.6448536269514715</v>
      </c>
      <c r="O1920" s="25">
        <f t="shared" si="355"/>
        <v>1.8135854107909108</v>
      </c>
      <c r="P1920" s="8">
        <f t="shared" si="356"/>
        <v>3</v>
      </c>
      <c r="Q1920" s="8">
        <f t="shared" si="357"/>
        <v>26</v>
      </c>
      <c r="R1920" s="8">
        <f t="shared" si="358"/>
        <v>18.018316559196894</v>
      </c>
      <c r="S1920" s="8">
        <f t="shared" si="359"/>
        <v>19</v>
      </c>
      <c r="T1920" t="s">
        <v>62</v>
      </c>
    </row>
    <row r="1921" spans="1:20" x14ac:dyDescent="0.35">
      <c r="A1921" s="18" t="s">
        <v>3891</v>
      </c>
      <c r="B1921" s="18" t="s">
        <v>3892</v>
      </c>
      <c r="C1921" s="19">
        <v>693.92</v>
      </c>
      <c r="D1921" s="20">
        <f t="shared" si="348"/>
        <v>7.5280771501369691E-5</v>
      </c>
      <c r="E1921" s="10">
        <f>SUM($C$5:C1921)/SUM($C$5:$C$3941)</f>
        <v>0.94928020182710793</v>
      </c>
      <c r="F1921" t="str">
        <f t="shared" si="349"/>
        <v>B</v>
      </c>
      <c r="G1921" s="21">
        <v>1.2898141263940519</v>
      </c>
      <c r="H1921" s="22">
        <f t="shared" si="350"/>
        <v>0.77388847583643117</v>
      </c>
      <c r="I1921" s="23">
        <v>10.34615384615385</v>
      </c>
      <c r="J1921" s="23">
        <v>20.747676095129702</v>
      </c>
      <c r="K1921" s="24">
        <f t="shared" si="351"/>
        <v>2.0053515928378141</v>
      </c>
      <c r="L1921" t="str">
        <f t="shared" si="352"/>
        <v>Z</v>
      </c>
      <c r="M1921" s="10">
        <f t="shared" si="353"/>
        <v>0.95</v>
      </c>
      <c r="N1921" s="24">
        <f t="shared" si="354"/>
        <v>1.6448536269514715</v>
      </c>
      <c r="O1921" s="25">
        <f t="shared" si="355"/>
        <v>48.262711069779925</v>
      </c>
      <c r="P1921" s="8">
        <f t="shared" si="356"/>
        <v>69</v>
      </c>
      <c r="Q1921" s="8">
        <f t="shared" si="357"/>
        <v>538.00000000000023</v>
      </c>
      <c r="R1921" s="8">
        <f t="shared" si="358"/>
        <v>372.8781591745813</v>
      </c>
      <c r="S1921" s="8">
        <f t="shared" si="359"/>
        <v>373</v>
      </c>
      <c r="T1921" t="s">
        <v>62</v>
      </c>
    </row>
    <row r="1922" spans="1:20" x14ac:dyDescent="0.35">
      <c r="A1922" s="18" t="s">
        <v>3893</v>
      </c>
      <c r="B1922" s="18" t="s">
        <v>3894</v>
      </c>
      <c r="C1922" s="19">
        <v>692.32</v>
      </c>
      <c r="D1922" s="20">
        <f t="shared" si="348"/>
        <v>7.5107193517737314E-5</v>
      </c>
      <c r="E1922" s="10">
        <f>SUM($C$5:C1922)/SUM($C$5:$C$3941)</f>
        <v>0.9493553090206257</v>
      </c>
      <c r="F1922" t="str">
        <f t="shared" si="349"/>
        <v>B</v>
      </c>
      <c r="G1922" s="21">
        <v>7.211666666666666</v>
      </c>
      <c r="H1922" s="22">
        <f t="shared" si="350"/>
        <v>4.3269999999999991</v>
      </c>
      <c r="I1922" s="23">
        <v>1.846153846153846</v>
      </c>
      <c r="J1922" s="23">
        <v>3.5994804384588148</v>
      </c>
      <c r="K1922" s="24">
        <f t="shared" si="351"/>
        <v>1.9497185708318581</v>
      </c>
      <c r="L1922" t="str">
        <f t="shared" si="352"/>
        <v>Y</v>
      </c>
      <c r="M1922" s="10">
        <f t="shared" si="353"/>
        <v>0.95</v>
      </c>
      <c r="N1922" s="24">
        <f t="shared" si="354"/>
        <v>1.6448536269514715</v>
      </c>
      <c r="O1922" s="25">
        <f t="shared" si="355"/>
        <v>8.3730189157638542</v>
      </c>
      <c r="P1922" s="8">
        <f t="shared" si="356"/>
        <v>13</v>
      </c>
      <c r="Q1922" s="8">
        <f t="shared" si="357"/>
        <v>96</v>
      </c>
      <c r="R1922" s="8">
        <f t="shared" si="358"/>
        <v>66.612719872482316</v>
      </c>
      <c r="S1922" s="8">
        <f t="shared" si="359"/>
        <v>67</v>
      </c>
      <c r="T1922" t="s">
        <v>175</v>
      </c>
    </row>
    <row r="1923" spans="1:20" x14ac:dyDescent="0.35">
      <c r="A1923" s="18" t="s">
        <v>3895</v>
      </c>
      <c r="B1923" s="18" t="s">
        <v>3896</v>
      </c>
      <c r="C1923" s="19">
        <v>691.82</v>
      </c>
      <c r="D1923" s="20">
        <f t="shared" si="348"/>
        <v>7.5052950397852186E-5</v>
      </c>
      <c r="E1923" s="10">
        <f>SUM($C$5:C1923)/SUM($C$5:$C$3941)</f>
        <v>0.9494303619710236</v>
      </c>
      <c r="F1923" t="str">
        <f t="shared" si="349"/>
        <v>B</v>
      </c>
      <c r="G1923" s="21">
        <v>0.66649325626204237</v>
      </c>
      <c r="H1923" s="22">
        <f t="shared" si="350"/>
        <v>0.39989595375722542</v>
      </c>
      <c r="I1923" s="23">
        <v>19.96153846153846</v>
      </c>
      <c r="J1923" s="23">
        <v>45.682176357989043</v>
      </c>
      <c r="K1923" s="24">
        <f t="shared" si="351"/>
        <v>2.2885097982807614</v>
      </c>
      <c r="L1923" t="str">
        <f t="shared" si="352"/>
        <v>Z</v>
      </c>
      <c r="M1923" s="10">
        <f t="shared" si="353"/>
        <v>0.95</v>
      </c>
      <c r="N1923" s="24">
        <f t="shared" si="354"/>
        <v>1.6448536269514715</v>
      </c>
      <c r="O1923" s="25">
        <f t="shared" si="355"/>
        <v>106.2647049479386</v>
      </c>
      <c r="P1923" s="8">
        <f t="shared" si="356"/>
        <v>147</v>
      </c>
      <c r="Q1923" s="8">
        <f t="shared" si="357"/>
        <v>1038</v>
      </c>
      <c r="R1923" s="8">
        <f t="shared" si="358"/>
        <v>720.51026024945918</v>
      </c>
      <c r="S1923" s="8">
        <f t="shared" si="359"/>
        <v>721</v>
      </c>
      <c r="T1923" t="s">
        <v>62</v>
      </c>
    </row>
    <row r="1924" spans="1:20" x14ac:dyDescent="0.35">
      <c r="A1924" s="18" t="s">
        <v>3897</v>
      </c>
      <c r="B1924" s="18" t="s">
        <v>3898</v>
      </c>
      <c r="C1924" s="19">
        <v>690.55</v>
      </c>
      <c r="D1924" s="20">
        <f t="shared" si="348"/>
        <v>7.491517287334396E-5</v>
      </c>
      <c r="E1924" s="10">
        <f>SUM($C$5:C1924)/SUM($C$5:$C$3941)</f>
        <v>0.94950527714389699</v>
      </c>
      <c r="F1924" t="str">
        <f t="shared" si="349"/>
        <v>B</v>
      </c>
      <c r="G1924" s="21">
        <v>0.53572536850271524</v>
      </c>
      <c r="H1924" s="22">
        <f t="shared" si="350"/>
        <v>0.32143522110162914</v>
      </c>
      <c r="I1924" s="23">
        <v>24.78846153846154</v>
      </c>
      <c r="J1924" s="23">
        <v>64.152494958118595</v>
      </c>
      <c r="K1924" s="24">
        <f t="shared" si="351"/>
        <v>2.5879982450133179</v>
      </c>
      <c r="L1924" t="str">
        <f t="shared" si="352"/>
        <v>Z</v>
      </c>
      <c r="M1924" s="10">
        <f t="shared" si="353"/>
        <v>0.95</v>
      </c>
      <c r="N1924" s="24">
        <f t="shared" si="354"/>
        <v>1.6448536269514715</v>
      </c>
      <c r="O1924" s="25">
        <f t="shared" si="355"/>
        <v>149.22988552419059</v>
      </c>
      <c r="P1924" s="8">
        <f t="shared" si="356"/>
        <v>199</v>
      </c>
      <c r="Q1924" s="8">
        <f t="shared" si="357"/>
        <v>1289</v>
      </c>
      <c r="R1924" s="8">
        <f t="shared" si="358"/>
        <v>895.56007737901666</v>
      </c>
      <c r="S1924" s="8">
        <f t="shared" si="359"/>
        <v>896</v>
      </c>
      <c r="T1924" t="s">
        <v>62</v>
      </c>
    </row>
    <row r="1925" spans="1:20" x14ac:dyDescent="0.35">
      <c r="A1925" s="18" t="s">
        <v>3899</v>
      </c>
      <c r="B1925" s="18" t="s">
        <v>3900</v>
      </c>
      <c r="C1925" s="19">
        <v>689.55</v>
      </c>
      <c r="D1925" s="20">
        <f t="shared" ref="D1925:D1988" si="360">C1925/SUM($C$5:$C$3941)</f>
        <v>7.4806686633573717E-5</v>
      </c>
      <c r="E1925" s="10">
        <f>SUM($C$5:C1925)/SUM($C$5:$C$3941)</f>
        <v>0.94958008383053072</v>
      </c>
      <c r="F1925" t="str">
        <f t="shared" ref="F1925:F1988" si="361">IF(E1925-D1925&lt;CutA,"A",IF(E1925-D1925&lt;CutB,"B","C"))</f>
        <v>B</v>
      </c>
      <c r="G1925" s="21">
        <v>2.8851464435146439</v>
      </c>
      <c r="H1925" s="22">
        <f t="shared" ref="H1925:H1988" si="362">G1925*CostRatio</f>
        <v>1.7310878661087863</v>
      </c>
      <c r="I1925" s="23">
        <v>4.5961538461538458</v>
      </c>
      <c r="J1925" s="23">
        <v>9.8224624830420808</v>
      </c>
      <c r="K1925" s="24">
        <f t="shared" ref="K1925:K1988" si="363">IF(I1925&gt;0,J1925/I1925,0)</f>
        <v>2.1371048080258923</v>
      </c>
      <c r="L1925" t="str">
        <f t="shared" ref="L1925:L1988" si="364">IF(K1925&lt;=CutX,"X",IF(K1925&lt;=CutY,"Y","Z"))</f>
        <v>Z</v>
      </c>
      <c r="M1925" s="10">
        <f t="shared" ref="M1925:M1988" si="365">_xlfn.XLOOKUP(F1925,TargetClass,TargetLevel)</f>
        <v>0.95</v>
      </c>
      <c r="N1925" s="24">
        <f t="shared" ref="N1925:N1988" si="366">_xlfn.NORM.S.INV(M1925)</f>
        <v>1.6448536269514715</v>
      </c>
      <c r="O1925" s="25">
        <f t="shared" ref="O1925:O1988" si="367">N1925*J1925*SQRT(LeadTime)</f>
        <v>22.848759862994648</v>
      </c>
      <c r="P1925" s="8">
        <f t="shared" ref="P1925:P1988" si="368">ROUNDUP(ROUND(I1925*LeadTime+O1925,6),0)</f>
        <v>33</v>
      </c>
      <c r="Q1925" s="8">
        <f t="shared" ref="Q1925:Q1988" si="369">I1925*WeeksPerYear</f>
        <v>238.99999999999997</v>
      </c>
      <c r="R1925" s="8">
        <f t="shared" ref="R1925:R1988" si="370">SQRT(2*Q1925*OrderCost/(HoldingRate*H1925))</f>
        <v>166.17067812706725</v>
      </c>
      <c r="S1925" s="8">
        <f t="shared" ref="S1925:S1988" si="371">MAX(ROUNDUP(ROUND(R1925,6),0),ROUNDUP(ROUND(I1925,6),0))</f>
        <v>167</v>
      </c>
      <c r="T1925" t="s">
        <v>62</v>
      </c>
    </row>
    <row r="1926" spans="1:20" x14ac:dyDescent="0.35">
      <c r="A1926" s="18" t="s">
        <v>3901</v>
      </c>
      <c r="B1926" s="18" t="s">
        <v>3902</v>
      </c>
      <c r="C1926" s="19">
        <v>689.1</v>
      </c>
      <c r="D1926" s="20">
        <f t="shared" si="360"/>
        <v>7.4757867825677113E-5</v>
      </c>
      <c r="E1926" s="10">
        <f>SUM($C$5:C1926)/SUM($C$5:$C$3941)</f>
        <v>0.94965484169835634</v>
      </c>
      <c r="F1926" t="str">
        <f t="shared" si="361"/>
        <v>B</v>
      </c>
      <c r="G1926" s="21">
        <v>2.6709302325581401</v>
      </c>
      <c r="H1926" s="22">
        <f t="shared" si="362"/>
        <v>1.602558139534884</v>
      </c>
      <c r="I1926" s="23">
        <v>4.9615384615384617</v>
      </c>
      <c r="J1926" s="23">
        <v>27.420445741190111</v>
      </c>
      <c r="K1926" s="24">
        <f t="shared" si="363"/>
        <v>5.5266014672166115</v>
      </c>
      <c r="L1926" t="str">
        <f t="shared" si="364"/>
        <v>Z</v>
      </c>
      <c r="M1926" s="10">
        <f t="shared" si="365"/>
        <v>0.95</v>
      </c>
      <c r="N1926" s="24">
        <f t="shared" si="366"/>
        <v>1.6448536269514715</v>
      </c>
      <c r="O1926" s="25">
        <f t="shared" si="367"/>
        <v>63.784736379332934</v>
      </c>
      <c r="P1926" s="8">
        <f t="shared" si="368"/>
        <v>74</v>
      </c>
      <c r="Q1926" s="8">
        <f t="shared" si="369"/>
        <v>258</v>
      </c>
      <c r="R1926" s="8">
        <f t="shared" si="370"/>
        <v>179.43946000934631</v>
      </c>
      <c r="S1926" s="8">
        <f t="shared" si="371"/>
        <v>180</v>
      </c>
      <c r="T1926" t="s">
        <v>175</v>
      </c>
    </row>
    <row r="1927" spans="1:20" x14ac:dyDescent="0.35">
      <c r="A1927" s="18" t="s">
        <v>3903</v>
      </c>
      <c r="B1927" s="18" t="s">
        <v>3904</v>
      </c>
      <c r="C1927" s="19">
        <v>688.22</v>
      </c>
      <c r="D1927" s="20">
        <f t="shared" si="360"/>
        <v>7.4662399934679298E-5</v>
      </c>
      <c r="E1927" s="10">
        <f>SUM($C$5:C1927)/SUM($C$5:$C$3941)</f>
        <v>0.94972950409829104</v>
      </c>
      <c r="F1927" t="str">
        <f t="shared" si="361"/>
        <v>B</v>
      </c>
      <c r="G1927" s="21">
        <v>0.93508152173913051</v>
      </c>
      <c r="H1927" s="22">
        <f t="shared" si="362"/>
        <v>0.56104891304347826</v>
      </c>
      <c r="I1927" s="23">
        <v>14.15384615384615</v>
      </c>
      <c r="J1927" s="23">
        <v>37.29131982025644</v>
      </c>
      <c r="K1927" s="24">
        <f t="shared" si="363"/>
        <v>2.6347128133876843</v>
      </c>
      <c r="L1927" t="str">
        <f t="shared" si="364"/>
        <v>Z</v>
      </c>
      <c r="M1927" s="10">
        <f t="shared" si="365"/>
        <v>0.95</v>
      </c>
      <c r="N1927" s="24">
        <f t="shared" si="366"/>
        <v>1.6448536269514715</v>
      </c>
      <c r="O1927" s="25">
        <f t="shared" si="367"/>
        <v>86.746110053177148</v>
      </c>
      <c r="P1927" s="8">
        <f t="shared" si="368"/>
        <v>116</v>
      </c>
      <c r="Q1927" s="8">
        <f t="shared" si="369"/>
        <v>735.99999999999977</v>
      </c>
      <c r="R1927" s="8">
        <f t="shared" si="370"/>
        <v>512.21647414851759</v>
      </c>
      <c r="S1927" s="8">
        <f t="shared" si="371"/>
        <v>513</v>
      </c>
      <c r="T1927" t="s">
        <v>62</v>
      </c>
    </row>
    <row r="1928" spans="1:20" x14ac:dyDescent="0.35">
      <c r="A1928" s="18" t="s">
        <v>3905</v>
      </c>
      <c r="B1928" s="18" t="s">
        <v>3906</v>
      </c>
      <c r="C1928" s="19">
        <v>685.78</v>
      </c>
      <c r="D1928" s="20">
        <f t="shared" si="360"/>
        <v>7.4397693509639892E-5</v>
      </c>
      <c r="E1928" s="10">
        <f>SUM($C$5:C1928)/SUM($C$5:$C$3941)</f>
        <v>0.94980390179180063</v>
      </c>
      <c r="F1928" t="str">
        <f t="shared" si="361"/>
        <v>B</v>
      </c>
      <c r="G1928" s="21">
        <v>2.981652173913043</v>
      </c>
      <c r="H1928" s="22">
        <f t="shared" si="362"/>
        <v>1.7889913043478258</v>
      </c>
      <c r="I1928" s="23">
        <v>4.4230769230769234</v>
      </c>
      <c r="J1928" s="23">
        <v>15.74595641071334</v>
      </c>
      <c r="K1928" s="24">
        <f t="shared" si="363"/>
        <v>3.5599553624221465</v>
      </c>
      <c r="L1928" t="str">
        <f t="shared" si="364"/>
        <v>Z</v>
      </c>
      <c r="M1928" s="10">
        <f t="shared" si="365"/>
        <v>0.95</v>
      </c>
      <c r="N1928" s="24">
        <f t="shared" si="366"/>
        <v>1.6448536269514715</v>
      </c>
      <c r="O1928" s="25">
        <f t="shared" si="367"/>
        <v>36.627839247307094</v>
      </c>
      <c r="P1928" s="8">
        <f t="shared" si="368"/>
        <v>46</v>
      </c>
      <c r="Q1928" s="8">
        <f t="shared" si="369"/>
        <v>230</v>
      </c>
      <c r="R1928" s="8">
        <f t="shared" si="370"/>
        <v>160.35215506234377</v>
      </c>
      <c r="S1928" s="8">
        <f t="shared" si="371"/>
        <v>161</v>
      </c>
      <c r="T1928" t="s">
        <v>62</v>
      </c>
    </row>
    <row r="1929" spans="1:20" x14ac:dyDescent="0.35">
      <c r="A1929" s="18" t="s">
        <v>3907</v>
      </c>
      <c r="B1929" s="18" t="s">
        <v>3908</v>
      </c>
      <c r="C1929" s="19">
        <v>685.28</v>
      </c>
      <c r="D1929" s="20">
        <f t="shared" si="360"/>
        <v>7.4343450389754764E-5</v>
      </c>
      <c r="E1929" s="10">
        <f>SUM($C$5:C1929)/SUM($C$5:$C$3941)</f>
        <v>0.94987824524219033</v>
      </c>
      <c r="F1929" t="str">
        <f t="shared" si="361"/>
        <v>B</v>
      </c>
      <c r="G1929" s="21">
        <v>0.99028901734104047</v>
      </c>
      <c r="H1929" s="22">
        <f t="shared" si="362"/>
        <v>0.59417341040462424</v>
      </c>
      <c r="I1929" s="23">
        <v>13.30769230769231</v>
      </c>
      <c r="J1929" s="23">
        <v>35.703868336329869</v>
      </c>
      <c r="K1929" s="24">
        <f t="shared" si="363"/>
        <v>2.6829496437704519</v>
      </c>
      <c r="L1929" t="str">
        <f t="shared" si="364"/>
        <v>Z</v>
      </c>
      <c r="M1929" s="10">
        <f t="shared" si="365"/>
        <v>0.95</v>
      </c>
      <c r="N1929" s="24">
        <f t="shared" si="366"/>
        <v>1.6448536269514715</v>
      </c>
      <c r="O1929" s="25">
        <f t="shared" si="367"/>
        <v>83.053421197097208</v>
      </c>
      <c r="P1929" s="8">
        <f t="shared" si="368"/>
        <v>110</v>
      </c>
      <c r="Q1929" s="8">
        <f t="shared" si="369"/>
        <v>692.00000000000011</v>
      </c>
      <c r="R1929" s="8">
        <f t="shared" si="370"/>
        <v>482.62680466216426</v>
      </c>
      <c r="S1929" s="8">
        <f t="shared" si="371"/>
        <v>483</v>
      </c>
      <c r="T1929" t="s">
        <v>62</v>
      </c>
    </row>
    <row r="1930" spans="1:20" x14ac:dyDescent="0.35">
      <c r="A1930" s="18" t="s">
        <v>3909</v>
      </c>
      <c r="B1930" s="18" t="s">
        <v>3910</v>
      </c>
      <c r="C1930" s="19">
        <v>683.6</v>
      </c>
      <c r="D1930" s="20">
        <f t="shared" si="360"/>
        <v>7.416119350694076E-5</v>
      </c>
      <c r="E1930" s="10">
        <f>SUM($C$5:C1930)/SUM($C$5:$C$3941)</f>
        <v>0.94995240643569723</v>
      </c>
      <c r="F1930" t="str">
        <f t="shared" si="361"/>
        <v>B</v>
      </c>
      <c r="G1930" s="21">
        <v>0.88206451612903225</v>
      </c>
      <c r="H1930" s="22">
        <f t="shared" si="362"/>
        <v>0.52923870967741937</v>
      </c>
      <c r="I1930" s="23">
        <v>14.90384615384615</v>
      </c>
      <c r="J1930" s="23">
        <v>28.689179223618211</v>
      </c>
      <c r="K1930" s="24">
        <f t="shared" si="363"/>
        <v>1.9249513801653515</v>
      </c>
      <c r="L1930" t="str">
        <f t="shared" si="364"/>
        <v>Y</v>
      </c>
      <c r="M1930" s="10">
        <f t="shared" si="365"/>
        <v>0.95</v>
      </c>
      <c r="N1930" s="24">
        <f t="shared" si="366"/>
        <v>1.6448536269514715</v>
      </c>
      <c r="O1930" s="25">
        <f t="shared" si="367"/>
        <v>66.736031609036118</v>
      </c>
      <c r="P1930" s="8">
        <f t="shared" si="368"/>
        <v>97</v>
      </c>
      <c r="Q1930" s="8">
        <f t="shared" si="369"/>
        <v>774.99999999999977</v>
      </c>
      <c r="R1930" s="8">
        <f t="shared" si="370"/>
        <v>541.17789383482966</v>
      </c>
      <c r="S1930" s="8">
        <f t="shared" si="371"/>
        <v>542</v>
      </c>
      <c r="T1930" t="s">
        <v>62</v>
      </c>
    </row>
    <row r="1931" spans="1:20" x14ac:dyDescent="0.35">
      <c r="A1931" s="18" t="s">
        <v>3911</v>
      </c>
      <c r="B1931" s="18" t="s">
        <v>3912</v>
      </c>
      <c r="C1931" s="19">
        <v>683.56</v>
      </c>
      <c r="D1931" s="20">
        <f t="shared" si="360"/>
        <v>7.4156854057349933E-5</v>
      </c>
      <c r="E1931" s="10">
        <f>SUM($C$5:C1931)/SUM($C$5:$C$3941)</f>
        <v>0.95002656328975466</v>
      </c>
      <c r="F1931" t="str">
        <f t="shared" si="361"/>
        <v>B</v>
      </c>
      <c r="G1931" s="21">
        <v>7.4300000000000006</v>
      </c>
      <c r="H1931" s="22">
        <f t="shared" si="362"/>
        <v>4.4580000000000002</v>
      </c>
      <c r="I1931" s="23">
        <v>1.7692307692307689</v>
      </c>
      <c r="J1931" s="23">
        <v>5.9495110513068994</v>
      </c>
      <c r="K1931" s="24">
        <f t="shared" si="363"/>
        <v>3.3627671159560739</v>
      </c>
      <c r="L1931" t="str">
        <f t="shared" si="364"/>
        <v>Z</v>
      </c>
      <c r="M1931" s="10">
        <f t="shared" si="365"/>
        <v>0.95</v>
      </c>
      <c r="N1931" s="24">
        <f t="shared" si="366"/>
        <v>1.6448536269514715</v>
      </c>
      <c r="O1931" s="25">
        <f t="shared" si="367"/>
        <v>13.839599748864908</v>
      </c>
      <c r="P1931" s="8">
        <f t="shared" si="368"/>
        <v>18</v>
      </c>
      <c r="Q1931" s="8">
        <f t="shared" si="369"/>
        <v>91.999999999999986</v>
      </c>
      <c r="R1931" s="8">
        <f t="shared" si="370"/>
        <v>64.244932837107882</v>
      </c>
      <c r="S1931" s="8">
        <f t="shared" si="371"/>
        <v>65</v>
      </c>
      <c r="T1931" t="s">
        <v>62</v>
      </c>
    </row>
    <row r="1932" spans="1:20" x14ac:dyDescent="0.35">
      <c r="A1932" s="18" t="s">
        <v>3913</v>
      </c>
      <c r="B1932" s="18" t="s">
        <v>3914</v>
      </c>
      <c r="C1932" s="19">
        <v>682.11</v>
      </c>
      <c r="D1932" s="20">
        <f t="shared" si="360"/>
        <v>7.3999549009683087E-5</v>
      </c>
      <c r="E1932" s="10">
        <f>SUM($C$5:C1932)/SUM($C$5:$C$3941)</f>
        <v>0.95010056283876421</v>
      </c>
      <c r="F1932" t="str">
        <f t="shared" si="361"/>
        <v>C</v>
      </c>
      <c r="G1932" s="21">
        <v>1.7268607594936709</v>
      </c>
      <c r="H1932" s="22">
        <f t="shared" si="362"/>
        <v>1.0361164556962026</v>
      </c>
      <c r="I1932" s="23">
        <v>7.5961538461538458</v>
      </c>
      <c r="J1932" s="23">
        <v>14.77313355768241</v>
      </c>
      <c r="K1932" s="24">
        <f t="shared" si="363"/>
        <v>1.944817582277178</v>
      </c>
      <c r="L1932" t="str">
        <f t="shared" si="364"/>
        <v>Y</v>
      </c>
      <c r="M1932" s="10">
        <f t="shared" si="365"/>
        <v>0.9</v>
      </c>
      <c r="N1932" s="24">
        <f t="shared" si="366"/>
        <v>1.2815515655446006</v>
      </c>
      <c r="O1932" s="25">
        <f t="shared" si="367"/>
        <v>26.774644145086519</v>
      </c>
      <c r="P1932" s="8">
        <f t="shared" si="368"/>
        <v>42</v>
      </c>
      <c r="Q1932" s="8">
        <f t="shared" si="369"/>
        <v>395</v>
      </c>
      <c r="R1932" s="8">
        <f t="shared" si="370"/>
        <v>276.1272451090955</v>
      </c>
      <c r="S1932" s="8">
        <f t="shared" si="371"/>
        <v>277</v>
      </c>
      <c r="T1932" t="s">
        <v>175</v>
      </c>
    </row>
    <row r="1933" spans="1:20" x14ac:dyDescent="0.35">
      <c r="A1933" s="18" t="s">
        <v>3915</v>
      </c>
      <c r="B1933" s="18" t="s">
        <v>3916</v>
      </c>
      <c r="C1933" s="19">
        <v>681.14</v>
      </c>
      <c r="D1933" s="20">
        <f t="shared" si="360"/>
        <v>7.3894317357105948E-5</v>
      </c>
      <c r="E1933" s="10">
        <f>SUM($C$5:C1933)/SUM($C$5:$C$3941)</f>
        <v>0.95017445715612148</v>
      </c>
      <c r="F1933" t="str">
        <f t="shared" si="361"/>
        <v>C</v>
      </c>
      <c r="G1933" s="21">
        <v>5.0831343283582084</v>
      </c>
      <c r="H1933" s="22">
        <f t="shared" si="362"/>
        <v>3.049880597014925</v>
      </c>
      <c r="I1933" s="23">
        <v>2.5769230769230771</v>
      </c>
      <c r="J1933" s="23">
        <v>6.7340112855538647</v>
      </c>
      <c r="K1933" s="24">
        <f t="shared" si="363"/>
        <v>2.6131984093194101</v>
      </c>
      <c r="L1933" t="str">
        <f t="shared" si="364"/>
        <v>Z</v>
      </c>
      <c r="M1933" s="10">
        <f t="shared" si="365"/>
        <v>0.9</v>
      </c>
      <c r="N1933" s="24">
        <f t="shared" si="366"/>
        <v>1.2815515655446006</v>
      </c>
      <c r="O1933" s="25">
        <f t="shared" si="367"/>
        <v>12.204638585017076</v>
      </c>
      <c r="P1933" s="8">
        <f t="shared" si="368"/>
        <v>18</v>
      </c>
      <c r="Q1933" s="8">
        <f t="shared" si="369"/>
        <v>134</v>
      </c>
      <c r="R1933" s="8">
        <f t="shared" si="370"/>
        <v>93.740222172337141</v>
      </c>
      <c r="S1933" s="8">
        <f t="shared" si="371"/>
        <v>94</v>
      </c>
      <c r="T1933" t="s">
        <v>62</v>
      </c>
    </row>
    <row r="1934" spans="1:20" x14ac:dyDescent="0.35">
      <c r="A1934" s="18" t="s">
        <v>3917</v>
      </c>
      <c r="B1934" s="18" t="s">
        <v>3918</v>
      </c>
      <c r="C1934" s="19">
        <v>677</v>
      </c>
      <c r="D1934" s="20">
        <f t="shared" si="360"/>
        <v>7.3445184324457118E-5</v>
      </c>
      <c r="E1934" s="10">
        <f>SUM($C$5:C1934)/SUM($C$5:$C$3941)</f>
        <v>0.95024790234044587</v>
      </c>
      <c r="F1934" t="str">
        <f t="shared" si="361"/>
        <v>C</v>
      </c>
      <c r="G1934" s="21">
        <v>1.7538860103626941</v>
      </c>
      <c r="H1934" s="22">
        <f t="shared" si="362"/>
        <v>1.0523316062176165</v>
      </c>
      <c r="I1934" s="23">
        <v>7.4230769230769234</v>
      </c>
      <c r="J1934" s="23">
        <v>18.59827754395041</v>
      </c>
      <c r="K1934" s="24">
        <f t="shared" si="363"/>
        <v>2.5054674411539413</v>
      </c>
      <c r="L1934" t="str">
        <f t="shared" si="364"/>
        <v>Z</v>
      </c>
      <c r="M1934" s="10">
        <f t="shared" si="365"/>
        <v>0.9</v>
      </c>
      <c r="N1934" s="24">
        <f t="shared" si="366"/>
        <v>1.2815515655446006</v>
      </c>
      <c r="O1934" s="25">
        <f t="shared" si="367"/>
        <v>33.707287692655612</v>
      </c>
      <c r="P1934" s="8">
        <f t="shared" si="368"/>
        <v>49</v>
      </c>
      <c r="Q1934" s="8">
        <f t="shared" si="369"/>
        <v>386</v>
      </c>
      <c r="R1934" s="8">
        <f t="shared" si="370"/>
        <v>270.85218470164926</v>
      </c>
      <c r="S1934" s="8">
        <f t="shared" si="371"/>
        <v>271</v>
      </c>
      <c r="T1934" t="s">
        <v>62</v>
      </c>
    </row>
    <row r="1935" spans="1:20" x14ac:dyDescent="0.35">
      <c r="A1935" s="18" t="s">
        <v>3919</v>
      </c>
      <c r="B1935" s="18" t="s">
        <v>3920</v>
      </c>
      <c r="C1935" s="19">
        <v>675.61</v>
      </c>
      <c r="D1935" s="20">
        <f t="shared" si="360"/>
        <v>7.3294388451176478E-5</v>
      </c>
      <c r="E1935" s="10">
        <f>SUM($C$5:C1935)/SUM($C$5:$C$3941)</f>
        <v>0.95032119672889703</v>
      </c>
      <c r="F1935" t="str">
        <f t="shared" si="361"/>
        <v>C</v>
      </c>
      <c r="G1935" s="21">
        <v>3.0296412556053811</v>
      </c>
      <c r="H1935" s="22">
        <f t="shared" si="362"/>
        <v>1.8177847533632285</v>
      </c>
      <c r="I1935" s="23">
        <v>4.2884615384615383</v>
      </c>
      <c r="J1935" s="23">
        <v>6.3995604581342329</v>
      </c>
      <c r="K1935" s="24">
        <f t="shared" si="363"/>
        <v>1.492274187546996</v>
      </c>
      <c r="L1935" t="str">
        <f t="shared" si="364"/>
        <v>Y</v>
      </c>
      <c r="M1935" s="10">
        <f t="shared" si="365"/>
        <v>0.9</v>
      </c>
      <c r="N1935" s="24">
        <f t="shared" si="366"/>
        <v>1.2815515655446006</v>
      </c>
      <c r="O1935" s="25">
        <f t="shared" si="367"/>
        <v>11.598484050962</v>
      </c>
      <c r="P1935" s="8">
        <f t="shared" si="368"/>
        <v>21</v>
      </c>
      <c r="Q1935" s="8">
        <f t="shared" si="369"/>
        <v>223</v>
      </c>
      <c r="R1935" s="8">
        <f t="shared" si="370"/>
        <v>156.63766523460274</v>
      </c>
      <c r="S1935" s="8">
        <f t="shared" si="371"/>
        <v>157</v>
      </c>
      <c r="T1935" t="s">
        <v>62</v>
      </c>
    </row>
    <row r="1936" spans="1:20" x14ac:dyDescent="0.35">
      <c r="A1936" s="18" t="s">
        <v>3921</v>
      </c>
      <c r="B1936" s="18" t="s">
        <v>3922</v>
      </c>
      <c r="C1936" s="19">
        <v>675.14</v>
      </c>
      <c r="D1936" s="20">
        <f t="shared" si="360"/>
        <v>7.3243399918484467E-5</v>
      </c>
      <c r="E1936" s="10">
        <f>SUM($C$5:C1936)/SUM($C$5:$C$3941)</f>
        <v>0.95039444012881558</v>
      </c>
      <c r="F1936" t="str">
        <f t="shared" si="361"/>
        <v>C</v>
      </c>
      <c r="G1936" s="21">
        <v>3.5721693121693119</v>
      </c>
      <c r="H1936" s="22">
        <f t="shared" si="362"/>
        <v>2.143301587301587</v>
      </c>
      <c r="I1936" s="23">
        <v>3.634615384615385</v>
      </c>
      <c r="J1936" s="23">
        <v>9.1908497679492918</v>
      </c>
      <c r="K1936" s="24">
        <f t="shared" si="363"/>
        <v>2.5286994070548312</v>
      </c>
      <c r="L1936" t="str">
        <f t="shared" si="364"/>
        <v>Z</v>
      </c>
      <c r="M1936" s="10">
        <f t="shared" si="365"/>
        <v>0.9</v>
      </c>
      <c r="N1936" s="24">
        <f t="shared" si="366"/>
        <v>1.2815515655446006</v>
      </c>
      <c r="O1936" s="25">
        <f t="shared" si="367"/>
        <v>16.657382197687127</v>
      </c>
      <c r="P1936" s="8">
        <f t="shared" si="368"/>
        <v>24</v>
      </c>
      <c r="Q1936" s="8">
        <f t="shared" si="369"/>
        <v>189.00000000000003</v>
      </c>
      <c r="R1936" s="8">
        <f t="shared" si="370"/>
        <v>132.80189039321147</v>
      </c>
      <c r="S1936" s="8">
        <f t="shared" si="371"/>
        <v>133</v>
      </c>
      <c r="T1936" t="s">
        <v>175</v>
      </c>
    </row>
    <row r="1937" spans="1:20" x14ac:dyDescent="0.35">
      <c r="A1937" s="18" t="s">
        <v>3923</v>
      </c>
      <c r="B1937" s="18" t="s">
        <v>3924</v>
      </c>
      <c r="C1937" s="19">
        <v>673.08</v>
      </c>
      <c r="D1937" s="20">
        <f t="shared" si="360"/>
        <v>7.3019918264557762E-5</v>
      </c>
      <c r="E1937" s="10">
        <f>SUM($C$5:C1937)/SUM($C$5:$C$3941)</f>
        <v>0.95046746004708016</v>
      </c>
      <c r="F1937" t="str">
        <f t="shared" si="361"/>
        <v>C</v>
      </c>
      <c r="G1937" s="21">
        <v>2.143566878980891</v>
      </c>
      <c r="H1937" s="22">
        <f t="shared" si="362"/>
        <v>1.2861401273885347</v>
      </c>
      <c r="I1937" s="23">
        <v>6.0384615384615383</v>
      </c>
      <c r="J1937" s="23">
        <v>8.1672745795225481</v>
      </c>
      <c r="K1937" s="24">
        <f t="shared" si="363"/>
        <v>1.3525422870546895</v>
      </c>
      <c r="L1937" t="str">
        <f t="shared" si="364"/>
        <v>Y</v>
      </c>
      <c r="M1937" s="10">
        <f t="shared" si="365"/>
        <v>0.9</v>
      </c>
      <c r="N1937" s="24">
        <f t="shared" si="366"/>
        <v>1.2815515655446006</v>
      </c>
      <c r="O1937" s="25">
        <f t="shared" si="367"/>
        <v>14.80226721352629</v>
      </c>
      <c r="P1937" s="8">
        <f t="shared" si="368"/>
        <v>27</v>
      </c>
      <c r="Q1937" s="8">
        <f t="shared" si="369"/>
        <v>314</v>
      </c>
      <c r="R1937" s="8">
        <f t="shared" si="370"/>
        <v>220.97120179592957</v>
      </c>
      <c r="S1937" s="8">
        <f t="shared" si="371"/>
        <v>221</v>
      </c>
      <c r="T1937" t="s">
        <v>62</v>
      </c>
    </row>
    <row r="1938" spans="1:20" x14ac:dyDescent="0.35">
      <c r="A1938" s="18" t="s">
        <v>3925</v>
      </c>
      <c r="B1938" s="18" t="s">
        <v>3926</v>
      </c>
      <c r="C1938" s="19">
        <v>670.89</v>
      </c>
      <c r="D1938" s="20">
        <f t="shared" si="360"/>
        <v>7.2782333399460907E-5</v>
      </c>
      <c r="E1938" s="10">
        <f>SUM($C$5:C1938)/SUM($C$5:$C$3941)</f>
        <v>0.95054024238047963</v>
      </c>
      <c r="F1938" t="str">
        <f t="shared" si="361"/>
        <v>C</v>
      </c>
      <c r="G1938" s="21">
        <v>0.86454896907216494</v>
      </c>
      <c r="H1938" s="22">
        <f t="shared" si="362"/>
        <v>0.51872938144329894</v>
      </c>
      <c r="I1938" s="23">
        <v>14.92307692307692</v>
      </c>
      <c r="J1938" s="23">
        <v>18.752093900176209</v>
      </c>
      <c r="K1938" s="24">
        <f t="shared" si="363"/>
        <v>1.2565836118674782</v>
      </c>
      <c r="L1938" t="str">
        <f t="shared" si="364"/>
        <v>Y</v>
      </c>
      <c r="M1938" s="10">
        <f t="shared" si="365"/>
        <v>0.9</v>
      </c>
      <c r="N1938" s="24">
        <f t="shared" si="366"/>
        <v>1.2815515655446006</v>
      </c>
      <c r="O1938" s="25">
        <f t="shared" si="367"/>
        <v>33.986062550106084</v>
      </c>
      <c r="P1938" s="8">
        <f t="shared" si="368"/>
        <v>64</v>
      </c>
      <c r="Q1938" s="8">
        <f t="shared" si="369"/>
        <v>775.99999999999977</v>
      </c>
      <c r="R1938" s="8">
        <f t="shared" si="370"/>
        <v>546.98502245064697</v>
      </c>
      <c r="S1938" s="8">
        <f t="shared" si="371"/>
        <v>547</v>
      </c>
      <c r="T1938" t="s">
        <v>62</v>
      </c>
    </row>
    <row r="1939" spans="1:20" x14ac:dyDescent="0.35">
      <c r="A1939" s="18" t="s">
        <v>3927</v>
      </c>
      <c r="B1939" s="18" t="s">
        <v>3928</v>
      </c>
      <c r="C1939" s="19">
        <v>667.56</v>
      </c>
      <c r="D1939" s="20">
        <f t="shared" si="360"/>
        <v>7.2421074221025989E-5</v>
      </c>
      <c r="E1939" s="10">
        <f>SUM($C$5:C1939)/SUM($C$5:$C$3941)</f>
        <v>0.95061266345470075</v>
      </c>
      <c r="F1939" t="str">
        <f t="shared" si="361"/>
        <v>C</v>
      </c>
      <c r="G1939" s="21">
        <v>7.7623255813953493</v>
      </c>
      <c r="H1939" s="22">
        <f t="shared" si="362"/>
        <v>4.6573953488372091</v>
      </c>
      <c r="I1939" s="23">
        <v>1.653846153846154</v>
      </c>
      <c r="J1939" s="23">
        <v>2.1133062599671382</v>
      </c>
      <c r="K1939" s="24">
        <f t="shared" si="363"/>
        <v>1.2778130874219904</v>
      </c>
      <c r="L1939" t="str">
        <f t="shared" si="364"/>
        <v>Y</v>
      </c>
      <c r="M1939" s="10">
        <f t="shared" si="365"/>
        <v>0.9</v>
      </c>
      <c r="N1939" s="24">
        <f t="shared" si="366"/>
        <v>1.2815515655446006</v>
      </c>
      <c r="O1939" s="25">
        <f t="shared" si="367"/>
        <v>3.8301300708663262</v>
      </c>
      <c r="P1939" s="8">
        <f t="shared" si="368"/>
        <v>8</v>
      </c>
      <c r="Q1939" s="8">
        <f t="shared" si="369"/>
        <v>86</v>
      </c>
      <c r="R1939" s="8">
        <f t="shared" si="370"/>
        <v>60.770480590850482</v>
      </c>
      <c r="S1939" s="8">
        <f t="shared" si="371"/>
        <v>61</v>
      </c>
      <c r="T1939" t="s">
        <v>62</v>
      </c>
    </row>
    <row r="1940" spans="1:20" x14ac:dyDescent="0.35">
      <c r="A1940" s="18" t="s">
        <v>3929</v>
      </c>
      <c r="B1940" s="18" t="s">
        <v>3930</v>
      </c>
      <c r="C1940" s="19">
        <v>666.45</v>
      </c>
      <c r="D1940" s="20">
        <f t="shared" si="360"/>
        <v>7.2300654494881017E-5</v>
      </c>
      <c r="E1940" s="10">
        <f>SUM($C$5:C1940)/SUM($C$5:$C$3941)</f>
        <v>0.95068496410919556</v>
      </c>
      <c r="F1940" t="str">
        <f t="shared" si="361"/>
        <v>C</v>
      </c>
      <c r="G1940" s="21">
        <v>1.299122807017544</v>
      </c>
      <c r="H1940" s="22">
        <f t="shared" si="362"/>
        <v>0.77947368421052643</v>
      </c>
      <c r="I1940" s="23">
        <v>9.865384615384615</v>
      </c>
      <c r="J1940" s="23">
        <v>19.509704820988748</v>
      </c>
      <c r="K1940" s="24">
        <f t="shared" si="363"/>
        <v>1.9775919116791714</v>
      </c>
      <c r="L1940" t="str">
        <f t="shared" si="364"/>
        <v>Y</v>
      </c>
      <c r="M1940" s="10">
        <f t="shared" si="365"/>
        <v>0.9</v>
      </c>
      <c r="N1940" s="24">
        <f t="shared" si="366"/>
        <v>1.2815515655446006</v>
      </c>
      <c r="O1940" s="25">
        <f t="shared" si="367"/>
        <v>35.359147192303638</v>
      </c>
      <c r="P1940" s="8">
        <f t="shared" si="368"/>
        <v>56</v>
      </c>
      <c r="Q1940" s="8">
        <f t="shared" si="369"/>
        <v>513</v>
      </c>
      <c r="R1940" s="8">
        <f t="shared" si="370"/>
        <v>362.80473930977161</v>
      </c>
      <c r="S1940" s="8">
        <f t="shared" si="371"/>
        <v>363</v>
      </c>
      <c r="T1940" t="s">
        <v>62</v>
      </c>
    </row>
    <row r="1941" spans="1:20" x14ac:dyDescent="0.35">
      <c r="A1941" s="18" t="s">
        <v>3931</v>
      </c>
      <c r="B1941" s="18" t="s">
        <v>3932</v>
      </c>
      <c r="C1941" s="19">
        <v>665.57</v>
      </c>
      <c r="D1941" s="20">
        <f t="shared" si="360"/>
        <v>7.2205186603883201E-5</v>
      </c>
      <c r="E1941" s="10">
        <f>SUM($C$5:C1941)/SUM($C$5:$C$3941)</f>
        <v>0.95075716929579945</v>
      </c>
      <c r="F1941" t="str">
        <f t="shared" si="361"/>
        <v>C</v>
      </c>
      <c r="G1941" s="21">
        <v>0.67161453077699296</v>
      </c>
      <c r="H1941" s="22">
        <f t="shared" si="362"/>
        <v>0.40296871846619575</v>
      </c>
      <c r="I1941" s="23">
        <v>19.05769230769231</v>
      </c>
      <c r="J1941" s="23">
        <v>33.900323013984519</v>
      </c>
      <c r="K1941" s="24">
        <f t="shared" si="363"/>
        <v>1.7788262328225981</v>
      </c>
      <c r="L1941" t="str">
        <f t="shared" si="364"/>
        <v>Y</v>
      </c>
      <c r="M1941" s="10">
        <f t="shared" si="365"/>
        <v>0.9</v>
      </c>
      <c r="N1941" s="24">
        <f t="shared" si="366"/>
        <v>1.2815515655446006</v>
      </c>
      <c r="O1941" s="25">
        <f t="shared" si="367"/>
        <v>61.440525231758365</v>
      </c>
      <c r="P1941" s="8">
        <f t="shared" si="368"/>
        <v>100</v>
      </c>
      <c r="Q1941" s="8">
        <f t="shared" si="369"/>
        <v>991.00000000000011</v>
      </c>
      <c r="R1941" s="8">
        <f t="shared" si="370"/>
        <v>701.31989318697777</v>
      </c>
      <c r="S1941" s="8">
        <f t="shared" si="371"/>
        <v>702</v>
      </c>
      <c r="T1941" t="s">
        <v>62</v>
      </c>
    </row>
    <row r="1942" spans="1:20" x14ac:dyDescent="0.35">
      <c r="A1942" s="18" t="s">
        <v>3933</v>
      </c>
      <c r="B1942" s="18" t="s">
        <v>3934</v>
      </c>
      <c r="C1942" s="19">
        <v>664.89</v>
      </c>
      <c r="D1942" s="20">
        <f t="shared" si="360"/>
        <v>7.2131415960839426E-5</v>
      </c>
      <c r="E1942" s="10">
        <f>SUM($C$5:C1942)/SUM($C$5:$C$3941)</f>
        <v>0.95082930071176031</v>
      </c>
      <c r="F1942" t="str">
        <f t="shared" si="361"/>
        <v>C</v>
      </c>
      <c r="G1942" s="21">
        <v>0.93121848739495794</v>
      </c>
      <c r="H1942" s="22">
        <f t="shared" si="362"/>
        <v>0.55873109243697472</v>
      </c>
      <c r="I1942" s="23">
        <v>13.73076923076923</v>
      </c>
      <c r="J1942" s="23">
        <v>20.428848675836122</v>
      </c>
      <c r="K1942" s="24">
        <f t="shared" si="363"/>
        <v>1.4878153097247597</v>
      </c>
      <c r="L1942" t="str">
        <f t="shared" si="364"/>
        <v>Y</v>
      </c>
      <c r="M1942" s="10">
        <f t="shared" si="365"/>
        <v>0.9</v>
      </c>
      <c r="N1942" s="24">
        <f t="shared" si="366"/>
        <v>1.2815515655446006</v>
      </c>
      <c r="O1942" s="25">
        <f t="shared" si="367"/>
        <v>37.024992121924804</v>
      </c>
      <c r="P1942" s="8">
        <f t="shared" si="368"/>
        <v>65</v>
      </c>
      <c r="Q1942" s="8">
        <f t="shared" si="369"/>
        <v>714</v>
      </c>
      <c r="R1942" s="8">
        <f t="shared" si="370"/>
        <v>505.54833433649435</v>
      </c>
      <c r="S1942" s="8">
        <f t="shared" si="371"/>
        <v>506</v>
      </c>
      <c r="T1942" t="s">
        <v>62</v>
      </c>
    </row>
    <row r="1943" spans="1:20" x14ac:dyDescent="0.35">
      <c r="A1943" s="18" t="s">
        <v>3935</v>
      </c>
      <c r="B1943" s="18" t="s">
        <v>3936</v>
      </c>
      <c r="C1943" s="19">
        <v>664.18</v>
      </c>
      <c r="D1943" s="20">
        <f t="shared" si="360"/>
        <v>7.2054390730602548E-5</v>
      </c>
      <c r="E1943" s="10">
        <f>SUM($C$5:C1943)/SUM($C$5:$C$3941)</f>
        <v>0.95090135510249085</v>
      </c>
      <c r="F1943" t="str">
        <f t="shared" si="361"/>
        <v>C</v>
      </c>
      <c r="G1943" s="21">
        <v>2.487565543071161</v>
      </c>
      <c r="H1943" s="22">
        <f t="shared" si="362"/>
        <v>1.4925393258426964</v>
      </c>
      <c r="I1943" s="23">
        <v>5.134615384615385</v>
      </c>
      <c r="J1943" s="23">
        <v>7.7561584542102739</v>
      </c>
      <c r="K1943" s="24">
        <f t="shared" si="363"/>
        <v>1.5105626952020008</v>
      </c>
      <c r="L1943" t="str">
        <f t="shared" si="364"/>
        <v>Y</v>
      </c>
      <c r="M1943" s="10">
        <f t="shared" si="365"/>
        <v>0.9</v>
      </c>
      <c r="N1943" s="24">
        <f t="shared" si="366"/>
        <v>1.2815515655446006</v>
      </c>
      <c r="O1943" s="25">
        <f t="shared" si="367"/>
        <v>14.057165443846644</v>
      </c>
      <c r="P1943" s="8">
        <f t="shared" si="368"/>
        <v>25</v>
      </c>
      <c r="Q1943" s="8">
        <f t="shared" si="369"/>
        <v>267</v>
      </c>
      <c r="R1943" s="8">
        <f t="shared" si="370"/>
        <v>189.15060602616384</v>
      </c>
      <c r="S1943" s="8">
        <f t="shared" si="371"/>
        <v>190</v>
      </c>
      <c r="T1943" t="s">
        <v>62</v>
      </c>
    </row>
    <row r="1944" spans="1:20" x14ac:dyDescent="0.35">
      <c r="A1944" s="18" t="s">
        <v>3937</v>
      </c>
      <c r="B1944" s="18" t="s">
        <v>3938</v>
      </c>
      <c r="C1944" s="19">
        <v>663.6</v>
      </c>
      <c r="D1944" s="20">
        <f t="shared" si="360"/>
        <v>7.199146871153582E-5</v>
      </c>
      <c r="E1944" s="10">
        <f>SUM($C$5:C1944)/SUM($C$5:$C$3941)</f>
        <v>0.95097334657120236</v>
      </c>
      <c r="F1944" t="str">
        <f t="shared" si="361"/>
        <v>C</v>
      </c>
      <c r="G1944" s="21">
        <v>2.37</v>
      </c>
      <c r="H1944" s="22">
        <f t="shared" si="362"/>
        <v>1.4219999999999999</v>
      </c>
      <c r="I1944" s="23">
        <v>5.384615384615385</v>
      </c>
      <c r="J1944" s="23">
        <v>19.837727817147041</v>
      </c>
      <c r="K1944" s="24">
        <f t="shared" si="363"/>
        <v>3.6841494517558786</v>
      </c>
      <c r="L1944" t="str">
        <f t="shared" si="364"/>
        <v>Z</v>
      </c>
      <c r="M1944" s="10">
        <f t="shared" si="365"/>
        <v>0.9</v>
      </c>
      <c r="N1944" s="24">
        <f t="shared" si="366"/>
        <v>1.2815515655446006</v>
      </c>
      <c r="O1944" s="25">
        <f t="shared" si="367"/>
        <v>35.953652004654444</v>
      </c>
      <c r="P1944" s="8">
        <f t="shared" si="368"/>
        <v>47</v>
      </c>
      <c r="Q1944" s="8">
        <f t="shared" si="369"/>
        <v>280</v>
      </c>
      <c r="R1944" s="8">
        <f t="shared" si="370"/>
        <v>198.4468525958624</v>
      </c>
      <c r="S1944" s="8">
        <f t="shared" si="371"/>
        <v>199</v>
      </c>
      <c r="T1944" t="s">
        <v>62</v>
      </c>
    </row>
    <row r="1945" spans="1:20" x14ac:dyDescent="0.35">
      <c r="A1945" s="18" t="s">
        <v>3939</v>
      </c>
      <c r="B1945" s="18" t="s">
        <v>3940</v>
      </c>
      <c r="C1945" s="19">
        <v>663.51</v>
      </c>
      <c r="D1945" s="20">
        <f t="shared" si="360"/>
        <v>7.1981704949956497E-5</v>
      </c>
      <c r="E1945" s="10">
        <f>SUM($C$5:C1945)/SUM($C$5:$C$3941)</f>
        <v>0.95104532827615229</v>
      </c>
      <c r="F1945" t="str">
        <f t="shared" si="361"/>
        <v>C</v>
      </c>
      <c r="G1945" s="21">
        <v>1.7932702702702701</v>
      </c>
      <c r="H1945" s="22">
        <f t="shared" si="362"/>
        <v>1.075962162162162</v>
      </c>
      <c r="I1945" s="23">
        <v>7.115384615384615</v>
      </c>
      <c r="J1945" s="23">
        <v>13.89407243643052</v>
      </c>
      <c r="K1945" s="24">
        <f t="shared" si="363"/>
        <v>1.9526804505253705</v>
      </c>
      <c r="L1945" t="str">
        <f t="shared" si="364"/>
        <v>Y</v>
      </c>
      <c r="M1945" s="10">
        <f t="shared" si="365"/>
        <v>0.9</v>
      </c>
      <c r="N1945" s="24">
        <f t="shared" si="366"/>
        <v>1.2815515655446006</v>
      </c>
      <c r="O1945" s="25">
        <f t="shared" si="367"/>
        <v>25.181444665003262</v>
      </c>
      <c r="P1945" s="8">
        <f t="shared" si="368"/>
        <v>40</v>
      </c>
      <c r="Q1945" s="8">
        <f t="shared" si="369"/>
        <v>370</v>
      </c>
      <c r="R1945" s="8">
        <f t="shared" si="370"/>
        <v>262.25112528949882</v>
      </c>
      <c r="S1945" s="8">
        <f t="shared" si="371"/>
        <v>263</v>
      </c>
      <c r="T1945" t="s">
        <v>62</v>
      </c>
    </row>
    <row r="1946" spans="1:20" x14ac:dyDescent="0.35">
      <c r="A1946" s="18" t="s">
        <v>3941</v>
      </c>
      <c r="B1946" s="18" t="s">
        <v>3942</v>
      </c>
      <c r="C1946" s="19">
        <v>663.16</v>
      </c>
      <c r="D1946" s="20">
        <f t="shared" si="360"/>
        <v>7.1943734766036899E-5</v>
      </c>
      <c r="E1946" s="10">
        <f>SUM($C$5:C1946)/SUM($C$5:$C$3941)</f>
        <v>0.95111727201091834</v>
      </c>
      <c r="F1946" t="str">
        <f t="shared" si="361"/>
        <v>C</v>
      </c>
      <c r="G1946" s="21">
        <v>5.2631746031746038</v>
      </c>
      <c r="H1946" s="22">
        <f t="shared" si="362"/>
        <v>3.1579047619047622</v>
      </c>
      <c r="I1946" s="23">
        <v>2.4230769230769229</v>
      </c>
      <c r="J1946" s="23">
        <v>5.1500852985365304</v>
      </c>
      <c r="K1946" s="24">
        <f t="shared" si="363"/>
        <v>2.1254320279674572</v>
      </c>
      <c r="L1946" t="str">
        <f t="shared" si="364"/>
        <v>Z</v>
      </c>
      <c r="M1946" s="10">
        <f t="shared" si="365"/>
        <v>0.9</v>
      </c>
      <c r="N1946" s="24">
        <f t="shared" si="366"/>
        <v>1.2815515655446006</v>
      </c>
      <c r="O1946" s="25">
        <f t="shared" si="367"/>
        <v>9.3339507591096034</v>
      </c>
      <c r="P1946" s="8">
        <f t="shared" si="368"/>
        <v>15</v>
      </c>
      <c r="Q1946" s="8">
        <f t="shared" si="369"/>
        <v>125.99999999999999</v>
      </c>
      <c r="R1946" s="8">
        <f t="shared" si="370"/>
        <v>89.330703941853542</v>
      </c>
      <c r="S1946" s="8">
        <f t="shared" si="371"/>
        <v>90</v>
      </c>
      <c r="T1946" t="s">
        <v>62</v>
      </c>
    </row>
    <row r="1947" spans="1:20" x14ac:dyDescent="0.35">
      <c r="A1947" s="18" t="s">
        <v>3943</v>
      </c>
      <c r="B1947" s="18" t="s">
        <v>3944</v>
      </c>
      <c r="C1947" s="19">
        <v>662.62</v>
      </c>
      <c r="D1947" s="20">
        <f t="shared" si="360"/>
        <v>7.1885152196560971E-5</v>
      </c>
      <c r="E1947" s="10">
        <f>SUM($C$5:C1947)/SUM($C$5:$C$3941)</f>
        <v>0.95118915716311481</v>
      </c>
      <c r="F1947" t="str">
        <f t="shared" si="361"/>
        <v>C</v>
      </c>
      <c r="G1947" s="21">
        <v>1.948882352941177</v>
      </c>
      <c r="H1947" s="22">
        <f t="shared" si="362"/>
        <v>1.1693294117647062</v>
      </c>
      <c r="I1947" s="23">
        <v>6.5384615384615383</v>
      </c>
      <c r="J1947" s="23">
        <v>12.857379872842291</v>
      </c>
      <c r="K1947" s="24">
        <f t="shared" si="363"/>
        <v>1.9664228040817622</v>
      </c>
      <c r="L1947" t="str">
        <f t="shared" si="364"/>
        <v>Y</v>
      </c>
      <c r="M1947" s="10">
        <f t="shared" si="365"/>
        <v>0.9</v>
      </c>
      <c r="N1947" s="24">
        <f t="shared" si="366"/>
        <v>1.2815515655446006</v>
      </c>
      <c r="O1947" s="25">
        <f t="shared" si="367"/>
        <v>23.302555912691275</v>
      </c>
      <c r="P1947" s="8">
        <f t="shared" si="368"/>
        <v>37</v>
      </c>
      <c r="Q1947" s="8">
        <f t="shared" si="369"/>
        <v>340</v>
      </c>
      <c r="R1947" s="8">
        <f t="shared" si="370"/>
        <v>241.14930777642959</v>
      </c>
      <c r="S1947" s="8">
        <f t="shared" si="371"/>
        <v>242</v>
      </c>
      <c r="T1947" t="s">
        <v>62</v>
      </c>
    </row>
    <row r="1948" spans="1:20" x14ac:dyDescent="0.35">
      <c r="A1948" s="18" t="s">
        <v>3945</v>
      </c>
      <c r="B1948" s="18" t="s">
        <v>3946</v>
      </c>
      <c r="C1948" s="19">
        <v>661.34</v>
      </c>
      <c r="D1948" s="20">
        <f t="shared" si="360"/>
        <v>7.1746289809655062E-5</v>
      </c>
      <c r="E1948" s="10">
        <f>SUM($C$5:C1948)/SUM($C$5:$C$3941)</f>
        <v>0.95126090345292447</v>
      </c>
      <c r="F1948" t="str">
        <f t="shared" si="361"/>
        <v>C</v>
      </c>
      <c r="G1948" s="21">
        <v>1.193754512635379</v>
      </c>
      <c r="H1948" s="22">
        <f t="shared" si="362"/>
        <v>0.71625270758122739</v>
      </c>
      <c r="I1948" s="23">
        <v>10.65384615384615</v>
      </c>
      <c r="J1948" s="23">
        <v>17.229573999700669</v>
      </c>
      <c r="K1948" s="24">
        <f t="shared" si="363"/>
        <v>1.6172163321018684</v>
      </c>
      <c r="L1948" t="str">
        <f t="shared" si="364"/>
        <v>Y</v>
      </c>
      <c r="M1948" s="10">
        <f t="shared" si="365"/>
        <v>0.9</v>
      </c>
      <c r="N1948" s="24">
        <f t="shared" si="366"/>
        <v>1.2815515655446006</v>
      </c>
      <c r="O1948" s="25">
        <f t="shared" si="367"/>
        <v>31.226666354310755</v>
      </c>
      <c r="P1948" s="8">
        <f t="shared" si="368"/>
        <v>53</v>
      </c>
      <c r="Q1948" s="8">
        <f t="shared" si="369"/>
        <v>553.99999999999977</v>
      </c>
      <c r="R1948" s="8">
        <f t="shared" si="370"/>
        <v>393.31158780381105</v>
      </c>
      <c r="S1948" s="8">
        <f t="shared" si="371"/>
        <v>394</v>
      </c>
      <c r="T1948" t="s">
        <v>175</v>
      </c>
    </row>
    <row r="1949" spans="1:20" x14ac:dyDescent="0.35">
      <c r="A1949" s="18" t="s">
        <v>3947</v>
      </c>
      <c r="B1949" s="18" t="s">
        <v>3948</v>
      </c>
      <c r="C1949" s="19">
        <v>660.53</v>
      </c>
      <c r="D1949" s="20">
        <f t="shared" si="360"/>
        <v>7.1658415955441149E-5</v>
      </c>
      <c r="E1949" s="10">
        <f>SUM($C$5:C1949)/SUM($C$5:$C$3941)</f>
        <v>0.95133256186887982</v>
      </c>
      <c r="F1949" t="str">
        <f t="shared" si="361"/>
        <v>C</v>
      </c>
      <c r="G1949" s="21">
        <v>0.44420309347679898</v>
      </c>
      <c r="H1949" s="22">
        <f t="shared" si="362"/>
        <v>0.26652185608607937</v>
      </c>
      <c r="I1949" s="23">
        <v>28.59615384615385</v>
      </c>
      <c r="J1949" s="23">
        <v>139.84532907233049</v>
      </c>
      <c r="K1949" s="24">
        <f t="shared" si="363"/>
        <v>4.8903544800007968</v>
      </c>
      <c r="L1949" t="str">
        <f t="shared" si="364"/>
        <v>Z</v>
      </c>
      <c r="M1949" s="10">
        <f t="shared" si="365"/>
        <v>0.9</v>
      </c>
      <c r="N1949" s="24">
        <f t="shared" si="366"/>
        <v>1.2815515655446006</v>
      </c>
      <c r="O1949" s="25">
        <f t="shared" si="367"/>
        <v>253.45394101016799</v>
      </c>
      <c r="P1949" s="8">
        <f t="shared" si="368"/>
        <v>311</v>
      </c>
      <c r="Q1949" s="8">
        <f t="shared" si="369"/>
        <v>1487.0000000000002</v>
      </c>
      <c r="R1949" s="8">
        <f t="shared" si="370"/>
        <v>1056.340832334477</v>
      </c>
      <c r="S1949" s="8">
        <f t="shared" si="371"/>
        <v>1057</v>
      </c>
      <c r="T1949" t="s">
        <v>62</v>
      </c>
    </row>
    <row r="1950" spans="1:20" x14ac:dyDescent="0.35">
      <c r="A1950" s="18" t="s">
        <v>3949</v>
      </c>
      <c r="B1950" s="18" t="s">
        <v>3950</v>
      </c>
      <c r="C1950" s="19">
        <v>658.06</v>
      </c>
      <c r="D1950" s="20">
        <f t="shared" si="360"/>
        <v>7.139045494320864E-5</v>
      </c>
      <c r="E1950" s="10">
        <f>SUM($C$5:C1950)/SUM($C$5:$C$3941)</f>
        <v>0.95140395232382313</v>
      </c>
      <c r="F1950" t="str">
        <f t="shared" si="361"/>
        <v>C</v>
      </c>
      <c r="G1950" s="21">
        <v>1.0717589576547231</v>
      </c>
      <c r="H1950" s="22">
        <f t="shared" si="362"/>
        <v>0.64305537459283379</v>
      </c>
      <c r="I1950" s="23">
        <v>11.80769230769231</v>
      </c>
      <c r="J1950" s="23">
        <v>55.865748902637009</v>
      </c>
      <c r="K1950" s="24">
        <f t="shared" si="363"/>
        <v>4.7313012099953156</v>
      </c>
      <c r="L1950" t="str">
        <f t="shared" si="364"/>
        <v>Z</v>
      </c>
      <c r="M1950" s="10">
        <f t="shared" si="365"/>
        <v>0.9</v>
      </c>
      <c r="N1950" s="24">
        <f t="shared" si="366"/>
        <v>1.2815515655446006</v>
      </c>
      <c r="O1950" s="25">
        <f t="shared" si="367"/>
        <v>101.25039084812285</v>
      </c>
      <c r="P1950" s="8">
        <f t="shared" si="368"/>
        <v>125</v>
      </c>
      <c r="Q1950" s="8">
        <f t="shared" si="369"/>
        <v>614.00000000000011</v>
      </c>
      <c r="R1950" s="8">
        <f t="shared" si="370"/>
        <v>436.99352017677973</v>
      </c>
      <c r="S1950" s="8">
        <f t="shared" si="371"/>
        <v>437</v>
      </c>
      <c r="T1950" t="s">
        <v>62</v>
      </c>
    </row>
    <row r="1951" spans="1:20" x14ac:dyDescent="0.35">
      <c r="A1951" s="18" t="s">
        <v>3951</v>
      </c>
      <c r="B1951" s="18" t="s">
        <v>3952</v>
      </c>
      <c r="C1951" s="19">
        <v>657.64</v>
      </c>
      <c r="D1951" s="20">
        <f t="shared" si="360"/>
        <v>7.1344890722505139E-5</v>
      </c>
      <c r="E1951" s="10">
        <f>SUM($C$5:C1951)/SUM($C$5:$C$3941)</f>
        <v>0.95147529721454571</v>
      </c>
      <c r="F1951" t="str">
        <f t="shared" si="361"/>
        <v>C</v>
      </c>
      <c r="G1951" s="21">
        <v>1.284453125</v>
      </c>
      <c r="H1951" s="22">
        <f t="shared" si="362"/>
        <v>0.77067187500000001</v>
      </c>
      <c r="I1951" s="23">
        <v>9.8461538461538467</v>
      </c>
      <c r="J1951" s="23">
        <v>19.12537029284956</v>
      </c>
      <c r="K1951" s="24">
        <f t="shared" si="363"/>
        <v>1.9424204203675333</v>
      </c>
      <c r="L1951" t="str">
        <f t="shared" si="364"/>
        <v>Y</v>
      </c>
      <c r="M1951" s="10">
        <f t="shared" si="365"/>
        <v>0.9</v>
      </c>
      <c r="N1951" s="24">
        <f t="shared" si="366"/>
        <v>1.2815515655446006</v>
      </c>
      <c r="O1951" s="25">
        <f t="shared" si="367"/>
        <v>34.662584057379213</v>
      </c>
      <c r="P1951" s="8">
        <f t="shared" si="368"/>
        <v>55</v>
      </c>
      <c r="Q1951" s="8">
        <f t="shared" si="369"/>
        <v>512</v>
      </c>
      <c r="R1951" s="8">
        <f t="shared" si="370"/>
        <v>364.51484790973012</v>
      </c>
      <c r="S1951" s="8">
        <f t="shared" si="371"/>
        <v>365</v>
      </c>
      <c r="T1951" t="s">
        <v>62</v>
      </c>
    </row>
    <row r="1952" spans="1:20" x14ac:dyDescent="0.35">
      <c r="A1952" s="18" t="s">
        <v>3953</v>
      </c>
      <c r="B1952" s="18" t="s">
        <v>3954</v>
      </c>
      <c r="C1952" s="19">
        <v>655</v>
      </c>
      <c r="D1952" s="20">
        <f t="shared" si="360"/>
        <v>7.1058487049511693E-5</v>
      </c>
      <c r="E1952" s="10">
        <f>SUM($C$5:C1952)/SUM($C$5:$C$3941)</f>
        <v>0.95154635570159518</v>
      </c>
      <c r="F1952" t="str">
        <f t="shared" si="361"/>
        <v>C</v>
      </c>
      <c r="G1952" s="21">
        <v>0.40061162079510698</v>
      </c>
      <c r="H1952" s="22">
        <f t="shared" si="362"/>
        <v>0.24036697247706418</v>
      </c>
      <c r="I1952" s="23">
        <v>31.44230769230769</v>
      </c>
      <c r="J1952" s="23">
        <v>53.837960753538468</v>
      </c>
      <c r="K1952" s="24">
        <f t="shared" si="363"/>
        <v>1.7122776508770645</v>
      </c>
      <c r="L1952" t="str">
        <f t="shared" si="364"/>
        <v>Y</v>
      </c>
      <c r="M1952" s="10">
        <f t="shared" si="365"/>
        <v>0.9</v>
      </c>
      <c r="N1952" s="24">
        <f t="shared" si="366"/>
        <v>1.2815515655446006</v>
      </c>
      <c r="O1952" s="25">
        <f t="shared" si="367"/>
        <v>97.575252741386976</v>
      </c>
      <c r="P1952" s="8">
        <f t="shared" si="368"/>
        <v>161</v>
      </c>
      <c r="Q1952" s="8">
        <f t="shared" si="369"/>
        <v>1634.9999999999998</v>
      </c>
      <c r="R1952" s="8">
        <f t="shared" si="370"/>
        <v>1166.3703731354994</v>
      </c>
      <c r="S1952" s="8">
        <f t="shared" si="371"/>
        <v>1167</v>
      </c>
      <c r="T1952" t="s">
        <v>62</v>
      </c>
    </row>
    <row r="1953" spans="1:20" x14ac:dyDescent="0.35">
      <c r="A1953" s="18" t="s">
        <v>3955</v>
      </c>
      <c r="B1953" s="18" t="s">
        <v>3956</v>
      </c>
      <c r="C1953" s="19">
        <v>654.9</v>
      </c>
      <c r="D1953" s="20">
        <f t="shared" si="360"/>
        <v>7.104763842553466E-5</v>
      </c>
      <c r="E1953" s="10">
        <f>SUM($C$5:C1953)/SUM($C$5:$C$3941)</f>
        <v>0.95161740334002076</v>
      </c>
      <c r="F1953" t="str">
        <f t="shared" si="361"/>
        <v>C</v>
      </c>
      <c r="G1953" s="21">
        <v>4.280392156862745</v>
      </c>
      <c r="H1953" s="22">
        <f t="shared" si="362"/>
        <v>2.5682352941176467</v>
      </c>
      <c r="I1953" s="23">
        <v>2.942307692307693</v>
      </c>
      <c r="J1953" s="23">
        <v>9.1231518924376509</v>
      </c>
      <c r="K1953" s="24">
        <f t="shared" si="363"/>
        <v>3.1006790745539723</v>
      </c>
      <c r="L1953" t="str">
        <f t="shared" si="364"/>
        <v>Z</v>
      </c>
      <c r="M1953" s="10">
        <f t="shared" si="365"/>
        <v>0.9</v>
      </c>
      <c r="N1953" s="24">
        <f t="shared" si="366"/>
        <v>1.2815515655446006</v>
      </c>
      <c r="O1953" s="25">
        <f t="shared" si="367"/>
        <v>16.534687407233552</v>
      </c>
      <c r="P1953" s="8">
        <f t="shared" si="368"/>
        <v>23</v>
      </c>
      <c r="Q1953" s="8">
        <f t="shared" si="369"/>
        <v>153.00000000000003</v>
      </c>
      <c r="R1953" s="8">
        <f t="shared" si="370"/>
        <v>109.15491813053727</v>
      </c>
      <c r="S1953" s="8">
        <f t="shared" si="371"/>
        <v>110</v>
      </c>
      <c r="T1953" t="s">
        <v>175</v>
      </c>
    </row>
    <row r="1954" spans="1:20" x14ac:dyDescent="0.35">
      <c r="A1954" s="18" t="s">
        <v>3957</v>
      </c>
      <c r="B1954" s="18" t="s">
        <v>3958</v>
      </c>
      <c r="C1954" s="19">
        <v>653.74</v>
      </c>
      <c r="D1954" s="20">
        <f t="shared" si="360"/>
        <v>7.0921794387401177E-5</v>
      </c>
      <c r="E1954" s="10">
        <f>SUM($C$5:C1954)/SUM($C$5:$C$3941)</f>
        <v>0.95168832513440826</v>
      </c>
      <c r="F1954" t="str">
        <f t="shared" si="361"/>
        <v>C</v>
      </c>
      <c r="G1954" s="21">
        <v>1.262046332046332</v>
      </c>
      <c r="H1954" s="22">
        <f t="shared" si="362"/>
        <v>0.75722779922779915</v>
      </c>
      <c r="I1954" s="23">
        <v>9.9615384615384617</v>
      </c>
      <c r="J1954" s="23">
        <v>17.247860382749089</v>
      </c>
      <c r="K1954" s="24">
        <f t="shared" si="363"/>
        <v>1.7314454438280937</v>
      </c>
      <c r="L1954" t="str">
        <f t="shared" si="364"/>
        <v>Y</v>
      </c>
      <c r="M1954" s="10">
        <f t="shared" si="365"/>
        <v>0.9</v>
      </c>
      <c r="N1954" s="24">
        <f t="shared" si="366"/>
        <v>1.2815515655446006</v>
      </c>
      <c r="O1954" s="25">
        <f t="shared" si="367"/>
        <v>31.259808368285682</v>
      </c>
      <c r="P1954" s="8">
        <f t="shared" si="368"/>
        <v>52</v>
      </c>
      <c r="Q1954" s="8">
        <f t="shared" si="369"/>
        <v>518</v>
      </c>
      <c r="R1954" s="8">
        <f t="shared" si="370"/>
        <v>369.88490066858532</v>
      </c>
      <c r="S1954" s="8">
        <f t="shared" si="371"/>
        <v>370</v>
      </c>
      <c r="T1954" t="s">
        <v>62</v>
      </c>
    </row>
    <row r="1955" spans="1:20" x14ac:dyDescent="0.35">
      <c r="A1955" s="18" t="s">
        <v>3959</v>
      </c>
      <c r="B1955" s="18" t="s">
        <v>1835</v>
      </c>
      <c r="C1955" s="19">
        <v>653.55999999999995</v>
      </c>
      <c r="D1955" s="20">
        <f t="shared" si="360"/>
        <v>7.090226686424253E-5</v>
      </c>
      <c r="E1955" s="10">
        <f>SUM($C$5:C1955)/SUM($C$5:$C$3941)</f>
        <v>0.9517592274012725</v>
      </c>
      <c r="F1955" t="str">
        <f t="shared" si="361"/>
        <v>C</v>
      </c>
      <c r="G1955" s="21">
        <v>1.142587412587412</v>
      </c>
      <c r="H1955" s="22">
        <f t="shared" si="362"/>
        <v>0.68555244755244715</v>
      </c>
      <c r="I1955" s="23">
        <v>11</v>
      </c>
      <c r="J1955" s="23">
        <v>32.697664364629482</v>
      </c>
      <c r="K1955" s="24">
        <f t="shared" si="363"/>
        <v>2.972514942239044</v>
      </c>
      <c r="L1955" t="str">
        <f t="shared" si="364"/>
        <v>Z</v>
      </c>
      <c r="M1955" s="10">
        <f t="shared" si="365"/>
        <v>0.9</v>
      </c>
      <c r="N1955" s="24">
        <f t="shared" si="366"/>
        <v>1.2815515655446006</v>
      </c>
      <c r="O1955" s="25">
        <f t="shared" si="367"/>
        <v>59.260841602773212</v>
      </c>
      <c r="P1955" s="8">
        <f t="shared" si="368"/>
        <v>82</v>
      </c>
      <c r="Q1955" s="8">
        <f t="shared" si="369"/>
        <v>572</v>
      </c>
      <c r="R1955" s="8">
        <f t="shared" si="370"/>
        <v>408.5005723723994</v>
      </c>
      <c r="S1955" s="8">
        <f t="shared" si="371"/>
        <v>409</v>
      </c>
      <c r="T1955" t="s">
        <v>175</v>
      </c>
    </row>
    <row r="1956" spans="1:20" x14ac:dyDescent="0.35">
      <c r="A1956" s="18" t="s">
        <v>3960</v>
      </c>
      <c r="B1956" s="18" t="s">
        <v>3961</v>
      </c>
      <c r="C1956" s="19">
        <v>651.39</v>
      </c>
      <c r="D1956" s="20">
        <f t="shared" si="360"/>
        <v>7.0666851723941095E-5</v>
      </c>
      <c r="E1956" s="10">
        <f>SUM($C$5:C1956)/SUM($C$5:$C$3941)</f>
        <v>0.95182989425299647</v>
      </c>
      <c r="F1956" t="str">
        <f t="shared" si="361"/>
        <v>C</v>
      </c>
      <c r="G1956" s="21">
        <v>1.2175514018691589</v>
      </c>
      <c r="H1956" s="22">
        <f t="shared" si="362"/>
        <v>0.73053084112149536</v>
      </c>
      <c r="I1956" s="23">
        <v>10.28846153846154</v>
      </c>
      <c r="J1956" s="23">
        <v>11.757911876875671</v>
      </c>
      <c r="K1956" s="24">
        <f t="shared" si="363"/>
        <v>1.1428250796215604</v>
      </c>
      <c r="L1956" t="str">
        <f t="shared" si="364"/>
        <v>Y</v>
      </c>
      <c r="M1956" s="10">
        <f t="shared" si="365"/>
        <v>0.9</v>
      </c>
      <c r="N1956" s="24">
        <f t="shared" si="366"/>
        <v>1.2815515655446006</v>
      </c>
      <c r="O1956" s="25">
        <f t="shared" si="367"/>
        <v>21.3098937448461</v>
      </c>
      <c r="P1956" s="8">
        <f t="shared" si="368"/>
        <v>42</v>
      </c>
      <c r="Q1956" s="8">
        <f t="shared" si="369"/>
        <v>535.00000000000011</v>
      </c>
      <c r="R1956" s="8">
        <f t="shared" si="370"/>
        <v>382.712468199591</v>
      </c>
      <c r="S1956" s="8">
        <f t="shared" si="371"/>
        <v>383</v>
      </c>
      <c r="T1956" t="s">
        <v>62</v>
      </c>
    </row>
    <row r="1957" spans="1:20" x14ac:dyDescent="0.35">
      <c r="A1957" s="18" t="s">
        <v>3962</v>
      </c>
      <c r="B1957" s="18" t="s">
        <v>3963</v>
      </c>
      <c r="C1957" s="19">
        <v>650.85</v>
      </c>
      <c r="D1957" s="20">
        <f t="shared" si="360"/>
        <v>7.0608269154465167E-5</v>
      </c>
      <c r="E1957" s="10">
        <f>SUM($C$5:C1957)/SUM($C$5:$C$3941)</f>
        <v>0.95190050252215097</v>
      </c>
      <c r="F1957" t="str">
        <f t="shared" si="361"/>
        <v>C</v>
      </c>
      <c r="G1957" s="21">
        <v>6.3189320388349506</v>
      </c>
      <c r="H1957" s="22">
        <f t="shared" si="362"/>
        <v>3.7913592233009701</v>
      </c>
      <c r="I1957" s="23">
        <v>1.9807692307692311</v>
      </c>
      <c r="J1957" s="23">
        <v>8.2497543269787901</v>
      </c>
      <c r="K1957" s="24">
        <f t="shared" si="363"/>
        <v>4.1649245145912328</v>
      </c>
      <c r="L1957" t="str">
        <f t="shared" si="364"/>
        <v>Z</v>
      </c>
      <c r="M1957" s="10">
        <f t="shared" si="365"/>
        <v>0.9</v>
      </c>
      <c r="N1957" s="24">
        <f t="shared" si="366"/>
        <v>1.2815515655446006</v>
      </c>
      <c r="O1957" s="25">
        <f t="shared" si="367"/>
        <v>14.951752485469093</v>
      </c>
      <c r="P1957" s="8">
        <f t="shared" si="368"/>
        <v>19</v>
      </c>
      <c r="Q1957" s="8">
        <f t="shared" si="369"/>
        <v>103.00000000000001</v>
      </c>
      <c r="R1957" s="8">
        <f t="shared" si="370"/>
        <v>73.711651692225885</v>
      </c>
      <c r="S1957" s="8">
        <f t="shared" si="371"/>
        <v>74</v>
      </c>
      <c r="T1957" t="s">
        <v>175</v>
      </c>
    </row>
    <row r="1958" spans="1:20" x14ac:dyDescent="0.35">
      <c r="A1958" s="18" t="s">
        <v>3964</v>
      </c>
      <c r="B1958" s="18" t="s">
        <v>3965</v>
      </c>
      <c r="C1958" s="19">
        <v>650.45000000000005</v>
      </c>
      <c r="D1958" s="20">
        <f t="shared" si="360"/>
        <v>7.0564874658557073E-5</v>
      </c>
      <c r="E1958" s="10">
        <f>SUM($C$5:C1958)/SUM($C$5:$C$3941)</f>
        <v>0.95197106739680937</v>
      </c>
      <c r="F1958" t="str">
        <f t="shared" si="361"/>
        <v>C</v>
      </c>
      <c r="G1958" s="21">
        <v>1.369368421052632</v>
      </c>
      <c r="H1958" s="22">
        <f t="shared" si="362"/>
        <v>0.82162105263157914</v>
      </c>
      <c r="I1958" s="23">
        <v>9.134615384615385</v>
      </c>
      <c r="J1958" s="23">
        <v>22.079205766968862</v>
      </c>
      <c r="K1958" s="24">
        <f t="shared" si="363"/>
        <v>2.4170919997523805</v>
      </c>
      <c r="L1958" t="str">
        <f t="shared" si="364"/>
        <v>Z</v>
      </c>
      <c r="M1958" s="10">
        <f t="shared" si="365"/>
        <v>0.9</v>
      </c>
      <c r="N1958" s="24">
        <f t="shared" si="366"/>
        <v>1.2815515655446006</v>
      </c>
      <c r="O1958" s="25">
        <f t="shared" si="367"/>
        <v>40.0160788575091</v>
      </c>
      <c r="P1958" s="8">
        <f t="shared" si="368"/>
        <v>59</v>
      </c>
      <c r="Q1958" s="8">
        <f t="shared" si="369"/>
        <v>475</v>
      </c>
      <c r="R1958" s="8">
        <f t="shared" si="370"/>
        <v>340.03688045970853</v>
      </c>
      <c r="S1958" s="8">
        <f t="shared" si="371"/>
        <v>341</v>
      </c>
      <c r="T1958" t="s">
        <v>62</v>
      </c>
    </row>
    <row r="1959" spans="1:20" x14ac:dyDescent="0.35">
      <c r="A1959" s="18" t="s">
        <v>3966</v>
      </c>
      <c r="B1959" s="18" t="s">
        <v>3967</v>
      </c>
      <c r="C1959" s="19">
        <v>650.22</v>
      </c>
      <c r="D1959" s="20">
        <f t="shared" si="360"/>
        <v>7.0539922823409915E-5</v>
      </c>
      <c r="E1959" s="10">
        <f>SUM($C$5:C1959)/SUM($C$5:$C$3941)</f>
        <v>0.95204160731963294</v>
      </c>
      <c r="F1959" t="str">
        <f t="shared" si="361"/>
        <v>C</v>
      </c>
      <c r="G1959" s="21">
        <v>2.8393886462882101</v>
      </c>
      <c r="H1959" s="22">
        <f t="shared" si="362"/>
        <v>1.703633187772926</v>
      </c>
      <c r="I1959" s="23">
        <v>4.4038461538461542</v>
      </c>
      <c r="J1959" s="23">
        <v>20.42706740959796</v>
      </c>
      <c r="K1959" s="24">
        <f t="shared" si="363"/>
        <v>4.6384607218301044</v>
      </c>
      <c r="L1959" t="str">
        <f t="shared" si="364"/>
        <v>Z</v>
      </c>
      <c r="M1959" s="10">
        <f t="shared" si="365"/>
        <v>0.9</v>
      </c>
      <c r="N1959" s="24">
        <f t="shared" si="366"/>
        <v>1.2815515655446006</v>
      </c>
      <c r="O1959" s="25">
        <f t="shared" si="367"/>
        <v>37.021763777073772</v>
      </c>
      <c r="P1959" s="8">
        <f t="shared" si="368"/>
        <v>46</v>
      </c>
      <c r="Q1959" s="8">
        <f t="shared" si="369"/>
        <v>229.00000000000003</v>
      </c>
      <c r="R1959" s="8">
        <f t="shared" si="370"/>
        <v>163.9625609921774</v>
      </c>
      <c r="S1959" s="8">
        <f t="shared" si="371"/>
        <v>164</v>
      </c>
      <c r="T1959" t="s">
        <v>62</v>
      </c>
    </row>
    <row r="1960" spans="1:20" x14ac:dyDescent="0.35">
      <c r="A1960" s="18" t="s">
        <v>3968</v>
      </c>
      <c r="B1960" s="18" t="s">
        <v>3969</v>
      </c>
      <c r="C1960" s="19">
        <v>650.15</v>
      </c>
      <c r="D1960" s="20">
        <f t="shared" si="360"/>
        <v>7.0532328786625999E-5</v>
      </c>
      <c r="E1960" s="10">
        <f>SUM($C$5:C1960)/SUM($C$5:$C$3941)</f>
        <v>0.95211213964841956</v>
      </c>
      <c r="F1960" t="str">
        <f t="shared" si="361"/>
        <v>C</v>
      </c>
      <c r="G1960" s="21">
        <v>15.85731707317073</v>
      </c>
      <c r="H1960" s="22">
        <f t="shared" si="362"/>
        <v>9.5143902439024384</v>
      </c>
      <c r="I1960" s="23">
        <v>0.78846153846153844</v>
      </c>
      <c r="J1960" s="23">
        <v>1.6250072514050991</v>
      </c>
      <c r="K1960" s="24">
        <f t="shared" si="363"/>
        <v>2.0609848066601257</v>
      </c>
      <c r="L1960" t="str">
        <f t="shared" si="364"/>
        <v>Z</v>
      </c>
      <c r="M1960" s="10">
        <f t="shared" si="365"/>
        <v>0.9</v>
      </c>
      <c r="N1960" s="24">
        <f t="shared" si="366"/>
        <v>1.2815515655446006</v>
      </c>
      <c r="O1960" s="25">
        <f t="shared" si="367"/>
        <v>2.9451430002763956</v>
      </c>
      <c r="P1960" s="8">
        <f t="shared" si="368"/>
        <v>5</v>
      </c>
      <c r="Q1960" s="8">
        <f t="shared" si="369"/>
        <v>41</v>
      </c>
      <c r="R1960" s="8">
        <f t="shared" si="370"/>
        <v>29.357322647637748</v>
      </c>
      <c r="S1960" s="8">
        <f t="shared" si="371"/>
        <v>30</v>
      </c>
      <c r="T1960" t="s">
        <v>175</v>
      </c>
    </row>
    <row r="1961" spans="1:20" x14ac:dyDescent="0.35">
      <c r="A1961" s="18" t="s">
        <v>3970</v>
      </c>
      <c r="B1961" s="18" t="s">
        <v>3971</v>
      </c>
      <c r="C1961" s="19">
        <v>650.07000000000005</v>
      </c>
      <c r="D1961" s="20">
        <f t="shared" si="360"/>
        <v>7.0523649887444385E-5</v>
      </c>
      <c r="E1961" s="10">
        <f>SUM($C$5:C1961)/SUM($C$5:$C$3941)</f>
        <v>0.95218266329830703</v>
      </c>
      <c r="F1961" t="str">
        <f t="shared" si="361"/>
        <v>C</v>
      </c>
      <c r="G1961" s="21">
        <v>1.267192982456141</v>
      </c>
      <c r="H1961" s="22">
        <f t="shared" si="362"/>
        <v>0.76031578947368461</v>
      </c>
      <c r="I1961" s="23">
        <v>9.865384615384615</v>
      </c>
      <c r="J1961" s="23">
        <v>18.961290646641789</v>
      </c>
      <c r="K1961" s="24">
        <f t="shared" si="363"/>
        <v>1.9220021708096942</v>
      </c>
      <c r="L1961" t="str">
        <f t="shared" si="364"/>
        <v>Y</v>
      </c>
      <c r="M1961" s="10">
        <f t="shared" si="365"/>
        <v>0.9</v>
      </c>
      <c r="N1961" s="24">
        <f t="shared" si="366"/>
        <v>1.2815515655446006</v>
      </c>
      <c r="O1961" s="25">
        <f t="shared" si="367"/>
        <v>34.36520814038019</v>
      </c>
      <c r="P1961" s="8">
        <f t="shared" si="368"/>
        <v>55</v>
      </c>
      <c r="Q1961" s="8">
        <f t="shared" si="369"/>
        <v>513</v>
      </c>
      <c r="R1961" s="8">
        <f t="shared" si="370"/>
        <v>367.34715068355433</v>
      </c>
      <c r="S1961" s="8">
        <f t="shared" si="371"/>
        <v>368</v>
      </c>
      <c r="T1961" t="s">
        <v>62</v>
      </c>
    </row>
    <row r="1962" spans="1:20" x14ac:dyDescent="0.35">
      <c r="A1962" s="18" t="s">
        <v>3972</v>
      </c>
      <c r="B1962" s="18" t="s">
        <v>3973</v>
      </c>
      <c r="C1962" s="19">
        <v>649.99</v>
      </c>
      <c r="D1962" s="20">
        <f t="shared" si="360"/>
        <v>7.0514970988262758E-5</v>
      </c>
      <c r="E1962" s="10">
        <f>SUM($C$5:C1962)/SUM($C$5:$C$3941)</f>
        <v>0.95225317826929534</v>
      </c>
      <c r="F1962" t="str">
        <f t="shared" si="361"/>
        <v>C</v>
      </c>
      <c r="G1962" s="21">
        <v>0.40271995043370512</v>
      </c>
      <c r="H1962" s="22">
        <f t="shared" si="362"/>
        <v>0.24163197026022307</v>
      </c>
      <c r="I1962" s="23">
        <v>31.03846153846154</v>
      </c>
      <c r="J1962" s="23">
        <v>68.526211254959037</v>
      </c>
      <c r="K1962" s="24">
        <f t="shared" si="363"/>
        <v>2.2077837579045041</v>
      </c>
      <c r="L1962" t="str">
        <f t="shared" si="364"/>
        <v>Z</v>
      </c>
      <c r="M1962" s="10">
        <f t="shared" si="365"/>
        <v>0.9</v>
      </c>
      <c r="N1962" s="24">
        <f t="shared" si="366"/>
        <v>1.2815515655446006</v>
      </c>
      <c r="O1962" s="25">
        <f t="shared" si="367"/>
        <v>124.19605588744075</v>
      </c>
      <c r="P1962" s="8">
        <f t="shared" si="368"/>
        <v>187</v>
      </c>
      <c r="Q1962" s="8">
        <f t="shared" si="369"/>
        <v>1614</v>
      </c>
      <c r="R1962" s="8">
        <f t="shared" si="370"/>
        <v>1155.8182976438227</v>
      </c>
      <c r="S1962" s="8">
        <f t="shared" si="371"/>
        <v>1156</v>
      </c>
      <c r="T1962" t="s">
        <v>62</v>
      </c>
    </row>
    <row r="1963" spans="1:20" x14ac:dyDescent="0.35">
      <c r="A1963" s="18" t="s">
        <v>3974</v>
      </c>
      <c r="B1963" s="18" t="s">
        <v>3975</v>
      </c>
      <c r="C1963" s="19">
        <v>648.74</v>
      </c>
      <c r="D1963" s="20">
        <f t="shared" si="360"/>
        <v>7.0379363188549952E-5</v>
      </c>
      <c r="E1963" s="10">
        <f>SUM($C$5:C1963)/SUM($C$5:$C$3941)</f>
        <v>0.95232355763248389</v>
      </c>
      <c r="F1963" t="str">
        <f t="shared" si="361"/>
        <v>C</v>
      </c>
      <c r="G1963" s="21">
        <v>2.4027407407407408</v>
      </c>
      <c r="H1963" s="22">
        <f t="shared" si="362"/>
        <v>1.4416444444444445</v>
      </c>
      <c r="I1963" s="23">
        <v>5.1923076923076934</v>
      </c>
      <c r="J1963" s="23">
        <v>17.260448340731969</v>
      </c>
      <c r="K1963" s="24">
        <f t="shared" si="363"/>
        <v>3.3242344952520821</v>
      </c>
      <c r="L1963" t="str">
        <f t="shared" si="364"/>
        <v>Z</v>
      </c>
      <c r="M1963" s="10">
        <f t="shared" si="365"/>
        <v>0.9</v>
      </c>
      <c r="N1963" s="24">
        <f t="shared" si="366"/>
        <v>1.2815515655446006</v>
      </c>
      <c r="O1963" s="25">
        <f t="shared" si="367"/>
        <v>31.282622627304523</v>
      </c>
      <c r="P1963" s="8">
        <f t="shared" si="368"/>
        <v>42</v>
      </c>
      <c r="Q1963" s="8">
        <f t="shared" si="369"/>
        <v>270.00000000000006</v>
      </c>
      <c r="R1963" s="8">
        <f t="shared" si="370"/>
        <v>193.538690638791</v>
      </c>
      <c r="S1963" s="8">
        <f t="shared" si="371"/>
        <v>194</v>
      </c>
      <c r="T1963" t="s">
        <v>62</v>
      </c>
    </row>
    <row r="1964" spans="1:20" x14ac:dyDescent="0.35">
      <c r="A1964" s="18" t="s">
        <v>3976</v>
      </c>
      <c r="B1964" s="18" t="s">
        <v>3977</v>
      </c>
      <c r="C1964" s="19">
        <v>647.95000000000005</v>
      </c>
      <c r="D1964" s="20">
        <f t="shared" si="360"/>
        <v>7.029365905913146E-5</v>
      </c>
      <c r="E1964" s="10">
        <f>SUM($C$5:C1964)/SUM($C$5:$C$3941)</f>
        <v>0.95239385129154297</v>
      </c>
      <c r="F1964" t="str">
        <f t="shared" si="361"/>
        <v>C</v>
      </c>
      <c r="G1964" s="21">
        <v>13.223469387755101</v>
      </c>
      <c r="H1964" s="22">
        <f t="shared" si="362"/>
        <v>7.9340816326530597</v>
      </c>
      <c r="I1964" s="23">
        <v>0.94230769230769229</v>
      </c>
      <c r="J1964" s="23">
        <v>5.2296794845680772</v>
      </c>
      <c r="K1964" s="24">
        <f t="shared" si="363"/>
        <v>5.5498639428069394</v>
      </c>
      <c r="L1964" t="str">
        <f t="shared" si="364"/>
        <v>Z</v>
      </c>
      <c r="M1964" s="10">
        <f t="shared" si="365"/>
        <v>0.9</v>
      </c>
      <c r="N1964" s="24">
        <f t="shared" si="366"/>
        <v>1.2815515655446006</v>
      </c>
      <c r="O1964" s="25">
        <f t="shared" si="367"/>
        <v>9.4782062752931857</v>
      </c>
      <c r="P1964" s="8">
        <f t="shared" si="368"/>
        <v>12</v>
      </c>
      <c r="Q1964" s="8">
        <f t="shared" si="369"/>
        <v>49</v>
      </c>
      <c r="R1964" s="8">
        <f t="shared" si="370"/>
        <v>35.145093703690883</v>
      </c>
      <c r="S1964" s="8">
        <f t="shared" si="371"/>
        <v>36</v>
      </c>
      <c r="T1964" t="s">
        <v>175</v>
      </c>
    </row>
    <row r="1965" spans="1:20" x14ac:dyDescent="0.35">
      <c r="A1965" s="18" t="s">
        <v>3978</v>
      </c>
      <c r="B1965" s="18" t="s">
        <v>3979</v>
      </c>
      <c r="C1965" s="19">
        <v>647.88</v>
      </c>
      <c r="D1965" s="20">
        <f t="shared" si="360"/>
        <v>7.028606502234753E-5</v>
      </c>
      <c r="E1965" s="10">
        <f>SUM($C$5:C1965)/SUM($C$5:$C$3941)</f>
        <v>0.95246413735656543</v>
      </c>
      <c r="F1965" t="str">
        <f t="shared" si="361"/>
        <v>C</v>
      </c>
      <c r="G1965" s="21">
        <v>2.3819117647058818</v>
      </c>
      <c r="H1965" s="22">
        <f t="shared" si="362"/>
        <v>1.4291470588235291</v>
      </c>
      <c r="I1965" s="23">
        <v>5.2307692307692308</v>
      </c>
      <c r="J1965" s="23">
        <v>21.41065831759407</v>
      </c>
      <c r="K1965" s="24">
        <f t="shared" si="363"/>
        <v>4.0932140901282779</v>
      </c>
      <c r="L1965" t="str">
        <f t="shared" si="364"/>
        <v>Z</v>
      </c>
      <c r="M1965" s="10">
        <f t="shared" si="365"/>
        <v>0.9</v>
      </c>
      <c r="N1965" s="24">
        <f t="shared" si="366"/>
        <v>1.2815515655446006</v>
      </c>
      <c r="O1965" s="25">
        <f t="shared" si="367"/>
        <v>38.804411746992344</v>
      </c>
      <c r="P1965" s="8">
        <f t="shared" si="368"/>
        <v>50</v>
      </c>
      <c r="Q1965" s="8">
        <f t="shared" si="369"/>
        <v>272</v>
      </c>
      <c r="R1965" s="8">
        <f t="shared" si="370"/>
        <v>195.10167139273602</v>
      </c>
      <c r="S1965" s="8">
        <f t="shared" si="371"/>
        <v>196</v>
      </c>
      <c r="T1965" t="s">
        <v>175</v>
      </c>
    </row>
    <row r="1966" spans="1:20" x14ac:dyDescent="0.35">
      <c r="A1966" s="18" t="s">
        <v>3980</v>
      </c>
      <c r="B1966" s="18" t="s">
        <v>3981</v>
      </c>
      <c r="C1966" s="19">
        <v>646.39</v>
      </c>
      <c r="D1966" s="20">
        <f t="shared" si="360"/>
        <v>7.012442052508987E-5</v>
      </c>
      <c r="E1966" s="10">
        <f>SUM($C$5:C1966)/SUM($C$5:$C$3941)</f>
        <v>0.95253426177709055</v>
      </c>
      <c r="F1966" t="str">
        <f t="shared" si="361"/>
        <v>C</v>
      </c>
      <c r="G1966" s="21">
        <v>1.120259965337955</v>
      </c>
      <c r="H1966" s="22">
        <f t="shared" si="362"/>
        <v>0.67215597920277304</v>
      </c>
      <c r="I1966" s="23">
        <v>11.09615384615385</v>
      </c>
      <c r="J1966" s="23">
        <v>18.762979419104781</v>
      </c>
      <c r="K1966" s="24">
        <f t="shared" si="363"/>
        <v>1.6909444190527698</v>
      </c>
      <c r="L1966" t="str">
        <f t="shared" si="364"/>
        <v>Y</v>
      </c>
      <c r="M1966" s="10">
        <f t="shared" si="365"/>
        <v>0.9</v>
      </c>
      <c r="N1966" s="24">
        <f t="shared" si="366"/>
        <v>1.2815515655446006</v>
      </c>
      <c r="O1966" s="25">
        <f t="shared" si="367"/>
        <v>34.00579132968484</v>
      </c>
      <c r="P1966" s="8">
        <f t="shared" si="368"/>
        <v>57</v>
      </c>
      <c r="Q1966" s="8">
        <f t="shared" si="369"/>
        <v>577.00000000000023</v>
      </c>
      <c r="R1966" s="8">
        <f t="shared" si="370"/>
        <v>414.35050383953393</v>
      </c>
      <c r="S1966" s="8">
        <f t="shared" si="371"/>
        <v>415</v>
      </c>
      <c r="T1966" t="s">
        <v>62</v>
      </c>
    </row>
    <row r="1967" spans="1:20" x14ac:dyDescent="0.35">
      <c r="A1967" s="18" t="s">
        <v>3982</v>
      </c>
      <c r="B1967" s="18" t="s">
        <v>3983</v>
      </c>
      <c r="C1967" s="19">
        <v>646.11</v>
      </c>
      <c r="D1967" s="20">
        <f t="shared" si="360"/>
        <v>7.0094044377954203E-5</v>
      </c>
      <c r="E1967" s="10">
        <f>SUM($C$5:C1967)/SUM($C$5:$C$3941)</f>
        <v>0.95260435582146841</v>
      </c>
      <c r="F1967" t="str">
        <f t="shared" si="361"/>
        <v>C</v>
      </c>
      <c r="G1967" s="21">
        <v>3.418571428571429</v>
      </c>
      <c r="H1967" s="22">
        <f t="shared" si="362"/>
        <v>2.0511428571428572</v>
      </c>
      <c r="I1967" s="23">
        <v>3.634615384615385</v>
      </c>
      <c r="J1967" s="23">
        <v>4.6863541837386711</v>
      </c>
      <c r="K1967" s="24">
        <f t="shared" si="363"/>
        <v>1.2893672886476766</v>
      </c>
      <c r="L1967" t="str">
        <f t="shared" si="364"/>
        <v>Y</v>
      </c>
      <c r="M1967" s="10">
        <f t="shared" si="365"/>
        <v>0.9</v>
      </c>
      <c r="N1967" s="24">
        <f t="shared" si="366"/>
        <v>1.2815515655446006</v>
      </c>
      <c r="O1967" s="25">
        <f t="shared" si="367"/>
        <v>8.4934902346557237</v>
      </c>
      <c r="P1967" s="8">
        <f t="shared" si="368"/>
        <v>16</v>
      </c>
      <c r="Q1967" s="8">
        <f t="shared" si="369"/>
        <v>189.00000000000003</v>
      </c>
      <c r="R1967" s="8">
        <f t="shared" si="370"/>
        <v>135.75253412867428</v>
      </c>
      <c r="S1967" s="8">
        <f t="shared" si="371"/>
        <v>136</v>
      </c>
      <c r="T1967" t="s">
        <v>62</v>
      </c>
    </row>
    <row r="1968" spans="1:20" x14ac:dyDescent="0.35">
      <c r="A1968" s="18" t="s">
        <v>3984</v>
      </c>
      <c r="B1968" s="18" t="s">
        <v>3985</v>
      </c>
      <c r="C1968" s="19">
        <v>645.95000000000005</v>
      </c>
      <c r="D1968" s="20">
        <f t="shared" si="360"/>
        <v>7.0076686579590962E-5</v>
      </c>
      <c r="E1968" s="10">
        <f>SUM($C$5:C1968)/SUM($C$5:$C$3941)</f>
        <v>0.95267443250804795</v>
      </c>
      <c r="F1968" t="str">
        <f t="shared" si="361"/>
        <v>C</v>
      </c>
      <c r="G1968" s="21">
        <v>3.3643229166666671</v>
      </c>
      <c r="H1968" s="22">
        <f t="shared" si="362"/>
        <v>2.01859375</v>
      </c>
      <c r="I1968" s="23">
        <v>3.692307692307693</v>
      </c>
      <c r="J1968" s="23">
        <v>4.9091289972165342</v>
      </c>
      <c r="K1968" s="24">
        <f t="shared" si="363"/>
        <v>1.3295557700794778</v>
      </c>
      <c r="L1968" t="str">
        <f t="shared" si="364"/>
        <v>Y</v>
      </c>
      <c r="M1968" s="10">
        <f t="shared" si="365"/>
        <v>0.9</v>
      </c>
      <c r="N1968" s="24">
        <f t="shared" si="366"/>
        <v>1.2815515655446006</v>
      </c>
      <c r="O1968" s="25">
        <f t="shared" si="367"/>
        <v>8.8972445452810422</v>
      </c>
      <c r="P1968" s="8">
        <f t="shared" si="368"/>
        <v>17</v>
      </c>
      <c r="Q1968" s="8">
        <f t="shared" si="369"/>
        <v>192.00000000000003</v>
      </c>
      <c r="R1968" s="8">
        <f t="shared" si="370"/>
        <v>137.92441483003623</v>
      </c>
      <c r="S1968" s="8">
        <f t="shared" si="371"/>
        <v>138</v>
      </c>
      <c r="T1968" t="s">
        <v>62</v>
      </c>
    </row>
    <row r="1969" spans="1:20" x14ac:dyDescent="0.35">
      <c r="A1969" s="18" t="s">
        <v>3986</v>
      </c>
      <c r="B1969" s="18" t="s">
        <v>3987</v>
      </c>
      <c r="C1969" s="19">
        <v>645.54</v>
      </c>
      <c r="D1969" s="20">
        <f t="shared" si="360"/>
        <v>7.0032207221285158E-5</v>
      </c>
      <c r="E1969" s="10">
        <f>SUM($C$5:C1969)/SUM($C$5:$C$3941)</f>
        <v>0.95274446471526919</v>
      </c>
      <c r="F1969" t="str">
        <f t="shared" si="361"/>
        <v>C</v>
      </c>
      <c r="G1969" s="21">
        <v>1.621959798994975</v>
      </c>
      <c r="H1969" s="22">
        <f t="shared" si="362"/>
        <v>0.97317587939698491</v>
      </c>
      <c r="I1969" s="23">
        <v>7.6538461538461542</v>
      </c>
      <c r="J1969" s="23">
        <v>11.15643596084414</v>
      </c>
      <c r="K1969" s="24">
        <f t="shared" si="363"/>
        <v>1.4576247989042594</v>
      </c>
      <c r="L1969" t="str">
        <f t="shared" si="364"/>
        <v>Y</v>
      </c>
      <c r="M1969" s="10">
        <f t="shared" si="365"/>
        <v>0.9</v>
      </c>
      <c r="N1969" s="24">
        <f t="shared" si="366"/>
        <v>1.2815515655446006</v>
      </c>
      <c r="O1969" s="25">
        <f t="shared" si="367"/>
        <v>20.219786250000531</v>
      </c>
      <c r="P1969" s="8">
        <f t="shared" si="368"/>
        <v>36</v>
      </c>
      <c r="Q1969" s="8">
        <f t="shared" si="369"/>
        <v>398</v>
      </c>
      <c r="R1969" s="8">
        <f t="shared" si="370"/>
        <v>285.9965971077778</v>
      </c>
      <c r="S1969" s="8">
        <f t="shared" si="371"/>
        <v>286</v>
      </c>
      <c r="T1969" t="s">
        <v>62</v>
      </c>
    </row>
    <row r="1970" spans="1:20" x14ac:dyDescent="0.35">
      <c r="A1970" s="18" t="s">
        <v>3988</v>
      </c>
      <c r="B1970" s="18" t="s">
        <v>3989</v>
      </c>
      <c r="C1970" s="19">
        <v>645.46</v>
      </c>
      <c r="D1970" s="20">
        <f t="shared" si="360"/>
        <v>7.0023528322103544E-5</v>
      </c>
      <c r="E1970" s="10">
        <f>SUM($C$5:C1970)/SUM($C$5:$C$3941)</f>
        <v>0.95281448824359138</v>
      </c>
      <c r="F1970" t="str">
        <f t="shared" si="361"/>
        <v>C</v>
      </c>
      <c r="G1970" s="21">
        <v>6.2063461538461544</v>
      </c>
      <c r="H1970" s="22">
        <f t="shared" si="362"/>
        <v>3.7238076923076924</v>
      </c>
      <c r="I1970" s="23">
        <v>2</v>
      </c>
      <c r="J1970" s="23">
        <v>2.7152438232335312</v>
      </c>
      <c r="K1970" s="24">
        <f t="shared" si="363"/>
        <v>1.3576219116167656</v>
      </c>
      <c r="L1970" t="str">
        <f t="shared" si="364"/>
        <v>Y</v>
      </c>
      <c r="M1970" s="10">
        <f t="shared" si="365"/>
        <v>0.9</v>
      </c>
      <c r="N1970" s="24">
        <f t="shared" si="366"/>
        <v>1.2815515655446006</v>
      </c>
      <c r="O1970" s="25">
        <f t="shared" si="367"/>
        <v>4.9210742494381829</v>
      </c>
      <c r="P1970" s="8">
        <f t="shared" si="368"/>
        <v>9</v>
      </c>
      <c r="Q1970" s="8">
        <f t="shared" si="369"/>
        <v>104</v>
      </c>
      <c r="R1970" s="8">
        <f t="shared" si="370"/>
        <v>74.737410288266901</v>
      </c>
      <c r="S1970" s="8">
        <f t="shared" si="371"/>
        <v>75</v>
      </c>
      <c r="T1970" t="s">
        <v>175</v>
      </c>
    </row>
    <row r="1971" spans="1:20" x14ac:dyDescent="0.35">
      <c r="A1971" s="18" t="s">
        <v>3990</v>
      </c>
      <c r="B1971" s="18" t="s">
        <v>3991</v>
      </c>
      <c r="C1971" s="19">
        <v>645.38</v>
      </c>
      <c r="D1971" s="20">
        <f t="shared" si="360"/>
        <v>7.0014849422921917E-5</v>
      </c>
      <c r="E1971" s="10">
        <f>SUM($C$5:C1971)/SUM($C$5:$C$3941)</f>
        <v>0.95288450309301431</v>
      </c>
      <c r="F1971" t="str">
        <f t="shared" si="361"/>
        <v>C</v>
      </c>
      <c r="G1971" s="21">
        <v>0.87568521031207602</v>
      </c>
      <c r="H1971" s="22">
        <f t="shared" si="362"/>
        <v>0.52541112618724561</v>
      </c>
      <c r="I1971" s="23">
        <v>14.17307692307692</v>
      </c>
      <c r="J1971" s="23">
        <v>15.948103524657171</v>
      </c>
      <c r="K1971" s="24">
        <f t="shared" si="363"/>
        <v>1.1252393260273719</v>
      </c>
      <c r="L1971" t="str">
        <f t="shared" si="364"/>
        <v>Y</v>
      </c>
      <c r="M1971" s="10">
        <f t="shared" si="365"/>
        <v>0.9</v>
      </c>
      <c r="N1971" s="24">
        <f t="shared" si="366"/>
        <v>1.2815515655446006</v>
      </c>
      <c r="O1971" s="25">
        <f t="shared" si="367"/>
        <v>28.904145149330375</v>
      </c>
      <c r="P1971" s="8">
        <f t="shared" si="368"/>
        <v>58</v>
      </c>
      <c r="Q1971" s="8">
        <f t="shared" si="369"/>
        <v>736.99999999999977</v>
      </c>
      <c r="R1971" s="8">
        <f t="shared" si="370"/>
        <v>529.66235740942386</v>
      </c>
      <c r="S1971" s="8">
        <f t="shared" si="371"/>
        <v>530</v>
      </c>
      <c r="T1971" t="s">
        <v>62</v>
      </c>
    </row>
    <row r="1972" spans="1:20" x14ac:dyDescent="0.35">
      <c r="A1972" s="18" t="s">
        <v>3992</v>
      </c>
      <c r="B1972" s="18" t="s">
        <v>3993</v>
      </c>
      <c r="C1972" s="19">
        <v>643.1</v>
      </c>
      <c r="D1972" s="20">
        <f t="shared" si="360"/>
        <v>6.9767500796245752E-5</v>
      </c>
      <c r="E1972" s="10">
        <f>SUM($C$5:C1972)/SUM($C$5:$C$3941)</f>
        <v>0.95295427059381055</v>
      </c>
      <c r="F1972" t="str">
        <f t="shared" si="361"/>
        <v>C</v>
      </c>
      <c r="G1972" s="21">
        <v>0.69002145922746783</v>
      </c>
      <c r="H1972" s="22">
        <f t="shared" si="362"/>
        <v>0.4140128755364807</v>
      </c>
      <c r="I1972" s="23">
        <v>17.92307692307692</v>
      </c>
      <c r="J1972" s="23">
        <v>27.29350001901706</v>
      </c>
      <c r="K1972" s="24">
        <f t="shared" si="363"/>
        <v>1.5228133057820681</v>
      </c>
      <c r="L1972" t="str">
        <f t="shared" si="364"/>
        <v>Y</v>
      </c>
      <c r="M1972" s="10">
        <f t="shared" si="365"/>
        <v>0.9</v>
      </c>
      <c r="N1972" s="24">
        <f t="shared" si="366"/>
        <v>1.2815515655446006</v>
      </c>
      <c r="O1972" s="25">
        <f t="shared" si="367"/>
        <v>49.466401128085153</v>
      </c>
      <c r="P1972" s="8">
        <f t="shared" si="368"/>
        <v>86</v>
      </c>
      <c r="Q1972" s="8">
        <f t="shared" si="369"/>
        <v>931.99999999999977</v>
      </c>
      <c r="R1972" s="8">
        <f t="shared" si="370"/>
        <v>670.98997285256655</v>
      </c>
      <c r="S1972" s="8">
        <f t="shared" si="371"/>
        <v>671</v>
      </c>
      <c r="T1972" t="s">
        <v>62</v>
      </c>
    </row>
    <row r="1973" spans="1:20" x14ac:dyDescent="0.35">
      <c r="A1973" s="18" t="s">
        <v>3994</v>
      </c>
      <c r="B1973" s="18" t="s">
        <v>3995</v>
      </c>
      <c r="C1973" s="19">
        <v>642.33000000000004</v>
      </c>
      <c r="D1973" s="20">
        <f t="shared" si="360"/>
        <v>6.9683966391622667E-5</v>
      </c>
      <c r="E1973" s="10">
        <f>SUM($C$5:C1973)/SUM($C$5:$C$3941)</f>
        <v>0.95302395456020217</v>
      </c>
      <c r="F1973" t="str">
        <f t="shared" si="361"/>
        <v>C</v>
      </c>
      <c r="G1973" s="21">
        <v>2.0010280373831768</v>
      </c>
      <c r="H1973" s="22">
        <f t="shared" si="362"/>
        <v>1.2006168224299061</v>
      </c>
      <c r="I1973" s="23">
        <v>6.1730769230769234</v>
      </c>
      <c r="J1973" s="23">
        <v>8.1978503969773531</v>
      </c>
      <c r="K1973" s="24">
        <f t="shared" si="363"/>
        <v>1.3280006873608172</v>
      </c>
      <c r="L1973" t="str">
        <f t="shared" si="364"/>
        <v>Y</v>
      </c>
      <c r="M1973" s="10">
        <f t="shared" si="365"/>
        <v>0.9</v>
      </c>
      <c r="N1973" s="24">
        <f t="shared" si="366"/>
        <v>1.2815515655446006</v>
      </c>
      <c r="O1973" s="25">
        <f t="shared" si="367"/>
        <v>14.857682446090259</v>
      </c>
      <c r="P1973" s="8">
        <f t="shared" si="368"/>
        <v>28</v>
      </c>
      <c r="Q1973" s="8">
        <f t="shared" si="369"/>
        <v>321</v>
      </c>
      <c r="R1973" s="8">
        <f t="shared" si="370"/>
        <v>231.24124659811849</v>
      </c>
      <c r="S1973" s="8">
        <f t="shared" si="371"/>
        <v>232</v>
      </c>
      <c r="T1973" t="s">
        <v>175</v>
      </c>
    </row>
    <row r="1974" spans="1:20" x14ac:dyDescent="0.35">
      <c r="A1974" s="18" t="s">
        <v>3996</v>
      </c>
      <c r="B1974" s="18" t="s">
        <v>3997</v>
      </c>
      <c r="C1974" s="19">
        <v>642.1</v>
      </c>
      <c r="D1974" s="20">
        <f t="shared" si="360"/>
        <v>6.965901455647551E-5</v>
      </c>
      <c r="E1974" s="10">
        <f>SUM($C$5:C1974)/SUM($C$5:$C$3941)</f>
        <v>0.95309361357475864</v>
      </c>
      <c r="F1974" t="str">
        <f t="shared" si="361"/>
        <v>C</v>
      </c>
      <c r="G1974" s="21">
        <v>3.6902298850574708</v>
      </c>
      <c r="H1974" s="22">
        <f t="shared" si="362"/>
        <v>2.2141379310344824</v>
      </c>
      <c r="I1974" s="23">
        <v>3.3461538461538458</v>
      </c>
      <c r="J1974" s="23">
        <v>9.1391950891655682</v>
      </c>
      <c r="K1974" s="24">
        <f t="shared" si="363"/>
        <v>2.7312537048081009</v>
      </c>
      <c r="L1974" t="str">
        <f t="shared" si="364"/>
        <v>Z</v>
      </c>
      <c r="M1974" s="10">
        <f t="shared" si="365"/>
        <v>0.9</v>
      </c>
      <c r="N1974" s="24">
        <f t="shared" si="366"/>
        <v>1.2815515655446006</v>
      </c>
      <c r="O1974" s="25">
        <f t="shared" si="367"/>
        <v>16.563763898125778</v>
      </c>
      <c r="P1974" s="8">
        <f t="shared" si="368"/>
        <v>24</v>
      </c>
      <c r="Q1974" s="8">
        <f t="shared" si="369"/>
        <v>173.99999999999997</v>
      </c>
      <c r="R1974" s="8">
        <f t="shared" si="370"/>
        <v>125.36816984249158</v>
      </c>
      <c r="S1974" s="8">
        <f t="shared" si="371"/>
        <v>126</v>
      </c>
      <c r="T1974" t="s">
        <v>62</v>
      </c>
    </row>
    <row r="1975" spans="1:20" x14ac:dyDescent="0.35">
      <c r="A1975" s="18" t="s">
        <v>3998</v>
      </c>
      <c r="B1975" s="18" t="s">
        <v>3999</v>
      </c>
      <c r="C1975" s="19">
        <v>641.66</v>
      </c>
      <c r="D1975" s="20">
        <f t="shared" si="360"/>
        <v>6.9611280610976602E-5</v>
      </c>
      <c r="E1975" s="10">
        <f>SUM($C$5:C1975)/SUM($C$5:$C$3941)</f>
        <v>0.95316322485536964</v>
      </c>
      <c r="F1975" t="str">
        <f t="shared" si="361"/>
        <v>C</v>
      </c>
      <c r="G1975" s="21">
        <v>4.2494039735099332</v>
      </c>
      <c r="H1975" s="22">
        <f t="shared" si="362"/>
        <v>2.5496423841059599</v>
      </c>
      <c r="I1975" s="23">
        <v>2.9038461538461542</v>
      </c>
      <c r="J1975" s="23">
        <v>4.3802570225627644</v>
      </c>
      <c r="K1975" s="24">
        <f t="shared" si="363"/>
        <v>1.5084328819421438</v>
      </c>
      <c r="L1975" t="str">
        <f t="shared" si="364"/>
        <v>Y</v>
      </c>
      <c r="M1975" s="10">
        <f t="shared" si="365"/>
        <v>0.9</v>
      </c>
      <c r="N1975" s="24">
        <f t="shared" si="366"/>
        <v>1.2815515655446006</v>
      </c>
      <c r="O1975" s="25">
        <f t="shared" si="367"/>
        <v>7.9387235338535005</v>
      </c>
      <c r="P1975" s="8">
        <f t="shared" si="368"/>
        <v>14</v>
      </c>
      <c r="Q1975" s="8">
        <f t="shared" si="369"/>
        <v>151.00000000000003</v>
      </c>
      <c r="R1975" s="8">
        <f t="shared" si="370"/>
        <v>108.8338108655381</v>
      </c>
      <c r="S1975" s="8">
        <f t="shared" si="371"/>
        <v>109</v>
      </c>
      <c r="T1975" t="s">
        <v>62</v>
      </c>
    </row>
    <row r="1976" spans="1:20" x14ac:dyDescent="0.35">
      <c r="A1976" s="18" t="s">
        <v>4000</v>
      </c>
      <c r="B1976" s="18" t="s">
        <v>4001</v>
      </c>
      <c r="C1976" s="19">
        <v>640.84</v>
      </c>
      <c r="D1976" s="20">
        <f t="shared" si="360"/>
        <v>6.9522321894364993E-5</v>
      </c>
      <c r="E1976" s="10">
        <f>SUM($C$5:C1976)/SUM($C$5:$C$3941)</f>
        <v>0.95323274717726392</v>
      </c>
      <c r="F1976" t="str">
        <f t="shared" si="361"/>
        <v>C</v>
      </c>
      <c r="G1976" s="21">
        <v>0.47752608047690009</v>
      </c>
      <c r="H1976" s="22">
        <f t="shared" si="362"/>
        <v>0.28651564828614007</v>
      </c>
      <c r="I1976" s="23">
        <v>25.80769230769231</v>
      </c>
      <c r="J1976" s="23">
        <v>22.74758204046713</v>
      </c>
      <c r="K1976" s="24">
        <f t="shared" si="363"/>
        <v>0.881426427797534</v>
      </c>
      <c r="L1976" t="str">
        <f t="shared" si="364"/>
        <v>X</v>
      </c>
      <c r="M1976" s="10">
        <f t="shared" si="365"/>
        <v>0.9</v>
      </c>
      <c r="N1976" s="24">
        <f t="shared" si="366"/>
        <v>1.2815515655446006</v>
      </c>
      <c r="O1976" s="25">
        <f t="shared" si="367"/>
        <v>41.227435730989001</v>
      </c>
      <c r="P1976" s="8">
        <f t="shared" si="368"/>
        <v>93</v>
      </c>
      <c r="Q1976" s="8">
        <f t="shared" si="369"/>
        <v>1342.0000000000002</v>
      </c>
      <c r="R1976" s="8">
        <f t="shared" si="370"/>
        <v>967.87012007607711</v>
      </c>
      <c r="S1976" s="8">
        <f t="shared" si="371"/>
        <v>968</v>
      </c>
      <c r="T1976" t="s">
        <v>62</v>
      </c>
    </row>
    <row r="1977" spans="1:20" x14ac:dyDescent="0.35">
      <c r="A1977" s="18" t="s">
        <v>4002</v>
      </c>
      <c r="B1977" s="18" t="s">
        <v>4003</v>
      </c>
      <c r="C1977" s="19">
        <v>640.74</v>
      </c>
      <c r="D1977" s="20">
        <f t="shared" si="360"/>
        <v>6.9511473270387973E-5</v>
      </c>
      <c r="E1977" s="10">
        <f>SUM($C$5:C1977)/SUM($C$5:$C$3941)</f>
        <v>0.95330225865053442</v>
      </c>
      <c r="F1977" t="str">
        <f t="shared" si="361"/>
        <v>C</v>
      </c>
      <c r="G1977" s="21">
        <v>0.85431999999999997</v>
      </c>
      <c r="H1977" s="22">
        <f t="shared" si="362"/>
        <v>0.51259199999999994</v>
      </c>
      <c r="I1977" s="23">
        <v>14.42307692307692</v>
      </c>
      <c r="J1977" s="23">
        <v>26.797970477621199</v>
      </c>
      <c r="K1977" s="24">
        <f t="shared" si="363"/>
        <v>1.8579926197817369</v>
      </c>
      <c r="L1977" t="str">
        <f t="shared" si="364"/>
        <v>Y</v>
      </c>
      <c r="M1977" s="10">
        <f t="shared" si="365"/>
        <v>0.9</v>
      </c>
      <c r="N1977" s="24">
        <f t="shared" si="366"/>
        <v>1.2815515655446006</v>
      </c>
      <c r="O1977" s="25">
        <f t="shared" si="367"/>
        <v>48.568309529410584</v>
      </c>
      <c r="P1977" s="8">
        <f t="shared" si="368"/>
        <v>78</v>
      </c>
      <c r="Q1977" s="8">
        <f t="shared" si="369"/>
        <v>749.99999999999977</v>
      </c>
      <c r="R1977" s="8">
        <f t="shared" si="370"/>
        <v>540.9532291284562</v>
      </c>
      <c r="S1977" s="8">
        <f t="shared" si="371"/>
        <v>541</v>
      </c>
      <c r="T1977" t="s">
        <v>62</v>
      </c>
    </row>
    <row r="1978" spans="1:20" x14ac:dyDescent="0.35">
      <c r="A1978" s="18" t="s">
        <v>4004</v>
      </c>
      <c r="B1978" s="18" t="s">
        <v>4005</v>
      </c>
      <c r="C1978" s="19">
        <v>640.39</v>
      </c>
      <c r="D1978" s="20">
        <f t="shared" si="360"/>
        <v>6.9473503086468389E-5</v>
      </c>
      <c r="E1978" s="10">
        <f>SUM($C$5:C1978)/SUM($C$5:$C$3941)</f>
        <v>0.95337173215362092</v>
      </c>
      <c r="F1978" t="str">
        <f t="shared" si="361"/>
        <v>C</v>
      </c>
      <c r="G1978" s="21">
        <v>4.3269594594594594</v>
      </c>
      <c r="H1978" s="22">
        <f t="shared" si="362"/>
        <v>2.5961756756756755</v>
      </c>
      <c r="I1978" s="23">
        <v>2.8461538461538458</v>
      </c>
      <c r="J1978" s="23">
        <v>7.764637323158178</v>
      </c>
      <c r="K1978" s="24">
        <f t="shared" si="363"/>
        <v>2.7281158162447654</v>
      </c>
      <c r="L1978" t="str">
        <f t="shared" si="364"/>
        <v>Z</v>
      </c>
      <c r="M1978" s="10">
        <f t="shared" si="365"/>
        <v>0.9</v>
      </c>
      <c r="N1978" s="24">
        <f t="shared" si="366"/>
        <v>1.2815515655446006</v>
      </c>
      <c r="O1978" s="25">
        <f t="shared" si="367"/>
        <v>14.072532440831175</v>
      </c>
      <c r="P1978" s="8">
        <f t="shared" si="368"/>
        <v>20</v>
      </c>
      <c r="Q1978" s="8">
        <f t="shared" si="369"/>
        <v>147.99999999999997</v>
      </c>
      <c r="R1978" s="8">
        <f t="shared" si="370"/>
        <v>106.77727105510243</v>
      </c>
      <c r="S1978" s="8">
        <f t="shared" si="371"/>
        <v>107</v>
      </c>
      <c r="T1978" t="s">
        <v>62</v>
      </c>
    </row>
    <row r="1979" spans="1:20" x14ac:dyDescent="0.35">
      <c r="A1979" s="18" t="s">
        <v>4006</v>
      </c>
      <c r="B1979" s="18" t="s">
        <v>4007</v>
      </c>
      <c r="C1979" s="19">
        <v>640</v>
      </c>
      <c r="D1979" s="20">
        <f t="shared" si="360"/>
        <v>6.9431193452957992E-5</v>
      </c>
      <c r="E1979" s="10">
        <f>SUM($C$5:C1979)/SUM($C$5:$C$3941)</f>
        <v>0.95344116334707385</v>
      </c>
      <c r="F1979" t="str">
        <f t="shared" si="361"/>
        <v>C</v>
      </c>
      <c r="G1979" s="21">
        <v>2.666666666666667</v>
      </c>
      <c r="H1979" s="22">
        <f t="shared" si="362"/>
        <v>1.6</v>
      </c>
      <c r="I1979" s="23">
        <v>4.615384615384615</v>
      </c>
      <c r="J1979" s="23">
        <v>29.375963127242169</v>
      </c>
      <c r="K1979" s="24">
        <f t="shared" si="363"/>
        <v>6.3647920109024705</v>
      </c>
      <c r="L1979" t="str">
        <f t="shared" si="364"/>
        <v>Z</v>
      </c>
      <c r="M1979" s="10">
        <f t="shared" si="365"/>
        <v>0.9</v>
      </c>
      <c r="N1979" s="24">
        <f t="shared" si="366"/>
        <v>1.2815515655446006</v>
      </c>
      <c r="O1979" s="25">
        <f t="shared" si="367"/>
        <v>53.240631453038993</v>
      </c>
      <c r="P1979" s="8">
        <f t="shared" si="368"/>
        <v>63</v>
      </c>
      <c r="Q1979" s="8">
        <f t="shared" si="369"/>
        <v>239.99999999999997</v>
      </c>
      <c r="R1979" s="8">
        <f t="shared" si="370"/>
        <v>173.2050807568877</v>
      </c>
      <c r="S1979" s="8">
        <f t="shared" si="371"/>
        <v>174</v>
      </c>
      <c r="T1979" t="s">
        <v>175</v>
      </c>
    </row>
    <row r="1980" spans="1:20" x14ac:dyDescent="0.35">
      <c r="A1980" s="18" t="s">
        <v>4008</v>
      </c>
      <c r="B1980" s="18" t="s">
        <v>4009</v>
      </c>
      <c r="C1980" s="19">
        <v>639.82000000000005</v>
      </c>
      <c r="D1980" s="20">
        <f t="shared" si="360"/>
        <v>6.9411665929799344E-5</v>
      </c>
      <c r="E1980" s="10">
        <f>SUM($C$5:C1980)/SUM($C$5:$C$3941)</f>
        <v>0.95351057501300374</v>
      </c>
      <c r="F1980" t="str">
        <f t="shared" si="361"/>
        <v>C</v>
      </c>
      <c r="G1980" s="21">
        <v>0.875266757865937</v>
      </c>
      <c r="H1980" s="22">
        <f t="shared" si="362"/>
        <v>0.52516005471956217</v>
      </c>
      <c r="I1980" s="23">
        <v>14.05769230769231</v>
      </c>
      <c r="J1980" s="23">
        <v>21.262517385072911</v>
      </c>
      <c r="K1980" s="24">
        <f t="shared" si="363"/>
        <v>1.5125183365578538</v>
      </c>
      <c r="L1980" t="str">
        <f t="shared" si="364"/>
        <v>Y</v>
      </c>
      <c r="M1980" s="10">
        <f t="shared" si="365"/>
        <v>0.9</v>
      </c>
      <c r="N1980" s="24">
        <f t="shared" si="366"/>
        <v>1.2815515655446006</v>
      </c>
      <c r="O1980" s="25">
        <f t="shared" si="367"/>
        <v>38.535922957116568</v>
      </c>
      <c r="P1980" s="8">
        <f t="shared" si="368"/>
        <v>67</v>
      </c>
      <c r="Q1980" s="8">
        <f t="shared" si="369"/>
        <v>731.00000000000011</v>
      </c>
      <c r="R1980" s="8">
        <f t="shared" si="370"/>
        <v>527.62801137887959</v>
      </c>
      <c r="S1980" s="8">
        <f t="shared" si="371"/>
        <v>528</v>
      </c>
      <c r="T1980" t="s">
        <v>62</v>
      </c>
    </row>
    <row r="1981" spans="1:20" x14ac:dyDescent="0.35">
      <c r="A1981" s="18" t="s">
        <v>4010</v>
      </c>
      <c r="B1981" s="18" t="s">
        <v>4011</v>
      </c>
      <c r="C1981" s="19">
        <v>639.20000000000005</v>
      </c>
      <c r="D1981" s="20">
        <f t="shared" si="360"/>
        <v>6.9344404461141803E-5</v>
      </c>
      <c r="E1981" s="10">
        <f>SUM($C$5:C1981)/SUM($C$5:$C$3941)</f>
        <v>0.95357991941746478</v>
      </c>
      <c r="F1981" t="str">
        <f t="shared" si="361"/>
        <v>C</v>
      </c>
      <c r="G1981" s="21">
        <v>1.462700228832952</v>
      </c>
      <c r="H1981" s="22">
        <f t="shared" si="362"/>
        <v>0.87762013729977117</v>
      </c>
      <c r="I1981" s="23">
        <v>8.4038461538461533</v>
      </c>
      <c r="J1981" s="23">
        <v>42.140409378221541</v>
      </c>
      <c r="K1981" s="24">
        <f t="shared" si="363"/>
        <v>5.0144194225801382</v>
      </c>
      <c r="L1981" t="str">
        <f t="shared" si="364"/>
        <v>Z</v>
      </c>
      <c r="M1981" s="10">
        <f t="shared" si="365"/>
        <v>0.9</v>
      </c>
      <c r="N1981" s="24">
        <f t="shared" si="366"/>
        <v>1.2815515655446006</v>
      </c>
      <c r="O1981" s="25">
        <f t="shared" si="367"/>
        <v>76.374755621389895</v>
      </c>
      <c r="P1981" s="8">
        <f t="shared" si="368"/>
        <v>94</v>
      </c>
      <c r="Q1981" s="8">
        <f t="shared" si="369"/>
        <v>437</v>
      </c>
      <c r="R1981" s="8">
        <f t="shared" si="370"/>
        <v>315.57488051942903</v>
      </c>
      <c r="S1981" s="8">
        <f t="shared" si="371"/>
        <v>316</v>
      </c>
      <c r="T1981" t="s">
        <v>62</v>
      </c>
    </row>
    <row r="1982" spans="1:20" x14ac:dyDescent="0.35">
      <c r="A1982" s="18" t="s">
        <v>4012</v>
      </c>
      <c r="B1982" s="18" t="s">
        <v>4013</v>
      </c>
      <c r="C1982" s="19">
        <v>639.02</v>
      </c>
      <c r="D1982" s="20">
        <f t="shared" si="360"/>
        <v>6.9324876937983142E-5</v>
      </c>
      <c r="E1982" s="10">
        <f>SUM($C$5:C1982)/SUM($C$5:$C$3941)</f>
        <v>0.95364924429440268</v>
      </c>
      <c r="F1982" t="str">
        <f t="shared" si="361"/>
        <v>C</v>
      </c>
      <c r="G1982" s="21">
        <v>0.91288571428571441</v>
      </c>
      <c r="H1982" s="22">
        <f t="shared" si="362"/>
        <v>0.54773142857142865</v>
      </c>
      <c r="I1982" s="23">
        <v>13.46153846153846</v>
      </c>
      <c r="J1982" s="23">
        <v>39.249559277386552</v>
      </c>
      <c r="K1982" s="24">
        <f t="shared" si="363"/>
        <v>2.9156815463201444</v>
      </c>
      <c r="L1982" t="str">
        <f t="shared" si="364"/>
        <v>Z</v>
      </c>
      <c r="M1982" s="10">
        <f t="shared" si="365"/>
        <v>0.9</v>
      </c>
      <c r="N1982" s="24">
        <f t="shared" si="366"/>
        <v>1.2815515655446006</v>
      </c>
      <c r="O1982" s="25">
        <f t="shared" si="367"/>
        <v>71.135414731088844</v>
      </c>
      <c r="P1982" s="8">
        <f t="shared" si="368"/>
        <v>99</v>
      </c>
      <c r="Q1982" s="8">
        <f t="shared" si="369"/>
        <v>699.99999999999989</v>
      </c>
      <c r="R1982" s="8">
        <f t="shared" si="370"/>
        <v>505.56870987552594</v>
      </c>
      <c r="S1982" s="8">
        <f t="shared" si="371"/>
        <v>506</v>
      </c>
      <c r="T1982" t="s">
        <v>62</v>
      </c>
    </row>
    <row r="1983" spans="1:20" x14ac:dyDescent="0.35">
      <c r="A1983" s="18" t="s">
        <v>4014</v>
      </c>
      <c r="B1983" s="18" t="s">
        <v>4015</v>
      </c>
      <c r="C1983" s="19">
        <v>637.5</v>
      </c>
      <c r="D1983" s="20">
        <f t="shared" si="360"/>
        <v>6.9159977853532366E-5</v>
      </c>
      <c r="E1983" s="10">
        <f>SUM($C$5:C1983)/SUM($C$5:$C$3941)</f>
        <v>0.95371840427225618</v>
      </c>
      <c r="F1983" t="str">
        <f t="shared" si="361"/>
        <v>C</v>
      </c>
      <c r="G1983" s="21">
        <v>12.75</v>
      </c>
      <c r="H1983" s="22">
        <f t="shared" si="362"/>
        <v>7.6499999999999995</v>
      </c>
      <c r="I1983" s="23">
        <v>0.96153846153846156</v>
      </c>
      <c r="J1983" s="23">
        <v>5.4949586109220698</v>
      </c>
      <c r="K1983" s="24">
        <f t="shared" si="363"/>
        <v>5.7147569553589523</v>
      </c>
      <c r="L1983" t="str">
        <f t="shared" si="364"/>
        <v>Z</v>
      </c>
      <c r="M1983" s="10">
        <f t="shared" si="365"/>
        <v>0.9</v>
      </c>
      <c r="N1983" s="24">
        <f t="shared" si="366"/>
        <v>1.2815515655446006</v>
      </c>
      <c r="O1983" s="25">
        <f t="shared" si="367"/>
        <v>9.9589948757288713</v>
      </c>
      <c r="P1983" s="8">
        <f t="shared" si="368"/>
        <v>12</v>
      </c>
      <c r="Q1983" s="8">
        <f t="shared" si="369"/>
        <v>50</v>
      </c>
      <c r="R1983" s="8">
        <f t="shared" si="370"/>
        <v>36.155076303109361</v>
      </c>
      <c r="S1983" s="8">
        <f t="shared" si="371"/>
        <v>37</v>
      </c>
      <c r="T1983" t="s">
        <v>175</v>
      </c>
    </row>
    <row r="1984" spans="1:20" x14ac:dyDescent="0.35">
      <c r="A1984" s="18" t="s">
        <v>4016</v>
      </c>
      <c r="B1984" s="18" t="s">
        <v>4017</v>
      </c>
      <c r="C1984" s="19">
        <v>636.45000000000005</v>
      </c>
      <c r="D1984" s="20">
        <f t="shared" si="360"/>
        <v>6.9046067301773613E-5</v>
      </c>
      <c r="E1984" s="10">
        <f>SUM($C$5:C1984)/SUM($C$5:$C$3941)</f>
        <v>0.95378745033955792</v>
      </c>
      <c r="F1984" t="str">
        <f t="shared" si="361"/>
        <v>C</v>
      </c>
      <c r="G1984" s="21">
        <v>2.2098958333333329</v>
      </c>
      <c r="H1984" s="22">
        <f t="shared" si="362"/>
        <v>1.3259374999999998</v>
      </c>
      <c r="I1984" s="23">
        <v>5.5384615384615383</v>
      </c>
      <c r="J1984" s="23">
        <v>20.261488184955219</v>
      </c>
      <c r="K1984" s="24">
        <f t="shared" si="363"/>
        <v>3.6583242556169147</v>
      </c>
      <c r="L1984" t="str">
        <f t="shared" si="364"/>
        <v>Z</v>
      </c>
      <c r="M1984" s="10">
        <f t="shared" si="365"/>
        <v>0.9</v>
      </c>
      <c r="N1984" s="24">
        <f t="shared" si="366"/>
        <v>1.2815515655446006</v>
      </c>
      <c r="O1984" s="25">
        <f t="shared" si="367"/>
        <v>36.721670042706684</v>
      </c>
      <c r="P1984" s="8">
        <f t="shared" si="368"/>
        <v>48</v>
      </c>
      <c r="Q1984" s="8">
        <f t="shared" si="369"/>
        <v>288</v>
      </c>
      <c r="R1984" s="8">
        <f t="shared" si="370"/>
        <v>208.42495432117784</v>
      </c>
      <c r="S1984" s="8">
        <f t="shared" si="371"/>
        <v>209</v>
      </c>
      <c r="T1984" t="s">
        <v>62</v>
      </c>
    </row>
    <row r="1985" spans="1:20" x14ac:dyDescent="0.35">
      <c r="A1985" s="18" t="s">
        <v>4018</v>
      </c>
      <c r="B1985" s="18" t="s">
        <v>4019</v>
      </c>
      <c r="C1985" s="19">
        <v>635.9</v>
      </c>
      <c r="D1985" s="20">
        <f t="shared" si="360"/>
        <v>6.8986399869899975E-5</v>
      </c>
      <c r="E1985" s="10">
        <f>SUM($C$5:C1985)/SUM($C$5:$C$3941)</f>
        <v>0.95385643673942788</v>
      </c>
      <c r="F1985" t="str">
        <f t="shared" si="361"/>
        <v>C</v>
      </c>
      <c r="G1985" s="21">
        <v>0.25334661354581672</v>
      </c>
      <c r="H1985" s="22">
        <f t="shared" si="362"/>
        <v>0.15200796812749004</v>
      </c>
      <c r="I1985" s="23">
        <v>48.269230769230766</v>
      </c>
      <c r="J1985" s="23">
        <v>347.22672230366959</v>
      </c>
      <c r="K1985" s="24">
        <f t="shared" si="363"/>
        <v>7.1935416572871791</v>
      </c>
      <c r="L1985" t="str">
        <f t="shared" si="364"/>
        <v>Z</v>
      </c>
      <c r="M1985" s="10">
        <f t="shared" si="365"/>
        <v>0.9</v>
      </c>
      <c r="N1985" s="24">
        <f t="shared" si="366"/>
        <v>1.2815515655446006</v>
      </c>
      <c r="O1985" s="25">
        <f t="shared" si="367"/>
        <v>629.30940758407462</v>
      </c>
      <c r="P1985" s="8">
        <f t="shared" si="368"/>
        <v>726</v>
      </c>
      <c r="Q1985" s="8">
        <f t="shared" si="369"/>
        <v>2510</v>
      </c>
      <c r="R1985" s="8">
        <f t="shared" si="370"/>
        <v>1817.2667547250182</v>
      </c>
      <c r="S1985" s="8">
        <f t="shared" si="371"/>
        <v>1818</v>
      </c>
      <c r="T1985" t="s">
        <v>175</v>
      </c>
    </row>
    <row r="1986" spans="1:20" x14ac:dyDescent="0.35">
      <c r="A1986" s="18" t="s">
        <v>4020</v>
      </c>
      <c r="B1986" s="18" t="s">
        <v>4021</v>
      </c>
      <c r="C1986" s="19">
        <v>635.33000000000004</v>
      </c>
      <c r="D1986" s="20">
        <f t="shared" si="360"/>
        <v>6.8924562713230944E-5</v>
      </c>
      <c r="E1986" s="10">
        <f>SUM($C$5:C1986)/SUM($C$5:$C$3941)</f>
        <v>0.95392536130214112</v>
      </c>
      <c r="F1986" t="str">
        <f t="shared" si="361"/>
        <v>C</v>
      </c>
      <c r="G1986" s="21">
        <v>2.0694788273615639</v>
      </c>
      <c r="H1986" s="22">
        <f t="shared" si="362"/>
        <v>1.2416872964169383</v>
      </c>
      <c r="I1986" s="23">
        <v>5.9038461538461542</v>
      </c>
      <c r="J1986" s="23">
        <v>13.83127971817987</v>
      </c>
      <c r="K1986" s="24">
        <f t="shared" si="363"/>
        <v>2.3427574766949615</v>
      </c>
      <c r="L1986" t="str">
        <f t="shared" si="364"/>
        <v>Z</v>
      </c>
      <c r="M1986" s="10">
        <f t="shared" si="365"/>
        <v>0.9</v>
      </c>
      <c r="N1986" s="24">
        <f t="shared" si="366"/>
        <v>1.2815515655446006</v>
      </c>
      <c r="O1986" s="25">
        <f t="shared" si="367"/>
        <v>25.067639920769462</v>
      </c>
      <c r="P1986" s="8">
        <f t="shared" si="368"/>
        <v>37</v>
      </c>
      <c r="Q1986" s="8">
        <f t="shared" si="369"/>
        <v>307</v>
      </c>
      <c r="R1986" s="8">
        <f t="shared" si="370"/>
        <v>222.37095776779606</v>
      </c>
      <c r="S1986" s="8">
        <f t="shared" si="371"/>
        <v>223</v>
      </c>
      <c r="T1986" t="s">
        <v>62</v>
      </c>
    </row>
    <row r="1987" spans="1:20" x14ac:dyDescent="0.35">
      <c r="A1987" s="18" t="s">
        <v>4022</v>
      </c>
      <c r="B1987" s="18" t="s">
        <v>4023</v>
      </c>
      <c r="C1987" s="19">
        <v>635.32000000000005</v>
      </c>
      <c r="D1987" s="20">
        <f t="shared" si="360"/>
        <v>6.8923477850833234E-5</v>
      </c>
      <c r="E1987" s="10">
        <f>SUM($C$5:C1987)/SUM($C$5:$C$3941)</f>
        <v>0.95399428477999193</v>
      </c>
      <c r="F1987" t="str">
        <f t="shared" si="361"/>
        <v>C</v>
      </c>
      <c r="G1987" s="21">
        <v>0.23271794871794871</v>
      </c>
      <c r="H1987" s="22">
        <f t="shared" si="362"/>
        <v>0.13963076923076922</v>
      </c>
      <c r="I1987" s="23">
        <v>52.5</v>
      </c>
      <c r="J1987" s="23">
        <v>60.945652420985773</v>
      </c>
      <c r="K1987" s="24">
        <f t="shared" si="363"/>
        <v>1.1608695699235385</v>
      </c>
      <c r="L1987" t="str">
        <f t="shared" si="364"/>
        <v>Y</v>
      </c>
      <c r="M1987" s="10">
        <f t="shared" si="365"/>
        <v>0.9</v>
      </c>
      <c r="N1987" s="24">
        <f t="shared" si="366"/>
        <v>1.2815515655446006</v>
      </c>
      <c r="O1987" s="25">
        <f t="shared" si="367"/>
        <v>110.45714501873219</v>
      </c>
      <c r="P1987" s="8">
        <f t="shared" si="368"/>
        <v>216</v>
      </c>
      <c r="Q1987" s="8">
        <f t="shared" si="369"/>
        <v>2730</v>
      </c>
      <c r="R1987" s="8">
        <f t="shared" si="370"/>
        <v>1977.451115243462</v>
      </c>
      <c r="S1987" s="8">
        <f t="shared" si="371"/>
        <v>1978</v>
      </c>
      <c r="T1987" t="s">
        <v>62</v>
      </c>
    </row>
    <row r="1988" spans="1:20" x14ac:dyDescent="0.35">
      <c r="A1988" s="18" t="s">
        <v>4024</v>
      </c>
      <c r="B1988" s="18" t="s">
        <v>4025</v>
      </c>
      <c r="C1988" s="19">
        <v>634.99</v>
      </c>
      <c r="D1988" s="20">
        <f t="shared" si="360"/>
        <v>6.8887677391709056E-5</v>
      </c>
      <c r="E1988" s="10">
        <f>SUM($C$5:C1988)/SUM($C$5:$C$3941)</f>
        <v>0.9540631724573837</v>
      </c>
      <c r="F1988" t="str">
        <f t="shared" si="361"/>
        <v>C</v>
      </c>
      <c r="G1988" s="21">
        <v>1.7541160220994469</v>
      </c>
      <c r="H1988" s="22">
        <f t="shared" si="362"/>
        <v>1.052469613259668</v>
      </c>
      <c r="I1988" s="23">
        <v>6.9615384615384617</v>
      </c>
      <c r="J1988" s="23">
        <v>9.6160844390878868</v>
      </c>
      <c r="K1988" s="24">
        <f t="shared" si="363"/>
        <v>1.3813159967750555</v>
      </c>
      <c r="L1988" t="str">
        <f t="shared" si="364"/>
        <v>Y</v>
      </c>
      <c r="M1988" s="10">
        <f t="shared" si="365"/>
        <v>0.9</v>
      </c>
      <c r="N1988" s="24">
        <f t="shared" si="366"/>
        <v>1.2815515655446006</v>
      </c>
      <c r="O1988" s="25">
        <f t="shared" si="367"/>
        <v>17.428072244821241</v>
      </c>
      <c r="P1988" s="8">
        <f t="shared" si="368"/>
        <v>32</v>
      </c>
      <c r="Q1988" s="8">
        <f t="shared" si="369"/>
        <v>362</v>
      </c>
      <c r="R1988" s="8">
        <f t="shared" si="370"/>
        <v>262.2795924745754</v>
      </c>
      <c r="S1988" s="8">
        <f t="shared" si="371"/>
        <v>263</v>
      </c>
      <c r="T1988" t="s">
        <v>62</v>
      </c>
    </row>
    <row r="1989" spans="1:20" x14ac:dyDescent="0.35">
      <c r="A1989" s="18" t="s">
        <v>4026</v>
      </c>
      <c r="B1989" s="18" t="s">
        <v>4027</v>
      </c>
      <c r="C1989" s="19">
        <v>634.16999999999996</v>
      </c>
      <c r="D1989" s="20">
        <f t="shared" ref="D1989:D2052" si="372">C1989/SUM($C$5:$C$3941)</f>
        <v>6.8798718675097448E-5</v>
      </c>
      <c r="E1989" s="10">
        <f>SUM($C$5:C1989)/SUM($C$5:$C$3941)</f>
        <v>0.95413197117605875</v>
      </c>
      <c r="F1989" t="str">
        <f t="shared" ref="F1989:F2052" si="373">IF(E1989-D1989&lt;CutA,"A",IF(E1989-D1989&lt;CutB,"B","C"))</f>
        <v>C</v>
      </c>
      <c r="G1989" s="21">
        <v>6.3416999999999986</v>
      </c>
      <c r="H1989" s="22">
        <f t="shared" ref="H1989:H2052" si="374">G1989*CostRatio</f>
        <v>3.805019999999999</v>
      </c>
      <c r="I1989" s="23">
        <v>1.9230769230769229</v>
      </c>
      <c r="J1989" s="23">
        <v>2.895880467188058</v>
      </c>
      <c r="K1989" s="24">
        <f t="shared" ref="K1989:K2052" si="375">IF(I1989&gt;0,J1989/I1989,0)</f>
        <v>1.5058578429377902</v>
      </c>
      <c r="L1989" t="str">
        <f t="shared" ref="L1989:L2052" si="376">IF(K1989&lt;=CutX,"X",IF(K1989&lt;=CutY,"Y","Z"))</f>
        <v>Y</v>
      </c>
      <c r="M1989" s="10">
        <f t="shared" ref="M1989:M2052" si="377">_xlfn.XLOOKUP(F1989,TargetClass,TargetLevel)</f>
        <v>0.9</v>
      </c>
      <c r="N1989" s="24">
        <f t="shared" ref="N1989:N2052" si="378">_xlfn.NORM.S.INV(M1989)</f>
        <v>1.2815515655446006</v>
      </c>
      <c r="O1989" s="25">
        <f t="shared" ref="O1989:O2052" si="379">N1989*J1989*SQRT(LeadTime)</f>
        <v>5.2484578639273414</v>
      </c>
      <c r="P1989" s="8">
        <f t="shared" ref="P1989:P2052" si="380">ROUNDUP(ROUND(I1989*LeadTime+O1989,6),0)</f>
        <v>10</v>
      </c>
      <c r="Q1989" s="8">
        <f t="shared" ref="Q1989:Q2052" si="381">I1989*WeeksPerYear</f>
        <v>99.999999999999986</v>
      </c>
      <c r="R1989" s="8">
        <f t="shared" ref="R1989:R2052" si="382">SQRT(2*Q1989*OrderCost/(HoldingRate*H1989))</f>
        <v>72.499752821576593</v>
      </c>
      <c r="S1989" s="8">
        <f t="shared" ref="S1989:S2052" si="383">MAX(ROUNDUP(ROUND(R1989,6),0),ROUNDUP(ROUND(I1989,6),0))</f>
        <v>73</v>
      </c>
      <c r="T1989" t="s">
        <v>62</v>
      </c>
    </row>
    <row r="1990" spans="1:20" x14ac:dyDescent="0.35">
      <c r="A1990" s="18" t="s">
        <v>4028</v>
      </c>
      <c r="B1990" s="18" t="s">
        <v>4029</v>
      </c>
      <c r="C1990" s="19">
        <v>634.05999999999995</v>
      </c>
      <c r="D1990" s="20">
        <f t="shared" si="372"/>
        <v>6.8786785188722717E-5</v>
      </c>
      <c r="E1990" s="10">
        <f>SUM($C$5:C1990)/SUM($C$5:$C$3941)</f>
        <v>0.95420075796124759</v>
      </c>
      <c r="F1990" t="str">
        <f t="shared" si="373"/>
        <v>C</v>
      </c>
      <c r="G1990" s="21">
        <v>0.87215955983493798</v>
      </c>
      <c r="H1990" s="22">
        <f t="shared" si="374"/>
        <v>0.52329573590096279</v>
      </c>
      <c r="I1990" s="23">
        <v>13.98076923076923</v>
      </c>
      <c r="J1990" s="23">
        <v>30.534769885258701</v>
      </c>
      <c r="K1990" s="24">
        <f t="shared" si="375"/>
        <v>2.1840550674462897</v>
      </c>
      <c r="L1990" t="str">
        <f t="shared" si="376"/>
        <v>Z</v>
      </c>
      <c r="M1990" s="10">
        <f t="shared" si="377"/>
        <v>0.9</v>
      </c>
      <c r="N1990" s="24">
        <f t="shared" si="378"/>
        <v>1.2815515655446006</v>
      </c>
      <c r="O1990" s="25">
        <f t="shared" si="379"/>
        <v>55.340838457711968</v>
      </c>
      <c r="P1990" s="8">
        <f t="shared" si="380"/>
        <v>84</v>
      </c>
      <c r="Q1990" s="8">
        <f t="shared" si="381"/>
        <v>727</v>
      </c>
      <c r="R1990" s="8">
        <f t="shared" si="382"/>
        <v>527.11892071936165</v>
      </c>
      <c r="S1990" s="8">
        <f t="shared" si="383"/>
        <v>528</v>
      </c>
      <c r="T1990" t="s">
        <v>62</v>
      </c>
    </row>
    <row r="1991" spans="1:20" x14ac:dyDescent="0.35">
      <c r="A1991" s="18" t="s">
        <v>4030</v>
      </c>
      <c r="B1991" s="18" t="s">
        <v>4031</v>
      </c>
      <c r="C1991" s="19">
        <v>633.62</v>
      </c>
      <c r="D1991" s="20">
        <f t="shared" si="372"/>
        <v>6.873905124322381E-5</v>
      </c>
      <c r="E1991" s="10">
        <f>SUM($C$5:C1991)/SUM($C$5:$C$3941)</f>
        <v>0.95426949701249064</v>
      </c>
      <c r="F1991" t="str">
        <f t="shared" si="373"/>
        <v>C</v>
      </c>
      <c r="G1991" s="21">
        <v>1.2672399999999999</v>
      </c>
      <c r="H1991" s="22">
        <f t="shared" si="374"/>
        <v>0.76034399999999991</v>
      </c>
      <c r="I1991" s="23">
        <v>9.615384615384615</v>
      </c>
      <c r="J1991" s="23">
        <v>28.413717928420368</v>
      </c>
      <c r="K1991" s="24">
        <f t="shared" si="375"/>
        <v>2.9550266645557186</v>
      </c>
      <c r="L1991" t="str">
        <f t="shared" si="376"/>
        <v>Z</v>
      </c>
      <c r="M1991" s="10">
        <f t="shared" si="377"/>
        <v>0.9</v>
      </c>
      <c r="N1991" s="24">
        <f t="shared" si="378"/>
        <v>1.2815515655446006</v>
      </c>
      <c r="O1991" s="25">
        <f t="shared" si="379"/>
        <v>51.496670181845182</v>
      </c>
      <c r="P1991" s="8">
        <f t="shared" si="380"/>
        <v>71</v>
      </c>
      <c r="Q1991" s="8">
        <f t="shared" si="381"/>
        <v>500</v>
      </c>
      <c r="R1991" s="8">
        <f t="shared" si="382"/>
        <v>362.65605954789129</v>
      </c>
      <c r="S1991" s="8">
        <f t="shared" si="383"/>
        <v>363</v>
      </c>
      <c r="T1991" t="s">
        <v>62</v>
      </c>
    </row>
    <row r="1992" spans="1:20" x14ac:dyDescent="0.35">
      <c r="A1992" s="18" t="s">
        <v>4032</v>
      </c>
      <c r="B1992" s="18" t="s">
        <v>4033</v>
      </c>
      <c r="C1992" s="19">
        <v>632.51</v>
      </c>
      <c r="D1992" s="20">
        <f t="shared" si="372"/>
        <v>6.8618631517078837E-5</v>
      </c>
      <c r="E1992" s="10">
        <f>SUM($C$5:C1992)/SUM($C$5:$C$3941)</f>
        <v>0.95433811564400772</v>
      </c>
      <c r="F1992" t="str">
        <f t="shared" si="373"/>
        <v>C</v>
      </c>
      <c r="G1992" s="21">
        <v>2.1810689655172411</v>
      </c>
      <c r="H1992" s="22">
        <f t="shared" si="374"/>
        <v>1.3086413793103446</v>
      </c>
      <c r="I1992" s="23">
        <v>5.5769230769230766</v>
      </c>
      <c r="J1992" s="23">
        <v>14.196583618087111</v>
      </c>
      <c r="K1992" s="24">
        <f t="shared" si="375"/>
        <v>2.5455943039328615</v>
      </c>
      <c r="L1992" t="str">
        <f t="shared" si="376"/>
        <v>Z</v>
      </c>
      <c r="M1992" s="10">
        <f t="shared" si="377"/>
        <v>0.9</v>
      </c>
      <c r="N1992" s="24">
        <f t="shared" si="378"/>
        <v>1.2815515655446006</v>
      </c>
      <c r="O1992" s="25">
        <f t="shared" si="379"/>
        <v>25.729712180973348</v>
      </c>
      <c r="P1992" s="8">
        <f t="shared" si="380"/>
        <v>37</v>
      </c>
      <c r="Q1992" s="8">
        <f t="shared" si="381"/>
        <v>290</v>
      </c>
      <c r="R1992" s="8">
        <f t="shared" si="382"/>
        <v>210.52499828312455</v>
      </c>
      <c r="S1992" s="8">
        <f t="shared" si="383"/>
        <v>211</v>
      </c>
      <c r="T1992" t="s">
        <v>62</v>
      </c>
    </row>
    <row r="1993" spans="1:20" x14ac:dyDescent="0.35">
      <c r="A1993" s="18" t="s">
        <v>4034</v>
      </c>
      <c r="B1993" s="18" t="s">
        <v>4035</v>
      </c>
      <c r="C1993" s="19">
        <v>632.1</v>
      </c>
      <c r="D1993" s="20">
        <f t="shared" si="372"/>
        <v>6.8574152158773046E-5</v>
      </c>
      <c r="E1993" s="10">
        <f>SUM($C$5:C1993)/SUM($C$5:$C$3941)</f>
        <v>0.9544066897961665</v>
      </c>
      <c r="F1993" t="str">
        <f t="shared" si="373"/>
        <v>C</v>
      </c>
      <c r="G1993" s="21">
        <v>2.0130573248407639</v>
      </c>
      <c r="H1993" s="22">
        <f t="shared" si="374"/>
        <v>1.2078343949044583</v>
      </c>
      <c r="I1993" s="23">
        <v>6.0384615384615383</v>
      </c>
      <c r="J1993" s="23">
        <v>23.44368432737545</v>
      </c>
      <c r="K1993" s="24">
        <f t="shared" si="375"/>
        <v>3.8823935828774632</v>
      </c>
      <c r="L1993" t="str">
        <f t="shared" si="376"/>
        <v>Z</v>
      </c>
      <c r="M1993" s="10">
        <f t="shared" si="377"/>
        <v>0.9</v>
      </c>
      <c r="N1993" s="24">
        <f t="shared" si="378"/>
        <v>1.2815515655446006</v>
      </c>
      <c r="O1993" s="25">
        <f t="shared" si="379"/>
        <v>42.489042887505846</v>
      </c>
      <c r="P1993" s="8">
        <f t="shared" si="380"/>
        <v>55</v>
      </c>
      <c r="Q1993" s="8">
        <f t="shared" si="381"/>
        <v>314</v>
      </c>
      <c r="R1993" s="8">
        <f t="shared" si="382"/>
        <v>228.02167183065652</v>
      </c>
      <c r="S1993" s="8">
        <f t="shared" si="383"/>
        <v>229</v>
      </c>
      <c r="T1993" t="s">
        <v>175</v>
      </c>
    </row>
    <row r="1994" spans="1:20" x14ac:dyDescent="0.35">
      <c r="A1994" s="18" t="s">
        <v>4036</v>
      </c>
      <c r="B1994" s="18" t="s">
        <v>4037</v>
      </c>
      <c r="C1994" s="19">
        <v>631.91</v>
      </c>
      <c r="D1994" s="20">
        <f t="shared" si="372"/>
        <v>6.8553539773216689E-5</v>
      </c>
      <c r="E1994" s="10">
        <f>SUM($C$5:C1994)/SUM($C$5:$C$3941)</f>
        <v>0.95447524333593969</v>
      </c>
      <c r="F1994" t="str">
        <f t="shared" si="373"/>
        <v>C</v>
      </c>
      <c r="G1994" s="21">
        <v>1.0710338983050851</v>
      </c>
      <c r="H1994" s="22">
        <f t="shared" si="374"/>
        <v>0.64262033898305104</v>
      </c>
      <c r="I1994" s="23">
        <v>11.34615384615385</v>
      </c>
      <c r="J1994" s="23">
        <v>16.92183253343422</v>
      </c>
      <c r="K1994" s="24">
        <f t="shared" si="375"/>
        <v>1.4914157487094561</v>
      </c>
      <c r="L1994" t="str">
        <f t="shared" si="376"/>
        <v>Y</v>
      </c>
      <c r="M1994" s="10">
        <f t="shared" si="377"/>
        <v>0.9</v>
      </c>
      <c r="N1994" s="24">
        <f t="shared" si="378"/>
        <v>1.2815515655446006</v>
      </c>
      <c r="O1994" s="25">
        <f t="shared" si="379"/>
        <v>30.668919535343797</v>
      </c>
      <c r="P1994" s="8">
        <f t="shared" si="380"/>
        <v>54</v>
      </c>
      <c r="Q1994" s="8">
        <f t="shared" si="381"/>
        <v>590.00000000000023</v>
      </c>
      <c r="R1994" s="8">
        <f t="shared" si="382"/>
        <v>428.51277143890189</v>
      </c>
      <c r="S1994" s="8">
        <f t="shared" si="383"/>
        <v>429</v>
      </c>
      <c r="T1994" t="s">
        <v>62</v>
      </c>
    </row>
    <row r="1995" spans="1:20" x14ac:dyDescent="0.35">
      <c r="A1995" s="18" t="s">
        <v>4038</v>
      </c>
      <c r="B1995" s="18" t="s">
        <v>4039</v>
      </c>
      <c r="C1995" s="19">
        <v>631.86</v>
      </c>
      <c r="D1995" s="20">
        <f t="shared" si="372"/>
        <v>6.8548115461228179E-5</v>
      </c>
      <c r="E1995" s="10">
        <f>SUM($C$5:C1995)/SUM($C$5:$C$3941)</f>
        <v>0.95454379145140089</v>
      </c>
      <c r="F1995" t="str">
        <f t="shared" si="373"/>
        <v>C</v>
      </c>
      <c r="G1995" s="21">
        <v>3.6950877192982459</v>
      </c>
      <c r="H1995" s="22">
        <f t="shared" si="374"/>
        <v>2.2170526315789476</v>
      </c>
      <c r="I1995" s="23">
        <v>3.2884615384615379</v>
      </c>
      <c r="J1995" s="23">
        <v>8.2896972164047202</v>
      </c>
      <c r="K1995" s="24">
        <f t="shared" si="375"/>
        <v>2.5208435979710266</v>
      </c>
      <c r="L1995" t="str">
        <f t="shared" si="376"/>
        <v>Z</v>
      </c>
      <c r="M1995" s="10">
        <f t="shared" si="377"/>
        <v>0.9</v>
      </c>
      <c r="N1995" s="24">
        <f t="shared" si="378"/>
        <v>1.2815515655446006</v>
      </c>
      <c r="O1995" s="25">
        <f t="shared" si="379"/>
        <v>15.024144483167488</v>
      </c>
      <c r="P1995" s="8">
        <f t="shared" si="380"/>
        <v>22</v>
      </c>
      <c r="Q1995" s="8">
        <f t="shared" si="381"/>
        <v>170.99999999999997</v>
      </c>
      <c r="R1995" s="8">
        <f t="shared" si="382"/>
        <v>124.20098824470347</v>
      </c>
      <c r="S1995" s="8">
        <f t="shared" si="383"/>
        <v>125</v>
      </c>
      <c r="T1995" t="s">
        <v>62</v>
      </c>
    </row>
    <row r="1996" spans="1:20" x14ac:dyDescent="0.35">
      <c r="A1996" s="18" t="s">
        <v>4040</v>
      </c>
      <c r="B1996" s="18" t="s">
        <v>4041</v>
      </c>
      <c r="C1996" s="19">
        <v>631.26</v>
      </c>
      <c r="D1996" s="20">
        <f t="shared" si="372"/>
        <v>6.8483023717366031E-5</v>
      </c>
      <c r="E1996" s="10">
        <f>SUM($C$5:C1996)/SUM($C$5:$C$3941)</f>
        <v>0.95461227447511821</v>
      </c>
      <c r="F1996" t="str">
        <f t="shared" si="373"/>
        <v>C</v>
      </c>
      <c r="G1996" s="21">
        <v>1.793352272727273</v>
      </c>
      <c r="H1996" s="22">
        <f t="shared" si="374"/>
        <v>1.0760113636363637</v>
      </c>
      <c r="I1996" s="23">
        <v>6.7692307692307692</v>
      </c>
      <c r="J1996" s="23">
        <v>16.390594367209729</v>
      </c>
      <c r="K1996" s="24">
        <f t="shared" si="375"/>
        <v>2.421337804246892</v>
      </c>
      <c r="L1996" t="str">
        <f t="shared" si="376"/>
        <v>Z</v>
      </c>
      <c r="M1996" s="10">
        <f t="shared" si="377"/>
        <v>0.9</v>
      </c>
      <c r="N1996" s="24">
        <f t="shared" si="378"/>
        <v>1.2815515655446006</v>
      </c>
      <c r="O1996" s="25">
        <f t="shared" si="379"/>
        <v>29.706110067642726</v>
      </c>
      <c r="P1996" s="8">
        <f t="shared" si="380"/>
        <v>44</v>
      </c>
      <c r="Q1996" s="8">
        <f t="shared" si="381"/>
        <v>352</v>
      </c>
      <c r="R1996" s="8">
        <f t="shared" si="382"/>
        <v>255.78666564352</v>
      </c>
      <c r="S1996" s="8">
        <f t="shared" si="383"/>
        <v>256</v>
      </c>
      <c r="T1996" t="s">
        <v>175</v>
      </c>
    </row>
    <row r="1997" spans="1:20" x14ac:dyDescent="0.35">
      <c r="A1997" s="18" t="s">
        <v>4042</v>
      </c>
      <c r="B1997" s="18" t="s">
        <v>4043</v>
      </c>
      <c r="C1997" s="19">
        <v>631.15</v>
      </c>
      <c r="D1997" s="20">
        <f t="shared" si="372"/>
        <v>6.8471090230991301E-5</v>
      </c>
      <c r="E1997" s="10">
        <f>SUM($C$5:C1997)/SUM($C$5:$C$3941)</f>
        <v>0.95468074556534921</v>
      </c>
      <c r="F1997" t="str">
        <f t="shared" si="373"/>
        <v>C</v>
      </c>
      <c r="G1997" s="21">
        <v>10.34672131147541</v>
      </c>
      <c r="H1997" s="22">
        <f t="shared" si="374"/>
        <v>6.2080327868852452</v>
      </c>
      <c r="I1997" s="23">
        <v>1.1730769230769229</v>
      </c>
      <c r="J1997" s="23">
        <v>1.688730278863718</v>
      </c>
      <c r="K1997" s="24">
        <f t="shared" si="375"/>
        <v>1.4395733524739893</v>
      </c>
      <c r="L1997" t="str">
        <f t="shared" si="376"/>
        <v>Y</v>
      </c>
      <c r="M1997" s="10">
        <f t="shared" si="377"/>
        <v>0.9</v>
      </c>
      <c r="N1997" s="24">
        <f t="shared" si="378"/>
        <v>1.2815515655446006</v>
      </c>
      <c r="O1997" s="25">
        <f t="shared" si="379"/>
        <v>3.0606338253874195</v>
      </c>
      <c r="P1997" s="8">
        <f t="shared" si="380"/>
        <v>6</v>
      </c>
      <c r="Q1997" s="8">
        <f t="shared" si="381"/>
        <v>60.999999999999993</v>
      </c>
      <c r="R1997" s="8">
        <f t="shared" si="382"/>
        <v>44.330529058386212</v>
      </c>
      <c r="S1997" s="8">
        <f t="shared" si="383"/>
        <v>45</v>
      </c>
      <c r="T1997" t="s">
        <v>175</v>
      </c>
    </row>
    <row r="1998" spans="1:20" x14ac:dyDescent="0.35">
      <c r="A1998" s="18" t="s">
        <v>4044</v>
      </c>
      <c r="B1998" s="18" t="s">
        <v>4045</v>
      </c>
      <c r="C1998" s="19">
        <v>630.58000000000004</v>
      </c>
      <c r="D1998" s="20">
        <f t="shared" si="372"/>
        <v>6.840925307432227E-5</v>
      </c>
      <c r="E1998" s="10">
        <f>SUM($C$5:C1998)/SUM($C$5:$C$3941)</f>
        <v>0.9547491548184236</v>
      </c>
      <c r="F1998" t="str">
        <f t="shared" si="373"/>
        <v>C</v>
      </c>
      <c r="G1998" s="21">
        <v>5.0446400000000002</v>
      </c>
      <c r="H1998" s="22">
        <f t="shared" si="374"/>
        <v>3.0267840000000001</v>
      </c>
      <c r="I1998" s="23">
        <v>2.4038461538461542</v>
      </c>
      <c r="J1998" s="23">
        <v>3.8565432829820971</v>
      </c>
      <c r="K1998" s="24">
        <f t="shared" si="375"/>
        <v>1.6043220057205523</v>
      </c>
      <c r="L1998" t="str">
        <f t="shared" si="376"/>
        <v>Y</v>
      </c>
      <c r="M1998" s="10">
        <f t="shared" si="377"/>
        <v>0.9</v>
      </c>
      <c r="N1998" s="24">
        <f t="shared" si="378"/>
        <v>1.2815515655446006</v>
      </c>
      <c r="O1998" s="25">
        <f t="shared" si="379"/>
        <v>6.9895512437354732</v>
      </c>
      <c r="P1998" s="8">
        <f t="shared" si="380"/>
        <v>12</v>
      </c>
      <c r="Q1998" s="8">
        <f t="shared" si="381"/>
        <v>125.00000000000001</v>
      </c>
      <c r="R1998" s="8">
        <f t="shared" si="382"/>
        <v>90.882295848244311</v>
      </c>
      <c r="S1998" s="8">
        <f t="shared" si="383"/>
        <v>91</v>
      </c>
      <c r="T1998" t="s">
        <v>62</v>
      </c>
    </row>
    <row r="1999" spans="1:20" x14ac:dyDescent="0.35">
      <c r="A1999" s="18" t="s">
        <v>4046</v>
      </c>
      <c r="B1999" s="18" t="s">
        <v>4047</v>
      </c>
      <c r="C1999" s="19">
        <v>630.04999999999995</v>
      </c>
      <c r="D1999" s="20">
        <f t="shared" si="372"/>
        <v>6.8351755367244025E-5</v>
      </c>
      <c r="E1999" s="10">
        <f>SUM($C$5:C1999)/SUM($C$5:$C$3941)</f>
        <v>0.95481750657379094</v>
      </c>
      <c r="F1999" t="str">
        <f t="shared" si="373"/>
        <v>C</v>
      </c>
      <c r="G1999" s="21">
        <v>0.58883177570093459</v>
      </c>
      <c r="H1999" s="22">
        <f t="shared" si="374"/>
        <v>0.35329906542056072</v>
      </c>
      <c r="I1999" s="23">
        <v>20.57692307692308</v>
      </c>
      <c r="J1999" s="23">
        <v>43.976083586442869</v>
      </c>
      <c r="K1999" s="24">
        <f t="shared" si="375"/>
        <v>2.1371554640140458</v>
      </c>
      <c r="L1999" t="str">
        <f t="shared" si="376"/>
        <v>Z</v>
      </c>
      <c r="M1999" s="10">
        <f t="shared" si="377"/>
        <v>0.9</v>
      </c>
      <c r="N1999" s="24">
        <f t="shared" si="378"/>
        <v>1.2815515655446006</v>
      </c>
      <c r="O1999" s="25">
        <f t="shared" si="379"/>
        <v>79.701708802956475</v>
      </c>
      <c r="P1999" s="8">
        <f t="shared" si="380"/>
        <v>121</v>
      </c>
      <c r="Q1999" s="8">
        <f t="shared" si="381"/>
        <v>1070.0000000000002</v>
      </c>
      <c r="R1999" s="8">
        <f t="shared" si="382"/>
        <v>778.27959167701442</v>
      </c>
      <c r="S1999" s="8">
        <f t="shared" si="383"/>
        <v>779</v>
      </c>
      <c r="T1999" t="s">
        <v>62</v>
      </c>
    </row>
    <row r="2000" spans="1:20" x14ac:dyDescent="0.35">
      <c r="A2000" s="18" t="s">
        <v>4048</v>
      </c>
      <c r="B2000" s="18" t="s">
        <v>4049</v>
      </c>
      <c r="C2000" s="19">
        <v>630</v>
      </c>
      <c r="D2000" s="20">
        <f t="shared" si="372"/>
        <v>6.8346331055255515E-5</v>
      </c>
      <c r="E2000" s="10">
        <f>SUM($C$5:C2000)/SUM($C$5:$C$3941)</f>
        <v>0.95488585290484618</v>
      </c>
      <c r="F2000" t="str">
        <f t="shared" si="373"/>
        <v>C</v>
      </c>
      <c r="G2000" s="21">
        <v>5</v>
      </c>
      <c r="H2000" s="22">
        <f t="shared" si="374"/>
        <v>3</v>
      </c>
      <c r="I2000" s="23">
        <v>2.4230769230769229</v>
      </c>
      <c r="J2000" s="23">
        <v>17.473056181094719</v>
      </c>
      <c r="K2000" s="24">
        <f t="shared" si="375"/>
        <v>7.21110255092798</v>
      </c>
      <c r="L2000" t="str">
        <f t="shared" si="376"/>
        <v>Z</v>
      </c>
      <c r="M2000" s="10">
        <f t="shared" si="377"/>
        <v>0.9</v>
      </c>
      <c r="N2000" s="24">
        <f t="shared" si="378"/>
        <v>1.2815515655446006</v>
      </c>
      <c r="O2000" s="25">
        <f t="shared" si="379"/>
        <v>31.667950441876929</v>
      </c>
      <c r="P2000" s="8">
        <f t="shared" si="380"/>
        <v>37</v>
      </c>
      <c r="Q2000" s="8">
        <f t="shared" si="381"/>
        <v>125.99999999999999</v>
      </c>
      <c r="R2000" s="8">
        <f t="shared" si="382"/>
        <v>91.651513899116793</v>
      </c>
      <c r="S2000" s="8">
        <f t="shared" si="383"/>
        <v>92</v>
      </c>
      <c r="T2000" t="s">
        <v>175</v>
      </c>
    </row>
    <row r="2001" spans="1:20" x14ac:dyDescent="0.35">
      <c r="A2001" s="18" t="s">
        <v>4050</v>
      </c>
      <c r="B2001" s="18" t="s">
        <v>4051</v>
      </c>
      <c r="C2001" s="19">
        <v>630</v>
      </c>
      <c r="D2001" s="20">
        <f t="shared" si="372"/>
        <v>6.8346331055255515E-5</v>
      </c>
      <c r="E2001" s="10">
        <f>SUM($C$5:C2001)/SUM($C$5:$C$3941)</f>
        <v>0.95495419923590141</v>
      </c>
      <c r="F2001" t="str">
        <f t="shared" si="373"/>
        <v>C</v>
      </c>
      <c r="G2001" s="21">
        <v>57.272727272727273</v>
      </c>
      <c r="H2001" s="22">
        <f t="shared" si="374"/>
        <v>34.36363636363636</v>
      </c>
      <c r="I2001" s="23">
        <v>0.21153846153846151</v>
      </c>
      <c r="J2001" s="23">
        <v>1.3909587392075939</v>
      </c>
      <c r="K2001" s="24">
        <f t="shared" si="375"/>
        <v>6.575441312617718</v>
      </c>
      <c r="L2001" t="str">
        <f t="shared" si="376"/>
        <v>Z</v>
      </c>
      <c r="M2001" s="10">
        <f t="shared" si="377"/>
        <v>0.9</v>
      </c>
      <c r="N2001" s="24">
        <f t="shared" si="378"/>
        <v>1.2815515655446006</v>
      </c>
      <c r="O2001" s="25">
        <f t="shared" si="379"/>
        <v>2.5209563778305184</v>
      </c>
      <c r="P2001" s="8">
        <f t="shared" si="380"/>
        <v>3</v>
      </c>
      <c r="Q2001" s="8">
        <f t="shared" si="381"/>
        <v>10.999999999999998</v>
      </c>
      <c r="R2001" s="8">
        <f t="shared" si="382"/>
        <v>8.0013226419863859</v>
      </c>
      <c r="S2001" s="8">
        <f t="shared" si="383"/>
        <v>9</v>
      </c>
      <c r="T2001" t="s">
        <v>175</v>
      </c>
    </row>
    <row r="2002" spans="1:20" x14ac:dyDescent="0.35">
      <c r="A2002" s="18" t="s">
        <v>4052</v>
      </c>
      <c r="B2002" s="18" t="s">
        <v>4053</v>
      </c>
      <c r="C2002" s="19">
        <v>628.16999999999996</v>
      </c>
      <c r="D2002" s="20">
        <f t="shared" si="372"/>
        <v>6.8147801236475967E-5</v>
      </c>
      <c r="E2002" s="10">
        <f>SUM($C$5:C2002)/SUM($C$5:$C$3941)</f>
        <v>0.95502234703713784</v>
      </c>
      <c r="F2002" t="str">
        <f t="shared" si="373"/>
        <v>C</v>
      </c>
      <c r="G2002" s="21">
        <v>1.253832335329341</v>
      </c>
      <c r="H2002" s="22">
        <f t="shared" si="374"/>
        <v>0.75229940119760463</v>
      </c>
      <c r="I2002" s="23">
        <v>9.634615384615385</v>
      </c>
      <c r="J2002" s="23">
        <v>37.304801166140123</v>
      </c>
      <c r="K2002" s="24">
        <f t="shared" si="375"/>
        <v>3.8719554104576575</v>
      </c>
      <c r="L2002" t="str">
        <f t="shared" si="376"/>
        <v>Z</v>
      </c>
      <c r="M2002" s="10">
        <f t="shared" si="377"/>
        <v>0.9</v>
      </c>
      <c r="N2002" s="24">
        <f t="shared" si="378"/>
        <v>1.2815515655446006</v>
      </c>
      <c r="O2002" s="25">
        <f t="shared" si="379"/>
        <v>67.610759235788322</v>
      </c>
      <c r="P2002" s="8">
        <f t="shared" si="380"/>
        <v>87</v>
      </c>
      <c r="Q2002" s="8">
        <f t="shared" si="381"/>
        <v>501</v>
      </c>
      <c r="R2002" s="8">
        <f t="shared" si="382"/>
        <v>364.95431486879761</v>
      </c>
      <c r="S2002" s="8">
        <f t="shared" si="383"/>
        <v>365</v>
      </c>
      <c r="T2002" t="s">
        <v>62</v>
      </c>
    </row>
    <row r="2003" spans="1:20" x14ac:dyDescent="0.35">
      <c r="A2003" s="18" t="s">
        <v>4054</v>
      </c>
      <c r="B2003" s="18" t="s">
        <v>4055</v>
      </c>
      <c r="C2003" s="19">
        <v>627.85</v>
      </c>
      <c r="D2003" s="20">
        <f t="shared" si="372"/>
        <v>6.8113085639749486E-5</v>
      </c>
      <c r="E2003" s="10">
        <f>SUM($C$5:C2003)/SUM($C$5:$C$3941)</f>
        <v>0.95509046012277765</v>
      </c>
      <c r="F2003" t="str">
        <f t="shared" si="373"/>
        <v>C</v>
      </c>
      <c r="G2003" s="21">
        <v>0.84275167785234883</v>
      </c>
      <c r="H2003" s="22">
        <f t="shared" si="374"/>
        <v>0.50565100671140928</v>
      </c>
      <c r="I2003" s="23">
        <v>14.32692307692308</v>
      </c>
      <c r="J2003" s="23">
        <v>36.09666822593983</v>
      </c>
      <c r="K2003" s="24">
        <f t="shared" si="375"/>
        <v>2.5194989902669405</v>
      </c>
      <c r="L2003" t="str">
        <f t="shared" si="376"/>
        <v>Z</v>
      </c>
      <c r="M2003" s="10">
        <f t="shared" si="377"/>
        <v>0.9</v>
      </c>
      <c r="N2003" s="24">
        <f t="shared" si="378"/>
        <v>1.2815515655446006</v>
      </c>
      <c r="O2003" s="25">
        <f t="shared" si="379"/>
        <v>65.421154069929756</v>
      </c>
      <c r="P2003" s="8">
        <f t="shared" si="380"/>
        <v>95</v>
      </c>
      <c r="Q2003" s="8">
        <f t="shared" si="381"/>
        <v>745.00000000000023</v>
      </c>
      <c r="R2003" s="8">
        <f t="shared" si="382"/>
        <v>542.83481813158892</v>
      </c>
      <c r="S2003" s="8">
        <f t="shared" si="383"/>
        <v>543</v>
      </c>
      <c r="T2003" t="s">
        <v>175</v>
      </c>
    </row>
    <row r="2004" spans="1:20" x14ac:dyDescent="0.35">
      <c r="A2004" s="18" t="s">
        <v>4056</v>
      </c>
      <c r="B2004" s="18" t="s">
        <v>4057</v>
      </c>
      <c r="C2004" s="19">
        <v>627.65</v>
      </c>
      <c r="D2004" s="20">
        <f t="shared" si="372"/>
        <v>6.8091388391795432E-5</v>
      </c>
      <c r="E2004" s="10">
        <f>SUM($C$5:C2004)/SUM($C$5:$C$3941)</f>
        <v>0.95515855151116946</v>
      </c>
      <c r="F2004" t="str">
        <f t="shared" si="373"/>
        <v>C</v>
      </c>
      <c r="G2004" s="21">
        <v>1.288809034907598</v>
      </c>
      <c r="H2004" s="22">
        <f t="shared" si="374"/>
        <v>0.77328542094455877</v>
      </c>
      <c r="I2004" s="23">
        <v>9.365384615384615</v>
      </c>
      <c r="J2004" s="23">
        <v>19.78019295109387</v>
      </c>
      <c r="K2004" s="24">
        <f t="shared" si="375"/>
        <v>2.1120534567903104</v>
      </c>
      <c r="L2004" t="str">
        <f t="shared" si="376"/>
        <v>Z</v>
      </c>
      <c r="M2004" s="10">
        <f t="shared" si="377"/>
        <v>0.9</v>
      </c>
      <c r="N2004" s="24">
        <f t="shared" si="378"/>
        <v>1.2815515655446006</v>
      </c>
      <c r="O2004" s="25">
        <f t="shared" si="379"/>
        <v>35.849376526571611</v>
      </c>
      <c r="P2004" s="8">
        <f t="shared" si="380"/>
        <v>55</v>
      </c>
      <c r="Q2004" s="8">
        <f t="shared" si="381"/>
        <v>487</v>
      </c>
      <c r="R2004" s="8">
        <f t="shared" si="382"/>
        <v>354.90291567697182</v>
      </c>
      <c r="S2004" s="8">
        <f t="shared" si="383"/>
        <v>355</v>
      </c>
      <c r="T2004" t="s">
        <v>62</v>
      </c>
    </row>
    <row r="2005" spans="1:20" x14ac:dyDescent="0.35">
      <c r="A2005" s="18" t="s">
        <v>4058</v>
      </c>
      <c r="B2005" s="18" t="s">
        <v>4059</v>
      </c>
      <c r="C2005" s="19">
        <v>627.44000000000005</v>
      </c>
      <c r="D2005" s="20">
        <f t="shared" si="372"/>
        <v>6.8068606281443696E-5</v>
      </c>
      <c r="E2005" s="10">
        <f>SUM($C$5:C2005)/SUM($C$5:$C$3941)</f>
        <v>0.95522662011745085</v>
      </c>
      <c r="F2005" t="str">
        <f t="shared" si="373"/>
        <v>C</v>
      </c>
      <c r="G2005" s="21">
        <v>2.0776158940397349</v>
      </c>
      <c r="H2005" s="22">
        <f t="shared" si="374"/>
        <v>1.2465695364238409</v>
      </c>
      <c r="I2005" s="23">
        <v>5.8076923076923066</v>
      </c>
      <c r="J2005" s="23">
        <v>17.8149952937191</v>
      </c>
      <c r="K2005" s="24">
        <f t="shared" si="375"/>
        <v>3.0674826333556071</v>
      </c>
      <c r="L2005" t="str">
        <f t="shared" si="376"/>
        <v>Z</v>
      </c>
      <c r="M2005" s="10">
        <f t="shared" si="377"/>
        <v>0.9</v>
      </c>
      <c r="N2005" s="24">
        <f t="shared" si="378"/>
        <v>1.2815515655446006</v>
      </c>
      <c r="O2005" s="25">
        <f t="shared" si="379"/>
        <v>32.287676651218852</v>
      </c>
      <c r="P2005" s="8">
        <f t="shared" si="380"/>
        <v>44</v>
      </c>
      <c r="Q2005" s="8">
        <f t="shared" si="381"/>
        <v>301.99999999999994</v>
      </c>
      <c r="R2005" s="8">
        <f t="shared" si="382"/>
        <v>220.12036009198744</v>
      </c>
      <c r="S2005" s="8">
        <f t="shared" si="383"/>
        <v>221</v>
      </c>
      <c r="T2005" t="s">
        <v>175</v>
      </c>
    </row>
    <row r="2006" spans="1:20" x14ac:dyDescent="0.35">
      <c r="A2006" s="18" t="s">
        <v>4060</v>
      </c>
      <c r="B2006" s="18" t="s">
        <v>4061</v>
      </c>
      <c r="C2006" s="19">
        <v>625.66999999999996</v>
      </c>
      <c r="D2006" s="20">
        <f t="shared" si="372"/>
        <v>6.7876585637050341E-5</v>
      </c>
      <c r="E2006" s="10">
        <f>SUM($C$5:C2006)/SUM($C$5:$C$3941)</f>
        <v>0.95529449670308786</v>
      </c>
      <c r="F2006" t="str">
        <f t="shared" si="373"/>
        <v>C</v>
      </c>
      <c r="G2006" s="21">
        <v>2.1953333333333331</v>
      </c>
      <c r="H2006" s="22">
        <f t="shared" si="374"/>
        <v>1.3171999999999999</v>
      </c>
      <c r="I2006" s="23">
        <v>5.4807692307692308</v>
      </c>
      <c r="J2006" s="23">
        <v>16.707976707883919</v>
      </c>
      <c r="K2006" s="24">
        <f t="shared" si="375"/>
        <v>3.0484729431928552</v>
      </c>
      <c r="L2006" t="str">
        <f t="shared" si="376"/>
        <v>Z</v>
      </c>
      <c r="M2006" s="10">
        <f t="shared" si="377"/>
        <v>0.9</v>
      </c>
      <c r="N2006" s="24">
        <f t="shared" si="378"/>
        <v>1.2815515655446006</v>
      </c>
      <c r="O2006" s="25">
        <f t="shared" si="379"/>
        <v>30.281329887886415</v>
      </c>
      <c r="P2006" s="8">
        <f t="shared" si="380"/>
        <v>42</v>
      </c>
      <c r="Q2006" s="8">
        <f t="shared" si="381"/>
        <v>285</v>
      </c>
      <c r="R2006" s="8">
        <f t="shared" si="382"/>
        <v>208.02310133574355</v>
      </c>
      <c r="S2006" s="8">
        <f t="shared" si="383"/>
        <v>209</v>
      </c>
      <c r="T2006" t="s">
        <v>175</v>
      </c>
    </row>
    <row r="2007" spans="1:20" x14ac:dyDescent="0.35">
      <c r="A2007" s="18" t="s">
        <v>4062</v>
      </c>
      <c r="B2007" s="18" t="s">
        <v>4063</v>
      </c>
      <c r="C2007" s="19">
        <v>625.20000000000005</v>
      </c>
      <c r="D2007" s="20">
        <f t="shared" si="372"/>
        <v>6.7825597104358344E-5</v>
      </c>
      <c r="E2007" s="10">
        <f>SUM($C$5:C2007)/SUM($C$5:$C$3941)</f>
        <v>0.95536232230019213</v>
      </c>
      <c r="F2007" t="str">
        <f t="shared" si="373"/>
        <v>C</v>
      </c>
      <c r="G2007" s="21">
        <v>0.31385542168674702</v>
      </c>
      <c r="H2007" s="22">
        <f t="shared" si="374"/>
        <v>0.18831325301204821</v>
      </c>
      <c r="I2007" s="23">
        <v>38.307692307692307</v>
      </c>
      <c r="J2007" s="23">
        <v>272.86752790100451</v>
      </c>
      <c r="K2007" s="24">
        <f t="shared" si="375"/>
        <v>7.1230479170944951</v>
      </c>
      <c r="L2007" t="str">
        <f t="shared" si="376"/>
        <v>Z</v>
      </c>
      <c r="M2007" s="10">
        <f t="shared" si="377"/>
        <v>0.9</v>
      </c>
      <c r="N2007" s="24">
        <f t="shared" si="378"/>
        <v>1.2815515655446006</v>
      </c>
      <c r="O2007" s="25">
        <f t="shared" si="379"/>
        <v>494.54172534029453</v>
      </c>
      <c r="P2007" s="8">
        <f t="shared" si="380"/>
        <v>572</v>
      </c>
      <c r="Q2007" s="8">
        <f t="shared" si="381"/>
        <v>1992</v>
      </c>
      <c r="R2007" s="8">
        <f t="shared" si="382"/>
        <v>1454.5184084032339</v>
      </c>
      <c r="S2007" s="8">
        <f t="shared" si="383"/>
        <v>1455</v>
      </c>
      <c r="T2007" t="s">
        <v>175</v>
      </c>
    </row>
    <row r="2008" spans="1:20" x14ac:dyDescent="0.35">
      <c r="A2008" s="18" t="s">
        <v>4064</v>
      </c>
      <c r="B2008" s="18" t="s">
        <v>4065</v>
      </c>
      <c r="C2008" s="19">
        <v>625.14</v>
      </c>
      <c r="D2008" s="20">
        <f t="shared" si="372"/>
        <v>6.7819087929972123E-5</v>
      </c>
      <c r="E2008" s="10">
        <f>SUM($C$5:C2008)/SUM($C$5:$C$3941)</f>
        <v>0.95543014138812221</v>
      </c>
      <c r="F2008" t="str">
        <f t="shared" si="373"/>
        <v>C</v>
      </c>
      <c r="G2008" s="21">
        <v>1.286296296296296</v>
      </c>
      <c r="H2008" s="22">
        <f t="shared" si="374"/>
        <v>0.77177777777777756</v>
      </c>
      <c r="I2008" s="23">
        <v>9.3461538461538467</v>
      </c>
      <c r="J2008" s="23">
        <v>18.7060697031892</v>
      </c>
      <c r="K2008" s="24">
        <f t="shared" si="375"/>
        <v>2.0014724785305318</v>
      </c>
      <c r="L2008" t="str">
        <f t="shared" si="376"/>
        <v>Z</v>
      </c>
      <c r="M2008" s="10">
        <f t="shared" si="377"/>
        <v>0.9</v>
      </c>
      <c r="N2008" s="24">
        <f t="shared" si="378"/>
        <v>1.2815515655446006</v>
      </c>
      <c r="O2008" s="25">
        <f t="shared" si="379"/>
        <v>33.902648865962561</v>
      </c>
      <c r="P2008" s="8">
        <f t="shared" si="380"/>
        <v>53</v>
      </c>
      <c r="Q2008" s="8">
        <f t="shared" si="381"/>
        <v>486</v>
      </c>
      <c r="R2008" s="8">
        <f t="shared" si="382"/>
        <v>354.88447242802192</v>
      </c>
      <c r="S2008" s="8">
        <f t="shared" si="383"/>
        <v>355</v>
      </c>
      <c r="T2008" t="s">
        <v>62</v>
      </c>
    </row>
    <row r="2009" spans="1:20" x14ac:dyDescent="0.35">
      <c r="A2009" s="18" t="s">
        <v>4066</v>
      </c>
      <c r="B2009" s="18" t="s">
        <v>4067</v>
      </c>
      <c r="C2009" s="19">
        <v>625.07000000000005</v>
      </c>
      <c r="D2009" s="20">
        <f t="shared" si="372"/>
        <v>6.7811493893188207E-5</v>
      </c>
      <c r="E2009" s="10">
        <f>SUM($C$5:C2009)/SUM($C$5:$C$3941)</f>
        <v>0.95549795288201544</v>
      </c>
      <c r="F2009" t="str">
        <f t="shared" si="373"/>
        <v>C</v>
      </c>
      <c r="G2009" s="21">
        <v>0.58200186219739292</v>
      </c>
      <c r="H2009" s="22">
        <f t="shared" si="374"/>
        <v>0.34920111731843573</v>
      </c>
      <c r="I2009" s="23">
        <v>20.65384615384615</v>
      </c>
      <c r="J2009" s="23">
        <v>26.84588157364297</v>
      </c>
      <c r="K2009" s="24">
        <f t="shared" si="375"/>
        <v>1.2998005976065501</v>
      </c>
      <c r="L2009" t="str">
        <f t="shared" si="376"/>
        <v>Y</v>
      </c>
      <c r="M2009" s="10">
        <f t="shared" si="377"/>
        <v>0.9</v>
      </c>
      <c r="N2009" s="24">
        <f t="shared" si="378"/>
        <v>1.2815515655446006</v>
      </c>
      <c r="O2009" s="25">
        <f t="shared" si="379"/>
        <v>48.655143005976349</v>
      </c>
      <c r="P2009" s="8">
        <f t="shared" si="380"/>
        <v>90</v>
      </c>
      <c r="Q2009" s="8">
        <f t="shared" si="381"/>
        <v>1073.9999999999998</v>
      </c>
      <c r="R2009" s="8">
        <f t="shared" si="382"/>
        <v>784.29478306925125</v>
      </c>
      <c r="S2009" s="8">
        <f t="shared" si="383"/>
        <v>785</v>
      </c>
      <c r="T2009" t="s">
        <v>175</v>
      </c>
    </row>
    <row r="2010" spans="1:20" x14ac:dyDescent="0.35">
      <c r="A2010" s="18" t="s">
        <v>4068</v>
      </c>
      <c r="B2010" s="18" t="s">
        <v>4069</v>
      </c>
      <c r="C2010" s="19">
        <v>623.9</v>
      </c>
      <c r="D2010" s="20">
        <f t="shared" si="372"/>
        <v>6.7684564992657014E-5</v>
      </c>
      <c r="E2010" s="10">
        <f>SUM($C$5:C2010)/SUM($C$5:$C$3941)</f>
        <v>0.95556563744700806</v>
      </c>
      <c r="F2010" t="str">
        <f t="shared" si="373"/>
        <v>C</v>
      </c>
      <c r="G2010" s="21">
        <v>1.012824675324675</v>
      </c>
      <c r="H2010" s="22">
        <f t="shared" si="374"/>
        <v>0.60769480519480501</v>
      </c>
      <c r="I2010" s="23">
        <v>11.84615384615385</v>
      </c>
      <c r="J2010" s="23">
        <v>42.920073741957651</v>
      </c>
      <c r="K2010" s="24">
        <f t="shared" si="375"/>
        <v>3.623123108087333</v>
      </c>
      <c r="L2010" t="str">
        <f t="shared" si="376"/>
        <v>Z</v>
      </c>
      <c r="M2010" s="10">
        <f t="shared" si="377"/>
        <v>0.9</v>
      </c>
      <c r="N2010" s="24">
        <f t="shared" si="378"/>
        <v>1.2815515655446006</v>
      </c>
      <c r="O2010" s="25">
        <f t="shared" si="379"/>
        <v>77.787809650186929</v>
      </c>
      <c r="P2010" s="8">
        <f t="shared" si="380"/>
        <v>102</v>
      </c>
      <c r="Q2010" s="8">
        <f t="shared" si="381"/>
        <v>616.00000000000023</v>
      </c>
      <c r="R2010" s="8">
        <f t="shared" si="382"/>
        <v>450.25919648443227</v>
      </c>
      <c r="S2010" s="8">
        <f t="shared" si="383"/>
        <v>451</v>
      </c>
      <c r="T2010" t="s">
        <v>62</v>
      </c>
    </row>
    <row r="2011" spans="1:20" x14ac:dyDescent="0.35">
      <c r="A2011" s="18" t="s">
        <v>4070</v>
      </c>
      <c r="B2011" s="18" t="s">
        <v>4071</v>
      </c>
      <c r="C2011" s="19">
        <v>623.57000000000005</v>
      </c>
      <c r="D2011" s="20">
        <f t="shared" si="372"/>
        <v>6.7648764533532836E-5</v>
      </c>
      <c r="E2011" s="10">
        <f>SUM($C$5:C2011)/SUM($C$5:$C$3941)</f>
        <v>0.95563328621154164</v>
      </c>
      <c r="F2011" t="str">
        <f t="shared" si="373"/>
        <v>C</v>
      </c>
      <c r="G2011" s="21">
        <v>0.9376992481203007</v>
      </c>
      <c r="H2011" s="22">
        <f t="shared" si="374"/>
        <v>0.56261954887218035</v>
      </c>
      <c r="I2011" s="23">
        <v>12.78846153846154</v>
      </c>
      <c r="J2011" s="23">
        <v>24.167987689488669</v>
      </c>
      <c r="K2011" s="24">
        <f t="shared" si="375"/>
        <v>1.8898276088021213</v>
      </c>
      <c r="L2011" t="str">
        <f t="shared" si="376"/>
        <v>Y</v>
      </c>
      <c r="M2011" s="10">
        <f t="shared" si="377"/>
        <v>0.9</v>
      </c>
      <c r="N2011" s="24">
        <f t="shared" si="378"/>
        <v>1.2815515655446006</v>
      </c>
      <c r="O2011" s="25">
        <f t="shared" si="379"/>
        <v>43.801761323168151</v>
      </c>
      <c r="P2011" s="8">
        <f t="shared" si="380"/>
        <v>70</v>
      </c>
      <c r="Q2011" s="8">
        <f t="shared" si="381"/>
        <v>665.00000000000011</v>
      </c>
      <c r="R2011" s="8">
        <f t="shared" si="382"/>
        <v>486.20387006935283</v>
      </c>
      <c r="S2011" s="8">
        <f t="shared" si="383"/>
        <v>487</v>
      </c>
      <c r="T2011" t="s">
        <v>62</v>
      </c>
    </row>
    <row r="2012" spans="1:20" x14ac:dyDescent="0.35">
      <c r="A2012" s="18" t="s">
        <v>4072</v>
      </c>
      <c r="B2012" s="18" t="s">
        <v>4073</v>
      </c>
      <c r="C2012" s="19">
        <v>622.5</v>
      </c>
      <c r="D2012" s="20">
        <f t="shared" si="372"/>
        <v>6.7532684256978664E-5</v>
      </c>
      <c r="E2012" s="10">
        <f>SUM($C$5:C2012)/SUM($C$5:$C$3941)</f>
        <v>0.95570081889579861</v>
      </c>
      <c r="F2012" t="str">
        <f t="shared" si="373"/>
        <v>C</v>
      </c>
      <c r="G2012" s="21">
        <v>1.616883116883117</v>
      </c>
      <c r="H2012" s="22">
        <f t="shared" si="374"/>
        <v>0.97012987012987018</v>
      </c>
      <c r="I2012" s="23">
        <v>7.4038461538461542</v>
      </c>
      <c r="J2012" s="23">
        <v>29.75142745982847</v>
      </c>
      <c r="K2012" s="24">
        <f t="shared" si="375"/>
        <v>4.0183746179508582</v>
      </c>
      <c r="L2012" t="str">
        <f t="shared" si="376"/>
        <v>Z</v>
      </c>
      <c r="M2012" s="10">
        <f t="shared" si="377"/>
        <v>0.9</v>
      </c>
      <c r="N2012" s="24">
        <f t="shared" si="378"/>
        <v>1.2815515655446006</v>
      </c>
      <c r="O2012" s="25">
        <f t="shared" si="379"/>
        <v>53.921118355490563</v>
      </c>
      <c r="P2012" s="8">
        <f t="shared" si="380"/>
        <v>69</v>
      </c>
      <c r="Q2012" s="8">
        <f t="shared" si="381"/>
        <v>385</v>
      </c>
      <c r="R2012" s="8">
        <f t="shared" si="382"/>
        <v>281.72826730687189</v>
      </c>
      <c r="S2012" s="8">
        <f t="shared" si="383"/>
        <v>282</v>
      </c>
      <c r="T2012" t="s">
        <v>62</v>
      </c>
    </row>
    <row r="2013" spans="1:20" x14ac:dyDescent="0.35">
      <c r="A2013" s="18" t="s">
        <v>4074</v>
      </c>
      <c r="B2013" s="18" t="s">
        <v>4075</v>
      </c>
      <c r="C2013" s="19">
        <v>622.32000000000005</v>
      </c>
      <c r="D2013" s="20">
        <f t="shared" si="372"/>
        <v>6.751315673382003E-5</v>
      </c>
      <c r="E2013" s="10">
        <f>SUM($C$5:C2013)/SUM($C$5:$C$3941)</f>
        <v>0.95576833205253253</v>
      </c>
      <c r="F2013" t="str">
        <f t="shared" si="373"/>
        <v>C</v>
      </c>
      <c r="G2013" s="21">
        <v>1.2597570850202431</v>
      </c>
      <c r="H2013" s="22">
        <f t="shared" si="374"/>
        <v>0.75585425101214587</v>
      </c>
      <c r="I2013" s="23">
        <v>9.5</v>
      </c>
      <c r="J2013" s="23">
        <v>12.901588289515241</v>
      </c>
      <c r="K2013" s="24">
        <f t="shared" si="375"/>
        <v>1.3580619252121306</v>
      </c>
      <c r="L2013" t="str">
        <f t="shared" si="376"/>
        <v>Y</v>
      </c>
      <c r="M2013" s="10">
        <f t="shared" si="377"/>
        <v>0.9</v>
      </c>
      <c r="N2013" s="24">
        <f t="shared" si="378"/>
        <v>1.2815515655446006</v>
      </c>
      <c r="O2013" s="25">
        <f t="shared" si="379"/>
        <v>23.382678699100413</v>
      </c>
      <c r="P2013" s="8">
        <f t="shared" si="380"/>
        <v>43</v>
      </c>
      <c r="Q2013" s="8">
        <f t="shared" si="381"/>
        <v>494</v>
      </c>
      <c r="R2013" s="8">
        <f t="shared" si="382"/>
        <v>361.54257122701915</v>
      </c>
      <c r="S2013" s="8">
        <f t="shared" si="383"/>
        <v>362</v>
      </c>
      <c r="T2013" t="s">
        <v>62</v>
      </c>
    </row>
    <row r="2014" spans="1:20" x14ac:dyDescent="0.35">
      <c r="A2014" s="18" t="s">
        <v>4076</v>
      </c>
      <c r="B2014" s="18" t="s">
        <v>4077</v>
      </c>
      <c r="C2014" s="19">
        <v>620</v>
      </c>
      <c r="D2014" s="20">
        <f t="shared" si="372"/>
        <v>6.7261468657553051E-5</v>
      </c>
      <c r="E2014" s="10">
        <f>SUM($C$5:C2014)/SUM($C$5:$C$3941)</f>
        <v>0.95583559352119007</v>
      </c>
      <c r="F2014" t="str">
        <f t="shared" si="373"/>
        <v>C</v>
      </c>
      <c r="G2014" s="21">
        <v>155</v>
      </c>
      <c r="H2014" s="22">
        <f t="shared" si="374"/>
        <v>93</v>
      </c>
      <c r="I2014" s="23">
        <v>7.6923076923076927E-2</v>
      </c>
      <c r="J2014" s="23">
        <v>0.33408662996258731</v>
      </c>
      <c r="K2014" s="24">
        <f t="shared" si="375"/>
        <v>4.3431261895136348</v>
      </c>
      <c r="L2014" t="str">
        <f t="shared" si="376"/>
        <v>Z</v>
      </c>
      <c r="M2014" s="10">
        <f t="shared" si="377"/>
        <v>0.9</v>
      </c>
      <c r="N2014" s="24">
        <f t="shared" si="378"/>
        <v>1.2815515655446006</v>
      </c>
      <c r="O2014" s="25">
        <f t="shared" si="379"/>
        <v>0.60549446709820187</v>
      </c>
      <c r="P2014" s="8">
        <f t="shared" si="380"/>
        <v>1</v>
      </c>
      <c r="Q2014" s="8">
        <f t="shared" si="381"/>
        <v>4</v>
      </c>
      <c r="R2014" s="8">
        <f t="shared" si="382"/>
        <v>2.9329423004270656</v>
      </c>
      <c r="S2014" s="8">
        <f t="shared" si="383"/>
        <v>3</v>
      </c>
      <c r="T2014" t="s">
        <v>62</v>
      </c>
    </row>
    <row r="2015" spans="1:20" x14ac:dyDescent="0.35">
      <c r="A2015" s="18" t="s">
        <v>4078</v>
      </c>
      <c r="B2015" s="18" t="s">
        <v>4079</v>
      </c>
      <c r="C2015" s="19">
        <v>617.91999999999996</v>
      </c>
      <c r="D2015" s="20">
        <f t="shared" si="372"/>
        <v>6.703581727883094E-5</v>
      </c>
      <c r="E2015" s="10">
        <f>SUM($C$5:C2015)/SUM($C$5:$C$3941)</f>
        <v>0.95590262933846881</v>
      </c>
      <c r="F2015" t="str">
        <f t="shared" si="373"/>
        <v>C</v>
      </c>
      <c r="G2015" s="21">
        <v>0.65181434599156118</v>
      </c>
      <c r="H2015" s="22">
        <f t="shared" si="374"/>
        <v>0.39108860759493669</v>
      </c>
      <c r="I2015" s="23">
        <v>18.23076923076923</v>
      </c>
      <c r="J2015" s="23">
        <v>46.211625472476577</v>
      </c>
      <c r="K2015" s="24">
        <f t="shared" si="375"/>
        <v>2.5348148993341582</v>
      </c>
      <c r="L2015" t="str">
        <f t="shared" si="376"/>
        <v>Z</v>
      </c>
      <c r="M2015" s="10">
        <f t="shared" si="377"/>
        <v>0.9</v>
      </c>
      <c r="N2015" s="24">
        <f t="shared" si="378"/>
        <v>1.2815515655446006</v>
      </c>
      <c r="O2015" s="25">
        <f t="shared" si="379"/>
        <v>83.753377207379827</v>
      </c>
      <c r="P2015" s="8">
        <f t="shared" si="380"/>
        <v>121</v>
      </c>
      <c r="Q2015" s="8">
        <f t="shared" si="381"/>
        <v>948</v>
      </c>
      <c r="R2015" s="8">
        <f t="shared" si="382"/>
        <v>696.27625368072734</v>
      </c>
      <c r="S2015" s="8">
        <f t="shared" si="383"/>
        <v>697</v>
      </c>
      <c r="T2015" t="s">
        <v>62</v>
      </c>
    </row>
    <row r="2016" spans="1:20" x14ac:dyDescent="0.35">
      <c r="A2016" s="18" t="s">
        <v>4080</v>
      </c>
      <c r="B2016" s="18" t="s">
        <v>4081</v>
      </c>
      <c r="C2016" s="19">
        <v>617.91</v>
      </c>
      <c r="D2016" s="20">
        <f t="shared" si="372"/>
        <v>6.703473241643323E-5</v>
      </c>
      <c r="E2016" s="10">
        <f>SUM($C$5:C2016)/SUM($C$5:$C$3941)</f>
        <v>0.95596966407088535</v>
      </c>
      <c r="F2016" t="str">
        <f t="shared" si="373"/>
        <v>C</v>
      </c>
      <c r="G2016" s="21">
        <v>2.4520238095238089</v>
      </c>
      <c r="H2016" s="22">
        <f t="shared" si="374"/>
        <v>1.4712142857142854</v>
      </c>
      <c r="I2016" s="23">
        <v>4.8461538461538458</v>
      </c>
      <c r="J2016" s="23">
        <v>22.153107705138691</v>
      </c>
      <c r="K2016" s="24">
        <f t="shared" si="375"/>
        <v>4.5712761931238575</v>
      </c>
      <c r="L2016" t="str">
        <f t="shared" si="376"/>
        <v>Z</v>
      </c>
      <c r="M2016" s="10">
        <f t="shared" si="377"/>
        <v>0.9</v>
      </c>
      <c r="N2016" s="24">
        <f t="shared" si="378"/>
        <v>1.2815515655446006</v>
      </c>
      <c r="O2016" s="25">
        <f t="shared" si="379"/>
        <v>40.150017814224242</v>
      </c>
      <c r="P2016" s="8">
        <f t="shared" si="380"/>
        <v>50</v>
      </c>
      <c r="Q2016" s="8">
        <f t="shared" si="381"/>
        <v>251.99999999999997</v>
      </c>
      <c r="R2016" s="8">
        <f t="shared" si="382"/>
        <v>185.08759042291953</v>
      </c>
      <c r="S2016" s="8">
        <f t="shared" si="383"/>
        <v>186</v>
      </c>
      <c r="T2016" t="s">
        <v>62</v>
      </c>
    </row>
    <row r="2017" spans="1:20" x14ac:dyDescent="0.35">
      <c r="A2017" s="18" t="s">
        <v>4082</v>
      </c>
      <c r="B2017" s="18" t="s">
        <v>4083</v>
      </c>
      <c r="C2017" s="19">
        <v>617.67999999999995</v>
      </c>
      <c r="D2017" s="20">
        <f t="shared" si="372"/>
        <v>6.7009780581286072E-5</v>
      </c>
      <c r="E2017" s="10">
        <f>SUM($C$5:C2017)/SUM($C$5:$C$3941)</f>
        <v>0.95603667385146662</v>
      </c>
      <c r="F2017" t="str">
        <f t="shared" si="373"/>
        <v>C</v>
      </c>
      <c r="G2017" s="21">
        <v>1.061305841924399</v>
      </c>
      <c r="H2017" s="22">
        <f t="shared" si="374"/>
        <v>0.63678350515463944</v>
      </c>
      <c r="I2017" s="23">
        <v>11.19230769230769</v>
      </c>
      <c r="J2017" s="23">
        <v>41.519208151776297</v>
      </c>
      <c r="K2017" s="24">
        <f t="shared" si="375"/>
        <v>3.7096199723236563</v>
      </c>
      <c r="L2017" t="str">
        <f t="shared" si="376"/>
        <v>Z</v>
      </c>
      <c r="M2017" s="10">
        <f t="shared" si="377"/>
        <v>0.9</v>
      </c>
      <c r="N2017" s="24">
        <f t="shared" si="378"/>
        <v>1.2815515655446006</v>
      </c>
      <c r="O2017" s="25">
        <f t="shared" si="379"/>
        <v>75.248898218448232</v>
      </c>
      <c r="P2017" s="8">
        <f t="shared" si="380"/>
        <v>98</v>
      </c>
      <c r="Q2017" s="8">
        <f t="shared" si="381"/>
        <v>581.99999999999989</v>
      </c>
      <c r="R2017" s="8">
        <f t="shared" si="382"/>
        <v>427.54377503968459</v>
      </c>
      <c r="S2017" s="8">
        <f t="shared" si="383"/>
        <v>428</v>
      </c>
      <c r="T2017" t="s">
        <v>175</v>
      </c>
    </row>
    <row r="2018" spans="1:20" x14ac:dyDescent="0.35">
      <c r="A2018" s="18" t="s">
        <v>4084</v>
      </c>
      <c r="B2018" s="18" t="s">
        <v>4085</v>
      </c>
      <c r="C2018" s="19">
        <v>617.02</v>
      </c>
      <c r="D2018" s="20">
        <f t="shared" si="372"/>
        <v>6.6938179663037718E-5</v>
      </c>
      <c r="E2018" s="10">
        <f>SUM($C$5:C2018)/SUM($C$5:$C$3941)</f>
        <v>0.95610361203112959</v>
      </c>
      <c r="F2018" t="str">
        <f t="shared" si="373"/>
        <v>C</v>
      </c>
      <c r="G2018" s="21">
        <v>0.24121188428459731</v>
      </c>
      <c r="H2018" s="22">
        <f t="shared" si="374"/>
        <v>0.14472713057075837</v>
      </c>
      <c r="I2018" s="23">
        <v>49.192307692307693</v>
      </c>
      <c r="J2018" s="23">
        <v>140.87305347216031</v>
      </c>
      <c r="K2018" s="24">
        <f t="shared" si="375"/>
        <v>2.8637211808257765</v>
      </c>
      <c r="L2018" t="str">
        <f t="shared" si="376"/>
        <v>Z</v>
      </c>
      <c r="M2018" s="10">
        <f t="shared" si="377"/>
        <v>0.9</v>
      </c>
      <c r="N2018" s="24">
        <f t="shared" si="378"/>
        <v>1.2815515655446006</v>
      </c>
      <c r="O2018" s="25">
        <f t="shared" si="379"/>
        <v>255.31657597364577</v>
      </c>
      <c r="P2018" s="8">
        <f t="shared" si="380"/>
        <v>354</v>
      </c>
      <c r="Q2018" s="8">
        <f t="shared" si="381"/>
        <v>2558</v>
      </c>
      <c r="R2018" s="8">
        <f t="shared" si="382"/>
        <v>1880.1404456192977</v>
      </c>
      <c r="S2018" s="8">
        <f t="shared" si="383"/>
        <v>1881</v>
      </c>
      <c r="T2018" t="s">
        <v>62</v>
      </c>
    </row>
    <row r="2019" spans="1:20" x14ac:dyDescent="0.35">
      <c r="A2019" s="18" t="s">
        <v>4086</v>
      </c>
      <c r="B2019" s="18" t="s">
        <v>4087</v>
      </c>
      <c r="C2019" s="19">
        <v>613.14</v>
      </c>
      <c r="D2019" s="20">
        <f t="shared" si="372"/>
        <v>6.6517253052729162E-5</v>
      </c>
      <c r="E2019" s="10">
        <f>SUM($C$5:C2019)/SUM($C$5:$C$3941)</f>
        <v>0.95617012928418232</v>
      </c>
      <c r="F2019" t="str">
        <f t="shared" si="373"/>
        <v>C</v>
      </c>
      <c r="G2019" s="21">
        <v>0.55387533875338757</v>
      </c>
      <c r="H2019" s="22">
        <f t="shared" si="374"/>
        <v>0.33232520325203252</v>
      </c>
      <c r="I2019" s="23">
        <v>21.28846153846154</v>
      </c>
      <c r="J2019" s="23">
        <v>38.785653572898873</v>
      </c>
      <c r="K2019" s="24">
        <f t="shared" si="375"/>
        <v>1.821909652927499</v>
      </c>
      <c r="L2019" t="str">
        <f t="shared" si="376"/>
        <v>Y</v>
      </c>
      <c r="M2019" s="10">
        <f t="shared" si="377"/>
        <v>0.9</v>
      </c>
      <c r="N2019" s="24">
        <f t="shared" si="378"/>
        <v>1.2815515655446006</v>
      </c>
      <c r="O2019" s="25">
        <f t="shared" si="379"/>
        <v>70.294637782445179</v>
      </c>
      <c r="P2019" s="8">
        <f t="shared" si="380"/>
        <v>113</v>
      </c>
      <c r="Q2019" s="8">
        <f t="shared" si="381"/>
        <v>1107</v>
      </c>
      <c r="R2019" s="8">
        <f t="shared" si="382"/>
        <v>816.21988080738856</v>
      </c>
      <c r="S2019" s="8">
        <f t="shared" si="383"/>
        <v>817</v>
      </c>
      <c r="T2019" t="s">
        <v>175</v>
      </c>
    </row>
    <row r="2020" spans="1:20" x14ac:dyDescent="0.35">
      <c r="A2020" s="18" t="s">
        <v>4088</v>
      </c>
      <c r="B2020" s="18" t="s">
        <v>4089</v>
      </c>
      <c r="C2020" s="19">
        <v>612.75</v>
      </c>
      <c r="D2020" s="20">
        <f t="shared" si="372"/>
        <v>6.6474943419218764E-5</v>
      </c>
      <c r="E2020" s="10">
        <f>SUM($C$5:C2020)/SUM($C$5:$C$3941)</f>
        <v>0.95623660422760159</v>
      </c>
      <c r="F2020" t="str">
        <f t="shared" si="373"/>
        <v>C</v>
      </c>
      <c r="G2020" s="21">
        <v>10.75</v>
      </c>
      <c r="H2020" s="22">
        <f t="shared" si="374"/>
        <v>6.45</v>
      </c>
      <c r="I2020" s="23">
        <v>1.096153846153846</v>
      </c>
      <c r="J2020" s="23">
        <v>1.4984909452920201</v>
      </c>
      <c r="K2020" s="24">
        <f t="shared" si="375"/>
        <v>1.3670443711435973</v>
      </c>
      <c r="L2020" t="str">
        <f t="shared" si="376"/>
        <v>Y</v>
      </c>
      <c r="M2020" s="10">
        <f t="shared" si="377"/>
        <v>0.9</v>
      </c>
      <c r="N2020" s="24">
        <f t="shared" si="378"/>
        <v>1.2815515655446006</v>
      </c>
      <c r="O2020" s="25">
        <f t="shared" si="379"/>
        <v>2.7158464152626509</v>
      </c>
      <c r="P2020" s="8">
        <f t="shared" si="380"/>
        <v>5</v>
      </c>
      <c r="Q2020" s="8">
        <f t="shared" si="381"/>
        <v>56.999999999999993</v>
      </c>
      <c r="R2020" s="8">
        <f t="shared" si="382"/>
        <v>42.040954561773638</v>
      </c>
      <c r="S2020" s="8">
        <f t="shared" si="383"/>
        <v>43</v>
      </c>
      <c r="T2020" t="s">
        <v>62</v>
      </c>
    </row>
    <row r="2021" spans="1:20" x14ac:dyDescent="0.35">
      <c r="A2021" s="18" t="s">
        <v>4090</v>
      </c>
      <c r="B2021" s="18" t="s">
        <v>4091</v>
      </c>
      <c r="C2021" s="19">
        <v>612.53</v>
      </c>
      <c r="D2021" s="20">
        <f t="shared" si="372"/>
        <v>6.6451076446469304E-5</v>
      </c>
      <c r="E2021" s="10">
        <f>SUM($C$5:C2021)/SUM($C$5:$C$3941)</f>
        <v>0.95630305530404802</v>
      </c>
      <c r="F2021" t="str">
        <f t="shared" si="373"/>
        <v>C</v>
      </c>
      <c r="G2021" s="21">
        <v>1.4016704805491991</v>
      </c>
      <c r="H2021" s="22">
        <f t="shared" si="374"/>
        <v>0.8410022883295194</v>
      </c>
      <c r="I2021" s="23">
        <v>8.4038461538461533</v>
      </c>
      <c r="J2021" s="23">
        <v>10.93520957487581</v>
      </c>
      <c r="K2021" s="24">
        <f t="shared" si="375"/>
        <v>1.3012148693216068</v>
      </c>
      <c r="L2021" t="str">
        <f t="shared" si="376"/>
        <v>Y</v>
      </c>
      <c r="M2021" s="10">
        <f t="shared" si="377"/>
        <v>0.9</v>
      </c>
      <c r="N2021" s="24">
        <f t="shared" si="378"/>
        <v>1.2815515655446006</v>
      </c>
      <c r="O2021" s="25">
        <f t="shared" si="379"/>
        <v>19.818838290200539</v>
      </c>
      <c r="P2021" s="8">
        <f t="shared" si="380"/>
        <v>37</v>
      </c>
      <c r="Q2021" s="8">
        <f t="shared" si="381"/>
        <v>437</v>
      </c>
      <c r="R2021" s="8">
        <f t="shared" si="382"/>
        <v>322.37186190273087</v>
      </c>
      <c r="S2021" s="8">
        <f t="shared" si="383"/>
        <v>323</v>
      </c>
      <c r="T2021" t="s">
        <v>62</v>
      </c>
    </row>
    <row r="2022" spans="1:20" x14ac:dyDescent="0.35">
      <c r="A2022" s="18" t="s">
        <v>4092</v>
      </c>
      <c r="B2022" s="18" t="s">
        <v>4093</v>
      </c>
      <c r="C2022" s="19">
        <v>612.09</v>
      </c>
      <c r="D2022" s="20">
        <f t="shared" si="372"/>
        <v>6.6403342500970396E-5</v>
      </c>
      <c r="E2022" s="10">
        <f>SUM($C$5:C2022)/SUM($C$5:$C$3941)</f>
        <v>0.95636945864654888</v>
      </c>
      <c r="F2022" t="str">
        <f t="shared" si="373"/>
        <v>C</v>
      </c>
      <c r="G2022" s="21">
        <v>0.94023041474654379</v>
      </c>
      <c r="H2022" s="22">
        <f t="shared" si="374"/>
        <v>0.56413824884792629</v>
      </c>
      <c r="I2022" s="23">
        <v>12.51923076923077</v>
      </c>
      <c r="J2022" s="23">
        <v>24.81578433855876</v>
      </c>
      <c r="K2022" s="24">
        <f t="shared" si="375"/>
        <v>1.9822131883334184</v>
      </c>
      <c r="L2022" t="str">
        <f t="shared" si="376"/>
        <v>Y</v>
      </c>
      <c r="M2022" s="10">
        <f t="shared" si="377"/>
        <v>0.9</v>
      </c>
      <c r="N2022" s="24">
        <f t="shared" si="378"/>
        <v>1.2815515655446006</v>
      </c>
      <c r="O2022" s="25">
        <f t="shared" si="379"/>
        <v>44.975819940421466</v>
      </c>
      <c r="P2022" s="8">
        <f t="shared" si="380"/>
        <v>71</v>
      </c>
      <c r="Q2022" s="8">
        <f t="shared" si="381"/>
        <v>651</v>
      </c>
      <c r="R2022" s="8">
        <f t="shared" si="382"/>
        <v>480.4107523840662</v>
      </c>
      <c r="S2022" s="8">
        <f t="shared" si="383"/>
        <v>481</v>
      </c>
      <c r="T2022" t="s">
        <v>62</v>
      </c>
    </row>
    <row r="2023" spans="1:20" x14ac:dyDescent="0.35">
      <c r="A2023" s="18" t="s">
        <v>4094</v>
      </c>
      <c r="B2023" s="18" t="s">
        <v>4095</v>
      </c>
      <c r="C2023" s="19">
        <v>612</v>
      </c>
      <c r="D2023" s="20">
        <f t="shared" si="372"/>
        <v>6.6393578739391073E-5</v>
      </c>
      <c r="E2023" s="10">
        <f>SUM($C$5:C2023)/SUM($C$5:$C$3941)</f>
        <v>0.95643585222528826</v>
      </c>
      <c r="F2023" t="str">
        <f t="shared" si="373"/>
        <v>C</v>
      </c>
      <c r="G2023" s="21">
        <v>12.75</v>
      </c>
      <c r="H2023" s="22">
        <f t="shared" si="374"/>
        <v>7.6499999999999995</v>
      </c>
      <c r="I2023" s="23">
        <v>0.92307692307692313</v>
      </c>
      <c r="J2023" s="23">
        <v>5.2313015433163548</v>
      </c>
      <c r="K2023" s="24">
        <f t="shared" si="375"/>
        <v>5.6672433385927174</v>
      </c>
      <c r="L2023" t="str">
        <f t="shared" si="376"/>
        <v>Z</v>
      </c>
      <c r="M2023" s="10">
        <f t="shared" si="377"/>
        <v>0.9</v>
      </c>
      <c r="N2023" s="24">
        <f t="shared" si="378"/>
        <v>1.2815515655446006</v>
      </c>
      <c r="O2023" s="25">
        <f t="shared" si="379"/>
        <v>9.4811460744629397</v>
      </c>
      <c r="P2023" s="8">
        <f t="shared" si="380"/>
        <v>12</v>
      </c>
      <c r="Q2023" s="8">
        <f t="shared" si="381"/>
        <v>48</v>
      </c>
      <c r="R2023" s="8">
        <f t="shared" si="382"/>
        <v>35.424595421603811</v>
      </c>
      <c r="S2023" s="8">
        <f t="shared" si="383"/>
        <v>36</v>
      </c>
      <c r="T2023" t="s">
        <v>175</v>
      </c>
    </row>
    <row r="2024" spans="1:20" x14ac:dyDescent="0.35">
      <c r="A2024" s="18" t="s">
        <v>4096</v>
      </c>
      <c r="B2024" s="18" t="s">
        <v>4097</v>
      </c>
      <c r="C2024" s="19">
        <v>611.05999999999995</v>
      </c>
      <c r="D2024" s="20">
        <f t="shared" si="372"/>
        <v>6.6291601674007037E-5</v>
      </c>
      <c r="E2024" s="10">
        <f>SUM($C$5:C2024)/SUM($C$5:$C$3941)</f>
        <v>0.95650214382696241</v>
      </c>
      <c r="F2024" t="str">
        <f t="shared" si="373"/>
        <v>C</v>
      </c>
      <c r="G2024" s="21">
        <v>0.78140664961636841</v>
      </c>
      <c r="H2024" s="22">
        <f t="shared" si="374"/>
        <v>0.468843989769821</v>
      </c>
      <c r="I2024" s="23">
        <v>15.03846153846154</v>
      </c>
      <c r="J2024" s="23">
        <v>57.873750878303888</v>
      </c>
      <c r="K2024" s="24">
        <f t="shared" si="375"/>
        <v>3.8483824113450149</v>
      </c>
      <c r="L2024" t="str">
        <f t="shared" si="376"/>
        <v>Z</v>
      </c>
      <c r="M2024" s="10">
        <f t="shared" si="377"/>
        <v>0.9</v>
      </c>
      <c r="N2024" s="24">
        <f t="shared" si="378"/>
        <v>1.2815515655446006</v>
      </c>
      <c r="O2024" s="25">
        <f t="shared" si="379"/>
        <v>104.8896687393833</v>
      </c>
      <c r="P2024" s="8">
        <f t="shared" si="380"/>
        <v>135</v>
      </c>
      <c r="Q2024" s="8">
        <f t="shared" si="381"/>
        <v>782.00000000000011</v>
      </c>
      <c r="R2024" s="8">
        <f t="shared" si="382"/>
        <v>577.56942908346366</v>
      </c>
      <c r="S2024" s="8">
        <f t="shared" si="383"/>
        <v>578</v>
      </c>
      <c r="T2024" t="s">
        <v>62</v>
      </c>
    </row>
    <row r="2025" spans="1:20" x14ac:dyDescent="0.35">
      <c r="A2025" s="18" t="s">
        <v>4098</v>
      </c>
      <c r="B2025" s="18" t="s">
        <v>4099</v>
      </c>
      <c r="C2025" s="19">
        <v>610.66</v>
      </c>
      <c r="D2025" s="20">
        <f t="shared" si="372"/>
        <v>6.6248207178098943E-5</v>
      </c>
      <c r="E2025" s="10">
        <f>SUM($C$5:C2025)/SUM($C$5:$C$3941)</f>
        <v>0.95656839203414046</v>
      </c>
      <c r="F2025" t="str">
        <f t="shared" si="373"/>
        <v>C</v>
      </c>
      <c r="G2025" s="21">
        <v>2.9643689320388349</v>
      </c>
      <c r="H2025" s="22">
        <f t="shared" si="374"/>
        <v>1.7786213592233009</v>
      </c>
      <c r="I2025" s="23">
        <v>3.9615384615384621</v>
      </c>
      <c r="J2025" s="23">
        <v>8.2793424444346559</v>
      </c>
      <c r="K2025" s="24">
        <f t="shared" si="375"/>
        <v>2.0899311024786509</v>
      </c>
      <c r="L2025" t="str">
        <f t="shared" si="376"/>
        <v>Z</v>
      </c>
      <c r="M2025" s="10">
        <f t="shared" si="377"/>
        <v>0.9</v>
      </c>
      <c r="N2025" s="24">
        <f t="shared" si="378"/>
        <v>1.2815515655446006</v>
      </c>
      <c r="O2025" s="25">
        <f t="shared" si="379"/>
        <v>15.005377622797649</v>
      </c>
      <c r="P2025" s="8">
        <f t="shared" si="380"/>
        <v>23</v>
      </c>
      <c r="Q2025" s="8">
        <f t="shared" si="381"/>
        <v>206.00000000000003</v>
      </c>
      <c r="R2025" s="8">
        <f t="shared" si="382"/>
        <v>152.19726784900712</v>
      </c>
      <c r="S2025" s="8">
        <f t="shared" si="383"/>
        <v>153</v>
      </c>
      <c r="T2025" t="s">
        <v>62</v>
      </c>
    </row>
    <row r="2026" spans="1:20" x14ac:dyDescent="0.35">
      <c r="A2026" s="18" t="s">
        <v>4100</v>
      </c>
      <c r="B2026" s="18" t="s">
        <v>4101</v>
      </c>
      <c r="C2026" s="19">
        <v>610.63</v>
      </c>
      <c r="D2026" s="20">
        <f t="shared" si="372"/>
        <v>6.6244952590905839E-5</v>
      </c>
      <c r="E2026" s="10">
        <f>SUM($C$5:C2026)/SUM($C$5:$C$3941)</f>
        <v>0.95663463698673146</v>
      </c>
      <c r="F2026" t="str">
        <f t="shared" si="373"/>
        <v>C</v>
      </c>
      <c r="G2026" s="21">
        <v>1.1307962962962961</v>
      </c>
      <c r="H2026" s="22">
        <f t="shared" si="374"/>
        <v>0.67847777777777762</v>
      </c>
      <c r="I2026" s="23">
        <v>10.38461538461539</v>
      </c>
      <c r="J2026" s="23">
        <v>34.366624168106988</v>
      </c>
      <c r="K2026" s="24">
        <f t="shared" si="375"/>
        <v>3.3093786235954861</v>
      </c>
      <c r="L2026" t="str">
        <f t="shared" si="376"/>
        <v>Z</v>
      </c>
      <c r="M2026" s="10">
        <f t="shared" si="377"/>
        <v>0.9</v>
      </c>
      <c r="N2026" s="24">
        <f t="shared" si="378"/>
        <v>1.2815515655446006</v>
      </c>
      <c r="O2026" s="25">
        <f t="shared" si="379"/>
        <v>62.285643663628207</v>
      </c>
      <c r="P2026" s="8">
        <f t="shared" si="380"/>
        <v>84</v>
      </c>
      <c r="Q2026" s="8">
        <f t="shared" si="381"/>
        <v>540.00000000000034</v>
      </c>
      <c r="R2026" s="8">
        <f t="shared" si="382"/>
        <v>398.97351217812309</v>
      </c>
      <c r="S2026" s="8">
        <f t="shared" si="383"/>
        <v>399</v>
      </c>
      <c r="T2026" t="s">
        <v>175</v>
      </c>
    </row>
    <row r="2027" spans="1:20" x14ac:dyDescent="0.35">
      <c r="A2027" s="18" t="s">
        <v>4102</v>
      </c>
      <c r="B2027" s="18" t="s">
        <v>4103</v>
      </c>
      <c r="C2027" s="19">
        <v>609.46</v>
      </c>
      <c r="D2027" s="20">
        <f t="shared" si="372"/>
        <v>6.611802369037466E-5</v>
      </c>
      <c r="E2027" s="10">
        <f>SUM($C$5:C2027)/SUM($C$5:$C$3941)</f>
        <v>0.95670075501042195</v>
      </c>
      <c r="F2027" t="str">
        <f t="shared" si="373"/>
        <v>C</v>
      </c>
      <c r="G2027" s="21">
        <v>3.2766666666666668</v>
      </c>
      <c r="H2027" s="22">
        <f t="shared" si="374"/>
        <v>1.966</v>
      </c>
      <c r="I2027" s="23">
        <v>3.5769230769230771</v>
      </c>
      <c r="J2027" s="23">
        <v>9.1658919184459897</v>
      </c>
      <c r="K2027" s="24">
        <f t="shared" si="375"/>
        <v>2.5625074180601692</v>
      </c>
      <c r="L2027" t="str">
        <f t="shared" si="376"/>
        <v>Z</v>
      </c>
      <c r="M2027" s="10">
        <f t="shared" si="377"/>
        <v>0.9</v>
      </c>
      <c r="N2027" s="24">
        <f t="shared" si="378"/>
        <v>1.2815515655446006</v>
      </c>
      <c r="O2027" s="25">
        <f t="shared" si="379"/>
        <v>16.612148900603042</v>
      </c>
      <c r="P2027" s="8">
        <f t="shared" si="380"/>
        <v>24</v>
      </c>
      <c r="Q2027" s="8">
        <f t="shared" si="381"/>
        <v>186</v>
      </c>
      <c r="R2027" s="8">
        <f t="shared" si="382"/>
        <v>137.55605534529064</v>
      </c>
      <c r="S2027" s="8">
        <f t="shared" si="383"/>
        <v>138</v>
      </c>
      <c r="T2027" t="s">
        <v>62</v>
      </c>
    </row>
    <row r="2028" spans="1:20" x14ac:dyDescent="0.35">
      <c r="A2028" s="18" t="s">
        <v>4104</v>
      </c>
      <c r="B2028" s="18" t="s">
        <v>4105</v>
      </c>
      <c r="C2028" s="19">
        <v>609.19000000000005</v>
      </c>
      <c r="D2028" s="20">
        <f t="shared" si="372"/>
        <v>6.6088732405636689E-5</v>
      </c>
      <c r="E2028" s="10">
        <f>SUM($C$5:C2028)/SUM($C$5:$C$3941)</f>
        <v>0.9567668437428275</v>
      </c>
      <c r="F2028" t="str">
        <f t="shared" si="373"/>
        <v>C</v>
      </c>
      <c r="G2028" s="21">
        <v>1.696908077994429</v>
      </c>
      <c r="H2028" s="22">
        <f t="shared" si="374"/>
        <v>1.0181448467966574</v>
      </c>
      <c r="I2028" s="23">
        <v>6.9038461538461542</v>
      </c>
      <c r="J2028" s="23">
        <v>7.2551796653058336</v>
      </c>
      <c r="K2028" s="24">
        <f t="shared" si="375"/>
        <v>1.0508895336933239</v>
      </c>
      <c r="L2028" t="str">
        <f t="shared" si="376"/>
        <v>Y</v>
      </c>
      <c r="M2028" s="10">
        <f t="shared" si="377"/>
        <v>0.9</v>
      </c>
      <c r="N2028" s="24">
        <f t="shared" si="378"/>
        <v>1.2815515655446006</v>
      </c>
      <c r="O2028" s="25">
        <f t="shared" si="379"/>
        <v>13.149197696531626</v>
      </c>
      <c r="P2028" s="8">
        <f t="shared" si="380"/>
        <v>27</v>
      </c>
      <c r="Q2028" s="8">
        <f t="shared" si="381"/>
        <v>359</v>
      </c>
      <c r="R2028" s="8">
        <f t="shared" si="382"/>
        <v>265.556807147874</v>
      </c>
      <c r="S2028" s="8">
        <f t="shared" si="383"/>
        <v>266</v>
      </c>
      <c r="T2028" t="s">
        <v>62</v>
      </c>
    </row>
    <row r="2029" spans="1:20" x14ac:dyDescent="0.35">
      <c r="A2029" s="18" t="s">
        <v>4106</v>
      </c>
      <c r="B2029" s="18" t="s">
        <v>4107</v>
      </c>
      <c r="C2029" s="19">
        <v>608.97</v>
      </c>
      <c r="D2029" s="20">
        <f t="shared" si="372"/>
        <v>6.6064865432887229E-5</v>
      </c>
      <c r="E2029" s="10">
        <f>SUM($C$5:C2029)/SUM($C$5:$C$3941)</f>
        <v>0.95683290860826054</v>
      </c>
      <c r="F2029" t="str">
        <f t="shared" si="373"/>
        <v>C</v>
      </c>
      <c r="G2029" s="21">
        <v>4.171027397260274</v>
      </c>
      <c r="H2029" s="22">
        <f t="shared" si="374"/>
        <v>2.5026164383561644</v>
      </c>
      <c r="I2029" s="23">
        <v>2.807692307692307</v>
      </c>
      <c r="J2029" s="23">
        <v>6.765073109581218</v>
      </c>
      <c r="K2029" s="24">
        <f t="shared" si="375"/>
        <v>2.4094780938234481</v>
      </c>
      <c r="L2029" t="str">
        <f t="shared" si="376"/>
        <v>Z</v>
      </c>
      <c r="M2029" s="10">
        <f t="shared" si="377"/>
        <v>0.9</v>
      </c>
      <c r="N2029" s="24">
        <f t="shared" si="378"/>
        <v>1.2815515655446006</v>
      </c>
      <c r="O2029" s="25">
        <f t="shared" si="379"/>
        <v>12.260934649869018</v>
      </c>
      <c r="P2029" s="8">
        <f t="shared" si="380"/>
        <v>18</v>
      </c>
      <c r="Q2029" s="8">
        <f t="shared" si="381"/>
        <v>145.99999999999997</v>
      </c>
      <c r="R2029" s="8">
        <f t="shared" si="382"/>
        <v>108.01753922378435</v>
      </c>
      <c r="S2029" s="8">
        <f t="shared" si="383"/>
        <v>109</v>
      </c>
      <c r="T2029" t="s">
        <v>62</v>
      </c>
    </row>
    <row r="2030" spans="1:20" x14ac:dyDescent="0.35">
      <c r="A2030" s="18" t="s">
        <v>4108</v>
      </c>
      <c r="B2030" s="18" t="s">
        <v>4109</v>
      </c>
      <c r="C2030" s="19">
        <v>608.53</v>
      </c>
      <c r="D2030" s="20">
        <f t="shared" si="372"/>
        <v>6.6017131487388321E-5</v>
      </c>
      <c r="E2030" s="10">
        <f>SUM($C$5:C2030)/SUM($C$5:$C$3941)</f>
        <v>0.95689892573974777</v>
      </c>
      <c r="F2030" t="str">
        <f t="shared" si="373"/>
        <v>C</v>
      </c>
      <c r="G2030" s="21">
        <v>2.305037878787878</v>
      </c>
      <c r="H2030" s="22">
        <f t="shared" si="374"/>
        <v>1.3830227272727267</v>
      </c>
      <c r="I2030" s="23">
        <v>5.0769230769230766</v>
      </c>
      <c r="J2030" s="23">
        <v>9.5380479645658625</v>
      </c>
      <c r="K2030" s="24">
        <f t="shared" si="375"/>
        <v>1.878706417262973</v>
      </c>
      <c r="L2030" t="str">
        <f t="shared" si="376"/>
        <v>Y</v>
      </c>
      <c r="M2030" s="10">
        <f t="shared" si="377"/>
        <v>0.9</v>
      </c>
      <c r="N2030" s="24">
        <f t="shared" si="378"/>
        <v>1.2815515655446006</v>
      </c>
      <c r="O2030" s="25">
        <f t="shared" si="379"/>
        <v>17.286639905669485</v>
      </c>
      <c r="P2030" s="8">
        <f t="shared" si="380"/>
        <v>28</v>
      </c>
      <c r="Q2030" s="8">
        <f t="shared" si="381"/>
        <v>264</v>
      </c>
      <c r="R2030" s="8">
        <f t="shared" si="382"/>
        <v>195.3899864575493</v>
      </c>
      <c r="S2030" s="8">
        <f t="shared" si="383"/>
        <v>196</v>
      </c>
      <c r="T2030" t="s">
        <v>62</v>
      </c>
    </row>
    <row r="2031" spans="1:20" x14ac:dyDescent="0.35">
      <c r="A2031" s="18" t="s">
        <v>4110</v>
      </c>
      <c r="B2031" s="18" t="s">
        <v>4111</v>
      </c>
      <c r="C2031" s="19">
        <v>608.29</v>
      </c>
      <c r="D2031" s="20">
        <f t="shared" si="372"/>
        <v>6.5991094789843454E-5</v>
      </c>
      <c r="E2031" s="10">
        <f>SUM($C$5:C2031)/SUM($C$5:$C$3941)</f>
        <v>0.95696491683453755</v>
      </c>
      <c r="F2031" t="str">
        <f t="shared" si="373"/>
        <v>C</v>
      </c>
      <c r="G2031" s="21">
        <v>1.448309523809524</v>
      </c>
      <c r="H2031" s="22">
        <f t="shared" si="374"/>
        <v>0.86898571428571436</v>
      </c>
      <c r="I2031" s="23">
        <v>8.0769230769230766</v>
      </c>
      <c r="J2031" s="23">
        <v>8.0946512328946021</v>
      </c>
      <c r="K2031" s="24">
        <f t="shared" si="375"/>
        <v>1.0021949145488556</v>
      </c>
      <c r="L2031" t="str">
        <f t="shared" si="376"/>
        <v>Y</v>
      </c>
      <c r="M2031" s="10">
        <f t="shared" si="377"/>
        <v>0.9</v>
      </c>
      <c r="N2031" s="24">
        <f t="shared" si="378"/>
        <v>1.2815515655446006</v>
      </c>
      <c r="O2031" s="25">
        <f t="shared" si="379"/>
        <v>14.670645560273361</v>
      </c>
      <c r="P2031" s="8">
        <f t="shared" si="380"/>
        <v>31</v>
      </c>
      <c r="Q2031" s="8">
        <f t="shared" si="381"/>
        <v>420</v>
      </c>
      <c r="R2031" s="8">
        <f t="shared" si="382"/>
        <v>310.9090219522148</v>
      </c>
      <c r="S2031" s="8">
        <f t="shared" si="383"/>
        <v>311</v>
      </c>
      <c r="T2031" t="s">
        <v>62</v>
      </c>
    </row>
    <row r="2032" spans="1:20" x14ac:dyDescent="0.35">
      <c r="A2032" s="18" t="s">
        <v>4112</v>
      </c>
      <c r="B2032" s="18" t="s">
        <v>4113</v>
      </c>
      <c r="C2032" s="19">
        <v>607.41999999999996</v>
      </c>
      <c r="D2032" s="20">
        <f t="shared" si="372"/>
        <v>6.5896711761243349E-5</v>
      </c>
      <c r="E2032" s="10">
        <f>SUM($C$5:C2032)/SUM($C$5:$C$3941)</f>
        <v>0.95703081354629882</v>
      </c>
      <c r="F2032" t="str">
        <f t="shared" si="373"/>
        <v>C</v>
      </c>
      <c r="G2032" s="21">
        <v>1.6505978260869569</v>
      </c>
      <c r="H2032" s="22">
        <f t="shared" si="374"/>
        <v>0.99035869565217416</v>
      </c>
      <c r="I2032" s="23">
        <v>7.0769230769230766</v>
      </c>
      <c r="J2032" s="23">
        <v>13.769597305467981</v>
      </c>
      <c r="K2032" s="24">
        <f t="shared" si="375"/>
        <v>1.9457039670769973</v>
      </c>
      <c r="L2032" t="str">
        <f t="shared" si="376"/>
        <v>Y</v>
      </c>
      <c r="M2032" s="10">
        <f t="shared" si="377"/>
        <v>0.9</v>
      </c>
      <c r="N2032" s="24">
        <f t="shared" si="378"/>
        <v>1.2815515655446006</v>
      </c>
      <c r="O2032" s="25">
        <f t="shared" si="379"/>
        <v>24.955847480531734</v>
      </c>
      <c r="P2032" s="8">
        <f t="shared" si="380"/>
        <v>40</v>
      </c>
      <c r="Q2032" s="8">
        <f t="shared" si="381"/>
        <v>368</v>
      </c>
      <c r="R2032" s="8">
        <f t="shared" si="382"/>
        <v>272.6105428489397</v>
      </c>
      <c r="S2032" s="8">
        <f t="shared" si="383"/>
        <v>273</v>
      </c>
      <c r="T2032" t="s">
        <v>62</v>
      </c>
    </row>
    <row r="2033" spans="1:20" x14ac:dyDescent="0.35">
      <c r="A2033" s="18" t="s">
        <v>4114</v>
      </c>
      <c r="B2033" s="18" t="s">
        <v>4115</v>
      </c>
      <c r="C2033" s="19">
        <v>604.82000000000005</v>
      </c>
      <c r="D2033" s="20">
        <f t="shared" si="372"/>
        <v>6.5614647537840716E-5</v>
      </c>
      <c r="E2033" s="10">
        <f>SUM($C$5:C2033)/SUM($C$5:$C$3941)</f>
        <v>0.95709642819383667</v>
      </c>
      <c r="F2033" t="str">
        <f t="shared" si="373"/>
        <v>C</v>
      </c>
      <c r="G2033" s="21">
        <v>1.5628423772609821</v>
      </c>
      <c r="H2033" s="22">
        <f t="shared" si="374"/>
        <v>0.93770542635658916</v>
      </c>
      <c r="I2033" s="23">
        <v>7.4423076923076934</v>
      </c>
      <c r="J2033" s="23">
        <v>9.8745334196816721</v>
      </c>
      <c r="K2033" s="24">
        <f t="shared" si="375"/>
        <v>1.3268106920502503</v>
      </c>
      <c r="L2033" t="str">
        <f t="shared" si="376"/>
        <v>Y</v>
      </c>
      <c r="M2033" s="10">
        <f t="shared" si="377"/>
        <v>0.9</v>
      </c>
      <c r="N2033" s="24">
        <f t="shared" si="378"/>
        <v>1.2815515655446006</v>
      </c>
      <c r="O2033" s="25">
        <f t="shared" si="379"/>
        <v>17.896481973741647</v>
      </c>
      <c r="P2033" s="8">
        <f t="shared" si="380"/>
        <v>33</v>
      </c>
      <c r="Q2033" s="8">
        <f t="shared" si="381"/>
        <v>387.00000000000006</v>
      </c>
      <c r="R2033" s="8">
        <f t="shared" si="382"/>
        <v>287.30108474650422</v>
      </c>
      <c r="S2033" s="8">
        <f t="shared" si="383"/>
        <v>288</v>
      </c>
      <c r="T2033" t="s">
        <v>175</v>
      </c>
    </row>
    <row r="2034" spans="1:20" x14ac:dyDescent="0.35">
      <c r="A2034" s="18" t="s">
        <v>4116</v>
      </c>
      <c r="B2034" s="18" t="s">
        <v>4117</v>
      </c>
      <c r="C2034" s="19">
        <v>603.59</v>
      </c>
      <c r="D2034" s="20">
        <f t="shared" si="372"/>
        <v>6.5481209462923303E-5</v>
      </c>
      <c r="E2034" s="10">
        <f>SUM($C$5:C2034)/SUM($C$5:$C$3941)</f>
        <v>0.95716190940329959</v>
      </c>
      <c r="F2034" t="str">
        <f t="shared" si="373"/>
        <v>C</v>
      </c>
      <c r="G2034" s="21">
        <v>1.4903456790123459</v>
      </c>
      <c r="H2034" s="22">
        <f t="shared" si="374"/>
        <v>0.89420740740740756</v>
      </c>
      <c r="I2034" s="23">
        <v>7.7884615384615383</v>
      </c>
      <c r="J2034" s="23">
        <v>19.559197764595819</v>
      </c>
      <c r="K2034" s="24">
        <f t="shared" si="375"/>
        <v>2.5113044043431669</v>
      </c>
      <c r="L2034" t="str">
        <f t="shared" si="376"/>
        <v>Z</v>
      </c>
      <c r="M2034" s="10">
        <f t="shared" si="377"/>
        <v>0.9</v>
      </c>
      <c r="N2034" s="24">
        <f t="shared" si="378"/>
        <v>1.2815515655446006</v>
      </c>
      <c r="O2034" s="25">
        <f t="shared" si="379"/>
        <v>35.448847589825803</v>
      </c>
      <c r="P2034" s="8">
        <f t="shared" si="380"/>
        <v>52</v>
      </c>
      <c r="Q2034" s="8">
        <f t="shared" si="381"/>
        <v>405</v>
      </c>
      <c r="R2034" s="8">
        <f t="shared" si="382"/>
        <v>300.97011753158966</v>
      </c>
      <c r="S2034" s="8">
        <f t="shared" si="383"/>
        <v>301</v>
      </c>
      <c r="T2034" t="s">
        <v>62</v>
      </c>
    </row>
    <row r="2035" spans="1:20" x14ac:dyDescent="0.35">
      <c r="A2035" s="18" t="s">
        <v>4118</v>
      </c>
      <c r="B2035" s="18" t="s">
        <v>4119</v>
      </c>
      <c r="C2035" s="19">
        <v>603.44000000000005</v>
      </c>
      <c r="D2035" s="20">
        <f t="shared" si="372"/>
        <v>6.5464936526957773E-5</v>
      </c>
      <c r="E2035" s="10">
        <f>SUM($C$5:C2035)/SUM($C$5:$C$3941)</f>
        <v>0.95722737433982652</v>
      </c>
      <c r="F2035" t="str">
        <f t="shared" si="373"/>
        <v>C</v>
      </c>
      <c r="G2035" s="21">
        <v>1.275771670190275</v>
      </c>
      <c r="H2035" s="22">
        <f t="shared" si="374"/>
        <v>0.76546300211416496</v>
      </c>
      <c r="I2035" s="23">
        <v>9.0961538461538467</v>
      </c>
      <c r="J2035" s="23">
        <v>17.067638929932109</v>
      </c>
      <c r="K2035" s="24">
        <f t="shared" si="375"/>
        <v>1.8763577681954959</v>
      </c>
      <c r="L2035" t="str">
        <f t="shared" si="376"/>
        <v>Y</v>
      </c>
      <c r="M2035" s="10">
        <f t="shared" si="377"/>
        <v>0.9</v>
      </c>
      <c r="N2035" s="24">
        <f t="shared" si="378"/>
        <v>1.2815515655446006</v>
      </c>
      <c r="O2035" s="25">
        <f t="shared" si="379"/>
        <v>30.933177241067863</v>
      </c>
      <c r="P2035" s="8">
        <f t="shared" si="380"/>
        <v>50</v>
      </c>
      <c r="Q2035" s="8">
        <f t="shared" si="381"/>
        <v>473</v>
      </c>
      <c r="R2035" s="8">
        <f t="shared" si="382"/>
        <v>351.54705656541154</v>
      </c>
      <c r="S2035" s="8">
        <f t="shared" si="383"/>
        <v>352</v>
      </c>
      <c r="T2035" t="s">
        <v>62</v>
      </c>
    </row>
    <row r="2036" spans="1:20" x14ac:dyDescent="0.35">
      <c r="A2036" s="18" t="s">
        <v>4120</v>
      </c>
      <c r="B2036" s="18" t="s">
        <v>4121</v>
      </c>
      <c r="C2036" s="19">
        <v>603.36</v>
      </c>
      <c r="D2036" s="20">
        <f t="shared" si="372"/>
        <v>6.5456257627776146E-5</v>
      </c>
      <c r="E2036" s="10">
        <f>SUM($C$5:C2036)/SUM($C$5:$C$3941)</f>
        <v>0.95729283059745418</v>
      </c>
      <c r="F2036" t="str">
        <f t="shared" si="373"/>
        <v>C</v>
      </c>
      <c r="G2036" s="21">
        <v>3.8187341772151902</v>
      </c>
      <c r="H2036" s="22">
        <f t="shared" si="374"/>
        <v>2.2912405063291139</v>
      </c>
      <c r="I2036" s="23">
        <v>3.0384615384615379</v>
      </c>
      <c r="J2036" s="23">
        <v>5.9900621570690333</v>
      </c>
      <c r="K2036" s="24">
        <f t="shared" si="375"/>
        <v>1.9714128618201885</v>
      </c>
      <c r="L2036" t="str">
        <f t="shared" si="376"/>
        <v>Y</v>
      </c>
      <c r="M2036" s="10">
        <f t="shared" si="377"/>
        <v>0.9</v>
      </c>
      <c r="N2036" s="24">
        <f t="shared" si="378"/>
        <v>1.2815515655446006</v>
      </c>
      <c r="O2036" s="25">
        <f t="shared" si="379"/>
        <v>10.856314405894615</v>
      </c>
      <c r="P2036" s="8">
        <f t="shared" si="380"/>
        <v>17</v>
      </c>
      <c r="Q2036" s="8">
        <f t="shared" si="381"/>
        <v>157.99999999999997</v>
      </c>
      <c r="R2036" s="8">
        <f t="shared" si="382"/>
        <v>117.43787982346782</v>
      </c>
      <c r="S2036" s="8">
        <f t="shared" si="383"/>
        <v>118</v>
      </c>
      <c r="T2036" t="s">
        <v>175</v>
      </c>
    </row>
    <row r="2037" spans="1:20" x14ac:dyDescent="0.35">
      <c r="A2037" s="18" t="s">
        <v>4122</v>
      </c>
      <c r="B2037" s="18" t="s">
        <v>4123</v>
      </c>
      <c r="C2037" s="19">
        <v>603.29999999999995</v>
      </c>
      <c r="D2037" s="20">
        <f t="shared" si="372"/>
        <v>6.5449748453389926E-5</v>
      </c>
      <c r="E2037" s="10">
        <f>SUM($C$5:C2037)/SUM($C$5:$C$3941)</f>
        <v>0.95735828034590764</v>
      </c>
      <c r="F2037" t="str">
        <f t="shared" si="373"/>
        <v>C</v>
      </c>
      <c r="G2037" s="21">
        <v>0.96682692307692297</v>
      </c>
      <c r="H2037" s="22">
        <f t="shared" si="374"/>
        <v>0.58009615384615376</v>
      </c>
      <c r="I2037" s="23">
        <v>12</v>
      </c>
      <c r="J2037" s="23">
        <v>48.210730235124231</v>
      </c>
      <c r="K2037" s="24">
        <f t="shared" si="375"/>
        <v>4.0175608529270193</v>
      </c>
      <c r="L2037" t="str">
        <f t="shared" si="376"/>
        <v>Z</v>
      </c>
      <c r="M2037" s="10">
        <f t="shared" si="377"/>
        <v>0.9</v>
      </c>
      <c r="N2037" s="24">
        <f t="shared" si="378"/>
        <v>1.2815515655446006</v>
      </c>
      <c r="O2037" s="25">
        <f t="shared" si="379"/>
        <v>87.376529900046307</v>
      </c>
      <c r="P2037" s="8">
        <f t="shared" si="380"/>
        <v>112</v>
      </c>
      <c r="Q2037" s="8">
        <f t="shared" si="381"/>
        <v>624</v>
      </c>
      <c r="R2037" s="8">
        <f t="shared" si="382"/>
        <v>463.82836037334283</v>
      </c>
      <c r="S2037" s="8">
        <f t="shared" si="383"/>
        <v>464</v>
      </c>
      <c r="T2037" t="s">
        <v>62</v>
      </c>
    </row>
    <row r="2038" spans="1:20" x14ac:dyDescent="0.35">
      <c r="A2038" s="18" t="s">
        <v>4124</v>
      </c>
      <c r="B2038" s="18" t="s">
        <v>4125</v>
      </c>
      <c r="C2038" s="19">
        <v>603.03</v>
      </c>
      <c r="D2038" s="20">
        <f t="shared" si="372"/>
        <v>6.5420457168651955E-5</v>
      </c>
      <c r="E2038" s="10">
        <f>SUM($C$5:C2038)/SUM($C$5:$C$3941)</f>
        <v>0.95742370080307626</v>
      </c>
      <c r="F2038" t="str">
        <f t="shared" si="373"/>
        <v>C</v>
      </c>
      <c r="G2038" s="21">
        <v>0.68062076749435663</v>
      </c>
      <c r="H2038" s="22">
        <f t="shared" si="374"/>
        <v>0.40837246049661396</v>
      </c>
      <c r="I2038" s="23">
        <v>17.03846153846154</v>
      </c>
      <c r="J2038" s="23">
        <v>79.968366671921984</v>
      </c>
      <c r="K2038" s="24">
        <f t="shared" si="375"/>
        <v>4.6934030100902291</v>
      </c>
      <c r="L2038" t="str">
        <f t="shared" si="376"/>
        <v>Z</v>
      </c>
      <c r="M2038" s="10">
        <f t="shared" si="377"/>
        <v>0.9</v>
      </c>
      <c r="N2038" s="24">
        <f t="shared" si="378"/>
        <v>1.2815515655446006</v>
      </c>
      <c r="O2038" s="25">
        <f t="shared" si="379"/>
        <v>144.93367653818223</v>
      </c>
      <c r="P2038" s="8">
        <f t="shared" si="380"/>
        <v>180</v>
      </c>
      <c r="Q2038" s="8">
        <f t="shared" si="381"/>
        <v>886.00000000000011</v>
      </c>
      <c r="R2038" s="8">
        <f t="shared" si="382"/>
        <v>658.72422528985624</v>
      </c>
      <c r="S2038" s="8">
        <f t="shared" si="383"/>
        <v>659</v>
      </c>
      <c r="T2038" t="s">
        <v>62</v>
      </c>
    </row>
    <row r="2039" spans="1:20" x14ac:dyDescent="0.35">
      <c r="A2039" s="18" t="s">
        <v>4126</v>
      </c>
      <c r="B2039" s="18" t="s">
        <v>4127</v>
      </c>
      <c r="C2039" s="19">
        <v>601.08000000000004</v>
      </c>
      <c r="D2039" s="20">
        <f t="shared" si="372"/>
        <v>6.520890900109998E-5</v>
      </c>
      <c r="E2039" s="10">
        <f>SUM($C$5:C2039)/SUM($C$5:$C$3941)</f>
        <v>0.95748890971207734</v>
      </c>
      <c r="F2039" t="str">
        <f t="shared" si="373"/>
        <v>C</v>
      </c>
      <c r="G2039" s="21">
        <v>2.030675675675675</v>
      </c>
      <c r="H2039" s="22">
        <f t="shared" si="374"/>
        <v>1.218405405405405</v>
      </c>
      <c r="I2039" s="23">
        <v>5.6923076923076934</v>
      </c>
      <c r="J2039" s="23">
        <v>10.135432822119849</v>
      </c>
      <c r="K2039" s="24">
        <f t="shared" si="375"/>
        <v>1.7805490092913245</v>
      </c>
      <c r="L2039" t="str">
        <f t="shared" si="376"/>
        <v>Y</v>
      </c>
      <c r="M2039" s="10">
        <f t="shared" si="377"/>
        <v>0.9</v>
      </c>
      <c r="N2039" s="24">
        <f t="shared" si="378"/>
        <v>1.2815515655446006</v>
      </c>
      <c r="O2039" s="25">
        <f t="shared" si="379"/>
        <v>18.369332816839538</v>
      </c>
      <c r="P2039" s="8">
        <f t="shared" si="380"/>
        <v>30</v>
      </c>
      <c r="Q2039" s="8">
        <f t="shared" si="381"/>
        <v>296.00000000000006</v>
      </c>
      <c r="R2039" s="8">
        <f t="shared" si="382"/>
        <v>220.42707860194901</v>
      </c>
      <c r="S2039" s="8">
        <f t="shared" si="383"/>
        <v>221</v>
      </c>
      <c r="T2039" t="s">
        <v>62</v>
      </c>
    </row>
    <row r="2040" spans="1:20" x14ac:dyDescent="0.35">
      <c r="A2040" s="18" t="s">
        <v>4128</v>
      </c>
      <c r="B2040" s="18" t="s">
        <v>4129</v>
      </c>
      <c r="C2040" s="19">
        <v>598.46</v>
      </c>
      <c r="D2040" s="20">
        <f t="shared" si="372"/>
        <v>6.4924675052901941E-5</v>
      </c>
      <c r="E2040" s="10">
        <f>SUM($C$5:C2040)/SUM($C$5:$C$3941)</f>
        <v>0.95755383438713038</v>
      </c>
      <c r="F2040" t="str">
        <f t="shared" si="373"/>
        <v>C</v>
      </c>
      <c r="G2040" s="21">
        <v>2.891111111111111</v>
      </c>
      <c r="H2040" s="22">
        <f t="shared" si="374"/>
        <v>1.7346666666666666</v>
      </c>
      <c r="I2040" s="23">
        <v>3.9807692307692308</v>
      </c>
      <c r="J2040" s="23">
        <v>5.3339106965012437</v>
      </c>
      <c r="K2040" s="24">
        <f t="shared" si="375"/>
        <v>1.339919595256351</v>
      </c>
      <c r="L2040" t="str">
        <f t="shared" si="376"/>
        <v>Y</v>
      </c>
      <c r="M2040" s="10">
        <f t="shared" si="377"/>
        <v>0.9</v>
      </c>
      <c r="N2040" s="24">
        <f t="shared" si="378"/>
        <v>1.2815515655446006</v>
      </c>
      <c r="O2040" s="25">
        <f t="shared" si="379"/>
        <v>9.6671136318418149</v>
      </c>
      <c r="P2040" s="8">
        <f t="shared" si="380"/>
        <v>18</v>
      </c>
      <c r="Q2040" s="8">
        <f t="shared" si="381"/>
        <v>207</v>
      </c>
      <c r="R2040" s="8">
        <f t="shared" si="382"/>
        <v>154.48707624133385</v>
      </c>
      <c r="S2040" s="8">
        <f t="shared" si="383"/>
        <v>155</v>
      </c>
      <c r="T2040" t="s">
        <v>62</v>
      </c>
    </row>
    <row r="2041" spans="1:20" x14ac:dyDescent="0.35">
      <c r="A2041" s="18" t="s">
        <v>4130</v>
      </c>
      <c r="B2041" s="18" t="s">
        <v>4131</v>
      </c>
      <c r="C2041" s="19">
        <v>597.29</v>
      </c>
      <c r="D2041" s="20">
        <f t="shared" si="372"/>
        <v>6.4797746152370748E-5</v>
      </c>
      <c r="E2041" s="10">
        <f>SUM($C$5:C2041)/SUM($C$5:$C$3941)</f>
        <v>0.95761863213328258</v>
      </c>
      <c r="F2041" t="str">
        <f t="shared" si="373"/>
        <v>C</v>
      </c>
      <c r="G2041" s="21">
        <v>3.4726162790697672</v>
      </c>
      <c r="H2041" s="22">
        <f t="shared" si="374"/>
        <v>2.0835697674418601</v>
      </c>
      <c r="I2041" s="23">
        <v>3.307692307692307</v>
      </c>
      <c r="J2041" s="23">
        <v>7.9101286807868263</v>
      </c>
      <c r="K2041" s="24">
        <f t="shared" si="375"/>
        <v>2.3914342523309013</v>
      </c>
      <c r="L2041" t="str">
        <f t="shared" si="376"/>
        <v>Z</v>
      </c>
      <c r="M2041" s="10">
        <f t="shared" si="377"/>
        <v>0.9</v>
      </c>
      <c r="N2041" s="24">
        <f t="shared" si="378"/>
        <v>1.2815515655446006</v>
      </c>
      <c r="O2041" s="25">
        <f t="shared" si="379"/>
        <v>14.336219174013575</v>
      </c>
      <c r="P2041" s="8">
        <f t="shared" si="380"/>
        <v>21</v>
      </c>
      <c r="Q2041" s="8">
        <f t="shared" si="381"/>
        <v>171.99999999999997</v>
      </c>
      <c r="R2041" s="8">
        <f t="shared" si="382"/>
        <v>128.49173628153679</v>
      </c>
      <c r="S2041" s="8">
        <f t="shared" si="383"/>
        <v>129</v>
      </c>
      <c r="T2041" t="s">
        <v>62</v>
      </c>
    </row>
    <row r="2042" spans="1:20" x14ac:dyDescent="0.35">
      <c r="A2042" s="18" t="s">
        <v>4132</v>
      </c>
      <c r="B2042" s="18" t="s">
        <v>4133</v>
      </c>
      <c r="C2042" s="19">
        <v>596.84</v>
      </c>
      <c r="D2042" s="20">
        <f t="shared" si="372"/>
        <v>6.4748927344474144E-5</v>
      </c>
      <c r="E2042" s="10">
        <f>SUM($C$5:C2042)/SUM($C$5:$C$3941)</f>
        <v>0.95768338106062711</v>
      </c>
      <c r="F2042" t="str">
        <f t="shared" si="373"/>
        <v>C</v>
      </c>
      <c r="G2042" s="21">
        <v>2.528983050847458</v>
      </c>
      <c r="H2042" s="22">
        <f t="shared" si="374"/>
        <v>1.5173898305084748</v>
      </c>
      <c r="I2042" s="23">
        <v>4.5384615384615383</v>
      </c>
      <c r="J2042" s="23">
        <v>22.038701732572981</v>
      </c>
      <c r="K2042" s="24">
        <f t="shared" si="375"/>
        <v>4.8559851275160808</v>
      </c>
      <c r="L2042" t="str">
        <f t="shared" si="376"/>
        <v>Z</v>
      </c>
      <c r="M2042" s="10">
        <f t="shared" si="377"/>
        <v>0.9</v>
      </c>
      <c r="N2042" s="24">
        <f t="shared" si="378"/>
        <v>1.2815515655446006</v>
      </c>
      <c r="O2042" s="25">
        <f t="shared" si="379"/>
        <v>39.942669847622632</v>
      </c>
      <c r="P2042" s="8">
        <f t="shared" si="380"/>
        <v>50</v>
      </c>
      <c r="Q2042" s="8">
        <f t="shared" si="381"/>
        <v>236</v>
      </c>
      <c r="R2042" s="8">
        <f t="shared" si="382"/>
        <v>176.36906589655416</v>
      </c>
      <c r="S2042" s="8">
        <f t="shared" si="383"/>
        <v>177</v>
      </c>
      <c r="T2042" t="s">
        <v>62</v>
      </c>
    </row>
    <row r="2043" spans="1:20" x14ac:dyDescent="0.35">
      <c r="A2043" s="18" t="s">
        <v>4134</v>
      </c>
      <c r="B2043" s="18" t="s">
        <v>4135</v>
      </c>
      <c r="C2043" s="19">
        <v>596.69000000000005</v>
      </c>
      <c r="D2043" s="20">
        <f t="shared" si="372"/>
        <v>6.47326544085086E-5</v>
      </c>
      <c r="E2043" s="10">
        <f>SUM($C$5:C2043)/SUM($C$5:$C$3941)</f>
        <v>0.95774811371503554</v>
      </c>
      <c r="F2043" t="str">
        <f t="shared" si="373"/>
        <v>C</v>
      </c>
      <c r="G2043" s="21">
        <v>0.42773476702508961</v>
      </c>
      <c r="H2043" s="22">
        <f t="shared" si="374"/>
        <v>0.25664086021505378</v>
      </c>
      <c r="I2043" s="23">
        <v>26.82692307692308</v>
      </c>
      <c r="J2043" s="23">
        <v>62.054599979229593</v>
      </c>
      <c r="K2043" s="24">
        <f t="shared" si="375"/>
        <v>2.3131463791540776</v>
      </c>
      <c r="L2043" t="str">
        <f t="shared" si="376"/>
        <v>Z</v>
      </c>
      <c r="M2043" s="10">
        <f t="shared" si="377"/>
        <v>0.9</v>
      </c>
      <c r="N2043" s="24">
        <f t="shared" si="378"/>
        <v>1.2815515655446006</v>
      </c>
      <c r="O2043" s="25">
        <f t="shared" si="379"/>
        <v>112.46698782774817</v>
      </c>
      <c r="P2043" s="8">
        <f t="shared" si="380"/>
        <v>167</v>
      </c>
      <c r="Q2043" s="8">
        <f t="shared" si="381"/>
        <v>1395.0000000000002</v>
      </c>
      <c r="R2043" s="8">
        <f t="shared" si="382"/>
        <v>1042.6515675464377</v>
      </c>
      <c r="S2043" s="8">
        <f t="shared" si="383"/>
        <v>1043</v>
      </c>
      <c r="T2043" t="s">
        <v>62</v>
      </c>
    </row>
    <row r="2044" spans="1:20" x14ac:dyDescent="0.35">
      <c r="A2044" s="18" t="s">
        <v>4136</v>
      </c>
      <c r="B2044" s="18" t="s">
        <v>4137</v>
      </c>
      <c r="C2044" s="19">
        <v>596.34</v>
      </c>
      <c r="D2044" s="20">
        <f t="shared" si="372"/>
        <v>6.4694684224589016E-5</v>
      </c>
      <c r="E2044" s="10">
        <f>SUM($C$5:C2044)/SUM($C$5:$C$3941)</f>
        <v>0.95781280839926008</v>
      </c>
      <c r="F2044" t="str">
        <f t="shared" si="373"/>
        <v>C</v>
      </c>
      <c r="G2044" s="21">
        <v>6.4819565217391304</v>
      </c>
      <c r="H2044" s="22">
        <f t="shared" si="374"/>
        <v>3.8891739130434781</v>
      </c>
      <c r="I2044" s="23">
        <v>1.7692307692307689</v>
      </c>
      <c r="J2044" s="23">
        <v>2.5484742426222788</v>
      </c>
      <c r="K2044" s="24">
        <f t="shared" si="375"/>
        <v>1.4404419632212884</v>
      </c>
      <c r="L2044" t="str">
        <f t="shared" si="376"/>
        <v>Y</v>
      </c>
      <c r="M2044" s="10">
        <f t="shared" si="377"/>
        <v>0.9</v>
      </c>
      <c r="N2044" s="24">
        <f t="shared" si="378"/>
        <v>1.2815515655446006</v>
      </c>
      <c r="O2044" s="25">
        <f t="shared" si="379"/>
        <v>4.6188231286683727</v>
      </c>
      <c r="P2044" s="8">
        <f t="shared" si="380"/>
        <v>9</v>
      </c>
      <c r="Q2044" s="8">
        <f t="shared" si="381"/>
        <v>91.999999999999986</v>
      </c>
      <c r="R2044" s="8">
        <f t="shared" si="382"/>
        <v>68.782859938594797</v>
      </c>
      <c r="S2044" s="8">
        <f t="shared" si="383"/>
        <v>69</v>
      </c>
      <c r="T2044" t="s">
        <v>62</v>
      </c>
    </row>
    <row r="2045" spans="1:20" x14ac:dyDescent="0.35">
      <c r="A2045" s="18" t="s">
        <v>4138</v>
      </c>
      <c r="B2045" s="18" t="s">
        <v>4139</v>
      </c>
      <c r="C2045" s="19">
        <v>595.5</v>
      </c>
      <c r="D2045" s="20">
        <f t="shared" si="372"/>
        <v>6.4603555783182001E-5</v>
      </c>
      <c r="E2045" s="10">
        <f>SUM($C$5:C2045)/SUM($C$5:$C$3941)</f>
        <v>0.95787741195504328</v>
      </c>
      <c r="F2045" t="str">
        <f t="shared" si="373"/>
        <v>C</v>
      </c>
      <c r="G2045" s="21">
        <v>0.8861607142857143</v>
      </c>
      <c r="H2045" s="22">
        <f t="shared" si="374"/>
        <v>0.53169642857142851</v>
      </c>
      <c r="I2045" s="23">
        <v>12.92307692307692</v>
      </c>
      <c r="J2045" s="23">
        <v>28.525080917103459</v>
      </c>
      <c r="K2045" s="24">
        <f t="shared" si="375"/>
        <v>2.2072979281091967</v>
      </c>
      <c r="L2045" t="str">
        <f t="shared" si="376"/>
        <v>Z</v>
      </c>
      <c r="M2045" s="10">
        <f t="shared" si="377"/>
        <v>0.9</v>
      </c>
      <c r="N2045" s="24">
        <f t="shared" si="378"/>
        <v>1.2815515655446006</v>
      </c>
      <c r="O2045" s="25">
        <f t="shared" si="379"/>
        <v>51.698503082176103</v>
      </c>
      <c r="P2045" s="8">
        <f t="shared" si="380"/>
        <v>78</v>
      </c>
      <c r="Q2045" s="8">
        <f t="shared" si="381"/>
        <v>671.99999999999977</v>
      </c>
      <c r="R2045" s="8">
        <f t="shared" si="382"/>
        <v>502.76815595242147</v>
      </c>
      <c r="S2045" s="8">
        <f t="shared" si="383"/>
        <v>503</v>
      </c>
      <c r="T2045" t="s">
        <v>62</v>
      </c>
    </row>
    <row r="2046" spans="1:20" x14ac:dyDescent="0.35">
      <c r="A2046" s="18" t="s">
        <v>4140</v>
      </c>
      <c r="B2046" s="18" t="s">
        <v>4141</v>
      </c>
      <c r="C2046" s="19">
        <v>595.29999999999995</v>
      </c>
      <c r="D2046" s="20">
        <f t="shared" si="372"/>
        <v>6.4581858535227947E-5</v>
      </c>
      <c r="E2046" s="10">
        <f>SUM($C$5:C2046)/SUM($C$5:$C$3941)</f>
        <v>0.95794199381357859</v>
      </c>
      <c r="F2046" t="str">
        <f t="shared" si="373"/>
        <v>C</v>
      </c>
      <c r="G2046" s="21">
        <v>2.5882608695652172</v>
      </c>
      <c r="H2046" s="22">
        <f t="shared" si="374"/>
        <v>1.5529565217391303</v>
      </c>
      <c r="I2046" s="23">
        <v>4.4230769230769234</v>
      </c>
      <c r="J2046" s="23">
        <v>30.784097087362539</v>
      </c>
      <c r="K2046" s="24">
        <f t="shared" si="375"/>
        <v>6.9598828197515301</v>
      </c>
      <c r="L2046" t="str">
        <f t="shared" si="376"/>
        <v>Z</v>
      </c>
      <c r="M2046" s="10">
        <f t="shared" si="377"/>
        <v>0.9</v>
      </c>
      <c r="N2046" s="24">
        <f t="shared" si="378"/>
        <v>1.2815515655446006</v>
      </c>
      <c r="O2046" s="25">
        <f t="shared" si="379"/>
        <v>55.792715988362794</v>
      </c>
      <c r="P2046" s="8">
        <f t="shared" si="380"/>
        <v>65</v>
      </c>
      <c r="Q2046" s="8">
        <f t="shared" si="381"/>
        <v>230</v>
      </c>
      <c r="R2046" s="8">
        <f t="shared" si="382"/>
        <v>172.10729044517512</v>
      </c>
      <c r="S2046" s="8">
        <f t="shared" si="383"/>
        <v>173</v>
      </c>
      <c r="T2046" t="s">
        <v>175</v>
      </c>
    </row>
    <row r="2047" spans="1:20" x14ac:dyDescent="0.35">
      <c r="A2047" s="18" t="s">
        <v>4142</v>
      </c>
      <c r="B2047" s="18" t="s">
        <v>4143</v>
      </c>
      <c r="C2047" s="19">
        <v>595.21</v>
      </c>
      <c r="D2047" s="20">
        <f t="shared" si="372"/>
        <v>6.4572094773648637E-5</v>
      </c>
      <c r="E2047" s="10">
        <f>SUM($C$5:C2047)/SUM($C$5:$C$3941)</f>
        <v>0.95800656590835231</v>
      </c>
      <c r="F2047" t="str">
        <f t="shared" si="373"/>
        <v>C</v>
      </c>
      <c r="G2047" s="21">
        <v>3.1829411764705879</v>
      </c>
      <c r="H2047" s="22">
        <f t="shared" si="374"/>
        <v>1.9097647058823526</v>
      </c>
      <c r="I2047" s="23">
        <v>3.5961538461538458</v>
      </c>
      <c r="J2047" s="23">
        <v>6.6014247285306142</v>
      </c>
      <c r="K2047" s="24">
        <f t="shared" si="375"/>
        <v>1.8356902988427379</v>
      </c>
      <c r="L2047" t="str">
        <f t="shared" si="376"/>
        <v>Y</v>
      </c>
      <c r="M2047" s="10">
        <f t="shared" si="377"/>
        <v>0.9</v>
      </c>
      <c r="N2047" s="24">
        <f t="shared" si="378"/>
        <v>1.2815515655446006</v>
      </c>
      <c r="O2047" s="25">
        <f t="shared" si="379"/>
        <v>11.964340352495265</v>
      </c>
      <c r="P2047" s="8">
        <f t="shared" si="380"/>
        <v>20</v>
      </c>
      <c r="Q2047" s="8">
        <f t="shared" si="381"/>
        <v>186.99999999999997</v>
      </c>
      <c r="R2047" s="8">
        <f t="shared" si="382"/>
        <v>139.94128891873567</v>
      </c>
      <c r="S2047" s="8">
        <f t="shared" si="383"/>
        <v>140</v>
      </c>
      <c r="T2047" t="s">
        <v>62</v>
      </c>
    </row>
    <row r="2048" spans="1:20" x14ac:dyDescent="0.35">
      <c r="A2048" s="18" t="s">
        <v>4144</v>
      </c>
      <c r="B2048" s="18" t="s">
        <v>4145</v>
      </c>
      <c r="C2048" s="19">
        <v>593.28</v>
      </c>
      <c r="D2048" s="20">
        <f t="shared" si="372"/>
        <v>6.4362716330892055E-5</v>
      </c>
      <c r="E2048" s="10">
        <f>SUM($C$5:C2048)/SUM($C$5:$C$3941)</f>
        <v>0.95807092862468313</v>
      </c>
      <c r="F2048" t="str">
        <f t="shared" si="373"/>
        <v>C</v>
      </c>
      <c r="G2048" s="21">
        <v>1.181832669322709</v>
      </c>
      <c r="H2048" s="22">
        <f t="shared" si="374"/>
        <v>0.70909960159362539</v>
      </c>
      <c r="I2048" s="23">
        <v>9.6538461538461533</v>
      </c>
      <c r="J2048" s="23">
        <v>19.02205594482426</v>
      </c>
      <c r="K2048" s="24">
        <f t="shared" si="375"/>
        <v>1.9704121695833896</v>
      </c>
      <c r="L2048" t="str">
        <f t="shared" si="376"/>
        <v>Y</v>
      </c>
      <c r="M2048" s="10">
        <f t="shared" si="377"/>
        <v>0.9</v>
      </c>
      <c r="N2048" s="24">
        <f t="shared" si="378"/>
        <v>1.2815515655446006</v>
      </c>
      <c r="O2048" s="25">
        <f t="shared" si="379"/>
        <v>34.475338413612555</v>
      </c>
      <c r="P2048" s="8">
        <f t="shared" si="380"/>
        <v>54</v>
      </c>
      <c r="Q2048" s="8">
        <f t="shared" si="381"/>
        <v>502</v>
      </c>
      <c r="R2048" s="8">
        <f t="shared" si="382"/>
        <v>376.28181979843708</v>
      </c>
      <c r="S2048" s="8">
        <f t="shared" si="383"/>
        <v>377</v>
      </c>
      <c r="T2048" t="s">
        <v>62</v>
      </c>
    </row>
    <row r="2049" spans="1:20" x14ac:dyDescent="0.35">
      <c r="A2049" s="18" t="s">
        <v>4146</v>
      </c>
      <c r="B2049" s="18" t="s">
        <v>4147</v>
      </c>
      <c r="C2049" s="19">
        <v>592.19000000000005</v>
      </c>
      <c r="D2049" s="20">
        <f t="shared" si="372"/>
        <v>6.424446632954249E-5</v>
      </c>
      <c r="E2049" s="10">
        <f>SUM($C$5:C2049)/SUM($C$5:$C$3941)</f>
        <v>0.95813517309101259</v>
      </c>
      <c r="F2049" t="str">
        <f t="shared" si="373"/>
        <v>C</v>
      </c>
      <c r="G2049" s="21">
        <v>0.10980715742629329</v>
      </c>
      <c r="H2049" s="22">
        <f t="shared" si="374"/>
        <v>6.5884294455775969E-2</v>
      </c>
      <c r="I2049" s="23">
        <v>103.7115384615385</v>
      </c>
      <c r="J2049" s="23">
        <v>743.77593443762828</v>
      </c>
      <c r="K2049" s="24">
        <f t="shared" si="375"/>
        <v>7.1715832729012901</v>
      </c>
      <c r="L2049" t="str">
        <f t="shared" si="376"/>
        <v>Z</v>
      </c>
      <c r="M2049" s="10">
        <f t="shared" si="377"/>
        <v>0.9</v>
      </c>
      <c r="N2049" s="24">
        <f t="shared" si="378"/>
        <v>1.2815515655446006</v>
      </c>
      <c r="O2049" s="25">
        <f t="shared" si="379"/>
        <v>1348.0102843780717</v>
      </c>
      <c r="P2049" s="8">
        <f t="shared" si="380"/>
        <v>1556</v>
      </c>
      <c r="Q2049" s="8">
        <f t="shared" si="381"/>
        <v>5393.0000000000018</v>
      </c>
      <c r="R2049" s="8">
        <f t="shared" si="382"/>
        <v>4046.1246514831832</v>
      </c>
      <c r="S2049" s="8">
        <f t="shared" si="383"/>
        <v>4047</v>
      </c>
      <c r="T2049" t="s">
        <v>62</v>
      </c>
    </row>
    <row r="2050" spans="1:20" x14ac:dyDescent="0.35">
      <c r="A2050" s="18" t="s">
        <v>4148</v>
      </c>
      <c r="B2050" s="18" t="s">
        <v>4149</v>
      </c>
      <c r="C2050" s="19">
        <v>591.53</v>
      </c>
      <c r="D2050" s="20">
        <f t="shared" si="372"/>
        <v>6.4172865411294121E-5</v>
      </c>
      <c r="E2050" s="10">
        <f>SUM($C$5:C2050)/SUM($C$5:$C$3941)</f>
        <v>0.95819934595642386</v>
      </c>
      <c r="F2050" t="str">
        <f t="shared" si="373"/>
        <v>C</v>
      </c>
      <c r="G2050" s="21">
        <v>2.8855121951219509</v>
      </c>
      <c r="H2050" s="22">
        <f t="shared" si="374"/>
        <v>1.7313073170731705</v>
      </c>
      <c r="I2050" s="23">
        <v>3.942307692307693</v>
      </c>
      <c r="J2050" s="23">
        <v>10.66497559181723</v>
      </c>
      <c r="K2050" s="24">
        <f t="shared" si="375"/>
        <v>2.7052621013390041</v>
      </c>
      <c r="L2050" t="str">
        <f t="shared" si="376"/>
        <v>Z</v>
      </c>
      <c r="M2050" s="10">
        <f t="shared" si="377"/>
        <v>0.9</v>
      </c>
      <c r="N2050" s="24">
        <f t="shared" si="378"/>
        <v>1.2815515655446006</v>
      </c>
      <c r="O2050" s="25">
        <f t="shared" si="379"/>
        <v>19.329069568889533</v>
      </c>
      <c r="P2050" s="8">
        <f t="shared" si="380"/>
        <v>28</v>
      </c>
      <c r="Q2050" s="8">
        <f t="shared" si="381"/>
        <v>205.00000000000003</v>
      </c>
      <c r="R2050" s="8">
        <f t="shared" si="382"/>
        <v>153.88803214380422</v>
      </c>
      <c r="S2050" s="8">
        <f t="shared" si="383"/>
        <v>154</v>
      </c>
      <c r="T2050" t="s">
        <v>62</v>
      </c>
    </row>
    <row r="2051" spans="1:20" x14ac:dyDescent="0.35">
      <c r="A2051" s="18" t="s">
        <v>4150</v>
      </c>
      <c r="B2051" s="18" t="s">
        <v>4151</v>
      </c>
      <c r="C2051" s="19">
        <v>591.02</v>
      </c>
      <c r="D2051" s="20">
        <f t="shared" si="372"/>
        <v>6.4117537429011297E-5</v>
      </c>
      <c r="E2051" s="10">
        <f>SUM($C$5:C2051)/SUM($C$5:$C$3941)</f>
        <v>0.95826346349385283</v>
      </c>
      <c r="F2051" t="str">
        <f t="shared" si="373"/>
        <v>C</v>
      </c>
      <c r="G2051" s="21">
        <v>2.6151327433628322</v>
      </c>
      <c r="H2051" s="22">
        <f t="shared" si="374"/>
        <v>1.5690796460176992</v>
      </c>
      <c r="I2051" s="23">
        <v>4.3461538461538458</v>
      </c>
      <c r="J2051" s="23">
        <v>9.6545927613562235</v>
      </c>
      <c r="K2051" s="24">
        <f t="shared" si="375"/>
        <v>2.2214107238518745</v>
      </c>
      <c r="L2051" t="str">
        <f t="shared" si="376"/>
        <v>Z</v>
      </c>
      <c r="M2051" s="10">
        <f t="shared" si="377"/>
        <v>0.9</v>
      </c>
      <c r="N2051" s="24">
        <f t="shared" si="378"/>
        <v>1.2815515655446006</v>
      </c>
      <c r="O2051" s="25">
        <f t="shared" si="379"/>
        <v>17.497864250784854</v>
      </c>
      <c r="P2051" s="8">
        <f t="shared" si="380"/>
        <v>27</v>
      </c>
      <c r="Q2051" s="8">
        <f t="shared" si="381"/>
        <v>225.99999999999997</v>
      </c>
      <c r="R2051" s="8">
        <f t="shared" si="382"/>
        <v>169.72535393657807</v>
      </c>
      <c r="S2051" s="8">
        <f t="shared" si="383"/>
        <v>170</v>
      </c>
      <c r="T2051" t="s">
        <v>62</v>
      </c>
    </row>
    <row r="2052" spans="1:20" x14ac:dyDescent="0.35">
      <c r="A2052" s="18" t="s">
        <v>4152</v>
      </c>
      <c r="B2052" s="18" t="s">
        <v>4153</v>
      </c>
      <c r="C2052" s="19">
        <v>591.01</v>
      </c>
      <c r="D2052" s="20">
        <f t="shared" si="372"/>
        <v>6.41164525666136E-5</v>
      </c>
      <c r="E2052" s="10">
        <f>SUM($C$5:C2052)/SUM($C$5:$C$3941)</f>
        <v>0.95832757994641937</v>
      </c>
      <c r="F2052" t="str">
        <f t="shared" si="373"/>
        <v>C</v>
      </c>
      <c r="G2052" s="21">
        <v>0.42396700143472021</v>
      </c>
      <c r="H2052" s="22">
        <f t="shared" si="374"/>
        <v>0.25438020086083213</v>
      </c>
      <c r="I2052" s="23">
        <v>26.80769230769231</v>
      </c>
      <c r="J2052" s="23">
        <v>35.351478024146381</v>
      </c>
      <c r="K2052" s="24">
        <f t="shared" si="375"/>
        <v>1.3187064973139251</v>
      </c>
      <c r="L2052" t="str">
        <f t="shared" si="376"/>
        <v>Y</v>
      </c>
      <c r="M2052" s="10">
        <f t="shared" si="377"/>
        <v>0.9</v>
      </c>
      <c r="N2052" s="24">
        <f t="shared" si="378"/>
        <v>1.2815515655446006</v>
      </c>
      <c r="O2052" s="25">
        <f t="shared" si="379"/>
        <v>64.07058058492602</v>
      </c>
      <c r="P2052" s="8">
        <f t="shared" si="380"/>
        <v>118</v>
      </c>
      <c r="Q2052" s="8">
        <f t="shared" si="381"/>
        <v>1394.0000000000002</v>
      </c>
      <c r="R2052" s="8">
        <f t="shared" si="382"/>
        <v>1046.8988717395316</v>
      </c>
      <c r="S2052" s="8">
        <f t="shared" si="383"/>
        <v>1047</v>
      </c>
      <c r="T2052" t="s">
        <v>175</v>
      </c>
    </row>
    <row r="2053" spans="1:20" x14ac:dyDescent="0.35">
      <c r="A2053" s="18" t="s">
        <v>4154</v>
      </c>
      <c r="B2053" s="18" t="s">
        <v>4155</v>
      </c>
      <c r="C2053" s="19">
        <v>590.73</v>
      </c>
      <c r="D2053" s="20">
        <f t="shared" ref="D2053:D2116" si="384">C2053/SUM($C$5:$C$3941)</f>
        <v>6.4086076419477933E-5</v>
      </c>
      <c r="E2053" s="10">
        <f>SUM($C$5:C2053)/SUM($C$5:$C$3941)</f>
        <v>0.95839166602283898</v>
      </c>
      <c r="F2053" t="str">
        <f t="shared" ref="F2053:F2116" si="385">IF(E2053-D2053&lt;CutA,"A",IF(E2053-D2053&lt;CutB,"B","C"))</f>
        <v>C</v>
      </c>
      <c r="G2053" s="21">
        <v>1.6096185286103539</v>
      </c>
      <c r="H2053" s="22">
        <f t="shared" ref="H2053:H2116" si="386">G2053*CostRatio</f>
        <v>0.96577111716621233</v>
      </c>
      <c r="I2053" s="23">
        <v>7.0576923076923066</v>
      </c>
      <c r="J2053" s="23">
        <v>33.468986792597661</v>
      </c>
      <c r="K2053" s="24">
        <f t="shared" ref="K2053:K2116" si="387">IF(I2053&gt;0,J2053/I2053,0)</f>
        <v>4.7421997635288244</v>
      </c>
      <c r="L2053" t="str">
        <f t="shared" ref="L2053:L2116" si="388">IF(K2053&lt;=CutX,"X",IF(K2053&lt;=CutY,"Y","Z"))</f>
        <v>Z</v>
      </c>
      <c r="M2053" s="10">
        <f t="shared" ref="M2053:M2116" si="389">_xlfn.XLOOKUP(F2053,TargetClass,TargetLevel)</f>
        <v>0.9</v>
      </c>
      <c r="N2053" s="24">
        <f t="shared" ref="N2053:N2116" si="390">_xlfn.NORM.S.INV(M2053)</f>
        <v>1.2815515655446006</v>
      </c>
      <c r="O2053" s="25">
        <f t="shared" ref="O2053:O2116" si="391">N2053*J2053*SQRT(LeadTime)</f>
        <v>60.658776810583788</v>
      </c>
      <c r="P2053" s="8">
        <f t="shared" ref="P2053:P2116" si="392">ROUNDUP(ROUND(I2053*LeadTime+O2053,6),0)</f>
        <v>75</v>
      </c>
      <c r="Q2053" s="8">
        <f t="shared" ref="Q2053:Q2116" si="393">I2053*WeeksPerYear</f>
        <v>366.99999999999994</v>
      </c>
      <c r="R2053" s="8">
        <f t="shared" ref="R2053:R2116" si="394">SQRT(2*Q2053*OrderCost/(HoldingRate*H2053))</f>
        <v>275.68359497868374</v>
      </c>
      <c r="S2053" s="8">
        <f t="shared" ref="S2053:S2116" si="395">MAX(ROUNDUP(ROUND(R2053,6),0),ROUNDUP(ROUND(I2053,6),0))</f>
        <v>276</v>
      </c>
      <c r="T2053" t="s">
        <v>62</v>
      </c>
    </row>
    <row r="2054" spans="1:20" x14ac:dyDescent="0.35">
      <c r="A2054" s="18" t="s">
        <v>4156</v>
      </c>
      <c r="B2054" s="18" t="s">
        <v>4157</v>
      </c>
      <c r="C2054" s="19">
        <v>590.04999999999995</v>
      </c>
      <c r="D2054" s="20">
        <f t="shared" si="384"/>
        <v>6.4012305776434158E-5</v>
      </c>
      <c r="E2054" s="10">
        <f>SUM($C$5:C2054)/SUM($C$5:$C$3941)</f>
        <v>0.95845567832861545</v>
      </c>
      <c r="F2054" t="str">
        <f t="shared" si="385"/>
        <v>C</v>
      </c>
      <c r="G2054" s="21">
        <v>1.040652557319224</v>
      </c>
      <c r="H2054" s="22">
        <f t="shared" si="386"/>
        <v>0.62439153439153439</v>
      </c>
      <c r="I2054" s="23">
        <v>10.90384615384615</v>
      </c>
      <c r="J2054" s="23">
        <v>39.083249315709487</v>
      </c>
      <c r="K2054" s="24">
        <f t="shared" si="387"/>
        <v>3.5843544345976968</v>
      </c>
      <c r="L2054" t="str">
        <f t="shared" si="388"/>
        <v>Z</v>
      </c>
      <c r="M2054" s="10">
        <f t="shared" si="389"/>
        <v>0.9</v>
      </c>
      <c r="N2054" s="24">
        <f t="shared" si="390"/>
        <v>1.2815515655446006</v>
      </c>
      <c r="O2054" s="25">
        <f t="shared" si="391"/>
        <v>70.833996617978315</v>
      </c>
      <c r="P2054" s="8">
        <f t="shared" si="392"/>
        <v>93</v>
      </c>
      <c r="Q2054" s="8">
        <f t="shared" si="393"/>
        <v>566.99999999999977</v>
      </c>
      <c r="R2054" s="8">
        <f t="shared" si="394"/>
        <v>426.16524041099927</v>
      </c>
      <c r="S2054" s="8">
        <f t="shared" si="395"/>
        <v>427</v>
      </c>
      <c r="T2054" t="s">
        <v>62</v>
      </c>
    </row>
    <row r="2055" spans="1:20" x14ac:dyDescent="0.35">
      <c r="A2055" s="18" t="s">
        <v>4158</v>
      </c>
      <c r="B2055" s="18" t="s">
        <v>4159</v>
      </c>
      <c r="C2055" s="19">
        <v>589.73</v>
      </c>
      <c r="D2055" s="20">
        <f t="shared" si="384"/>
        <v>6.3977590179707677E-5</v>
      </c>
      <c r="E2055" s="10">
        <f>SUM($C$5:C2055)/SUM($C$5:$C$3941)</f>
        <v>0.95851965591879518</v>
      </c>
      <c r="F2055" t="str">
        <f t="shared" si="385"/>
        <v>C</v>
      </c>
      <c r="G2055" s="21">
        <v>3.5313173652694609</v>
      </c>
      <c r="H2055" s="22">
        <f t="shared" si="386"/>
        <v>2.1187904191616767</v>
      </c>
      <c r="I2055" s="23">
        <v>3.2115384615384621</v>
      </c>
      <c r="J2055" s="23">
        <v>4.1175689499163504</v>
      </c>
      <c r="K2055" s="24">
        <f t="shared" si="387"/>
        <v>1.2821172778182646</v>
      </c>
      <c r="L2055" t="str">
        <f t="shared" si="388"/>
        <v>Y</v>
      </c>
      <c r="M2055" s="10">
        <f t="shared" si="389"/>
        <v>0.9</v>
      </c>
      <c r="N2055" s="24">
        <f t="shared" si="390"/>
        <v>1.2815515655446006</v>
      </c>
      <c r="O2055" s="25">
        <f t="shared" si="391"/>
        <v>7.4626309270409905</v>
      </c>
      <c r="P2055" s="8">
        <f t="shared" si="392"/>
        <v>14</v>
      </c>
      <c r="Q2055" s="8">
        <f t="shared" si="393"/>
        <v>167.00000000000003</v>
      </c>
      <c r="R2055" s="8">
        <f t="shared" si="394"/>
        <v>125.55361833424185</v>
      </c>
      <c r="S2055" s="8">
        <f t="shared" si="395"/>
        <v>126</v>
      </c>
      <c r="T2055" t="s">
        <v>62</v>
      </c>
    </row>
    <row r="2056" spans="1:20" x14ac:dyDescent="0.35">
      <c r="A2056" s="18" t="s">
        <v>4160</v>
      </c>
      <c r="B2056" s="18" t="s">
        <v>4161</v>
      </c>
      <c r="C2056" s="19">
        <v>589.07000000000005</v>
      </c>
      <c r="D2056" s="20">
        <f t="shared" si="384"/>
        <v>6.3905989261459322E-5</v>
      </c>
      <c r="E2056" s="10">
        <f>SUM($C$5:C2056)/SUM($C$5:$C$3941)</f>
        <v>0.95858356190805671</v>
      </c>
      <c r="F2056" t="str">
        <f t="shared" si="385"/>
        <v>C</v>
      </c>
      <c r="G2056" s="21">
        <v>1.912564935064935</v>
      </c>
      <c r="H2056" s="22">
        <f t="shared" si="386"/>
        <v>1.147538961038961</v>
      </c>
      <c r="I2056" s="23">
        <v>5.9230769230769234</v>
      </c>
      <c r="J2056" s="23">
        <v>9.1476904914464683</v>
      </c>
      <c r="K2056" s="24">
        <f t="shared" si="387"/>
        <v>1.5444152777766764</v>
      </c>
      <c r="L2056" t="str">
        <f t="shared" si="388"/>
        <v>Y</v>
      </c>
      <c r="M2056" s="10">
        <f t="shared" si="389"/>
        <v>0.9</v>
      </c>
      <c r="N2056" s="24">
        <f t="shared" si="390"/>
        <v>1.2815515655446006</v>
      </c>
      <c r="O2056" s="25">
        <f t="shared" si="391"/>
        <v>16.579160859918098</v>
      </c>
      <c r="P2056" s="8">
        <f t="shared" si="392"/>
        <v>29</v>
      </c>
      <c r="Q2056" s="8">
        <f t="shared" si="393"/>
        <v>308</v>
      </c>
      <c r="R2056" s="8">
        <f t="shared" si="394"/>
        <v>231.68965150047521</v>
      </c>
      <c r="S2056" s="8">
        <f t="shared" si="395"/>
        <v>232</v>
      </c>
      <c r="T2056" t="s">
        <v>175</v>
      </c>
    </row>
    <row r="2057" spans="1:20" x14ac:dyDescent="0.35">
      <c r="A2057" s="18" t="s">
        <v>4162</v>
      </c>
      <c r="B2057" s="18" t="s">
        <v>4163</v>
      </c>
      <c r="C2057" s="19">
        <v>588.4</v>
      </c>
      <c r="D2057" s="20">
        <f t="shared" si="384"/>
        <v>6.3833303480813244E-5</v>
      </c>
      <c r="E2057" s="10">
        <f>SUM($C$5:C2057)/SUM($C$5:$C$3941)</f>
        <v>0.95864739521153752</v>
      </c>
      <c r="F2057" t="str">
        <f t="shared" si="385"/>
        <v>C</v>
      </c>
      <c r="G2057" s="21">
        <v>0.89695121951219514</v>
      </c>
      <c r="H2057" s="22">
        <f t="shared" si="386"/>
        <v>0.53817073170731711</v>
      </c>
      <c r="I2057" s="23">
        <v>12.61538461538461</v>
      </c>
      <c r="J2057" s="23">
        <v>17.8140216266804</v>
      </c>
      <c r="K2057" s="24">
        <f t="shared" si="387"/>
        <v>1.4120870801636909</v>
      </c>
      <c r="L2057" t="str">
        <f t="shared" si="388"/>
        <v>Y</v>
      </c>
      <c r="M2057" s="10">
        <f t="shared" si="389"/>
        <v>0.9</v>
      </c>
      <c r="N2057" s="24">
        <f t="shared" si="390"/>
        <v>1.2815515655446006</v>
      </c>
      <c r="O2057" s="25">
        <f t="shared" si="391"/>
        <v>32.285911989146634</v>
      </c>
      <c r="P2057" s="8">
        <f t="shared" si="392"/>
        <v>58</v>
      </c>
      <c r="Q2057" s="8">
        <f t="shared" si="393"/>
        <v>655.99999999999966</v>
      </c>
      <c r="R2057" s="8">
        <f t="shared" si="394"/>
        <v>493.74974005161994</v>
      </c>
      <c r="S2057" s="8">
        <f t="shared" si="395"/>
        <v>494</v>
      </c>
      <c r="T2057" t="s">
        <v>62</v>
      </c>
    </row>
    <row r="2058" spans="1:20" x14ac:dyDescent="0.35">
      <c r="A2058" s="18" t="s">
        <v>4164</v>
      </c>
      <c r="B2058" s="18" t="s">
        <v>4165</v>
      </c>
      <c r="C2058" s="19">
        <v>586.79999999999995</v>
      </c>
      <c r="D2058" s="20">
        <f t="shared" si="384"/>
        <v>6.3659725497180854E-5</v>
      </c>
      <c r="E2058" s="10">
        <f>SUM($C$5:C2058)/SUM($C$5:$C$3941)</f>
        <v>0.95871105493703479</v>
      </c>
      <c r="F2058" t="str">
        <f t="shared" si="385"/>
        <v>C</v>
      </c>
      <c r="G2058" s="21">
        <v>4.1617021276595736</v>
      </c>
      <c r="H2058" s="22">
        <f t="shared" si="386"/>
        <v>2.4970212765957442</v>
      </c>
      <c r="I2058" s="23">
        <v>2.7115384615384621</v>
      </c>
      <c r="J2058" s="23">
        <v>3.577360942401143</v>
      </c>
      <c r="K2058" s="24">
        <f t="shared" si="387"/>
        <v>1.3193104184741802</v>
      </c>
      <c r="L2058" t="str">
        <f t="shared" si="388"/>
        <v>Y</v>
      </c>
      <c r="M2058" s="10">
        <f t="shared" si="389"/>
        <v>0.9</v>
      </c>
      <c r="N2058" s="24">
        <f t="shared" si="390"/>
        <v>1.2815515655446006</v>
      </c>
      <c r="O2058" s="25">
        <f t="shared" si="391"/>
        <v>6.4835646301669385</v>
      </c>
      <c r="P2058" s="8">
        <f t="shared" si="392"/>
        <v>12</v>
      </c>
      <c r="Q2058" s="8">
        <f t="shared" si="393"/>
        <v>141.00000000000003</v>
      </c>
      <c r="R2058" s="8">
        <f t="shared" si="394"/>
        <v>106.27067343684165</v>
      </c>
      <c r="S2058" s="8">
        <f t="shared" si="395"/>
        <v>107</v>
      </c>
      <c r="T2058" t="s">
        <v>62</v>
      </c>
    </row>
    <row r="2059" spans="1:20" x14ac:dyDescent="0.35">
      <c r="A2059" s="18" t="s">
        <v>4166</v>
      </c>
      <c r="B2059" s="18" t="s">
        <v>4167</v>
      </c>
      <c r="C2059" s="19">
        <v>586.01</v>
      </c>
      <c r="D2059" s="20">
        <f t="shared" si="384"/>
        <v>6.3574021367762362E-5</v>
      </c>
      <c r="E2059" s="10">
        <f>SUM($C$5:C2059)/SUM($C$5:$C$3941)</f>
        <v>0.9587746289584026</v>
      </c>
      <c r="F2059" t="str">
        <f t="shared" si="385"/>
        <v>C</v>
      </c>
      <c r="G2059" s="21">
        <v>0.1187938374214474</v>
      </c>
      <c r="H2059" s="22">
        <f t="shared" si="386"/>
        <v>7.1276302452868437E-2</v>
      </c>
      <c r="I2059" s="23">
        <v>94.865384615384613</v>
      </c>
      <c r="J2059" s="23">
        <v>667.70088491738352</v>
      </c>
      <c r="K2059" s="24">
        <f t="shared" si="387"/>
        <v>7.0384038142517626</v>
      </c>
      <c r="L2059" t="str">
        <f t="shared" si="388"/>
        <v>Z</v>
      </c>
      <c r="M2059" s="10">
        <f t="shared" si="389"/>
        <v>0.9</v>
      </c>
      <c r="N2059" s="24">
        <f t="shared" si="390"/>
        <v>1.2815515655446006</v>
      </c>
      <c r="O2059" s="25">
        <f t="shared" si="391"/>
        <v>1210.132807587431</v>
      </c>
      <c r="P2059" s="8">
        <f t="shared" si="392"/>
        <v>1400</v>
      </c>
      <c r="Q2059" s="8">
        <f t="shared" si="393"/>
        <v>4933</v>
      </c>
      <c r="R2059" s="8">
        <f t="shared" si="394"/>
        <v>3720.4714356528852</v>
      </c>
      <c r="S2059" s="8">
        <f t="shared" si="395"/>
        <v>3721</v>
      </c>
      <c r="T2059" t="s">
        <v>62</v>
      </c>
    </row>
    <row r="2060" spans="1:20" x14ac:dyDescent="0.35">
      <c r="A2060" s="18" t="s">
        <v>4168</v>
      </c>
      <c r="B2060" s="18" t="s">
        <v>4169</v>
      </c>
      <c r="C2060" s="19">
        <v>585.4</v>
      </c>
      <c r="D2060" s="20">
        <f t="shared" si="384"/>
        <v>6.3507844761502504E-5</v>
      </c>
      <c r="E2060" s="10">
        <f>SUM($C$5:C2060)/SUM($C$5:$C$3941)</f>
        <v>0.9588381368031641</v>
      </c>
      <c r="F2060" t="str">
        <f t="shared" si="385"/>
        <v>C</v>
      </c>
      <c r="G2060" s="21">
        <v>8.1305555555555546</v>
      </c>
      <c r="H2060" s="22">
        <f t="shared" si="386"/>
        <v>4.878333333333333</v>
      </c>
      <c r="I2060" s="23">
        <v>1.384615384615385</v>
      </c>
      <c r="J2060" s="23">
        <v>2.377623184197442</v>
      </c>
      <c r="K2060" s="24">
        <f t="shared" si="387"/>
        <v>1.717172299698152</v>
      </c>
      <c r="L2060" t="str">
        <f t="shared" si="388"/>
        <v>Y</v>
      </c>
      <c r="M2060" s="10">
        <f t="shared" si="389"/>
        <v>0.9</v>
      </c>
      <c r="N2060" s="24">
        <f t="shared" si="390"/>
        <v>1.2815515655446006</v>
      </c>
      <c r="O2060" s="25">
        <f t="shared" si="391"/>
        <v>4.3091747880996554</v>
      </c>
      <c r="P2060" s="8">
        <f t="shared" si="392"/>
        <v>8</v>
      </c>
      <c r="Q2060" s="8">
        <f t="shared" si="393"/>
        <v>72.000000000000028</v>
      </c>
      <c r="R2060" s="8">
        <f t="shared" si="394"/>
        <v>54.330726205752264</v>
      </c>
      <c r="S2060" s="8">
        <f t="shared" si="395"/>
        <v>55</v>
      </c>
      <c r="T2060" t="s">
        <v>62</v>
      </c>
    </row>
    <row r="2061" spans="1:20" x14ac:dyDescent="0.35">
      <c r="A2061" s="18" t="s">
        <v>4170</v>
      </c>
      <c r="B2061" s="18" t="s">
        <v>4171</v>
      </c>
      <c r="C2061" s="19">
        <v>585.07000000000005</v>
      </c>
      <c r="D2061" s="20">
        <f t="shared" si="384"/>
        <v>6.347204430237834E-5</v>
      </c>
      <c r="E2061" s="10">
        <f>SUM($C$5:C2061)/SUM($C$5:$C$3941)</f>
        <v>0.95890160884746656</v>
      </c>
      <c r="F2061" t="str">
        <f t="shared" si="385"/>
        <v>C</v>
      </c>
      <c r="G2061" s="21">
        <v>1.477449494949495</v>
      </c>
      <c r="H2061" s="22">
        <f t="shared" si="386"/>
        <v>0.88646969696969691</v>
      </c>
      <c r="I2061" s="23">
        <v>7.615384615384615</v>
      </c>
      <c r="J2061" s="23">
        <v>25.235482214419211</v>
      </c>
      <c r="K2061" s="24">
        <f t="shared" si="387"/>
        <v>3.3137501897722199</v>
      </c>
      <c r="L2061" t="str">
        <f t="shared" si="388"/>
        <v>Z</v>
      </c>
      <c r="M2061" s="10">
        <f t="shared" si="389"/>
        <v>0.9</v>
      </c>
      <c r="N2061" s="24">
        <f t="shared" si="390"/>
        <v>1.2815515655446006</v>
      </c>
      <c r="O2061" s="25">
        <f t="shared" si="391"/>
        <v>45.73647516842275</v>
      </c>
      <c r="P2061" s="8">
        <f t="shared" si="392"/>
        <v>61</v>
      </c>
      <c r="Q2061" s="8">
        <f t="shared" si="393"/>
        <v>396</v>
      </c>
      <c r="R2061" s="8">
        <f t="shared" si="394"/>
        <v>298.90325444841233</v>
      </c>
      <c r="S2061" s="8">
        <f t="shared" si="395"/>
        <v>299</v>
      </c>
      <c r="T2061" t="s">
        <v>62</v>
      </c>
    </row>
    <row r="2062" spans="1:20" x14ac:dyDescent="0.35">
      <c r="A2062" s="18" t="s">
        <v>4172</v>
      </c>
      <c r="B2062" s="18" t="s">
        <v>4173</v>
      </c>
      <c r="C2062" s="19">
        <v>580.55999999999995</v>
      </c>
      <c r="D2062" s="20">
        <f t="shared" si="384"/>
        <v>6.2982771361014506E-5</v>
      </c>
      <c r="E2062" s="10">
        <f>SUM($C$5:C2062)/SUM($C$5:$C$3941)</f>
        <v>0.95896459161882763</v>
      </c>
      <c r="F2062" t="str">
        <f t="shared" si="385"/>
        <v>C</v>
      </c>
      <c r="G2062" s="21">
        <v>0.77927516778523498</v>
      </c>
      <c r="H2062" s="22">
        <f t="shared" si="386"/>
        <v>0.46756510067114099</v>
      </c>
      <c r="I2062" s="23">
        <v>14.32692307692308</v>
      </c>
      <c r="J2062" s="23">
        <v>99.787366317692843</v>
      </c>
      <c r="K2062" s="24">
        <f t="shared" si="387"/>
        <v>6.9650242262013782</v>
      </c>
      <c r="L2062" t="str">
        <f t="shared" si="388"/>
        <v>Z</v>
      </c>
      <c r="M2062" s="10">
        <f t="shared" si="389"/>
        <v>0.9</v>
      </c>
      <c r="N2062" s="24">
        <f t="shared" si="390"/>
        <v>1.2815515655446006</v>
      </c>
      <c r="O2062" s="25">
        <f t="shared" si="391"/>
        <v>180.85338583717254</v>
      </c>
      <c r="P2062" s="8">
        <f t="shared" si="392"/>
        <v>210</v>
      </c>
      <c r="Q2062" s="8">
        <f t="shared" si="393"/>
        <v>745.00000000000023</v>
      </c>
      <c r="R2062" s="8">
        <f t="shared" si="394"/>
        <v>564.51058586400677</v>
      </c>
      <c r="S2062" s="8">
        <f t="shared" si="395"/>
        <v>565</v>
      </c>
      <c r="T2062" t="s">
        <v>62</v>
      </c>
    </row>
    <row r="2063" spans="1:20" x14ac:dyDescent="0.35">
      <c r="A2063" s="18" t="s">
        <v>4174</v>
      </c>
      <c r="B2063" s="18" t="s">
        <v>4175</v>
      </c>
      <c r="C2063" s="19">
        <v>579.09</v>
      </c>
      <c r="D2063" s="20">
        <f t="shared" si="384"/>
        <v>6.2823296588552252E-5</v>
      </c>
      <c r="E2063" s="10">
        <f>SUM($C$5:C2063)/SUM($C$5:$C$3941)</f>
        <v>0.9590274149154161</v>
      </c>
      <c r="F2063" t="str">
        <f t="shared" si="385"/>
        <v>C</v>
      </c>
      <c r="G2063" s="21">
        <v>0.5595072463768116</v>
      </c>
      <c r="H2063" s="22">
        <f t="shared" si="386"/>
        <v>0.33570434782608694</v>
      </c>
      <c r="I2063" s="23">
        <v>19.90384615384615</v>
      </c>
      <c r="J2063" s="23">
        <v>83.792989461865218</v>
      </c>
      <c r="K2063" s="24">
        <f t="shared" si="387"/>
        <v>4.2098893256202823</v>
      </c>
      <c r="L2063" t="str">
        <f t="shared" si="388"/>
        <v>Z</v>
      </c>
      <c r="M2063" s="10">
        <f t="shared" si="389"/>
        <v>0.9</v>
      </c>
      <c r="N2063" s="24">
        <f t="shared" si="390"/>
        <v>1.2815515655446006</v>
      </c>
      <c r="O2063" s="25">
        <f t="shared" si="391"/>
        <v>151.86537547599264</v>
      </c>
      <c r="P2063" s="8">
        <f t="shared" si="392"/>
        <v>192</v>
      </c>
      <c r="Q2063" s="8">
        <f t="shared" si="393"/>
        <v>1034.9999999999998</v>
      </c>
      <c r="R2063" s="8">
        <f t="shared" si="394"/>
        <v>785.24773022541888</v>
      </c>
      <c r="S2063" s="8">
        <f t="shared" si="395"/>
        <v>786</v>
      </c>
      <c r="T2063" t="s">
        <v>62</v>
      </c>
    </row>
    <row r="2064" spans="1:20" x14ac:dyDescent="0.35">
      <c r="A2064" s="18" t="s">
        <v>4176</v>
      </c>
      <c r="B2064" s="18" t="s">
        <v>4177</v>
      </c>
      <c r="C2064" s="19">
        <v>578.86</v>
      </c>
      <c r="D2064" s="20">
        <f t="shared" si="384"/>
        <v>6.2798344753405095E-5</v>
      </c>
      <c r="E2064" s="10">
        <f>SUM($C$5:C2064)/SUM($C$5:$C$3941)</f>
        <v>0.95909021326016941</v>
      </c>
      <c r="F2064" t="str">
        <f t="shared" si="385"/>
        <v>C</v>
      </c>
      <c r="G2064" s="21">
        <v>2.06</v>
      </c>
      <c r="H2064" s="22">
        <f t="shared" si="386"/>
        <v>1.236</v>
      </c>
      <c r="I2064" s="23">
        <v>5.4038461538461542</v>
      </c>
      <c r="J2064" s="23">
        <v>14.53361163888677</v>
      </c>
      <c r="K2064" s="24">
        <f t="shared" si="387"/>
        <v>2.6894939687619646</v>
      </c>
      <c r="L2064" t="str">
        <f t="shared" si="388"/>
        <v>Z</v>
      </c>
      <c r="M2064" s="10">
        <f t="shared" si="389"/>
        <v>0.9</v>
      </c>
      <c r="N2064" s="24">
        <f t="shared" si="390"/>
        <v>1.2815515655446006</v>
      </c>
      <c r="O2064" s="25">
        <f t="shared" si="391"/>
        <v>26.340537588365748</v>
      </c>
      <c r="P2064" s="8">
        <f t="shared" si="392"/>
        <v>38</v>
      </c>
      <c r="Q2064" s="8">
        <f t="shared" si="393"/>
        <v>281</v>
      </c>
      <c r="R2064" s="8">
        <f t="shared" si="394"/>
        <v>213.23521206271354</v>
      </c>
      <c r="S2064" s="8">
        <f t="shared" si="395"/>
        <v>214</v>
      </c>
      <c r="T2064" t="s">
        <v>175</v>
      </c>
    </row>
    <row r="2065" spans="1:20" x14ac:dyDescent="0.35">
      <c r="A2065" s="18" t="s">
        <v>4178</v>
      </c>
      <c r="B2065" s="18" t="s">
        <v>4179</v>
      </c>
      <c r="C2065" s="19">
        <v>577.77</v>
      </c>
      <c r="D2065" s="20">
        <f t="shared" si="384"/>
        <v>6.2680094752055529E-5</v>
      </c>
      <c r="E2065" s="10">
        <f>SUM($C$5:C2065)/SUM($C$5:$C$3941)</f>
        <v>0.95915289335492149</v>
      </c>
      <c r="F2065" t="str">
        <f t="shared" si="385"/>
        <v>C</v>
      </c>
      <c r="G2065" s="21">
        <v>1.206200417536534</v>
      </c>
      <c r="H2065" s="22">
        <f t="shared" si="386"/>
        <v>0.72372025052192035</v>
      </c>
      <c r="I2065" s="23">
        <v>9.2115384615384617</v>
      </c>
      <c r="J2065" s="23">
        <v>12.09008107217752</v>
      </c>
      <c r="K2065" s="24">
        <f t="shared" si="387"/>
        <v>1.3124931435349292</v>
      </c>
      <c r="L2065" t="str">
        <f t="shared" si="388"/>
        <v>Y</v>
      </c>
      <c r="M2065" s="10">
        <f t="shared" si="389"/>
        <v>0.9</v>
      </c>
      <c r="N2065" s="24">
        <f t="shared" si="390"/>
        <v>1.2815515655446006</v>
      </c>
      <c r="O2065" s="25">
        <f t="shared" si="391"/>
        <v>21.911913077132027</v>
      </c>
      <c r="P2065" s="8">
        <f t="shared" si="392"/>
        <v>41</v>
      </c>
      <c r="Q2065" s="8">
        <f t="shared" si="393"/>
        <v>479</v>
      </c>
      <c r="R2065" s="8">
        <f t="shared" si="394"/>
        <v>363.82906648253464</v>
      </c>
      <c r="S2065" s="8">
        <f t="shared" si="395"/>
        <v>364</v>
      </c>
      <c r="T2065" t="s">
        <v>62</v>
      </c>
    </row>
    <row r="2066" spans="1:20" x14ac:dyDescent="0.35">
      <c r="A2066" s="18" t="s">
        <v>4180</v>
      </c>
      <c r="B2066" s="18" t="s">
        <v>4181</v>
      </c>
      <c r="C2066" s="19">
        <v>577.51</v>
      </c>
      <c r="D2066" s="20">
        <f t="shared" si="384"/>
        <v>6.2651888329715269E-5</v>
      </c>
      <c r="E2066" s="10">
        <f>SUM($C$5:C2066)/SUM($C$5:$C$3941)</f>
        <v>0.95921554524325114</v>
      </c>
      <c r="F2066" t="str">
        <f t="shared" si="385"/>
        <v>C</v>
      </c>
      <c r="G2066" s="21">
        <v>0.55906098741529531</v>
      </c>
      <c r="H2066" s="22">
        <f t="shared" si="386"/>
        <v>0.33543659244917717</v>
      </c>
      <c r="I2066" s="23">
        <v>19.86538461538462</v>
      </c>
      <c r="J2066" s="23">
        <v>38.802682768659807</v>
      </c>
      <c r="K2066" s="24">
        <f t="shared" si="387"/>
        <v>1.9532812235917807</v>
      </c>
      <c r="L2066" t="str">
        <f t="shared" si="388"/>
        <v>Y</v>
      </c>
      <c r="M2066" s="10">
        <f t="shared" si="389"/>
        <v>0.9</v>
      </c>
      <c r="N2066" s="24">
        <f t="shared" si="390"/>
        <v>1.2815515655446006</v>
      </c>
      <c r="O2066" s="25">
        <f t="shared" si="391"/>
        <v>70.325501285763266</v>
      </c>
      <c r="P2066" s="8">
        <f t="shared" si="392"/>
        <v>111</v>
      </c>
      <c r="Q2066" s="8">
        <f t="shared" si="393"/>
        <v>1033.0000000000002</v>
      </c>
      <c r="R2066" s="8">
        <f t="shared" si="394"/>
        <v>784.80170842813493</v>
      </c>
      <c r="S2066" s="8">
        <f t="shared" si="395"/>
        <v>785</v>
      </c>
      <c r="T2066" t="s">
        <v>62</v>
      </c>
    </row>
    <row r="2067" spans="1:20" x14ac:dyDescent="0.35">
      <c r="A2067" s="18" t="s">
        <v>4182</v>
      </c>
      <c r="B2067" s="18" t="s">
        <v>4183</v>
      </c>
      <c r="C2067" s="19">
        <v>576.84</v>
      </c>
      <c r="D2067" s="20">
        <f t="shared" si="384"/>
        <v>6.2579202549069204E-5</v>
      </c>
      <c r="E2067" s="10">
        <f>SUM($C$5:C2067)/SUM($C$5:$C$3941)</f>
        <v>0.95927812444580018</v>
      </c>
      <c r="F2067" t="str">
        <f t="shared" si="385"/>
        <v>C</v>
      </c>
      <c r="G2067" s="21">
        <v>0.39672627235213209</v>
      </c>
      <c r="H2067" s="22">
        <f t="shared" si="386"/>
        <v>0.23803576341127924</v>
      </c>
      <c r="I2067" s="23">
        <v>27.96153846153846</v>
      </c>
      <c r="J2067" s="23">
        <v>52.068191162359973</v>
      </c>
      <c r="K2067" s="24">
        <f t="shared" si="387"/>
        <v>1.8621361351050336</v>
      </c>
      <c r="L2067" t="str">
        <f t="shared" si="388"/>
        <v>Y</v>
      </c>
      <c r="M2067" s="10">
        <f t="shared" si="389"/>
        <v>0.9</v>
      </c>
      <c r="N2067" s="24">
        <f t="shared" si="390"/>
        <v>1.2815515655446006</v>
      </c>
      <c r="O2067" s="25">
        <f t="shared" si="391"/>
        <v>94.367744270852768</v>
      </c>
      <c r="P2067" s="8">
        <f t="shared" si="392"/>
        <v>151</v>
      </c>
      <c r="Q2067" s="8">
        <f t="shared" si="393"/>
        <v>1454</v>
      </c>
      <c r="R2067" s="8">
        <f t="shared" si="394"/>
        <v>1105.2896291145109</v>
      </c>
      <c r="S2067" s="8">
        <f t="shared" si="395"/>
        <v>1106</v>
      </c>
      <c r="T2067" t="s">
        <v>62</v>
      </c>
    </row>
    <row r="2068" spans="1:20" x14ac:dyDescent="0.35">
      <c r="A2068" s="18" t="s">
        <v>4184</v>
      </c>
      <c r="B2068" s="18" t="s">
        <v>4185</v>
      </c>
      <c r="C2068" s="19">
        <v>576.23</v>
      </c>
      <c r="D2068" s="20">
        <f t="shared" si="384"/>
        <v>6.2513025942809346E-5</v>
      </c>
      <c r="E2068" s="10">
        <f>SUM($C$5:C2068)/SUM($C$5:$C$3941)</f>
        <v>0.95934063747174303</v>
      </c>
      <c r="F2068" t="str">
        <f t="shared" si="385"/>
        <v>C</v>
      </c>
      <c r="G2068" s="21">
        <v>1.485128865979382</v>
      </c>
      <c r="H2068" s="22">
        <f t="shared" si="386"/>
        <v>0.89107731958762915</v>
      </c>
      <c r="I2068" s="23">
        <v>7.4615384615384617</v>
      </c>
      <c r="J2068" s="23">
        <v>16.31847447990874</v>
      </c>
      <c r="K2068" s="24">
        <f t="shared" si="387"/>
        <v>2.1870120436991094</v>
      </c>
      <c r="L2068" t="str">
        <f t="shared" si="388"/>
        <v>Z</v>
      </c>
      <c r="M2068" s="10">
        <f t="shared" si="389"/>
        <v>0.9</v>
      </c>
      <c r="N2068" s="24">
        <f t="shared" si="390"/>
        <v>1.2815515655446006</v>
      </c>
      <c r="O2068" s="25">
        <f t="shared" si="391"/>
        <v>29.575400877833527</v>
      </c>
      <c r="P2068" s="8">
        <f t="shared" si="392"/>
        <v>45</v>
      </c>
      <c r="Q2068" s="8">
        <f t="shared" si="393"/>
        <v>388</v>
      </c>
      <c r="R2068" s="8">
        <f t="shared" si="394"/>
        <v>295.10268824230656</v>
      </c>
      <c r="S2068" s="8">
        <f t="shared" si="395"/>
        <v>296</v>
      </c>
      <c r="T2068" t="s">
        <v>62</v>
      </c>
    </row>
    <row r="2069" spans="1:20" x14ac:dyDescent="0.35">
      <c r="A2069" s="18" t="s">
        <v>4186</v>
      </c>
      <c r="B2069" s="18" t="s">
        <v>4187</v>
      </c>
      <c r="C2069" s="19">
        <v>575.27</v>
      </c>
      <c r="D2069" s="20">
        <f t="shared" si="384"/>
        <v>6.2408879152629903E-5</v>
      </c>
      <c r="E2069" s="10">
        <f>SUM($C$5:C2069)/SUM($C$5:$C$3941)</f>
        <v>0.95940304635089568</v>
      </c>
      <c r="F2069" t="str">
        <f t="shared" si="385"/>
        <v>C</v>
      </c>
      <c r="G2069" s="21">
        <v>2.9806735751295341</v>
      </c>
      <c r="H2069" s="22">
        <f t="shared" si="386"/>
        <v>1.7884041450777204</v>
      </c>
      <c r="I2069" s="23">
        <v>3.7115384615384621</v>
      </c>
      <c r="J2069" s="23">
        <v>19.547164217841839</v>
      </c>
      <c r="K2069" s="24">
        <f t="shared" si="387"/>
        <v>5.2665934680195621</v>
      </c>
      <c r="L2069" t="str">
        <f t="shared" si="388"/>
        <v>Z</v>
      </c>
      <c r="M2069" s="10">
        <f t="shared" si="389"/>
        <v>0.9</v>
      </c>
      <c r="N2069" s="24">
        <f t="shared" si="390"/>
        <v>1.2815515655446006</v>
      </c>
      <c r="O2069" s="25">
        <f t="shared" si="391"/>
        <v>35.427038138846221</v>
      </c>
      <c r="P2069" s="8">
        <f t="shared" si="392"/>
        <v>43</v>
      </c>
      <c r="Q2069" s="8">
        <f t="shared" si="393"/>
        <v>193.00000000000003</v>
      </c>
      <c r="R2069" s="8">
        <f t="shared" si="394"/>
        <v>146.91319999582967</v>
      </c>
      <c r="S2069" s="8">
        <f t="shared" si="395"/>
        <v>147</v>
      </c>
      <c r="T2069" t="s">
        <v>175</v>
      </c>
    </row>
    <row r="2070" spans="1:20" x14ac:dyDescent="0.35">
      <c r="A2070" s="18" t="s">
        <v>4188</v>
      </c>
      <c r="B2070" s="18" t="s">
        <v>4189</v>
      </c>
      <c r="C2070" s="19">
        <v>574.65</v>
      </c>
      <c r="D2070" s="20">
        <f t="shared" si="384"/>
        <v>6.2341617683972348E-5</v>
      </c>
      <c r="E2070" s="10">
        <f>SUM($C$5:C2070)/SUM($C$5:$C$3941)</f>
        <v>0.95946538796857972</v>
      </c>
      <c r="F2070" t="str">
        <f t="shared" si="385"/>
        <v>C</v>
      </c>
      <c r="G2070" s="21">
        <v>1.508267716535433</v>
      </c>
      <c r="H2070" s="22">
        <f t="shared" si="386"/>
        <v>0.90496062992125981</v>
      </c>
      <c r="I2070" s="23">
        <v>7.3269230769230766</v>
      </c>
      <c r="J2070" s="23">
        <v>10.85144095219915</v>
      </c>
      <c r="K2070" s="24">
        <f t="shared" si="387"/>
        <v>1.4810365604051334</v>
      </c>
      <c r="L2070" t="str">
        <f t="shared" si="388"/>
        <v>Y</v>
      </c>
      <c r="M2070" s="10">
        <f t="shared" si="389"/>
        <v>0.9</v>
      </c>
      <c r="N2070" s="24">
        <f t="shared" si="390"/>
        <v>1.2815515655446006</v>
      </c>
      <c r="O2070" s="25">
        <f t="shared" si="391"/>
        <v>19.66701707678402</v>
      </c>
      <c r="P2070" s="8">
        <f t="shared" si="392"/>
        <v>35</v>
      </c>
      <c r="Q2070" s="8">
        <f t="shared" si="393"/>
        <v>381</v>
      </c>
      <c r="R2070" s="8">
        <f t="shared" si="394"/>
        <v>290.17677039837389</v>
      </c>
      <c r="S2070" s="8">
        <f t="shared" si="395"/>
        <v>291</v>
      </c>
      <c r="T2070" t="s">
        <v>62</v>
      </c>
    </row>
    <row r="2071" spans="1:20" x14ac:dyDescent="0.35">
      <c r="A2071" s="18" t="s">
        <v>4190</v>
      </c>
      <c r="B2071" s="18" t="s">
        <v>4191</v>
      </c>
      <c r="C2071" s="19">
        <v>574</v>
      </c>
      <c r="D2071" s="20">
        <f t="shared" si="384"/>
        <v>6.227110162812169E-5</v>
      </c>
      <c r="E2071" s="10">
        <f>SUM($C$5:C2071)/SUM($C$5:$C$3941)</f>
        <v>0.95952765907020776</v>
      </c>
      <c r="F2071" t="str">
        <f t="shared" si="385"/>
        <v>C</v>
      </c>
      <c r="G2071" s="21">
        <v>2.870000000000001</v>
      </c>
      <c r="H2071" s="22">
        <f t="shared" si="386"/>
        <v>1.7220000000000006</v>
      </c>
      <c r="I2071" s="23">
        <v>3.8461538461538458</v>
      </c>
      <c r="J2071" s="23">
        <v>10.79648565803255</v>
      </c>
      <c r="K2071" s="24">
        <f t="shared" si="387"/>
        <v>2.8070862710884632</v>
      </c>
      <c r="L2071" t="str">
        <f t="shared" si="388"/>
        <v>Z</v>
      </c>
      <c r="M2071" s="10">
        <f t="shared" si="389"/>
        <v>0.9</v>
      </c>
      <c r="N2071" s="24">
        <f t="shared" si="390"/>
        <v>1.2815515655446006</v>
      </c>
      <c r="O2071" s="25">
        <f t="shared" si="391"/>
        <v>19.567416782814291</v>
      </c>
      <c r="P2071" s="8">
        <f t="shared" si="392"/>
        <v>28</v>
      </c>
      <c r="Q2071" s="8">
        <f t="shared" si="393"/>
        <v>199.99999999999997</v>
      </c>
      <c r="R2071" s="8">
        <f t="shared" si="394"/>
        <v>152.40998561973745</v>
      </c>
      <c r="S2071" s="8">
        <f t="shared" si="395"/>
        <v>153</v>
      </c>
      <c r="T2071" t="s">
        <v>175</v>
      </c>
    </row>
    <row r="2072" spans="1:20" x14ac:dyDescent="0.35">
      <c r="A2072" s="18" t="s">
        <v>4192</v>
      </c>
      <c r="B2072" s="18" t="s">
        <v>4193</v>
      </c>
      <c r="C2072" s="19">
        <v>573.75</v>
      </c>
      <c r="D2072" s="20">
        <f t="shared" si="384"/>
        <v>6.224398006817914E-5</v>
      </c>
      <c r="E2072" s="10">
        <f>SUM($C$5:C2072)/SUM($C$5:$C$3941)</f>
        <v>0.95958990305027592</v>
      </c>
      <c r="F2072" t="str">
        <f t="shared" si="385"/>
        <v>C</v>
      </c>
      <c r="G2072" s="21">
        <v>0.30197368421052628</v>
      </c>
      <c r="H2072" s="22">
        <f t="shared" si="386"/>
        <v>0.18118421052631575</v>
      </c>
      <c r="I2072" s="23">
        <v>36.53846153846154</v>
      </c>
      <c r="J2072" s="23">
        <v>98.575831572123946</v>
      </c>
      <c r="K2072" s="24">
        <f t="shared" si="387"/>
        <v>2.6978648640791816</v>
      </c>
      <c r="L2072" t="str">
        <f t="shared" si="388"/>
        <v>Z</v>
      </c>
      <c r="M2072" s="10">
        <f t="shared" si="389"/>
        <v>0.9</v>
      </c>
      <c r="N2072" s="24">
        <f t="shared" si="390"/>
        <v>1.2815515655446006</v>
      </c>
      <c r="O2072" s="25">
        <f t="shared" si="391"/>
        <v>178.65761528142971</v>
      </c>
      <c r="P2072" s="8">
        <f t="shared" si="392"/>
        <v>252</v>
      </c>
      <c r="Q2072" s="8">
        <f t="shared" si="393"/>
        <v>1900</v>
      </c>
      <c r="R2072" s="8">
        <f t="shared" si="394"/>
        <v>1448.2102745367415</v>
      </c>
      <c r="S2072" s="8">
        <f t="shared" si="395"/>
        <v>1449</v>
      </c>
      <c r="T2072" t="s">
        <v>175</v>
      </c>
    </row>
    <row r="2073" spans="1:20" x14ac:dyDescent="0.35">
      <c r="A2073" s="18" t="s">
        <v>4194</v>
      </c>
      <c r="B2073" s="18" t="s">
        <v>4195</v>
      </c>
      <c r="C2073" s="19">
        <v>572.61</v>
      </c>
      <c r="D2073" s="20">
        <f t="shared" si="384"/>
        <v>6.212030575484105E-5</v>
      </c>
      <c r="E2073" s="10">
        <f>SUM($C$5:C2073)/SUM($C$5:$C$3941)</f>
        <v>0.95965202335603073</v>
      </c>
      <c r="F2073" t="str">
        <f t="shared" si="385"/>
        <v>C</v>
      </c>
      <c r="G2073" s="21">
        <v>3.512944785276074</v>
      </c>
      <c r="H2073" s="22">
        <f t="shared" si="386"/>
        <v>2.1077668711656443</v>
      </c>
      <c r="I2073" s="23">
        <v>3.134615384615385</v>
      </c>
      <c r="J2073" s="23">
        <v>3.4186847955790509</v>
      </c>
      <c r="K2073" s="24">
        <f t="shared" si="387"/>
        <v>1.0906233703687769</v>
      </c>
      <c r="L2073" t="str">
        <f t="shared" si="388"/>
        <v>Y</v>
      </c>
      <c r="M2073" s="10">
        <f t="shared" si="389"/>
        <v>0.9</v>
      </c>
      <c r="N2073" s="24">
        <f t="shared" si="390"/>
        <v>1.2815515655446006</v>
      </c>
      <c r="O2073" s="25">
        <f t="shared" si="391"/>
        <v>6.1959819484774687</v>
      </c>
      <c r="P2073" s="8">
        <f t="shared" si="392"/>
        <v>13</v>
      </c>
      <c r="Q2073" s="8">
        <f t="shared" si="393"/>
        <v>163.00000000000003</v>
      </c>
      <c r="R2073" s="8">
        <f t="shared" si="394"/>
        <v>124.36481063857875</v>
      </c>
      <c r="S2073" s="8">
        <f t="shared" si="395"/>
        <v>125</v>
      </c>
      <c r="T2073" t="s">
        <v>62</v>
      </c>
    </row>
    <row r="2074" spans="1:20" x14ac:dyDescent="0.35">
      <c r="A2074" s="18" t="s">
        <v>4196</v>
      </c>
      <c r="B2074" s="18" t="s">
        <v>4197</v>
      </c>
      <c r="C2074" s="19">
        <v>572.41</v>
      </c>
      <c r="D2074" s="20">
        <f t="shared" si="384"/>
        <v>6.2098608506886996E-5</v>
      </c>
      <c r="E2074" s="10">
        <f>SUM($C$5:C2074)/SUM($C$5:$C$3941)</f>
        <v>0.95971412196453765</v>
      </c>
      <c r="F2074" t="str">
        <f t="shared" si="385"/>
        <v>C</v>
      </c>
      <c r="G2074" s="21">
        <v>8.9439062499999995</v>
      </c>
      <c r="H2074" s="22">
        <f t="shared" si="386"/>
        <v>5.3663437499999995</v>
      </c>
      <c r="I2074" s="23">
        <v>1.2307692307692311</v>
      </c>
      <c r="J2074" s="23">
        <v>2.1838568563966749</v>
      </c>
      <c r="K2074" s="24">
        <f t="shared" si="387"/>
        <v>1.774383695822298</v>
      </c>
      <c r="L2074" t="str">
        <f t="shared" si="388"/>
        <v>Y</v>
      </c>
      <c r="M2074" s="10">
        <f t="shared" si="389"/>
        <v>0.9</v>
      </c>
      <c r="N2074" s="24">
        <f t="shared" si="390"/>
        <v>1.2815515655446006</v>
      </c>
      <c r="O2074" s="25">
        <f t="shared" si="391"/>
        <v>3.9579950973516613</v>
      </c>
      <c r="P2074" s="8">
        <f t="shared" si="392"/>
        <v>7</v>
      </c>
      <c r="Q2074" s="8">
        <f t="shared" si="393"/>
        <v>64.000000000000014</v>
      </c>
      <c r="R2074" s="8">
        <f t="shared" si="394"/>
        <v>48.838885013065443</v>
      </c>
      <c r="S2074" s="8">
        <f t="shared" si="395"/>
        <v>49</v>
      </c>
      <c r="T2074" t="s">
        <v>62</v>
      </c>
    </row>
    <row r="2075" spans="1:20" x14ac:dyDescent="0.35">
      <c r="A2075" s="18" t="s">
        <v>4198</v>
      </c>
      <c r="B2075" s="18" t="s">
        <v>4199</v>
      </c>
      <c r="C2075" s="19">
        <v>572.02</v>
      </c>
      <c r="D2075" s="20">
        <f t="shared" si="384"/>
        <v>6.2056298873376612E-5</v>
      </c>
      <c r="E2075" s="10">
        <f>SUM($C$5:C2075)/SUM($C$5:$C$3941)</f>
        <v>0.959776178263411</v>
      </c>
      <c r="F2075" t="str">
        <f t="shared" si="385"/>
        <v>C</v>
      </c>
      <c r="G2075" s="21">
        <v>1.9067333333333329</v>
      </c>
      <c r="H2075" s="22">
        <f t="shared" si="386"/>
        <v>1.1440399999999997</v>
      </c>
      <c r="I2075" s="23">
        <v>5.7692307692307692</v>
      </c>
      <c r="J2075" s="23">
        <v>28.681903418539139</v>
      </c>
      <c r="K2075" s="24">
        <f t="shared" si="387"/>
        <v>4.9715299258801178</v>
      </c>
      <c r="L2075" t="str">
        <f t="shared" si="388"/>
        <v>Z</v>
      </c>
      <c r="M2075" s="10">
        <f t="shared" si="389"/>
        <v>0.9</v>
      </c>
      <c r="N2075" s="24">
        <f t="shared" si="390"/>
        <v>1.2815515655446006</v>
      </c>
      <c r="O2075" s="25">
        <f t="shared" si="391"/>
        <v>51.982726239943403</v>
      </c>
      <c r="P2075" s="8">
        <f t="shared" si="392"/>
        <v>64</v>
      </c>
      <c r="Q2075" s="8">
        <f t="shared" si="393"/>
        <v>300</v>
      </c>
      <c r="R2075" s="8">
        <f t="shared" si="394"/>
        <v>229.01030256555055</v>
      </c>
      <c r="S2075" s="8">
        <f t="shared" si="395"/>
        <v>230</v>
      </c>
      <c r="T2075" t="s">
        <v>62</v>
      </c>
    </row>
    <row r="2076" spans="1:20" x14ac:dyDescent="0.35">
      <c r="A2076" s="18" t="s">
        <v>4200</v>
      </c>
      <c r="B2076" s="18" t="s">
        <v>4201</v>
      </c>
      <c r="C2076" s="19">
        <v>571.71</v>
      </c>
      <c r="D2076" s="20">
        <f t="shared" si="384"/>
        <v>6.2022668139047842E-5</v>
      </c>
      <c r="E2076" s="10">
        <f>SUM($C$5:C2076)/SUM($C$5:$C$3941)</f>
        <v>0.95983820093155015</v>
      </c>
      <c r="F2076" t="str">
        <f t="shared" si="385"/>
        <v>C</v>
      </c>
      <c r="G2076" s="21">
        <v>0.19</v>
      </c>
      <c r="H2076" s="22">
        <f t="shared" si="386"/>
        <v>0.11399999999999999</v>
      </c>
      <c r="I2076" s="23">
        <v>57.865384615384613</v>
      </c>
      <c r="J2076" s="23">
        <v>131.5549581489602</v>
      </c>
      <c r="K2076" s="24">
        <f t="shared" si="387"/>
        <v>2.2734655446147989</v>
      </c>
      <c r="L2076" t="str">
        <f t="shared" si="388"/>
        <v>Z</v>
      </c>
      <c r="M2076" s="10">
        <f t="shared" si="389"/>
        <v>0.9</v>
      </c>
      <c r="N2076" s="24">
        <f t="shared" si="390"/>
        <v>1.2815515655446006</v>
      </c>
      <c r="O2076" s="25">
        <f t="shared" si="391"/>
        <v>238.42857550884682</v>
      </c>
      <c r="P2076" s="8">
        <f t="shared" si="392"/>
        <v>355</v>
      </c>
      <c r="Q2076" s="8">
        <f t="shared" si="393"/>
        <v>3009</v>
      </c>
      <c r="R2076" s="8">
        <f t="shared" si="394"/>
        <v>2297.595997650817</v>
      </c>
      <c r="S2076" s="8">
        <f t="shared" si="395"/>
        <v>2298</v>
      </c>
      <c r="T2076" t="s">
        <v>62</v>
      </c>
    </row>
    <row r="2077" spans="1:20" x14ac:dyDescent="0.35">
      <c r="A2077" s="18" t="s">
        <v>4202</v>
      </c>
      <c r="B2077" s="18" t="s">
        <v>4203</v>
      </c>
      <c r="C2077" s="19">
        <v>571.54</v>
      </c>
      <c r="D2077" s="20">
        <f t="shared" si="384"/>
        <v>6.2004225478286891E-5</v>
      </c>
      <c r="E2077" s="10">
        <f>SUM($C$5:C2077)/SUM($C$5:$C$3941)</f>
        <v>0.95990020515702834</v>
      </c>
      <c r="F2077" t="str">
        <f t="shared" si="385"/>
        <v>C</v>
      </c>
      <c r="G2077" s="21">
        <v>1.3353738317757009</v>
      </c>
      <c r="H2077" s="22">
        <f t="shared" si="386"/>
        <v>0.80122429906542048</v>
      </c>
      <c r="I2077" s="23">
        <v>8.2307692307692299</v>
      </c>
      <c r="J2077" s="23">
        <v>15.529371771967339</v>
      </c>
      <c r="K2077" s="24">
        <f t="shared" si="387"/>
        <v>1.8867461031362189</v>
      </c>
      <c r="L2077" t="str">
        <f t="shared" si="388"/>
        <v>Y</v>
      </c>
      <c r="M2077" s="10">
        <f t="shared" si="389"/>
        <v>0.9</v>
      </c>
      <c r="N2077" s="24">
        <f t="shared" si="390"/>
        <v>1.2815515655446006</v>
      </c>
      <c r="O2077" s="25">
        <f t="shared" si="391"/>
        <v>28.145240910988306</v>
      </c>
      <c r="P2077" s="8">
        <f t="shared" si="392"/>
        <v>45</v>
      </c>
      <c r="Q2077" s="8">
        <f t="shared" si="393"/>
        <v>427.99999999999994</v>
      </c>
      <c r="R2077" s="8">
        <f t="shared" si="394"/>
        <v>326.85853242005362</v>
      </c>
      <c r="S2077" s="8">
        <f t="shared" si="395"/>
        <v>327</v>
      </c>
      <c r="T2077" t="s">
        <v>62</v>
      </c>
    </row>
    <row r="2078" spans="1:20" x14ac:dyDescent="0.35">
      <c r="A2078" s="18" t="s">
        <v>4204</v>
      </c>
      <c r="B2078" s="18" t="s">
        <v>4205</v>
      </c>
      <c r="C2078" s="19">
        <v>571.23</v>
      </c>
      <c r="D2078" s="20">
        <f t="shared" si="384"/>
        <v>6.1970594743958121E-5</v>
      </c>
      <c r="E2078" s="10">
        <f>SUM($C$5:C2078)/SUM($C$5:$C$3941)</f>
        <v>0.95996217575177234</v>
      </c>
      <c r="F2078" t="str">
        <f t="shared" si="385"/>
        <v>C</v>
      </c>
      <c r="G2078" s="21">
        <v>3.3019075144508672</v>
      </c>
      <c r="H2078" s="22">
        <f t="shared" si="386"/>
        <v>1.9811445086705202</v>
      </c>
      <c r="I2078" s="23">
        <v>3.3269230769230771</v>
      </c>
      <c r="J2078" s="23">
        <v>4.9694010916460636</v>
      </c>
      <c r="K2078" s="24">
        <f t="shared" si="387"/>
        <v>1.4936928136739613</v>
      </c>
      <c r="L2078" t="str">
        <f t="shared" si="388"/>
        <v>Y</v>
      </c>
      <c r="M2078" s="10">
        <f t="shared" si="389"/>
        <v>0.9</v>
      </c>
      <c r="N2078" s="24">
        <f t="shared" si="390"/>
        <v>1.2815515655446006</v>
      </c>
      <c r="O2078" s="25">
        <f t="shared" si="391"/>
        <v>9.0064809421448953</v>
      </c>
      <c r="P2078" s="8">
        <f t="shared" si="392"/>
        <v>16</v>
      </c>
      <c r="Q2078" s="8">
        <f t="shared" si="393"/>
        <v>173</v>
      </c>
      <c r="R2078" s="8">
        <f t="shared" si="394"/>
        <v>132.15389627251852</v>
      </c>
      <c r="S2078" s="8">
        <f t="shared" si="395"/>
        <v>133</v>
      </c>
      <c r="T2078" t="s">
        <v>62</v>
      </c>
    </row>
    <row r="2079" spans="1:20" x14ac:dyDescent="0.35">
      <c r="A2079" s="18" t="s">
        <v>4206</v>
      </c>
      <c r="B2079" s="18" t="s">
        <v>4207</v>
      </c>
      <c r="C2079" s="19">
        <v>571.08000000000004</v>
      </c>
      <c r="D2079" s="20">
        <f t="shared" si="384"/>
        <v>6.1954321807992577E-5</v>
      </c>
      <c r="E2079" s="10">
        <f>SUM($C$5:C2079)/SUM($C$5:$C$3941)</f>
        <v>0.96002413007358034</v>
      </c>
      <c r="F2079" t="str">
        <f t="shared" si="385"/>
        <v>C</v>
      </c>
      <c r="G2079" s="21">
        <v>0.38743554952510179</v>
      </c>
      <c r="H2079" s="22">
        <f t="shared" si="386"/>
        <v>0.23246132971506106</v>
      </c>
      <c r="I2079" s="23">
        <v>28.34615384615385</v>
      </c>
      <c r="J2079" s="23">
        <v>56.010112747744778</v>
      </c>
      <c r="K2079" s="24">
        <f t="shared" si="387"/>
        <v>1.9759334212230177</v>
      </c>
      <c r="L2079" t="str">
        <f t="shared" si="388"/>
        <v>Y</v>
      </c>
      <c r="M2079" s="10">
        <f t="shared" si="389"/>
        <v>0.9</v>
      </c>
      <c r="N2079" s="24">
        <f t="shared" si="390"/>
        <v>1.2815515655446006</v>
      </c>
      <c r="O2079" s="25">
        <f t="shared" si="391"/>
        <v>101.51203409158806</v>
      </c>
      <c r="P2079" s="8">
        <f t="shared" si="392"/>
        <v>159</v>
      </c>
      <c r="Q2079" s="8">
        <f t="shared" si="393"/>
        <v>1474.0000000000002</v>
      </c>
      <c r="R2079" s="8">
        <f t="shared" si="394"/>
        <v>1126.1296176559554</v>
      </c>
      <c r="S2079" s="8">
        <f t="shared" si="395"/>
        <v>1127</v>
      </c>
      <c r="T2079" t="s">
        <v>62</v>
      </c>
    </row>
    <row r="2080" spans="1:20" x14ac:dyDescent="0.35">
      <c r="A2080" s="18" t="s">
        <v>4208</v>
      </c>
      <c r="B2080" s="18" t="s">
        <v>4209</v>
      </c>
      <c r="C2080" s="19">
        <v>570.59</v>
      </c>
      <c r="D2080" s="20">
        <f t="shared" si="384"/>
        <v>6.1901163550505159E-5</v>
      </c>
      <c r="E2080" s="10">
        <f>SUM($C$5:C2080)/SUM($C$5:$C$3941)</f>
        <v>0.96008603123713077</v>
      </c>
      <c r="F2080" t="str">
        <f t="shared" si="385"/>
        <v>C</v>
      </c>
      <c r="G2080" s="21">
        <v>4.638943089430895</v>
      </c>
      <c r="H2080" s="22">
        <f t="shared" si="386"/>
        <v>2.7833658536585371</v>
      </c>
      <c r="I2080" s="23">
        <v>2.365384615384615</v>
      </c>
      <c r="J2080" s="23">
        <v>9.6650347090738276</v>
      </c>
      <c r="K2080" s="24">
        <f t="shared" si="387"/>
        <v>4.0860309339173915</v>
      </c>
      <c r="L2080" t="str">
        <f t="shared" si="388"/>
        <v>Z</v>
      </c>
      <c r="M2080" s="10">
        <f t="shared" si="389"/>
        <v>0.9</v>
      </c>
      <c r="N2080" s="24">
        <f t="shared" si="390"/>
        <v>1.2815515655446006</v>
      </c>
      <c r="O2080" s="25">
        <f t="shared" si="391"/>
        <v>17.516789107398978</v>
      </c>
      <c r="P2080" s="8">
        <f t="shared" si="392"/>
        <v>23</v>
      </c>
      <c r="Q2080" s="8">
        <f t="shared" si="393"/>
        <v>122.99999999999997</v>
      </c>
      <c r="R2080" s="8">
        <f t="shared" si="394"/>
        <v>94.011808236939601</v>
      </c>
      <c r="S2080" s="8">
        <f t="shared" si="395"/>
        <v>95</v>
      </c>
      <c r="T2080" t="s">
        <v>62</v>
      </c>
    </row>
    <row r="2081" spans="1:20" x14ac:dyDescent="0.35">
      <c r="A2081" s="18" t="s">
        <v>4210</v>
      </c>
      <c r="B2081" s="18" t="s">
        <v>4211</v>
      </c>
      <c r="C2081" s="19">
        <v>569.97</v>
      </c>
      <c r="D2081" s="20">
        <f t="shared" si="384"/>
        <v>6.1833902081847604E-5</v>
      </c>
      <c r="E2081" s="10">
        <f>SUM($C$5:C2081)/SUM($C$5:$C$3941)</f>
        <v>0.96014786513921269</v>
      </c>
      <c r="F2081" t="str">
        <f t="shared" si="385"/>
        <v>C</v>
      </c>
      <c r="G2081" s="21">
        <v>0.85070149253731342</v>
      </c>
      <c r="H2081" s="22">
        <f t="shared" si="386"/>
        <v>0.51042089552238801</v>
      </c>
      <c r="I2081" s="23">
        <v>12.88461538461539</v>
      </c>
      <c r="J2081" s="23">
        <v>80.04794001002881</v>
      </c>
      <c r="K2081" s="24">
        <f t="shared" si="387"/>
        <v>6.2126759410768599</v>
      </c>
      <c r="L2081" t="str">
        <f t="shared" si="388"/>
        <v>Z</v>
      </c>
      <c r="M2081" s="10">
        <f t="shared" si="389"/>
        <v>0.9</v>
      </c>
      <c r="N2081" s="24">
        <f t="shared" si="390"/>
        <v>1.2815515655446006</v>
      </c>
      <c r="O2081" s="25">
        <f t="shared" si="391"/>
        <v>145.07789426984547</v>
      </c>
      <c r="P2081" s="8">
        <f t="shared" si="392"/>
        <v>171</v>
      </c>
      <c r="Q2081" s="8">
        <f t="shared" si="393"/>
        <v>670.00000000000034</v>
      </c>
      <c r="R2081" s="8">
        <f t="shared" si="394"/>
        <v>512.37528938192156</v>
      </c>
      <c r="S2081" s="8">
        <f t="shared" si="395"/>
        <v>513</v>
      </c>
      <c r="T2081" t="s">
        <v>175</v>
      </c>
    </row>
    <row r="2082" spans="1:20" x14ac:dyDescent="0.35">
      <c r="A2082" s="18" t="s">
        <v>4212</v>
      </c>
      <c r="B2082" s="18" t="s">
        <v>4213</v>
      </c>
      <c r="C2082" s="19">
        <v>569.26</v>
      </c>
      <c r="D2082" s="20">
        <f t="shared" si="384"/>
        <v>6.1756876851610726E-5</v>
      </c>
      <c r="E2082" s="10">
        <f>SUM($C$5:C2082)/SUM($C$5:$C$3941)</f>
        <v>0.9602096220160643</v>
      </c>
      <c r="F2082" t="str">
        <f t="shared" si="385"/>
        <v>C</v>
      </c>
      <c r="G2082" s="21">
        <v>10.35018181818182</v>
      </c>
      <c r="H2082" s="22">
        <f t="shared" si="386"/>
        <v>6.2101090909090919</v>
      </c>
      <c r="I2082" s="23">
        <v>1.0576923076923079</v>
      </c>
      <c r="J2082" s="23">
        <v>2.004049444993532</v>
      </c>
      <c r="K2082" s="24">
        <f t="shared" si="387"/>
        <v>1.8947376570847934</v>
      </c>
      <c r="L2082" t="str">
        <f t="shared" si="388"/>
        <v>Y</v>
      </c>
      <c r="M2082" s="10">
        <f t="shared" si="389"/>
        <v>0.9</v>
      </c>
      <c r="N2082" s="24">
        <f t="shared" si="390"/>
        <v>1.2815515655446006</v>
      </c>
      <c r="O2082" s="25">
        <f t="shared" si="391"/>
        <v>3.6321143736601882</v>
      </c>
      <c r="P2082" s="8">
        <f t="shared" si="392"/>
        <v>6</v>
      </c>
      <c r="Q2082" s="8">
        <f t="shared" si="393"/>
        <v>55.000000000000014</v>
      </c>
      <c r="R2082" s="8">
        <f t="shared" si="394"/>
        <v>42.086879635683694</v>
      </c>
      <c r="S2082" s="8">
        <f t="shared" si="395"/>
        <v>43</v>
      </c>
      <c r="T2082" t="s">
        <v>62</v>
      </c>
    </row>
    <row r="2083" spans="1:20" x14ac:dyDescent="0.35">
      <c r="A2083" s="18" t="s">
        <v>4214</v>
      </c>
      <c r="B2083" s="18" t="s">
        <v>4215</v>
      </c>
      <c r="C2083" s="19">
        <v>568.6</v>
      </c>
      <c r="D2083" s="20">
        <f t="shared" si="384"/>
        <v>6.1685275933362371E-5</v>
      </c>
      <c r="E2083" s="10">
        <f>SUM($C$5:C2083)/SUM($C$5:$C$3941)</f>
        <v>0.96027130729199761</v>
      </c>
      <c r="F2083" t="str">
        <f t="shared" si="385"/>
        <v>C</v>
      </c>
      <c r="G2083" s="21">
        <v>2.2038759689922478</v>
      </c>
      <c r="H2083" s="22">
        <f t="shared" si="386"/>
        <v>1.3223255813953487</v>
      </c>
      <c r="I2083" s="23">
        <v>4.9615384615384617</v>
      </c>
      <c r="J2083" s="23">
        <v>14.8204436683894</v>
      </c>
      <c r="K2083" s="24">
        <f t="shared" si="387"/>
        <v>2.9870661657218944</v>
      </c>
      <c r="L2083" t="str">
        <f t="shared" si="388"/>
        <v>Z</v>
      </c>
      <c r="M2083" s="10">
        <f t="shared" si="389"/>
        <v>0.9</v>
      </c>
      <c r="N2083" s="24">
        <f t="shared" si="390"/>
        <v>1.2815515655446006</v>
      </c>
      <c r="O2083" s="25">
        <f t="shared" si="391"/>
        <v>26.860388403317067</v>
      </c>
      <c r="P2083" s="8">
        <f t="shared" si="392"/>
        <v>37</v>
      </c>
      <c r="Q2083" s="8">
        <f t="shared" si="393"/>
        <v>258</v>
      </c>
      <c r="R2083" s="8">
        <f t="shared" si="394"/>
        <v>197.54027359115361</v>
      </c>
      <c r="S2083" s="8">
        <f t="shared" si="395"/>
        <v>198</v>
      </c>
      <c r="T2083" t="s">
        <v>175</v>
      </c>
    </row>
    <row r="2084" spans="1:20" x14ac:dyDescent="0.35">
      <c r="A2084" s="18" t="s">
        <v>4216</v>
      </c>
      <c r="B2084" s="18" t="s">
        <v>4217</v>
      </c>
      <c r="C2084" s="19">
        <v>568.25</v>
      </c>
      <c r="D2084" s="20">
        <f t="shared" si="384"/>
        <v>6.1647305749442773E-5</v>
      </c>
      <c r="E2084" s="10">
        <f>SUM($C$5:C2084)/SUM($C$5:$C$3941)</f>
        <v>0.96033295459774703</v>
      </c>
      <c r="F2084" t="str">
        <f t="shared" si="385"/>
        <v>C</v>
      </c>
      <c r="G2084" s="21">
        <v>0.72388535031847134</v>
      </c>
      <c r="H2084" s="22">
        <f t="shared" si="386"/>
        <v>0.43433121019108278</v>
      </c>
      <c r="I2084" s="23">
        <v>15.09615384615385</v>
      </c>
      <c r="J2084" s="23">
        <v>31.63843506168309</v>
      </c>
      <c r="K2084" s="24">
        <f t="shared" si="387"/>
        <v>2.0957944244681785</v>
      </c>
      <c r="L2084" t="str">
        <f t="shared" si="388"/>
        <v>Z</v>
      </c>
      <c r="M2084" s="10">
        <f t="shared" si="389"/>
        <v>0.9</v>
      </c>
      <c r="N2084" s="24">
        <f t="shared" si="390"/>
        <v>1.2815515655446006</v>
      </c>
      <c r="O2084" s="25">
        <f t="shared" si="391"/>
        <v>57.34110754339423</v>
      </c>
      <c r="P2084" s="8">
        <f t="shared" si="392"/>
        <v>88</v>
      </c>
      <c r="Q2084" s="8">
        <f t="shared" si="393"/>
        <v>785.00000000000023</v>
      </c>
      <c r="R2084" s="8">
        <f t="shared" si="394"/>
        <v>601.22815106406233</v>
      </c>
      <c r="S2084" s="8">
        <f t="shared" si="395"/>
        <v>602</v>
      </c>
      <c r="T2084" t="s">
        <v>175</v>
      </c>
    </row>
    <row r="2085" spans="1:20" x14ac:dyDescent="0.35">
      <c r="A2085" s="18" t="s">
        <v>4218</v>
      </c>
      <c r="B2085" s="18" t="s">
        <v>4219</v>
      </c>
      <c r="C2085" s="19">
        <v>568.12</v>
      </c>
      <c r="D2085" s="20">
        <f t="shared" si="384"/>
        <v>6.163320253827265E-5</v>
      </c>
      <c r="E2085" s="10">
        <f>SUM($C$5:C2085)/SUM($C$5:$C$3941)</f>
        <v>0.9603945878002853</v>
      </c>
      <c r="F2085" t="str">
        <f t="shared" si="385"/>
        <v>C</v>
      </c>
      <c r="G2085" s="21">
        <v>0.35069135802469142</v>
      </c>
      <c r="H2085" s="22">
        <f t="shared" si="386"/>
        <v>0.21041481481481486</v>
      </c>
      <c r="I2085" s="23">
        <v>31.15384615384615</v>
      </c>
      <c r="J2085" s="23">
        <v>149.37298816305511</v>
      </c>
      <c r="K2085" s="24">
        <f t="shared" si="387"/>
        <v>4.7946885089375719</v>
      </c>
      <c r="L2085" t="str">
        <f t="shared" si="388"/>
        <v>Z</v>
      </c>
      <c r="M2085" s="10">
        <f t="shared" si="389"/>
        <v>0.9</v>
      </c>
      <c r="N2085" s="24">
        <f t="shared" si="390"/>
        <v>1.2815515655446006</v>
      </c>
      <c r="O2085" s="25">
        <f t="shared" si="391"/>
        <v>270.72175224965906</v>
      </c>
      <c r="P2085" s="8">
        <f t="shared" si="392"/>
        <v>334</v>
      </c>
      <c r="Q2085" s="8">
        <f t="shared" si="393"/>
        <v>1619.9999999999998</v>
      </c>
      <c r="R2085" s="8">
        <f t="shared" si="394"/>
        <v>1240.8930380697095</v>
      </c>
      <c r="S2085" s="8">
        <f t="shared" si="395"/>
        <v>1241</v>
      </c>
      <c r="T2085" t="s">
        <v>62</v>
      </c>
    </row>
    <row r="2086" spans="1:20" x14ac:dyDescent="0.35">
      <c r="A2086" s="18" t="s">
        <v>4220</v>
      </c>
      <c r="B2086" s="18" t="s">
        <v>4221</v>
      </c>
      <c r="C2086" s="19">
        <v>568.02</v>
      </c>
      <c r="D2086" s="20">
        <f t="shared" si="384"/>
        <v>6.1622353914295616E-5</v>
      </c>
      <c r="E2086" s="10">
        <f>SUM($C$5:C2086)/SUM($C$5:$C$3941)</f>
        <v>0.96045621015419946</v>
      </c>
      <c r="F2086" t="str">
        <f t="shared" si="385"/>
        <v>C</v>
      </c>
      <c r="G2086" s="21">
        <v>0.16127768313458271</v>
      </c>
      <c r="H2086" s="22">
        <f t="shared" si="386"/>
        <v>9.6766609880749629E-2</v>
      </c>
      <c r="I2086" s="23">
        <v>67.730769230769226</v>
      </c>
      <c r="J2086" s="23">
        <v>97.25207097640957</v>
      </c>
      <c r="K2086" s="24">
        <f t="shared" si="387"/>
        <v>1.4358624902820267</v>
      </c>
      <c r="L2086" t="str">
        <f t="shared" si="388"/>
        <v>Y</v>
      </c>
      <c r="M2086" s="10">
        <f t="shared" si="389"/>
        <v>0.9</v>
      </c>
      <c r="N2086" s="24">
        <f t="shared" si="390"/>
        <v>1.2815515655446006</v>
      </c>
      <c r="O2086" s="25">
        <f t="shared" si="391"/>
        <v>176.25844798593684</v>
      </c>
      <c r="P2086" s="8">
        <f t="shared" si="392"/>
        <v>312</v>
      </c>
      <c r="Q2086" s="8">
        <f t="shared" si="393"/>
        <v>3522</v>
      </c>
      <c r="R2086" s="8">
        <f t="shared" si="394"/>
        <v>2698.0308457656015</v>
      </c>
      <c r="S2086" s="8">
        <f t="shared" si="395"/>
        <v>2699</v>
      </c>
      <c r="T2086" t="s">
        <v>62</v>
      </c>
    </row>
    <row r="2087" spans="1:20" x14ac:dyDescent="0.35">
      <c r="A2087" s="18" t="s">
        <v>4222</v>
      </c>
      <c r="B2087" s="18" t="s">
        <v>4223</v>
      </c>
      <c r="C2087" s="19">
        <v>567.71</v>
      </c>
      <c r="D2087" s="20">
        <f t="shared" si="384"/>
        <v>6.1588723179966846E-5</v>
      </c>
      <c r="E2087" s="10">
        <f>SUM($C$5:C2087)/SUM($C$5:$C$3941)</f>
        <v>0.96051779887737954</v>
      </c>
      <c r="F2087" t="str">
        <f t="shared" si="385"/>
        <v>C</v>
      </c>
      <c r="G2087" s="21">
        <v>0.93836363636363629</v>
      </c>
      <c r="H2087" s="22">
        <f t="shared" si="386"/>
        <v>0.56301818181818175</v>
      </c>
      <c r="I2087" s="23">
        <v>11.63461538461539</v>
      </c>
      <c r="J2087" s="23">
        <v>18.03703036963271</v>
      </c>
      <c r="K2087" s="24">
        <f t="shared" si="387"/>
        <v>1.5502902135882652</v>
      </c>
      <c r="L2087" t="str">
        <f t="shared" si="388"/>
        <v>Y</v>
      </c>
      <c r="M2087" s="10">
        <f t="shared" si="389"/>
        <v>0.9</v>
      </c>
      <c r="N2087" s="24">
        <f t="shared" si="390"/>
        <v>1.2815515655446006</v>
      </c>
      <c r="O2087" s="25">
        <f t="shared" si="391"/>
        <v>32.690090270651858</v>
      </c>
      <c r="P2087" s="8">
        <f t="shared" si="392"/>
        <v>56</v>
      </c>
      <c r="Q2087" s="8">
        <f t="shared" si="393"/>
        <v>605.00000000000034</v>
      </c>
      <c r="R2087" s="8">
        <f t="shared" si="394"/>
        <v>463.58724155250343</v>
      </c>
      <c r="S2087" s="8">
        <f t="shared" si="395"/>
        <v>464</v>
      </c>
      <c r="T2087" t="s">
        <v>62</v>
      </c>
    </row>
    <row r="2088" spans="1:20" x14ac:dyDescent="0.35">
      <c r="A2088" s="18" t="s">
        <v>4224</v>
      </c>
      <c r="B2088" s="18" t="s">
        <v>4225</v>
      </c>
      <c r="C2088" s="19">
        <v>567.54999999999995</v>
      </c>
      <c r="D2088" s="20">
        <f t="shared" si="384"/>
        <v>6.1571365381603605E-5</v>
      </c>
      <c r="E2088" s="10">
        <f>SUM($C$5:C2088)/SUM($C$5:$C$3941)</f>
        <v>0.9605793702427613</v>
      </c>
      <c r="F2088" t="str">
        <f t="shared" si="385"/>
        <v>C</v>
      </c>
      <c r="G2088" s="21">
        <v>1.284049773755656</v>
      </c>
      <c r="H2088" s="22">
        <f t="shared" si="386"/>
        <v>0.77042986425339355</v>
      </c>
      <c r="I2088" s="23">
        <v>8.5</v>
      </c>
      <c r="J2088" s="23">
        <v>13.717742911581171</v>
      </c>
      <c r="K2088" s="24">
        <f t="shared" si="387"/>
        <v>1.6138521072448437</v>
      </c>
      <c r="L2088" t="str">
        <f t="shared" si="388"/>
        <v>Y</v>
      </c>
      <c r="M2088" s="10">
        <f t="shared" si="389"/>
        <v>0.9</v>
      </c>
      <c r="N2088" s="24">
        <f t="shared" si="390"/>
        <v>1.2815515655446006</v>
      </c>
      <c r="O2088" s="25">
        <f t="shared" si="391"/>
        <v>24.861867219793041</v>
      </c>
      <c r="P2088" s="8">
        <f t="shared" si="392"/>
        <v>42</v>
      </c>
      <c r="Q2088" s="8">
        <f t="shared" si="393"/>
        <v>442</v>
      </c>
      <c r="R2088" s="8">
        <f t="shared" si="394"/>
        <v>338.73461413476298</v>
      </c>
      <c r="S2088" s="8">
        <f t="shared" si="395"/>
        <v>339</v>
      </c>
      <c r="T2088" t="s">
        <v>62</v>
      </c>
    </row>
    <row r="2089" spans="1:20" x14ac:dyDescent="0.35">
      <c r="A2089" s="18" t="s">
        <v>4226</v>
      </c>
      <c r="B2089" s="18" t="s">
        <v>4227</v>
      </c>
      <c r="C2089" s="19">
        <v>567</v>
      </c>
      <c r="D2089" s="20">
        <f t="shared" si="384"/>
        <v>6.1511697949729967E-5</v>
      </c>
      <c r="E2089" s="10">
        <f>SUM($C$5:C2089)/SUM($C$5:$C$3941)</f>
        <v>0.96064088194071096</v>
      </c>
      <c r="F2089" t="str">
        <f t="shared" si="385"/>
        <v>C</v>
      </c>
      <c r="G2089" s="21">
        <v>1.3125</v>
      </c>
      <c r="H2089" s="22">
        <f t="shared" si="386"/>
        <v>0.78749999999999998</v>
      </c>
      <c r="I2089" s="23">
        <v>8.3076923076923084</v>
      </c>
      <c r="J2089" s="23">
        <v>30.42608430828458</v>
      </c>
      <c r="K2089" s="24">
        <f t="shared" si="387"/>
        <v>3.6623990371083286</v>
      </c>
      <c r="L2089" t="str">
        <f t="shared" si="388"/>
        <v>Z</v>
      </c>
      <c r="M2089" s="10">
        <f t="shared" si="389"/>
        <v>0.9</v>
      </c>
      <c r="N2089" s="24">
        <f t="shared" si="390"/>
        <v>1.2815515655446006</v>
      </c>
      <c r="O2089" s="25">
        <f t="shared" si="391"/>
        <v>55.143858065175536</v>
      </c>
      <c r="P2089" s="8">
        <f t="shared" si="392"/>
        <v>72</v>
      </c>
      <c r="Q2089" s="8">
        <f t="shared" si="393"/>
        <v>432.00000000000006</v>
      </c>
      <c r="R2089" s="8">
        <f t="shared" si="394"/>
        <v>331.23146848433004</v>
      </c>
      <c r="S2089" s="8">
        <f t="shared" si="395"/>
        <v>332</v>
      </c>
      <c r="T2089" t="s">
        <v>175</v>
      </c>
    </row>
    <row r="2090" spans="1:20" x14ac:dyDescent="0.35">
      <c r="A2090" s="18" t="s">
        <v>4228</v>
      </c>
      <c r="B2090" s="18" t="s">
        <v>4229</v>
      </c>
      <c r="C2090" s="19">
        <v>566.45000000000005</v>
      </c>
      <c r="D2090" s="20">
        <f t="shared" si="384"/>
        <v>6.1452030517856343E-5</v>
      </c>
      <c r="E2090" s="10">
        <f>SUM($C$5:C2090)/SUM($C$5:$C$3941)</f>
        <v>0.96070233397122873</v>
      </c>
      <c r="F2090" t="str">
        <f t="shared" si="385"/>
        <v>C</v>
      </c>
      <c r="G2090" s="21">
        <v>1.0025663716814159</v>
      </c>
      <c r="H2090" s="22">
        <f t="shared" si="386"/>
        <v>0.60153982300884956</v>
      </c>
      <c r="I2090" s="23">
        <v>10.86538461538461</v>
      </c>
      <c r="J2090" s="23">
        <v>42.644462135540671</v>
      </c>
      <c r="K2090" s="24">
        <f t="shared" si="387"/>
        <v>3.924800054952418</v>
      </c>
      <c r="L2090" t="str">
        <f t="shared" si="388"/>
        <v>Z</v>
      </c>
      <c r="M2090" s="10">
        <f t="shared" si="389"/>
        <v>0.9</v>
      </c>
      <c r="N2090" s="24">
        <f t="shared" si="390"/>
        <v>1.2815515655446006</v>
      </c>
      <c r="O2090" s="25">
        <f t="shared" si="391"/>
        <v>77.288294590957477</v>
      </c>
      <c r="P2090" s="8">
        <f t="shared" si="392"/>
        <v>100</v>
      </c>
      <c r="Q2090" s="8">
        <f t="shared" si="393"/>
        <v>564.99999999999966</v>
      </c>
      <c r="R2090" s="8">
        <f t="shared" si="394"/>
        <v>433.41808596061986</v>
      </c>
      <c r="S2090" s="8">
        <f t="shared" si="395"/>
        <v>434</v>
      </c>
      <c r="T2090" t="s">
        <v>62</v>
      </c>
    </row>
    <row r="2091" spans="1:20" x14ac:dyDescent="0.35">
      <c r="A2091" s="18" t="s">
        <v>4230</v>
      </c>
      <c r="B2091" s="18" t="s">
        <v>4231</v>
      </c>
      <c r="C2091" s="19">
        <v>566.17999999999995</v>
      </c>
      <c r="D2091" s="20">
        <f t="shared" si="384"/>
        <v>6.1422739233118359E-5</v>
      </c>
      <c r="E2091" s="10">
        <f>SUM($C$5:C2091)/SUM($C$5:$C$3941)</f>
        <v>0.96076375671046188</v>
      </c>
      <c r="F2091" t="str">
        <f t="shared" si="385"/>
        <v>C</v>
      </c>
      <c r="G2091" s="21">
        <v>5.4440384615384616</v>
      </c>
      <c r="H2091" s="22">
        <f t="shared" si="386"/>
        <v>3.2664230769230769</v>
      </c>
      <c r="I2091" s="23">
        <v>2</v>
      </c>
      <c r="J2091" s="23">
        <v>6.8998437038280009</v>
      </c>
      <c r="K2091" s="24">
        <f t="shared" si="387"/>
        <v>3.4499218519140005</v>
      </c>
      <c r="L2091" t="str">
        <f t="shared" si="388"/>
        <v>Z</v>
      </c>
      <c r="M2091" s="10">
        <f t="shared" si="389"/>
        <v>0.9</v>
      </c>
      <c r="N2091" s="24">
        <f t="shared" si="390"/>
        <v>1.2815515655446006</v>
      </c>
      <c r="O2091" s="25">
        <f t="shared" si="391"/>
        <v>12.505191204383342</v>
      </c>
      <c r="P2091" s="8">
        <f t="shared" si="392"/>
        <v>17</v>
      </c>
      <c r="Q2091" s="8">
        <f t="shared" si="393"/>
        <v>104</v>
      </c>
      <c r="R2091" s="8">
        <f t="shared" si="394"/>
        <v>79.798632672177405</v>
      </c>
      <c r="S2091" s="8">
        <f t="shared" si="395"/>
        <v>80</v>
      </c>
      <c r="T2091" t="s">
        <v>62</v>
      </c>
    </row>
    <row r="2092" spans="1:20" x14ac:dyDescent="0.35">
      <c r="A2092" s="18" t="s">
        <v>4232</v>
      </c>
      <c r="B2092" s="18" t="s">
        <v>4233</v>
      </c>
      <c r="C2092" s="19">
        <v>566.16</v>
      </c>
      <c r="D2092" s="20">
        <f t="shared" si="384"/>
        <v>6.1420569508322952E-5</v>
      </c>
      <c r="E2092" s="10">
        <f>SUM($C$5:C2092)/SUM($C$5:$C$3941)</f>
        <v>0.96082517727997019</v>
      </c>
      <c r="F2092" t="str">
        <f t="shared" si="385"/>
        <v>C</v>
      </c>
      <c r="G2092" s="21">
        <v>0.45040572792362771</v>
      </c>
      <c r="H2092" s="22">
        <f t="shared" si="386"/>
        <v>0.27024343675417661</v>
      </c>
      <c r="I2092" s="23">
        <v>24.17307692307692</v>
      </c>
      <c r="J2092" s="23">
        <v>166.28521695743791</v>
      </c>
      <c r="K2092" s="24">
        <f t="shared" si="387"/>
        <v>6.8789429449377666</v>
      </c>
      <c r="L2092" t="str">
        <f t="shared" si="388"/>
        <v>Z</v>
      </c>
      <c r="M2092" s="10">
        <f t="shared" si="389"/>
        <v>0.9</v>
      </c>
      <c r="N2092" s="24">
        <f t="shared" si="390"/>
        <v>1.2815515655446006</v>
      </c>
      <c r="O2092" s="25">
        <f t="shared" si="391"/>
        <v>301.37326608738562</v>
      </c>
      <c r="P2092" s="8">
        <f t="shared" si="392"/>
        <v>350</v>
      </c>
      <c r="Q2092" s="8">
        <f t="shared" si="393"/>
        <v>1256.9999999999998</v>
      </c>
      <c r="R2092" s="8">
        <f t="shared" si="394"/>
        <v>964.50627845026861</v>
      </c>
      <c r="S2092" s="8">
        <f t="shared" si="395"/>
        <v>965</v>
      </c>
      <c r="T2092" t="s">
        <v>175</v>
      </c>
    </row>
    <row r="2093" spans="1:20" x14ac:dyDescent="0.35">
      <c r="A2093" s="18" t="s">
        <v>4234</v>
      </c>
      <c r="B2093" s="18" t="s">
        <v>4235</v>
      </c>
      <c r="C2093" s="19">
        <v>565.79999999999995</v>
      </c>
      <c r="D2093" s="20">
        <f t="shared" si="384"/>
        <v>6.1381514462005671E-5</v>
      </c>
      <c r="E2093" s="10">
        <f>SUM($C$5:C2093)/SUM($C$5:$C$3941)</f>
        <v>0.9608865587944323</v>
      </c>
      <c r="F2093" t="str">
        <f t="shared" si="385"/>
        <v>C</v>
      </c>
      <c r="G2093" s="21">
        <v>2.0955555555555549</v>
      </c>
      <c r="H2093" s="22">
        <f t="shared" si="386"/>
        <v>1.257333333333333</v>
      </c>
      <c r="I2093" s="23">
        <v>5.1923076923076934</v>
      </c>
      <c r="J2093" s="23">
        <v>10.037260898016029</v>
      </c>
      <c r="K2093" s="24">
        <f t="shared" si="387"/>
        <v>1.9331020988771608</v>
      </c>
      <c r="L2093" t="str">
        <f t="shared" si="388"/>
        <v>Y</v>
      </c>
      <c r="M2093" s="10">
        <f t="shared" si="389"/>
        <v>0.9</v>
      </c>
      <c r="N2093" s="24">
        <f t="shared" si="390"/>
        <v>1.2815515655446006</v>
      </c>
      <c r="O2093" s="25">
        <f t="shared" si="391"/>
        <v>18.19140723844718</v>
      </c>
      <c r="P2093" s="8">
        <f t="shared" si="392"/>
        <v>29</v>
      </c>
      <c r="Q2093" s="8">
        <f t="shared" si="393"/>
        <v>270.00000000000006</v>
      </c>
      <c r="R2093" s="8">
        <f t="shared" si="394"/>
        <v>207.23908457632686</v>
      </c>
      <c r="S2093" s="8">
        <f t="shared" si="395"/>
        <v>208</v>
      </c>
      <c r="T2093" t="s">
        <v>175</v>
      </c>
    </row>
    <row r="2094" spans="1:20" x14ac:dyDescent="0.35">
      <c r="A2094" s="18" t="s">
        <v>4236</v>
      </c>
      <c r="B2094" s="18" t="s">
        <v>4237</v>
      </c>
      <c r="C2094" s="19">
        <v>565.33000000000004</v>
      </c>
      <c r="D2094" s="20">
        <f t="shared" si="384"/>
        <v>6.133052592931366E-5</v>
      </c>
      <c r="E2094" s="10">
        <f>SUM($C$5:C2094)/SUM($C$5:$C$3941)</f>
        <v>0.96094788932036157</v>
      </c>
      <c r="F2094" t="str">
        <f t="shared" si="385"/>
        <v>C</v>
      </c>
      <c r="G2094" s="21">
        <v>2.011850533807829</v>
      </c>
      <c r="H2094" s="22">
        <f t="shared" si="386"/>
        <v>1.2071103202846973</v>
      </c>
      <c r="I2094" s="23">
        <v>5.4038461538461542</v>
      </c>
      <c r="J2094" s="23">
        <v>15.380481156430641</v>
      </c>
      <c r="K2094" s="24">
        <f t="shared" si="387"/>
        <v>2.8462100360654565</v>
      </c>
      <c r="L2094" t="str">
        <f t="shared" si="388"/>
        <v>Z</v>
      </c>
      <c r="M2094" s="10">
        <f t="shared" si="389"/>
        <v>0.9</v>
      </c>
      <c r="N2094" s="24">
        <f t="shared" si="390"/>
        <v>1.2815515655446006</v>
      </c>
      <c r="O2094" s="25">
        <f t="shared" si="391"/>
        <v>27.875393404907587</v>
      </c>
      <c r="P2094" s="8">
        <f t="shared" si="392"/>
        <v>39</v>
      </c>
      <c r="Q2094" s="8">
        <f t="shared" si="393"/>
        <v>281</v>
      </c>
      <c r="R2094" s="8">
        <f t="shared" si="394"/>
        <v>215.77179590854439</v>
      </c>
      <c r="S2094" s="8">
        <f t="shared" si="395"/>
        <v>216</v>
      </c>
      <c r="T2094" t="s">
        <v>175</v>
      </c>
    </row>
    <row r="2095" spans="1:20" x14ac:dyDescent="0.35">
      <c r="A2095" s="18" t="s">
        <v>4238</v>
      </c>
      <c r="B2095" s="18" t="s">
        <v>4239</v>
      </c>
      <c r="C2095" s="19">
        <v>565.24</v>
      </c>
      <c r="D2095" s="20">
        <f t="shared" si="384"/>
        <v>6.1320762167734337E-5</v>
      </c>
      <c r="E2095" s="10">
        <f>SUM($C$5:C2095)/SUM($C$5:$C$3941)</f>
        <v>0.96100921008252937</v>
      </c>
      <c r="F2095" t="str">
        <f t="shared" si="385"/>
        <v>C</v>
      </c>
      <c r="G2095" s="21">
        <v>1.643139534883721</v>
      </c>
      <c r="H2095" s="22">
        <f t="shared" si="386"/>
        <v>0.98588372093023258</v>
      </c>
      <c r="I2095" s="23">
        <v>6.615384615384615</v>
      </c>
      <c r="J2095" s="23">
        <v>13.278545051047571</v>
      </c>
      <c r="K2095" s="24">
        <f t="shared" si="387"/>
        <v>2.0072219263211446</v>
      </c>
      <c r="L2095" t="str">
        <f t="shared" si="388"/>
        <v>Z</v>
      </c>
      <c r="M2095" s="10">
        <f t="shared" si="389"/>
        <v>0.9</v>
      </c>
      <c r="N2095" s="24">
        <f t="shared" si="390"/>
        <v>1.2815515655446006</v>
      </c>
      <c r="O2095" s="25">
        <f t="shared" si="391"/>
        <v>24.065870461274923</v>
      </c>
      <c r="P2095" s="8">
        <f t="shared" si="392"/>
        <v>38</v>
      </c>
      <c r="Q2095" s="8">
        <f t="shared" si="393"/>
        <v>344</v>
      </c>
      <c r="R2095" s="8">
        <f t="shared" si="394"/>
        <v>264.16870751785905</v>
      </c>
      <c r="S2095" s="8">
        <f t="shared" si="395"/>
        <v>265</v>
      </c>
      <c r="T2095" t="s">
        <v>62</v>
      </c>
    </row>
    <row r="2096" spans="1:20" x14ac:dyDescent="0.35">
      <c r="A2096" s="18" t="s">
        <v>4240</v>
      </c>
      <c r="B2096" s="18" t="s">
        <v>4241</v>
      </c>
      <c r="C2096" s="19">
        <v>565.04</v>
      </c>
      <c r="D2096" s="20">
        <f t="shared" si="384"/>
        <v>6.1299064919780283E-5</v>
      </c>
      <c r="E2096" s="10">
        <f>SUM($C$5:C2096)/SUM($C$5:$C$3941)</f>
        <v>0.96107050914744907</v>
      </c>
      <c r="F2096" t="str">
        <f t="shared" si="385"/>
        <v>C</v>
      </c>
      <c r="G2096" s="21">
        <v>5.8858333333333333</v>
      </c>
      <c r="H2096" s="22">
        <f t="shared" si="386"/>
        <v>3.5314999999999999</v>
      </c>
      <c r="I2096" s="23">
        <v>1.846153846153846</v>
      </c>
      <c r="J2096" s="23">
        <v>4.8279602942980224</v>
      </c>
      <c r="K2096" s="24">
        <f t="shared" si="387"/>
        <v>2.615145159411429</v>
      </c>
      <c r="L2096" t="str">
        <f t="shared" si="388"/>
        <v>Z</v>
      </c>
      <c r="M2096" s="10">
        <f t="shared" si="389"/>
        <v>0.9</v>
      </c>
      <c r="N2096" s="24">
        <f t="shared" si="390"/>
        <v>1.2815515655446006</v>
      </c>
      <c r="O2096" s="25">
        <f t="shared" si="391"/>
        <v>8.7501353942078595</v>
      </c>
      <c r="P2096" s="8">
        <f t="shared" si="392"/>
        <v>13</v>
      </c>
      <c r="Q2096" s="8">
        <f t="shared" si="393"/>
        <v>96</v>
      </c>
      <c r="R2096" s="8">
        <f t="shared" si="394"/>
        <v>73.734545747465077</v>
      </c>
      <c r="S2096" s="8">
        <f t="shared" si="395"/>
        <v>74</v>
      </c>
      <c r="T2096" t="s">
        <v>62</v>
      </c>
    </row>
    <row r="2097" spans="1:20" x14ac:dyDescent="0.35">
      <c r="A2097" s="18" t="s">
        <v>4242</v>
      </c>
      <c r="B2097" s="18" t="s">
        <v>4243</v>
      </c>
      <c r="C2097" s="19">
        <v>563.97</v>
      </c>
      <c r="D2097" s="20">
        <f t="shared" si="384"/>
        <v>6.1182984643226124E-5</v>
      </c>
      <c r="E2097" s="10">
        <f>SUM($C$5:C2097)/SUM($C$5:$C$3941)</f>
        <v>0.96113169213209237</v>
      </c>
      <c r="F2097" t="str">
        <f t="shared" si="385"/>
        <v>C</v>
      </c>
      <c r="G2097" s="21">
        <v>3.1506703910614529</v>
      </c>
      <c r="H2097" s="22">
        <f t="shared" si="386"/>
        <v>1.8904022346368716</v>
      </c>
      <c r="I2097" s="23">
        <v>3.442307692307693</v>
      </c>
      <c r="J2097" s="23">
        <v>6.1784364464706538</v>
      </c>
      <c r="K2097" s="24">
        <f t="shared" si="387"/>
        <v>1.7948530459020891</v>
      </c>
      <c r="L2097" t="str">
        <f t="shared" si="388"/>
        <v>Y</v>
      </c>
      <c r="M2097" s="10">
        <f t="shared" si="389"/>
        <v>0.9</v>
      </c>
      <c r="N2097" s="24">
        <f t="shared" si="390"/>
        <v>1.2815515655446006</v>
      </c>
      <c r="O2097" s="25">
        <f t="shared" si="391"/>
        <v>11.197721633082994</v>
      </c>
      <c r="P2097" s="8">
        <f t="shared" si="392"/>
        <v>19</v>
      </c>
      <c r="Q2097" s="8">
        <f t="shared" si="393"/>
        <v>179.00000000000003</v>
      </c>
      <c r="R2097" s="8">
        <f t="shared" si="394"/>
        <v>137.61456520815366</v>
      </c>
      <c r="S2097" s="8">
        <f t="shared" si="395"/>
        <v>138</v>
      </c>
      <c r="T2097" t="s">
        <v>62</v>
      </c>
    </row>
    <row r="2098" spans="1:20" x14ac:dyDescent="0.35">
      <c r="A2098" s="18" t="s">
        <v>4244</v>
      </c>
      <c r="B2098" s="18" t="s">
        <v>4245</v>
      </c>
      <c r="C2098" s="19">
        <v>562.91999999999996</v>
      </c>
      <c r="D2098" s="20">
        <f t="shared" si="384"/>
        <v>6.1069074091467358E-5</v>
      </c>
      <c r="E2098" s="10">
        <f>SUM($C$5:C2098)/SUM($C$5:$C$3941)</f>
        <v>0.9611927612061838</v>
      </c>
      <c r="F2098" t="str">
        <f t="shared" si="385"/>
        <v>C</v>
      </c>
      <c r="G2098" s="21">
        <v>8.1582608695652166</v>
      </c>
      <c r="H2098" s="22">
        <f t="shared" si="386"/>
        <v>4.8949565217391298</v>
      </c>
      <c r="I2098" s="23">
        <v>1.3269230769230771</v>
      </c>
      <c r="J2098" s="23">
        <v>9.1474225531849012</v>
      </c>
      <c r="K2098" s="24">
        <f t="shared" si="387"/>
        <v>6.8937097502263018</v>
      </c>
      <c r="L2098" t="str">
        <f t="shared" si="388"/>
        <v>Z</v>
      </c>
      <c r="M2098" s="10">
        <f t="shared" si="389"/>
        <v>0.9</v>
      </c>
      <c r="N2098" s="24">
        <f t="shared" si="390"/>
        <v>1.2815515655446006</v>
      </c>
      <c r="O2098" s="25">
        <f t="shared" si="391"/>
        <v>16.578675251933959</v>
      </c>
      <c r="P2098" s="8">
        <f t="shared" si="392"/>
        <v>20</v>
      </c>
      <c r="Q2098" s="8">
        <f t="shared" si="393"/>
        <v>69.000000000000014</v>
      </c>
      <c r="R2098" s="8">
        <f t="shared" si="394"/>
        <v>53.096405806126711</v>
      </c>
      <c r="S2098" s="8">
        <f t="shared" si="395"/>
        <v>54</v>
      </c>
      <c r="T2098" t="s">
        <v>175</v>
      </c>
    </row>
    <row r="2099" spans="1:20" x14ac:dyDescent="0.35">
      <c r="A2099" s="18" t="s">
        <v>4246</v>
      </c>
      <c r="B2099" s="18" t="s">
        <v>4247</v>
      </c>
      <c r="C2099" s="19">
        <v>562.6</v>
      </c>
      <c r="D2099" s="20">
        <f t="shared" si="384"/>
        <v>6.1034358494740884E-5</v>
      </c>
      <c r="E2099" s="10">
        <f>SUM($C$5:C2099)/SUM($C$5:$C$3941)</f>
        <v>0.96125379556467849</v>
      </c>
      <c r="F2099" t="str">
        <f t="shared" si="385"/>
        <v>C</v>
      </c>
      <c r="G2099" s="21">
        <v>17.048484848484851</v>
      </c>
      <c r="H2099" s="22">
        <f t="shared" si="386"/>
        <v>10.22909090909091</v>
      </c>
      <c r="I2099" s="23">
        <v>0.63461538461538458</v>
      </c>
      <c r="J2099" s="23">
        <v>1.482298773220839</v>
      </c>
      <c r="K2099" s="24">
        <f t="shared" si="387"/>
        <v>2.3357435214388982</v>
      </c>
      <c r="L2099" t="str">
        <f t="shared" si="388"/>
        <v>Z</v>
      </c>
      <c r="M2099" s="10">
        <f t="shared" si="389"/>
        <v>0.9</v>
      </c>
      <c r="N2099" s="24">
        <f t="shared" si="390"/>
        <v>1.2815515655446006</v>
      </c>
      <c r="O2099" s="25">
        <f t="shared" si="391"/>
        <v>2.6864999233048614</v>
      </c>
      <c r="P2099" s="8">
        <f t="shared" si="392"/>
        <v>4</v>
      </c>
      <c r="Q2099" s="8">
        <f t="shared" si="393"/>
        <v>33</v>
      </c>
      <c r="R2099" s="8">
        <f t="shared" si="394"/>
        <v>25.401154064323578</v>
      </c>
      <c r="S2099" s="8">
        <f t="shared" si="395"/>
        <v>26</v>
      </c>
      <c r="T2099" t="s">
        <v>62</v>
      </c>
    </row>
    <row r="2100" spans="1:20" x14ac:dyDescent="0.35">
      <c r="A2100" s="18" t="s">
        <v>4248</v>
      </c>
      <c r="B2100" s="18" t="s">
        <v>4249</v>
      </c>
      <c r="C2100" s="19">
        <v>562.11</v>
      </c>
      <c r="D2100" s="20">
        <f t="shared" si="384"/>
        <v>6.0981200237253466E-5</v>
      </c>
      <c r="E2100" s="10">
        <f>SUM($C$5:C2100)/SUM($C$5:$C$3941)</f>
        <v>0.96131477676491572</v>
      </c>
      <c r="F2100" t="str">
        <f t="shared" si="385"/>
        <v>C</v>
      </c>
      <c r="G2100" s="21">
        <v>1.131006036217304</v>
      </c>
      <c r="H2100" s="22">
        <f t="shared" si="386"/>
        <v>0.67860362173038236</v>
      </c>
      <c r="I2100" s="23">
        <v>9.5576923076923084</v>
      </c>
      <c r="J2100" s="23">
        <v>23.196867149477921</v>
      </c>
      <c r="K2100" s="24">
        <f t="shared" si="387"/>
        <v>2.4270364019574484</v>
      </c>
      <c r="L2100" t="str">
        <f t="shared" si="388"/>
        <v>Z</v>
      </c>
      <c r="M2100" s="10">
        <f t="shared" si="389"/>
        <v>0.9</v>
      </c>
      <c r="N2100" s="24">
        <f t="shared" si="390"/>
        <v>1.2815515655446006</v>
      </c>
      <c r="O2100" s="25">
        <f t="shared" si="391"/>
        <v>42.041714493614464</v>
      </c>
      <c r="P2100" s="8">
        <f t="shared" si="392"/>
        <v>62</v>
      </c>
      <c r="Q2100" s="8">
        <f t="shared" si="393"/>
        <v>497.00000000000006</v>
      </c>
      <c r="R2100" s="8">
        <f t="shared" si="394"/>
        <v>382.72347886106832</v>
      </c>
      <c r="S2100" s="8">
        <f t="shared" si="395"/>
        <v>383</v>
      </c>
      <c r="T2100" t="s">
        <v>62</v>
      </c>
    </row>
    <row r="2101" spans="1:20" x14ac:dyDescent="0.35">
      <c r="A2101" s="18" t="s">
        <v>4250</v>
      </c>
      <c r="B2101" s="18" t="s">
        <v>4251</v>
      </c>
      <c r="C2101" s="19">
        <v>560.85</v>
      </c>
      <c r="D2101" s="20">
        <f t="shared" si="384"/>
        <v>6.084450757514295E-5</v>
      </c>
      <c r="E2101" s="10">
        <f>SUM($C$5:C2101)/SUM($C$5:$C$3941)</f>
        <v>0.96137562127249077</v>
      </c>
      <c r="F2101" t="str">
        <f t="shared" si="385"/>
        <v>C</v>
      </c>
      <c r="G2101" s="21">
        <v>1.54504132231405</v>
      </c>
      <c r="H2101" s="22">
        <f t="shared" si="386"/>
        <v>0.92702479338842991</v>
      </c>
      <c r="I2101" s="23">
        <v>6.9807692307692308</v>
      </c>
      <c r="J2101" s="23">
        <v>16.751342216770229</v>
      </c>
      <c r="K2101" s="24">
        <f t="shared" si="387"/>
        <v>2.3996413092893993</v>
      </c>
      <c r="L2101" t="str">
        <f t="shared" si="388"/>
        <v>Z</v>
      </c>
      <c r="M2101" s="10">
        <f t="shared" si="389"/>
        <v>0.9</v>
      </c>
      <c r="N2101" s="24">
        <f t="shared" si="390"/>
        <v>1.2815515655446006</v>
      </c>
      <c r="O2101" s="25">
        <f t="shared" si="391"/>
        <v>30.359924998670998</v>
      </c>
      <c r="P2101" s="8">
        <f t="shared" si="392"/>
        <v>45</v>
      </c>
      <c r="Q2101" s="8">
        <f t="shared" si="393"/>
        <v>363</v>
      </c>
      <c r="R2101" s="8">
        <f t="shared" si="394"/>
        <v>279.84827586034163</v>
      </c>
      <c r="S2101" s="8">
        <f t="shared" si="395"/>
        <v>280</v>
      </c>
      <c r="T2101" t="s">
        <v>62</v>
      </c>
    </row>
    <row r="2102" spans="1:20" x14ac:dyDescent="0.35">
      <c r="A2102" s="18" t="s">
        <v>4252</v>
      </c>
      <c r="B2102" s="18" t="s">
        <v>4253</v>
      </c>
      <c r="C2102" s="19">
        <v>559.88</v>
      </c>
      <c r="D2102" s="20">
        <f t="shared" si="384"/>
        <v>6.0739275922565811E-5</v>
      </c>
      <c r="E2102" s="10">
        <f>SUM($C$5:C2102)/SUM($C$5:$C$3941)</f>
        <v>0.96143636054841342</v>
      </c>
      <c r="F2102" t="str">
        <f t="shared" si="385"/>
        <v>C</v>
      </c>
      <c r="G2102" s="21">
        <v>3.7829729729729729</v>
      </c>
      <c r="H2102" s="22">
        <f t="shared" si="386"/>
        <v>2.2697837837837835</v>
      </c>
      <c r="I2102" s="23">
        <v>2.8461538461538458</v>
      </c>
      <c r="J2102" s="23">
        <v>12.151631239458711</v>
      </c>
      <c r="K2102" s="24">
        <f t="shared" si="387"/>
        <v>4.2694920571071151</v>
      </c>
      <c r="L2102" t="str">
        <f t="shared" si="388"/>
        <v>Z</v>
      </c>
      <c r="M2102" s="10">
        <f t="shared" si="389"/>
        <v>0.9</v>
      </c>
      <c r="N2102" s="24">
        <f t="shared" si="390"/>
        <v>1.2815515655446006</v>
      </c>
      <c r="O2102" s="25">
        <f t="shared" si="391"/>
        <v>22.023465837390354</v>
      </c>
      <c r="P2102" s="8">
        <f t="shared" si="392"/>
        <v>28</v>
      </c>
      <c r="Q2102" s="8">
        <f t="shared" si="393"/>
        <v>147.99999999999997</v>
      </c>
      <c r="R2102" s="8">
        <f t="shared" si="394"/>
        <v>114.19671498980442</v>
      </c>
      <c r="S2102" s="8">
        <f t="shared" si="395"/>
        <v>115</v>
      </c>
      <c r="T2102" t="s">
        <v>62</v>
      </c>
    </row>
    <row r="2103" spans="1:20" x14ac:dyDescent="0.35">
      <c r="A2103" s="18" t="s">
        <v>4254</v>
      </c>
      <c r="B2103" s="18" t="s">
        <v>4255</v>
      </c>
      <c r="C2103" s="19">
        <v>559.45000000000005</v>
      </c>
      <c r="D2103" s="20">
        <f t="shared" si="384"/>
        <v>6.0692626839464606E-5</v>
      </c>
      <c r="E2103" s="10">
        <f>SUM($C$5:C2103)/SUM($C$5:$C$3941)</f>
        <v>0.9614970531752528</v>
      </c>
      <c r="F2103" t="str">
        <f t="shared" si="385"/>
        <v>C</v>
      </c>
      <c r="G2103" s="21">
        <v>1.328859857482185</v>
      </c>
      <c r="H2103" s="22">
        <f t="shared" si="386"/>
        <v>0.79731591448931105</v>
      </c>
      <c r="I2103" s="23">
        <v>8.0961538461538467</v>
      </c>
      <c r="J2103" s="23">
        <v>46.850726495459362</v>
      </c>
      <c r="K2103" s="24">
        <f t="shared" si="387"/>
        <v>5.7867880706980683</v>
      </c>
      <c r="L2103" t="str">
        <f t="shared" si="388"/>
        <v>Z</v>
      </c>
      <c r="M2103" s="10">
        <f t="shared" si="389"/>
        <v>0.9</v>
      </c>
      <c r="N2103" s="24">
        <f t="shared" si="390"/>
        <v>1.2815515655446006</v>
      </c>
      <c r="O2103" s="25">
        <f t="shared" si="391"/>
        <v>84.9116759796959</v>
      </c>
      <c r="P2103" s="8">
        <f t="shared" si="392"/>
        <v>102</v>
      </c>
      <c r="Q2103" s="8">
        <f t="shared" si="393"/>
        <v>421</v>
      </c>
      <c r="R2103" s="8">
        <f t="shared" si="394"/>
        <v>324.96817345786133</v>
      </c>
      <c r="S2103" s="8">
        <f t="shared" si="395"/>
        <v>325</v>
      </c>
      <c r="T2103" t="s">
        <v>175</v>
      </c>
    </row>
    <row r="2104" spans="1:20" x14ac:dyDescent="0.35">
      <c r="A2104" s="18" t="s">
        <v>4256</v>
      </c>
      <c r="B2104" s="18" t="s">
        <v>4257</v>
      </c>
      <c r="C2104" s="19">
        <v>559.23</v>
      </c>
      <c r="D2104" s="20">
        <f t="shared" si="384"/>
        <v>6.0668759866715152E-5</v>
      </c>
      <c r="E2104" s="10">
        <f>SUM($C$5:C2104)/SUM($C$5:$C$3941)</f>
        <v>0.96155772193511957</v>
      </c>
      <c r="F2104" t="str">
        <f t="shared" si="385"/>
        <v>C</v>
      </c>
      <c r="G2104" s="21">
        <v>0.41455151964418091</v>
      </c>
      <c r="H2104" s="22">
        <f t="shared" si="386"/>
        <v>0.24873091178650852</v>
      </c>
      <c r="I2104" s="23">
        <v>25.94230769230769</v>
      </c>
      <c r="J2104" s="23">
        <v>61.168816052914039</v>
      </c>
      <c r="K2104" s="24">
        <f t="shared" si="387"/>
        <v>2.3578787507424241</v>
      </c>
      <c r="L2104" t="str">
        <f t="shared" si="388"/>
        <v>Z</v>
      </c>
      <c r="M2104" s="10">
        <f t="shared" si="389"/>
        <v>0.9</v>
      </c>
      <c r="N2104" s="24">
        <f t="shared" si="390"/>
        <v>1.2815515655446006</v>
      </c>
      <c r="O2104" s="25">
        <f t="shared" si="391"/>
        <v>110.86160401909754</v>
      </c>
      <c r="P2104" s="8">
        <f t="shared" si="392"/>
        <v>163</v>
      </c>
      <c r="Q2104" s="8">
        <f t="shared" si="393"/>
        <v>1348.9999999999998</v>
      </c>
      <c r="R2104" s="8">
        <f t="shared" si="394"/>
        <v>1041.4923678004739</v>
      </c>
      <c r="S2104" s="8">
        <f t="shared" si="395"/>
        <v>1042</v>
      </c>
      <c r="T2104" t="s">
        <v>62</v>
      </c>
    </row>
    <row r="2105" spans="1:20" x14ac:dyDescent="0.35">
      <c r="A2105" s="18" t="s">
        <v>4258</v>
      </c>
      <c r="B2105" s="18" t="s">
        <v>4259</v>
      </c>
      <c r="C2105" s="19">
        <v>558.97</v>
      </c>
      <c r="D2105" s="20">
        <f t="shared" si="384"/>
        <v>6.0640553444374892E-5</v>
      </c>
      <c r="E2105" s="10">
        <f>SUM($C$5:C2105)/SUM($C$5:$C$3941)</f>
        <v>0.96161836248856403</v>
      </c>
      <c r="F2105" t="str">
        <f t="shared" si="385"/>
        <v>C</v>
      </c>
      <c r="G2105" s="21">
        <v>2.192039215686274</v>
      </c>
      <c r="H2105" s="22">
        <f t="shared" si="386"/>
        <v>1.3152235294117645</v>
      </c>
      <c r="I2105" s="23">
        <v>4.9038461538461542</v>
      </c>
      <c r="J2105" s="23">
        <v>4.7413889558619031</v>
      </c>
      <c r="K2105" s="24">
        <f t="shared" si="387"/>
        <v>0.96687147335223111</v>
      </c>
      <c r="L2105" t="str">
        <f t="shared" si="388"/>
        <v>X</v>
      </c>
      <c r="M2105" s="10">
        <f t="shared" si="389"/>
        <v>0.9</v>
      </c>
      <c r="N2105" s="24">
        <f t="shared" si="390"/>
        <v>1.2815515655446006</v>
      </c>
      <c r="O2105" s="25">
        <f t="shared" si="391"/>
        <v>8.5932345734889157</v>
      </c>
      <c r="P2105" s="8">
        <f t="shared" si="392"/>
        <v>19</v>
      </c>
      <c r="Q2105" s="8">
        <f t="shared" si="393"/>
        <v>255.00000000000003</v>
      </c>
      <c r="R2105" s="8">
        <f t="shared" si="394"/>
        <v>196.91794873431851</v>
      </c>
      <c r="S2105" s="8">
        <f t="shared" si="395"/>
        <v>197</v>
      </c>
      <c r="T2105" t="s">
        <v>62</v>
      </c>
    </row>
    <row r="2106" spans="1:20" x14ac:dyDescent="0.35">
      <c r="A2106" s="18" t="s">
        <v>4260</v>
      </c>
      <c r="B2106" s="18" t="s">
        <v>4261</v>
      </c>
      <c r="C2106" s="19">
        <v>558.47</v>
      </c>
      <c r="D2106" s="20">
        <f t="shared" si="384"/>
        <v>6.0586310324489764E-5</v>
      </c>
      <c r="E2106" s="10">
        <f>SUM($C$5:C2106)/SUM($C$5:$C$3941)</f>
        <v>0.9616789487988886</v>
      </c>
      <c r="F2106" t="str">
        <f t="shared" si="385"/>
        <v>C</v>
      </c>
      <c r="G2106" s="21">
        <v>5.2193457943925239</v>
      </c>
      <c r="H2106" s="22">
        <f t="shared" si="386"/>
        <v>3.1316074766355144</v>
      </c>
      <c r="I2106" s="23">
        <v>2.057692307692307</v>
      </c>
      <c r="J2106" s="23">
        <v>5.5285833434815848</v>
      </c>
      <c r="K2106" s="24">
        <f t="shared" si="387"/>
        <v>2.6867881669256306</v>
      </c>
      <c r="L2106" t="str">
        <f t="shared" si="388"/>
        <v>Z</v>
      </c>
      <c r="M2106" s="10">
        <f t="shared" si="389"/>
        <v>0.9</v>
      </c>
      <c r="N2106" s="24">
        <f t="shared" si="390"/>
        <v>1.2815515655446006</v>
      </c>
      <c r="O2106" s="25">
        <f t="shared" si="391"/>
        <v>10.019935924236927</v>
      </c>
      <c r="P2106" s="8">
        <f t="shared" si="392"/>
        <v>15</v>
      </c>
      <c r="Q2106" s="8">
        <f t="shared" si="393"/>
        <v>106.99999999999997</v>
      </c>
      <c r="R2106" s="8">
        <f t="shared" si="394"/>
        <v>82.665296167466011</v>
      </c>
      <c r="S2106" s="8">
        <f t="shared" si="395"/>
        <v>83</v>
      </c>
      <c r="T2106" t="s">
        <v>62</v>
      </c>
    </row>
    <row r="2107" spans="1:20" x14ac:dyDescent="0.35">
      <c r="A2107" s="18" t="s">
        <v>4262</v>
      </c>
      <c r="B2107" s="18" t="s">
        <v>4263</v>
      </c>
      <c r="C2107" s="19">
        <v>555.95000000000005</v>
      </c>
      <c r="D2107" s="20">
        <f t="shared" si="384"/>
        <v>6.0312925000268745E-5</v>
      </c>
      <c r="E2107" s="10">
        <f>SUM($C$5:C2107)/SUM($C$5:$C$3941)</f>
        <v>0.96173926172388879</v>
      </c>
      <c r="F2107" t="str">
        <f t="shared" si="385"/>
        <v>C</v>
      </c>
      <c r="G2107" s="21">
        <v>0.79992805755395668</v>
      </c>
      <c r="H2107" s="22">
        <f t="shared" si="386"/>
        <v>0.47995683453237398</v>
      </c>
      <c r="I2107" s="23">
        <v>13.36538461538461</v>
      </c>
      <c r="J2107" s="23">
        <v>39.351621959324149</v>
      </c>
      <c r="K2107" s="24">
        <f t="shared" si="387"/>
        <v>2.9442940171005132</v>
      </c>
      <c r="L2107" t="str">
        <f t="shared" si="388"/>
        <v>Z</v>
      </c>
      <c r="M2107" s="10">
        <f t="shared" si="389"/>
        <v>0.9</v>
      </c>
      <c r="N2107" s="24">
        <f t="shared" si="390"/>
        <v>1.2815515655446006</v>
      </c>
      <c r="O2107" s="25">
        <f t="shared" si="391"/>
        <v>71.320391870752701</v>
      </c>
      <c r="P2107" s="8">
        <f t="shared" si="392"/>
        <v>99</v>
      </c>
      <c r="Q2107" s="8">
        <f t="shared" si="393"/>
        <v>694.99999999999966</v>
      </c>
      <c r="R2107" s="8">
        <f t="shared" si="394"/>
        <v>538.15367446677078</v>
      </c>
      <c r="S2107" s="8">
        <f t="shared" si="395"/>
        <v>539</v>
      </c>
      <c r="T2107" t="s">
        <v>175</v>
      </c>
    </row>
    <row r="2108" spans="1:20" x14ac:dyDescent="0.35">
      <c r="A2108" s="18" t="s">
        <v>4264</v>
      </c>
      <c r="B2108" s="18" t="s">
        <v>4265</v>
      </c>
      <c r="C2108" s="19">
        <v>552.83000000000004</v>
      </c>
      <c r="D2108" s="20">
        <f t="shared" si="384"/>
        <v>5.9974447932185578E-5</v>
      </c>
      <c r="E2108" s="10">
        <f>SUM($C$5:C2108)/SUM($C$5:$C$3941)</f>
        <v>0.96179923617182095</v>
      </c>
      <c r="F2108" t="str">
        <f t="shared" si="385"/>
        <v>C</v>
      </c>
      <c r="G2108" s="21">
        <v>3.054309392265194</v>
      </c>
      <c r="H2108" s="22">
        <f t="shared" si="386"/>
        <v>1.8325856353591163</v>
      </c>
      <c r="I2108" s="23">
        <v>3.4807692307692308</v>
      </c>
      <c r="J2108" s="23">
        <v>4.6420515436535874</v>
      </c>
      <c r="K2108" s="24">
        <f t="shared" si="387"/>
        <v>1.333628067789981</v>
      </c>
      <c r="L2108" t="str">
        <f t="shared" si="388"/>
        <v>Y</v>
      </c>
      <c r="M2108" s="10">
        <f t="shared" si="389"/>
        <v>0.9</v>
      </c>
      <c r="N2108" s="24">
        <f t="shared" si="390"/>
        <v>1.2815515655446006</v>
      </c>
      <c r="O2108" s="25">
        <f t="shared" si="391"/>
        <v>8.4131966789023398</v>
      </c>
      <c r="P2108" s="8">
        <f t="shared" si="392"/>
        <v>16</v>
      </c>
      <c r="Q2108" s="8">
        <f t="shared" si="393"/>
        <v>181</v>
      </c>
      <c r="R2108" s="8">
        <f t="shared" si="394"/>
        <v>140.54718326458922</v>
      </c>
      <c r="S2108" s="8">
        <f t="shared" si="395"/>
        <v>141</v>
      </c>
      <c r="T2108" t="s">
        <v>62</v>
      </c>
    </row>
    <row r="2109" spans="1:20" x14ac:dyDescent="0.35">
      <c r="A2109" s="18" t="s">
        <v>4266</v>
      </c>
      <c r="B2109" s="18" t="s">
        <v>4267</v>
      </c>
      <c r="C2109" s="19">
        <v>552.52</v>
      </c>
      <c r="D2109" s="20">
        <f t="shared" si="384"/>
        <v>5.9940817197856793E-5</v>
      </c>
      <c r="E2109" s="10">
        <f>SUM($C$5:C2109)/SUM($C$5:$C$3941)</f>
        <v>0.96185917698901879</v>
      </c>
      <c r="F2109" t="str">
        <f t="shared" si="385"/>
        <v>C</v>
      </c>
      <c r="G2109" s="21">
        <v>1.6250588235294121</v>
      </c>
      <c r="H2109" s="22">
        <f t="shared" si="386"/>
        <v>0.97503529411764722</v>
      </c>
      <c r="I2109" s="23">
        <v>6.5384615384615383</v>
      </c>
      <c r="J2109" s="23">
        <v>34.55229712772239</v>
      </c>
      <c r="K2109" s="24">
        <f t="shared" si="387"/>
        <v>5.2844689724751897</v>
      </c>
      <c r="L2109" t="str">
        <f t="shared" si="388"/>
        <v>Z</v>
      </c>
      <c r="M2109" s="10">
        <f t="shared" si="389"/>
        <v>0.9</v>
      </c>
      <c r="N2109" s="24">
        <f t="shared" si="390"/>
        <v>1.2815515655446006</v>
      </c>
      <c r="O2109" s="25">
        <f t="shared" si="391"/>
        <v>62.622155034195366</v>
      </c>
      <c r="P2109" s="8">
        <f t="shared" si="392"/>
        <v>76</v>
      </c>
      <c r="Q2109" s="8">
        <f t="shared" si="393"/>
        <v>340</v>
      </c>
      <c r="R2109" s="8">
        <f t="shared" si="394"/>
        <v>264.08533692756271</v>
      </c>
      <c r="S2109" s="8">
        <f t="shared" si="395"/>
        <v>265</v>
      </c>
      <c r="T2109" t="s">
        <v>62</v>
      </c>
    </row>
    <row r="2110" spans="1:20" x14ac:dyDescent="0.35">
      <c r="A2110" s="18" t="s">
        <v>4268</v>
      </c>
      <c r="B2110" s="18" t="s">
        <v>4269</v>
      </c>
      <c r="C2110" s="19">
        <v>552.38</v>
      </c>
      <c r="D2110" s="20">
        <f t="shared" si="384"/>
        <v>5.992562912428896E-5</v>
      </c>
      <c r="E2110" s="10">
        <f>SUM($C$5:C2110)/SUM($C$5:$C$3941)</f>
        <v>0.96191910261814317</v>
      </c>
      <c r="F2110" t="str">
        <f t="shared" si="385"/>
        <v>C</v>
      </c>
      <c r="G2110" s="21">
        <v>2.0159854014598539</v>
      </c>
      <c r="H2110" s="22">
        <f t="shared" si="386"/>
        <v>1.2095912408759124</v>
      </c>
      <c r="I2110" s="23">
        <v>5.2692307692307692</v>
      </c>
      <c r="J2110" s="23">
        <v>12.330601792822289</v>
      </c>
      <c r="K2110" s="24">
        <f t="shared" si="387"/>
        <v>2.340114208856785</v>
      </c>
      <c r="L2110" t="str">
        <f t="shared" si="388"/>
        <v>Z</v>
      </c>
      <c r="M2110" s="10">
        <f t="shared" si="389"/>
        <v>0.9</v>
      </c>
      <c r="N2110" s="24">
        <f t="shared" si="390"/>
        <v>1.2815515655446006</v>
      </c>
      <c r="O2110" s="25">
        <f t="shared" si="391"/>
        <v>22.347829849943881</v>
      </c>
      <c r="P2110" s="8">
        <f t="shared" si="392"/>
        <v>33</v>
      </c>
      <c r="Q2110" s="8">
        <f t="shared" si="393"/>
        <v>274</v>
      </c>
      <c r="R2110" s="8">
        <f t="shared" si="394"/>
        <v>212.84868068637994</v>
      </c>
      <c r="S2110" s="8">
        <f t="shared" si="395"/>
        <v>213</v>
      </c>
      <c r="T2110" t="s">
        <v>62</v>
      </c>
    </row>
    <row r="2111" spans="1:20" x14ac:dyDescent="0.35">
      <c r="A2111" s="18" t="s">
        <v>4270</v>
      </c>
      <c r="B2111" s="18" t="s">
        <v>4271</v>
      </c>
      <c r="C2111" s="19">
        <v>548.58000000000004</v>
      </c>
      <c r="D2111" s="20">
        <f t="shared" si="384"/>
        <v>5.9513381413162024E-5</v>
      </c>
      <c r="E2111" s="10">
        <f>SUM($C$5:C2111)/SUM($C$5:$C$3941)</f>
        <v>0.96197861599955636</v>
      </c>
      <c r="F2111" t="str">
        <f t="shared" si="385"/>
        <v>C</v>
      </c>
      <c r="G2111" s="21">
        <v>0.43642004773269688</v>
      </c>
      <c r="H2111" s="22">
        <f t="shared" si="386"/>
        <v>0.2618520286396181</v>
      </c>
      <c r="I2111" s="23">
        <v>24.17307692307692</v>
      </c>
      <c r="J2111" s="23">
        <v>35.94043064645706</v>
      </c>
      <c r="K2111" s="24">
        <f t="shared" si="387"/>
        <v>1.4867958580873248</v>
      </c>
      <c r="L2111" t="str">
        <f t="shared" si="388"/>
        <v>Y</v>
      </c>
      <c r="M2111" s="10">
        <f t="shared" si="389"/>
        <v>0.9</v>
      </c>
      <c r="N2111" s="24">
        <f t="shared" si="390"/>
        <v>1.2815515655446006</v>
      </c>
      <c r="O2111" s="25">
        <f t="shared" si="391"/>
        <v>65.137991017459726</v>
      </c>
      <c r="P2111" s="8">
        <f t="shared" si="392"/>
        <v>114</v>
      </c>
      <c r="Q2111" s="8">
        <f t="shared" si="393"/>
        <v>1256.9999999999998</v>
      </c>
      <c r="R2111" s="8">
        <f t="shared" si="394"/>
        <v>979.83887320013105</v>
      </c>
      <c r="S2111" s="8">
        <f t="shared" si="395"/>
        <v>980</v>
      </c>
      <c r="T2111" t="s">
        <v>62</v>
      </c>
    </row>
    <row r="2112" spans="1:20" x14ac:dyDescent="0.35">
      <c r="A2112" s="18" t="s">
        <v>4272</v>
      </c>
      <c r="B2112" s="18" t="s">
        <v>4273</v>
      </c>
      <c r="C2112" s="19">
        <v>548.44000000000005</v>
      </c>
      <c r="D2112" s="20">
        <f t="shared" si="384"/>
        <v>5.9498193339594191E-5</v>
      </c>
      <c r="E2112" s="10">
        <f>SUM($C$5:C2112)/SUM($C$5:$C$3941)</f>
        <v>0.96203811419289587</v>
      </c>
      <c r="F2112" t="str">
        <f t="shared" si="385"/>
        <v>C</v>
      </c>
      <c r="G2112" s="21">
        <v>2.016323529411765</v>
      </c>
      <c r="H2112" s="22">
        <f t="shared" si="386"/>
        <v>1.209794117647059</v>
      </c>
      <c r="I2112" s="23">
        <v>5.2307692307692308</v>
      </c>
      <c r="J2112" s="23">
        <v>14.928083002910309</v>
      </c>
      <c r="K2112" s="24">
        <f t="shared" si="387"/>
        <v>2.8538982211446178</v>
      </c>
      <c r="L2112" t="str">
        <f t="shared" si="388"/>
        <v>Z</v>
      </c>
      <c r="M2112" s="10">
        <f t="shared" si="389"/>
        <v>0.9</v>
      </c>
      <c r="N2112" s="24">
        <f t="shared" si="390"/>
        <v>1.2815515655446006</v>
      </c>
      <c r="O2112" s="25">
        <f t="shared" si="391"/>
        <v>27.055472598999611</v>
      </c>
      <c r="P2112" s="8">
        <f t="shared" si="392"/>
        <v>38</v>
      </c>
      <c r="Q2112" s="8">
        <f t="shared" si="393"/>
        <v>272</v>
      </c>
      <c r="R2112" s="8">
        <f t="shared" si="394"/>
        <v>212.0526555798877</v>
      </c>
      <c r="S2112" s="8">
        <f t="shared" si="395"/>
        <v>213</v>
      </c>
      <c r="T2112" t="s">
        <v>62</v>
      </c>
    </row>
    <row r="2113" spans="1:20" x14ac:dyDescent="0.35">
      <c r="A2113" s="18" t="s">
        <v>4274</v>
      </c>
      <c r="B2113" s="18" t="s">
        <v>4275</v>
      </c>
      <c r="C2113" s="19">
        <v>547.20000000000005</v>
      </c>
      <c r="D2113" s="20">
        <f t="shared" si="384"/>
        <v>5.9363670402279088E-5</v>
      </c>
      <c r="E2113" s="10">
        <f>SUM($C$5:C2113)/SUM($C$5:$C$3941)</f>
        <v>0.96209747786329802</v>
      </c>
      <c r="F2113" t="str">
        <f t="shared" si="385"/>
        <v>C</v>
      </c>
      <c r="G2113" s="21">
        <v>3.4632911392405061</v>
      </c>
      <c r="H2113" s="22">
        <f t="shared" si="386"/>
        <v>2.0779746835443036</v>
      </c>
      <c r="I2113" s="23">
        <v>3.0384615384615379</v>
      </c>
      <c r="J2113" s="23">
        <v>4.830302789443679</v>
      </c>
      <c r="K2113" s="24">
        <f t="shared" si="387"/>
        <v>1.5897199053865276</v>
      </c>
      <c r="L2113" t="str">
        <f t="shared" si="388"/>
        <v>Y</v>
      </c>
      <c r="M2113" s="10">
        <f t="shared" si="389"/>
        <v>0.9</v>
      </c>
      <c r="N2113" s="24">
        <f t="shared" si="390"/>
        <v>1.2815515655446006</v>
      </c>
      <c r="O2113" s="25">
        <f t="shared" si="391"/>
        <v>8.7543809033743241</v>
      </c>
      <c r="P2113" s="8">
        <f t="shared" si="392"/>
        <v>15</v>
      </c>
      <c r="Q2113" s="8">
        <f t="shared" si="393"/>
        <v>157.99999999999997</v>
      </c>
      <c r="R2113" s="8">
        <f t="shared" si="394"/>
        <v>123.31713185825636</v>
      </c>
      <c r="S2113" s="8">
        <f t="shared" si="395"/>
        <v>124</v>
      </c>
      <c r="T2113" t="s">
        <v>62</v>
      </c>
    </row>
    <row r="2114" spans="1:20" x14ac:dyDescent="0.35">
      <c r="A2114" s="18" t="s">
        <v>4276</v>
      </c>
      <c r="B2114" s="18" t="s">
        <v>4277</v>
      </c>
      <c r="C2114" s="19">
        <v>546.75</v>
      </c>
      <c r="D2114" s="20">
        <f t="shared" si="384"/>
        <v>5.931485159438247E-5</v>
      </c>
      <c r="E2114" s="10">
        <f>SUM($C$5:C2114)/SUM($C$5:$C$3941)</f>
        <v>0.96215679271489241</v>
      </c>
      <c r="F2114" t="str">
        <f t="shared" si="385"/>
        <v>C</v>
      </c>
      <c r="G2114" s="21">
        <v>2.1696428571428572</v>
      </c>
      <c r="H2114" s="22">
        <f t="shared" si="386"/>
        <v>1.3017857142857143</v>
      </c>
      <c r="I2114" s="23">
        <v>4.8461538461538458</v>
      </c>
      <c r="J2114" s="23">
        <v>21.887756999877151</v>
      </c>
      <c r="K2114" s="24">
        <f t="shared" si="387"/>
        <v>4.5165212856889365</v>
      </c>
      <c r="L2114" t="str">
        <f t="shared" si="388"/>
        <v>Z</v>
      </c>
      <c r="M2114" s="10">
        <f t="shared" si="389"/>
        <v>0.9</v>
      </c>
      <c r="N2114" s="24">
        <f t="shared" si="390"/>
        <v>1.2815515655446006</v>
      </c>
      <c r="O2114" s="25">
        <f t="shared" si="391"/>
        <v>39.669099485063747</v>
      </c>
      <c r="P2114" s="8">
        <f t="shared" si="392"/>
        <v>50</v>
      </c>
      <c r="Q2114" s="8">
        <f t="shared" si="393"/>
        <v>251.99999999999997</v>
      </c>
      <c r="R2114" s="8">
        <f t="shared" si="394"/>
        <v>196.76394329936582</v>
      </c>
      <c r="S2114" s="8">
        <f t="shared" si="395"/>
        <v>197</v>
      </c>
      <c r="T2114" t="s">
        <v>175</v>
      </c>
    </row>
    <row r="2115" spans="1:20" x14ac:dyDescent="0.35">
      <c r="A2115" s="18" t="s">
        <v>4278</v>
      </c>
      <c r="B2115" s="18" t="s">
        <v>4279</v>
      </c>
      <c r="C2115" s="19">
        <v>545.96</v>
      </c>
      <c r="D2115" s="20">
        <f t="shared" si="384"/>
        <v>5.9229147464963978E-5</v>
      </c>
      <c r="E2115" s="10">
        <f>SUM($C$5:C2115)/SUM($C$5:$C$3941)</f>
        <v>0.96221602186235755</v>
      </c>
      <c r="F2115" t="str">
        <f t="shared" si="385"/>
        <v>C</v>
      </c>
      <c r="G2115" s="21">
        <v>2.323234042553191</v>
      </c>
      <c r="H2115" s="22">
        <f t="shared" si="386"/>
        <v>1.3939404255319146</v>
      </c>
      <c r="I2115" s="23">
        <v>4.5192307692307692</v>
      </c>
      <c r="J2115" s="23">
        <v>22.062736204026152</v>
      </c>
      <c r="K2115" s="24">
        <f t="shared" si="387"/>
        <v>4.8819671600398298</v>
      </c>
      <c r="L2115" t="str">
        <f t="shared" si="388"/>
        <v>Z</v>
      </c>
      <c r="M2115" s="10">
        <f t="shared" si="389"/>
        <v>0.9</v>
      </c>
      <c r="N2115" s="24">
        <f t="shared" si="390"/>
        <v>1.2815515655446006</v>
      </c>
      <c r="O2115" s="25">
        <f t="shared" si="391"/>
        <v>39.986229625774044</v>
      </c>
      <c r="P2115" s="8">
        <f t="shared" si="392"/>
        <v>50</v>
      </c>
      <c r="Q2115" s="8">
        <f t="shared" si="393"/>
        <v>235</v>
      </c>
      <c r="R2115" s="8">
        <f t="shared" si="394"/>
        <v>183.62289168735273</v>
      </c>
      <c r="S2115" s="8">
        <f t="shared" si="395"/>
        <v>184</v>
      </c>
      <c r="T2115" t="s">
        <v>175</v>
      </c>
    </row>
    <row r="2116" spans="1:20" x14ac:dyDescent="0.35">
      <c r="A2116" s="18" t="s">
        <v>4280</v>
      </c>
      <c r="B2116" s="18" t="s">
        <v>4281</v>
      </c>
      <c r="C2116" s="19">
        <v>545.1</v>
      </c>
      <c r="D2116" s="20">
        <f t="shared" si="384"/>
        <v>5.9135849298761563E-5</v>
      </c>
      <c r="E2116" s="10">
        <f>SUM($C$5:C2116)/SUM($C$5:$C$3941)</f>
        <v>0.96227515771165628</v>
      </c>
      <c r="F2116" t="str">
        <f t="shared" si="385"/>
        <v>C</v>
      </c>
      <c r="G2116" s="21">
        <v>0.87355769230769231</v>
      </c>
      <c r="H2116" s="22">
        <f t="shared" si="386"/>
        <v>0.52413461538461537</v>
      </c>
      <c r="I2116" s="23">
        <v>12</v>
      </c>
      <c r="J2116" s="23">
        <v>26.2603854339051</v>
      </c>
      <c r="K2116" s="24">
        <f t="shared" si="387"/>
        <v>2.1883654528254248</v>
      </c>
      <c r="L2116" t="str">
        <f t="shared" si="388"/>
        <v>Z</v>
      </c>
      <c r="M2116" s="10">
        <f t="shared" si="389"/>
        <v>0.9</v>
      </c>
      <c r="N2116" s="24">
        <f t="shared" si="390"/>
        <v>1.2815515655446006</v>
      </c>
      <c r="O2116" s="25">
        <f t="shared" si="391"/>
        <v>47.593997059614068</v>
      </c>
      <c r="P2116" s="8">
        <f t="shared" si="392"/>
        <v>72</v>
      </c>
      <c r="Q2116" s="8">
        <f t="shared" si="393"/>
        <v>624</v>
      </c>
      <c r="R2116" s="8">
        <f t="shared" si="394"/>
        <v>487.96185240253163</v>
      </c>
      <c r="S2116" s="8">
        <f t="shared" si="395"/>
        <v>488</v>
      </c>
      <c r="T2116" t="s">
        <v>62</v>
      </c>
    </row>
    <row r="2117" spans="1:20" x14ac:dyDescent="0.35">
      <c r="A2117" s="18" t="s">
        <v>4282</v>
      </c>
      <c r="B2117" s="18" t="s">
        <v>4283</v>
      </c>
      <c r="C2117" s="19">
        <v>545</v>
      </c>
      <c r="D2117" s="20">
        <f t="shared" ref="D2117:D2180" si="396">C2117/SUM($C$5:$C$3941)</f>
        <v>5.9125000674784536E-5</v>
      </c>
      <c r="E2117" s="10">
        <f>SUM($C$5:C2117)/SUM($C$5:$C$3941)</f>
        <v>0.96233428271233101</v>
      </c>
      <c r="F2117" t="str">
        <f t="shared" ref="F2117:F2180" si="397">IF(E2117-D2117&lt;CutA,"A",IF(E2117-D2117&lt;CutB,"B","C"))</f>
        <v>C</v>
      </c>
      <c r="G2117" s="21">
        <v>1.9675090252707581</v>
      </c>
      <c r="H2117" s="22">
        <f t="shared" ref="H2117:H2180" si="398">G2117*CostRatio</f>
        <v>1.1805054151624548</v>
      </c>
      <c r="I2117" s="23">
        <v>5.3269230769230766</v>
      </c>
      <c r="J2117" s="23">
        <v>12.306097888805731</v>
      </c>
      <c r="K2117" s="24">
        <f t="shared" ref="K2117:K2180" si="399">IF(I2117&gt;0,J2117/I2117,0)</f>
        <v>2.3101700007866355</v>
      </c>
      <c r="L2117" t="str">
        <f t="shared" ref="L2117:L2180" si="400">IF(K2117&lt;=CutX,"X",IF(K2117&lt;=CutY,"Y","Z"))</f>
        <v>Z</v>
      </c>
      <c r="M2117" s="10">
        <f t="shared" ref="M2117:M2180" si="401">_xlfn.XLOOKUP(F2117,TargetClass,TargetLevel)</f>
        <v>0.9</v>
      </c>
      <c r="N2117" s="24">
        <f t="shared" ref="N2117:N2180" si="402">_xlfn.NORM.S.INV(M2117)</f>
        <v>1.2815515655446006</v>
      </c>
      <c r="O2117" s="25">
        <f t="shared" ref="O2117:O2180" si="403">N2117*J2117*SQRT(LeadTime)</f>
        <v>22.30341927803326</v>
      </c>
      <c r="P2117" s="8">
        <f t="shared" ref="P2117:P2180" si="404">ROUNDUP(ROUND(I2117*LeadTime+O2117,6),0)</f>
        <v>33</v>
      </c>
      <c r="Q2117" s="8">
        <f t="shared" ref="Q2117:Q2180" si="405">I2117*WeeksPerYear</f>
        <v>277</v>
      </c>
      <c r="R2117" s="8">
        <f t="shared" ref="R2117:R2180" si="406">SQRT(2*Q2117*OrderCost/(HoldingRate*H2117))</f>
        <v>216.6311427005997</v>
      </c>
      <c r="S2117" s="8">
        <f t="shared" ref="S2117:S2180" si="407">MAX(ROUNDUP(ROUND(R2117,6),0),ROUNDUP(ROUND(I2117,6),0))</f>
        <v>217</v>
      </c>
      <c r="T2117" t="s">
        <v>62</v>
      </c>
    </row>
    <row r="2118" spans="1:20" x14ac:dyDescent="0.35">
      <c r="A2118" s="18" t="s">
        <v>4284</v>
      </c>
      <c r="B2118" s="18" t="s">
        <v>4285</v>
      </c>
      <c r="C2118" s="19">
        <v>544.19000000000005</v>
      </c>
      <c r="D2118" s="20">
        <f t="shared" si="396"/>
        <v>5.9037126820570644E-5</v>
      </c>
      <c r="E2118" s="10">
        <f>SUM($C$5:C2118)/SUM($C$5:$C$3941)</f>
        <v>0.96239331983915155</v>
      </c>
      <c r="F2118" t="str">
        <f t="shared" si="397"/>
        <v>C</v>
      </c>
      <c r="G2118" s="21">
        <v>1.2396127562642369</v>
      </c>
      <c r="H2118" s="22">
        <f t="shared" si="398"/>
        <v>0.74376765375854215</v>
      </c>
      <c r="I2118" s="23">
        <v>8.4423076923076916</v>
      </c>
      <c r="J2118" s="23">
        <v>12.370764811486641</v>
      </c>
      <c r="K2118" s="24">
        <f t="shared" si="399"/>
        <v>1.46532977265901</v>
      </c>
      <c r="L2118" t="str">
        <f t="shared" si="400"/>
        <v>Y</v>
      </c>
      <c r="M2118" s="10">
        <f t="shared" si="401"/>
        <v>0.9</v>
      </c>
      <c r="N2118" s="24">
        <f t="shared" si="402"/>
        <v>1.2815515655446006</v>
      </c>
      <c r="O2118" s="25">
        <f t="shared" si="403"/>
        <v>22.420620807145461</v>
      </c>
      <c r="P2118" s="8">
        <f t="shared" si="404"/>
        <v>40</v>
      </c>
      <c r="Q2118" s="8">
        <f t="shared" si="405"/>
        <v>438.99999999999994</v>
      </c>
      <c r="R2118" s="8">
        <f t="shared" si="406"/>
        <v>343.58058468512814</v>
      </c>
      <c r="S2118" s="8">
        <f t="shared" si="407"/>
        <v>344</v>
      </c>
      <c r="T2118" t="s">
        <v>62</v>
      </c>
    </row>
    <row r="2119" spans="1:20" x14ac:dyDescent="0.35">
      <c r="A2119" s="18" t="s">
        <v>4286</v>
      </c>
      <c r="B2119" s="18" t="s">
        <v>4287</v>
      </c>
      <c r="C2119" s="19">
        <v>543.25</v>
      </c>
      <c r="D2119" s="20">
        <f t="shared" si="396"/>
        <v>5.8935149755186608E-5</v>
      </c>
      <c r="E2119" s="10">
        <f>SUM($C$5:C2119)/SUM($C$5:$C$3941)</f>
        <v>0.96245225498890674</v>
      </c>
      <c r="F2119" t="str">
        <f t="shared" si="397"/>
        <v>C</v>
      </c>
      <c r="G2119" s="21">
        <v>0.30180555555555549</v>
      </c>
      <c r="H2119" s="22">
        <f t="shared" si="398"/>
        <v>0.18108333333333329</v>
      </c>
      <c r="I2119" s="23">
        <v>34.615384615384613</v>
      </c>
      <c r="J2119" s="23">
        <v>86.340900685722062</v>
      </c>
      <c r="K2119" s="24">
        <f t="shared" si="399"/>
        <v>2.4942926864764154</v>
      </c>
      <c r="L2119" t="str">
        <f t="shared" si="400"/>
        <v>Z</v>
      </c>
      <c r="M2119" s="10">
        <f t="shared" si="401"/>
        <v>0.9</v>
      </c>
      <c r="N2119" s="24">
        <f t="shared" si="402"/>
        <v>1.2815515655446006</v>
      </c>
      <c r="O2119" s="25">
        <f t="shared" si="403"/>
        <v>156.48317819642921</v>
      </c>
      <c r="P2119" s="8">
        <f t="shared" si="404"/>
        <v>226</v>
      </c>
      <c r="Q2119" s="8">
        <f t="shared" si="405"/>
        <v>1800</v>
      </c>
      <c r="R2119" s="8">
        <f t="shared" si="406"/>
        <v>1409.97694119066</v>
      </c>
      <c r="S2119" s="8">
        <f t="shared" si="407"/>
        <v>1410</v>
      </c>
      <c r="T2119" t="s">
        <v>62</v>
      </c>
    </row>
    <row r="2120" spans="1:20" x14ac:dyDescent="0.35">
      <c r="A2120" s="18" t="s">
        <v>4288</v>
      </c>
      <c r="B2120" s="18" t="s">
        <v>4289</v>
      </c>
      <c r="C2120" s="19">
        <v>543.17999999999995</v>
      </c>
      <c r="D2120" s="20">
        <f t="shared" si="396"/>
        <v>5.8927555718402685E-5</v>
      </c>
      <c r="E2120" s="10">
        <f>SUM($C$5:C2120)/SUM($C$5:$C$3941)</f>
        <v>0.96251118254462509</v>
      </c>
      <c r="F2120" t="str">
        <f t="shared" si="397"/>
        <v>C</v>
      </c>
      <c r="G2120" s="21">
        <v>0.93813471502590662</v>
      </c>
      <c r="H2120" s="22">
        <f t="shared" si="398"/>
        <v>0.56288082901554393</v>
      </c>
      <c r="I2120" s="23">
        <v>11.13461538461539</v>
      </c>
      <c r="J2120" s="23">
        <v>33.560614665287567</v>
      </c>
      <c r="K2120" s="24">
        <f t="shared" si="399"/>
        <v>3.0140793827201251</v>
      </c>
      <c r="L2120" t="str">
        <f t="shared" si="400"/>
        <v>Z</v>
      </c>
      <c r="M2120" s="10">
        <f t="shared" si="401"/>
        <v>0.9</v>
      </c>
      <c r="N2120" s="24">
        <f t="shared" si="402"/>
        <v>1.2815515655446006</v>
      </c>
      <c r="O2120" s="25">
        <f t="shared" si="403"/>
        <v>60.824842031307909</v>
      </c>
      <c r="P2120" s="8">
        <f t="shared" si="404"/>
        <v>84</v>
      </c>
      <c r="Q2120" s="8">
        <f t="shared" si="405"/>
        <v>579.00000000000034</v>
      </c>
      <c r="R2120" s="8">
        <f t="shared" si="406"/>
        <v>453.57180598874714</v>
      </c>
      <c r="S2120" s="8">
        <f t="shared" si="407"/>
        <v>454</v>
      </c>
      <c r="T2120" t="s">
        <v>175</v>
      </c>
    </row>
    <row r="2121" spans="1:20" x14ac:dyDescent="0.35">
      <c r="A2121" s="18" t="s">
        <v>4290</v>
      </c>
      <c r="B2121" s="18" t="s">
        <v>4291</v>
      </c>
      <c r="C2121" s="19">
        <v>539.5</v>
      </c>
      <c r="D2121" s="20">
        <f t="shared" si="396"/>
        <v>5.8528326356048183E-5</v>
      </c>
      <c r="E2121" s="10">
        <f>SUM($C$5:C2121)/SUM($C$5:$C$3941)</f>
        <v>0.96256971087098109</v>
      </c>
      <c r="F2121" t="str">
        <f t="shared" si="397"/>
        <v>C</v>
      </c>
      <c r="G2121" s="21">
        <v>4.1500000000000004</v>
      </c>
      <c r="H2121" s="22">
        <f t="shared" si="398"/>
        <v>2.4900000000000002</v>
      </c>
      <c r="I2121" s="23">
        <v>2.5</v>
      </c>
      <c r="J2121" s="23">
        <v>16.646850965237341</v>
      </c>
      <c r="K2121" s="24">
        <f t="shared" si="399"/>
        <v>6.6587403860949363</v>
      </c>
      <c r="L2121" t="str">
        <f t="shared" si="400"/>
        <v>Z</v>
      </c>
      <c r="M2121" s="10">
        <f t="shared" si="401"/>
        <v>0.9</v>
      </c>
      <c r="N2121" s="24">
        <f t="shared" si="402"/>
        <v>1.2815515655446006</v>
      </c>
      <c r="O2121" s="25">
        <f t="shared" si="403"/>
        <v>30.170546349575062</v>
      </c>
      <c r="P2121" s="8">
        <f t="shared" si="404"/>
        <v>36</v>
      </c>
      <c r="Q2121" s="8">
        <f t="shared" si="405"/>
        <v>130</v>
      </c>
      <c r="R2121" s="8">
        <f t="shared" si="406"/>
        <v>102.18496498151326</v>
      </c>
      <c r="S2121" s="8">
        <f t="shared" si="407"/>
        <v>103</v>
      </c>
      <c r="T2121" t="s">
        <v>175</v>
      </c>
    </row>
    <row r="2122" spans="1:20" x14ac:dyDescent="0.35">
      <c r="A2122" s="18" t="s">
        <v>4292</v>
      </c>
      <c r="B2122" s="18" t="s">
        <v>4293</v>
      </c>
      <c r="C2122" s="19">
        <v>538.83000000000004</v>
      </c>
      <c r="D2122" s="20">
        <f t="shared" si="396"/>
        <v>5.8455640575402118E-5</v>
      </c>
      <c r="E2122" s="10">
        <f>SUM($C$5:C2122)/SUM($C$5:$C$3941)</f>
        <v>0.96262816651155658</v>
      </c>
      <c r="F2122" t="str">
        <f t="shared" si="397"/>
        <v>C</v>
      </c>
      <c r="G2122" s="21">
        <v>0.9708648648648649</v>
      </c>
      <c r="H2122" s="22">
        <f t="shared" si="398"/>
        <v>0.58251891891891894</v>
      </c>
      <c r="I2122" s="23">
        <v>10.67307692307692</v>
      </c>
      <c r="J2122" s="23">
        <v>42.55779053763186</v>
      </c>
      <c r="K2122" s="24">
        <f t="shared" si="399"/>
        <v>3.9873965909132565</v>
      </c>
      <c r="L2122" t="str">
        <f t="shared" si="400"/>
        <v>Z</v>
      </c>
      <c r="M2122" s="10">
        <f t="shared" si="401"/>
        <v>0.9</v>
      </c>
      <c r="N2122" s="24">
        <f t="shared" si="402"/>
        <v>1.2815515655446006</v>
      </c>
      <c r="O2122" s="25">
        <f t="shared" si="403"/>
        <v>77.131212061212949</v>
      </c>
      <c r="P2122" s="8">
        <f t="shared" si="404"/>
        <v>99</v>
      </c>
      <c r="Q2122" s="8">
        <f t="shared" si="405"/>
        <v>554.99999999999977</v>
      </c>
      <c r="R2122" s="8">
        <f t="shared" si="406"/>
        <v>436.52233736212207</v>
      </c>
      <c r="S2122" s="8">
        <f t="shared" si="407"/>
        <v>437</v>
      </c>
      <c r="T2122" t="s">
        <v>62</v>
      </c>
    </row>
    <row r="2123" spans="1:20" x14ac:dyDescent="0.35">
      <c r="A2123" s="18" t="s">
        <v>4294</v>
      </c>
      <c r="B2123" s="18" t="s">
        <v>4295</v>
      </c>
      <c r="C2123" s="19">
        <v>537.74</v>
      </c>
      <c r="D2123" s="20">
        <f t="shared" si="396"/>
        <v>5.8337390574052545E-5</v>
      </c>
      <c r="E2123" s="10">
        <f>SUM($C$5:C2123)/SUM($C$5:$C$3941)</f>
        <v>0.96268650390213062</v>
      </c>
      <c r="F2123" t="str">
        <f t="shared" si="397"/>
        <v>C</v>
      </c>
      <c r="G2123" s="21">
        <v>1.906879432624113</v>
      </c>
      <c r="H2123" s="22">
        <f t="shared" si="398"/>
        <v>1.1441276595744678</v>
      </c>
      <c r="I2123" s="23">
        <v>5.4230769230769234</v>
      </c>
      <c r="J2123" s="23">
        <v>17.71600157810829</v>
      </c>
      <c r="K2123" s="24">
        <f t="shared" si="399"/>
        <v>3.2667804328426633</v>
      </c>
      <c r="L2123" t="str">
        <f t="shared" si="400"/>
        <v>Z</v>
      </c>
      <c r="M2123" s="10">
        <f t="shared" si="401"/>
        <v>0.9</v>
      </c>
      <c r="N2123" s="24">
        <f t="shared" si="402"/>
        <v>1.2815515655446006</v>
      </c>
      <c r="O2123" s="25">
        <f t="shared" si="403"/>
        <v>32.108261668085433</v>
      </c>
      <c r="P2123" s="8">
        <f t="shared" si="404"/>
        <v>43</v>
      </c>
      <c r="Q2123" s="8">
        <f t="shared" si="405"/>
        <v>282</v>
      </c>
      <c r="R2123" s="8">
        <f t="shared" si="406"/>
        <v>222.02522024092158</v>
      </c>
      <c r="S2123" s="8">
        <f t="shared" si="407"/>
        <v>223</v>
      </c>
      <c r="T2123" t="s">
        <v>62</v>
      </c>
    </row>
    <row r="2124" spans="1:20" x14ac:dyDescent="0.35">
      <c r="A2124" s="18" t="s">
        <v>4296</v>
      </c>
      <c r="B2124" s="18" t="s">
        <v>4297</v>
      </c>
      <c r="C2124" s="19">
        <v>536.55999999999995</v>
      </c>
      <c r="D2124" s="20">
        <f t="shared" si="396"/>
        <v>5.8209376811123649E-5</v>
      </c>
      <c r="E2124" s="10">
        <f>SUM($C$5:C2124)/SUM($C$5:$C$3941)</f>
        <v>0.96274471327894184</v>
      </c>
      <c r="F2124" t="str">
        <f t="shared" si="397"/>
        <v>C</v>
      </c>
      <c r="G2124" s="21">
        <v>0.90026845637583885</v>
      </c>
      <c r="H2124" s="22">
        <f t="shared" si="398"/>
        <v>0.54016107382550327</v>
      </c>
      <c r="I2124" s="23">
        <v>11.46153846153846</v>
      </c>
      <c r="J2124" s="23">
        <v>15.166347600774269</v>
      </c>
      <c r="K2124" s="24">
        <f t="shared" si="399"/>
        <v>1.3232383812756077</v>
      </c>
      <c r="L2124" t="str">
        <f t="shared" si="400"/>
        <v>Y</v>
      </c>
      <c r="M2124" s="10">
        <f t="shared" si="401"/>
        <v>0.9</v>
      </c>
      <c r="N2124" s="24">
        <f t="shared" si="402"/>
        <v>1.2815515655446006</v>
      </c>
      <c r="O2124" s="25">
        <f t="shared" si="403"/>
        <v>27.487300402848454</v>
      </c>
      <c r="P2124" s="8">
        <f t="shared" si="404"/>
        <v>51</v>
      </c>
      <c r="Q2124" s="8">
        <f t="shared" si="405"/>
        <v>595.99999999999989</v>
      </c>
      <c r="R2124" s="8">
        <f t="shared" si="406"/>
        <v>469.76048871061994</v>
      </c>
      <c r="S2124" s="8">
        <f t="shared" si="407"/>
        <v>470</v>
      </c>
      <c r="T2124" t="s">
        <v>62</v>
      </c>
    </row>
    <row r="2125" spans="1:20" x14ac:dyDescent="0.35">
      <c r="A2125" s="18" t="s">
        <v>4298</v>
      </c>
      <c r="B2125" s="18" t="s">
        <v>4299</v>
      </c>
      <c r="C2125" s="19">
        <v>535.11</v>
      </c>
      <c r="D2125" s="20">
        <f t="shared" si="396"/>
        <v>5.8052071763456796E-5</v>
      </c>
      <c r="E2125" s="10">
        <f>SUM($C$5:C2125)/SUM($C$5:$C$3941)</f>
        <v>0.96280276535070519</v>
      </c>
      <c r="F2125" t="str">
        <f t="shared" si="397"/>
        <v>C</v>
      </c>
      <c r="G2125" s="21">
        <v>0.97469945355191256</v>
      </c>
      <c r="H2125" s="22">
        <f t="shared" si="398"/>
        <v>0.58481967213114749</v>
      </c>
      <c r="I2125" s="23">
        <v>10.55769230769231</v>
      </c>
      <c r="J2125" s="23">
        <v>42.415042402679667</v>
      </c>
      <c r="K2125" s="24">
        <f t="shared" si="399"/>
        <v>4.0174539252082733</v>
      </c>
      <c r="L2125" t="str">
        <f t="shared" si="400"/>
        <v>Z</v>
      </c>
      <c r="M2125" s="10">
        <f t="shared" si="401"/>
        <v>0.9</v>
      </c>
      <c r="N2125" s="24">
        <f t="shared" si="402"/>
        <v>1.2815515655446006</v>
      </c>
      <c r="O2125" s="25">
        <f t="shared" si="403"/>
        <v>76.872497110806776</v>
      </c>
      <c r="P2125" s="8">
        <f t="shared" si="404"/>
        <v>98</v>
      </c>
      <c r="Q2125" s="8">
        <f t="shared" si="405"/>
        <v>549.00000000000011</v>
      </c>
      <c r="R2125" s="8">
        <f t="shared" si="406"/>
        <v>433.30149111851426</v>
      </c>
      <c r="S2125" s="8">
        <f t="shared" si="407"/>
        <v>434</v>
      </c>
      <c r="T2125" t="s">
        <v>62</v>
      </c>
    </row>
    <row r="2126" spans="1:20" x14ac:dyDescent="0.35">
      <c r="A2126" s="18" t="s">
        <v>4300</v>
      </c>
      <c r="B2126" s="18" t="s">
        <v>4301</v>
      </c>
      <c r="C2126" s="19">
        <v>534.17999999999995</v>
      </c>
      <c r="D2126" s="20">
        <f t="shared" si="396"/>
        <v>5.7951179560470464E-5</v>
      </c>
      <c r="E2126" s="10">
        <f>SUM($C$5:C2126)/SUM($C$5:$C$3941)</f>
        <v>0.96286071653026561</v>
      </c>
      <c r="F2126" t="str">
        <f t="shared" si="397"/>
        <v>C</v>
      </c>
      <c r="G2126" s="21">
        <v>4.8561818181818186</v>
      </c>
      <c r="H2126" s="22">
        <f t="shared" si="398"/>
        <v>2.9137090909090912</v>
      </c>
      <c r="I2126" s="23">
        <v>2.115384615384615</v>
      </c>
      <c r="J2126" s="23">
        <v>3.3761205614208838</v>
      </c>
      <c r="K2126" s="24">
        <f t="shared" si="399"/>
        <v>1.5959842653989635</v>
      </c>
      <c r="L2126" t="str">
        <f t="shared" si="400"/>
        <v>Y</v>
      </c>
      <c r="M2126" s="10">
        <f t="shared" si="401"/>
        <v>0.9</v>
      </c>
      <c r="N2126" s="24">
        <f t="shared" si="402"/>
        <v>1.2815515655446006</v>
      </c>
      <c r="O2126" s="25">
        <f t="shared" si="403"/>
        <v>6.118839058078267</v>
      </c>
      <c r="P2126" s="8">
        <f t="shared" si="404"/>
        <v>11</v>
      </c>
      <c r="Q2126" s="8">
        <f t="shared" si="405"/>
        <v>109.99999999999997</v>
      </c>
      <c r="R2126" s="8">
        <f t="shared" si="406"/>
        <v>86.893691138792903</v>
      </c>
      <c r="S2126" s="8">
        <f t="shared" si="407"/>
        <v>87</v>
      </c>
      <c r="T2126" t="s">
        <v>62</v>
      </c>
    </row>
    <row r="2127" spans="1:20" x14ac:dyDescent="0.35">
      <c r="A2127" s="18" t="s">
        <v>4302</v>
      </c>
      <c r="B2127" s="18" t="s">
        <v>4145</v>
      </c>
      <c r="C2127" s="19">
        <v>534.05999999999995</v>
      </c>
      <c r="D2127" s="20">
        <f t="shared" si="396"/>
        <v>5.793816121169803E-5</v>
      </c>
      <c r="E2127" s="10">
        <f>SUM($C$5:C2127)/SUM($C$5:$C$3941)</f>
        <v>0.96291865469147742</v>
      </c>
      <c r="F2127" t="str">
        <f t="shared" si="397"/>
        <v>C</v>
      </c>
      <c r="G2127" s="21">
        <v>1.3285074626865669</v>
      </c>
      <c r="H2127" s="22">
        <f t="shared" si="398"/>
        <v>0.79710447761194014</v>
      </c>
      <c r="I2127" s="23">
        <v>7.7307692307692308</v>
      </c>
      <c r="J2127" s="23">
        <v>11.719123611440031</v>
      </c>
      <c r="K2127" s="24">
        <f t="shared" si="399"/>
        <v>1.5159065368031881</v>
      </c>
      <c r="L2127" t="str">
        <f t="shared" si="400"/>
        <v>Y</v>
      </c>
      <c r="M2127" s="10">
        <f t="shared" si="401"/>
        <v>0.9</v>
      </c>
      <c r="N2127" s="24">
        <f t="shared" si="402"/>
        <v>1.2815515655446006</v>
      </c>
      <c r="O2127" s="25">
        <f t="shared" si="403"/>
        <v>21.239594373355999</v>
      </c>
      <c r="P2127" s="8">
        <f t="shared" si="404"/>
        <v>37</v>
      </c>
      <c r="Q2127" s="8">
        <f t="shared" si="405"/>
        <v>402</v>
      </c>
      <c r="R2127" s="8">
        <f t="shared" si="406"/>
        <v>317.59261852300483</v>
      </c>
      <c r="S2127" s="8">
        <f t="shared" si="407"/>
        <v>318</v>
      </c>
      <c r="T2127" t="s">
        <v>62</v>
      </c>
    </row>
    <row r="2128" spans="1:20" x14ac:dyDescent="0.35">
      <c r="A2128" s="18" t="s">
        <v>4303</v>
      </c>
      <c r="B2128" s="18" t="s">
        <v>4304</v>
      </c>
      <c r="C2128" s="19">
        <v>533.86</v>
      </c>
      <c r="D2128" s="20">
        <f t="shared" si="396"/>
        <v>5.791646396374399E-5</v>
      </c>
      <c r="E2128" s="10">
        <f>SUM($C$5:C2128)/SUM($C$5:$C$3941)</f>
        <v>0.96297657115544111</v>
      </c>
      <c r="F2128" t="str">
        <f t="shared" si="397"/>
        <v>C</v>
      </c>
      <c r="G2128" s="21">
        <v>2.5421904761904761</v>
      </c>
      <c r="H2128" s="22">
        <f t="shared" si="398"/>
        <v>1.5253142857142856</v>
      </c>
      <c r="I2128" s="23">
        <v>4.0384615384615383</v>
      </c>
      <c r="J2128" s="23">
        <v>20.29484773644657</v>
      </c>
      <c r="K2128" s="24">
        <f t="shared" si="399"/>
        <v>5.0253908680724839</v>
      </c>
      <c r="L2128" t="str">
        <f t="shared" si="400"/>
        <v>Z</v>
      </c>
      <c r="M2128" s="10">
        <f t="shared" si="401"/>
        <v>0.9</v>
      </c>
      <c r="N2128" s="24">
        <f t="shared" si="402"/>
        <v>1.2815515655446006</v>
      </c>
      <c r="O2128" s="25">
        <f t="shared" si="403"/>
        <v>36.782130480333748</v>
      </c>
      <c r="P2128" s="8">
        <f t="shared" si="404"/>
        <v>45</v>
      </c>
      <c r="Q2128" s="8">
        <f t="shared" si="405"/>
        <v>210</v>
      </c>
      <c r="R2128" s="8">
        <f t="shared" si="406"/>
        <v>165.93766565333669</v>
      </c>
      <c r="S2128" s="8">
        <f t="shared" si="407"/>
        <v>166</v>
      </c>
      <c r="T2128" t="s">
        <v>62</v>
      </c>
    </row>
    <row r="2129" spans="1:20" x14ac:dyDescent="0.35">
      <c r="A2129" s="18" t="s">
        <v>4305</v>
      </c>
      <c r="B2129" s="18" t="s">
        <v>4306</v>
      </c>
      <c r="C2129" s="19">
        <v>533.78</v>
      </c>
      <c r="D2129" s="20">
        <f t="shared" si="396"/>
        <v>5.7907785064562363E-5</v>
      </c>
      <c r="E2129" s="10">
        <f>SUM($C$5:C2129)/SUM($C$5:$C$3941)</f>
        <v>0.96303447894050553</v>
      </c>
      <c r="F2129" t="str">
        <f t="shared" si="397"/>
        <v>C</v>
      </c>
      <c r="G2129" s="21">
        <v>2.7946596858638739</v>
      </c>
      <c r="H2129" s="22">
        <f t="shared" si="398"/>
        <v>1.6767958115183244</v>
      </c>
      <c r="I2129" s="23">
        <v>3.6730769230769229</v>
      </c>
      <c r="J2129" s="23">
        <v>4.7184292577756723</v>
      </c>
      <c r="K2129" s="24">
        <f t="shared" si="399"/>
        <v>1.2845985413839527</v>
      </c>
      <c r="L2129" t="str">
        <f t="shared" si="400"/>
        <v>Y</v>
      </c>
      <c r="M2129" s="10">
        <f t="shared" si="401"/>
        <v>0.9</v>
      </c>
      <c r="N2129" s="24">
        <f t="shared" si="402"/>
        <v>1.2815515655446006</v>
      </c>
      <c r="O2129" s="25">
        <f t="shared" si="403"/>
        <v>8.5516227012657904</v>
      </c>
      <c r="P2129" s="8">
        <f t="shared" si="404"/>
        <v>16</v>
      </c>
      <c r="Q2129" s="8">
        <f t="shared" si="405"/>
        <v>191</v>
      </c>
      <c r="R2129" s="8">
        <f t="shared" si="406"/>
        <v>150.93556723211685</v>
      </c>
      <c r="S2129" s="8">
        <f t="shared" si="407"/>
        <v>151</v>
      </c>
      <c r="T2129" t="s">
        <v>62</v>
      </c>
    </row>
    <row r="2130" spans="1:20" x14ac:dyDescent="0.35">
      <c r="A2130" s="18" t="s">
        <v>4307</v>
      </c>
      <c r="B2130" s="18" t="s">
        <v>4308</v>
      </c>
      <c r="C2130" s="19">
        <v>533.44000000000005</v>
      </c>
      <c r="D2130" s="20">
        <f t="shared" si="396"/>
        <v>5.7870899743040489E-5</v>
      </c>
      <c r="E2130" s="10">
        <f>SUM($C$5:C2130)/SUM($C$5:$C$3941)</f>
        <v>0.9630923498402485</v>
      </c>
      <c r="F2130" t="str">
        <f t="shared" si="397"/>
        <v>C</v>
      </c>
      <c r="G2130" s="21">
        <v>0.29701559020044538</v>
      </c>
      <c r="H2130" s="22">
        <f t="shared" si="398"/>
        <v>0.17820935412026723</v>
      </c>
      <c r="I2130" s="23">
        <v>34.53846153846154</v>
      </c>
      <c r="J2130" s="23">
        <v>48.085080454259497</v>
      </c>
      <c r="K2130" s="24">
        <f t="shared" si="399"/>
        <v>1.3922183650453752</v>
      </c>
      <c r="L2130" t="str">
        <f t="shared" si="400"/>
        <v>Y</v>
      </c>
      <c r="M2130" s="10">
        <f t="shared" si="401"/>
        <v>0.9</v>
      </c>
      <c r="N2130" s="24">
        <f t="shared" si="402"/>
        <v>1.2815515655446006</v>
      </c>
      <c r="O2130" s="25">
        <f t="shared" si="403"/>
        <v>87.148803794651982</v>
      </c>
      <c r="P2130" s="8">
        <f t="shared" si="404"/>
        <v>157</v>
      </c>
      <c r="Q2130" s="8">
        <f t="shared" si="405"/>
        <v>1796</v>
      </c>
      <c r="R2130" s="8">
        <f t="shared" si="406"/>
        <v>1419.720704443052</v>
      </c>
      <c r="S2130" s="8">
        <f t="shared" si="407"/>
        <v>1420</v>
      </c>
      <c r="T2130" t="s">
        <v>62</v>
      </c>
    </row>
    <row r="2131" spans="1:20" x14ac:dyDescent="0.35">
      <c r="A2131" s="18" t="s">
        <v>4309</v>
      </c>
      <c r="B2131" s="18" t="s">
        <v>4310</v>
      </c>
      <c r="C2131" s="19">
        <v>533.20000000000005</v>
      </c>
      <c r="D2131" s="20">
        <f t="shared" si="396"/>
        <v>5.7844863045495628E-5</v>
      </c>
      <c r="E2131" s="10">
        <f>SUM($C$5:C2131)/SUM($C$5:$C$3941)</f>
        <v>0.96315019470329399</v>
      </c>
      <c r="F2131" t="str">
        <f t="shared" si="397"/>
        <v>C</v>
      </c>
      <c r="G2131" s="21">
        <v>3.1364705882352939</v>
      </c>
      <c r="H2131" s="22">
        <f t="shared" si="398"/>
        <v>1.8818823529411763</v>
      </c>
      <c r="I2131" s="23">
        <v>3.2692307692307692</v>
      </c>
      <c r="J2131" s="23">
        <v>5.0724762279340716</v>
      </c>
      <c r="K2131" s="24">
        <f t="shared" si="399"/>
        <v>1.5515809638386573</v>
      </c>
      <c r="L2131" t="str">
        <f t="shared" si="400"/>
        <v>Y</v>
      </c>
      <c r="M2131" s="10">
        <f t="shared" si="401"/>
        <v>0.9</v>
      </c>
      <c r="N2131" s="24">
        <f t="shared" si="402"/>
        <v>1.2815515655446006</v>
      </c>
      <c r="O2131" s="25">
        <f t="shared" si="403"/>
        <v>9.1932930415239422</v>
      </c>
      <c r="P2131" s="8">
        <f t="shared" si="404"/>
        <v>16</v>
      </c>
      <c r="Q2131" s="8">
        <f t="shared" si="405"/>
        <v>170</v>
      </c>
      <c r="R2131" s="8">
        <f t="shared" si="406"/>
        <v>134.41360330780716</v>
      </c>
      <c r="S2131" s="8">
        <f t="shared" si="407"/>
        <v>135</v>
      </c>
      <c r="T2131" t="s">
        <v>62</v>
      </c>
    </row>
    <row r="2132" spans="1:20" x14ac:dyDescent="0.35">
      <c r="A2132" s="18" t="s">
        <v>4311</v>
      </c>
      <c r="B2132" s="18" t="s">
        <v>4312</v>
      </c>
      <c r="C2132" s="19">
        <v>532.63</v>
      </c>
      <c r="D2132" s="20">
        <f t="shared" si="396"/>
        <v>5.7783025888826583E-5</v>
      </c>
      <c r="E2132" s="10">
        <f>SUM($C$5:C2132)/SUM($C$5:$C$3941)</f>
        <v>0.96320797772918287</v>
      </c>
      <c r="F2132" t="str">
        <f t="shared" si="397"/>
        <v>C</v>
      </c>
      <c r="G2132" s="21">
        <v>1.649009287925697</v>
      </c>
      <c r="H2132" s="22">
        <f t="shared" si="398"/>
        <v>0.98940557275541818</v>
      </c>
      <c r="I2132" s="23">
        <v>6.2115384615384617</v>
      </c>
      <c r="J2132" s="23">
        <v>17.92395323435964</v>
      </c>
      <c r="K2132" s="24">
        <f t="shared" si="399"/>
        <v>2.8855899943860721</v>
      </c>
      <c r="L2132" t="str">
        <f t="shared" si="400"/>
        <v>Z</v>
      </c>
      <c r="M2132" s="10">
        <f t="shared" si="401"/>
        <v>0.9</v>
      </c>
      <c r="N2132" s="24">
        <f t="shared" si="402"/>
        <v>1.2815515655446006</v>
      </c>
      <c r="O2132" s="25">
        <f t="shared" si="403"/>
        <v>32.485150672288327</v>
      </c>
      <c r="P2132" s="8">
        <f t="shared" si="404"/>
        <v>45</v>
      </c>
      <c r="Q2132" s="8">
        <f t="shared" si="405"/>
        <v>323</v>
      </c>
      <c r="R2132" s="8">
        <f t="shared" si="406"/>
        <v>255.52246176591939</v>
      </c>
      <c r="S2132" s="8">
        <f t="shared" si="407"/>
        <v>256</v>
      </c>
      <c r="T2132" t="s">
        <v>62</v>
      </c>
    </row>
    <row r="2133" spans="1:20" x14ac:dyDescent="0.35">
      <c r="A2133" s="18" t="s">
        <v>4313</v>
      </c>
      <c r="B2133" s="18" t="s">
        <v>4314</v>
      </c>
      <c r="C2133" s="19">
        <v>531.9</v>
      </c>
      <c r="D2133" s="20">
        <f t="shared" si="396"/>
        <v>5.7703830933794298E-5</v>
      </c>
      <c r="E2133" s="10">
        <f>SUM($C$5:C2133)/SUM($C$5:$C$3941)</f>
        <v>0.96326568156011672</v>
      </c>
      <c r="F2133" t="str">
        <f t="shared" si="397"/>
        <v>C</v>
      </c>
      <c r="G2133" s="21">
        <v>2.7</v>
      </c>
      <c r="H2133" s="22">
        <f t="shared" si="398"/>
        <v>1.62</v>
      </c>
      <c r="I2133" s="23">
        <v>3.7884615384615379</v>
      </c>
      <c r="J2133" s="23">
        <v>6.2695546280246912</v>
      </c>
      <c r="K2133" s="24">
        <f t="shared" si="399"/>
        <v>1.6549078205953502</v>
      </c>
      <c r="L2133" t="str">
        <f t="shared" si="400"/>
        <v>Y</v>
      </c>
      <c r="M2133" s="10">
        <f t="shared" si="401"/>
        <v>0.9</v>
      </c>
      <c r="N2133" s="24">
        <f t="shared" si="402"/>
        <v>1.2815515655446006</v>
      </c>
      <c r="O2133" s="25">
        <f t="shared" si="403"/>
        <v>11.362863095910159</v>
      </c>
      <c r="P2133" s="8">
        <f t="shared" si="404"/>
        <v>19</v>
      </c>
      <c r="Q2133" s="8">
        <f t="shared" si="405"/>
        <v>196.99999999999997</v>
      </c>
      <c r="R2133" s="8">
        <f t="shared" si="406"/>
        <v>155.95187608464664</v>
      </c>
      <c r="S2133" s="8">
        <f t="shared" si="407"/>
        <v>156</v>
      </c>
      <c r="T2133" t="s">
        <v>62</v>
      </c>
    </row>
    <row r="2134" spans="1:20" x14ac:dyDescent="0.35">
      <c r="A2134" s="18" t="s">
        <v>4315</v>
      </c>
      <c r="B2134" s="18" t="s">
        <v>4316</v>
      </c>
      <c r="C2134" s="19">
        <v>531.47</v>
      </c>
      <c r="D2134" s="20">
        <f t="shared" si="396"/>
        <v>5.7657181850693101E-5</v>
      </c>
      <c r="E2134" s="10">
        <f>SUM($C$5:C2134)/SUM($C$5:$C$3941)</f>
        <v>0.96332333874196752</v>
      </c>
      <c r="F2134" t="str">
        <f t="shared" si="397"/>
        <v>C</v>
      </c>
      <c r="G2134" s="21">
        <v>5.9052222222222222</v>
      </c>
      <c r="H2134" s="22">
        <f t="shared" si="398"/>
        <v>3.543133333333333</v>
      </c>
      <c r="I2134" s="23">
        <v>1.7307692307692311</v>
      </c>
      <c r="J2134" s="23">
        <v>3.6948049624313382</v>
      </c>
      <c r="K2134" s="24">
        <f t="shared" si="399"/>
        <v>2.1347762005158839</v>
      </c>
      <c r="L2134" t="str">
        <f t="shared" si="400"/>
        <v>Z</v>
      </c>
      <c r="M2134" s="10">
        <f t="shared" si="401"/>
        <v>0.9</v>
      </c>
      <c r="N2134" s="24">
        <f t="shared" si="402"/>
        <v>1.2815515655446006</v>
      </c>
      <c r="O2134" s="25">
        <f t="shared" si="403"/>
        <v>6.6964187163361979</v>
      </c>
      <c r="P2134" s="8">
        <f t="shared" si="404"/>
        <v>11</v>
      </c>
      <c r="Q2134" s="8">
        <f t="shared" si="405"/>
        <v>90.000000000000014</v>
      </c>
      <c r="R2134" s="8">
        <f t="shared" si="406"/>
        <v>71.275866324894807</v>
      </c>
      <c r="S2134" s="8">
        <f t="shared" si="407"/>
        <v>72</v>
      </c>
      <c r="T2134" t="s">
        <v>62</v>
      </c>
    </row>
    <row r="2135" spans="1:20" x14ac:dyDescent="0.35">
      <c r="A2135" s="18" t="s">
        <v>4317</v>
      </c>
      <c r="B2135" s="18" t="s">
        <v>4318</v>
      </c>
      <c r="C2135" s="19">
        <v>531.45000000000005</v>
      </c>
      <c r="D2135" s="20">
        <f t="shared" si="396"/>
        <v>5.7655012125897701E-5</v>
      </c>
      <c r="E2135" s="10">
        <f>SUM($C$5:C2135)/SUM($C$5:$C$3941)</f>
        <v>0.96338099375409325</v>
      </c>
      <c r="F2135" t="str">
        <f t="shared" si="397"/>
        <v>C</v>
      </c>
      <c r="G2135" s="21">
        <v>6.4030120481927701</v>
      </c>
      <c r="H2135" s="22">
        <f t="shared" si="398"/>
        <v>3.8418072289156617</v>
      </c>
      <c r="I2135" s="23">
        <v>1.596153846153846</v>
      </c>
      <c r="J2135" s="23">
        <v>2.1985700824035201</v>
      </c>
      <c r="K2135" s="24">
        <f t="shared" si="399"/>
        <v>1.3774174010238922</v>
      </c>
      <c r="L2135" t="str">
        <f t="shared" si="400"/>
        <v>Y</v>
      </c>
      <c r="M2135" s="10">
        <f t="shared" si="401"/>
        <v>0.9</v>
      </c>
      <c r="N2135" s="24">
        <f t="shared" si="402"/>
        <v>1.2815515655446006</v>
      </c>
      <c r="O2135" s="25">
        <f t="shared" si="403"/>
        <v>3.9846611657941722</v>
      </c>
      <c r="P2135" s="8">
        <f t="shared" si="404"/>
        <v>8</v>
      </c>
      <c r="Q2135" s="8">
        <f t="shared" si="405"/>
        <v>83</v>
      </c>
      <c r="R2135" s="8">
        <f t="shared" si="406"/>
        <v>65.733424667457015</v>
      </c>
      <c r="S2135" s="8">
        <f t="shared" si="407"/>
        <v>66</v>
      </c>
      <c r="T2135" t="s">
        <v>62</v>
      </c>
    </row>
    <row r="2136" spans="1:20" x14ac:dyDescent="0.35">
      <c r="A2136" s="18" t="s">
        <v>4319</v>
      </c>
      <c r="B2136" s="18" t="s">
        <v>4320</v>
      </c>
      <c r="C2136" s="19">
        <v>529.16</v>
      </c>
      <c r="D2136" s="20">
        <f t="shared" si="396"/>
        <v>5.7406578636823825E-5</v>
      </c>
      <c r="E2136" s="10">
        <f>SUM($C$5:C2136)/SUM($C$5:$C$3941)</f>
        <v>0.96343840033273009</v>
      </c>
      <c r="F2136" t="str">
        <f t="shared" si="397"/>
        <v>C</v>
      </c>
      <c r="G2136" s="21">
        <v>1.17070796460177</v>
      </c>
      <c r="H2136" s="22">
        <f t="shared" si="398"/>
        <v>0.70242477876106191</v>
      </c>
      <c r="I2136" s="23">
        <v>8.6923076923076916</v>
      </c>
      <c r="J2136" s="23">
        <v>30.682139188106991</v>
      </c>
      <c r="K2136" s="24">
        <f t="shared" si="399"/>
        <v>3.529803623410539</v>
      </c>
      <c r="L2136" t="str">
        <f t="shared" si="400"/>
        <v>Z</v>
      </c>
      <c r="M2136" s="10">
        <f t="shared" si="401"/>
        <v>0.9</v>
      </c>
      <c r="N2136" s="24">
        <f t="shared" si="402"/>
        <v>1.2815515655446006</v>
      </c>
      <c r="O2136" s="25">
        <f t="shared" si="403"/>
        <v>55.607928755533088</v>
      </c>
      <c r="P2136" s="8">
        <f t="shared" si="404"/>
        <v>73</v>
      </c>
      <c r="Q2136" s="8">
        <f t="shared" si="405"/>
        <v>451.99999999999994</v>
      </c>
      <c r="R2136" s="8">
        <f t="shared" si="406"/>
        <v>358.74371694996933</v>
      </c>
      <c r="S2136" s="8">
        <f t="shared" si="407"/>
        <v>359</v>
      </c>
      <c r="T2136" t="s">
        <v>175</v>
      </c>
    </row>
    <row r="2137" spans="1:20" x14ac:dyDescent="0.35">
      <c r="A2137" s="18" t="s">
        <v>4321</v>
      </c>
      <c r="B2137" s="18" t="s">
        <v>4322</v>
      </c>
      <c r="C2137" s="19">
        <v>527.99</v>
      </c>
      <c r="D2137" s="20">
        <f t="shared" si="396"/>
        <v>5.7279649736292639E-5</v>
      </c>
      <c r="E2137" s="10">
        <f>SUM($C$5:C2137)/SUM($C$5:$C$3941)</f>
        <v>0.96349567998246644</v>
      </c>
      <c r="F2137" t="str">
        <f t="shared" si="397"/>
        <v>C</v>
      </c>
      <c r="G2137" s="21">
        <v>3.8539416058394158</v>
      </c>
      <c r="H2137" s="22">
        <f t="shared" si="398"/>
        <v>2.3123649635036494</v>
      </c>
      <c r="I2137" s="23">
        <v>2.634615384615385</v>
      </c>
      <c r="J2137" s="23">
        <v>8.2818697475773604</v>
      </c>
      <c r="K2137" s="24">
        <f t="shared" si="399"/>
        <v>3.1434834078395815</v>
      </c>
      <c r="L2137" t="str">
        <f t="shared" si="400"/>
        <v>Z</v>
      </c>
      <c r="M2137" s="10">
        <f t="shared" si="401"/>
        <v>0.9</v>
      </c>
      <c r="N2137" s="24">
        <f t="shared" si="402"/>
        <v>1.2815515655446006</v>
      </c>
      <c r="O2137" s="25">
        <f t="shared" si="403"/>
        <v>15.009958075687244</v>
      </c>
      <c r="P2137" s="8">
        <f t="shared" si="404"/>
        <v>21</v>
      </c>
      <c r="Q2137" s="8">
        <f t="shared" si="405"/>
        <v>137.00000000000003</v>
      </c>
      <c r="R2137" s="8">
        <f t="shared" si="406"/>
        <v>108.85467643121883</v>
      </c>
      <c r="S2137" s="8">
        <f t="shared" si="407"/>
        <v>109</v>
      </c>
      <c r="T2137" t="s">
        <v>62</v>
      </c>
    </row>
    <row r="2138" spans="1:20" x14ac:dyDescent="0.35">
      <c r="A2138" s="18" t="s">
        <v>4323</v>
      </c>
      <c r="B2138" s="18" t="s">
        <v>4324</v>
      </c>
      <c r="C2138" s="19">
        <v>527.98</v>
      </c>
      <c r="D2138" s="20">
        <f t="shared" si="396"/>
        <v>5.7278564873894936E-5</v>
      </c>
      <c r="E2138" s="10">
        <f>SUM($C$5:C2138)/SUM($C$5:$C$3941)</f>
        <v>0.96355295854734035</v>
      </c>
      <c r="F2138" t="str">
        <f t="shared" si="397"/>
        <v>C</v>
      </c>
      <c r="G2138" s="21">
        <v>10.77510204081633</v>
      </c>
      <c r="H2138" s="22">
        <f t="shared" si="398"/>
        <v>6.4650612244897978</v>
      </c>
      <c r="I2138" s="23">
        <v>0.94230769230769229</v>
      </c>
      <c r="J2138" s="23">
        <v>1.4472890348952081</v>
      </c>
      <c r="K2138" s="24">
        <f t="shared" si="399"/>
        <v>1.5358985676438943</v>
      </c>
      <c r="L2138" t="str">
        <f t="shared" si="400"/>
        <v>Y</v>
      </c>
      <c r="M2138" s="10">
        <f t="shared" si="401"/>
        <v>0.9</v>
      </c>
      <c r="N2138" s="24">
        <f t="shared" si="402"/>
        <v>1.2815515655446006</v>
      </c>
      <c r="O2138" s="25">
        <f t="shared" si="403"/>
        <v>2.6230487075136182</v>
      </c>
      <c r="P2138" s="8">
        <f t="shared" si="404"/>
        <v>5</v>
      </c>
      <c r="Q2138" s="8">
        <f t="shared" si="405"/>
        <v>49</v>
      </c>
      <c r="R2138" s="8">
        <f t="shared" si="406"/>
        <v>38.933793116956664</v>
      </c>
      <c r="S2138" s="8">
        <f t="shared" si="407"/>
        <v>39</v>
      </c>
      <c r="T2138" t="s">
        <v>62</v>
      </c>
    </row>
    <row r="2139" spans="1:20" x14ac:dyDescent="0.35">
      <c r="A2139" s="18" t="s">
        <v>4325</v>
      </c>
      <c r="B2139" s="18" t="s">
        <v>4326</v>
      </c>
      <c r="C2139" s="19">
        <v>527.83000000000004</v>
      </c>
      <c r="D2139" s="20">
        <f t="shared" si="396"/>
        <v>5.7262291937929406E-5</v>
      </c>
      <c r="E2139" s="10">
        <f>SUM($C$5:C2139)/SUM($C$5:$C$3941)</f>
        <v>0.96361022083927828</v>
      </c>
      <c r="F2139" t="str">
        <f t="shared" si="397"/>
        <v>C</v>
      </c>
      <c r="G2139" s="21">
        <v>6.5164197530864199</v>
      </c>
      <c r="H2139" s="22">
        <f t="shared" si="398"/>
        <v>3.9098518518518519</v>
      </c>
      <c r="I2139" s="23">
        <v>1.5576923076923079</v>
      </c>
      <c r="J2139" s="23">
        <v>6.4120397217784886</v>
      </c>
      <c r="K2139" s="24">
        <f t="shared" si="399"/>
        <v>4.11637117941335</v>
      </c>
      <c r="L2139" t="str">
        <f t="shared" si="400"/>
        <v>Z</v>
      </c>
      <c r="M2139" s="10">
        <f t="shared" si="401"/>
        <v>0.9</v>
      </c>
      <c r="N2139" s="24">
        <f t="shared" si="402"/>
        <v>1.2815515655446006</v>
      </c>
      <c r="O2139" s="25">
        <f t="shared" si="403"/>
        <v>11.621101313708801</v>
      </c>
      <c r="P2139" s="8">
        <f t="shared" si="404"/>
        <v>15</v>
      </c>
      <c r="Q2139" s="8">
        <f t="shared" si="405"/>
        <v>81.000000000000014</v>
      </c>
      <c r="R2139" s="8">
        <f t="shared" si="406"/>
        <v>64.36908805619818</v>
      </c>
      <c r="S2139" s="8">
        <f t="shared" si="407"/>
        <v>65</v>
      </c>
      <c r="T2139" t="s">
        <v>175</v>
      </c>
    </row>
    <row r="2140" spans="1:20" x14ac:dyDescent="0.35">
      <c r="A2140" s="18" t="s">
        <v>4327</v>
      </c>
      <c r="B2140" s="18" t="s">
        <v>4328</v>
      </c>
      <c r="C2140" s="19">
        <v>526.91999999999996</v>
      </c>
      <c r="D2140" s="20">
        <f t="shared" si="396"/>
        <v>5.7163569459738467E-5</v>
      </c>
      <c r="E2140" s="10">
        <f>SUM($C$5:C2140)/SUM($C$5:$C$3941)</f>
        <v>0.96366738440873811</v>
      </c>
      <c r="F2140" t="str">
        <f t="shared" si="397"/>
        <v>C</v>
      </c>
      <c r="G2140" s="21">
        <v>1.354550128534705</v>
      </c>
      <c r="H2140" s="22">
        <f t="shared" si="398"/>
        <v>0.81273007712082301</v>
      </c>
      <c r="I2140" s="23">
        <v>7.4807692307692308</v>
      </c>
      <c r="J2140" s="23">
        <v>31.05307940564272</v>
      </c>
      <c r="K2140" s="24">
        <f t="shared" si="399"/>
        <v>4.1510543164355305</v>
      </c>
      <c r="L2140" t="str">
        <f t="shared" si="400"/>
        <v>Z</v>
      </c>
      <c r="M2140" s="10">
        <f t="shared" si="401"/>
        <v>0.9</v>
      </c>
      <c r="N2140" s="24">
        <f t="shared" si="402"/>
        <v>1.2815515655446006</v>
      </c>
      <c r="O2140" s="25">
        <f t="shared" si="403"/>
        <v>56.280216207943973</v>
      </c>
      <c r="P2140" s="8">
        <f t="shared" si="404"/>
        <v>72</v>
      </c>
      <c r="Q2140" s="8">
        <f t="shared" si="405"/>
        <v>389</v>
      </c>
      <c r="R2140" s="8">
        <f t="shared" si="406"/>
        <v>309.39738046227689</v>
      </c>
      <c r="S2140" s="8">
        <f t="shared" si="407"/>
        <v>310</v>
      </c>
      <c r="T2140" t="s">
        <v>175</v>
      </c>
    </row>
    <row r="2141" spans="1:20" x14ac:dyDescent="0.35">
      <c r="A2141" s="18" t="s">
        <v>4329</v>
      </c>
      <c r="B2141" s="18" t="s">
        <v>4330</v>
      </c>
      <c r="C2141" s="19">
        <v>526.84</v>
      </c>
      <c r="D2141" s="20">
        <f t="shared" si="396"/>
        <v>5.715489056055686E-5</v>
      </c>
      <c r="E2141" s="10">
        <f>SUM($C$5:C2141)/SUM($C$5:$C$3941)</f>
        <v>0.96372453929929858</v>
      </c>
      <c r="F2141" t="str">
        <f t="shared" si="397"/>
        <v>C</v>
      </c>
      <c r="G2141" s="21">
        <v>9.7562962962962967</v>
      </c>
      <c r="H2141" s="22">
        <f t="shared" si="398"/>
        <v>5.8537777777777782</v>
      </c>
      <c r="I2141" s="23">
        <v>1.038461538461539</v>
      </c>
      <c r="J2141" s="23">
        <v>1.6798872331614301</v>
      </c>
      <c r="K2141" s="24">
        <f t="shared" si="399"/>
        <v>1.6176691874887836</v>
      </c>
      <c r="L2141" t="str">
        <f t="shared" si="400"/>
        <v>Y</v>
      </c>
      <c r="M2141" s="10">
        <f t="shared" si="401"/>
        <v>0.9</v>
      </c>
      <c r="N2141" s="24">
        <f t="shared" si="402"/>
        <v>1.2815515655446006</v>
      </c>
      <c r="O2141" s="25">
        <f t="shared" si="403"/>
        <v>3.0446067989672616</v>
      </c>
      <c r="P2141" s="8">
        <f t="shared" si="404"/>
        <v>6</v>
      </c>
      <c r="Q2141" s="8">
        <f t="shared" si="405"/>
        <v>54.000000000000028</v>
      </c>
      <c r="R2141" s="8">
        <f t="shared" si="406"/>
        <v>42.953025707535879</v>
      </c>
      <c r="S2141" s="8">
        <f t="shared" si="407"/>
        <v>43</v>
      </c>
      <c r="T2141" t="s">
        <v>62</v>
      </c>
    </row>
    <row r="2142" spans="1:20" x14ac:dyDescent="0.35">
      <c r="A2142" s="18" t="s">
        <v>4331</v>
      </c>
      <c r="B2142" s="18" t="s">
        <v>4332</v>
      </c>
      <c r="C2142" s="19">
        <v>526.63</v>
      </c>
      <c r="D2142" s="20">
        <f t="shared" si="396"/>
        <v>5.7132108450205103E-5</v>
      </c>
      <c r="E2142" s="10">
        <f>SUM($C$5:C2142)/SUM($C$5:$C$3941)</f>
        <v>0.96378167140774884</v>
      </c>
      <c r="F2142" t="str">
        <f t="shared" si="397"/>
        <v>C</v>
      </c>
      <c r="G2142" s="21">
        <v>0.89562925170068031</v>
      </c>
      <c r="H2142" s="22">
        <f t="shared" si="398"/>
        <v>0.53737755102040818</v>
      </c>
      <c r="I2142" s="23">
        <v>11.30769230769231</v>
      </c>
      <c r="J2142" s="23">
        <v>26.943323565703881</v>
      </c>
      <c r="K2142" s="24">
        <f t="shared" si="399"/>
        <v>2.38274290036837</v>
      </c>
      <c r="L2142" t="str">
        <f t="shared" si="400"/>
        <v>Z</v>
      </c>
      <c r="M2142" s="10">
        <f t="shared" si="401"/>
        <v>0.9</v>
      </c>
      <c r="N2142" s="24">
        <f t="shared" si="402"/>
        <v>1.2815515655446006</v>
      </c>
      <c r="O2142" s="25">
        <f t="shared" si="403"/>
        <v>48.831745664581739</v>
      </c>
      <c r="P2142" s="8">
        <f t="shared" si="404"/>
        <v>72</v>
      </c>
      <c r="Q2142" s="8">
        <f t="shared" si="405"/>
        <v>588.00000000000011</v>
      </c>
      <c r="R2142" s="8">
        <f t="shared" si="406"/>
        <v>467.80396769409987</v>
      </c>
      <c r="S2142" s="8">
        <f t="shared" si="407"/>
        <v>468</v>
      </c>
      <c r="T2142" t="s">
        <v>62</v>
      </c>
    </row>
    <row r="2143" spans="1:20" x14ac:dyDescent="0.35">
      <c r="A2143" s="18" t="s">
        <v>4333</v>
      </c>
      <c r="B2143" s="18" t="s">
        <v>4334</v>
      </c>
      <c r="C2143" s="19">
        <v>526.51</v>
      </c>
      <c r="D2143" s="20">
        <f t="shared" si="396"/>
        <v>5.7119090101432669E-5</v>
      </c>
      <c r="E2143" s="10">
        <f>SUM($C$5:C2143)/SUM($C$5:$C$3941)</f>
        <v>0.96383879049785026</v>
      </c>
      <c r="F2143" t="str">
        <f t="shared" si="397"/>
        <v>C</v>
      </c>
      <c r="G2143" s="21">
        <v>5.4844791666666666</v>
      </c>
      <c r="H2143" s="22">
        <f t="shared" si="398"/>
        <v>3.2906874999999998</v>
      </c>
      <c r="I2143" s="23">
        <v>1.846153846153846</v>
      </c>
      <c r="J2143" s="23">
        <v>4.2949337020819121</v>
      </c>
      <c r="K2143" s="24">
        <f t="shared" si="399"/>
        <v>2.3264224219610359</v>
      </c>
      <c r="L2143" t="str">
        <f t="shared" si="400"/>
        <v>Z</v>
      </c>
      <c r="M2143" s="10">
        <f t="shared" si="401"/>
        <v>0.9</v>
      </c>
      <c r="N2143" s="24">
        <f t="shared" si="402"/>
        <v>1.2815515655446006</v>
      </c>
      <c r="O2143" s="25">
        <f t="shared" si="403"/>
        <v>7.784084605407342</v>
      </c>
      <c r="P2143" s="8">
        <f t="shared" si="404"/>
        <v>12</v>
      </c>
      <c r="Q2143" s="8">
        <f t="shared" si="405"/>
        <v>96</v>
      </c>
      <c r="R2143" s="8">
        <f t="shared" si="406"/>
        <v>76.384861165360334</v>
      </c>
      <c r="S2143" s="8">
        <f t="shared" si="407"/>
        <v>77</v>
      </c>
      <c r="T2143" t="s">
        <v>62</v>
      </c>
    </row>
    <row r="2144" spans="1:20" x14ac:dyDescent="0.35">
      <c r="A2144" s="18" t="s">
        <v>4335</v>
      </c>
      <c r="B2144" s="18" t="s">
        <v>4336</v>
      </c>
      <c r="C2144" s="19">
        <v>526.35</v>
      </c>
      <c r="D2144" s="20">
        <f t="shared" si="396"/>
        <v>5.7101732303069435E-5</v>
      </c>
      <c r="E2144" s="10">
        <f>SUM($C$5:C2144)/SUM($C$5:$C$3941)</f>
        <v>0.96389589223015337</v>
      </c>
      <c r="F2144" t="str">
        <f t="shared" si="397"/>
        <v>C</v>
      </c>
      <c r="G2144" s="21">
        <v>4.0488461538461538</v>
      </c>
      <c r="H2144" s="22">
        <f t="shared" si="398"/>
        <v>2.4293076923076922</v>
      </c>
      <c r="I2144" s="23">
        <v>2.5</v>
      </c>
      <c r="J2144" s="23">
        <v>4.0511436293819987</v>
      </c>
      <c r="K2144" s="24">
        <f t="shared" si="399"/>
        <v>1.6204574517527994</v>
      </c>
      <c r="L2144" t="str">
        <f t="shared" si="400"/>
        <v>Y</v>
      </c>
      <c r="M2144" s="10">
        <f t="shared" si="401"/>
        <v>0.9</v>
      </c>
      <c r="N2144" s="24">
        <f t="shared" si="402"/>
        <v>1.2815515655446006</v>
      </c>
      <c r="O2144" s="25">
        <f t="shared" si="403"/>
        <v>7.3422424994547724</v>
      </c>
      <c r="P2144" s="8">
        <f t="shared" si="404"/>
        <v>13</v>
      </c>
      <c r="Q2144" s="8">
        <f t="shared" si="405"/>
        <v>130</v>
      </c>
      <c r="R2144" s="8">
        <f t="shared" si="406"/>
        <v>103.45355316220565</v>
      </c>
      <c r="S2144" s="8">
        <f t="shared" si="407"/>
        <v>104</v>
      </c>
      <c r="T2144" t="s">
        <v>62</v>
      </c>
    </row>
    <row r="2145" spans="1:20" x14ac:dyDescent="0.35">
      <c r="A2145" s="18" t="s">
        <v>4337</v>
      </c>
      <c r="B2145" s="18" t="s">
        <v>4338</v>
      </c>
      <c r="C2145" s="19">
        <v>525.41999999999996</v>
      </c>
      <c r="D2145" s="20">
        <f t="shared" si="396"/>
        <v>5.7000840100083096E-5</v>
      </c>
      <c r="E2145" s="10">
        <f>SUM($C$5:C2145)/SUM($C$5:$C$3941)</f>
        <v>0.96395289307025345</v>
      </c>
      <c r="F2145" t="str">
        <f t="shared" si="397"/>
        <v>C</v>
      </c>
      <c r="G2145" s="21">
        <v>1.717058823529412</v>
      </c>
      <c r="H2145" s="22">
        <f t="shared" si="398"/>
        <v>1.0302352941176471</v>
      </c>
      <c r="I2145" s="23">
        <v>5.884615384615385</v>
      </c>
      <c r="J2145" s="23">
        <v>10.005202266730549</v>
      </c>
      <c r="K2145" s="24">
        <f t="shared" si="399"/>
        <v>1.7002304505555181</v>
      </c>
      <c r="L2145" t="str">
        <f t="shared" si="400"/>
        <v>Y</v>
      </c>
      <c r="M2145" s="10">
        <f t="shared" si="401"/>
        <v>0.9</v>
      </c>
      <c r="N2145" s="24">
        <f t="shared" si="402"/>
        <v>1.2815515655446006</v>
      </c>
      <c r="O2145" s="25">
        <f t="shared" si="403"/>
        <v>18.133304572476163</v>
      </c>
      <c r="P2145" s="8">
        <f t="shared" si="404"/>
        <v>30</v>
      </c>
      <c r="Q2145" s="8">
        <f t="shared" si="405"/>
        <v>306</v>
      </c>
      <c r="R2145" s="8">
        <f t="shared" si="406"/>
        <v>243.72916412910234</v>
      </c>
      <c r="S2145" s="8">
        <f t="shared" si="407"/>
        <v>244</v>
      </c>
      <c r="T2145" t="s">
        <v>62</v>
      </c>
    </row>
    <row r="2146" spans="1:20" x14ac:dyDescent="0.35">
      <c r="A2146" s="18" t="s">
        <v>4339</v>
      </c>
      <c r="B2146" s="18" t="s">
        <v>4340</v>
      </c>
      <c r="C2146" s="19">
        <v>523.04999999999995</v>
      </c>
      <c r="D2146" s="20">
        <f t="shared" si="396"/>
        <v>5.6743727711827614E-5</v>
      </c>
      <c r="E2146" s="10">
        <f>SUM($C$5:C2146)/SUM($C$5:$C$3941)</f>
        <v>0.96400963679796536</v>
      </c>
      <c r="F2146" t="str">
        <f t="shared" si="397"/>
        <v>C</v>
      </c>
      <c r="G2146" s="21">
        <v>4.2524390243902426</v>
      </c>
      <c r="H2146" s="22">
        <f t="shared" si="398"/>
        <v>2.5514634146341453</v>
      </c>
      <c r="I2146" s="23">
        <v>2.365384615384615</v>
      </c>
      <c r="J2146" s="23">
        <v>14.56295171296906</v>
      </c>
      <c r="K2146" s="24">
        <f t="shared" si="399"/>
        <v>6.156695033125132</v>
      </c>
      <c r="L2146" t="str">
        <f t="shared" si="400"/>
        <v>Z</v>
      </c>
      <c r="M2146" s="10">
        <f t="shared" si="401"/>
        <v>0.9</v>
      </c>
      <c r="N2146" s="24">
        <f t="shared" si="402"/>
        <v>1.2815515655446006</v>
      </c>
      <c r="O2146" s="25">
        <f t="shared" si="403"/>
        <v>26.393713174958567</v>
      </c>
      <c r="P2146" s="8">
        <f t="shared" si="404"/>
        <v>32</v>
      </c>
      <c r="Q2146" s="8">
        <f t="shared" si="405"/>
        <v>122.99999999999997</v>
      </c>
      <c r="R2146" s="8">
        <f t="shared" si="406"/>
        <v>98.191270827717986</v>
      </c>
      <c r="S2146" s="8">
        <f t="shared" si="407"/>
        <v>99</v>
      </c>
      <c r="T2146" t="s">
        <v>175</v>
      </c>
    </row>
    <row r="2147" spans="1:20" x14ac:dyDescent="0.35">
      <c r="A2147" s="18" t="s">
        <v>4341</v>
      </c>
      <c r="B2147" s="18" t="s">
        <v>4342</v>
      </c>
      <c r="C2147" s="19">
        <v>522.65</v>
      </c>
      <c r="D2147" s="20">
        <f t="shared" si="396"/>
        <v>5.670033321591952E-5</v>
      </c>
      <c r="E2147" s="10">
        <f>SUM($C$5:C2147)/SUM($C$5:$C$3941)</f>
        <v>0.96406633713118128</v>
      </c>
      <c r="F2147" t="str">
        <f t="shared" si="397"/>
        <v>C</v>
      </c>
      <c r="G2147" s="21">
        <v>6.7876623376623373</v>
      </c>
      <c r="H2147" s="22">
        <f t="shared" si="398"/>
        <v>4.0725974025974025</v>
      </c>
      <c r="I2147" s="23">
        <v>1.4807692307692311</v>
      </c>
      <c r="J2147" s="23">
        <v>4.3227187551236126</v>
      </c>
      <c r="K2147" s="24">
        <f t="shared" si="399"/>
        <v>2.919238639823738</v>
      </c>
      <c r="L2147" t="str">
        <f t="shared" si="400"/>
        <v>Z</v>
      </c>
      <c r="M2147" s="10">
        <f t="shared" si="401"/>
        <v>0.9</v>
      </c>
      <c r="N2147" s="24">
        <f t="shared" si="402"/>
        <v>1.2815515655446006</v>
      </c>
      <c r="O2147" s="25">
        <f t="shared" si="403"/>
        <v>7.8344418911408757</v>
      </c>
      <c r="P2147" s="8">
        <f t="shared" si="404"/>
        <v>11</v>
      </c>
      <c r="Q2147" s="8">
        <f t="shared" si="405"/>
        <v>77.000000000000014</v>
      </c>
      <c r="R2147" s="8">
        <f t="shared" si="406"/>
        <v>61.492849823528161</v>
      </c>
      <c r="S2147" s="8">
        <f t="shared" si="407"/>
        <v>62</v>
      </c>
      <c r="T2147" t="s">
        <v>175</v>
      </c>
    </row>
    <row r="2148" spans="1:20" x14ac:dyDescent="0.35">
      <c r="A2148" s="18" t="s">
        <v>4343</v>
      </c>
      <c r="B2148" s="18" t="s">
        <v>4344</v>
      </c>
      <c r="C2148" s="19">
        <v>522.27</v>
      </c>
      <c r="D2148" s="20">
        <f t="shared" si="396"/>
        <v>5.6659108444806826E-5</v>
      </c>
      <c r="E2148" s="10">
        <f>SUM($C$5:C2148)/SUM($C$5:$C$3941)</f>
        <v>0.96412299623962605</v>
      </c>
      <c r="F2148" t="str">
        <f t="shared" si="397"/>
        <v>C</v>
      </c>
      <c r="G2148" s="21">
        <v>0.96182320441988944</v>
      </c>
      <c r="H2148" s="22">
        <f t="shared" si="398"/>
        <v>0.5770939226519336</v>
      </c>
      <c r="I2148" s="23">
        <v>10.44230769230769</v>
      </c>
      <c r="J2148" s="23">
        <v>14.283424455570129</v>
      </c>
      <c r="K2148" s="24">
        <f t="shared" si="399"/>
        <v>1.3678417526512834</v>
      </c>
      <c r="L2148" t="str">
        <f t="shared" si="400"/>
        <v>Y</v>
      </c>
      <c r="M2148" s="10">
        <f t="shared" si="401"/>
        <v>0.9</v>
      </c>
      <c r="N2148" s="24">
        <f t="shared" si="402"/>
        <v>1.2815515655446006</v>
      </c>
      <c r="O2148" s="25">
        <f t="shared" si="403"/>
        <v>25.88710143842442</v>
      </c>
      <c r="P2148" s="8">
        <f t="shared" si="404"/>
        <v>47</v>
      </c>
      <c r="Q2148" s="8">
        <f t="shared" si="405"/>
        <v>542.99999999999989</v>
      </c>
      <c r="R2148" s="8">
        <f t="shared" si="406"/>
        <v>433.8021121464584</v>
      </c>
      <c r="S2148" s="8">
        <f t="shared" si="407"/>
        <v>434</v>
      </c>
      <c r="T2148" t="s">
        <v>62</v>
      </c>
    </row>
    <row r="2149" spans="1:20" x14ac:dyDescent="0.35">
      <c r="A2149" s="18" t="s">
        <v>4345</v>
      </c>
      <c r="B2149" s="18" t="s">
        <v>4346</v>
      </c>
      <c r="C2149" s="19">
        <v>522.24</v>
      </c>
      <c r="D2149" s="20">
        <f t="shared" si="396"/>
        <v>5.6655853857613723E-5</v>
      </c>
      <c r="E2149" s="10">
        <f>SUM($C$5:C2149)/SUM($C$5:$C$3941)</f>
        <v>0.96417965209348366</v>
      </c>
      <c r="F2149" t="str">
        <f t="shared" si="397"/>
        <v>C</v>
      </c>
      <c r="G2149" s="21">
        <v>0.52645161290322584</v>
      </c>
      <c r="H2149" s="22">
        <f t="shared" si="398"/>
        <v>0.31587096774193552</v>
      </c>
      <c r="I2149" s="23">
        <v>19.07692307692308</v>
      </c>
      <c r="J2149" s="23">
        <v>73.661612679222358</v>
      </c>
      <c r="K2149" s="24">
        <f t="shared" si="399"/>
        <v>3.861294213023752</v>
      </c>
      <c r="L2149" t="str">
        <f t="shared" si="400"/>
        <v>Z</v>
      </c>
      <c r="M2149" s="10">
        <f t="shared" si="401"/>
        <v>0.9</v>
      </c>
      <c r="N2149" s="24">
        <f t="shared" si="402"/>
        <v>1.2815515655446006</v>
      </c>
      <c r="O2149" s="25">
        <f t="shared" si="403"/>
        <v>133.50339377482607</v>
      </c>
      <c r="P2149" s="8">
        <f t="shared" si="404"/>
        <v>172</v>
      </c>
      <c r="Q2149" s="8">
        <f t="shared" si="405"/>
        <v>992.00000000000023</v>
      </c>
      <c r="R2149" s="8">
        <f t="shared" si="406"/>
        <v>792.53048847561627</v>
      </c>
      <c r="S2149" s="8">
        <f t="shared" si="407"/>
        <v>793</v>
      </c>
      <c r="T2149" t="s">
        <v>62</v>
      </c>
    </row>
    <row r="2150" spans="1:20" x14ac:dyDescent="0.35">
      <c r="A2150" s="18" t="s">
        <v>4347</v>
      </c>
      <c r="B2150" s="18" t="s">
        <v>4348</v>
      </c>
      <c r="C2150" s="19">
        <v>521.47</v>
      </c>
      <c r="D2150" s="20">
        <f t="shared" si="396"/>
        <v>5.6572319452990631E-5</v>
      </c>
      <c r="E2150" s="10">
        <f>SUM($C$5:C2150)/SUM($C$5:$C$3941)</f>
        <v>0.96423622441293677</v>
      </c>
      <c r="F2150" t="str">
        <f t="shared" si="397"/>
        <v>C</v>
      </c>
      <c r="G2150" s="21">
        <v>0.93958558558558558</v>
      </c>
      <c r="H2150" s="22">
        <f t="shared" si="398"/>
        <v>0.56375135135135135</v>
      </c>
      <c r="I2150" s="23">
        <v>10.67307692307692</v>
      </c>
      <c r="J2150" s="23">
        <v>35.492457720659331</v>
      </c>
      <c r="K2150" s="24">
        <f t="shared" si="399"/>
        <v>3.3254194621158302</v>
      </c>
      <c r="L2150" t="str">
        <f t="shared" si="400"/>
        <v>Z</v>
      </c>
      <c r="M2150" s="10">
        <f t="shared" si="401"/>
        <v>0.9</v>
      </c>
      <c r="N2150" s="24">
        <f t="shared" si="402"/>
        <v>1.2815515655446006</v>
      </c>
      <c r="O2150" s="25">
        <f t="shared" si="403"/>
        <v>64.326090439424945</v>
      </c>
      <c r="P2150" s="8">
        <f t="shared" si="404"/>
        <v>86</v>
      </c>
      <c r="Q2150" s="8">
        <f t="shared" si="405"/>
        <v>554.99999999999977</v>
      </c>
      <c r="R2150" s="8">
        <f t="shared" si="406"/>
        <v>443.72887574141498</v>
      </c>
      <c r="S2150" s="8">
        <f t="shared" si="407"/>
        <v>444</v>
      </c>
      <c r="T2150" t="s">
        <v>62</v>
      </c>
    </row>
    <row r="2151" spans="1:20" x14ac:dyDescent="0.35">
      <c r="A2151" s="18" t="s">
        <v>4349</v>
      </c>
      <c r="B2151" s="18" t="s">
        <v>4350</v>
      </c>
      <c r="C2151" s="19">
        <v>521.29999999999995</v>
      </c>
      <c r="D2151" s="20">
        <f t="shared" si="396"/>
        <v>5.655387679222968E-5</v>
      </c>
      <c r="E2151" s="10">
        <f>SUM($C$5:C2151)/SUM($C$5:$C$3941)</f>
        <v>0.96429277828972904</v>
      </c>
      <c r="F2151" t="str">
        <f t="shared" si="397"/>
        <v>C</v>
      </c>
      <c r="G2151" s="21">
        <v>10.025</v>
      </c>
      <c r="H2151" s="22">
        <f t="shared" si="398"/>
        <v>6.0149999999999997</v>
      </c>
      <c r="I2151" s="23">
        <v>1</v>
      </c>
      <c r="J2151" s="23">
        <v>1.2524485821702991</v>
      </c>
      <c r="K2151" s="24">
        <f t="shared" si="399"/>
        <v>1.2524485821702991</v>
      </c>
      <c r="L2151" t="str">
        <f t="shared" si="400"/>
        <v>Y</v>
      </c>
      <c r="M2151" s="10">
        <f t="shared" si="401"/>
        <v>0.9</v>
      </c>
      <c r="N2151" s="24">
        <f t="shared" si="402"/>
        <v>1.2815515655446006</v>
      </c>
      <c r="O2151" s="25">
        <f t="shared" si="403"/>
        <v>2.2699222860670232</v>
      </c>
      <c r="P2151" s="8">
        <f t="shared" si="404"/>
        <v>5</v>
      </c>
      <c r="Q2151" s="8">
        <f t="shared" si="405"/>
        <v>52</v>
      </c>
      <c r="R2151" s="8">
        <f t="shared" si="406"/>
        <v>41.581375714585725</v>
      </c>
      <c r="S2151" s="8">
        <f t="shared" si="407"/>
        <v>42</v>
      </c>
      <c r="T2151" t="s">
        <v>62</v>
      </c>
    </row>
    <row r="2152" spans="1:20" x14ac:dyDescent="0.35">
      <c r="A2152" s="18" t="s">
        <v>4351</v>
      </c>
      <c r="B2152" s="18" t="s">
        <v>4352</v>
      </c>
      <c r="C2152" s="19">
        <v>519.05999999999995</v>
      </c>
      <c r="D2152" s="20">
        <f t="shared" si="396"/>
        <v>5.6310867615144328E-5</v>
      </c>
      <c r="E2152" s="10">
        <f>SUM($C$5:C2152)/SUM($C$5:$C$3941)</f>
        <v>0.9643490891573443</v>
      </c>
      <c r="F2152" t="str">
        <f t="shared" si="397"/>
        <v>C</v>
      </c>
      <c r="G2152" s="21">
        <v>0.81230046948356804</v>
      </c>
      <c r="H2152" s="22">
        <f t="shared" si="398"/>
        <v>0.4873802816901408</v>
      </c>
      <c r="I2152" s="23">
        <v>12.28846153846154</v>
      </c>
      <c r="J2152" s="23">
        <v>41.870639504176282</v>
      </c>
      <c r="K2152" s="24">
        <f t="shared" si="399"/>
        <v>3.4073133868813246</v>
      </c>
      <c r="L2152" t="str">
        <f t="shared" si="400"/>
        <v>Z</v>
      </c>
      <c r="M2152" s="10">
        <f t="shared" si="401"/>
        <v>0.9</v>
      </c>
      <c r="N2152" s="24">
        <f t="shared" si="402"/>
        <v>1.2815515655446006</v>
      </c>
      <c r="O2152" s="25">
        <f t="shared" si="403"/>
        <v>75.885828045501938</v>
      </c>
      <c r="P2152" s="8">
        <f t="shared" si="404"/>
        <v>101</v>
      </c>
      <c r="Q2152" s="8">
        <f t="shared" si="405"/>
        <v>639.00000000000011</v>
      </c>
      <c r="R2152" s="8">
        <f t="shared" si="406"/>
        <v>512.07249551779194</v>
      </c>
      <c r="S2152" s="8">
        <f t="shared" si="407"/>
        <v>513</v>
      </c>
      <c r="T2152" t="s">
        <v>62</v>
      </c>
    </row>
    <row r="2153" spans="1:20" x14ac:dyDescent="0.35">
      <c r="A2153" s="18" t="s">
        <v>4353</v>
      </c>
      <c r="B2153" s="18" t="s">
        <v>4354</v>
      </c>
      <c r="C2153" s="19">
        <v>516.78</v>
      </c>
      <c r="D2153" s="20">
        <f t="shared" si="396"/>
        <v>5.606351898846817E-5</v>
      </c>
      <c r="E2153" s="10">
        <f>SUM($C$5:C2153)/SUM($C$5:$C$3941)</f>
        <v>0.96440515267633264</v>
      </c>
      <c r="F2153" t="str">
        <f t="shared" si="397"/>
        <v>C</v>
      </c>
      <c r="G2153" s="21">
        <v>0.94131147540983606</v>
      </c>
      <c r="H2153" s="22">
        <f t="shared" si="398"/>
        <v>0.56478688524590159</v>
      </c>
      <c r="I2153" s="23">
        <v>10.55769230769231</v>
      </c>
      <c r="J2153" s="23">
        <v>16.937501565343641</v>
      </c>
      <c r="K2153" s="24">
        <f t="shared" si="399"/>
        <v>1.6042806582839146</v>
      </c>
      <c r="L2153" t="str">
        <f t="shared" si="400"/>
        <v>Y</v>
      </c>
      <c r="M2153" s="10">
        <f t="shared" si="401"/>
        <v>0.9</v>
      </c>
      <c r="N2153" s="24">
        <f t="shared" si="402"/>
        <v>1.2815515655446006</v>
      </c>
      <c r="O2153" s="25">
        <f t="shared" si="403"/>
        <v>30.697317894556807</v>
      </c>
      <c r="P2153" s="8">
        <f t="shared" si="404"/>
        <v>52</v>
      </c>
      <c r="Q2153" s="8">
        <f t="shared" si="405"/>
        <v>549.00000000000011</v>
      </c>
      <c r="R2153" s="8">
        <f t="shared" si="406"/>
        <v>440.91905535498313</v>
      </c>
      <c r="S2153" s="8">
        <f t="shared" si="407"/>
        <v>441</v>
      </c>
      <c r="T2153" t="s">
        <v>62</v>
      </c>
    </row>
    <row r="2154" spans="1:20" x14ac:dyDescent="0.35">
      <c r="A2154" s="18" t="s">
        <v>4355</v>
      </c>
      <c r="B2154" s="18" t="s">
        <v>4356</v>
      </c>
      <c r="C2154" s="19">
        <v>516.63</v>
      </c>
      <c r="D2154" s="20">
        <f t="shared" si="396"/>
        <v>5.6047246052502633E-5</v>
      </c>
      <c r="E2154" s="10">
        <f>SUM($C$5:C2154)/SUM($C$5:$C$3941)</f>
        <v>0.96446119992238522</v>
      </c>
      <c r="F2154" t="str">
        <f t="shared" si="397"/>
        <v>C</v>
      </c>
      <c r="G2154" s="21">
        <v>5.3815625000000002</v>
      </c>
      <c r="H2154" s="22">
        <f t="shared" si="398"/>
        <v>3.2289375000000002</v>
      </c>
      <c r="I2154" s="23">
        <v>1.846153846153846</v>
      </c>
      <c r="J2154" s="23">
        <v>3.7489063261882039</v>
      </c>
      <c r="K2154" s="24">
        <f t="shared" si="399"/>
        <v>2.0306575933519437</v>
      </c>
      <c r="L2154" t="str">
        <f t="shared" si="400"/>
        <v>Z</v>
      </c>
      <c r="M2154" s="10">
        <f t="shared" si="401"/>
        <v>0.9</v>
      </c>
      <c r="N2154" s="24">
        <f t="shared" si="402"/>
        <v>1.2815515655446006</v>
      </c>
      <c r="O2154" s="25">
        <f t="shared" si="403"/>
        <v>6.794471357415901</v>
      </c>
      <c r="P2154" s="8">
        <f t="shared" si="404"/>
        <v>11</v>
      </c>
      <c r="Q2154" s="8">
        <f t="shared" si="405"/>
        <v>96</v>
      </c>
      <c r="R2154" s="8">
        <f t="shared" si="406"/>
        <v>77.111791848059568</v>
      </c>
      <c r="S2154" s="8">
        <f t="shared" si="407"/>
        <v>78</v>
      </c>
      <c r="T2154" t="s">
        <v>62</v>
      </c>
    </row>
    <row r="2155" spans="1:20" x14ac:dyDescent="0.35">
      <c r="A2155" s="18" t="s">
        <v>4357</v>
      </c>
      <c r="B2155" s="18" t="s">
        <v>4358</v>
      </c>
      <c r="C2155" s="19">
        <v>515.54999999999995</v>
      </c>
      <c r="D2155" s="20">
        <f t="shared" si="396"/>
        <v>5.5930080913550763E-5</v>
      </c>
      <c r="E2155" s="10">
        <f>SUM($C$5:C2155)/SUM($C$5:$C$3941)</f>
        <v>0.96451713000329886</v>
      </c>
      <c r="F2155" t="str">
        <f t="shared" si="397"/>
        <v>C</v>
      </c>
      <c r="G2155" s="21">
        <v>1.6630645161290321</v>
      </c>
      <c r="H2155" s="22">
        <f t="shared" si="398"/>
        <v>0.99783870967741917</v>
      </c>
      <c r="I2155" s="23">
        <v>5.9615384615384617</v>
      </c>
      <c r="J2155" s="23">
        <v>9.8954565499437699</v>
      </c>
      <c r="K2155" s="24">
        <f t="shared" si="399"/>
        <v>1.6598830341841162</v>
      </c>
      <c r="L2155" t="str">
        <f t="shared" si="400"/>
        <v>Y</v>
      </c>
      <c r="M2155" s="10">
        <f t="shared" si="401"/>
        <v>0.9</v>
      </c>
      <c r="N2155" s="24">
        <f t="shared" si="402"/>
        <v>1.2815515655446006</v>
      </c>
      <c r="O2155" s="25">
        <f t="shared" si="403"/>
        <v>17.93440279568383</v>
      </c>
      <c r="P2155" s="8">
        <f t="shared" si="404"/>
        <v>30</v>
      </c>
      <c r="Q2155" s="8">
        <f t="shared" si="405"/>
        <v>310</v>
      </c>
      <c r="R2155" s="8">
        <f t="shared" si="406"/>
        <v>249.26750738954439</v>
      </c>
      <c r="S2155" s="8">
        <f t="shared" si="407"/>
        <v>250</v>
      </c>
      <c r="T2155" t="s">
        <v>62</v>
      </c>
    </row>
    <row r="2156" spans="1:20" x14ac:dyDescent="0.35">
      <c r="A2156" s="18" t="s">
        <v>4359</v>
      </c>
      <c r="B2156" s="18" t="s">
        <v>4360</v>
      </c>
      <c r="C2156" s="19">
        <v>515.5</v>
      </c>
      <c r="D2156" s="20">
        <f t="shared" si="396"/>
        <v>5.5924656601562253E-5</v>
      </c>
      <c r="E2156" s="10">
        <f>SUM($C$5:C2156)/SUM($C$5:$C$3941)</f>
        <v>0.9645730546599004</v>
      </c>
      <c r="F2156" t="str">
        <f t="shared" si="397"/>
        <v>C</v>
      </c>
      <c r="G2156" s="21">
        <v>0.81309148264984232</v>
      </c>
      <c r="H2156" s="22">
        <f t="shared" si="398"/>
        <v>0.48785488958990536</v>
      </c>
      <c r="I2156" s="23">
        <v>12.19230769230769</v>
      </c>
      <c r="J2156" s="23">
        <v>28.064378693156218</v>
      </c>
      <c r="K2156" s="24">
        <f t="shared" si="399"/>
        <v>2.3018102398172298</v>
      </c>
      <c r="L2156" t="str">
        <f t="shared" si="400"/>
        <v>Z</v>
      </c>
      <c r="M2156" s="10">
        <f t="shared" si="401"/>
        <v>0.9</v>
      </c>
      <c r="N2156" s="24">
        <f t="shared" si="402"/>
        <v>1.2815515655446006</v>
      </c>
      <c r="O2156" s="25">
        <f t="shared" si="403"/>
        <v>50.863532081956407</v>
      </c>
      <c r="P2156" s="8">
        <f t="shared" si="404"/>
        <v>76</v>
      </c>
      <c r="Q2156" s="8">
        <f t="shared" si="405"/>
        <v>633.99999999999989</v>
      </c>
      <c r="R2156" s="8">
        <f t="shared" si="406"/>
        <v>509.81697964267079</v>
      </c>
      <c r="S2156" s="8">
        <f t="shared" si="407"/>
        <v>510</v>
      </c>
      <c r="T2156" t="s">
        <v>175</v>
      </c>
    </row>
    <row r="2157" spans="1:20" x14ac:dyDescent="0.35">
      <c r="A2157" s="18" t="s">
        <v>4361</v>
      </c>
      <c r="B2157" s="18" t="s">
        <v>4362</v>
      </c>
      <c r="C2157" s="19">
        <v>514.98</v>
      </c>
      <c r="D2157" s="20">
        <f t="shared" si="396"/>
        <v>5.5868243756881725E-5</v>
      </c>
      <c r="E2157" s="10">
        <f>SUM($C$5:C2157)/SUM($C$5:$C$3941)</f>
        <v>0.96462892290365732</v>
      </c>
      <c r="F2157" t="str">
        <f t="shared" si="397"/>
        <v>C</v>
      </c>
      <c r="G2157" s="21">
        <v>6.2802439024390244</v>
      </c>
      <c r="H2157" s="22">
        <f t="shared" si="398"/>
        <v>3.7681463414634147</v>
      </c>
      <c r="I2157" s="23">
        <v>1.5769230769230771</v>
      </c>
      <c r="J2157" s="23">
        <v>3.1706135600082201</v>
      </c>
      <c r="K2157" s="24">
        <f t="shared" si="399"/>
        <v>2.0106329892735051</v>
      </c>
      <c r="L2157" t="str">
        <f t="shared" si="400"/>
        <v>Z</v>
      </c>
      <c r="M2157" s="10">
        <f t="shared" si="401"/>
        <v>0.9</v>
      </c>
      <c r="N2157" s="24">
        <f t="shared" si="402"/>
        <v>1.2815515655446006</v>
      </c>
      <c r="O2157" s="25">
        <f t="shared" si="403"/>
        <v>5.7463807160032045</v>
      </c>
      <c r="P2157" s="8">
        <f t="shared" si="404"/>
        <v>9</v>
      </c>
      <c r="Q2157" s="8">
        <f t="shared" si="405"/>
        <v>82.000000000000014</v>
      </c>
      <c r="R2157" s="8">
        <f t="shared" si="406"/>
        <v>65.971755927555293</v>
      </c>
      <c r="S2157" s="8">
        <f t="shared" si="407"/>
        <v>66</v>
      </c>
      <c r="T2157" t="s">
        <v>175</v>
      </c>
    </row>
    <row r="2158" spans="1:20" x14ac:dyDescent="0.35">
      <c r="A2158" s="18" t="s">
        <v>4363</v>
      </c>
      <c r="B2158" s="18" t="s">
        <v>4364</v>
      </c>
      <c r="C2158" s="19">
        <v>514.20000000000005</v>
      </c>
      <c r="D2158" s="20">
        <f t="shared" si="396"/>
        <v>5.5783624489860937E-5</v>
      </c>
      <c r="E2158" s="10">
        <f>SUM($C$5:C2158)/SUM($C$5:$C$3941)</f>
        <v>0.96468470652814708</v>
      </c>
      <c r="F2158" t="str">
        <f t="shared" si="397"/>
        <v>C</v>
      </c>
      <c r="G2158" s="21">
        <v>1.2070422535211269</v>
      </c>
      <c r="H2158" s="22">
        <f t="shared" si="398"/>
        <v>0.72422535211267614</v>
      </c>
      <c r="I2158" s="23">
        <v>8.1923076923076916</v>
      </c>
      <c r="J2158" s="23">
        <v>25.484357725628151</v>
      </c>
      <c r="K2158" s="24">
        <f t="shared" si="399"/>
        <v>3.1107666707339527</v>
      </c>
      <c r="L2158" t="str">
        <f t="shared" si="400"/>
        <v>Z</v>
      </c>
      <c r="M2158" s="10">
        <f t="shared" si="401"/>
        <v>0.9</v>
      </c>
      <c r="N2158" s="24">
        <f t="shared" si="402"/>
        <v>1.2815515655446006</v>
      </c>
      <c r="O2158" s="25">
        <f t="shared" si="403"/>
        <v>46.187534060094421</v>
      </c>
      <c r="P2158" s="8">
        <f t="shared" si="404"/>
        <v>63</v>
      </c>
      <c r="Q2158" s="8">
        <f t="shared" si="405"/>
        <v>425.99999999999994</v>
      </c>
      <c r="R2158" s="8">
        <f t="shared" si="406"/>
        <v>342.99116678142258</v>
      </c>
      <c r="S2158" s="8">
        <f t="shared" si="407"/>
        <v>343</v>
      </c>
      <c r="T2158" t="s">
        <v>62</v>
      </c>
    </row>
    <row r="2159" spans="1:20" x14ac:dyDescent="0.35">
      <c r="A2159" s="18" t="s">
        <v>4365</v>
      </c>
      <c r="B2159" s="18" t="s">
        <v>4366</v>
      </c>
      <c r="C2159" s="19">
        <v>514.03</v>
      </c>
      <c r="D2159" s="20">
        <f t="shared" si="396"/>
        <v>5.5765181829099987E-5</v>
      </c>
      <c r="E2159" s="10">
        <f>SUM($C$5:C2159)/SUM($C$5:$C$3941)</f>
        <v>0.96474047170997612</v>
      </c>
      <c r="F2159" t="str">
        <f t="shared" si="397"/>
        <v>C</v>
      </c>
      <c r="G2159" s="21">
        <v>2.2061373390557941</v>
      </c>
      <c r="H2159" s="22">
        <f t="shared" si="398"/>
        <v>1.3236824034334764</v>
      </c>
      <c r="I2159" s="23">
        <v>4.4807692307692308</v>
      </c>
      <c r="J2159" s="23">
        <v>17.402378003623401</v>
      </c>
      <c r="K2159" s="24">
        <f t="shared" si="399"/>
        <v>3.8837925158301152</v>
      </c>
      <c r="L2159" t="str">
        <f t="shared" si="400"/>
        <v>Z</v>
      </c>
      <c r="M2159" s="10">
        <f t="shared" si="401"/>
        <v>0.9</v>
      </c>
      <c r="N2159" s="24">
        <f t="shared" si="402"/>
        <v>1.2815515655446006</v>
      </c>
      <c r="O2159" s="25">
        <f t="shared" si="403"/>
        <v>31.53985418909285</v>
      </c>
      <c r="P2159" s="8">
        <f t="shared" si="404"/>
        <v>41</v>
      </c>
      <c r="Q2159" s="8">
        <f t="shared" si="405"/>
        <v>233</v>
      </c>
      <c r="R2159" s="8">
        <f t="shared" si="406"/>
        <v>187.62947378641343</v>
      </c>
      <c r="S2159" s="8">
        <f t="shared" si="407"/>
        <v>188</v>
      </c>
      <c r="T2159" t="s">
        <v>62</v>
      </c>
    </row>
    <row r="2160" spans="1:20" x14ac:dyDescent="0.35">
      <c r="A2160" s="18" t="s">
        <v>4367</v>
      </c>
      <c r="B2160" s="18" t="s">
        <v>4368</v>
      </c>
      <c r="C2160" s="19">
        <v>512.75</v>
      </c>
      <c r="D2160" s="20">
        <f t="shared" si="396"/>
        <v>5.5626319442194077E-5</v>
      </c>
      <c r="E2160" s="10">
        <f>SUM($C$5:C2160)/SUM($C$5:$C$3941)</f>
        <v>0.96479609802941835</v>
      </c>
      <c r="F2160" t="str">
        <f t="shared" si="397"/>
        <v>C</v>
      </c>
      <c r="G2160" s="21">
        <v>0.30161764705882349</v>
      </c>
      <c r="H2160" s="22">
        <f t="shared" si="398"/>
        <v>0.18097058823529408</v>
      </c>
      <c r="I2160" s="23">
        <v>32.692307692307693</v>
      </c>
      <c r="J2160" s="23">
        <v>81.730436517821587</v>
      </c>
      <c r="K2160" s="24">
        <f t="shared" si="399"/>
        <v>2.4999898228980721</v>
      </c>
      <c r="L2160" t="str">
        <f t="shared" si="400"/>
        <v>Z</v>
      </c>
      <c r="M2160" s="10">
        <f t="shared" si="401"/>
        <v>0.9</v>
      </c>
      <c r="N2160" s="24">
        <f t="shared" si="402"/>
        <v>1.2815515655446006</v>
      </c>
      <c r="O2160" s="25">
        <f t="shared" si="403"/>
        <v>148.1272300858123</v>
      </c>
      <c r="P2160" s="8">
        <f t="shared" si="404"/>
        <v>214</v>
      </c>
      <c r="Q2160" s="8">
        <f t="shared" si="405"/>
        <v>1700</v>
      </c>
      <c r="R2160" s="8">
        <f t="shared" si="406"/>
        <v>1370.6780545665256</v>
      </c>
      <c r="S2160" s="8">
        <f t="shared" si="407"/>
        <v>1371</v>
      </c>
      <c r="T2160" t="s">
        <v>175</v>
      </c>
    </row>
    <row r="2161" spans="1:20" x14ac:dyDescent="0.35">
      <c r="A2161" s="18" t="s">
        <v>4369</v>
      </c>
      <c r="B2161" s="18" t="s">
        <v>4370</v>
      </c>
      <c r="C2161" s="19">
        <v>512.41</v>
      </c>
      <c r="D2161" s="20">
        <f t="shared" si="396"/>
        <v>5.5589434120672189E-5</v>
      </c>
      <c r="E2161" s="10">
        <f>SUM($C$5:C2161)/SUM($C$5:$C$3941)</f>
        <v>0.964851687463539</v>
      </c>
      <c r="F2161" t="str">
        <f t="shared" si="397"/>
        <v>C</v>
      </c>
      <c r="G2161" s="21">
        <v>1.480953757225433</v>
      </c>
      <c r="H2161" s="22">
        <f t="shared" si="398"/>
        <v>0.88857225433525977</v>
      </c>
      <c r="I2161" s="23">
        <v>6.6538461538461542</v>
      </c>
      <c r="J2161" s="23">
        <v>11.444468850496509</v>
      </c>
      <c r="K2161" s="24">
        <f t="shared" si="399"/>
        <v>1.7199779775312671</v>
      </c>
      <c r="L2161" t="str">
        <f t="shared" si="400"/>
        <v>Y</v>
      </c>
      <c r="M2161" s="10">
        <f t="shared" si="401"/>
        <v>0.9</v>
      </c>
      <c r="N2161" s="24">
        <f t="shared" si="402"/>
        <v>1.2815515655446006</v>
      </c>
      <c r="O2161" s="25">
        <f t="shared" si="403"/>
        <v>20.741813489002425</v>
      </c>
      <c r="P2161" s="8">
        <f t="shared" si="404"/>
        <v>35</v>
      </c>
      <c r="Q2161" s="8">
        <f t="shared" si="405"/>
        <v>346</v>
      </c>
      <c r="R2161" s="8">
        <f t="shared" si="406"/>
        <v>279.06583655434429</v>
      </c>
      <c r="S2161" s="8">
        <f t="shared" si="407"/>
        <v>280</v>
      </c>
      <c r="T2161" t="s">
        <v>175</v>
      </c>
    </row>
    <row r="2162" spans="1:20" x14ac:dyDescent="0.35">
      <c r="A2162" s="18" t="s">
        <v>4371</v>
      </c>
      <c r="B2162" s="18" t="s">
        <v>4372</v>
      </c>
      <c r="C2162" s="19">
        <v>510.59</v>
      </c>
      <c r="D2162" s="20">
        <f t="shared" si="396"/>
        <v>5.5391989164290338E-5</v>
      </c>
      <c r="E2162" s="10">
        <f>SUM($C$5:C2162)/SUM($C$5:$C$3941)</f>
        <v>0.96490707945270338</v>
      </c>
      <c r="F2162" t="str">
        <f t="shared" si="397"/>
        <v>C</v>
      </c>
      <c r="G2162" s="21">
        <v>2.6873157894736841</v>
      </c>
      <c r="H2162" s="22">
        <f t="shared" si="398"/>
        <v>1.6123894736842104</v>
      </c>
      <c r="I2162" s="23">
        <v>3.6538461538461542</v>
      </c>
      <c r="J2162" s="23">
        <v>6.5045522984536186</v>
      </c>
      <c r="K2162" s="24">
        <f t="shared" si="399"/>
        <v>1.7801932606294113</v>
      </c>
      <c r="L2162" t="str">
        <f t="shared" si="400"/>
        <v>Y</v>
      </c>
      <c r="M2162" s="10">
        <f t="shared" si="401"/>
        <v>0.9</v>
      </c>
      <c r="N2162" s="24">
        <f t="shared" si="402"/>
        <v>1.2815515655446006</v>
      </c>
      <c r="O2162" s="25">
        <f t="shared" si="403"/>
        <v>11.788769960969727</v>
      </c>
      <c r="P2162" s="8">
        <f t="shared" si="404"/>
        <v>20</v>
      </c>
      <c r="Q2162" s="8">
        <f t="shared" si="405"/>
        <v>190.00000000000003</v>
      </c>
      <c r="R2162" s="8">
        <f t="shared" si="406"/>
        <v>153.51712240377623</v>
      </c>
      <c r="S2162" s="8">
        <f t="shared" si="407"/>
        <v>154</v>
      </c>
      <c r="T2162" t="s">
        <v>62</v>
      </c>
    </row>
    <row r="2163" spans="1:20" x14ac:dyDescent="0.35">
      <c r="A2163" s="18" t="s">
        <v>4373</v>
      </c>
      <c r="B2163" s="18" t="s">
        <v>4374</v>
      </c>
      <c r="C2163" s="19">
        <v>510.19</v>
      </c>
      <c r="D2163" s="20">
        <f t="shared" si="396"/>
        <v>5.5348594668382244E-5</v>
      </c>
      <c r="E2163" s="10">
        <f>SUM($C$5:C2163)/SUM($C$5:$C$3941)</f>
        <v>0.96496242804737165</v>
      </c>
      <c r="F2163" t="str">
        <f t="shared" si="397"/>
        <v>C</v>
      </c>
      <c r="G2163" s="21">
        <v>5.153434343434343</v>
      </c>
      <c r="H2163" s="22">
        <f t="shared" si="398"/>
        <v>3.0920606060606057</v>
      </c>
      <c r="I2163" s="23">
        <v>1.903846153846154</v>
      </c>
      <c r="J2163" s="23">
        <v>6.4572792649287711</v>
      </c>
      <c r="K2163" s="24">
        <f t="shared" si="399"/>
        <v>3.3917022401646069</v>
      </c>
      <c r="L2163" t="str">
        <f t="shared" si="400"/>
        <v>Z</v>
      </c>
      <c r="M2163" s="10">
        <f t="shared" si="401"/>
        <v>0.9</v>
      </c>
      <c r="N2163" s="24">
        <f t="shared" si="402"/>
        <v>1.2815515655446006</v>
      </c>
      <c r="O2163" s="25">
        <f t="shared" si="403"/>
        <v>11.703092900964519</v>
      </c>
      <c r="P2163" s="8">
        <f t="shared" si="404"/>
        <v>16</v>
      </c>
      <c r="Q2163" s="8">
        <f t="shared" si="405"/>
        <v>99</v>
      </c>
      <c r="R2163" s="8">
        <f t="shared" si="406"/>
        <v>80.021851618854257</v>
      </c>
      <c r="S2163" s="8">
        <f t="shared" si="407"/>
        <v>81</v>
      </c>
      <c r="T2163" t="s">
        <v>175</v>
      </c>
    </row>
    <row r="2164" spans="1:20" x14ac:dyDescent="0.35">
      <c r="A2164" s="18" t="s">
        <v>4375</v>
      </c>
      <c r="B2164" s="18" t="s">
        <v>4376</v>
      </c>
      <c r="C2164" s="19">
        <v>510.11</v>
      </c>
      <c r="D2164" s="20">
        <f t="shared" si="396"/>
        <v>5.5339915769200624E-5</v>
      </c>
      <c r="E2164" s="10">
        <f>SUM($C$5:C2164)/SUM($C$5:$C$3941)</f>
        <v>0.96501776796314076</v>
      </c>
      <c r="F2164" t="str">
        <f t="shared" si="397"/>
        <v>C</v>
      </c>
      <c r="G2164" s="21">
        <v>0.89650263620386639</v>
      </c>
      <c r="H2164" s="22">
        <f t="shared" si="398"/>
        <v>0.53790158172231983</v>
      </c>
      <c r="I2164" s="23">
        <v>10.94230769230769</v>
      </c>
      <c r="J2164" s="23">
        <v>14.586339918471481</v>
      </c>
      <c r="K2164" s="24">
        <f t="shared" si="399"/>
        <v>1.3330222772592568</v>
      </c>
      <c r="L2164" t="str">
        <f t="shared" si="400"/>
        <v>Y</v>
      </c>
      <c r="M2164" s="10">
        <f t="shared" si="401"/>
        <v>0.9</v>
      </c>
      <c r="N2164" s="24">
        <f t="shared" si="402"/>
        <v>1.2815515655446006</v>
      </c>
      <c r="O2164" s="25">
        <f t="shared" si="403"/>
        <v>26.436101668711391</v>
      </c>
      <c r="P2164" s="8">
        <f t="shared" si="404"/>
        <v>49</v>
      </c>
      <c r="Q2164" s="8">
        <f t="shared" si="405"/>
        <v>568.99999999999989</v>
      </c>
      <c r="R2164" s="8">
        <f t="shared" si="406"/>
        <v>459.95963466997432</v>
      </c>
      <c r="S2164" s="8">
        <f t="shared" si="407"/>
        <v>460</v>
      </c>
      <c r="T2164" t="s">
        <v>62</v>
      </c>
    </row>
    <row r="2165" spans="1:20" x14ac:dyDescent="0.35">
      <c r="A2165" s="18" t="s">
        <v>4377</v>
      </c>
      <c r="B2165" s="18" t="s">
        <v>4378</v>
      </c>
      <c r="C2165" s="19">
        <v>509.1</v>
      </c>
      <c r="D2165" s="20">
        <f t="shared" si="396"/>
        <v>5.5230344667032678E-5</v>
      </c>
      <c r="E2165" s="10">
        <f>SUM($C$5:C2165)/SUM($C$5:$C$3941)</f>
        <v>0.96507299830780779</v>
      </c>
      <c r="F2165" t="str">
        <f t="shared" si="397"/>
        <v>C</v>
      </c>
      <c r="G2165" s="21">
        <v>0.2580334515965535</v>
      </c>
      <c r="H2165" s="22">
        <f t="shared" si="398"/>
        <v>0.1548200709579321</v>
      </c>
      <c r="I2165" s="23">
        <v>37.942307692307693</v>
      </c>
      <c r="J2165" s="23">
        <v>120.632388175494</v>
      </c>
      <c r="K2165" s="24">
        <f t="shared" si="399"/>
        <v>3.1793634998102829</v>
      </c>
      <c r="L2165" t="str">
        <f t="shared" si="400"/>
        <v>Z</v>
      </c>
      <c r="M2165" s="10">
        <f t="shared" si="401"/>
        <v>0.9</v>
      </c>
      <c r="N2165" s="24">
        <f t="shared" si="402"/>
        <v>1.2815515655446006</v>
      </c>
      <c r="O2165" s="25">
        <f t="shared" si="403"/>
        <v>218.63264507557162</v>
      </c>
      <c r="P2165" s="8">
        <f t="shared" si="404"/>
        <v>295</v>
      </c>
      <c r="Q2165" s="8">
        <f t="shared" si="405"/>
        <v>1973</v>
      </c>
      <c r="R2165" s="8">
        <f t="shared" si="406"/>
        <v>1596.4852461262117</v>
      </c>
      <c r="S2165" s="8">
        <f t="shared" si="407"/>
        <v>1597</v>
      </c>
      <c r="T2165" t="s">
        <v>62</v>
      </c>
    </row>
    <row r="2166" spans="1:20" x14ac:dyDescent="0.35">
      <c r="A2166" s="18" t="s">
        <v>4379</v>
      </c>
      <c r="B2166" s="18" t="s">
        <v>4380</v>
      </c>
      <c r="C2166" s="19">
        <v>507.64</v>
      </c>
      <c r="D2166" s="20">
        <f t="shared" si="396"/>
        <v>5.5071954756968115E-5</v>
      </c>
      <c r="E2166" s="10">
        <f>SUM($C$5:C2166)/SUM($C$5:$C$3941)</f>
        <v>0.96512807026256486</v>
      </c>
      <c r="F2166" t="str">
        <f t="shared" si="397"/>
        <v>C</v>
      </c>
      <c r="G2166" s="21">
        <v>13.358947368421051</v>
      </c>
      <c r="H2166" s="22">
        <f t="shared" si="398"/>
        <v>8.0153684210526297</v>
      </c>
      <c r="I2166" s="23">
        <v>0.73076923076923073</v>
      </c>
      <c r="J2166" s="23">
        <v>1.2542536975660949</v>
      </c>
      <c r="K2166" s="24">
        <f t="shared" si="399"/>
        <v>1.7163471650904458</v>
      </c>
      <c r="L2166" t="str">
        <f t="shared" si="400"/>
        <v>Y</v>
      </c>
      <c r="M2166" s="10">
        <f t="shared" si="401"/>
        <v>0.9</v>
      </c>
      <c r="N2166" s="24">
        <f t="shared" si="402"/>
        <v>1.2815515655446006</v>
      </c>
      <c r="O2166" s="25">
        <f t="shared" si="403"/>
        <v>2.2731938548357302</v>
      </c>
      <c r="P2166" s="8">
        <f t="shared" si="404"/>
        <v>4</v>
      </c>
      <c r="Q2166" s="8">
        <f t="shared" si="405"/>
        <v>38</v>
      </c>
      <c r="R2166" s="8">
        <f t="shared" si="406"/>
        <v>30.792507192479594</v>
      </c>
      <c r="S2166" s="8">
        <f t="shared" si="407"/>
        <v>31</v>
      </c>
      <c r="T2166" t="s">
        <v>62</v>
      </c>
    </row>
    <row r="2167" spans="1:20" x14ac:dyDescent="0.35">
      <c r="A2167" s="18" t="s">
        <v>4381</v>
      </c>
      <c r="B2167" s="18" t="s">
        <v>4382</v>
      </c>
      <c r="C2167" s="19">
        <v>507.38</v>
      </c>
      <c r="D2167" s="20">
        <f t="shared" si="396"/>
        <v>5.5043748334627848E-5</v>
      </c>
      <c r="E2167" s="10">
        <f>SUM($C$5:C2167)/SUM($C$5:$C$3941)</f>
        <v>0.96518311401089951</v>
      </c>
      <c r="F2167" t="str">
        <f t="shared" si="397"/>
        <v>C</v>
      </c>
      <c r="G2167" s="21">
        <v>2.7878021978021978</v>
      </c>
      <c r="H2167" s="22">
        <f t="shared" si="398"/>
        <v>1.6726813186813188</v>
      </c>
      <c r="I2167" s="23">
        <v>3.5</v>
      </c>
      <c r="J2167" s="23">
        <v>14.43918959216311</v>
      </c>
      <c r="K2167" s="24">
        <f t="shared" si="399"/>
        <v>4.1254827406180317</v>
      </c>
      <c r="L2167" t="str">
        <f t="shared" si="400"/>
        <v>Z</v>
      </c>
      <c r="M2167" s="10">
        <f t="shared" si="401"/>
        <v>0.9</v>
      </c>
      <c r="N2167" s="24">
        <f t="shared" si="402"/>
        <v>1.2815515655446006</v>
      </c>
      <c r="O2167" s="25">
        <f t="shared" si="403"/>
        <v>26.169408241256988</v>
      </c>
      <c r="P2167" s="8">
        <f t="shared" si="404"/>
        <v>34</v>
      </c>
      <c r="Q2167" s="8">
        <f t="shared" si="405"/>
        <v>182</v>
      </c>
      <c r="R2167" s="8">
        <f t="shared" si="406"/>
        <v>147.51768506768465</v>
      </c>
      <c r="S2167" s="8">
        <f t="shared" si="407"/>
        <v>148</v>
      </c>
      <c r="T2167" t="s">
        <v>62</v>
      </c>
    </row>
    <row r="2168" spans="1:20" x14ac:dyDescent="0.35">
      <c r="A2168" s="18" t="s">
        <v>4383</v>
      </c>
      <c r="B2168" s="18" t="s">
        <v>4384</v>
      </c>
      <c r="C2168" s="19">
        <v>507.25</v>
      </c>
      <c r="D2168" s="20">
        <f t="shared" si="396"/>
        <v>5.5029645123457717E-5</v>
      </c>
      <c r="E2168" s="10">
        <f>SUM($C$5:C2168)/SUM($C$5:$C$3941)</f>
        <v>0.96523814365602301</v>
      </c>
      <c r="F2168" t="str">
        <f t="shared" si="397"/>
        <v>C</v>
      </c>
      <c r="G2168" s="21">
        <v>1.518712574850299</v>
      </c>
      <c r="H2168" s="22">
        <f t="shared" si="398"/>
        <v>0.91122754491017932</v>
      </c>
      <c r="I2168" s="23">
        <v>6.4230769230769234</v>
      </c>
      <c r="J2168" s="23">
        <v>16.43686215205723</v>
      </c>
      <c r="K2168" s="24">
        <f t="shared" si="399"/>
        <v>2.5590324308592094</v>
      </c>
      <c r="L2168" t="str">
        <f t="shared" si="400"/>
        <v>Z</v>
      </c>
      <c r="M2168" s="10">
        <f t="shared" si="401"/>
        <v>0.9</v>
      </c>
      <c r="N2168" s="24">
        <f t="shared" si="402"/>
        <v>1.2815515655446006</v>
      </c>
      <c r="O2168" s="25">
        <f t="shared" si="403"/>
        <v>29.789965227405297</v>
      </c>
      <c r="P2168" s="8">
        <f t="shared" si="404"/>
        <v>43</v>
      </c>
      <c r="Q2168" s="8">
        <f t="shared" si="405"/>
        <v>334</v>
      </c>
      <c r="R2168" s="8">
        <f t="shared" si="406"/>
        <v>270.75395647148855</v>
      </c>
      <c r="S2168" s="8">
        <f t="shared" si="407"/>
        <v>271</v>
      </c>
      <c r="T2168" t="s">
        <v>62</v>
      </c>
    </row>
    <row r="2169" spans="1:20" x14ac:dyDescent="0.35">
      <c r="A2169" s="18" t="s">
        <v>4385</v>
      </c>
      <c r="B2169" s="18" t="s">
        <v>4386</v>
      </c>
      <c r="C2169" s="19">
        <v>506.88</v>
      </c>
      <c r="D2169" s="20">
        <f t="shared" si="396"/>
        <v>5.4989505214742727E-5</v>
      </c>
      <c r="E2169" s="10">
        <f>SUM($C$5:C2169)/SUM($C$5:$C$3941)</f>
        <v>0.96529313316123777</v>
      </c>
      <c r="F2169" t="str">
        <f t="shared" si="397"/>
        <v>C</v>
      </c>
      <c r="G2169" s="21">
        <v>2.64</v>
      </c>
      <c r="H2169" s="22">
        <f t="shared" si="398"/>
        <v>1.5840000000000001</v>
      </c>
      <c r="I2169" s="23">
        <v>3.692307692307693</v>
      </c>
      <c r="J2169" s="23">
        <v>16.19917507163585</v>
      </c>
      <c r="K2169" s="24">
        <f t="shared" si="399"/>
        <v>4.387276581901375</v>
      </c>
      <c r="L2169" t="str">
        <f t="shared" si="400"/>
        <v>Z</v>
      </c>
      <c r="M2169" s="10">
        <f t="shared" si="401"/>
        <v>0.9</v>
      </c>
      <c r="N2169" s="24">
        <f t="shared" si="402"/>
        <v>1.2815515655446006</v>
      </c>
      <c r="O2169" s="25">
        <f t="shared" si="403"/>
        <v>29.359184109010986</v>
      </c>
      <c r="P2169" s="8">
        <f t="shared" si="404"/>
        <v>37</v>
      </c>
      <c r="Q2169" s="8">
        <f t="shared" si="405"/>
        <v>192.00000000000003</v>
      </c>
      <c r="R2169" s="8">
        <f t="shared" si="406"/>
        <v>155.69978883230462</v>
      </c>
      <c r="S2169" s="8">
        <f t="shared" si="407"/>
        <v>156</v>
      </c>
      <c r="T2169" t="s">
        <v>62</v>
      </c>
    </row>
    <row r="2170" spans="1:20" x14ac:dyDescent="0.35">
      <c r="A2170" s="18" t="s">
        <v>4387</v>
      </c>
      <c r="B2170" s="18" t="s">
        <v>4388</v>
      </c>
      <c r="C2170" s="19">
        <v>506.68</v>
      </c>
      <c r="D2170" s="20">
        <f t="shared" si="396"/>
        <v>5.4967807966788679E-5</v>
      </c>
      <c r="E2170" s="10">
        <f>SUM($C$5:C2170)/SUM($C$5:$C$3941)</f>
        <v>0.96534810096920454</v>
      </c>
      <c r="F2170" t="str">
        <f t="shared" si="397"/>
        <v>C</v>
      </c>
      <c r="G2170" s="21">
        <v>0.59609411764705877</v>
      </c>
      <c r="H2170" s="22">
        <f t="shared" si="398"/>
        <v>0.35765647058823524</v>
      </c>
      <c r="I2170" s="23">
        <v>16.34615384615385</v>
      </c>
      <c r="J2170" s="23">
        <v>39.975916580932463</v>
      </c>
      <c r="K2170" s="24">
        <f t="shared" si="399"/>
        <v>2.4455854849511618</v>
      </c>
      <c r="L2170" t="str">
        <f t="shared" si="400"/>
        <v>Z</v>
      </c>
      <c r="M2170" s="10">
        <f t="shared" si="401"/>
        <v>0.9</v>
      </c>
      <c r="N2170" s="24">
        <f t="shared" si="402"/>
        <v>1.2815515655446006</v>
      </c>
      <c r="O2170" s="25">
        <f t="shared" si="403"/>
        <v>72.451855704744887</v>
      </c>
      <c r="P2170" s="8">
        <f t="shared" si="404"/>
        <v>106</v>
      </c>
      <c r="Q2170" s="8">
        <f t="shared" si="405"/>
        <v>850.00000000000023</v>
      </c>
      <c r="R2170" s="8">
        <f t="shared" si="406"/>
        <v>689.43196839215261</v>
      </c>
      <c r="S2170" s="8">
        <f t="shared" si="407"/>
        <v>690</v>
      </c>
      <c r="T2170" t="s">
        <v>62</v>
      </c>
    </row>
    <row r="2171" spans="1:20" x14ac:dyDescent="0.35">
      <c r="A2171" s="18" t="s">
        <v>4389</v>
      </c>
      <c r="B2171" s="18" t="s">
        <v>4390</v>
      </c>
      <c r="C2171" s="19">
        <v>506.32</v>
      </c>
      <c r="D2171" s="20">
        <f t="shared" si="396"/>
        <v>5.4928752920471385E-5</v>
      </c>
      <c r="E2171" s="10">
        <f>SUM($C$5:C2171)/SUM($C$5:$C$3941)</f>
        <v>0.96540302972212511</v>
      </c>
      <c r="F2171" t="str">
        <f t="shared" si="397"/>
        <v>C</v>
      </c>
      <c r="G2171" s="21">
        <v>1.7280546075085319</v>
      </c>
      <c r="H2171" s="22">
        <f t="shared" si="398"/>
        <v>1.0368327645051192</v>
      </c>
      <c r="I2171" s="23">
        <v>5.634615384615385</v>
      </c>
      <c r="J2171" s="23">
        <v>14.214089731952379</v>
      </c>
      <c r="K2171" s="24">
        <f t="shared" si="399"/>
        <v>2.5226370855342104</v>
      </c>
      <c r="L2171" t="str">
        <f t="shared" si="400"/>
        <v>Z</v>
      </c>
      <c r="M2171" s="10">
        <f t="shared" si="401"/>
        <v>0.9</v>
      </c>
      <c r="N2171" s="24">
        <f t="shared" si="402"/>
        <v>1.2815515655446006</v>
      </c>
      <c r="O2171" s="25">
        <f t="shared" si="403"/>
        <v>25.761440044752266</v>
      </c>
      <c r="P2171" s="8">
        <f t="shared" si="404"/>
        <v>38</v>
      </c>
      <c r="Q2171" s="8">
        <f t="shared" si="405"/>
        <v>293</v>
      </c>
      <c r="R2171" s="8">
        <f t="shared" si="406"/>
        <v>237.73572651643099</v>
      </c>
      <c r="S2171" s="8">
        <f t="shared" si="407"/>
        <v>238</v>
      </c>
      <c r="T2171" t="s">
        <v>175</v>
      </c>
    </row>
    <row r="2172" spans="1:20" x14ac:dyDescent="0.35">
      <c r="A2172" s="18" t="s">
        <v>4391</v>
      </c>
      <c r="B2172" s="18" t="s">
        <v>4392</v>
      </c>
      <c r="C2172" s="19">
        <v>506.22</v>
      </c>
      <c r="D2172" s="20">
        <f t="shared" si="396"/>
        <v>5.4917904296494365E-5</v>
      </c>
      <c r="E2172" s="10">
        <f>SUM($C$5:C2172)/SUM($C$5:$C$3941)</f>
        <v>0.96545794762642168</v>
      </c>
      <c r="F2172" t="str">
        <f t="shared" si="397"/>
        <v>C</v>
      </c>
      <c r="G2172" s="21">
        <v>1.7824647887323939</v>
      </c>
      <c r="H2172" s="22">
        <f t="shared" si="398"/>
        <v>1.0694788732394362</v>
      </c>
      <c r="I2172" s="23">
        <v>5.4615384615384617</v>
      </c>
      <c r="J2172" s="23">
        <v>19.220558375171979</v>
      </c>
      <c r="K2172" s="24">
        <f t="shared" si="399"/>
        <v>3.5192571672850104</v>
      </c>
      <c r="L2172" t="str">
        <f t="shared" si="400"/>
        <v>Z</v>
      </c>
      <c r="M2172" s="10">
        <f t="shared" si="401"/>
        <v>0.9</v>
      </c>
      <c r="N2172" s="24">
        <f t="shared" si="402"/>
        <v>1.2815515655446006</v>
      </c>
      <c r="O2172" s="25">
        <f t="shared" si="403"/>
        <v>34.835101757912057</v>
      </c>
      <c r="P2172" s="8">
        <f t="shared" si="404"/>
        <v>46</v>
      </c>
      <c r="Q2172" s="8">
        <f t="shared" si="405"/>
        <v>284</v>
      </c>
      <c r="R2172" s="8">
        <f t="shared" si="406"/>
        <v>230.45602299290718</v>
      </c>
      <c r="S2172" s="8">
        <f t="shared" si="407"/>
        <v>231</v>
      </c>
      <c r="T2172" t="s">
        <v>62</v>
      </c>
    </row>
    <row r="2173" spans="1:20" x14ac:dyDescent="0.35">
      <c r="A2173" s="18" t="s">
        <v>4393</v>
      </c>
      <c r="B2173" s="18" t="s">
        <v>4394</v>
      </c>
      <c r="C2173" s="19">
        <v>504.7</v>
      </c>
      <c r="D2173" s="20">
        <f t="shared" si="396"/>
        <v>5.4753005212043588E-5</v>
      </c>
      <c r="E2173" s="10">
        <f>SUM($C$5:C2173)/SUM($C$5:$C$3941)</f>
        <v>0.96551270063163364</v>
      </c>
      <c r="F2173" t="str">
        <f t="shared" si="397"/>
        <v>C</v>
      </c>
      <c r="G2173" s="21">
        <v>0.42698815566835868</v>
      </c>
      <c r="H2173" s="22">
        <f t="shared" si="398"/>
        <v>0.2561928934010152</v>
      </c>
      <c r="I2173" s="23">
        <v>22.73076923076923</v>
      </c>
      <c r="J2173" s="23">
        <v>20.728984524010858</v>
      </c>
      <c r="K2173" s="24">
        <f t="shared" si="399"/>
        <v>0.91193502136088378</v>
      </c>
      <c r="L2173" t="str">
        <f t="shared" si="400"/>
        <v>X</v>
      </c>
      <c r="M2173" s="10">
        <f t="shared" si="401"/>
        <v>0.9</v>
      </c>
      <c r="N2173" s="24">
        <f t="shared" si="402"/>
        <v>1.2815515655446006</v>
      </c>
      <c r="O2173" s="25">
        <f t="shared" si="403"/>
        <v>37.568954612934931</v>
      </c>
      <c r="P2173" s="8">
        <f t="shared" si="404"/>
        <v>84</v>
      </c>
      <c r="Q2173" s="8">
        <f t="shared" si="405"/>
        <v>1182</v>
      </c>
      <c r="R2173" s="8">
        <f t="shared" si="406"/>
        <v>960.59472364927842</v>
      </c>
      <c r="S2173" s="8">
        <f t="shared" si="407"/>
        <v>961</v>
      </c>
      <c r="T2173" t="s">
        <v>62</v>
      </c>
    </row>
    <row r="2174" spans="1:20" x14ac:dyDescent="0.35">
      <c r="A2174" s="18" t="s">
        <v>4395</v>
      </c>
      <c r="B2174" s="18" t="s">
        <v>4396</v>
      </c>
      <c r="C2174" s="19">
        <v>504.08</v>
      </c>
      <c r="D2174" s="20">
        <f t="shared" si="396"/>
        <v>5.4685743743386033E-5</v>
      </c>
      <c r="E2174" s="10">
        <f>SUM($C$5:C2174)/SUM($C$5:$C$3941)</f>
        <v>0.96556738637537698</v>
      </c>
      <c r="F2174" t="str">
        <f t="shared" si="397"/>
        <v>C</v>
      </c>
      <c r="G2174" s="21">
        <v>1.158804597701149</v>
      </c>
      <c r="H2174" s="22">
        <f t="shared" si="398"/>
        <v>0.69528275862068933</v>
      </c>
      <c r="I2174" s="23">
        <v>8.365384615384615</v>
      </c>
      <c r="J2174" s="23">
        <v>21.14935575540726</v>
      </c>
      <c r="K2174" s="24">
        <f t="shared" si="399"/>
        <v>2.5281988489222473</v>
      </c>
      <c r="L2174" t="str">
        <f t="shared" si="400"/>
        <v>Z</v>
      </c>
      <c r="M2174" s="10">
        <f t="shared" si="401"/>
        <v>0.9</v>
      </c>
      <c r="N2174" s="24">
        <f t="shared" si="402"/>
        <v>1.2815515655446006</v>
      </c>
      <c r="O2174" s="25">
        <f t="shared" si="403"/>
        <v>38.330830222163243</v>
      </c>
      <c r="P2174" s="8">
        <f t="shared" si="404"/>
        <v>56</v>
      </c>
      <c r="Q2174" s="8">
        <f t="shared" si="405"/>
        <v>435</v>
      </c>
      <c r="R2174" s="8">
        <f t="shared" si="406"/>
        <v>353.73570329564666</v>
      </c>
      <c r="S2174" s="8">
        <f t="shared" si="407"/>
        <v>354</v>
      </c>
      <c r="T2174" t="s">
        <v>62</v>
      </c>
    </row>
    <row r="2175" spans="1:20" x14ac:dyDescent="0.35">
      <c r="A2175" s="18" t="s">
        <v>4397</v>
      </c>
      <c r="B2175" s="18" t="s">
        <v>4398</v>
      </c>
      <c r="C2175" s="19">
        <v>503.02</v>
      </c>
      <c r="D2175" s="20">
        <f t="shared" si="396"/>
        <v>5.4570748329229571E-5</v>
      </c>
      <c r="E2175" s="10">
        <f>SUM($C$5:C2175)/SUM($C$5:$C$3941)</f>
        <v>0.96562195712370613</v>
      </c>
      <c r="F2175" t="str">
        <f t="shared" si="397"/>
        <v>C</v>
      </c>
      <c r="G2175" s="21">
        <v>7.2901449275362316</v>
      </c>
      <c r="H2175" s="22">
        <f t="shared" si="398"/>
        <v>4.3740869565217384</v>
      </c>
      <c r="I2175" s="23">
        <v>1.3269230769230771</v>
      </c>
      <c r="J2175" s="23">
        <v>2.323968494320495</v>
      </c>
      <c r="K2175" s="24">
        <f t="shared" si="399"/>
        <v>1.7513965464444308</v>
      </c>
      <c r="L2175" t="str">
        <f t="shared" si="400"/>
        <v>Y</v>
      </c>
      <c r="M2175" s="10">
        <f t="shared" si="401"/>
        <v>0.9</v>
      </c>
      <c r="N2175" s="24">
        <f t="shared" si="402"/>
        <v>1.2815515655446006</v>
      </c>
      <c r="O2175" s="25">
        <f t="shared" si="403"/>
        <v>4.2119316932233373</v>
      </c>
      <c r="P2175" s="8">
        <f t="shared" si="404"/>
        <v>7</v>
      </c>
      <c r="Q2175" s="8">
        <f t="shared" si="405"/>
        <v>69.000000000000014</v>
      </c>
      <c r="R2175" s="8">
        <f t="shared" si="406"/>
        <v>56.168889408729143</v>
      </c>
      <c r="S2175" s="8">
        <f t="shared" si="407"/>
        <v>57</v>
      </c>
      <c r="T2175" t="s">
        <v>62</v>
      </c>
    </row>
    <row r="2176" spans="1:20" x14ac:dyDescent="0.35">
      <c r="A2176" s="18" t="s">
        <v>4399</v>
      </c>
      <c r="B2176" s="18" t="s">
        <v>4400</v>
      </c>
      <c r="C2176" s="19">
        <v>502.93</v>
      </c>
      <c r="D2176" s="20">
        <f t="shared" si="396"/>
        <v>5.4560984567650254E-5</v>
      </c>
      <c r="E2176" s="10">
        <f>SUM($C$5:C2176)/SUM($C$5:$C$3941)</f>
        <v>0.96567651810827382</v>
      </c>
      <c r="F2176" t="str">
        <f t="shared" si="397"/>
        <v>C</v>
      </c>
      <c r="G2176" s="21">
        <v>0.44078001752848378</v>
      </c>
      <c r="H2176" s="22">
        <f t="shared" si="398"/>
        <v>0.26446801051709024</v>
      </c>
      <c r="I2176" s="23">
        <v>21.94230769230769</v>
      </c>
      <c r="J2176" s="23">
        <v>19.097698723430529</v>
      </c>
      <c r="K2176" s="24">
        <f t="shared" si="399"/>
        <v>0.87035962630884101</v>
      </c>
      <c r="L2176" t="str">
        <f t="shared" si="400"/>
        <v>X</v>
      </c>
      <c r="M2176" s="10">
        <f t="shared" si="401"/>
        <v>0.9</v>
      </c>
      <c r="N2176" s="24">
        <f t="shared" si="402"/>
        <v>1.2815515655446006</v>
      </c>
      <c r="O2176" s="25">
        <f t="shared" si="403"/>
        <v>34.612432447956756</v>
      </c>
      <c r="P2176" s="8">
        <f t="shared" si="404"/>
        <v>79</v>
      </c>
      <c r="Q2176" s="8">
        <f t="shared" si="405"/>
        <v>1140.9999999999998</v>
      </c>
      <c r="R2176" s="8">
        <f t="shared" si="406"/>
        <v>928.90488316850667</v>
      </c>
      <c r="S2176" s="8">
        <f t="shared" si="407"/>
        <v>929</v>
      </c>
      <c r="T2176" t="s">
        <v>62</v>
      </c>
    </row>
    <row r="2177" spans="1:20" x14ac:dyDescent="0.35">
      <c r="A2177" s="18" t="s">
        <v>4401</v>
      </c>
      <c r="B2177" s="18" t="s">
        <v>4402</v>
      </c>
      <c r="C2177" s="19">
        <v>502.88</v>
      </c>
      <c r="D2177" s="20">
        <f t="shared" si="396"/>
        <v>5.4555560255661737E-5</v>
      </c>
      <c r="E2177" s="10">
        <f>SUM($C$5:C2177)/SUM($C$5:$C$3941)</f>
        <v>0.9657310736685295</v>
      </c>
      <c r="F2177" t="str">
        <f t="shared" si="397"/>
        <v>C</v>
      </c>
      <c r="G2177" s="21">
        <v>0.52057971014492754</v>
      </c>
      <c r="H2177" s="22">
        <f t="shared" si="398"/>
        <v>0.31234782608695649</v>
      </c>
      <c r="I2177" s="23">
        <v>18.57692307692308</v>
      </c>
      <c r="J2177" s="23">
        <v>36.689126536798099</v>
      </c>
      <c r="K2177" s="24">
        <f t="shared" si="399"/>
        <v>1.9749840371775371</v>
      </c>
      <c r="L2177" t="str">
        <f t="shared" si="400"/>
        <v>Y</v>
      </c>
      <c r="M2177" s="10">
        <f t="shared" si="401"/>
        <v>0.9</v>
      </c>
      <c r="N2177" s="24">
        <f t="shared" si="402"/>
        <v>1.2815515655446006</v>
      </c>
      <c r="O2177" s="25">
        <f t="shared" si="403"/>
        <v>66.494918168933665</v>
      </c>
      <c r="P2177" s="8">
        <f t="shared" si="404"/>
        <v>104</v>
      </c>
      <c r="Q2177" s="8">
        <f t="shared" si="405"/>
        <v>966.00000000000023</v>
      </c>
      <c r="R2177" s="8">
        <f t="shared" si="406"/>
        <v>786.47390463549777</v>
      </c>
      <c r="S2177" s="8">
        <f t="shared" si="407"/>
        <v>787</v>
      </c>
      <c r="T2177" t="s">
        <v>62</v>
      </c>
    </row>
    <row r="2178" spans="1:20" x14ac:dyDescent="0.35">
      <c r="A2178" s="18" t="s">
        <v>4403</v>
      </c>
      <c r="B2178" s="18" t="s">
        <v>4404</v>
      </c>
      <c r="C2178" s="19">
        <v>502.86</v>
      </c>
      <c r="D2178" s="20">
        <f t="shared" si="396"/>
        <v>5.4553390530866337E-5</v>
      </c>
      <c r="E2178" s="10">
        <f>SUM($C$5:C2178)/SUM($C$5:$C$3941)</f>
        <v>0.96578562705906035</v>
      </c>
      <c r="F2178" t="str">
        <f t="shared" si="397"/>
        <v>C</v>
      </c>
      <c r="G2178" s="21">
        <v>0.41285714285714292</v>
      </c>
      <c r="H2178" s="22">
        <f t="shared" si="398"/>
        <v>0.24771428571428575</v>
      </c>
      <c r="I2178" s="23">
        <v>23.42307692307692</v>
      </c>
      <c r="J2178" s="23">
        <v>46.174157169859718</v>
      </c>
      <c r="K2178" s="24">
        <f t="shared" si="399"/>
        <v>1.9713104867263593</v>
      </c>
      <c r="L2178" t="str">
        <f t="shared" si="400"/>
        <v>Y</v>
      </c>
      <c r="M2178" s="10">
        <f t="shared" si="401"/>
        <v>0.9</v>
      </c>
      <c r="N2178" s="24">
        <f t="shared" si="402"/>
        <v>1.2815515655446006</v>
      </c>
      <c r="O2178" s="25">
        <f t="shared" si="403"/>
        <v>83.685470120141389</v>
      </c>
      <c r="P2178" s="8">
        <f t="shared" si="404"/>
        <v>131</v>
      </c>
      <c r="Q2178" s="8">
        <f t="shared" si="405"/>
        <v>1217.9999999999998</v>
      </c>
      <c r="R2178" s="8">
        <f t="shared" si="406"/>
        <v>991.66073001818881</v>
      </c>
      <c r="S2178" s="8">
        <f t="shared" si="407"/>
        <v>992</v>
      </c>
      <c r="T2178" t="s">
        <v>62</v>
      </c>
    </row>
    <row r="2179" spans="1:20" x14ac:dyDescent="0.35">
      <c r="A2179" s="18" t="s">
        <v>4405</v>
      </c>
      <c r="B2179" s="18" t="s">
        <v>4406</v>
      </c>
      <c r="C2179" s="19">
        <v>502.05</v>
      </c>
      <c r="D2179" s="20">
        <f t="shared" si="396"/>
        <v>5.4465516676652439E-5</v>
      </c>
      <c r="E2179" s="10">
        <f>SUM($C$5:C2179)/SUM($C$5:$C$3941)</f>
        <v>0.96584009257573711</v>
      </c>
      <c r="F2179" t="str">
        <f t="shared" si="397"/>
        <v>C</v>
      </c>
      <c r="G2179" s="21">
        <v>0.1081771170006464</v>
      </c>
      <c r="H2179" s="22">
        <f t="shared" si="398"/>
        <v>6.4906270200387833E-2</v>
      </c>
      <c r="I2179" s="23">
        <v>89.25</v>
      </c>
      <c r="J2179" s="23">
        <v>638.9285109907546</v>
      </c>
      <c r="K2179" s="24">
        <f t="shared" si="399"/>
        <v>7.158862868243749</v>
      </c>
      <c r="L2179" t="str">
        <f t="shared" si="400"/>
        <v>Z</v>
      </c>
      <c r="M2179" s="10">
        <f t="shared" si="401"/>
        <v>0.9</v>
      </c>
      <c r="N2179" s="24">
        <f t="shared" si="402"/>
        <v>1.2815515655446006</v>
      </c>
      <c r="O2179" s="25">
        <f t="shared" si="403"/>
        <v>1157.9861137200194</v>
      </c>
      <c r="P2179" s="8">
        <f t="shared" si="404"/>
        <v>1337</v>
      </c>
      <c r="Q2179" s="8">
        <f t="shared" si="405"/>
        <v>4641</v>
      </c>
      <c r="R2179" s="8">
        <f t="shared" si="406"/>
        <v>3781.616248649063</v>
      </c>
      <c r="S2179" s="8">
        <f t="shared" si="407"/>
        <v>3782</v>
      </c>
      <c r="T2179" t="s">
        <v>175</v>
      </c>
    </row>
    <row r="2180" spans="1:20" x14ac:dyDescent="0.35">
      <c r="A2180" s="18" t="s">
        <v>4407</v>
      </c>
      <c r="B2180" s="18" t="s">
        <v>4408</v>
      </c>
      <c r="C2180" s="19">
        <v>501.68</v>
      </c>
      <c r="D2180" s="20">
        <f t="shared" si="396"/>
        <v>5.4425376767937448E-5</v>
      </c>
      <c r="E2180" s="10">
        <f>SUM($C$5:C2180)/SUM($C$5:$C$3941)</f>
        <v>0.96589451795250503</v>
      </c>
      <c r="F2180" t="str">
        <f t="shared" si="397"/>
        <v>C</v>
      </c>
      <c r="G2180" s="21">
        <v>1.1666976744186051</v>
      </c>
      <c r="H2180" s="22">
        <f t="shared" si="398"/>
        <v>0.70001860465116306</v>
      </c>
      <c r="I2180" s="23">
        <v>8.2692307692307701</v>
      </c>
      <c r="J2180" s="23">
        <v>12.130201143791419</v>
      </c>
      <c r="K2180" s="24">
        <f t="shared" si="399"/>
        <v>1.4669080452957064</v>
      </c>
      <c r="L2180" t="str">
        <f t="shared" si="400"/>
        <v>Y</v>
      </c>
      <c r="M2180" s="10">
        <f t="shared" si="401"/>
        <v>0.9</v>
      </c>
      <c r="N2180" s="24">
        <f t="shared" si="402"/>
        <v>1.2815515655446006</v>
      </c>
      <c r="O2180" s="25">
        <f t="shared" si="403"/>
        <v>21.984626197631698</v>
      </c>
      <c r="P2180" s="8">
        <f t="shared" si="404"/>
        <v>39</v>
      </c>
      <c r="Q2180" s="8">
        <f t="shared" si="405"/>
        <v>430.00000000000006</v>
      </c>
      <c r="R2180" s="8">
        <f t="shared" si="406"/>
        <v>350.50517490873602</v>
      </c>
      <c r="S2180" s="8">
        <f t="shared" si="407"/>
        <v>351</v>
      </c>
      <c r="T2180" t="s">
        <v>62</v>
      </c>
    </row>
    <row r="2181" spans="1:20" x14ac:dyDescent="0.35">
      <c r="A2181" s="18" t="s">
        <v>4409</v>
      </c>
      <c r="B2181" s="18" t="s">
        <v>4410</v>
      </c>
      <c r="C2181" s="19">
        <v>499.55</v>
      </c>
      <c r="D2181" s="20">
        <f t="shared" ref="D2181:D2244" si="408">C2181/SUM($C$5:$C$3941)</f>
        <v>5.4194301077226819E-5</v>
      </c>
      <c r="E2181" s="10">
        <f>SUM($C$5:C2181)/SUM($C$5:$C$3941)</f>
        <v>0.96594871225358225</v>
      </c>
      <c r="F2181" t="str">
        <f t="shared" ref="F2181:F2244" si="409">IF(E2181-D2181&lt;CutA,"A",IF(E2181-D2181&lt;CutB,"B","C"))</f>
        <v>C</v>
      </c>
      <c r="G2181" s="21">
        <v>55.50555555555556</v>
      </c>
      <c r="H2181" s="22">
        <f t="shared" ref="H2181:H2244" si="410">G2181*CostRatio</f>
        <v>33.303333333333335</v>
      </c>
      <c r="I2181" s="23">
        <v>0.1730769230769231</v>
      </c>
      <c r="J2181" s="23">
        <v>0.64841144787204619</v>
      </c>
      <c r="K2181" s="24">
        <f t="shared" ref="K2181:K2244" si="411">IF(I2181&gt;0,J2181/I2181,0)</f>
        <v>3.7463772543718221</v>
      </c>
      <c r="L2181" t="str">
        <f t="shared" ref="L2181:L2244" si="412">IF(K2181&lt;=CutX,"X",IF(K2181&lt;=CutY,"Y","Z"))</f>
        <v>Z</v>
      </c>
      <c r="M2181" s="10">
        <f t="shared" ref="M2181:M2244" si="413">_xlfn.XLOOKUP(F2181,TargetClass,TargetLevel)</f>
        <v>0.9</v>
      </c>
      <c r="N2181" s="24">
        <f t="shared" ref="N2181:N2244" si="414">_xlfn.NORM.S.INV(M2181)</f>
        <v>1.2815515655446006</v>
      </c>
      <c r="O2181" s="25">
        <f t="shared" ref="O2181:O2244" si="415">N2181*J2181*SQRT(LeadTime)</f>
        <v>1.1751728709814713</v>
      </c>
      <c r="P2181" s="8">
        <f t="shared" ref="P2181:P2244" si="416">ROUNDUP(ROUND(I2181*LeadTime+O2181,6),0)</f>
        <v>2</v>
      </c>
      <c r="Q2181" s="8">
        <f t="shared" ref="Q2181:Q2244" si="417">I2181*WeeksPerYear</f>
        <v>9.0000000000000018</v>
      </c>
      <c r="R2181" s="8">
        <f t="shared" ref="R2181:R2244" si="418">SQRT(2*Q2181*OrderCost/(HoldingRate*H2181))</f>
        <v>7.3517782732752135</v>
      </c>
      <c r="S2181" s="8">
        <f t="shared" ref="S2181:S2244" si="419">MAX(ROUNDUP(ROUND(R2181,6),0),ROUNDUP(ROUND(I2181,6),0))</f>
        <v>8</v>
      </c>
      <c r="T2181" t="s">
        <v>62</v>
      </c>
    </row>
    <row r="2182" spans="1:20" x14ac:dyDescent="0.35">
      <c r="A2182" s="18" t="s">
        <v>4411</v>
      </c>
      <c r="B2182" s="18" t="s">
        <v>4412</v>
      </c>
      <c r="C2182" s="19">
        <v>499.08</v>
      </c>
      <c r="D2182" s="20">
        <f t="shared" si="408"/>
        <v>5.4143312544534802E-5</v>
      </c>
      <c r="E2182" s="10">
        <f>SUM($C$5:C2182)/SUM($C$5:$C$3941)</f>
        <v>0.96600285556612686</v>
      </c>
      <c r="F2182" t="str">
        <f t="shared" si="409"/>
        <v>C</v>
      </c>
      <c r="G2182" s="21">
        <v>0.18154965441978901</v>
      </c>
      <c r="H2182" s="22">
        <f t="shared" si="410"/>
        <v>0.1089297926518734</v>
      </c>
      <c r="I2182" s="23">
        <v>52.865384615384613</v>
      </c>
      <c r="J2182" s="23">
        <v>349.50906907620538</v>
      </c>
      <c r="K2182" s="24">
        <f t="shared" si="411"/>
        <v>6.6113028708485562</v>
      </c>
      <c r="L2182" t="str">
        <f t="shared" si="412"/>
        <v>Z</v>
      </c>
      <c r="M2182" s="10">
        <f t="shared" si="413"/>
        <v>0.9</v>
      </c>
      <c r="N2182" s="24">
        <f t="shared" si="414"/>
        <v>1.2815515655446006</v>
      </c>
      <c r="O2182" s="25">
        <f t="shared" si="415"/>
        <v>633.44590458464177</v>
      </c>
      <c r="P2182" s="8">
        <f t="shared" si="416"/>
        <v>740</v>
      </c>
      <c r="Q2182" s="8">
        <f t="shared" si="417"/>
        <v>2749</v>
      </c>
      <c r="R2182" s="8">
        <f t="shared" si="418"/>
        <v>2246.6169401993052</v>
      </c>
      <c r="S2182" s="8">
        <f t="shared" si="419"/>
        <v>2247</v>
      </c>
      <c r="T2182" t="s">
        <v>175</v>
      </c>
    </row>
    <row r="2183" spans="1:20" x14ac:dyDescent="0.35">
      <c r="A2183" s="18" t="s">
        <v>4413</v>
      </c>
      <c r="B2183" s="18" t="s">
        <v>4414</v>
      </c>
      <c r="C2183" s="19">
        <v>498.9</v>
      </c>
      <c r="D2183" s="20">
        <f t="shared" si="408"/>
        <v>5.4123785021376154E-5</v>
      </c>
      <c r="E2183" s="10">
        <f>SUM($C$5:C2183)/SUM($C$5:$C$3941)</f>
        <v>0.9660569793511482</v>
      </c>
      <c r="F2183" t="str">
        <f t="shared" si="409"/>
        <v>C</v>
      </c>
      <c r="G2183" s="21">
        <v>1.6519867549668881</v>
      </c>
      <c r="H2183" s="22">
        <f t="shared" si="410"/>
        <v>0.9911920529801328</v>
      </c>
      <c r="I2183" s="23">
        <v>5.8076923076923066</v>
      </c>
      <c r="J2183" s="23">
        <v>22.59623295130725</v>
      </c>
      <c r="K2183" s="24">
        <f t="shared" si="411"/>
        <v>3.8907420975760836</v>
      </c>
      <c r="L2183" t="str">
        <f t="shared" si="412"/>
        <v>Z</v>
      </c>
      <c r="M2183" s="10">
        <f t="shared" si="413"/>
        <v>0.9</v>
      </c>
      <c r="N2183" s="24">
        <f t="shared" si="414"/>
        <v>1.2815515655446006</v>
      </c>
      <c r="O2183" s="25">
        <f t="shared" si="415"/>
        <v>40.95313251778672</v>
      </c>
      <c r="P2183" s="8">
        <f t="shared" si="416"/>
        <v>53</v>
      </c>
      <c r="Q2183" s="8">
        <f t="shared" si="417"/>
        <v>301.99999999999994</v>
      </c>
      <c r="R2183" s="8">
        <f t="shared" si="418"/>
        <v>246.85365597271237</v>
      </c>
      <c r="S2183" s="8">
        <f t="shared" si="419"/>
        <v>247</v>
      </c>
      <c r="T2183" t="s">
        <v>62</v>
      </c>
    </row>
    <row r="2184" spans="1:20" x14ac:dyDescent="0.35">
      <c r="A2184" s="18" t="s">
        <v>4415</v>
      </c>
      <c r="B2184" s="18" t="s">
        <v>4416</v>
      </c>
      <c r="C2184" s="19">
        <v>498.85</v>
      </c>
      <c r="D2184" s="20">
        <f t="shared" si="408"/>
        <v>5.4118360709387644E-5</v>
      </c>
      <c r="E2184" s="10">
        <f>SUM($C$5:C2184)/SUM($C$5:$C$3941)</f>
        <v>0.96611109771185766</v>
      </c>
      <c r="F2184" t="str">
        <f t="shared" si="409"/>
        <v>C</v>
      </c>
      <c r="G2184" s="21">
        <v>2.4818407960199012</v>
      </c>
      <c r="H2184" s="22">
        <f t="shared" si="410"/>
        <v>1.4891044776119406</v>
      </c>
      <c r="I2184" s="23">
        <v>3.865384615384615</v>
      </c>
      <c r="J2184" s="23">
        <v>14.388215284212871</v>
      </c>
      <c r="K2184" s="24">
        <f t="shared" si="411"/>
        <v>3.7223243521346734</v>
      </c>
      <c r="L2184" t="str">
        <f t="shared" si="412"/>
        <v>Z</v>
      </c>
      <c r="M2184" s="10">
        <f t="shared" si="413"/>
        <v>0.9</v>
      </c>
      <c r="N2184" s="24">
        <f t="shared" si="414"/>
        <v>1.2815515655446006</v>
      </c>
      <c r="O2184" s="25">
        <f t="shared" si="415"/>
        <v>26.077023037360963</v>
      </c>
      <c r="P2184" s="8">
        <f t="shared" si="416"/>
        <v>34</v>
      </c>
      <c r="Q2184" s="8">
        <f t="shared" si="417"/>
        <v>200.99999999999997</v>
      </c>
      <c r="R2184" s="8">
        <f t="shared" si="418"/>
        <v>164.30487214115541</v>
      </c>
      <c r="S2184" s="8">
        <f t="shared" si="419"/>
        <v>165</v>
      </c>
      <c r="T2184" t="s">
        <v>175</v>
      </c>
    </row>
    <row r="2185" spans="1:20" x14ac:dyDescent="0.35">
      <c r="A2185" s="18" t="s">
        <v>4417</v>
      </c>
      <c r="B2185" s="18" t="s">
        <v>4418</v>
      </c>
      <c r="C2185" s="19">
        <v>498.34</v>
      </c>
      <c r="D2185" s="20">
        <f t="shared" si="408"/>
        <v>5.4063032727104813E-5</v>
      </c>
      <c r="E2185" s="10">
        <f>SUM($C$5:C2185)/SUM($C$5:$C$3941)</f>
        <v>0.96616516074458469</v>
      </c>
      <c r="F2185" t="str">
        <f t="shared" si="409"/>
        <v>C</v>
      </c>
      <c r="G2185" s="21">
        <v>6.5571052631578954</v>
      </c>
      <c r="H2185" s="22">
        <f t="shared" si="410"/>
        <v>3.9342631578947369</v>
      </c>
      <c r="I2185" s="23">
        <v>1.461538461538461</v>
      </c>
      <c r="J2185" s="23">
        <v>7.2041968663195064</v>
      </c>
      <c r="K2185" s="24">
        <f t="shared" si="411"/>
        <v>4.9291873295870321</v>
      </c>
      <c r="L2185" t="str">
        <f t="shared" si="412"/>
        <v>Z</v>
      </c>
      <c r="M2185" s="10">
        <f t="shared" si="413"/>
        <v>0.9</v>
      </c>
      <c r="N2185" s="24">
        <f t="shared" si="414"/>
        <v>1.2815515655446006</v>
      </c>
      <c r="O2185" s="25">
        <f t="shared" si="415"/>
        <v>13.056797103587041</v>
      </c>
      <c r="P2185" s="8">
        <f t="shared" si="416"/>
        <v>16</v>
      </c>
      <c r="Q2185" s="8">
        <f t="shared" si="417"/>
        <v>75.999999999999972</v>
      </c>
      <c r="R2185" s="8">
        <f t="shared" si="418"/>
        <v>62.157006563784641</v>
      </c>
      <c r="S2185" s="8">
        <f t="shared" si="419"/>
        <v>63</v>
      </c>
      <c r="T2185" t="s">
        <v>175</v>
      </c>
    </row>
    <row r="2186" spans="1:20" x14ac:dyDescent="0.35">
      <c r="A2186" s="18" t="s">
        <v>4419</v>
      </c>
      <c r="B2186" s="18" t="s">
        <v>4420</v>
      </c>
      <c r="C2186" s="19">
        <v>497.66</v>
      </c>
      <c r="D2186" s="20">
        <f t="shared" si="408"/>
        <v>5.3989262084061052E-5</v>
      </c>
      <c r="E2186" s="10">
        <f>SUM($C$5:C2186)/SUM($C$5:$C$3941)</f>
        <v>0.9662191500066688</v>
      </c>
      <c r="F2186" t="str">
        <f t="shared" si="409"/>
        <v>C</v>
      </c>
      <c r="G2186" s="21">
        <v>0.73509601181683892</v>
      </c>
      <c r="H2186" s="22">
        <f t="shared" si="410"/>
        <v>0.44105760709010333</v>
      </c>
      <c r="I2186" s="23">
        <v>13.01923076923077</v>
      </c>
      <c r="J2186" s="23">
        <v>30.892279881216709</v>
      </c>
      <c r="K2186" s="24">
        <f t="shared" si="411"/>
        <v>2.3728191341554932</v>
      </c>
      <c r="L2186" t="str">
        <f t="shared" si="412"/>
        <v>Z</v>
      </c>
      <c r="M2186" s="10">
        <f t="shared" si="413"/>
        <v>0.9</v>
      </c>
      <c r="N2186" s="24">
        <f t="shared" si="414"/>
        <v>1.2815515655446006</v>
      </c>
      <c r="O2186" s="25">
        <f t="shared" si="415"/>
        <v>55.988785143004698</v>
      </c>
      <c r="P2186" s="8">
        <f t="shared" si="416"/>
        <v>83</v>
      </c>
      <c r="Q2186" s="8">
        <f t="shared" si="417"/>
        <v>677</v>
      </c>
      <c r="R2186" s="8">
        <f t="shared" si="418"/>
        <v>554.06622072708637</v>
      </c>
      <c r="S2186" s="8">
        <f t="shared" si="419"/>
        <v>555</v>
      </c>
      <c r="T2186" t="s">
        <v>62</v>
      </c>
    </row>
    <row r="2187" spans="1:20" x14ac:dyDescent="0.35">
      <c r="A2187" s="18" t="s">
        <v>4421</v>
      </c>
      <c r="B2187" s="18" t="s">
        <v>4422</v>
      </c>
      <c r="C2187" s="19">
        <v>497.5</v>
      </c>
      <c r="D2187" s="20">
        <f t="shared" si="408"/>
        <v>5.3971904285697811E-5</v>
      </c>
      <c r="E2187" s="10">
        <f>SUM($C$5:C2187)/SUM($C$5:$C$3941)</f>
        <v>0.96627312191095449</v>
      </c>
      <c r="F2187" t="str">
        <f t="shared" si="409"/>
        <v>C</v>
      </c>
      <c r="G2187" s="21">
        <v>1.2888601036269429</v>
      </c>
      <c r="H2187" s="22">
        <f t="shared" si="410"/>
        <v>0.77331606217616577</v>
      </c>
      <c r="I2187" s="23">
        <v>7.4230769230769234</v>
      </c>
      <c r="J2187" s="23">
        <v>42.113453746105193</v>
      </c>
      <c r="K2187" s="24">
        <f t="shared" si="411"/>
        <v>5.6733150124286791</v>
      </c>
      <c r="L2187" t="str">
        <f t="shared" si="412"/>
        <v>Z</v>
      </c>
      <c r="M2187" s="10">
        <f t="shared" si="413"/>
        <v>0.9</v>
      </c>
      <c r="N2187" s="24">
        <f t="shared" si="414"/>
        <v>1.2815515655446006</v>
      </c>
      <c r="O2187" s="25">
        <f t="shared" si="415"/>
        <v>76.325901567860697</v>
      </c>
      <c r="P2187" s="8">
        <f t="shared" si="416"/>
        <v>92</v>
      </c>
      <c r="Q2187" s="8">
        <f t="shared" si="417"/>
        <v>386</v>
      </c>
      <c r="R2187" s="8">
        <f t="shared" si="418"/>
        <v>315.95856650104241</v>
      </c>
      <c r="S2187" s="8">
        <f t="shared" si="419"/>
        <v>316</v>
      </c>
      <c r="T2187" t="s">
        <v>175</v>
      </c>
    </row>
    <row r="2188" spans="1:20" x14ac:dyDescent="0.35">
      <c r="A2188" s="18" t="s">
        <v>4423</v>
      </c>
      <c r="B2188" s="18" t="s">
        <v>4424</v>
      </c>
      <c r="C2188" s="19">
        <v>497.29</v>
      </c>
      <c r="D2188" s="20">
        <f t="shared" si="408"/>
        <v>5.3949122175346061E-5</v>
      </c>
      <c r="E2188" s="10">
        <f>SUM($C$5:C2188)/SUM($C$5:$C$3941)</f>
        <v>0.96632707103312976</v>
      </c>
      <c r="F2188" t="str">
        <f t="shared" si="409"/>
        <v>C</v>
      </c>
      <c r="G2188" s="21">
        <v>2.4258048780487811</v>
      </c>
      <c r="H2188" s="22">
        <f t="shared" si="410"/>
        <v>1.4554829268292686</v>
      </c>
      <c r="I2188" s="23">
        <v>3.942307692307693</v>
      </c>
      <c r="J2188" s="23">
        <v>10.650257221488181</v>
      </c>
      <c r="K2188" s="24">
        <f t="shared" si="411"/>
        <v>2.7015286610604159</v>
      </c>
      <c r="L2188" t="str">
        <f t="shared" si="412"/>
        <v>Z</v>
      </c>
      <c r="M2188" s="10">
        <f t="shared" si="413"/>
        <v>0.9</v>
      </c>
      <c r="N2188" s="24">
        <f t="shared" si="414"/>
        <v>1.2815515655446006</v>
      </c>
      <c r="O2188" s="25">
        <f t="shared" si="415"/>
        <v>19.302394176941224</v>
      </c>
      <c r="P2188" s="8">
        <f t="shared" si="416"/>
        <v>28</v>
      </c>
      <c r="Q2188" s="8">
        <f t="shared" si="417"/>
        <v>205.00000000000003</v>
      </c>
      <c r="R2188" s="8">
        <f t="shared" si="418"/>
        <v>167.8372560367101</v>
      </c>
      <c r="S2188" s="8">
        <f t="shared" si="419"/>
        <v>168</v>
      </c>
      <c r="T2188" t="s">
        <v>62</v>
      </c>
    </row>
    <row r="2189" spans="1:20" x14ac:dyDescent="0.35">
      <c r="A2189" s="18" t="s">
        <v>4425</v>
      </c>
      <c r="B2189" s="18" t="s">
        <v>4426</v>
      </c>
      <c r="C2189" s="19">
        <v>497.18</v>
      </c>
      <c r="D2189" s="20">
        <f t="shared" si="408"/>
        <v>5.393718868897133E-5</v>
      </c>
      <c r="E2189" s="10">
        <f>SUM($C$5:C2189)/SUM($C$5:$C$3941)</f>
        <v>0.9663810082218186</v>
      </c>
      <c r="F2189" t="str">
        <f t="shared" si="409"/>
        <v>C</v>
      </c>
      <c r="G2189" s="21">
        <v>15.536875</v>
      </c>
      <c r="H2189" s="22">
        <f t="shared" si="410"/>
        <v>9.3221249999999998</v>
      </c>
      <c r="I2189" s="23">
        <v>0.61538461538461542</v>
      </c>
      <c r="J2189" s="23">
        <v>0.86667826886305221</v>
      </c>
      <c r="K2189" s="24">
        <f t="shared" si="411"/>
        <v>1.4083521869024598</v>
      </c>
      <c r="L2189" t="str">
        <f t="shared" si="412"/>
        <v>Y</v>
      </c>
      <c r="M2189" s="10">
        <f t="shared" si="413"/>
        <v>0.9</v>
      </c>
      <c r="N2189" s="24">
        <f t="shared" si="414"/>
        <v>1.2815515655446006</v>
      </c>
      <c r="O2189" s="25">
        <f t="shared" si="415"/>
        <v>1.5707569519007456</v>
      </c>
      <c r="P2189" s="8">
        <f t="shared" si="416"/>
        <v>3</v>
      </c>
      <c r="Q2189" s="8">
        <f t="shared" si="417"/>
        <v>32</v>
      </c>
      <c r="R2189" s="8">
        <f t="shared" si="418"/>
        <v>26.201884382416768</v>
      </c>
      <c r="S2189" s="8">
        <f t="shared" si="419"/>
        <v>27</v>
      </c>
      <c r="T2189" t="s">
        <v>62</v>
      </c>
    </row>
    <row r="2190" spans="1:20" x14ac:dyDescent="0.35">
      <c r="A2190" s="18" t="s">
        <v>4427</v>
      </c>
      <c r="B2190" s="18" t="s">
        <v>4428</v>
      </c>
      <c r="C2190" s="19">
        <v>496.32</v>
      </c>
      <c r="D2190" s="20">
        <f t="shared" si="408"/>
        <v>5.3843890522768922E-5</v>
      </c>
      <c r="E2190" s="10">
        <f>SUM($C$5:C2190)/SUM($C$5:$C$3941)</f>
        <v>0.96643485211234148</v>
      </c>
      <c r="F2190" t="str">
        <f t="shared" si="409"/>
        <v>C</v>
      </c>
      <c r="G2190" s="21">
        <v>3.8774999999999999</v>
      </c>
      <c r="H2190" s="22">
        <f t="shared" si="410"/>
        <v>2.3264999999999998</v>
      </c>
      <c r="I2190" s="23">
        <v>2.4615384615384621</v>
      </c>
      <c r="J2190" s="23">
        <v>9.0042724901528324</v>
      </c>
      <c r="K2190" s="24">
        <f t="shared" si="411"/>
        <v>3.6579856991245872</v>
      </c>
      <c r="L2190" t="str">
        <f t="shared" si="412"/>
        <v>Z</v>
      </c>
      <c r="M2190" s="10">
        <f t="shared" si="413"/>
        <v>0.9</v>
      </c>
      <c r="N2190" s="24">
        <f t="shared" si="414"/>
        <v>1.2815515655446006</v>
      </c>
      <c r="O2190" s="25">
        <f t="shared" si="415"/>
        <v>16.319231852057758</v>
      </c>
      <c r="P2190" s="8">
        <f t="shared" si="416"/>
        <v>22</v>
      </c>
      <c r="Q2190" s="8">
        <f t="shared" si="417"/>
        <v>128.00000000000003</v>
      </c>
      <c r="R2190" s="8">
        <f t="shared" si="418"/>
        <v>104.89830101982135</v>
      </c>
      <c r="S2190" s="8">
        <f t="shared" si="419"/>
        <v>105</v>
      </c>
      <c r="T2190" t="s">
        <v>62</v>
      </c>
    </row>
    <row r="2191" spans="1:20" x14ac:dyDescent="0.35">
      <c r="A2191" s="18" t="s">
        <v>4429</v>
      </c>
      <c r="B2191" s="18" t="s">
        <v>4430</v>
      </c>
      <c r="C2191" s="19">
        <v>495.97</v>
      </c>
      <c r="D2191" s="20">
        <f t="shared" si="408"/>
        <v>5.3805920338849338E-5</v>
      </c>
      <c r="E2191" s="10">
        <f>SUM($C$5:C2191)/SUM($C$5:$C$3941)</f>
        <v>0.96648865803268036</v>
      </c>
      <c r="F2191" t="str">
        <f t="shared" si="409"/>
        <v>C</v>
      </c>
      <c r="G2191" s="21">
        <v>0.56232426303854877</v>
      </c>
      <c r="H2191" s="22">
        <f t="shared" si="410"/>
        <v>0.33739455782312927</v>
      </c>
      <c r="I2191" s="23">
        <v>16.96153846153846</v>
      </c>
      <c r="J2191" s="23">
        <v>29.129165721419881</v>
      </c>
      <c r="K2191" s="24">
        <f t="shared" si="411"/>
        <v>1.7173657794941428</v>
      </c>
      <c r="L2191" t="str">
        <f t="shared" si="412"/>
        <v>Y</v>
      </c>
      <c r="M2191" s="10">
        <f t="shared" si="413"/>
        <v>0.9</v>
      </c>
      <c r="N2191" s="24">
        <f t="shared" si="414"/>
        <v>1.2815515655446006</v>
      </c>
      <c r="O2191" s="25">
        <f t="shared" si="415"/>
        <v>52.793338893811715</v>
      </c>
      <c r="P2191" s="8">
        <f t="shared" si="416"/>
        <v>87</v>
      </c>
      <c r="Q2191" s="8">
        <f t="shared" si="417"/>
        <v>881.99999999999989</v>
      </c>
      <c r="R2191" s="8">
        <f t="shared" si="418"/>
        <v>723.06985131426256</v>
      </c>
      <c r="S2191" s="8">
        <f t="shared" si="419"/>
        <v>724</v>
      </c>
      <c r="T2191" t="s">
        <v>62</v>
      </c>
    </row>
    <row r="2192" spans="1:20" x14ac:dyDescent="0.35">
      <c r="A2192" s="18" t="s">
        <v>4431</v>
      </c>
      <c r="B2192" s="18" t="s">
        <v>4432</v>
      </c>
      <c r="C2192" s="19">
        <v>495.73</v>
      </c>
      <c r="D2192" s="20">
        <f t="shared" si="408"/>
        <v>5.3779883641304477E-5</v>
      </c>
      <c r="E2192" s="10">
        <f>SUM($C$5:C2192)/SUM($C$5:$C$3941)</f>
        <v>0.96654243791632177</v>
      </c>
      <c r="F2192" t="str">
        <f t="shared" si="409"/>
        <v>C</v>
      </c>
      <c r="G2192" s="21">
        <v>2.223004484304933</v>
      </c>
      <c r="H2192" s="22">
        <f t="shared" si="410"/>
        <v>1.3338026905829599</v>
      </c>
      <c r="I2192" s="23">
        <v>4.2884615384615383</v>
      </c>
      <c r="J2192" s="23">
        <v>5.6337099484092574</v>
      </c>
      <c r="K2192" s="24">
        <f t="shared" si="411"/>
        <v>1.3136902121851184</v>
      </c>
      <c r="L2192" t="str">
        <f t="shared" si="412"/>
        <v>Y</v>
      </c>
      <c r="M2192" s="10">
        <f t="shared" si="413"/>
        <v>0.9</v>
      </c>
      <c r="N2192" s="24">
        <f t="shared" si="414"/>
        <v>1.2815515655446006</v>
      </c>
      <c r="O2192" s="25">
        <f t="shared" si="415"/>
        <v>10.21046607995029</v>
      </c>
      <c r="P2192" s="8">
        <f t="shared" si="416"/>
        <v>19</v>
      </c>
      <c r="Q2192" s="8">
        <f t="shared" si="417"/>
        <v>223</v>
      </c>
      <c r="R2192" s="8">
        <f t="shared" si="418"/>
        <v>182.861229197314</v>
      </c>
      <c r="S2192" s="8">
        <f t="shared" si="419"/>
        <v>183</v>
      </c>
      <c r="T2192" t="s">
        <v>62</v>
      </c>
    </row>
    <row r="2193" spans="1:20" x14ac:dyDescent="0.35">
      <c r="A2193" s="18" t="s">
        <v>4433</v>
      </c>
      <c r="B2193" s="18" t="s">
        <v>4434</v>
      </c>
      <c r="C2193" s="19">
        <v>495.07</v>
      </c>
      <c r="D2193" s="20">
        <f t="shared" si="408"/>
        <v>5.3708282723056109E-5</v>
      </c>
      <c r="E2193" s="10">
        <f>SUM($C$5:C2193)/SUM($C$5:$C$3941)</f>
        <v>0.96659614619904477</v>
      </c>
      <c r="F2193" t="str">
        <f t="shared" si="409"/>
        <v>C</v>
      </c>
      <c r="G2193" s="21">
        <v>0.84339011925042584</v>
      </c>
      <c r="H2193" s="22">
        <f t="shared" si="410"/>
        <v>0.50603407155025548</v>
      </c>
      <c r="I2193" s="23">
        <v>11.28846153846154</v>
      </c>
      <c r="J2193" s="23">
        <v>20.803785985060919</v>
      </c>
      <c r="K2193" s="24">
        <f t="shared" si="411"/>
        <v>1.8429248232081221</v>
      </c>
      <c r="L2193" t="str">
        <f t="shared" si="412"/>
        <v>Y</v>
      </c>
      <c r="M2193" s="10">
        <f t="shared" si="413"/>
        <v>0.9</v>
      </c>
      <c r="N2193" s="24">
        <f t="shared" si="414"/>
        <v>1.2815515655446006</v>
      </c>
      <c r="O2193" s="25">
        <f t="shared" si="415"/>
        <v>37.704523853768499</v>
      </c>
      <c r="P2193" s="8">
        <f t="shared" si="416"/>
        <v>61</v>
      </c>
      <c r="Q2193" s="8">
        <f t="shared" si="417"/>
        <v>587.00000000000011</v>
      </c>
      <c r="R2193" s="8">
        <f t="shared" si="418"/>
        <v>481.66397885406428</v>
      </c>
      <c r="S2193" s="8">
        <f t="shared" si="419"/>
        <v>482</v>
      </c>
      <c r="T2193" t="s">
        <v>62</v>
      </c>
    </row>
    <row r="2194" spans="1:20" x14ac:dyDescent="0.35">
      <c r="A2194" s="18" t="s">
        <v>4435</v>
      </c>
      <c r="B2194" s="18" t="s">
        <v>4436</v>
      </c>
      <c r="C2194" s="19">
        <v>494.82</v>
      </c>
      <c r="D2194" s="20">
        <f t="shared" si="408"/>
        <v>5.3681161163113552E-5</v>
      </c>
      <c r="E2194" s="10">
        <f>SUM($C$5:C2194)/SUM($C$5:$C$3941)</f>
        <v>0.96664982736020799</v>
      </c>
      <c r="F2194" t="str">
        <f t="shared" si="409"/>
        <v>C</v>
      </c>
      <c r="G2194" s="21">
        <v>2.3230985915492961</v>
      </c>
      <c r="H2194" s="22">
        <f t="shared" si="410"/>
        <v>1.3938591549295776</v>
      </c>
      <c r="I2194" s="23">
        <v>4.0961538461538458</v>
      </c>
      <c r="J2194" s="23">
        <v>8.1463563739837515</v>
      </c>
      <c r="K2194" s="24">
        <f t="shared" si="411"/>
        <v>1.988781837780071</v>
      </c>
      <c r="L2194" t="str">
        <f t="shared" si="412"/>
        <v>Y</v>
      </c>
      <c r="M2194" s="10">
        <f t="shared" si="413"/>
        <v>0.9</v>
      </c>
      <c r="N2194" s="24">
        <f t="shared" si="414"/>
        <v>1.2815515655446006</v>
      </c>
      <c r="O2194" s="25">
        <f t="shared" si="415"/>
        <v>14.764355317091576</v>
      </c>
      <c r="P2194" s="8">
        <f t="shared" si="416"/>
        <v>23</v>
      </c>
      <c r="Q2194" s="8">
        <f t="shared" si="417"/>
        <v>212.99999999999997</v>
      </c>
      <c r="R2194" s="8">
        <f t="shared" si="418"/>
        <v>174.82170584549212</v>
      </c>
      <c r="S2194" s="8">
        <f t="shared" si="419"/>
        <v>175</v>
      </c>
      <c r="T2194" t="s">
        <v>62</v>
      </c>
    </row>
    <row r="2195" spans="1:20" x14ac:dyDescent="0.35">
      <c r="A2195" s="18" t="s">
        <v>4437</v>
      </c>
      <c r="B2195" s="18" t="s">
        <v>4438</v>
      </c>
      <c r="C2195" s="19">
        <v>494.52</v>
      </c>
      <c r="D2195" s="20">
        <f t="shared" si="408"/>
        <v>5.3648615291182471E-5</v>
      </c>
      <c r="E2195" s="10">
        <f>SUM($C$5:C2195)/SUM($C$5:$C$3941)</f>
        <v>0.9667034759754991</v>
      </c>
      <c r="F2195" t="str">
        <f t="shared" si="409"/>
        <v>C</v>
      </c>
      <c r="G2195" s="21">
        <v>1.264757033248082</v>
      </c>
      <c r="H2195" s="22">
        <f t="shared" si="410"/>
        <v>0.75885421994884916</v>
      </c>
      <c r="I2195" s="23">
        <v>7.5192307692307692</v>
      </c>
      <c r="J2195" s="23">
        <v>15.863993494475469</v>
      </c>
      <c r="K2195" s="24">
        <f t="shared" si="411"/>
        <v>2.1097894161450754</v>
      </c>
      <c r="L2195" t="str">
        <f t="shared" si="412"/>
        <v>Z</v>
      </c>
      <c r="M2195" s="10">
        <f t="shared" si="413"/>
        <v>0.9</v>
      </c>
      <c r="N2195" s="24">
        <f t="shared" si="414"/>
        <v>1.2815515655446006</v>
      </c>
      <c r="O2195" s="25">
        <f t="shared" si="415"/>
        <v>28.75170517318351</v>
      </c>
      <c r="P2195" s="8">
        <f t="shared" si="416"/>
        <v>44</v>
      </c>
      <c r="Q2195" s="8">
        <f t="shared" si="417"/>
        <v>391</v>
      </c>
      <c r="R2195" s="8">
        <f t="shared" si="418"/>
        <v>321.01416746883751</v>
      </c>
      <c r="S2195" s="8">
        <f t="shared" si="419"/>
        <v>322</v>
      </c>
      <c r="T2195" t="s">
        <v>175</v>
      </c>
    </row>
    <row r="2196" spans="1:20" x14ac:dyDescent="0.35">
      <c r="A2196" s="18" t="s">
        <v>4439</v>
      </c>
      <c r="B2196" s="18" t="s">
        <v>4440</v>
      </c>
      <c r="C2196" s="19">
        <v>493.79</v>
      </c>
      <c r="D2196" s="20">
        <f t="shared" si="408"/>
        <v>5.3569420336150199E-5</v>
      </c>
      <c r="E2196" s="10">
        <f>SUM($C$5:C2196)/SUM($C$5:$C$3941)</f>
        <v>0.96675704539583518</v>
      </c>
      <c r="F2196" t="str">
        <f t="shared" si="409"/>
        <v>C</v>
      </c>
      <c r="G2196" s="21">
        <v>6.4128571428571428</v>
      </c>
      <c r="H2196" s="22">
        <f t="shared" si="410"/>
        <v>3.8477142857142854</v>
      </c>
      <c r="I2196" s="23">
        <v>1.4807692307692311</v>
      </c>
      <c r="J2196" s="23">
        <v>4.6841007030893076</v>
      </c>
      <c r="K2196" s="24">
        <f t="shared" si="411"/>
        <v>3.1632887865018695</v>
      </c>
      <c r="L2196" t="str">
        <f t="shared" si="412"/>
        <v>Z</v>
      </c>
      <c r="M2196" s="10">
        <f t="shared" si="413"/>
        <v>0.9</v>
      </c>
      <c r="N2196" s="24">
        <f t="shared" si="414"/>
        <v>1.2815515655446006</v>
      </c>
      <c r="O2196" s="25">
        <f t="shared" si="415"/>
        <v>8.4894060542589944</v>
      </c>
      <c r="P2196" s="8">
        <f t="shared" si="416"/>
        <v>12</v>
      </c>
      <c r="Q2196" s="8">
        <f t="shared" si="417"/>
        <v>77.000000000000014</v>
      </c>
      <c r="R2196" s="8">
        <f t="shared" si="418"/>
        <v>63.26433575726103</v>
      </c>
      <c r="S2196" s="8">
        <f t="shared" si="419"/>
        <v>64</v>
      </c>
      <c r="T2196" t="s">
        <v>175</v>
      </c>
    </row>
    <row r="2197" spans="1:20" x14ac:dyDescent="0.35">
      <c r="A2197" s="18" t="s">
        <v>4441</v>
      </c>
      <c r="B2197" s="18" t="s">
        <v>4442</v>
      </c>
      <c r="C2197" s="19">
        <v>493.68</v>
      </c>
      <c r="D2197" s="20">
        <f t="shared" si="408"/>
        <v>5.3557486849775469E-5</v>
      </c>
      <c r="E2197" s="10">
        <f>SUM($C$5:C2197)/SUM($C$5:$C$3941)</f>
        <v>0.96681060288268494</v>
      </c>
      <c r="F2197" t="str">
        <f t="shared" si="409"/>
        <v>C</v>
      </c>
      <c r="G2197" s="21">
        <v>2.04</v>
      </c>
      <c r="H2197" s="22">
        <f t="shared" si="410"/>
        <v>1.224</v>
      </c>
      <c r="I2197" s="23">
        <v>4.6538461538461542</v>
      </c>
      <c r="J2197" s="23">
        <v>19.782032465003581</v>
      </c>
      <c r="K2197" s="24">
        <f t="shared" si="411"/>
        <v>4.2506846619015954</v>
      </c>
      <c r="L2197" t="str">
        <f t="shared" si="412"/>
        <v>Z</v>
      </c>
      <c r="M2197" s="10">
        <f t="shared" si="413"/>
        <v>0.9</v>
      </c>
      <c r="N2197" s="24">
        <f t="shared" si="414"/>
        <v>1.2815515655446006</v>
      </c>
      <c r="O2197" s="25">
        <f t="shared" si="415"/>
        <v>35.852710438780562</v>
      </c>
      <c r="P2197" s="8">
        <f t="shared" si="416"/>
        <v>46</v>
      </c>
      <c r="Q2197" s="8">
        <f t="shared" si="417"/>
        <v>242.00000000000003</v>
      </c>
      <c r="R2197" s="8">
        <f t="shared" si="418"/>
        <v>198.8529196671015</v>
      </c>
      <c r="S2197" s="8">
        <f t="shared" si="419"/>
        <v>199</v>
      </c>
      <c r="T2197" t="s">
        <v>175</v>
      </c>
    </row>
    <row r="2198" spans="1:20" x14ac:dyDescent="0.35">
      <c r="A2198" s="18" t="s">
        <v>4443</v>
      </c>
      <c r="B2198" s="18" t="s">
        <v>4444</v>
      </c>
      <c r="C2198" s="19">
        <v>492.92</v>
      </c>
      <c r="D2198" s="20">
        <f t="shared" si="408"/>
        <v>5.3475037307550081E-5</v>
      </c>
      <c r="E2198" s="10">
        <f>SUM($C$5:C2198)/SUM($C$5:$C$3941)</f>
        <v>0.9668640779199924</v>
      </c>
      <c r="F2198" t="str">
        <f t="shared" si="409"/>
        <v>C</v>
      </c>
      <c r="G2198" s="21">
        <v>1.162547169811321</v>
      </c>
      <c r="H2198" s="22">
        <f t="shared" si="410"/>
        <v>0.6975283018867926</v>
      </c>
      <c r="I2198" s="23">
        <v>8.1538461538461533</v>
      </c>
      <c r="J2198" s="23">
        <v>9.3208276485674073</v>
      </c>
      <c r="K2198" s="24">
        <f t="shared" si="411"/>
        <v>1.1431203719941161</v>
      </c>
      <c r="L2198" t="str">
        <f t="shared" si="412"/>
        <v>Y</v>
      </c>
      <c r="M2198" s="10">
        <f t="shared" si="413"/>
        <v>0.9</v>
      </c>
      <c r="N2198" s="24">
        <f t="shared" si="414"/>
        <v>1.2815515655446006</v>
      </c>
      <c r="O2198" s="25">
        <f t="shared" si="415"/>
        <v>16.892952497427149</v>
      </c>
      <c r="P2198" s="8">
        <f t="shared" si="416"/>
        <v>34</v>
      </c>
      <c r="Q2198" s="8">
        <f t="shared" si="417"/>
        <v>424</v>
      </c>
      <c r="R2198" s="8">
        <f t="shared" si="418"/>
        <v>348.67194897085483</v>
      </c>
      <c r="S2198" s="8">
        <f t="shared" si="419"/>
        <v>349</v>
      </c>
      <c r="T2198" t="s">
        <v>62</v>
      </c>
    </row>
    <row r="2199" spans="1:20" x14ac:dyDescent="0.35">
      <c r="A2199" s="18" t="s">
        <v>4445</v>
      </c>
      <c r="B2199" s="18" t="s">
        <v>4446</v>
      </c>
      <c r="C2199" s="19">
        <v>491.36</v>
      </c>
      <c r="D2199" s="20">
        <f t="shared" si="408"/>
        <v>5.3305798773508497E-5</v>
      </c>
      <c r="E2199" s="10">
        <f>SUM($C$5:C2199)/SUM($C$5:$C$3941)</f>
        <v>0.9669173837187659</v>
      </c>
      <c r="F2199" t="str">
        <f t="shared" si="409"/>
        <v>C</v>
      </c>
      <c r="G2199" s="21">
        <v>2.6704347826086958</v>
      </c>
      <c r="H2199" s="22">
        <f t="shared" si="410"/>
        <v>1.6022608695652174</v>
      </c>
      <c r="I2199" s="23">
        <v>3.5384615384615379</v>
      </c>
      <c r="J2199" s="23">
        <v>8.8527419890100649</v>
      </c>
      <c r="K2199" s="24">
        <f t="shared" si="411"/>
        <v>2.5018618664593664</v>
      </c>
      <c r="L2199" t="str">
        <f t="shared" si="412"/>
        <v>Z</v>
      </c>
      <c r="M2199" s="10">
        <f t="shared" si="413"/>
        <v>0.9</v>
      </c>
      <c r="N2199" s="24">
        <f t="shared" si="414"/>
        <v>1.2815515655446006</v>
      </c>
      <c r="O2199" s="25">
        <f t="shared" si="415"/>
        <v>16.044599850026312</v>
      </c>
      <c r="P2199" s="8">
        <f t="shared" si="416"/>
        <v>24</v>
      </c>
      <c r="Q2199" s="8">
        <f t="shared" si="417"/>
        <v>183.99999999999997</v>
      </c>
      <c r="R2199" s="8">
        <f t="shared" si="418"/>
        <v>151.55047297554739</v>
      </c>
      <c r="S2199" s="8">
        <f t="shared" si="419"/>
        <v>152</v>
      </c>
      <c r="T2199" t="s">
        <v>62</v>
      </c>
    </row>
    <row r="2200" spans="1:20" x14ac:dyDescent="0.35">
      <c r="A2200" s="18" t="s">
        <v>4447</v>
      </c>
      <c r="B2200" s="18" t="s">
        <v>4448</v>
      </c>
      <c r="C2200" s="19">
        <v>490.66</v>
      </c>
      <c r="D2200" s="20">
        <f t="shared" si="408"/>
        <v>5.3229858405669329E-5</v>
      </c>
      <c r="E2200" s="10">
        <f>SUM($C$5:C2200)/SUM($C$5:$C$3941)</f>
        <v>0.96697061357717151</v>
      </c>
      <c r="F2200" t="str">
        <f t="shared" si="409"/>
        <v>C</v>
      </c>
      <c r="G2200" s="21">
        <v>0.18487565938206479</v>
      </c>
      <c r="H2200" s="22">
        <f t="shared" si="410"/>
        <v>0.11092539562923888</v>
      </c>
      <c r="I2200" s="23">
        <v>51.03846153846154</v>
      </c>
      <c r="J2200" s="23">
        <v>253.84795213952361</v>
      </c>
      <c r="K2200" s="24">
        <f t="shared" si="411"/>
        <v>4.9736599514902888</v>
      </c>
      <c r="L2200" t="str">
        <f t="shared" si="412"/>
        <v>Z</v>
      </c>
      <c r="M2200" s="10">
        <f t="shared" si="413"/>
        <v>0.9</v>
      </c>
      <c r="N2200" s="24">
        <f t="shared" si="414"/>
        <v>1.2815515655446006</v>
      </c>
      <c r="O2200" s="25">
        <f t="shared" si="415"/>
        <v>460.07088198023132</v>
      </c>
      <c r="P2200" s="8">
        <f t="shared" si="416"/>
        <v>563</v>
      </c>
      <c r="Q2200" s="8">
        <f t="shared" si="417"/>
        <v>2654</v>
      </c>
      <c r="R2200" s="8">
        <f t="shared" si="418"/>
        <v>2187.5095813397884</v>
      </c>
      <c r="S2200" s="8">
        <f t="shared" si="419"/>
        <v>2188</v>
      </c>
      <c r="T2200" t="s">
        <v>62</v>
      </c>
    </row>
    <row r="2201" spans="1:20" x14ac:dyDescent="0.35">
      <c r="A2201" s="18" t="s">
        <v>4449</v>
      </c>
      <c r="B2201" s="18" t="s">
        <v>4450</v>
      </c>
      <c r="C2201" s="19">
        <v>490.41</v>
      </c>
      <c r="D2201" s="20">
        <f t="shared" si="408"/>
        <v>5.3202736845726765E-5</v>
      </c>
      <c r="E2201" s="10">
        <f>SUM($C$5:C2201)/SUM($C$5:$C$3941)</f>
        <v>0.96702381631401735</v>
      </c>
      <c r="F2201" t="str">
        <f t="shared" si="409"/>
        <v>C</v>
      </c>
      <c r="G2201" s="21">
        <v>1.3971794871794869</v>
      </c>
      <c r="H2201" s="22">
        <f t="shared" si="410"/>
        <v>0.83830769230769209</v>
      </c>
      <c r="I2201" s="23">
        <v>6.75</v>
      </c>
      <c r="J2201" s="23">
        <v>8.5723563923606818</v>
      </c>
      <c r="K2201" s="24">
        <f t="shared" si="411"/>
        <v>1.2699787247941752</v>
      </c>
      <c r="L2201" t="str">
        <f t="shared" si="412"/>
        <v>Y</v>
      </c>
      <c r="M2201" s="10">
        <f t="shared" si="413"/>
        <v>0.9</v>
      </c>
      <c r="N2201" s="24">
        <f t="shared" si="414"/>
        <v>1.2815515655446006</v>
      </c>
      <c r="O2201" s="25">
        <f t="shared" si="415"/>
        <v>15.536432470073871</v>
      </c>
      <c r="P2201" s="8">
        <f t="shared" si="416"/>
        <v>30</v>
      </c>
      <c r="Q2201" s="8">
        <f t="shared" si="417"/>
        <v>351</v>
      </c>
      <c r="R2201" s="8">
        <f t="shared" si="418"/>
        <v>289.37887933422996</v>
      </c>
      <c r="S2201" s="8">
        <f t="shared" si="419"/>
        <v>290</v>
      </c>
      <c r="T2201" t="s">
        <v>62</v>
      </c>
    </row>
    <row r="2202" spans="1:20" x14ac:dyDescent="0.35">
      <c r="A2202" s="18" t="s">
        <v>4451</v>
      </c>
      <c r="B2202" s="18" t="s">
        <v>4452</v>
      </c>
      <c r="C2202" s="19">
        <v>490.15</v>
      </c>
      <c r="D2202" s="20">
        <f t="shared" si="408"/>
        <v>5.3174530423386497E-5</v>
      </c>
      <c r="E2202" s="10">
        <f>SUM($C$5:C2202)/SUM($C$5:$C$3941)</f>
        <v>0.96707699084444076</v>
      </c>
      <c r="F2202" t="str">
        <f t="shared" si="409"/>
        <v>C</v>
      </c>
      <c r="G2202" s="21">
        <v>1.31760752688172</v>
      </c>
      <c r="H2202" s="22">
        <f t="shared" si="410"/>
        <v>0.790564516129032</v>
      </c>
      <c r="I2202" s="23">
        <v>7.1538461538461542</v>
      </c>
      <c r="J2202" s="23">
        <v>21.38203810548692</v>
      </c>
      <c r="K2202" s="24">
        <f t="shared" si="411"/>
        <v>2.9888870470035478</v>
      </c>
      <c r="L2202" t="str">
        <f t="shared" si="412"/>
        <v>Z</v>
      </c>
      <c r="M2202" s="10">
        <f t="shared" si="413"/>
        <v>0.9</v>
      </c>
      <c r="N2202" s="24">
        <f t="shared" si="414"/>
        <v>1.2815515655446006</v>
      </c>
      <c r="O2202" s="25">
        <f t="shared" si="415"/>
        <v>38.752540829320488</v>
      </c>
      <c r="P2202" s="8">
        <f t="shared" si="416"/>
        <v>54</v>
      </c>
      <c r="Q2202" s="8">
        <f t="shared" si="417"/>
        <v>372</v>
      </c>
      <c r="R2202" s="8">
        <f t="shared" si="418"/>
        <v>306.77347723823141</v>
      </c>
      <c r="S2202" s="8">
        <f t="shared" si="419"/>
        <v>307</v>
      </c>
      <c r="T2202" t="s">
        <v>62</v>
      </c>
    </row>
    <row r="2203" spans="1:20" x14ac:dyDescent="0.35">
      <c r="A2203" s="18" t="s">
        <v>4453</v>
      </c>
      <c r="B2203" s="18" t="s">
        <v>4454</v>
      </c>
      <c r="C2203" s="19">
        <v>489.99</v>
      </c>
      <c r="D2203" s="20">
        <f t="shared" si="408"/>
        <v>5.3157172625023257E-5</v>
      </c>
      <c r="E2203" s="10">
        <f>SUM($C$5:C2203)/SUM($C$5:$C$3941)</f>
        <v>0.96713014801706576</v>
      </c>
      <c r="F2203" t="str">
        <f t="shared" si="409"/>
        <v>C</v>
      </c>
      <c r="G2203" s="21">
        <v>0.41665816326530608</v>
      </c>
      <c r="H2203" s="22">
        <f t="shared" si="410"/>
        <v>0.24999489795918364</v>
      </c>
      <c r="I2203" s="23">
        <v>22.61538461538462</v>
      </c>
      <c r="J2203" s="23">
        <v>33.458873699826412</v>
      </c>
      <c r="K2203" s="24">
        <f t="shared" si="411"/>
        <v>1.4794740071351813</v>
      </c>
      <c r="L2203" t="str">
        <f t="shared" si="412"/>
        <v>Y</v>
      </c>
      <c r="M2203" s="10">
        <f t="shared" si="413"/>
        <v>0.9</v>
      </c>
      <c r="N2203" s="24">
        <f t="shared" si="414"/>
        <v>1.2815515655446006</v>
      </c>
      <c r="O2203" s="25">
        <f t="shared" si="415"/>
        <v>60.640447966598245</v>
      </c>
      <c r="P2203" s="8">
        <f t="shared" si="416"/>
        <v>106</v>
      </c>
      <c r="Q2203" s="8">
        <f t="shared" si="417"/>
        <v>1176.0000000000002</v>
      </c>
      <c r="R2203" s="8">
        <f t="shared" si="418"/>
        <v>969.95834982325152</v>
      </c>
      <c r="S2203" s="8">
        <f t="shared" si="419"/>
        <v>970</v>
      </c>
      <c r="T2203" t="s">
        <v>62</v>
      </c>
    </row>
    <row r="2204" spans="1:20" x14ac:dyDescent="0.35">
      <c r="A2204" s="18" t="s">
        <v>4455</v>
      </c>
      <c r="B2204" s="18" t="s">
        <v>4456</v>
      </c>
      <c r="C2204" s="19">
        <v>489.6</v>
      </c>
      <c r="D2204" s="20">
        <f t="shared" si="408"/>
        <v>5.3114862991512866E-5</v>
      </c>
      <c r="E2204" s="10">
        <f>SUM($C$5:C2204)/SUM($C$5:$C$3941)</f>
        <v>0.96718326288005729</v>
      </c>
      <c r="F2204" t="str">
        <f t="shared" si="409"/>
        <v>C</v>
      </c>
      <c r="G2204" s="21">
        <v>1.1492957746478869</v>
      </c>
      <c r="H2204" s="22">
        <f t="shared" si="410"/>
        <v>0.68957746478873216</v>
      </c>
      <c r="I2204" s="23">
        <v>8.1923076923076916</v>
      </c>
      <c r="J2204" s="23">
        <v>16.60975199203174</v>
      </c>
      <c r="K2204" s="24">
        <f t="shared" si="411"/>
        <v>2.027481463816081</v>
      </c>
      <c r="L2204" t="str">
        <f t="shared" si="412"/>
        <v>Z</v>
      </c>
      <c r="M2204" s="10">
        <f t="shared" si="413"/>
        <v>0.9</v>
      </c>
      <c r="N2204" s="24">
        <f t="shared" si="414"/>
        <v>1.2815515655446006</v>
      </c>
      <c r="O2204" s="25">
        <f t="shared" si="415"/>
        <v>30.103308630383687</v>
      </c>
      <c r="P2204" s="8">
        <f t="shared" si="416"/>
        <v>47</v>
      </c>
      <c r="Q2204" s="8">
        <f t="shared" si="417"/>
        <v>425.99999999999994</v>
      </c>
      <c r="R2204" s="8">
        <f t="shared" si="418"/>
        <v>351.5023777567194</v>
      </c>
      <c r="S2204" s="8">
        <f t="shared" si="419"/>
        <v>352</v>
      </c>
      <c r="T2204" t="s">
        <v>175</v>
      </c>
    </row>
    <row r="2205" spans="1:20" x14ac:dyDescent="0.35">
      <c r="A2205" s="18" t="s">
        <v>4457</v>
      </c>
      <c r="B2205" s="18" t="s">
        <v>4458</v>
      </c>
      <c r="C2205" s="19">
        <v>489.58</v>
      </c>
      <c r="D2205" s="20">
        <f t="shared" si="408"/>
        <v>5.3112693266717453E-5</v>
      </c>
      <c r="E2205" s="10">
        <f>SUM($C$5:C2205)/SUM($C$5:$C$3941)</f>
        <v>0.96723637557332398</v>
      </c>
      <c r="F2205" t="str">
        <f t="shared" si="409"/>
        <v>C</v>
      </c>
      <c r="G2205" s="21">
        <v>0.43210944395410411</v>
      </c>
      <c r="H2205" s="22">
        <f t="shared" si="410"/>
        <v>0.25926566637246246</v>
      </c>
      <c r="I2205" s="23">
        <v>21.78846153846154</v>
      </c>
      <c r="J2205" s="23">
        <v>29.026922282504739</v>
      </c>
      <c r="K2205" s="24">
        <f t="shared" si="411"/>
        <v>1.3322153209975696</v>
      </c>
      <c r="L2205" t="str">
        <f t="shared" si="412"/>
        <v>Y</v>
      </c>
      <c r="M2205" s="10">
        <f t="shared" si="413"/>
        <v>0.9</v>
      </c>
      <c r="N2205" s="24">
        <f t="shared" si="414"/>
        <v>1.2815515655446006</v>
      </c>
      <c r="O2205" s="25">
        <f t="shared" si="415"/>
        <v>52.608034152442251</v>
      </c>
      <c r="P2205" s="8">
        <f t="shared" si="416"/>
        <v>97</v>
      </c>
      <c r="Q2205" s="8">
        <f t="shared" si="417"/>
        <v>1133</v>
      </c>
      <c r="R2205" s="8">
        <f t="shared" si="418"/>
        <v>934.88340019617544</v>
      </c>
      <c r="S2205" s="8">
        <f t="shared" si="419"/>
        <v>935</v>
      </c>
      <c r="T2205" t="s">
        <v>62</v>
      </c>
    </row>
    <row r="2206" spans="1:20" x14ac:dyDescent="0.35">
      <c r="A2206" s="18" t="s">
        <v>4459</v>
      </c>
      <c r="B2206" s="18" t="s">
        <v>4460</v>
      </c>
      <c r="C2206" s="19">
        <v>488.63</v>
      </c>
      <c r="D2206" s="20">
        <f t="shared" si="408"/>
        <v>5.300963133893572E-5</v>
      </c>
      <c r="E2206" s="10">
        <f>SUM($C$5:C2206)/SUM($C$5:$C$3941)</f>
        <v>0.96728938520466301</v>
      </c>
      <c r="F2206" t="str">
        <f t="shared" si="409"/>
        <v>C</v>
      </c>
      <c r="G2206" s="21">
        <v>3.9726016260162602</v>
      </c>
      <c r="H2206" s="22">
        <f t="shared" si="410"/>
        <v>2.3835609756097562</v>
      </c>
      <c r="I2206" s="23">
        <v>2.365384615384615</v>
      </c>
      <c r="J2206" s="23">
        <v>5.990282477721391</v>
      </c>
      <c r="K2206" s="24">
        <f t="shared" si="411"/>
        <v>2.5324771450529462</v>
      </c>
      <c r="L2206" t="str">
        <f t="shared" si="412"/>
        <v>Z</v>
      </c>
      <c r="M2206" s="10">
        <f t="shared" si="413"/>
        <v>0.9</v>
      </c>
      <c r="N2206" s="24">
        <f t="shared" si="414"/>
        <v>1.2815515655446006</v>
      </c>
      <c r="O2206" s="25">
        <f t="shared" si="415"/>
        <v>10.856713712314045</v>
      </c>
      <c r="P2206" s="8">
        <f t="shared" si="416"/>
        <v>16</v>
      </c>
      <c r="Q2206" s="8">
        <f t="shared" si="417"/>
        <v>122.99999999999997</v>
      </c>
      <c r="R2206" s="8">
        <f t="shared" si="418"/>
        <v>101.59080937050418</v>
      </c>
      <c r="S2206" s="8">
        <f t="shared" si="419"/>
        <v>102</v>
      </c>
      <c r="T2206" t="s">
        <v>62</v>
      </c>
    </row>
    <row r="2207" spans="1:20" x14ac:dyDescent="0.35">
      <c r="A2207" s="18" t="s">
        <v>4461</v>
      </c>
      <c r="B2207" s="18" t="s">
        <v>4462</v>
      </c>
      <c r="C2207" s="19">
        <v>488.17</v>
      </c>
      <c r="D2207" s="20">
        <f t="shared" si="408"/>
        <v>5.2959727668641413E-5</v>
      </c>
      <c r="E2207" s="10">
        <f>SUM($C$5:C2207)/SUM($C$5:$C$3941)</f>
        <v>0.96734234493233162</v>
      </c>
      <c r="F2207" t="str">
        <f t="shared" si="409"/>
        <v>C</v>
      </c>
      <c r="G2207" s="21">
        <v>4.3979279279279284</v>
      </c>
      <c r="H2207" s="22">
        <f t="shared" si="410"/>
        <v>2.6387567567567571</v>
      </c>
      <c r="I2207" s="23">
        <v>2.134615384615385</v>
      </c>
      <c r="J2207" s="23">
        <v>2.376592107461621</v>
      </c>
      <c r="K2207" s="24">
        <f t="shared" si="411"/>
        <v>1.1133584647567951</v>
      </c>
      <c r="L2207" t="str">
        <f t="shared" si="412"/>
        <v>Y</v>
      </c>
      <c r="M2207" s="10">
        <f t="shared" si="413"/>
        <v>0.9</v>
      </c>
      <c r="N2207" s="24">
        <f t="shared" si="414"/>
        <v>1.2815515655446006</v>
      </c>
      <c r="O2207" s="25">
        <f t="shared" si="415"/>
        <v>4.3073060774039797</v>
      </c>
      <c r="P2207" s="8">
        <f t="shared" si="416"/>
        <v>9</v>
      </c>
      <c r="Q2207" s="8">
        <f t="shared" si="417"/>
        <v>111.00000000000003</v>
      </c>
      <c r="R2207" s="8">
        <f t="shared" si="418"/>
        <v>91.722695282883933</v>
      </c>
      <c r="S2207" s="8">
        <f t="shared" si="419"/>
        <v>92</v>
      </c>
      <c r="T2207" t="s">
        <v>175</v>
      </c>
    </row>
    <row r="2208" spans="1:20" x14ac:dyDescent="0.35">
      <c r="A2208" s="18" t="s">
        <v>4463</v>
      </c>
      <c r="B2208" s="18" t="s">
        <v>4464</v>
      </c>
      <c r="C2208" s="19">
        <v>487.67</v>
      </c>
      <c r="D2208" s="20">
        <f t="shared" si="408"/>
        <v>5.2905484548756285E-5</v>
      </c>
      <c r="E2208" s="10">
        <f>SUM($C$5:C2208)/SUM($C$5:$C$3941)</f>
        <v>0.96739525041688035</v>
      </c>
      <c r="F2208" t="str">
        <f t="shared" si="409"/>
        <v>C</v>
      </c>
      <c r="G2208" s="21">
        <v>5.7372941176470587</v>
      </c>
      <c r="H2208" s="22">
        <f t="shared" si="410"/>
        <v>3.4423764705882349</v>
      </c>
      <c r="I2208" s="23">
        <v>1.634615384615385</v>
      </c>
      <c r="J2208" s="23">
        <v>3.3315417508123359</v>
      </c>
      <c r="K2208" s="24">
        <f t="shared" si="411"/>
        <v>2.0381196593204876</v>
      </c>
      <c r="L2208" t="str">
        <f t="shared" si="412"/>
        <v>Z</v>
      </c>
      <c r="M2208" s="10">
        <f t="shared" si="413"/>
        <v>0.9</v>
      </c>
      <c r="N2208" s="24">
        <f t="shared" si="414"/>
        <v>1.2815515655446006</v>
      </c>
      <c r="O2208" s="25">
        <f t="shared" si="415"/>
        <v>6.038044974291326</v>
      </c>
      <c r="P2208" s="8">
        <f t="shared" si="416"/>
        <v>10</v>
      </c>
      <c r="Q2208" s="8">
        <f t="shared" si="417"/>
        <v>85.000000000000028</v>
      </c>
      <c r="R2208" s="8">
        <f t="shared" si="418"/>
        <v>70.274097748960997</v>
      </c>
      <c r="S2208" s="8">
        <f t="shared" si="419"/>
        <v>71</v>
      </c>
      <c r="T2208" t="s">
        <v>62</v>
      </c>
    </row>
    <row r="2209" spans="1:20" x14ac:dyDescent="0.35">
      <c r="A2209" s="18" t="s">
        <v>4465</v>
      </c>
      <c r="B2209" s="18" t="s">
        <v>4466</v>
      </c>
      <c r="C2209" s="19">
        <v>485.7</v>
      </c>
      <c r="D2209" s="20">
        <f t="shared" si="408"/>
        <v>5.2691766656408897E-5</v>
      </c>
      <c r="E2209" s="10">
        <f>SUM($C$5:C2209)/SUM($C$5:$C$3941)</f>
        <v>0.96744794218353669</v>
      </c>
      <c r="F2209" t="str">
        <f t="shared" si="409"/>
        <v>C</v>
      </c>
      <c r="G2209" s="21">
        <v>3.597777777777778</v>
      </c>
      <c r="H2209" s="22">
        <f t="shared" si="410"/>
        <v>2.1586666666666665</v>
      </c>
      <c r="I2209" s="23">
        <v>2.5961538461538458</v>
      </c>
      <c r="J2209" s="23">
        <v>3.7430176322687969</v>
      </c>
      <c r="K2209" s="24">
        <f t="shared" si="411"/>
        <v>1.4417549398368701</v>
      </c>
      <c r="L2209" t="str">
        <f t="shared" si="412"/>
        <v>Y</v>
      </c>
      <c r="M2209" s="10">
        <f t="shared" si="413"/>
        <v>0.9</v>
      </c>
      <c r="N2209" s="24">
        <f t="shared" si="414"/>
        <v>1.2815515655446006</v>
      </c>
      <c r="O2209" s="25">
        <f t="shared" si="415"/>
        <v>6.7837987615474722</v>
      </c>
      <c r="P2209" s="8">
        <f t="shared" si="416"/>
        <v>12</v>
      </c>
      <c r="Q2209" s="8">
        <f t="shared" si="417"/>
        <v>134.99999999999997</v>
      </c>
      <c r="R2209" s="8">
        <f t="shared" si="418"/>
        <v>111.83792208065248</v>
      </c>
      <c r="S2209" s="8">
        <f t="shared" si="419"/>
        <v>112</v>
      </c>
      <c r="T2209" t="s">
        <v>62</v>
      </c>
    </row>
    <row r="2210" spans="1:20" x14ac:dyDescent="0.35">
      <c r="A2210" s="18" t="s">
        <v>4467</v>
      </c>
      <c r="B2210" s="18" t="s">
        <v>4468</v>
      </c>
      <c r="C2210" s="19">
        <v>485.31</v>
      </c>
      <c r="D2210" s="20">
        <f t="shared" si="408"/>
        <v>5.2649457022898506E-5</v>
      </c>
      <c r="E2210" s="10">
        <f>SUM($C$5:C2210)/SUM($C$5:$C$3941)</f>
        <v>0.96750059164055968</v>
      </c>
      <c r="F2210" t="str">
        <f t="shared" si="409"/>
        <v>C</v>
      </c>
      <c r="G2210" s="21">
        <v>1.2348854961832061</v>
      </c>
      <c r="H2210" s="22">
        <f t="shared" si="410"/>
        <v>0.74093129770992361</v>
      </c>
      <c r="I2210" s="23">
        <v>7.5576923076923066</v>
      </c>
      <c r="J2210" s="23">
        <v>25.744151029257001</v>
      </c>
      <c r="K2210" s="24">
        <f t="shared" si="411"/>
        <v>3.406350772318993</v>
      </c>
      <c r="L2210" t="str">
        <f t="shared" si="412"/>
        <v>Z</v>
      </c>
      <c r="M2210" s="10">
        <f t="shared" si="413"/>
        <v>0.9</v>
      </c>
      <c r="N2210" s="24">
        <f t="shared" si="414"/>
        <v>1.2815515655446006</v>
      </c>
      <c r="O2210" s="25">
        <f t="shared" si="415"/>
        <v>46.658380223420522</v>
      </c>
      <c r="P2210" s="8">
        <f t="shared" si="416"/>
        <v>62</v>
      </c>
      <c r="Q2210" s="8">
        <f t="shared" si="417"/>
        <v>392.99999999999994</v>
      </c>
      <c r="R2210" s="8">
        <f t="shared" si="418"/>
        <v>325.70340805769797</v>
      </c>
      <c r="S2210" s="8">
        <f t="shared" si="419"/>
        <v>326</v>
      </c>
      <c r="T2210" t="s">
        <v>62</v>
      </c>
    </row>
    <row r="2211" spans="1:20" x14ac:dyDescent="0.35">
      <c r="A2211" s="18" t="s">
        <v>4469</v>
      </c>
      <c r="B2211" s="18" t="s">
        <v>4470</v>
      </c>
      <c r="C2211" s="19">
        <v>484.37</v>
      </c>
      <c r="D2211" s="20">
        <f t="shared" si="408"/>
        <v>5.2547479957514471E-5</v>
      </c>
      <c r="E2211" s="10">
        <f>SUM($C$5:C2211)/SUM($C$5:$C$3941)</f>
        <v>0.9675531391205171</v>
      </c>
      <c r="F2211" t="str">
        <f t="shared" si="409"/>
        <v>C</v>
      </c>
      <c r="G2211" s="21">
        <v>4.2488596491228066</v>
      </c>
      <c r="H2211" s="22">
        <f t="shared" si="410"/>
        <v>2.5493157894736838</v>
      </c>
      <c r="I2211" s="23">
        <v>2.192307692307693</v>
      </c>
      <c r="J2211" s="23">
        <v>3.042434922296656</v>
      </c>
      <c r="K2211" s="24">
        <f t="shared" si="411"/>
        <v>1.3877773329774217</v>
      </c>
      <c r="L2211" t="str">
        <f t="shared" si="412"/>
        <v>Y</v>
      </c>
      <c r="M2211" s="10">
        <f t="shared" si="413"/>
        <v>0.9</v>
      </c>
      <c r="N2211" s="24">
        <f t="shared" si="414"/>
        <v>1.2815515655446006</v>
      </c>
      <c r="O2211" s="25">
        <f t="shared" si="415"/>
        <v>5.5140713418051757</v>
      </c>
      <c r="P2211" s="8">
        <f t="shared" si="416"/>
        <v>10</v>
      </c>
      <c r="Q2211" s="8">
        <f t="shared" si="417"/>
        <v>114.00000000000003</v>
      </c>
      <c r="R2211" s="8">
        <f t="shared" si="418"/>
        <v>94.570482666391428</v>
      </c>
      <c r="S2211" s="8">
        <f t="shared" si="419"/>
        <v>95</v>
      </c>
      <c r="T2211" t="s">
        <v>62</v>
      </c>
    </row>
    <row r="2212" spans="1:20" x14ac:dyDescent="0.35">
      <c r="A2212" s="18" t="s">
        <v>4471</v>
      </c>
      <c r="B2212" s="18" t="s">
        <v>4472</v>
      </c>
      <c r="C2212" s="19">
        <v>484.12</v>
      </c>
      <c r="D2212" s="20">
        <f t="shared" si="408"/>
        <v>5.2520358397571907E-5</v>
      </c>
      <c r="E2212" s="10">
        <f>SUM($C$5:C2212)/SUM($C$5:$C$3941)</f>
        <v>0.96760565947891453</v>
      </c>
      <c r="F2212" t="str">
        <f t="shared" si="409"/>
        <v>C</v>
      </c>
      <c r="G2212" s="21">
        <v>1.698666666666667</v>
      </c>
      <c r="H2212" s="22">
        <f t="shared" si="410"/>
        <v>1.0192000000000001</v>
      </c>
      <c r="I2212" s="23">
        <v>5.4807692307692308</v>
      </c>
      <c r="J2212" s="23">
        <v>13.98387079938658</v>
      </c>
      <c r="K2212" s="24">
        <f t="shared" si="411"/>
        <v>2.5514430932214109</v>
      </c>
      <c r="L2212" t="str">
        <f t="shared" si="412"/>
        <v>Z</v>
      </c>
      <c r="M2212" s="10">
        <f t="shared" si="413"/>
        <v>0.9</v>
      </c>
      <c r="N2212" s="24">
        <f t="shared" si="414"/>
        <v>1.2815515655446006</v>
      </c>
      <c r="O2212" s="25">
        <f t="shared" si="415"/>
        <v>25.344194104962771</v>
      </c>
      <c r="P2212" s="8">
        <f t="shared" si="416"/>
        <v>37</v>
      </c>
      <c r="Q2212" s="8">
        <f t="shared" si="417"/>
        <v>285</v>
      </c>
      <c r="R2212" s="8">
        <f t="shared" si="418"/>
        <v>236.48724413909167</v>
      </c>
      <c r="S2212" s="8">
        <f t="shared" si="419"/>
        <v>237</v>
      </c>
      <c r="T2212" t="s">
        <v>62</v>
      </c>
    </row>
    <row r="2213" spans="1:20" x14ac:dyDescent="0.35">
      <c r="A2213" s="18" t="s">
        <v>4473</v>
      </c>
      <c r="B2213" s="18" t="s">
        <v>4474</v>
      </c>
      <c r="C2213" s="19">
        <v>484.05</v>
      </c>
      <c r="D2213" s="20">
        <f t="shared" si="408"/>
        <v>5.251276436078799E-5</v>
      </c>
      <c r="E2213" s="10">
        <f>SUM($C$5:C2213)/SUM($C$5:$C$3941)</f>
        <v>0.96765817224327544</v>
      </c>
      <c r="F2213" t="str">
        <f t="shared" si="409"/>
        <v>C</v>
      </c>
      <c r="G2213" s="21">
        <v>5.8319277108433738</v>
      </c>
      <c r="H2213" s="22">
        <f t="shared" si="410"/>
        <v>3.4991566265060241</v>
      </c>
      <c r="I2213" s="23">
        <v>1.596153846153846</v>
      </c>
      <c r="J2213" s="23">
        <v>7.1215211400666556</v>
      </c>
      <c r="K2213" s="24">
        <f t="shared" si="411"/>
        <v>4.4616758949815196</v>
      </c>
      <c r="L2213" t="str">
        <f t="shared" si="412"/>
        <v>Z</v>
      </c>
      <c r="M2213" s="10">
        <f t="shared" si="413"/>
        <v>0.9</v>
      </c>
      <c r="N2213" s="24">
        <f t="shared" si="414"/>
        <v>1.2815515655446006</v>
      </c>
      <c r="O2213" s="25">
        <f t="shared" si="415"/>
        <v>12.906956642102449</v>
      </c>
      <c r="P2213" s="8">
        <f t="shared" si="416"/>
        <v>17</v>
      </c>
      <c r="Q2213" s="8">
        <f t="shared" si="417"/>
        <v>83</v>
      </c>
      <c r="R2213" s="8">
        <f t="shared" si="418"/>
        <v>68.876703430504264</v>
      </c>
      <c r="S2213" s="8">
        <f t="shared" si="419"/>
        <v>69</v>
      </c>
      <c r="T2213" t="s">
        <v>62</v>
      </c>
    </row>
    <row r="2214" spans="1:20" x14ac:dyDescent="0.35">
      <c r="A2214" s="18" t="s">
        <v>4475</v>
      </c>
      <c r="B2214" s="18" t="s">
        <v>4476</v>
      </c>
      <c r="C2214" s="19">
        <v>483</v>
      </c>
      <c r="D2214" s="20">
        <f t="shared" si="408"/>
        <v>5.2398853809029231E-5</v>
      </c>
      <c r="E2214" s="10">
        <f>SUM($C$5:C2214)/SUM($C$5:$C$3941)</f>
        <v>0.96771057109708447</v>
      </c>
      <c r="F2214" t="str">
        <f t="shared" si="409"/>
        <v>C</v>
      </c>
      <c r="G2214" s="21">
        <v>0.42</v>
      </c>
      <c r="H2214" s="22">
        <f t="shared" si="410"/>
        <v>0.252</v>
      </c>
      <c r="I2214" s="23">
        <v>22.11538461538462</v>
      </c>
      <c r="J2214" s="23">
        <v>39.187159684811249</v>
      </c>
      <c r="K2214" s="24">
        <f t="shared" si="411"/>
        <v>1.7719411335740736</v>
      </c>
      <c r="L2214" t="str">
        <f t="shared" si="412"/>
        <v>Y</v>
      </c>
      <c r="M2214" s="10">
        <f t="shared" si="413"/>
        <v>0.9</v>
      </c>
      <c r="N2214" s="24">
        <f t="shared" si="414"/>
        <v>1.2815515655446006</v>
      </c>
      <c r="O2214" s="25">
        <f t="shared" si="415"/>
        <v>71.022322482956184</v>
      </c>
      <c r="P2214" s="8">
        <f t="shared" si="416"/>
        <v>116</v>
      </c>
      <c r="Q2214" s="8">
        <f t="shared" si="417"/>
        <v>1150.0000000000002</v>
      </c>
      <c r="R2214" s="8">
        <f t="shared" si="418"/>
        <v>955.35250703518489</v>
      </c>
      <c r="S2214" s="8">
        <f t="shared" si="419"/>
        <v>956</v>
      </c>
      <c r="T2214" t="s">
        <v>175</v>
      </c>
    </row>
    <row r="2215" spans="1:20" x14ac:dyDescent="0.35">
      <c r="A2215" s="18" t="s">
        <v>4477</v>
      </c>
      <c r="B2215" s="18" t="s">
        <v>4478</v>
      </c>
      <c r="C2215" s="19">
        <v>482.79</v>
      </c>
      <c r="D2215" s="20">
        <f t="shared" si="408"/>
        <v>5.237607169867748E-5</v>
      </c>
      <c r="E2215" s="10">
        <f>SUM($C$5:C2215)/SUM($C$5:$C$3941)</f>
        <v>0.96776294716878308</v>
      </c>
      <c r="F2215" t="str">
        <f t="shared" si="409"/>
        <v>C</v>
      </c>
      <c r="G2215" s="21">
        <v>1.63657627118644</v>
      </c>
      <c r="H2215" s="22">
        <f t="shared" si="410"/>
        <v>0.98194576271186396</v>
      </c>
      <c r="I2215" s="23">
        <v>5.6730769230769234</v>
      </c>
      <c r="J2215" s="23">
        <v>7.547811405538341</v>
      </c>
      <c r="K2215" s="24">
        <f t="shared" si="411"/>
        <v>1.3304616714847244</v>
      </c>
      <c r="L2215" t="str">
        <f t="shared" si="412"/>
        <v>Y</v>
      </c>
      <c r="M2215" s="10">
        <f t="shared" si="413"/>
        <v>0.9</v>
      </c>
      <c r="N2215" s="24">
        <f t="shared" si="414"/>
        <v>1.2815515655446006</v>
      </c>
      <c r="O2215" s="25">
        <f t="shared" si="415"/>
        <v>13.679559835321626</v>
      </c>
      <c r="P2215" s="8">
        <f t="shared" si="416"/>
        <v>26</v>
      </c>
      <c r="Q2215" s="8">
        <f t="shared" si="417"/>
        <v>295</v>
      </c>
      <c r="R2215" s="8">
        <f t="shared" si="418"/>
        <v>245.12197976755934</v>
      </c>
      <c r="S2215" s="8">
        <f t="shared" si="419"/>
        <v>246</v>
      </c>
      <c r="T2215" t="s">
        <v>62</v>
      </c>
    </row>
    <row r="2216" spans="1:20" x14ac:dyDescent="0.35">
      <c r="A2216" s="18" t="s">
        <v>4479</v>
      </c>
      <c r="B2216" s="18" t="s">
        <v>4480</v>
      </c>
      <c r="C2216" s="19">
        <v>482.33</v>
      </c>
      <c r="D2216" s="20">
        <f t="shared" si="408"/>
        <v>5.2326168028383166E-5</v>
      </c>
      <c r="E2216" s="10">
        <f>SUM($C$5:C2216)/SUM($C$5:$C$3941)</f>
        <v>0.9678152733368115</v>
      </c>
      <c r="F2216" t="str">
        <f t="shared" si="409"/>
        <v>C</v>
      </c>
      <c r="G2216" s="21">
        <v>1.060065934065934</v>
      </c>
      <c r="H2216" s="22">
        <f t="shared" si="410"/>
        <v>0.63603956043956034</v>
      </c>
      <c r="I2216" s="23">
        <v>8.75</v>
      </c>
      <c r="J2216" s="23">
        <v>17.12797848722445</v>
      </c>
      <c r="K2216" s="24">
        <f t="shared" si="411"/>
        <v>1.9574832556827944</v>
      </c>
      <c r="L2216" t="str">
        <f t="shared" si="412"/>
        <v>Y</v>
      </c>
      <c r="M2216" s="10">
        <f t="shared" si="413"/>
        <v>0.9</v>
      </c>
      <c r="N2216" s="24">
        <f t="shared" si="414"/>
        <v>1.2815515655446006</v>
      </c>
      <c r="O2216" s="25">
        <f t="shared" si="415"/>
        <v>31.042535906788068</v>
      </c>
      <c r="P2216" s="8">
        <f t="shared" si="416"/>
        <v>49</v>
      </c>
      <c r="Q2216" s="8">
        <f t="shared" si="417"/>
        <v>455</v>
      </c>
      <c r="R2216" s="8">
        <f t="shared" si="418"/>
        <v>378.24973442878962</v>
      </c>
      <c r="S2216" s="8">
        <f t="shared" si="419"/>
        <v>379</v>
      </c>
      <c r="T2216" t="s">
        <v>175</v>
      </c>
    </row>
    <row r="2217" spans="1:20" x14ac:dyDescent="0.35">
      <c r="A2217" s="18" t="s">
        <v>4481</v>
      </c>
      <c r="B2217" s="18" t="s">
        <v>4482</v>
      </c>
      <c r="C2217" s="19">
        <v>482.3</v>
      </c>
      <c r="D2217" s="20">
        <f t="shared" si="408"/>
        <v>5.2322913441190062E-5</v>
      </c>
      <c r="E2217" s="10">
        <f>SUM($C$5:C2217)/SUM($C$5:$C$3941)</f>
        <v>0.96786759625025276</v>
      </c>
      <c r="F2217" t="str">
        <f t="shared" si="409"/>
        <v>C</v>
      </c>
      <c r="G2217" s="21">
        <v>1.855</v>
      </c>
      <c r="H2217" s="22">
        <f t="shared" si="410"/>
        <v>1.113</v>
      </c>
      <c r="I2217" s="23">
        <v>5</v>
      </c>
      <c r="J2217" s="23">
        <v>13.62235763188518</v>
      </c>
      <c r="K2217" s="24">
        <f t="shared" si="411"/>
        <v>2.724471526377036</v>
      </c>
      <c r="L2217" t="str">
        <f t="shared" si="412"/>
        <v>Z</v>
      </c>
      <c r="M2217" s="10">
        <f t="shared" si="413"/>
        <v>0.9</v>
      </c>
      <c r="N2217" s="24">
        <f t="shared" si="414"/>
        <v>1.2815515655446006</v>
      </c>
      <c r="O2217" s="25">
        <f t="shared" si="415"/>
        <v>24.688992121184622</v>
      </c>
      <c r="P2217" s="8">
        <f t="shared" si="416"/>
        <v>35</v>
      </c>
      <c r="Q2217" s="8">
        <f t="shared" si="417"/>
        <v>260</v>
      </c>
      <c r="R2217" s="8">
        <f t="shared" si="418"/>
        <v>216.14942753211682</v>
      </c>
      <c r="S2217" s="8">
        <f t="shared" si="419"/>
        <v>217</v>
      </c>
      <c r="T2217" t="s">
        <v>175</v>
      </c>
    </row>
    <row r="2218" spans="1:20" x14ac:dyDescent="0.35">
      <c r="A2218" s="18" t="s">
        <v>4483</v>
      </c>
      <c r="B2218" s="18" t="s">
        <v>4484</v>
      </c>
      <c r="C2218" s="19">
        <v>482.09</v>
      </c>
      <c r="D2218" s="20">
        <f t="shared" si="408"/>
        <v>5.2300131330838305E-5</v>
      </c>
      <c r="E2218" s="10">
        <f>SUM($C$5:C2218)/SUM($C$5:$C$3941)</f>
        <v>0.96791989638158349</v>
      </c>
      <c r="F2218" t="str">
        <f t="shared" si="409"/>
        <v>C</v>
      </c>
      <c r="G2218" s="21">
        <v>0.85628774422735343</v>
      </c>
      <c r="H2218" s="22">
        <f t="shared" si="410"/>
        <v>0.51377264653641208</v>
      </c>
      <c r="I2218" s="23">
        <v>10.82692307692308</v>
      </c>
      <c r="J2218" s="23">
        <v>10.174403010566159</v>
      </c>
      <c r="K2218" s="24">
        <f t="shared" si="411"/>
        <v>0.93973171678408551</v>
      </c>
      <c r="L2218" t="str">
        <f t="shared" si="412"/>
        <v>X</v>
      </c>
      <c r="M2218" s="10">
        <f t="shared" si="413"/>
        <v>0.9</v>
      </c>
      <c r="N2218" s="24">
        <f t="shared" si="414"/>
        <v>1.2815515655446006</v>
      </c>
      <c r="O2218" s="25">
        <f t="shared" si="415"/>
        <v>18.439961903339221</v>
      </c>
      <c r="P2218" s="8">
        <f t="shared" si="416"/>
        <v>41</v>
      </c>
      <c r="Q2218" s="8">
        <f t="shared" si="417"/>
        <v>563.00000000000023</v>
      </c>
      <c r="R2218" s="8">
        <f t="shared" si="418"/>
        <v>468.1485752371949</v>
      </c>
      <c r="S2218" s="8">
        <f t="shared" si="419"/>
        <v>469</v>
      </c>
      <c r="T2218" t="s">
        <v>62</v>
      </c>
    </row>
    <row r="2219" spans="1:20" x14ac:dyDescent="0.35">
      <c r="A2219" s="18" t="s">
        <v>4485</v>
      </c>
      <c r="B2219" s="18" t="s">
        <v>4486</v>
      </c>
      <c r="C2219" s="19">
        <v>481.92</v>
      </c>
      <c r="D2219" s="20">
        <f t="shared" si="408"/>
        <v>5.2281688670077368E-5</v>
      </c>
      <c r="E2219" s="10">
        <f>SUM($C$5:C2219)/SUM($C$5:$C$3941)</f>
        <v>0.9679721780702536</v>
      </c>
      <c r="F2219" t="str">
        <f t="shared" si="409"/>
        <v>C</v>
      </c>
      <c r="G2219" s="21">
        <v>3.4921739130434779</v>
      </c>
      <c r="H2219" s="22">
        <f t="shared" si="410"/>
        <v>2.0953043478260867</v>
      </c>
      <c r="I2219" s="23">
        <v>2.6538461538461542</v>
      </c>
      <c r="J2219" s="23">
        <v>4.6857506791172394</v>
      </c>
      <c r="K2219" s="24">
        <f t="shared" si="411"/>
        <v>1.7656451834354814</v>
      </c>
      <c r="L2219" t="str">
        <f t="shared" si="412"/>
        <v>Y</v>
      </c>
      <c r="M2219" s="10">
        <f t="shared" si="413"/>
        <v>0.9</v>
      </c>
      <c r="N2219" s="24">
        <f t="shared" si="414"/>
        <v>1.2815515655446006</v>
      </c>
      <c r="O2219" s="25">
        <f t="shared" si="415"/>
        <v>8.4923964503603564</v>
      </c>
      <c r="P2219" s="8">
        <f t="shared" si="416"/>
        <v>14</v>
      </c>
      <c r="Q2219" s="8">
        <f t="shared" si="417"/>
        <v>138.00000000000003</v>
      </c>
      <c r="R2219" s="8">
        <f t="shared" si="418"/>
        <v>114.77068770802116</v>
      </c>
      <c r="S2219" s="8">
        <f t="shared" si="419"/>
        <v>115</v>
      </c>
      <c r="T2219" t="s">
        <v>62</v>
      </c>
    </row>
    <row r="2220" spans="1:20" x14ac:dyDescent="0.35">
      <c r="A2220" s="18" t="s">
        <v>4487</v>
      </c>
      <c r="B2220" s="18" t="s">
        <v>4488</v>
      </c>
      <c r="C2220" s="19">
        <v>481.55</v>
      </c>
      <c r="D2220" s="20">
        <f t="shared" si="408"/>
        <v>5.2241548761362377E-5</v>
      </c>
      <c r="E2220" s="10">
        <f>SUM($C$5:C2220)/SUM($C$5:$C$3941)</f>
        <v>0.96802441961901509</v>
      </c>
      <c r="F2220" t="str">
        <f t="shared" si="409"/>
        <v>C</v>
      </c>
      <c r="G2220" s="21">
        <v>9.827551020408162</v>
      </c>
      <c r="H2220" s="22">
        <f t="shared" si="410"/>
        <v>5.8965306122448968</v>
      </c>
      <c r="I2220" s="23">
        <v>0.94230769230769229</v>
      </c>
      <c r="J2220" s="23">
        <v>1.6138306825985591</v>
      </c>
      <c r="K2220" s="24">
        <f t="shared" si="411"/>
        <v>1.7126366427576547</v>
      </c>
      <c r="L2220" t="str">
        <f t="shared" si="412"/>
        <v>Y</v>
      </c>
      <c r="M2220" s="10">
        <f t="shared" si="413"/>
        <v>0.9</v>
      </c>
      <c r="N2220" s="24">
        <f t="shared" si="414"/>
        <v>1.2815515655446006</v>
      </c>
      <c r="O2220" s="25">
        <f t="shared" si="415"/>
        <v>2.9248867255064046</v>
      </c>
      <c r="P2220" s="8">
        <f t="shared" si="416"/>
        <v>5</v>
      </c>
      <c r="Q2220" s="8">
        <f t="shared" si="417"/>
        <v>49</v>
      </c>
      <c r="R2220" s="8">
        <f t="shared" si="418"/>
        <v>40.767563756787816</v>
      </c>
      <c r="S2220" s="8">
        <f t="shared" si="419"/>
        <v>41</v>
      </c>
      <c r="T2220" t="s">
        <v>62</v>
      </c>
    </row>
    <row r="2221" spans="1:20" x14ac:dyDescent="0.35">
      <c r="A2221" s="18" t="s">
        <v>4489</v>
      </c>
      <c r="B2221" s="18" t="s">
        <v>4490</v>
      </c>
      <c r="C2221" s="19">
        <v>480.75</v>
      </c>
      <c r="D2221" s="20">
        <f t="shared" si="408"/>
        <v>5.2154759769546175E-5</v>
      </c>
      <c r="E2221" s="10">
        <f>SUM($C$5:C2221)/SUM($C$5:$C$3941)</f>
        <v>0.96807657437878458</v>
      </c>
      <c r="F2221" t="str">
        <f t="shared" si="409"/>
        <v>C</v>
      </c>
      <c r="G2221" s="21">
        <v>3.0621019108280261</v>
      </c>
      <c r="H2221" s="22">
        <f t="shared" si="410"/>
        <v>1.8372611464968156</v>
      </c>
      <c r="I2221" s="23">
        <v>3.0192307692307692</v>
      </c>
      <c r="J2221" s="23">
        <v>5.4430757762946564</v>
      </c>
      <c r="K2221" s="24">
        <f t="shared" si="411"/>
        <v>1.802802167944727</v>
      </c>
      <c r="L2221" t="str">
        <f t="shared" si="412"/>
        <v>Y</v>
      </c>
      <c r="M2221" s="10">
        <f t="shared" si="413"/>
        <v>0.9</v>
      </c>
      <c r="N2221" s="24">
        <f t="shared" si="414"/>
        <v>1.2815515655446006</v>
      </c>
      <c r="O2221" s="25">
        <f t="shared" si="415"/>
        <v>9.8649630693444372</v>
      </c>
      <c r="P2221" s="8">
        <f t="shared" si="416"/>
        <v>16</v>
      </c>
      <c r="Q2221" s="8">
        <f t="shared" si="417"/>
        <v>157</v>
      </c>
      <c r="R2221" s="8">
        <f t="shared" si="418"/>
        <v>130.73123941740823</v>
      </c>
      <c r="S2221" s="8">
        <f t="shared" si="419"/>
        <v>131</v>
      </c>
      <c r="T2221" t="s">
        <v>62</v>
      </c>
    </row>
    <row r="2222" spans="1:20" x14ac:dyDescent="0.35">
      <c r="A2222" s="18" t="s">
        <v>4491</v>
      </c>
      <c r="B2222" s="18" t="s">
        <v>4492</v>
      </c>
      <c r="C2222" s="19">
        <v>479.51</v>
      </c>
      <c r="D2222" s="20">
        <f t="shared" si="408"/>
        <v>5.2020236832231072E-5</v>
      </c>
      <c r="E2222" s="10">
        <f>SUM($C$5:C2222)/SUM($C$5:$C$3941)</f>
        <v>0.96812859461561684</v>
      </c>
      <c r="F2222" t="str">
        <f t="shared" si="409"/>
        <v>C</v>
      </c>
      <c r="G2222" s="21">
        <v>1.743672727272727</v>
      </c>
      <c r="H2222" s="22">
        <f t="shared" si="410"/>
        <v>1.0462036363636362</v>
      </c>
      <c r="I2222" s="23">
        <v>5.2884615384615383</v>
      </c>
      <c r="J2222" s="23">
        <v>13.862541625972669</v>
      </c>
      <c r="K2222" s="24">
        <f t="shared" si="411"/>
        <v>2.621280598365741</v>
      </c>
      <c r="L2222" t="str">
        <f t="shared" si="412"/>
        <v>Z</v>
      </c>
      <c r="M2222" s="10">
        <f t="shared" si="413"/>
        <v>0.9</v>
      </c>
      <c r="N2222" s="24">
        <f t="shared" si="414"/>
        <v>1.2815515655446006</v>
      </c>
      <c r="O2222" s="25">
        <f t="shared" si="415"/>
        <v>25.124298614957837</v>
      </c>
      <c r="P2222" s="8">
        <f t="shared" si="416"/>
        <v>36</v>
      </c>
      <c r="Q2222" s="8">
        <f t="shared" si="417"/>
        <v>275</v>
      </c>
      <c r="R2222" s="8">
        <f t="shared" si="418"/>
        <v>229.28372678455872</v>
      </c>
      <c r="S2222" s="8">
        <f t="shared" si="419"/>
        <v>230</v>
      </c>
      <c r="T2222" t="s">
        <v>175</v>
      </c>
    </row>
    <row r="2223" spans="1:20" x14ac:dyDescent="0.35">
      <c r="A2223" s="18" t="s">
        <v>4493</v>
      </c>
      <c r="B2223" s="18" t="s">
        <v>4494</v>
      </c>
      <c r="C2223" s="19">
        <v>479.27</v>
      </c>
      <c r="D2223" s="20">
        <f t="shared" si="408"/>
        <v>5.1994200134686212E-5</v>
      </c>
      <c r="E2223" s="10">
        <f>SUM($C$5:C2223)/SUM($C$5:$C$3941)</f>
        <v>0.96818058881575142</v>
      </c>
      <c r="F2223" t="str">
        <f t="shared" si="409"/>
        <v>C</v>
      </c>
      <c r="G2223" s="21">
        <v>0.88918367346938776</v>
      </c>
      <c r="H2223" s="22">
        <f t="shared" si="410"/>
        <v>0.53351020408163263</v>
      </c>
      <c r="I2223" s="23">
        <v>10.36538461538461</v>
      </c>
      <c r="J2223" s="23">
        <v>12.701750452400359</v>
      </c>
      <c r="K2223" s="24">
        <f t="shared" si="411"/>
        <v>1.2254007857603322</v>
      </c>
      <c r="L2223" t="str">
        <f t="shared" si="412"/>
        <v>Y</v>
      </c>
      <c r="M2223" s="10">
        <f t="shared" si="413"/>
        <v>0.9</v>
      </c>
      <c r="N2223" s="24">
        <f t="shared" si="414"/>
        <v>1.2815515655446006</v>
      </c>
      <c r="O2223" s="25">
        <f t="shared" si="415"/>
        <v>23.020495080128647</v>
      </c>
      <c r="P2223" s="8">
        <f t="shared" si="416"/>
        <v>44</v>
      </c>
      <c r="Q2223" s="8">
        <f t="shared" si="417"/>
        <v>538.99999999999966</v>
      </c>
      <c r="R2223" s="8">
        <f t="shared" si="418"/>
        <v>449.50861056533887</v>
      </c>
      <c r="S2223" s="8">
        <f t="shared" si="419"/>
        <v>450</v>
      </c>
      <c r="T2223" t="s">
        <v>62</v>
      </c>
    </row>
    <row r="2224" spans="1:20" x14ac:dyDescent="0.35">
      <c r="A2224" s="18" t="s">
        <v>4495</v>
      </c>
      <c r="B2224" s="18" t="s">
        <v>4496</v>
      </c>
      <c r="C2224" s="19">
        <v>478.58</v>
      </c>
      <c r="D2224" s="20">
        <f t="shared" si="408"/>
        <v>5.191934462924474E-5</v>
      </c>
      <c r="E2224" s="10">
        <f>SUM($C$5:C2224)/SUM($C$5:$C$3941)</f>
        <v>0.96823250816038064</v>
      </c>
      <c r="F2224" t="str">
        <f t="shared" si="409"/>
        <v>C</v>
      </c>
      <c r="G2224" s="21">
        <v>1.4285970149253731</v>
      </c>
      <c r="H2224" s="22">
        <f t="shared" si="410"/>
        <v>0.85715820895522377</v>
      </c>
      <c r="I2224" s="23">
        <v>6.4423076923076934</v>
      </c>
      <c r="J2224" s="23">
        <v>36.871485056292627</v>
      </c>
      <c r="K2224" s="24">
        <f t="shared" si="411"/>
        <v>5.7233349938125864</v>
      </c>
      <c r="L2224" t="str">
        <f t="shared" si="412"/>
        <v>Z</v>
      </c>
      <c r="M2224" s="10">
        <f t="shared" si="413"/>
        <v>0.9</v>
      </c>
      <c r="N2224" s="24">
        <f t="shared" si="414"/>
        <v>1.2815515655446006</v>
      </c>
      <c r="O2224" s="25">
        <f t="shared" si="415"/>
        <v>66.82542248930865</v>
      </c>
      <c r="P2224" s="8">
        <f t="shared" si="416"/>
        <v>80</v>
      </c>
      <c r="Q2224" s="8">
        <f t="shared" si="417"/>
        <v>335.00000000000006</v>
      </c>
      <c r="R2224" s="8">
        <f t="shared" si="418"/>
        <v>279.58051915636196</v>
      </c>
      <c r="S2224" s="8">
        <f t="shared" si="419"/>
        <v>280</v>
      </c>
      <c r="T2224" t="s">
        <v>175</v>
      </c>
    </row>
    <row r="2225" spans="1:20" x14ac:dyDescent="0.35">
      <c r="A2225" s="18" t="s">
        <v>4497</v>
      </c>
      <c r="B2225" s="18" t="s">
        <v>4498</v>
      </c>
      <c r="C2225" s="19">
        <v>477.41</v>
      </c>
      <c r="D2225" s="20">
        <f t="shared" si="408"/>
        <v>5.1792415728713554E-5</v>
      </c>
      <c r="E2225" s="10">
        <f>SUM($C$5:C2225)/SUM($C$5:$C$3941)</f>
        <v>0.96828430057610948</v>
      </c>
      <c r="F2225" t="str">
        <f t="shared" si="409"/>
        <v>C</v>
      </c>
      <c r="G2225" s="21">
        <v>4.8715306122448983</v>
      </c>
      <c r="H2225" s="22">
        <f t="shared" si="410"/>
        <v>2.9229183673469388</v>
      </c>
      <c r="I2225" s="23">
        <v>1.884615384615385</v>
      </c>
      <c r="J2225" s="23">
        <v>5.1854012500172288</v>
      </c>
      <c r="K2225" s="24">
        <f t="shared" si="411"/>
        <v>2.7514373979683251</v>
      </c>
      <c r="L2225" t="str">
        <f t="shared" si="412"/>
        <v>Z</v>
      </c>
      <c r="M2225" s="10">
        <f t="shared" si="413"/>
        <v>0.9</v>
      </c>
      <c r="N2225" s="24">
        <f t="shared" si="414"/>
        <v>1.2815515655446006</v>
      </c>
      <c r="O2225" s="25">
        <f t="shared" si="415"/>
        <v>9.3979569518275401</v>
      </c>
      <c r="P2225" s="8">
        <f t="shared" si="416"/>
        <v>14</v>
      </c>
      <c r="Q2225" s="8">
        <f t="shared" si="417"/>
        <v>98.000000000000028</v>
      </c>
      <c r="R2225" s="8">
        <f t="shared" si="418"/>
        <v>81.887892203523592</v>
      </c>
      <c r="S2225" s="8">
        <f t="shared" si="419"/>
        <v>82</v>
      </c>
      <c r="T2225" t="s">
        <v>175</v>
      </c>
    </row>
    <row r="2226" spans="1:20" x14ac:dyDescent="0.35">
      <c r="A2226" s="18" t="s">
        <v>4499</v>
      </c>
      <c r="B2226" s="18" t="s">
        <v>4500</v>
      </c>
      <c r="C2226" s="19">
        <v>477.22</v>
      </c>
      <c r="D2226" s="20">
        <f t="shared" si="408"/>
        <v>5.1771803343157211E-5</v>
      </c>
      <c r="E2226" s="10">
        <f>SUM($C$5:C2226)/SUM($C$5:$C$3941)</f>
        <v>0.96833607237945263</v>
      </c>
      <c r="F2226" t="str">
        <f t="shared" si="409"/>
        <v>C</v>
      </c>
      <c r="G2226" s="21">
        <v>2.7269714285714288</v>
      </c>
      <c r="H2226" s="22">
        <f t="shared" si="410"/>
        <v>1.6361828571428572</v>
      </c>
      <c r="I2226" s="23">
        <v>3.365384615384615</v>
      </c>
      <c r="J2226" s="23">
        <v>5.0294382259630428</v>
      </c>
      <c r="K2226" s="24">
        <f t="shared" si="411"/>
        <v>1.4944616442861616</v>
      </c>
      <c r="L2226" t="str">
        <f t="shared" si="412"/>
        <v>Y</v>
      </c>
      <c r="M2226" s="10">
        <f t="shared" si="413"/>
        <v>0.9</v>
      </c>
      <c r="N2226" s="24">
        <f t="shared" si="414"/>
        <v>1.2815515655446006</v>
      </c>
      <c r="O2226" s="25">
        <f t="shared" si="415"/>
        <v>9.1152915002131216</v>
      </c>
      <c r="P2226" s="8">
        <f t="shared" si="416"/>
        <v>16</v>
      </c>
      <c r="Q2226" s="8">
        <f t="shared" si="417"/>
        <v>174.99999999999997</v>
      </c>
      <c r="R2226" s="8">
        <f t="shared" si="418"/>
        <v>146.25748566460396</v>
      </c>
      <c r="S2226" s="8">
        <f t="shared" si="419"/>
        <v>147</v>
      </c>
      <c r="T2226" t="s">
        <v>62</v>
      </c>
    </row>
    <row r="2227" spans="1:20" x14ac:dyDescent="0.35">
      <c r="A2227" s="18" t="s">
        <v>4501</v>
      </c>
      <c r="B2227" s="18" t="s">
        <v>4502</v>
      </c>
      <c r="C2227" s="19">
        <v>476.85</v>
      </c>
      <c r="D2227" s="20">
        <f t="shared" si="408"/>
        <v>5.173166343444222E-5</v>
      </c>
      <c r="E2227" s="10">
        <f>SUM($C$5:C2227)/SUM($C$5:$C$3941)</f>
        <v>0.96838780404288705</v>
      </c>
      <c r="F2227" t="str">
        <f t="shared" si="409"/>
        <v>C</v>
      </c>
      <c r="G2227" s="21">
        <v>1.6673076923076919</v>
      </c>
      <c r="H2227" s="22">
        <f t="shared" si="410"/>
        <v>1.0003846153846152</v>
      </c>
      <c r="I2227" s="23">
        <v>5.5</v>
      </c>
      <c r="J2227" s="23">
        <v>13.09018491758121</v>
      </c>
      <c r="K2227" s="24">
        <f t="shared" si="411"/>
        <v>2.3800336213784017</v>
      </c>
      <c r="L2227" t="str">
        <f t="shared" si="412"/>
        <v>Z</v>
      </c>
      <c r="M2227" s="10">
        <f t="shared" si="413"/>
        <v>0.9</v>
      </c>
      <c r="N2227" s="24">
        <f t="shared" si="414"/>
        <v>1.2815515655446006</v>
      </c>
      <c r="O2227" s="25">
        <f t="shared" si="415"/>
        <v>23.724488890128146</v>
      </c>
      <c r="P2227" s="8">
        <f t="shared" si="416"/>
        <v>35</v>
      </c>
      <c r="Q2227" s="8">
        <f t="shared" si="417"/>
        <v>286</v>
      </c>
      <c r="R2227" s="8">
        <f t="shared" si="418"/>
        <v>239.1192348145278</v>
      </c>
      <c r="S2227" s="8">
        <f t="shared" si="419"/>
        <v>240</v>
      </c>
      <c r="T2227" t="s">
        <v>62</v>
      </c>
    </row>
    <row r="2228" spans="1:20" x14ac:dyDescent="0.35">
      <c r="A2228" s="18" t="s">
        <v>4503</v>
      </c>
      <c r="B2228" s="18" t="s">
        <v>4504</v>
      </c>
      <c r="C2228" s="19">
        <v>476.85</v>
      </c>
      <c r="D2228" s="20">
        <f t="shared" si="408"/>
        <v>5.173166343444222E-5</v>
      </c>
      <c r="E2228" s="10">
        <f>SUM($C$5:C2228)/SUM($C$5:$C$3941)</f>
        <v>0.96843953570632146</v>
      </c>
      <c r="F2228" t="str">
        <f t="shared" si="409"/>
        <v>C</v>
      </c>
      <c r="G2228" s="21">
        <v>1.7214801444043319</v>
      </c>
      <c r="H2228" s="22">
        <f t="shared" si="410"/>
        <v>1.0328880866425991</v>
      </c>
      <c r="I2228" s="23">
        <v>5.3269230769230766</v>
      </c>
      <c r="J2228" s="23">
        <v>8.7418783682759802</v>
      </c>
      <c r="K2228" s="24">
        <f t="shared" si="411"/>
        <v>1.6410746395319531</v>
      </c>
      <c r="L2228" t="str">
        <f t="shared" si="412"/>
        <v>Y</v>
      </c>
      <c r="M2228" s="10">
        <f t="shared" si="413"/>
        <v>0.9</v>
      </c>
      <c r="N2228" s="24">
        <f t="shared" si="414"/>
        <v>1.2815515655446006</v>
      </c>
      <c r="O2228" s="25">
        <f t="shared" si="415"/>
        <v>15.843671997976447</v>
      </c>
      <c r="P2228" s="8">
        <f t="shared" si="416"/>
        <v>27</v>
      </c>
      <c r="Q2228" s="8">
        <f t="shared" si="417"/>
        <v>277</v>
      </c>
      <c r="R2228" s="8">
        <f t="shared" si="418"/>
        <v>231.59450364903566</v>
      </c>
      <c r="S2228" s="8">
        <f t="shared" si="419"/>
        <v>232</v>
      </c>
      <c r="T2228" t="s">
        <v>62</v>
      </c>
    </row>
    <row r="2229" spans="1:20" x14ac:dyDescent="0.35">
      <c r="A2229" s="18" t="s">
        <v>4505</v>
      </c>
      <c r="B2229" s="18" t="s">
        <v>4506</v>
      </c>
      <c r="C2229" s="19">
        <v>476</v>
      </c>
      <c r="D2229" s="20">
        <f t="shared" si="408"/>
        <v>5.1639450130637508E-5</v>
      </c>
      <c r="E2229" s="10">
        <f>SUM($C$5:C2229)/SUM($C$5:$C$3941)</f>
        <v>0.96849117515645211</v>
      </c>
      <c r="F2229" t="str">
        <f t="shared" si="409"/>
        <v>C</v>
      </c>
      <c r="G2229" s="21">
        <v>0.85</v>
      </c>
      <c r="H2229" s="22">
        <f t="shared" si="410"/>
        <v>0.51</v>
      </c>
      <c r="I2229" s="23">
        <v>10.76923076923077</v>
      </c>
      <c r="J2229" s="23">
        <v>41.247514665290417</v>
      </c>
      <c r="K2229" s="24">
        <f t="shared" si="411"/>
        <v>3.830126361776967</v>
      </c>
      <c r="L2229" t="str">
        <f t="shared" si="412"/>
        <v>Z</v>
      </c>
      <c r="M2229" s="10">
        <f t="shared" si="413"/>
        <v>0.9</v>
      </c>
      <c r="N2229" s="24">
        <f t="shared" si="414"/>
        <v>1.2815515655446006</v>
      </c>
      <c r="O2229" s="25">
        <f t="shared" si="415"/>
        <v>74.756484311216326</v>
      </c>
      <c r="P2229" s="8">
        <f t="shared" si="416"/>
        <v>97</v>
      </c>
      <c r="Q2229" s="8">
        <f t="shared" si="417"/>
        <v>560</v>
      </c>
      <c r="R2229" s="8">
        <f t="shared" si="418"/>
        <v>468.62334890320489</v>
      </c>
      <c r="S2229" s="8">
        <f t="shared" si="419"/>
        <v>469</v>
      </c>
      <c r="T2229" t="s">
        <v>175</v>
      </c>
    </row>
    <row r="2230" spans="1:20" x14ac:dyDescent="0.35">
      <c r="A2230" s="18" t="s">
        <v>4507</v>
      </c>
      <c r="B2230" s="18" t="s">
        <v>4508</v>
      </c>
      <c r="C2230" s="19">
        <v>475.71</v>
      </c>
      <c r="D2230" s="20">
        <f t="shared" si="408"/>
        <v>5.160798912110413E-5</v>
      </c>
      <c r="E2230" s="10">
        <f>SUM($C$5:C2230)/SUM($C$5:$C$3941)</f>
        <v>0.96854278314557329</v>
      </c>
      <c r="F2230" t="str">
        <f t="shared" si="409"/>
        <v>C</v>
      </c>
      <c r="G2230" s="21">
        <v>1.420029850746269</v>
      </c>
      <c r="H2230" s="22">
        <f t="shared" si="410"/>
        <v>0.85201791044776132</v>
      </c>
      <c r="I2230" s="23">
        <v>6.4423076923076934</v>
      </c>
      <c r="J2230" s="23">
        <v>14.54999961126401</v>
      </c>
      <c r="K2230" s="24">
        <f t="shared" si="411"/>
        <v>2.2585074023454577</v>
      </c>
      <c r="L2230" t="str">
        <f t="shared" si="412"/>
        <v>Z</v>
      </c>
      <c r="M2230" s="10">
        <f t="shared" si="413"/>
        <v>0.9</v>
      </c>
      <c r="N2230" s="24">
        <f t="shared" si="414"/>
        <v>1.2815515655446006</v>
      </c>
      <c r="O2230" s="25">
        <f t="shared" si="415"/>
        <v>26.370238946371266</v>
      </c>
      <c r="P2230" s="8">
        <f t="shared" si="416"/>
        <v>40</v>
      </c>
      <c r="Q2230" s="8">
        <f t="shared" si="417"/>
        <v>335.00000000000006</v>
      </c>
      <c r="R2230" s="8">
        <f t="shared" si="418"/>
        <v>280.42261780423019</v>
      </c>
      <c r="S2230" s="8">
        <f t="shared" si="419"/>
        <v>281</v>
      </c>
      <c r="T2230" t="s">
        <v>62</v>
      </c>
    </row>
    <row r="2231" spans="1:20" x14ac:dyDescent="0.35">
      <c r="A2231" s="18" t="s">
        <v>4509</v>
      </c>
      <c r="B2231" s="18" t="s">
        <v>4510</v>
      </c>
      <c r="C2231" s="19">
        <v>475.62</v>
      </c>
      <c r="D2231" s="20">
        <f t="shared" si="408"/>
        <v>5.1598225359524813E-5</v>
      </c>
      <c r="E2231" s="10">
        <f>SUM($C$5:C2231)/SUM($C$5:$C$3941)</f>
        <v>0.96859438137093279</v>
      </c>
      <c r="F2231" t="str">
        <f t="shared" si="409"/>
        <v>C</v>
      </c>
      <c r="G2231" s="21">
        <v>1.458957055214724</v>
      </c>
      <c r="H2231" s="22">
        <f t="shared" si="410"/>
        <v>0.87537423312883433</v>
      </c>
      <c r="I2231" s="23">
        <v>6.2692307692307692</v>
      </c>
      <c r="J2231" s="23">
        <v>22.028604741282692</v>
      </c>
      <c r="K2231" s="24">
        <f t="shared" si="411"/>
        <v>3.513765173456135</v>
      </c>
      <c r="L2231" t="str">
        <f t="shared" si="412"/>
        <v>Z</v>
      </c>
      <c r="M2231" s="10">
        <f t="shared" si="413"/>
        <v>0.9</v>
      </c>
      <c r="N2231" s="24">
        <f t="shared" si="414"/>
        <v>1.2815515655446006</v>
      </c>
      <c r="O2231" s="25">
        <f t="shared" si="415"/>
        <v>39.924370185761596</v>
      </c>
      <c r="P2231" s="8">
        <f t="shared" si="416"/>
        <v>53</v>
      </c>
      <c r="Q2231" s="8">
        <f t="shared" si="417"/>
        <v>326</v>
      </c>
      <c r="R2231" s="8">
        <f t="shared" si="418"/>
        <v>272.91469354192236</v>
      </c>
      <c r="S2231" s="8">
        <f t="shared" si="419"/>
        <v>273</v>
      </c>
      <c r="T2231" t="s">
        <v>62</v>
      </c>
    </row>
    <row r="2232" spans="1:20" x14ac:dyDescent="0.35">
      <c r="A2232" s="18" t="s">
        <v>4511</v>
      </c>
      <c r="B2232" s="18" t="s">
        <v>4512</v>
      </c>
      <c r="C2232" s="19">
        <v>475.31</v>
      </c>
      <c r="D2232" s="20">
        <f t="shared" si="408"/>
        <v>5.1564594625196036E-5</v>
      </c>
      <c r="E2232" s="10">
        <f>SUM($C$5:C2232)/SUM($C$5:$C$3941)</f>
        <v>0.96864594596555798</v>
      </c>
      <c r="F2232" t="str">
        <f t="shared" si="409"/>
        <v>C</v>
      </c>
      <c r="G2232" s="21">
        <v>0.46326510721247571</v>
      </c>
      <c r="H2232" s="22">
        <f t="shared" si="410"/>
        <v>0.27795906432748541</v>
      </c>
      <c r="I2232" s="23">
        <v>19.73076923076923</v>
      </c>
      <c r="J2232" s="23">
        <v>43.393374114532058</v>
      </c>
      <c r="K2232" s="24">
        <f t="shared" si="411"/>
        <v>2.1992743215942174</v>
      </c>
      <c r="L2232" t="str">
        <f t="shared" si="412"/>
        <v>Z</v>
      </c>
      <c r="M2232" s="10">
        <f t="shared" si="413"/>
        <v>0.9</v>
      </c>
      <c r="N2232" s="24">
        <f t="shared" si="414"/>
        <v>1.2815515655446006</v>
      </c>
      <c r="O2232" s="25">
        <f t="shared" si="415"/>
        <v>78.645613378822858</v>
      </c>
      <c r="P2232" s="8">
        <f t="shared" si="416"/>
        <v>119</v>
      </c>
      <c r="Q2232" s="8">
        <f t="shared" si="417"/>
        <v>1026</v>
      </c>
      <c r="R2232" s="8">
        <f t="shared" si="418"/>
        <v>859.20789244297839</v>
      </c>
      <c r="S2232" s="8">
        <f t="shared" si="419"/>
        <v>860</v>
      </c>
      <c r="T2232" t="s">
        <v>62</v>
      </c>
    </row>
    <row r="2233" spans="1:20" x14ac:dyDescent="0.35">
      <c r="A2233" s="18" t="s">
        <v>4513</v>
      </c>
      <c r="B2233" s="18" t="s">
        <v>4514</v>
      </c>
      <c r="C2233" s="19">
        <v>474.96</v>
      </c>
      <c r="D2233" s="20">
        <f t="shared" si="408"/>
        <v>5.1526624441276445E-5</v>
      </c>
      <c r="E2233" s="10">
        <f>SUM($C$5:C2233)/SUM($C$5:$C$3941)</f>
        <v>0.96869747258999939</v>
      </c>
      <c r="F2233" t="str">
        <f t="shared" si="409"/>
        <v>C</v>
      </c>
      <c r="G2233" s="21">
        <v>0.32005390835579511</v>
      </c>
      <c r="H2233" s="22">
        <f t="shared" si="410"/>
        <v>0.19203234501347707</v>
      </c>
      <c r="I2233" s="23">
        <v>28.53846153846154</v>
      </c>
      <c r="J2233" s="23">
        <v>167.9751920920796</v>
      </c>
      <c r="K2233" s="24">
        <f t="shared" si="411"/>
        <v>5.8859231730378294</v>
      </c>
      <c r="L2233" t="str">
        <f t="shared" si="412"/>
        <v>Z</v>
      </c>
      <c r="M2233" s="10">
        <f t="shared" si="413"/>
        <v>0.9</v>
      </c>
      <c r="N2233" s="24">
        <f t="shared" si="414"/>
        <v>1.2815515655446006</v>
      </c>
      <c r="O2233" s="25">
        <f t="shared" si="415"/>
        <v>304.43615607395486</v>
      </c>
      <c r="P2233" s="8">
        <f t="shared" si="416"/>
        <v>362</v>
      </c>
      <c r="Q2233" s="8">
        <f t="shared" si="417"/>
        <v>1484</v>
      </c>
      <c r="R2233" s="8">
        <f t="shared" si="418"/>
        <v>1243.2107466274613</v>
      </c>
      <c r="S2233" s="8">
        <f t="shared" si="419"/>
        <v>1244</v>
      </c>
      <c r="T2233" t="s">
        <v>62</v>
      </c>
    </row>
    <row r="2234" spans="1:20" x14ac:dyDescent="0.35">
      <c r="A2234" s="18" t="s">
        <v>4515</v>
      </c>
      <c r="B2234" s="18" t="s">
        <v>4516</v>
      </c>
      <c r="C2234" s="19">
        <v>474.35</v>
      </c>
      <c r="D2234" s="20">
        <f t="shared" si="408"/>
        <v>5.14604478350166E-5</v>
      </c>
      <c r="E2234" s="10">
        <f>SUM($C$5:C2234)/SUM($C$5:$C$3941)</f>
        <v>0.96874893303783438</v>
      </c>
      <c r="F2234" t="str">
        <f t="shared" si="409"/>
        <v>C</v>
      </c>
      <c r="G2234" s="21">
        <v>2.2269953051643192</v>
      </c>
      <c r="H2234" s="22">
        <f t="shared" si="410"/>
        <v>1.3361971830985915</v>
      </c>
      <c r="I2234" s="23">
        <v>4.0961538461538458</v>
      </c>
      <c r="J2234" s="23">
        <v>7.4049787580545994</v>
      </c>
      <c r="K2234" s="24">
        <f t="shared" si="411"/>
        <v>1.8077882414030009</v>
      </c>
      <c r="L2234" t="str">
        <f t="shared" si="412"/>
        <v>Y</v>
      </c>
      <c r="M2234" s="10">
        <f t="shared" si="413"/>
        <v>0.9</v>
      </c>
      <c r="N2234" s="24">
        <f t="shared" si="414"/>
        <v>1.2815515655446006</v>
      </c>
      <c r="O2234" s="25">
        <f t="shared" si="415"/>
        <v>13.420691715450808</v>
      </c>
      <c r="P2234" s="8">
        <f t="shared" si="416"/>
        <v>22</v>
      </c>
      <c r="Q2234" s="8">
        <f t="shared" si="417"/>
        <v>212.99999999999997</v>
      </c>
      <c r="R2234" s="8">
        <f t="shared" si="418"/>
        <v>178.55397526476472</v>
      </c>
      <c r="S2234" s="8">
        <f t="shared" si="419"/>
        <v>179</v>
      </c>
      <c r="T2234" t="s">
        <v>175</v>
      </c>
    </row>
    <row r="2235" spans="1:20" x14ac:dyDescent="0.35">
      <c r="A2235" s="18" t="s">
        <v>4517</v>
      </c>
      <c r="B2235" s="18" t="s">
        <v>4518</v>
      </c>
      <c r="C2235" s="19">
        <v>474</v>
      </c>
      <c r="D2235" s="20">
        <f t="shared" si="408"/>
        <v>5.142247765109701E-5</v>
      </c>
      <c r="E2235" s="10">
        <f>SUM($C$5:C2235)/SUM($C$5:$C$3941)</f>
        <v>0.96880035551548549</v>
      </c>
      <c r="F2235" t="str">
        <f t="shared" si="409"/>
        <v>C</v>
      </c>
      <c r="G2235" s="21">
        <v>1.1791044776119399</v>
      </c>
      <c r="H2235" s="22">
        <f t="shared" si="410"/>
        <v>0.70746268656716393</v>
      </c>
      <c r="I2235" s="23">
        <v>7.7307692307692308</v>
      </c>
      <c r="J2235" s="23">
        <v>20.945414945515381</v>
      </c>
      <c r="K2235" s="24">
        <f t="shared" si="411"/>
        <v>2.7093571571313428</v>
      </c>
      <c r="L2235" t="str">
        <f t="shared" si="412"/>
        <v>Z</v>
      </c>
      <c r="M2235" s="10">
        <f t="shared" si="413"/>
        <v>0.9</v>
      </c>
      <c r="N2235" s="24">
        <f t="shared" si="414"/>
        <v>1.2815515655446006</v>
      </c>
      <c r="O2235" s="25">
        <f t="shared" si="415"/>
        <v>37.961210426187307</v>
      </c>
      <c r="P2235" s="8">
        <f t="shared" si="416"/>
        <v>54</v>
      </c>
      <c r="Q2235" s="8">
        <f t="shared" si="417"/>
        <v>402</v>
      </c>
      <c r="R2235" s="8">
        <f t="shared" si="418"/>
        <v>337.11358563584054</v>
      </c>
      <c r="S2235" s="8">
        <f t="shared" si="419"/>
        <v>338</v>
      </c>
      <c r="T2235" t="s">
        <v>62</v>
      </c>
    </row>
    <row r="2236" spans="1:20" x14ac:dyDescent="0.35">
      <c r="A2236" s="18" t="s">
        <v>4519</v>
      </c>
      <c r="B2236" s="18" t="s">
        <v>4520</v>
      </c>
      <c r="C2236" s="19">
        <v>473.99</v>
      </c>
      <c r="D2236" s="20">
        <f t="shared" si="408"/>
        <v>5.1421392788699306E-5</v>
      </c>
      <c r="E2236" s="10">
        <f>SUM($C$5:C2236)/SUM($C$5:$C$3941)</f>
        <v>0.96885177690827418</v>
      </c>
      <c r="F2236" t="str">
        <f t="shared" si="409"/>
        <v>C</v>
      </c>
      <c r="G2236" s="21">
        <v>0.82865384615384607</v>
      </c>
      <c r="H2236" s="22">
        <f t="shared" si="410"/>
        <v>0.4971923076923076</v>
      </c>
      <c r="I2236" s="23">
        <v>11</v>
      </c>
      <c r="J2236" s="23">
        <v>24.304441617797789</v>
      </c>
      <c r="K2236" s="24">
        <f t="shared" si="411"/>
        <v>2.2094946925270715</v>
      </c>
      <c r="L2236" t="str">
        <f t="shared" si="412"/>
        <v>Z</v>
      </c>
      <c r="M2236" s="10">
        <f t="shared" si="413"/>
        <v>0.9</v>
      </c>
      <c r="N2236" s="24">
        <f t="shared" si="414"/>
        <v>1.2815515655446006</v>
      </c>
      <c r="O2236" s="25">
        <f t="shared" si="415"/>
        <v>44.049068731471912</v>
      </c>
      <c r="P2236" s="8">
        <f t="shared" si="416"/>
        <v>67</v>
      </c>
      <c r="Q2236" s="8">
        <f t="shared" si="417"/>
        <v>572</v>
      </c>
      <c r="R2236" s="8">
        <f t="shared" si="418"/>
        <v>479.67911710637117</v>
      </c>
      <c r="S2236" s="8">
        <f t="shared" si="419"/>
        <v>480</v>
      </c>
      <c r="T2236" t="s">
        <v>175</v>
      </c>
    </row>
    <row r="2237" spans="1:20" x14ac:dyDescent="0.35">
      <c r="A2237" s="18" t="s">
        <v>4521</v>
      </c>
      <c r="B2237" s="18" t="s">
        <v>4522</v>
      </c>
      <c r="C2237" s="19">
        <v>473.47</v>
      </c>
      <c r="D2237" s="20">
        <f t="shared" si="408"/>
        <v>5.1364979944018785E-5</v>
      </c>
      <c r="E2237" s="10">
        <f>SUM($C$5:C2237)/SUM($C$5:$C$3941)</f>
        <v>0.96890314188821824</v>
      </c>
      <c r="F2237" t="str">
        <f t="shared" si="409"/>
        <v>C</v>
      </c>
      <c r="G2237" s="21">
        <v>1.3225418994413409</v>
      </c>
      <c r="H2237" s="22">
        <f t="shared" si="410"/>
        <v>0.79352513966480454</v>
      </c>
      <c r="I2237" s="23">
        <v>6.884615384615385</v>
      </c>
      <c r="J2237" s="23">
        <v>16.212623798676319</v>
      </c>
      <c r="K2237" s="24">
        <f t="shared" si="411"/>
        <v>2.3549062500870628</v>
      </c>
      <c r="L2237" t="str">
        <f t="shared" si="412"/>
        <v>Z</v>
      </c>
      <c r="M2237" s="10">
        <f t="shared" si="413"/>
        <v>0.9</v>
      </c>
      <c r="N2237" s="24">
        <f t="shared" si="414"/>
        <v>1.2815515655446006</v>
      </c>
      <c r="O2237" s="25">
        <f t="shared" si="415"/>
        <v>29.383558415200458</v>
      </c>
      <c r="P2237" s="8">
        <f t="shared" si="416"/>
        <v>44</v>
      </c>
      <c r="Q2237" s="8">
        <f t="shared" si="417"/>
        <v>358</v>
      </c>
      <c r="R2237" s="8">
        <f t="shared" si="418"/>
        <v>300.38356416714464</v>
      </c>
      <c r="S2237" s="8">
        <f t="shared" si="419"/>
        <v>301</v>
      </c>
      <c r="T2237" t="s">
        <v>62</v>
      </c>
    </row>
    <row r="2238" spans="1:20" x14ac:dyDescent="0.35">
      <c r="A2238" s="18" t="s">
        <v>4523</v>
      </c>
      <c r="B2238" s="18" t="s">
        <v>4524</v>
      </c>
      <c r="C2238" s="19">
        <v>472.69</v>
      </c>
      <c r="D2238" s="20">
        <f t="shared" si="408"/>
        <v>5.128036067699799E-5</v>
      </c>
      <c r="E2238" s="10">
        <f>SUM($C$5:C2238)/SUM($C$5:$C$3941)</f>
        <v>0.96895442224889516</v>
      </c>
      <c r="F2238" t="str">
        <f t="shared" si="409"/>
        <v>C</v>
      </c>
      <c r="G2238" s="21">
        <v>0.36501158301158299</v>
      </c>
      <c r="H2238" s="22">
        <f t="shared" si="410"/>
        <v>0.21900694980694979</v>
      </c>
      <c r="I2238" s="23">
        <v>24.90384615384615</v>
      </c>
      <c r="J2238" s="23">
        <v>125.4812320339587</v>
      </c>
      <c r="K2238" s="24">
        <f t="shared" si="411"/>
        <v>5.0386286222130146</v>
      </c>
      <c r="L2238" t="str">
        <f t="shared" si="412"/>
        <v>Z</v>
      </c>
      <c r="M2238" s="10">
        <f t="shared" si="413"/>
        <v>0.9</v>
      </c>
      <c r="N2238" s="24">
        <f t="shared" si="414"/>
        <v>1.2815515655446006</v>
      </c>
      <c r="O2238" s="25">
        <f t="shared" si="415"/>
        <v>227.42062958262073</v>
      </c>
      <c r="P2238" s="8">
        <f t="shared" si="416"/>
        <v>278</v>
      </c>
      <c r="Q2238" s="8">
        <f t="shared" si="417"/>
        <v>1294.9999999999998</v>
      </c>
      <c r="R2238" s="8">
        <f t="shared" si="418"/>
        <v>1087.4791365924789</v>
      </c>
      <c r="S2238" s="8">
        <f t="shared" si="419"/>
        <v>1088</v>
      </c>
      <c r="T2238" t="s">
        <v>62</v>
      </c>
    </row>
    <row r="2239" spans="1:20" x14ac:dyDescent="0.35">
      <c r="A2239" s="18" t="s">
        <v>4525</v>
      </c>
      <c r="B2239" s="18" t="s">
        <v>4526</v>
      </c>
      <c r="C2239" s="19">
        <v>472.5</v>
      </c>
      <c r="D2239" s="20">
        <f t="shared" si="408"/>
        <v>5.1259748291441639E-5</v>
      </c>
      <c r="E2239" s="10">
        <f>SUM($C$5:C2239)/SUM($C$5:$C$3941)</f>
        <v>0.96900568199718662</v>
      </c>
      <c r="F2239" t="str">
        <f t="shared" si="409"/>
        <v>C</v>
      </c>
      <c r="G2239" s="21">
        <v>4.5</v>
      </c>
      <c r="H2239" s="22">
        <f t="shared" si="410"/>
        <v>2.6999999999999997</v>
      </c>
      <c r="I2239" s="23">
        <v>2.0192307692307692</v>
      </c>
      <c r="J2239" s="23">
        <v>10.70731907386825</v>
      </c>
      <c r="K2239" s="24">
        <f t="shared" si="411"/>
        <v>5.3026723032490386</v>
      </c>
      <c r="L2239" t="str">
        <f t="shared" si="412"/>
        <v>Z</v>
      </c>
      <c r="M2239" s="10">
        <f t="shared" si="413"/>
        <v>0.9</v>
      </c>
      <c r="N2239" s="24">
        <f t="shared" si="414"/>
        <v>1.2815515655446006</v>
      </c>
      <c r="O2239" s="25">
        <f t="shared" si="415"/>
        <v>19.405812370905991</v>
      </c>
      <c r="P2239" s="8">
        <f t="shared" si="416"/>
        <v>24</v>
      </c>
      <c r="Q2239" s="8">
        <f t="shared" si="417"/>
        <v>105</v>
      </c>
      <c r="R2239" s="8">
        <f t="shared" si="418"/>
        <v>88.191710368819685</v>
      </c>
      <c r="S2239" s="8">
        <f t="shared" si="419"/>
        <v>89</v>
      </c>
      <c r="T2239" t="s">
        <v>175</v>
      </c>
    </row>
    <row r="2240" spans="1:20" x14ac:dyDescent="0.35">
      <c r="A2240" s="18" t="s">
        <v>4527</v>
      </c>
      <c r="B2240" s="18" t="s">
        <v>4528</v>
      </c>
      <c r="C2240" s="19">
        <v>471.85</v>
      </c>
      <c r="D2240" s="20">
        <f t="shared" si="408"/>
        <v>5.1189232235590981E-5</v>
      </c>
      <c r="E2240" s="10">
        <f>SUM($C$5:C2240)/SUM($C$5:$C$3941)</f>
        <v>0.96905687122942219</v>
      </c>
      <c r="F2240" t="str">
        <f t="shared" si="409"/>
        <v>C</v>
      </c>
      <c r="G2240" s="21">
        <v>1.4791536050156739</v>
      </c>
      <c r="H2240" s="22">
        <f t="shared" si="410"/>
        <v>0.88749216300940437</v>
      </c>
      <c r="I2240" s="23">
        <v>6.134615384615385</v>
      </c>
      <c r="J2240" s="23">
        <v>38.506953202599782</v>
      </c>
      <c r="K2240" s="24">
        <f t="shared" si="411"/>
        <v>6.276995506379901</v>
      </c>
      <c r="L2240" t="str">
        <f t="shared" si="412"/>
        <v>Z</v>
      </c>
      <c r="M2240" s="10">
        <f t="shared" si="413"/>
        <v>0.9</v>
      </c>
      <c r="N2240" s="24">
        <f t="shared" si="414"/>
        <v>1.2815515655446006</v>
      </c>
      <c r="O2240" s="25">
        <f t="shared" si="415"/>
        <v>69.789524685841414</v>
      </c>
      <c r="P2240" s="8">
        <f t="shared" si="416"/>
        <v>83</v>
      </c>
      <c r="Q2240" s="8">
        <f t="shared" si="417"/>
        <v>319</v>
      </c>
      <c r="R2240" s="8">
        <f t="shared" si="418"/>
        <v>268.11929946192072</v>
      </c>
      <c r="S2240" s="8">
        <f t="shared" si="419"/>
        <v>269</v>
      </c>
      <c r="T2240" t="s">
        <v>175</v>
      </c>
    </row>
    <row r="2241" spans="1:20" x14ac:dyDescent="0.35">
      <c r="A2241" s="18" t="s">
        <v>4529</v>
      </c>
      <c r="B2241" s="18" t="s">
        <v>4530</v>
      </c>
      <c r="C2241" s="19">
        <v>469.4</v>
      </c>
      <c r="D2241" s="20">
        <f t="shared" si="408"/>
        <v>5.0923440948153872E-5</v>
      </c>
      <c r="E2241" s="10">
        <f>SUM($C$5:C2241)/SUM($C$5:$C$3941)</f>
        <v>0.96910779467037034</v>
      </c>
      <c r="F2241" t="str">
        <f t="shared" si="409"/>
        <v>C</v>
      </c>
      <c r="G2241" s="21">
        <v>2.2141509433962261</v>
      </c>
      <c r="H2241" s="22">
        <f t="shared" si="410"/>
        <v>1.3284905660377355</v>
      </c>
      <c r="I2241" s="23">
        <v>4.0769230769230766</v>
      </c>
      <c r="J2241" s="23">
        <v>10.00361925455209</v>
      </c>
      <c r="K2241" s="24">
        <f t="shared" si="411"/>
        <v>2.4537179303618335</v>
      </c>
      <c r="L2241" t="str">
        <f t="shared" si="412"/>
        <v>Z</v>
      </c>
      <c r="M2241" s="10">
        <f t="shared" si="413"/>
        <v>0.9</v>
      </c>
      <c r="N2241" s="24">
        <f t="shared" si="414"/>
        <v>1.2815515655446006</v>
      </c>
      <c r="O2241" s="25">
        <f t="shared" si="415"/>
        <v>18.130435540825559</v>
      </c>
      <c r="P2241" s="8">
        <f t="shared" si="416"/>
        <v>27</v>
      </c>
      <c r="Q2241" s="8">
        <f t="shared" si="417"/>
        <v>212</v>
      </c>
      <c r="R2241" s="8">
        <f t="shared" si="418"/>
        <v>178.65027577349005</v>
      </c>
      <c r="S2241" s="8">
        <f t="shared" si="419"/>
        <v>179</v>
      </c>
      <c r="T2241" t="s">
        <v>62</v>
      </c>
    </row>
    <row r="2242" spans="1:20" x14ac:dyDescent="0.35">
      <c r="A2242" s="18" t="s">
        <v>4531</v>
      </c>
      <c r="B2242" s="18" t="s">
        <v>4532</v>
      </c>
      <c r="C2242" s="19">
        <v>469.36</v>
      </c>
      <c r="D2242" s="20">
        <f t="shared" si="408"/>
        <v>5.0919101498563065E-5</v>
      </c>
      <c r="E2242" s="10">
        <f>SUM($C$5:C2242)/SUM($C$5:$C$3941)</f>
        <v>0.96915871377186891</v>
      </c>
      <c r="F2242" t="str">
        <f t="shared" si="409"/>
        <v>C</v>
      </c>
      <c r="G2242" s="21">
        <v>4.1171929824561406</v>
      </c>
      <c r="H2242" s="22">
        <f t="shared" si="410"/>
        <v>2.4703157894736845</v>
      </c>
      <c r="I2242" s="23">
        <v>2.192307692307693</v>
      </c>
      <c r="J2242" s="23">
        <v>4.830615036303274</v>
      </c>
      <c r="K2242" s="24">
        <f t="shared" si="411"/>
        <v>2.2034384376120193</v>
      </c>
      <c r="L2242" t="str">
        <f t="shared" si="412"/>
        <v>Z</v>
      </c>
      <c r="M2242" s="10">
        <f t="shared" si="413"/>
        <v>0.9</v>
      </c>
      <c r="N2242" s="24">
        <f t="shared" si="414"/>
        <v>1.2815515655446006</v>
      </c>
      <c r="O2242" s="25">
        <f t="shared" si="415"/>
        <v>8.7549468157123158</v>
      </c>
      <c r="P2242" s="8">
        <f t="shared" si="416"/>
        <v>14</v>
      </c>
      <c r="Q2242" s="8">
        <f t="shared" si="417"/>
        <v>114.00000000000003</v>
      </c>
      <c r="R2242" s="8">
        <f t="shared" si="418"/>
        <v>96.07075115707579</v>
      </c>
      <c r="S2242" s="8">
        <f t="shared" si="419"/>
        <v>97</v>
      </c>
      <c r="T2242" t="s">
        <v>62</v>
      </c>
    </row>
    <row r="2243" spans="1:20" x14ac:dyDescent="0.35">
      <c r="A2243" s="18" t="s">
        <v>4533</v>
      </c>
      <c r="B2243" s="18" t="s">
        <v>4534</v>
      </c>
      <c r="C2243" s="19">
        <v>468.72</v>
      </c>
      <c r="D2243" s="20">
        <f t="shared" si="408"/>
        <v>5.0849670305110111E-5</v>
      </c>
      <c r="E2243" s="10">
        <f>SUM($C$5:C2243)/SUM($C$5:$C$3941)</f>
        <v>0.96920956344217402</v>
      </c>
      <c r="F2243" t="str">
        <f t="shared" si="409"/>
        <v>C</v>
      </c>
      <c r="G2243" s="21">
        <v>0.42923076923076919</v>
      </c>
      <c r="H2243" s="22">
        <f t="shared" si="410"/>
        <v>0.25753846153846149</v>
      </c>
      <c r="I2243" s="23">
        <v>21</v>
      </c>
      <c r="J2243" s="23">
        <v>34.295715161392579</v>
      </c>
      <c r="K2243" s="24">
        <f t="shared" si="411"/>
        <v>1.6331292933996466</v>
      </c>
      <c r="L2243" t="str">
        <f t="shared" si="412"/>
        <v>Y</v>
      </c>
      <c r="M2243" s="10">
        <f t="shared" si="413"/>
        <v>0.9</v>
      </c>
      <c r="N2243" s="24">
        <f t="shared" si="414"/>
        <v>1.2815515655446006</v>
      </c>
      <c r="O2243" s="25">
        <f t="shared" si="415"/>
        <v>62.15712905878511</v>
      </c>
      <c r="P2243" s="8">
        <f t="shared" si="416"/>
        <v>105</v>
      </c>
      <c r="Q2243" s="8">
        <f t="shared" si="417"/>
        <v>1092</v>
      </c>
      <c r="R2243" s="8">
        <f t="shared" si="418"/>
        <v>920.88472342368982</v>
      </c>
      <c r="S2243" s="8">
        <f t="shared" si="419"/>
        <v>921</v>
      </c>
      <c r="T2243" t="s">
        <v>62</v>
      </c>
    </row>
    <row r="2244" spans="1:20" x14ac:dyDescent="0.35">
      <c r="A2244" s="18" t="s">
        <v>4535</v>
      </c>
      <c r="B2244" s="18" t="s">
        <v>4536</v>
      </c>
      <c r="C2244" s="19">
        <v>468.72</v>
      </c>
      <c r="D2244" s="20">
        <f t="shared" si="408"/>
        <v>5.0849670305110111E-5</v>
      </c>
      <c r="E2244" s="10">
        <f>SUM($C$5:C2244)/SUM($C$5:$C$3941)</f>
        <v>0.96926041311247924</v>
      </c>
      <c r="F2244" t="str">
        <f t="shared" si="409"/>
        <v>C</v>
      </c>
      <c r="G2244" s="21">
        <v>1.936859504132231</v>
      </c>
      <c r="H2244" s="22">
        <f t="shared" si="410"/>
        <v>1.1621157024793385</v>
      </c>
      <c r="I2244" s="23">
        <v>4.6538461538461542</v>
      </c>
      <c r="J2244" s="23">
        <v>6.4104223206282169</v>
      </c>
      <c r="K2244" s="24">
        <f t="shared" si="411"/>
        <v>1.3774461184820961</v>
      </c>
      <c r="L2244" t="str">
        <f t="shared" si="412"/>
        <v>Y</v>
      </c>
      <c r="M2244" s="10">
        <f t="shared" si="413"/>
        <v>0.9</v>
      </c>
      <c r="N2244" s="24">
        <f t="shared" si="414"/>
        <v>1.2815515655446006</v>
      </c>
      <c r="O2244" s="25">
        <f t="shared" si="415"/>
        <v>11.618169955911938</v>
      </c>
      <c r="P2244" s="8">
        <f t="shared" si="416"/>
        <v>21</v>
      </c>
      <c r="Q2244" s="8">
        <f t="shared" si="417"/>
        <v>242.00000000000003</v>
      </c>
      <c r="R2244" s="8">
        <f t="shared" si="418"/>
        <v>204.07884896385801</v>
      </c>
      <c r="S2244" s="8">
        <f t="shared" si="419"/>
        <v>205</v>
      </c>
      <c r="T2244" t="s">
        <v>62</v>
      </c>
    </row>
    <row r="2245" spans="1:20" x14ac:dyDescent="0.35">
      <c r="A2245" s="18" t="s">
        <v>4537</v>
      </c>
      <c r="B2245" s="18" t="s">
        <v>4538</v>
      </c>
      <c r="C2245" s="19">
        <v>466.96</v>
      </c>
      <c r="D2245" s="20">
        <f t="shared" ref="D2245:D2308" si="420">C2245/SUM($C$5:$C$3941)</f>
        <v>5.0658734523114473E-5</v>
      </c>
      <c r="E2245" s="10">
        <f>SUM($C$5:C2245)/SUM($C$5:$C$3941)</f>
        <v>0.96931107184700249</v>
      </c>
      <c r="F2245" t="str">
        <f t="shared" ref="F2245:F2308" si="421">IF(E2245-D2245&lt;CutA,"A",IF(E2245-D2245&lt;CutB,"B","C"))</f>
        <v>C</v>
      </c>
      <c r="G2245" s="21">
        <v>1.913770491803279</v>
      </c>
      <c r="H2245" s="22">
        <f t="shared" ref="H2245:H2308" si="422">G2245*CostRatio</f>
        <v>1.1482622950819674</v>
      </c>
      <c r="I2245" s="23">
        <v>4.6923076923076934</v>
      </c>
      <c r="J2245" s="23">
        <v>8.3631743235576632</v>
      </c>
      <c r="K2245" s="24">
        <f t="shared" ref="K2245:K2308" si="423">IF(I2245&gt;0,J2245/I2245,0)</f>
        <v>1.7823158394467147</v>
      </c>
      <c r="L2245" t="str">
        <f t="shared" ref="L2245:L2308" si="424">IF(K2245&lt;=CutX,"X",IF(K2245&lt;=CutY,"Y","Z"))</f>
        <v>Y</v>
      </c>
      <c r="M2245" s="10">
        <f t="shared" ref="M2245:M2308" si="425">_xlfn.XLOOKUP(F2245,TargetClass,TargetLevel)</f>
        <v>0.9</v>
      </c>
      <c r="N2245" s="24">
        <f t="shared" ref="N2245:N2308" si="426">_xlfn.NORM.S.INV(M2245)</f>
        <v>1.2815515655446006</v>
      </c>
      <c r="O2245" s="25">
        <f t="shared" ref="O2245:O2308" si="427">N2245*J2245*SQRT(LeadTime)</f>
        <v>15.157313481413453</v>
      </c>
      <c r="P2245" s="8">
        <f t="shared" ref="P2245:P2308" si="428">ROUNDUP(ROUND(I2245*LeadTime+O2245,6),0)</f>
        <v>25</v>
      </c>
      <c r="Q2245" s="8">
        <f t="shared" ref="Q2245:Q2308" si="429">I2245*WeeksPerYear</f>
        <v>244.00000000000006</v>
      </c>
      <c r="R2245" s="8">
        <f t="shared" ref="R2245:R2308" si="430">SQRT(2*Q2245*OrderCost/(HoldingRate*H2245))</f>
        <v>206.15285743393562</v>
      </c>
      <c r="S2245" s="8">
        <f t="shared" ref="S2245:S2308" si="431">MAX(ROUNDUP(ROUND(R2245,6),0),ROUNDUP(ROUND(I2245,6),0))</f>
        <v>207</v>
      </c>
      <c r="T2245" t="s">
        <v>62</v>
      </c>
    </row>
    <row r="2246" spans="1:20" x14ac:dyDescent="0.35">
      <c r="A2246" s="18" t="s">
        <v>4539</v>
      </c>
      <c r="B2246" s="18" t="s">
        <v>4540</v>
      </c>
      <c r="C2246" s="19">
        <v>466.07</v>
      </c>
      <c r="D2246" s="20">
        <f t="shared" si="420"/>
        <v>5.0562181769718954E-5</v>
      </c>
      <c r="E2246" s="10">
        <f>SUM($C$5:C2246)/SUM($C$5:$C$3941)</f>
        <v>0.96936163402877218</v>
      </c>
      <c r="F2246" t="str">
        <f t="shared" si="421"/>
        <v>C</v>
      </c>
      <c r="G2246" s="21">
        <v>0.91029296874999999</v>
      </c>
      <c r="H2246" s="22">
        <f t="shared" si="422"/>
        <v>0.54617578124999999</v>
      </c>
      <c r="I2246" s="23">
        <v>9.8461538461538467</v>
      </c>
      <c r="J2246" s="23">
        <v>30.361472370833511</v>
      </c>
      <c r="K2246" s="24">
        <f t="shared" si="423"/>
        <v>3.0835870376627783</v>
      </c>
      <c r="L2246" t="str">
        <f t="shared" si="424"/>
        <v>Z</v>
      </c>
      <c r="M2246" s="10">
        <f t="shared" si="425"/>
        <v>0.9</v>
      </c>
      <c r="N2246" s="24">
        <f t="shared" si="426"/>
        <v>1.2815515655446006</v>
      </c>
      <c r="O2246" s="25">
        <f t="shared" si="427"/>
        <v>55.026756190612339</v>
      </c>
      <c r="P2246" s="8">
        <f t="shared" si="428"/>
        <v>75</v>
      </c>
      <c r="Q2246" s="8">
        <f t="shared" si="429"/>
        <v>512</v>
      </c>
      <c r="R2246" s="8">
        <f t="shared" si="430"/>
        <v>432.99587503458849</v>
      </c>
      <c r="S2246" s="8">
        <f t="shared" si="431"/>
        <v>433</v>
      </c>
      <c r="T2246" t="s">
        <v>62</v>
      </c>
    </row>
    <row r="2247" spans="1:20" x14ac:dyDescent="0.35">
      <c r="A2247" s="18" t="s">
        <v>4541</v>
      </c>
      <c r="B2247" s="18" t="s">
        <v>4542</v>
      </c>
      <c r="C2247" s="19">
        <v>465.84</v>
      </c>
      <c r="D2247" s="20">
        <f t="shared" si="420"/>
        <v>5.053722993457179E-5</v>
      </c>
      <c r="E2247" s="10">
        <f>SUM($C$5:C2247)/SUM($C$5:$C$3941)</f>
        <v>0.96941217125870671</v>
      </c>
      <c r="F2247" t="str">
        <f t="shared" si="421"/>
        <v>C</v>
      </c>
      <c r="G2247" s="21">
        <v>7.5135483870967743</v>
      </c>
      <c r="H2247" s="22">
        <f t="shared" si="422"/>
        <v>4.5081290322580641</v>
      </c>
      <c r="I2247" s="23">
        <v>1.1923076923076921</v>
      </c>
      <c r="J2247" s="23">
        <v>2.301222706016254</v>
      </c>
      <c r="K2247" s="24">
        <f t="shared" si="423"/>
        <v>1.9300577534329877</v>
      </c>
      <c r="L2247" t="str">
        <f t="shared" si="424"/>
        <v>Y</v>
      </c>
      <c r="M2247" s="10">
        <f t="shared" si="425"/>
        <v>0.9</v>
      </c>
      <c r="N2247" s="24">
        <f t="shared" si="426"/>
        <v>1.2815515655446006</v>
      </c>
      <c r="O2247" s="25">
        <f t="shared" si="427"/>
        <v>4.1707075084376513</v>
      </c>
      <c r="P2247" s="8">
        <f t="shared" si="428"/>
        <v>7</v>
      </c>
      <c r="Q2247" s="8">
        <f t="shared" si="429"/>
        <v>61.999999999999986</v>
      </c>
      <c r="R2247" s="8">
        <f t="shared" si="430"/>
        <v>52.446036586933275</v>
      </c>
      <c r="S2247" s="8">
        <f t="shared" si="431"/>
        <v>53</v>
      </c>
      <c r="T2247" t="s">
        <v>175</v>
      </c>
    </row>
    <row r="2248" spans="1:20" x14ac:dyDescent="0.35">
      <c r="A2248" s="18" t="s">
        <v>4543</v>
      </c>
      <c r="B2248" s="18" t="s">
        <v>4544</v>
      </c>
      <c r="C2248" s="19">
        <v>465.61</v>
      </c>
      <c r="D2248" s="20">
        <f t="shared" si="420"/>
        <v>5.051227809942464E-5</v>
      </c>
      <c r="E2248" s="10">
        <f>SUM($C$5:C2248)/SUM($C$5:$C$3941)</f>
        <v>0.96946268353680609</v>
      </c>
      <c r="F2248" t="str">
        <f t="shared" si="421"/>
        <v>C</v>
      </c>
      <c r="G2248" s="21">
        <v>2.1164090909090909</v>
      </c>
      <c r="H2248" s="22">
        <f t="shared" si="422"/>
        <v>1.2698454545454545</v>
      </c>
      <c r="I2248" s="23">
        <v>4.2307692307692308</v>
      </c>
      <c r="J2248" s="23">
        <v>14.368559610449291</v>
      </c>
      <c r="K2248" s="24">
        <f t="shared" si="423"/>
        <v>3.3962049988334688</v>
      </c>
      <c r="L2248" t="str">
        <f t="shared" si="424"/>
        <v>Z</v>
      </c>
      <c r="M2248" s="10">
        <f t="shared" si="425"/>
        <v>0.9</v>
      </c>
      <c r="N2248" s="24">
        <f t="shared" si="426"/>
        <v>1.2815515655446006</v>
      </c>
      <c r="O2248" s="25">
        <f t="shared" si="427"/>
        <v>26.041399337866405</v>
      </c>
      <c r="P2248" s="8">
        <f t="shared" si="428"/>
        <v>35</v>
      </c>
      <c r="Q2248" s="8">
        <f t="shared" si="429"/>
        <v>220</v>
      </c>
      <c r="R2248" s="8">
        <f t="shared" si="430"/>
        <v>186.14479797425525</v>
      </c>
      <c r="S2248" s="8">
        <f t="shared" si="431"/>
        <v>187</v>
      </c>
      <c r="T2248" t="s">
        <v>175</v>
      </c>
    </row>
    <row r="2249" spans="1:20" x14ac:dyDescent="0.35">
      <c r="A2249" s="18" t="s">
        <v>4545</v>
      </c>
      <c r="B2249" s="18" t="s">
        <v>4546</v>
      </c>
      <c r="C2249" s="19">
        <v>465.23</v>
      </c>
      <c r="D2249" s="20">
        <f t="shared" si="420"/>
        <v>5.0471053328311946E-5</v>
      </c>
      <c r="E2249" s="10">
        <f>SUM($C$5:C2249)/SUM($C$5:$C$3941)</f>
        <v>0.96951315459013443</v>
      </c>
      <c r="F2249" t="str">
        <f t="shared" si="421"/>
        <v>C</v>
      </c>
      <c r="G2249" s="21">
        <v>0.11079542748273399</v>
      </c>
      <c r="H2249" s="22">
        <f t="shared" si="422"/>
        <v>6.6477256489640396E-2</v>
      </c>
      <c r="I2249" s="23">
        <v>80.75</v>
      </c>
      <c r="J2249" s="23">
        <v>362.89456552320331</v>
      </c>
      <c r="K2249" s="24">
        <f t="shared" si="423"/>
        <v>4.4940503470365734</v>
      </c>
      <c r="L2249" t="str">
        <f t="shared" si="424"/>
        <v>Z</v>
      </c>
      <c r="M2249" s="10">
        <f t="shared" si="425"/>
        <v>0.9</v>
      </c>
      <c r="N2249" s="24">
        <f t="shared" si="426"/>
        <v>1.2815515655446006</v>
      </c>
      <c r="O2249" s="25">
        <f t="shared" si="427"/>
        <v>657.70561243026111</v>
      </c>
      <c r="P2249" s="8">
        <f t="shared" si="428"/>
        <v>820</v>
      </c>
      <c r="Q2249" s="8">
        <f t="shared" si="429"/>
        <v>4199</v>
      </c>
      <c r="R2249" s="8">
        <f t="shared" si="430"/>
        <v>3554.2779821756881</v>
      </c>
      <c r="S2249" s="8">
        <f t="shared" si="431"/>
        <v>3555</v>
      </c>
      <c r="T2249" t="s">
        <v>175</v>
      </c>
    </row>
    <row r="2250" spans="1:20" x14ac:dyDescent="0.35">
      <c r="A2250" s="18" t="s">
        <v>4547</v>
      </c>
      <c r="B2250" s="18" t="s">
        <v>4548</v>
      </c>
      <c r="C2250" s="19">
        <v>464.85</v>
      </c>
      <c r="D2250" s="20">
        <f t="shared" si="420"/>
        <v>5.0429828557199251E-5</v>
      </c>
      <c r="E2250" s="10">
        <f>SUM($C$5:C2250)/SUM($C$5:$C$3941)</f>
        <v>0.96956358441869162</v>
      </c>
      <c r="F2250" t="str">
        <f t="shared" si="421"/>
        <v>C</v>
      </c>
      <c r="G2250" s="21">
        <v>1.475714285714286</v>
      </c>
      <c r="H2250" s="22">
        <f t="shared" si="422"/>
        <v>0.88542857142857156</v>
      </c>
      <c r="I2250" s="23">
        <v>6.0576923076923066</v>
      </c>
      <c r="J2250" s="23">
        <v>27.931578489642799</v>
      </c>
      <c r="K2250" s="24">
        <f t="shared" si="423"/>
        <v>4.610927242734685</v>
      </c>
      <c r="L2250" t="str">
        <f t="shared" si="424"/>
        <v>Z</v>
      </c>
      <c r="M2250" s="10">
        <f t="shared" si="425"/>
        <v>0.9</v>
      </c>
      <c r="N2250" s="24">
        <f t="shared" si="426"/>
        <v>1.2815515655446006</v>
      </c>
      <c r="O2250" s="25">
        <f t="shared" si="427"/>
        <v>50.622846639183983</v>
      </c>
      <c r="P2250" s="8">
        <f t="shared" si="428"/>
        <v>63</v>
      </c>
      <c r="Q2250" s="8">
        <f t="shared" si="429"/>
        <v>314.99999999999994</v>
      </c>
      <c r="R2250" s="8">
        <f t="shared" si="430"/>
        <v>266.74329328238525</v>
      </c>
      <c r="S2250" s="8">
        <f t="shared" si="431"/>
        <v>267</v>
      </c>
      <c r="T2250" t="s">
        <v>62</v>
      </c>
    </row>
    <row r="2251" spans="1:20" x14ac:dyDescent="0.35">
      <c r="A2251" s="18" t="s">
        <v>4549</v>
      </c>
      <c r="B2251" s="18" t="s">
        <v>4550</v>
      </c>
      <c r="C2251" s="19">
        <v>464.77</v>
      </c>
      <c r="D2251" s="20">
        <f t="shared" si="420"/>
        <v>5.0421149658017631E-5</v>
      </c>
      <c r="E2251" s="10">
        <f>SUM($C$5:C2251)/SUM($C$5:$C$3941)</f>
        <v>0.96961400556834965</v>
      </c>
      <c r="F2251" t="str">
        <f t="shared" si="421"/>
        <v>C</v>
      </c>
      <c r="G2251" s="21">
        <v>2.1125909090909092</v>
      </c>
      <c r="H2251" s="22">
        <f t="shared" si="422"/>
        <v>1.2675545454545454</v>
      </c>
      <c r="I2251" s="23">
        <v>4.2307692307692308</v>
      </c>
      <c r="J2251" s="23">
        <v>9.2854838948429403</v>
      </c>
      <c r="K2251" s="24">
        <f t="shared" si="423"/>
        <v>2.1947507387810585</v>
      </c>
      <c r="L2251" t="str">
        <f t="shared" si="424"/>
        <v>Z</v>
      </c>
      <c r="M2251" s="10">
        <f t="shared" si="425"/>
        <v>0.9</v>
      </c>
      <c r="N2251" s="24">
        <f t="shared" si="426"/>
        <v>1.2815515655446006</v>
      </c>
      <c r="O2251" s="25">
        <f t="shared" si="427"/>
        <v>16.828895916267218</v>
      </c>
      <c r="P2251" s="8">
        <f t="shared" si="428"/>
        <v>26</v>
      </c>
      <c r="Q2251" s="8">
        <f t="shared" si="429"/>
        <v>220</v>
      </c>
      <c r="R2251" s="8">
        <f t="shared" si="430"/>
        <v>186.31293602554493</v>
      </c>
      <c r="S2251" s="8">
        <f t="shared" si="431"/>
        <v>187</v>
      </c>
      <c r="T2251" t="s">
        <v>62</v>
      </c>
    </row>
    <row r="2252" spans="1:20" x14ac:dyDescent="0.35">
      <c r="A2252" s="18" t="s">
        <v>4551</v>
      </c>
      <c r="B2252" s="18" t="s">
        <v>4552</v>
      </c>
      <c r="C2252" s="19">
        <v>464</v>
      </c>
      <c r="D2252" s="20">
        <f t="shared" si="420"/>
        <v>5.0337615253394539E-5</v>
      </c>
      <c r="E2252" s="10">
        <f>SUM($C$5:C2252)/SUM($C$5:$C$3941)</f>
        <v>0.96966434318360295</v>
      </c>
      <c r="F2252" t="str">
        <f t="shared" si="421"/>
        <v>C</v>
      </c>
      <c r="G2252" s="21">
        <v>1.45</v>
      </c>
      <c r="H2252" s="22">
        <f t="shared" si="422"/>
        <v>0.87</v>
      </c>
      <c r="I2252" s="23">
        <v>6.1538461538461542</v>
      </c>
      <c r="J2252" s="23">
        <v>14.339558085712209</v>
      </c>
      <c r="K2252" s="24">
        <f t="shared" si="423"/>
        <v>2.330178188928234</v>
      </c>
      <c r="L2252" t="str">
        <f t="shared" si="424"/>
        <v>Z</v>
      </c>
      <c r="M2252" s="10">
        <f t="shared" si="425"/>
        <v>0.9</v>
      </c>
      <c r="N2252" s="24">
        <f t="shared" si="426"/>
        <v>1.2815515655446006</v>
      </c>
      <c r="O2252" s="25">
        <f t="shared" si="427"/>
        <v>25.988837333910489</v>
      </c>
      <c r="P2252" s="8">
        <f t="shared" si="428"/>
        <v>39</v>
      </c>
      <c r="Q2252" s="8">
        <f t="shared" si="429"/>
        <v>320</v>
      </c>
      <c r="R2252" s="8">
        <f t="shared" si="430"/>
        <v>271.22540144832413</v>
      </c>
      <c r="S2252" s="8">
        <f t="shared" si="431"/>
        <v>272</v>
      </c>
      <c r="T2252" t="s">
        <v>62</v>
      </c>
    </row>
    <row r="2253" spans="1:20" x14ac:dyDescent="0.35">
      <c r="A2253" s="18" t="s">
        <v>4553</v>
      </c>
      <c r="B2253" s="18" t="s">
        <v>4554</v>
      </c>
      <c r="C2253" s="19">
        <v>463.39</v>
      </c>
      <c r="D2253" s="20">
        <f t="shared" si="420"/>
        <v>5.0271438647134688E-5</v>
      </c>
      <c r="E2253" s="10">
        <f>SUM($C$5:C2253)/SUM($C$5:$C$3941)</f>
        <v>0.96971461462225017</v>
      </c>
      <c r="F2253" t="str">
        <f t="shared" si="421"/>
        <v>C</v>
      </c>
      <c r="G2253" s="21">
        <v>0.40683933274802458</v>
      </c>
      <c r="H2253" s="22">
        <f t="shared" si="422"/>
        <v>0.24410359964881473</v>
      </c>
      <c r="I2253" s="23">
        <v>21.90384615384615</v>
      </c>
      <c r="J2253" s="23">
        <v>67.095559484693936</v>
      </c>
      <c r="K2253" s="24">
        <f t="shared" si="423"/>
        <v>3.0631862100123666</v>
      </c>
      <c r="L2253" t="str">
        <f t="shared" si="424"/>
        <v>Z</v>
      </c>
      <c r="M2253" s="10">
        <f t="shared" si="425"/>
        <v>0.9</v>
      </c>
      <c r="N2253" s="24">
        <f t="shared" si="426"/>
        <v>1.2815515655446006</v>
      </c>
      <c r="O2253" s="25">
        <f t="shared" si="427"/>
        <v>121.60316035212173</v>
      </c>
      <c r="P2253" s="8">
        <f t="shared" si="428"/>
        <v>166</v>
      </c>
      <c r="Q2253" s="8">
        <f t="shared" si="429"/>
        <v>1138.9999999999998</v>
      </c>
      <c r="R2253" s="8">
        <f t="shared" si="430"/>
        <v>966.02811904962914</v>
      </c>
      <c r="S2253" s="8">
        <f t="shared" si="431"/>
        <v>967</v>
      </c>
      <c r="T2253" t="s">
        <v>175</v>
      </c>
    </row>
    <row r="2254" spans="1:20" x14ac:dyDescent="0.35">
      <c r="A2254" s="18" t="s">
        <v>4555</v>
      </c>
      <c r="B2254" s="18" t="s">
        <v>4556</v>
      </c>
      <c r="C2254" s="19">
        <v>462.34</v>
      </c>
      <c r="D2254" s="20">
        <f t="shared" si="420"/>
        <v>5.0157528095375929E-5</v>
      </c>
      <c r="E2254" s="10">
        <f>SUM($C$5:C2254)/SUM($C$5:$C$3941)</f>
        <v>0.96976477215034551</v>
      </c>
      <c r="F2254" t="str">
        <f t="shared" si="421"/>
        <v>C</v>
      </c>
      <c r="G2254" s="21">
        <v>1.9590677966101699</v>
      </c>
      <c r="H2254" s="22">
        <f t="shared" si="422"/>
        <v>1.175440677966102</v>
      </c>
      <c r="I2254" s="23">
        <v>4.5384615384615383</v>
      </c>
      <c r="J2254" s="23">
        <v>15.04432866689994</v>
      </c>
      <c r="K2254" s="24">
        <f t="shared" si="423"/>
        <v>3.3148520791474443</v>
      </c>
      <c r="L2254" t="str">
        <f t="shared" si="424"/>
        <v>Z</v>
      </c>
      <c r="M2254" s="10">
        <f t="shared" si="425"/>
        <v>0.9</v>
      </c>
      <c r="N2254" s="24">
        <f t="shared" si="426"/>
        <v>1.2815515655446006</v>
      </c>
      <c r="O2254" s="25">
        <f t="shared" si="427"/>
        <v>27.266154799534728</v>
      </c>
      <c r="P2254" s="8">
        <f t="shared" si="428"/>
        <v>37</v>
      </c>
      <c r="Q2254" s="8">
        <f t="shared" si="429"/>
        <v>236</v>
      </c>
      <c r="R2254" s="8">
        <f t="shared" si="430"/>
        <v>200.38750653065202</v>
      </c>
      <c r="S2254" s="8">
        <f t="shared" si="431"/>
        <v>201</v>
      </c>
      <c r="T2254" t="s">
        <v>175</v>
      </c>
    </row>
    <row r="2255" spans="1:20" x14ac:dyDescent="0.35">
      <c r="A2255" s="18" t="s">
        <v>4557</v>
      </c>
      <c r="B2255" s="18" t="s">
        <v>4558</v>
      </c>
      <c r="C2255" s="19">
        <v>462</v>
      </c>
      <c r="D2255" s="20">
        <f t="shared" si="420"/>
        <v>5.0120642773854048E-5</v>
      </c>
      <c r="E2255" s="10">
        <f>SUM($C$5:C2255)/SUM($C$5:$C$3941)</f>
        <v>0.96981489279311939</v>
      </c>
      <c r="F2255" t="str">
        <f t="shared" si="421"/>
        <v>C</v>
      </c>
      <c r="G2255" s="21">
        <v>1.65</v>
      </c>
      <c r="H2255" s="22">
        <f t="shared" si="422"/>
        <v>0.98999999999999988</v>
      </c>
      <c r="I2255" s="23">
        <v>5.384615384615385</v>
      </c>
      <c r="J2255" s="23">
        <v>38.829013735766033</v>
      </c>
      <c r="K2255" s="24">
        <f t="shared" si="423"/>
        <v>7.2111025509279774</v>
      </c>
      <c r="L2255" t="str">
        <f t="shared" si="424"/>
        <v>Z</v>
      </c>
      <c r="M2255" s="10">
        <f t="shared" si="425"/>
        <v>0.9</v>
      </c>
      <c r="N2255" s="24">
        <f t="shared" si="426"/>
        <v>1.2815515655446006</v>
      </c>
      <c r="O2255" s="25">
        <f t="shared" si="427"/>
        <v>70.373223204170941</v>
      </c>
      <c r="P2255" s="8">
        <f t="shared" si="428"/>
        <v>82</v>
      </c>
      <c r="Q2255" s="8">
        <f t="shared" si="429"/>
        <v>280</v>
      </c>
      <c r="R2255" s="8">
        <f t="shared" si="430"/>
        <v>237.83535600422528</v>
      </c>
      <c r="S2255" s="8">
        <f t="shared" si="431"/>
        <v>238</v>
      </c>
      <c r="T2255" t="s">
        <v>175</v>
      </c>
    </row>
    <row r="2256" spans="1:20" x14ac:dyDescent="0.35">
      <c r="A2256" s="18" t="s">
        <v>4559</v>
      </c>
      <c r="B2256" s="18" t="s">
        <v>4560</v>
      </c>
      <c r="C2256" s="19">
        <v>460.06</v>
      </c>
      <c r="D2256" s="20">
        <f t="shared" si="420"/>
        <v>4.991017946869977E-5</v>
      </c>
      <c r="E2256" s="10">
        <f>SUM($C$5:C2256)/SUM($C$5:$C$3941)</f>
        <v>0.96986480297258815</v>
      </c>
      <c r="F2256" t="str">
        <f t="shared" si="421"/>
        <v>C</v>
      </c>
      <c r="G2256" s="21">
        <v>1.270883977900553</v>
      </c>
      <c r="H2256" s="22">
        <f t="shared" si="422"/>
        <v>0.7625303867403318</v>
      </c>
      <c r="I2256" s="23">
        <v>6.9615384615384617</v>
      </c>
      <c r="J2256" s="23">
        <v>9.8218674364739904</v>
      </c>
      <c r="K2256" s="24">
        <f t="shared" si="423"/>
        <v>1.4108759853498549</v>
      </c>
      <c r="L2256" t="str">
        <f t="shared" si="424"/>
        <v>Y</v>
      </c>
      <c r="M2256" s="10">
        <f t="shared" si="425"/>
        <v>0.9</v>
      </c>
      <c r="N2256" s="24">
        <f t="shared" si="426"/>
        <v>1.2815515655446006</v>
      </c>
      <c r="O2256" s="25">
        <f t="shared" si="427"/>
        <v>17.80103079857756</v>
      </c>
      <c r="P2256" s="8">
        <f t="shared" si="428"/>
        <v>32</v>
      </c>
      <c r="Q2256" s="8">
        <f t="shared" si="429"/>
        <v>362</v>
      </c>
      <c r="R2256" s="8">
        <f t="shared" si="430"/>
        <v>308.134769044113</v>
      </c>
      <c r="S2256" s="8">
        <f t="shared" si="431"/>
        <v>309</v>
      </c>
      <c r="T2256" t="s">
        <v>175</v>
      </c>
    </row>
    <row r="2257" spans="1:20" x14ac:dyDescent="0.35">
      <c r="A2257" s="18" t="s">
        <v>4561</v>
      </c>
      <c r="B2257" s="18" t="s">
        <v>4562</v>
      </c>
      <c r="C2257" s="19">
        <v>458.49</v>
      </c>
      <c r="D2257" s="20">
        <f t="shared" si="420"/>
        <v>4.9739856072260483E-5</v>
      </c>
      <c r="E2257" s="10">
        <f>SUM($C$5:C2257)/SUM($C$5:$C$3941)</f>
        <v>0.96991454282866041</v>
      </c>
      <c r="F2257" t="str">
        <f t="shared" si="421"/>
        <v>C</v>
      </c>
      <c r="G2257" s="21">
        <v>0.55507263922518157</v>
      </c>
      <c r="H2257" s="22">
        <f t="shared" si="422"/>
        <v>0.33304358353510893</v>
      </c>
      <c r="I2257" s="23">
        <v>15.88461538461539</v>
      </c>
      <c r="J2257" s="23">
        <v>39.060864445397513</v>
      </c>
      <c r="K2257" s="24">
        <f t="shared" si="423"/>
        <v>2.4590374711388256</v>
      </c>
      <c r="L2257" t="str">
        <f t="shared" si="424"/>
        <v>Z</v>
      </c>
      <c r="M2257" s="10">
        <f t="shared" si="425"/>
        <v>0.9</v>
      </c>
      <c r="N2257" s="24">
        <f t="shared" si="426"/>
        <v>1.2815515655446006</v>
      </c>
      <c r="O2257" s="25">
        <f t="shared" si="427"/>
        <v>70.793426556488185</v>
      </c>
      <c r="P2257" s="8">
        <f t="shared" si="428"/>
        <v>103</v>
      </c>
      <c r="Q2257" s="8">
        <f t="shared" si="429"/>
        <v>826.00000000000034</v>
      </c>
      <c r="R2257" s="8">
        <f t="shared" si="430"/>
        <v>704.29480673822434</v>
      </c>
      <c r="S2257" s="8">
        <f t="shared" si="431"/>
        <v>705</v>
      </c>
      <c r="T2257" t="s">
        <v>62</v>
      </c>
    </row>
    <row r="2258" spans="1:20" x14ac:dyDescent="0.35">
      <c r="A2258" s="18" t="s">
        <v>4563</v>
      </c>
      <c r="B2258" s="18" t="s">
        <v>4564</v>
      </c>
      <c r="C2258" s="19">
        <v>458.2</v>
      </c>
      <c r="D2258" s="20">
        <f t="shared" si="420"/>
        <v>4.9708395062727106E-5</v>
      </c>
      <c r="E2258" s="10">
        <f>SUM($C$5:C2258)/SUM($C$5:$C$3941)</f>
        <v>0.9699642512237231</v>
      </c>
      <c r="F2258" t="str">
        <f t="shared" si="421"/>
        <v>C</v>
      </c>
      <c r="G2258" s="21">
        <v>3.95</v>
      </c>
      <c r="H2258" s="22">
        <f t="shared" si="422"/>
        <v>2.37</v>
      </c>
      <c r="I2258" s="23">
        <v>2.2307692307692308</v>
      </c>
      <c r="J2258" s="23">
        <v>4.9610853675514122</v>
      </c>
      <c r="K2258" s="24">
        <f t="shared" si="423"/>
        <v>2.2239348199368401</v>
      </c>
      <c r="L2258" t="str">
        <f t="shared" si="424"/>
        <v>Z</v>
      </c>
      <c r="M2258" s="10">
        <f t="shared" si="425"/>
        <v>0.9</v>
      </c>
      <c r="N2258" s="24">
        <f t="shared" si="426"/>
        <v>1.2815515655446006</v>
      </c>
      <c r="O2258" s="25">
        <f t="shared" si="427"/>
        <v>8.9914096268701993</v>
      </c>
      <c r="P2258" s="8">
        <f t="shared" si="428"/>
        <v>14</v>
      </c>
      <c r="Q2258" s="8">
        <f t="shared" si="429"/>
        <v>116</v>
      </c>
      <c r="R2258" s="8">
        <f t="shared" si="430"/>
        <v>98.939524639372394</v>
      </c>
      <c r="S2258" s="8">
        <f t="shared" si="431"/>
        <v>99</v>
      </c>
      <c r="T2258" t="s">
        <v>175</v>
      </c>
    </row>
    <row r="2259" spans="1:20" x14ac:dyDescent="0.35">
      <c r="A2259" s="18" t="s">
        <v>4565</v>
      </c>
      <c r="B2259" s="18" t="s">
        <v>4566</v>
      </c>
      <c r="C2259" s="19">
        <v>457.94</v>
      </c>
      <c r="D2259" s="20">
        <f t="shared" si="420"/>
        <v>4.9680188640386845E-5</v>
      </c>
      <c r="E2259" s="10">
        <f>SUM($C$5:C2259)/SUM($C$5:$C$3941)</f>
        <v>0.97001393141236347</v>
      </c>
      <c r="F2259" t="str">
        <f t="shared" si="421"/>
        <v>C</v>
      </c>
      <c r="G2259" s="21">
        <v>2.2448039215686282</v>
      </c>
      <c r="H2259" s="22">
        <f t="shared" si="422"/>
        <v>1.3468823529411769</v>
      </c>
      <c r="I2259" s="23">
        <v>3.9230769230769229</v>
      </c>
      <c r="J2259" s="23">
        <v>6.4742208368997742</v>
      </c>
      <c r="K2259" s="24">
        <f t="shared" si="423"/>
        <v>1.6502915858764131</v>
      </c>
      <c r="L2259" t="str">
        <f t="shared" si="424"/>
        <v>Y</v>
      </c>
      <c r="M2259" s="10">
        <f t="shared" si="425"/>
        <v>0.9</v>
      </c>
      <c r="N2259" s="24">
        <f t="shared" si="426"/>
        <v>1.2815515655446006</v>
      </c>
      <c r="O2259" s="25">
        <f t="shared" si="427"/>
        <v>11.733797596011838</v>
      </c>
      <c r="P2259" s="8">
        <f t="shared" si="428"/>
        <v>20</v>
      </c>
      <c r="Q2259" s="8">
        <f t="shared" si="429"/>
        <v>204</v>
      </c>
      <c r="R2259" s="8">
        <f t="shared" si="430"/>
        <v>174.04648233902074</v>
      </c>
      <c r="S2259" s="8">
        <f t="shared" si="431"/>
        <v>175</v>
      </c>
      <c r="T2259" t="s">
        <v>62</v>
      </c>
    </row>
    <row r="2260" spans="1:20" x14ac:dyDescent="0.35">
      <c r="A2260" s="18" t="s">
        <v>4567</v>
      </c>
      <c r="B2260" s="18" t="s">
        <v>4568</v>
      </c>
      <c r="C2260" s="19">
        <v>457.93</v>
      </c>
      <c r="D2260" s="20">
        <f t="shared" si="420"/>
        <v>4.9679103777989142E-5</v>
      </c>
      <c r="E2260" s="10">
        <f>SUM($C$5:C2260)/SUM($C$5:$C$3941)</f>
        <v>0.97006361051614143</v>
      </c>
      <c r="F2260" t="str">
        <f t="shared" si="421"/>
        <v>C</v>
      </c>
      <c r="G2260" s="21">
        <v>0.86565217391304339</v>
      </c>
      <c r="H2260" s="22">
        <f t="shared" si="422"/>
        <v>0.51939130434782599</v>
      </c>
      <c r="I2260" s="23">
        <v>10.17307692307692</v>
      </c>
      <c r="J2260" s="23">
        <v>9.5419017174839791</v>
      </c>
      <c r="K2260" s="24">
        <f t="shared" si="423"/>
        <v>0.9379563124936996</v>
      </c>
      <c r="L2260" t="str">
        <f t="shared" si="424"/>
        <v>X</v>
      </c>
      <c r="M2260" s="10">
        <f t="shared" si="425"/>
        <v>0.9</v>
      </c>
      <c r="N2260" s="24">
        <f t="shared" si="426"/>
        <v>1.2815515655446006</v>
      </c>
      <c r="O2260" s="25">
        <f t="shared" si="427"/>
        <v>17.293624399690525</v>
      </c>
      <c r="P2260" s="8">
        <f t="shared" si="428"/>
        <v>38</v>
      </c>
      <c r="Q2260" s="8">
        <f t="shared" si="429"/>
        <v>528.99999999999977</v>
      </c>
      <c r="R2260" s="8">
        <f t="shared" si="430"/>
        <v>451.33134530851527</v>
      </c>
      <c r="S2260" s="8">
        <f t="shared" si="431"/>
        <v>452</v>
      </c>
      <c r="T2260" t="s">
        <v>62</v>
      </c>
    </row>
    <row r="2261" spans="1:20" x14ac:dyDescent="0.35">
      <c r="A2261" s="18" t="s">
        <v>4569</v>
      </c>
      <c r="B2261" s="18" t="s">
        <v>4570</v>
      </c>
      <c r="C2261" s="19">
        <v>457.9</v>
      </c>
      <c r="D2261" s="20">
        <f t="shared" si="420"/>
        <v>4.9675849190796032E-5</v>
      </c>
      <c r="E2261" s="10">
        <f>SUM($C$5:C2261)/SUM($C$5:$C$3941)</f>
        <v>0.97011328636533223</v>
      </c>
      <c r="F2261" t="str">
        <f t="shared" si="421"/>
        <v>C</v>
      </c>
      <c r="G2261" s="21">
        <v>0.86071428571428565</v>
      </c>
      <c r="H2261" s="22">
        <f t="shared" si="422"/>
        <v>0.51642857142857135</v>
      </c>
      <c r="I2261" s="23">
        <v>10.23076923076923</v>
      </c>
      <c r="J2261" s="23">
        <v>26.570376682383351</v>
      </c>
      <c r="K2261" s="24">
        <f t="shared" si="423"/>
        <v>2.5971044877517562</v>
      </c>
      <c r="L2261" t="str">
        <f t="shared" si="424"/>
        <v>Z</v>
      </c>
      <c r="M2261" s="10">
        <f t="shared" si="425"/>
        <v>0.9</v>
      </c>
      <c r="N2261" s="24">
        <f t="shared" si="426"/>
        <v>1.2815515655446006</v>
      </c>
      <c r="O2261" s="25">
        <f t="shared" si="427"/>
        <v>48.155821355975348</v>
      </c>
      <c r="P2261" s="8">
        <f t="shared" si="428"/>
        <v>69</v>
      </c>
      <c r="Q2261" s="8">
        <f t="shared" si="429"/>
        <v>532</v>
      </c>
      <c r="R2261" s="8">
        <f t="shared" si="430"/>
        <v>453.90574877282398</v>
      </c>
      <c r="S2261" s="8">
        <f t="shared" si="431"/>
        <v>454</v>
      </c>
      <c r="T2261" t="s">
        <v>62</v>
      </c>
    </row>
    <row r="2262" spans="1:20" x14ac:dyDescent="0.35">
      <c r="A2262" s="18" t="s">
        <v>4571</v>
      </c>
      <c r="B2262" s="18" t="s">
        <v>4572</v>
      </c>
      <c r="C2262" s="19">
        <v>457.52</v>
      </c>
      <c r="D2262" s="20">
        <f t="shared" si="420"/>
        <v>4.9634624419683338E-5</v>
      </c>
      <c r="E2262" s="10">
        <f>SUM($C$5:C2262)/SUM($C$5:$C$3941)</f>
        <v>0.97016292098975188</v>
      </c>
      <c r="F2262" t="str">
        <f t="shared" si="421"/>
        <v>C</v>
      </c>
      <c r="G2262" s="21">
        <v>0.42167741935483871</v>
      </c>
      <c r="H2262" s="22">
        <f t="shared" si="422"/>
        <v>0.25300645161290319</v>
      </c>
      <c r="I2262" s="23">
        <v>20.86538461538462</v>
      </c>
      <c r="J2262" s="23">
        <v>26.550749663471041</v>
      </c>
      <c r="K2262" s="24">
        <f t="shared" si="423"/>
        <v>1.2724783248852478</v>
      </c>
      <c r="L2262" t="str">
        <f t="shared" si="424"/>
        <v>Y</v>
      </c>
      <c r="M2262" s="10">
        <f t="shared" si="425"/>
        <v>0.9</v>
      </c>
      <c r="N2262" s="24">
        <f t="shared" si="426"/>
        <v>1.2815515655446006</v>
      </c>
      <c r="O2262" s="25">
        <f t="shared" si="427"/>
        <v>48.120249590178069</v>
      </c>
      <c r="P2262" s="8">
        <f t="shared" si="428"/>
        <v>90</v>
      </c>
      <c r="Q2262" s="8">
        <f t="shared" si="429"/>
        <v>1085.0000000000002</v>
      </c>
      <c r="R2262" s="8">
        <f t="shared" si="430"/>
        <v>926.11318882461239</v>
      </c>
      <c r="S2262" s="8">
        <f t="shared" si="431"/>
        <v>927</v>
      </c>
      <c r="T2262" t="s">
        <v>62</v>
      </c>
    </row>
    <row r="2263" spans="1:20" x14ac:dyDescent="0.35">
      <c r="A2263" s="18" t="s">
        <v>4573</v>
      </c>
      <c r="B2263" s="18" t="s">
        <v>4574</v>
      </c>
      <c r="C2263" s="19">
        <v>457.44</v>
      </c>
      <c r="D2263" s="20">
        <f t="shared" si="420"/>
        <v>4.9625945520501724E-5</v>
      </c>
      <c r="E2263" s="10">
        <f>SUM($C$5:C2263)/SUM($C$5:$C$3941)</f>
        <v>0.97021254693527226</v>
      </c>
      <c r="F2263" t="str">
        <f t="shared" si="421"/>
        <v>C</v>
      </c>
      <c r="G2263" s="21">
        <v>3.3635294117647061</v>
      </c>
      <c r="H2263" s="22">
        <f t="shared" si="422"/>
        <v>2.0181176470588236</v>
      </c>
      <c r="I2263" s="23">
        <v>2.615384615384615</v>
      </c>
      <c r="J2263" s="23">
        <v>7.1596742344388904</v>
      </c>
      <c r="K2263" s="24">
        <f t="shared" si="423"/>
        <v>2.7375225014031055</v>
      </c>
      <c r="L2263" t="str">
        <f t="shared" si="424"/>
        <v>Z</v>
      </c>
      <c r="M2263" s="10">
        <f t="shared" si="425"/>
        <v>0.9</v>
      </c>
      <c r="N2263" s="24">
        <f t="shared" si="426"/>
        <v>1.2815515655446006</v>
      </c>
      <c r="O2263" s="25">
        <f t="shared" si="427"/>
        <v>12.97610483743026</v>
      </c>
      <c r="P2263" s="8">
        <f t="shared" si="428"/>
        <v>19</v>
      </c>
      <c r="Q2263" s="8">
        <f t="shared" si="429"/>
        <v>135.99999999999997</v>
      </c>
      <c r="R2263" s="8">
        <f t="shared" si="430"/>
        <v>116.09438413527428</v>
      </c>
      <c r="S2263" s="8">
        <f t="shared" si="431"/>
        <v>117</v>
      </c>
      <c r="T2263" t="s">
        <v>62</v>
      </c>
    </row>
    <row r="2264" spans="1:20" x14ac:dyDescent="0.35">
      <c r="A2264" s="18" t="s">
        <v>4575</v>
      </c>
      <c r="B2264" s="18" t="s">
        <v>4576</v>
      </c>
      <c r="C2264" s="19">
        <v>456.9</v>
      </c>
      <c r="D2264" s="20">
        <f t="shared" si="420"/>
        <v>4.956736295102579E-5</v>
      </c>
      <c r="E2264" s="10">
        <f>SUM($C$5:C2264)/SUM($C$5:$C$3941)</f>
        <v>0.9702621142982234</v>
      </c>
      <c r="F2264" t="str">
        <f t="shared" si="421"/>
        <v>C</v>
      </c>
      <c r="G2264" s="21">
        <v>6.922727272727272</v>
      </c>
      <c r="H2264" s="22">
        <f t="shared" si="422"/>
        <v>4.1536363636363633</v>
      </c>
      <c r="I2264" s="23">
        <v>1.2692307692307689</v>
      </c>
      <c r="J2264" s="23">
        <v>2.4979629710075528</v>
      </c>
      <c r="K2264" s="24">
        <f t="shared" si="423"/>
        <v>1.9680920377635269</v>
      </c>
      <c r="L2264" t="str">
        <f t="shared" si="424"/>
        <v>Y</v>
      </c>
      <c r="M2264" s="10">
        <f t="shared" si="425"/>
        <v>0.9</v>
      </c>
      <c r="N2264" s="24">
        <f t="shared" si="426"/>
        <v>1.2815515655446006</v>
      </c>
      <c r="O2264" s="25">
        <f t="shared" si="427"/>
        <v>4.5272771260874372</v>
      </c>
      <c r="P2264" s="8">
        <f t="shared" si="428"/>
        <v>8</v>
      </c>
      <c r="Q2264" s="8">
        <f t="shared" si="429"/>
        <v>65.999999999999986</v>
      </c>
      <c r="R2264" s="8">
        <f t="shared" si="430"/>
        <v>56.373205334725256</v>
      </c>
      <c r="S2264" s="8">
        <f t="shared" si="431"/>
        <v>57</v>
      </c>
      <c r="T2264" t="s">
        <v>62</v>
      </c>
    </row>
    <row r="2265" spans="1:20" x14ac:dyDescent="0.35">
      <c r="A2265" s="18" t="s">
        <v>4577</v>
      </c>
      <c r="B2265" s="18" t="s">
        <v>4578</v>
      </c>
      <c r="C2265" s="19">
        <v>456.58</v>
      </c>
      <c r="D2265" s="20">
        <f t="shared" si="420"/>
        <v>4.9532647354299309E-5</v>
      </c>
      <c r="E2265" s="10">
        <f>SUM($C$5:C2265)/SUM($C$5:$C$3941)</f>
        <v>0.9703116469455777</v>
      </c>
      <c r="F2265" t="str">
        <f t="shared" si="421"/>
        <v>C</v>
      </c>
      <c r="G2265" s="21">
        <v>5.9926499540622132E-2</v>
      </c>
      <c r="H2265" s="22">
        <f t="shared" si="422"/>
        <v>3.5955899724373276E-2</v>
      </c>
      <c r="I2265" s="23">
        <v>146.5192307692308</v>
      </c>
      <c r="J2265" s="23">
        <v>726.61272934518263</v>
      </c>
      <c r="K2265" s="24">
        <f t="shared" si="423"/>
        <v>4.9591628725488235</v>
      </c>
      <c r="L2265" t="str">
        <f t="shared" si="424"/>
        <v>Z</v>
      </c>
      <c r="M2265" s="10">
        <f t="shared" si="425"/>
        <v>0.9</v>
      </c>
      <c r="N2265" s="24">
        <f t="shared" si="426"/>
        <v>1.2815515655446006</v>
      </c>
      <c r="O2265" s="25">
        <f t="shared" si="427"/>
        <v>1316.903904208619</v>
      </c>
      <c r="P2265" s="8">
        <f t="shared" si="428"/>
        <v>1610</v>
      </c>
      <c r="Q2265" s="8">
        <f t="shared" si="429"/>
        <v>7619.0000000000018</v>
      </c>
      <c r="R2265" s="8">
        <f t="shared" si="430"/>
        <v>6509.9687577170253</v>
      </c>
      <c r="S2265" s="8">
        <f t="shared" si="431"/>
        <v>6510</v>
      </c>
      <c r="T2265" t="s">
        <v>62</v>
      </c>
    </row>
    <row r="2266" spans="1:20" x14ac:dyDescent="0.35">
      <c r="A2266" s="18" t="s">
        <v>4579</v>
      </c>
      <c r="B2266" s="18" t="s">
        <v>4580</v>
      </c>
      <c r="C2266" s="19">
        <v>456.33</v>
      </c>
      <c r="D2266" s="20">
        <f t="shared" si="420"/>
        <v>4.9505525794356745E-5</v>
      </c>
      <c r="E2266" s="10">
        <f>SUM($C$5:C2266)/SUM($C$5:$C$3941)</f>
        <v>0.970361152471372</v>
      </c>
      <c r="F2266" t="str">
        <f t="shared" si="421"/>
        <v>C</v>
      </c>
      <c r="G2266" s="21">
        <v>7.4808196721311484</v>
      </c>
      <c r="H2266" s="22">
        <f t="shared" si="422"/>
        <v>4.4884918032786887</v>
      </c>
      <c r="I2266" s="23">
        <v>1.1730769230769229</v>
      </c>
      <c r="J2266" s="23">
        <v>3.376511448609981</v>
      </c>
      <c r="K2266" s="24">
        <f t="shared" si="423"/>
        <v>2.8783376283232629</v>
      </c>
      <c r="L2266" t="str">
        <f t="shared" si="424"/>
        <v>Z</v>
      </c>
      <c r="M2266" s="10">
        <f t="shared" si="425"/>
        <v>0.9</v>
      </c>
      <c r="N2266" s="24">
        <f t="shared" si="426"/>
        <v>1.2815515655446006</v>
      </c>
      <c r="O2266" s="25">
        <f t="shared" si="427"/>
        <v>6.1195474971746906</v>
      </c>
      <c r="P2266" s="8">
        <f t="shared" si="428"/>
        <v>9</v>
      </c>
      <c r="Q2266" s="8">
        <f t="shared" si="429"/>
        <v>60.999999999999993</v>
      </c>
      <c r="R2266" s="8">
        <f t="shared" si="430"/>
        <v>52.135038324081791</v>
      </c>
      <c r="S2266" s="8">
        <f t="shared" si="431"/>
        <v>53</v>
      </c>
      <c r="T2266" t="s">
        <v>62</v>
      </c>
    </row>
    <row r="2267" spans="1:20" x14ac:dyDescent="0.35">
      <c r="A2267" s="18" t="s">
        <v>4581</v>
      </c>
      <c r="B2267" s="18" t="s">
        <v>4582</v>
      </c>
      <c r="C2267" s="19">
        <v>455.87</v>
      </c>
      <c r="D2267" s="20">
        <f t="shared" si="420"/>
        <v>4.9455622124062437E-5</v>
      </c>
      <c r="E2267" s="10">
        <f>SUM($C$5:C2267)/SUM($C$5:$C$3941)</f>
        <v>0.970410608093496</v>
      </c>
      <c r="F2267" t="str">
        <f t="shared" si="421"/>
        <v>C</v>
      </c>
      <c r="G2267" s="21">
        <v>0.91173999999999988</v>
      </c>
      <c r="H2267" s="22">
        <f t="shared" si="422"/>
        <v>0.54704399999999986</v>
      </c>
      <c r="I2267" s="23">
        <v>9.615384615384615</v>
      </c>
      <c r="J2267" s="23">
        <v>32.704352319431187</v>
      </c>
      <c r="K2267" s="24">
        <f t="shared" si="423"/>
        <v>3.4012526412208435</v>
      </c>
      <c r="L2267" t="str">
        <f t="shared" si="424"/>
        <v>Z</v>
      </c>
      <c r="M2267" s="10">
        <f t="shared" si="425"/>
        <v>0.9</v>
      </c>
      <c r="N2267" s="24">
        <f t="shared" si="426"/>
        <v>1.2815515655446006</v>
      </c>
      <c r="O2267" s="25">
        <f t="shared" si="427"/>
        <v>59.272962769157786</v>
      </c>
      <c r="P2267" s="8">
        <f t="shared" si="428"/>
        <v>79</v>
      </c>
      <c r="Q2267" s="8">
        <f t="shared" si="429"/>
        <v>500</v>
      </c>
      <c r="R2267" s="8">
        <f t="shared" si="430"/>
        <v>427.55192928196129</v>
      </c>
      <c r="S2267" s="8">
        <f t="shared" si="431"/>
        <v>428</v>
      </c>
      <c r="T2267" t="s">
        <v>175</v>
      </c>
    </row>
    <row r="2268" spans="1:20" x14ac:dyDescent="0.35">
      <c r="A2268" s="18" t="s">
        <v>4583</v>
      </c>
      <c r="B2268" s="18" t="s">
        <v>4584</v>
      </c>
      <c r="C2268" s="19">
        <v>454.65</v>
      </c>
      <c r="D2268" s="20">
        <f t="shared" si="420"/>
        <v>4.9323268911542734E-5</v>
      </c>
      <c r="E2268" s="10">
        <f>SUM($C$5:C2268)/SUM($C$5:$C$3941)</f>
        <v>0.9704599313624076</v>
      </c>
      <c r="F2268" t="str">
        <f t="shared" si="421"/>
        <v>C</v>
      </c>
      <c r="G2268" s="21">
        <v>0.85621468926553668</v>
      </c>
      <c r="H2268" s="22">
        <f t="shared" si="422"/>
        <v>0.51372881355932198</v>
      </c>
      <c r="I2268" s="23">
        <v>10.21153846153846</v>
      </c>
      <c r="J2268" s="23">
        <v>11.99401245795705</v>
      </c>
      <c r="K2268" s="24">
        <f t="shared" si="423"/>
        <v>1.1745548923046454</v>
      </c>
      <c r="L2268" t="str">
        <f t="shared" si="424"/>
        <v>Y</v>
      </c>
      <c r="M2268" s="10">
        <f t="shared" si="425"/>
        <v>0.9</v>
      </c>
      <c r="N2268" s="24">
        <f t="shared" si="426"/>
        <v>1.2815515655446006</v>
      </c>
      <c r="O2268" s="25">
        <f t="shared" si="427"/>
        <v>21.737799511501457</v>
      </c>
      <c r="P2268" s="8">
        <f t="shared" si="428"/>
        <v>43</v>
      </c>
      <c r="Q2268" s="8">
        <f t="shared" si="429"/>
        <v>530.99999999999989</v>
      </c>
      <c r="R2268" s="8">
        <f t="shared" si="430"/>
        <v>454.66894936172167</v>
      </c>
      <c r="S2268" s="8">
        <f t="shared" si="431"/>
        <v>455</v>
      </c>
      <c r="T2268" t="s">
        <v>62</v>
      </c>
    </row>
    <row r="2269" spans="1:20" x14ac:dyDescent="0.35">
      <c r="A2269" s="18" t="s">
        <v>4585</v>
      </c>
      <c r="B2269" s="18" t="s">
        <v>4586</v>
      </c>
      <c r="C2269" s="19">
        <v>454.27</v>
      </c>
      <c r="D2269" s="20">
        <f t="shared" si="420"/>
        <v>4.928204414043004E-5</v>
      </c>
      <c r="E2269" s="10">
        <f>SUM($C$5:C2269)/SUM($C$5:$C$3941)</f>
        <v>0.97050921340654794</v>
      </c>
      <c r="F2269" t="str">
        <f t="shared" si="421"/>
        <v>C</v>
      </c>
      <c r="G2269" s="21">
        <v>1.3977538461538459</v>
      </c>
      <c r="H2269" s="22">
        <f t="shared" si="422"/>
        <v>0.83865230769230747</v>
      </c>
      <c r="I2269" s="23">
        <v>6.25</v>
      </c>
      <c r="J2269" s="23">
        <v>40.030319391534157</v>
      </c>
      <c r="K2269" s="24">
        <f t="shared" si="423"/>
        <v>6.4048511026454653</v>
      </c>
      <c r="L2269" t="str">
        <f t="shared" si="424"/>
        <v>Z</v>
      </c>
      <c r="M2269" s="10">
        <f t="shared" si="425"/>
        <v>0.9</v>
      </c>
      <c r="N2269" s="24">
        <f t="shared" si="426"/>
        <v>1.2815515655446006</v>
      </c>
      <c r="O2269" s="25">
        <f t="shared" si="427"/>
        <v>72.550454684349688</v>
      </c>
      <c r="P2269" s="8">
        <f t="shared" si="428"/>
        <v>86</v>
      </c>
      <c r="Q2269" s="8">
        <f t="shared" si="429"/>
        <v>325</v>
      </c>
      <c r="R2269" s="8">
        <f t="shared" si="430"/>
        <v>278.39773983649775</v>
      </c>
      <c r="S2269" s="8">
        <f t="shared" si="431"/>
        <v>279</v>
      </c>
      <c r="T2269" t="s">
        <v>175</v>
      </c>
    </row>
    <row r="2270" spans="1:20" x14ac:dyDescent="0.35">
      <c r="A2270" s="18" t="s">
        <v>4587</v>
      </c>
      <c r="B2270" s="18" t="s">
        <v>4588</v>
      </c>
      <c r="C2270" s="19">
        <v>453.24</v>
      </c>
      <c r="D2270" s="20">
        <f t="shared" si="420"/>
        <v>4.9170303313466688E-5</v>
      </c>
      <c r="E2270" s="10">
        <f>SUM($C$5:C2270)/SUM($C$5:$C$3941)</f>
        <v>0.97055838370986147</v>
      </c>
      <c r="F2270" t="str">
        <f t="shared" si="421"/>
        <v>C</v>
      </c>
      <c r="G2270" s="21">
        <v>2.041621621621621</v>
      </c>
      <c r="H2270" s="22">
        <f t="shared" si="422"/>
        <v>1.2249729729729726</v>
      </c>
      <c r="I2270" s="23">
        <v>4.2692307692307692</v>
      </c>
      <c r="J2270" s="23">
        <v>4.7159112591868064</v>
      </c>
      <c r="K2270" s="24">
        <f t="shared" si="423"/>
        <v>1.104627862512225</v>
      </c>
      <c r="L2270" t="str">
        <f t="shared" si="424"/>
        <v>Y</v>
      </c>
      <c r="M2270" s="10">
        <f t="shared" si="425"/>
        <v>0.9</v>
      </c>
      <c r="N2270" s="24">
        <f t="shared" si="426"/>
        <v>1.2815515655446006</v>
      </c>
      <c r="O2270" s="25">
        <f t="shared" si="427"/>
        <v>8.5470591118342387</v>
      </c>
      <c r="P2270" s="8">
        <f t="shared" si="428"/>
        <v>18</v>
      </c>
      <c r="Q2270" s="8">
        <f t="shared" si="429"/>
        <v>222</v>
      </c>
      <c r="R2270" s="8">
        <f t="shared" si="430"/>
        <v>190.38302876998392</v>
      </c>
      <c r="S2270" s="8">
        <f t="shared" si="431"/>
        <v>191</v>
      </c>
      <c r="T2270" t="s">
        <v>62</v>
      </c>
    </row>
    <row r="2271" spans="1:20" x14ac:dyDescent="0.35">
      <c r="A2271" s="18" t="s">
        <v>4589</v>
      </c>
      <c r="B2271" s="18" t="s">
        <v>4590</v>
      </c>
      <c r="C2271" s="19">
        <v>452.98</v>
      </c>
      <c r="D2271" s="20">
        <f t="shared" si="420"/>
        <v>4.914209689112642E-5</v>
      </c>
      <c r="E2271" s="10">
        <f>SUM($C$5:C2271)/SUM($C$5:$C$3941)</f>
        <v>0.97060752580675269</v>
      </c>
      <c r="F2271" t="str">
        <f t="shared" si="421"/>
        <v>C</v>
      </c>
      <c r="G2271" s="21">
        <v>2.0404504504504501</v>
      </c>
      <c r="H2271" s="22">
        <f t="shared" si="422"/>
        <v>1.2242702702702701</v>
      </c>
      <c r="I2271" s="23">
        <v>4.2692307692307692</v>
      </c>
      <c r="J2271" s="23">
        <v>5.7738945452970611</v>
      </c>
      <c r="K2271" s="24">
        <f t="shared" si="423"/>
        <v>1.3524437673668792</v>
      </c>
      <c r="L2271" t="str">
        <f t="shared" si="424"/>
        <v>Y</v>
      </c>
      <c r="M2271" s="10">
        <f t="shared" si="425"/>
        <v>0.9</v>
      </c>
      <c r="N2271" s="24">
        <f t="shared" si="426"/>
        <v>1.2815515655446006</v>
      </c>
      <c r="O2271" s="25">
        <f t="shared" si="427"/>
        <v>10.464534905743955</v>
      </c>
      <c r="P2271" s="8">
        <f t="shared" si="428"/>
        <v>20</v>
      </c>
      <c r="Q2271" s="8">
        <f t="shared" si="429"/>
        <v>222</v>
      </c>
      <c r="R2271" s="8">
        <f t="shared" si="430"/>
        <v>190.43765865056858</v>
      </c>
      <c r="S2271" s="8">
        <f t="shared" si="431"/>
        <v>191</v>
      </c>
      <c r="T2271" t="s">
        <v>62</v>
      </c>
    </row>
    <row r="2272" spans="1:20" x14ac:dyDescent="0.35">
      <c r="A2272" s="18" t="s">
        <v>4591</v>
      </c>
      <c r="B2272" s="18" t="s">
        <v>4592</v>
      </c>
      <c r="C2272" s="19">
        <v>452.95</v>
      </c>
      <c r="D2272" s="20">
        <f t="shared" si="420"/>
        <v>4.913884230393331E-5</v>
      </c>
      <c r="E2272" s="10">
        <f>SUM($C$5:C2272)/SUM($C$5:$C$3941)</f>
        <v>0.97065666464905653</v>
      </c>
      <c r="F2272" t="str">
        <f t="shared" si="421"/>
        <v>C</v>
      </c>
      <c r="G2272" s="21">
        <v>1.494884488448845</v>
      </c>
      <c r="H2272" s="22">
        <f t="shared" si="422"/>
        <v>0.89693069306930695</v>
      </c>
      <c r="I2272" s="23">
        <v>5.8269230769230766</v>
      </c>
      <c r="J2272" s="23">
        <v>28.275064295862229</v>
      </c>
      <c r="K2272" s="24">
        <f t="shared" si="423"/>
        <v>4.8524862817981385</v>
      </c>
      <c r="L2272" t="str">
        <f t="shared" si="424"/>
        <v>Z</v>
      </c>
      <c r="M2272" s="10">
        <f t="shared" si="425"/>
        <v>0.9</v>
      </c>
      <c r="N2272" s="24">
        <f t="shared" si="426"/>
        <v>1.2815515655446006</v>
      </c>
      <c r="O2272" s="25">
        <f t="shared" si="427"/>
        <v>51.24537605682611</v>
      </c>
      <c r="P2272" s="8">
        <f t="shared" si="428"/>
        <v>63</v>
      </c>
      <c r="Q2272" s="8">
        <f t="shared" si="429"/>
        <v>303</v>
      </c>
      <c r="R2272" s="8">
        <f t="shared" si="430"/>
        <v>259.93027672462682</v>
      </c>
      <c r="S2272" s="8">
        <f t="shared" si="431"/>
        <v>260</v>
      </c>
      <c r="T2272" t="s">
        <v>62</v>
      </c>
    </row>
    <row r="2273" spans="1:20" x14ac:dyDescent="0.35">
      <c r="A2273" s="18" t="s">
        <v>4593</v>
      </c>
      <c r="B2273" s="18" t="s">
        <v>4594</v>
      </c>
      <c r="C2273" s="19">
        <v>451.5</v>
      </c>
      <c r="D2273" s="20">
        <f t="shared" si="420"/>
        <v>4.8981537256266457E-5</v>
      </c>
      <c r="E2273" s="10">
        <f>SUM($C$5:C2273)/SUM($C$5:$C$3941)</f>
        <v>0.97070564618631272</v>
      </c>
      <c r="F2273" t="str">
        <f t="shared" si="421"/>
        <v>C</v>
      </c>
      <c r="G2273" s="21">
        <v>0.42</v>
      </c>
      <c r="H2273" s="22">
        <f t="shared" si="422"/>
        <v>0.252</v>
      </c>
      <c r="I2273" s="23">
        <v>20.67307692307692</v>
      </c>
      <c r="J2273" s="23">
        <v>24.615252049982399</v>
      </c>
      <c r="K2273" s="24">
        <f t="shared" si="423"/>
        <v>1.1906912619526371</v>
      </c>
      <c r="L2273" t="str">
        <f t="shared" si="424"/>
        <v>Y</v>
      </c>
      <c r="M2273" s="10">
        <f t="shared" si="425"/>
        <v>0.9</v>
      </c>
      <c r="N2273" s="24">
        <f t="shared" si="426"/>
        <v>1.2815515655446006</v>
      </c>
      <c r="O2273" s="25">
        <f t="shared" si="427"/>
        <v>44.61237770622872</v>
      </c>
      <c r="P2273" s="8">
        <f t="shared" si="428"/>
        <v>86</v>
      </c>
      <c r="Q2273" s="8">
        <f t="shared" si="429"/>
        <v>1074.9999999999998</v>
      </c>
      <c r="R2273" s="8">
        <f t="shared" si="430"/>
        <v>923.67451148908674</v>
      </c>
      <c r="S2273" s="8">
        <f t="shared" si="431"/>
        <v>924</v>
      </c>
      <c r="T2273" t="s">
        <v>62</v>
      </c>
    </row>
    <row r="2274" spans="1:20" x14ac:dyDescent="0.35">
      <c r="A2274" s="18" t="s">
        <v>4595</v>
      </c>
      <c r="B2274" s="18" t="s">
        <v>4596</v>
      </c>
      <c r="C2274" s="19">
        <v>451.11</v>
      </c>
      <c r="D2274" s="20">
        <f t="shared" si="420"/>
        <v>4.8939227622756059E-5</v>
      </c>
      <c r="E2274" s="10">
        <f>SUM($C$5:C2274)/SUM($C$5:$C$3941)</f>
        <v>0.97075458541393544</v>
      </c>
      <c r="F2274" t="str">
        <f t="shared" si="421"/>
        <v>C</v>
      </c>
      <c r="G2274" s="21">
        <v>1.2427272727272729</v>
      </c>
      <c r="H2274" s="22">
        <f t="shared" si="422"/>
        <v>0.74563636363636376</v>
      </c>
      <c r="I2274" s="23">
        <v>6.9807692307692308</v>
      </c>
      <c r="J2274" s="23">
        <v>18.43854698947171</v>
      </c>
      <c r="K2274" s="24">
        <f t="shared" si="423"/>
        <v>2.6413345549656446</v>
      </c>
      <c r="L2274" t="str">
        <f t="shared" si="424"/>
        <v>Z</v>
      </c>
      <c r="M2274" s="10">
        <f t="shared" si="425"/>
        <v>0.9</v>
      </c>
      <c r="N2274" s="24">
        <f t="shared" si="426"/>
        <v>1.2815515655446006</v>
      </c>
      <c r="O2274" s="25">
        <f t="shared" si="427"/>
        <v>33.417794015598822</v>
      </c>
      <c r="P2274" s="8">
        <f t="shared" si="428"/>
        <v>48</v>
      </c>
      <c r="Q2274" s="8">
        <f t="shared" si="429"/>
        <v>363</v>
      </c>
      <c r="R2274" s="8">
        <f t="shared" si="430"/>
        <v>312.03604916193746</v>
      </c>
      <c r="S2274" s="8">
        <f t="shared" si="431"/>
        <v>313</v>
      </c>
      <c r="T2274" t="s">
        <v>62</v>
      </c>
    </row>
    <row r="2275" spans="1:20" x14ac:dyDescent="0.35">
      <c r="A2275" s="18" t="s">
        <v>4597</v>
      </c>
      <c r="B2275" s="18" t="s">
        <v>4598</v>
      </c>
      <c r="C2275" s="19">
        <v>450.16</v>
      </c>
      <c r="D2275" s="20">
        <f t="shared" si="420"/>
        <v>4.8836165694974327E-5</v>
      </c>
      <c r="E2275" s="10">
        <f>SUM($C$5:C2275)/SUM($C$5:$C$3941)</f>
        <v>0.9708034215796304</v>
      </c>
      <c r="F2275" t="str">
        <f t="shared" si="421"/>
        <v>C</v>
      </c>
      <c r="G2275" s="21">
        <v>0.93008264462809909</v>
      </c>
      <c r="H2275" s="22">
        <f t="shared" si="422"/>
        <v>0.55804958677685945</v>
      </c>
      <c r="I2275" s="23">
        <v>9.3076923076923084</v>
      </c>
      <c r="J2275" s="23">
        <v>15.505265976483869</v>
      </c>
      <c r="K2275" s="24">
        <f t="shared" si="423"/>
        <v>1.6658550222668618</v>
      </c>
      <c r="L2275" t="str">
        <f t="shared" si="424"/>
        <v>Y</v>
      </c>
      <c r="M2275" s="10">
        <f t="shared" si="425"/>
        <v>0.9</v>
      </c>
      <c r="N2275" s="24">
        <f t="shared" si="426"/>
        <v>1.2815515655446006</v>
      </c>
      <c r="O2275" s="25">
        <f t="shared" si="427"/>
        <v>28.10155186604845</v>
      </c>
      <c r="P2275" s="8">
        <f t="shared" si="428"/>
        <v>47</v>
      </c>
      <c r="Q2275" s="8">
        <f t="shared" si="429"/>
        <v>484.00000000000006</v>
      </c>
      <c r="R2275" s="8">
        <f t="shared" si="430"/>
        <v>416.48683993422679</v>
      </c>
      <c r="S2275" s="8">
        <f t="shared" si="431"/>
        <v>417</v>
      </c>
      <c r="T2275" t="s">
        <v>62</v>
      </c>
    </row>
    <row r="2276" spans="1:20" x14ac:dyDescent="0.35">
      <c r="A2276" s="18" t="s">
        <v>4599</v>
      </c>
      <c r="B2276" s="18" t="s">
        <v>4600</v>
      </c>
      <c r="C2276" s="19">
        <v>449.92</v>
      </c>
      <c r="D2276" s="20">
        <f t="shared" si="420"/>
        <v>4.8810128997429467E-5</v>
      </c>
      <c r="E2276" s="10">
        <f>SUM($C$5:C2276)/SUM($C$5:$C$3941)</f>
        <v>0.97085223170862789</v>
      </c>
      <c r="F2276" t="str">
        <f t="shared" si="421"/>
        <v>C</v>
      </c>
      <c r="G2276" s="21">
        <v>0.94719999999999993</v>
      </c>
      <c r="H2276" s="22">
        <f t="shared" si="422"/>
        <v>0.56831999999999994</v>
      </c>
      <c r="I2276" s="23">
        <v>9.134615384615385</v>
      </c>
      <c r="J2276" s="23">
        <v>12.607232356560569</v>
      </c>
      <c r="K2276" s="24">
        <f t="shared" si="423"/>
        <v>1.3801601737708411</v>
      </c>
      <c r="L2276" t="str">
        <f t="shared" si="424"/>
        <v>Y</v>
      </c>
      <c r="M2276" s="10">
        <f t="shared" si="425"/>
        <v>0.9</v>
      </c>
      <c r="N2276" s="24">
        <f t="shared" si="426"/>
        <v>1.2815515655446006</v>
      </c>
      <c r="O2276" s="25">
        <f t="shared" si="427"/>
        <v>22.849191654792353</v>
      </c>
      <c r="P2276" s="8">
        <f t="shared" si="428"/>
        <v>42</v>
      </c>
      <c r="Q2276" s="8">
        <f t="shared" si="429"/>
        <v>475</v>
      </c>
      <c r="R2276" s="8">
        <f t="shared" si="430"/>
        <v>408.85125271527158</v>
      </c>
      <c r="S2276" s="8">
        <f t="shared" si="431"/>
        <v>409</v>
      </c>
      <c r="T2276" t="s">
        <v>62</v>
      </c>
    </row>
    <row r="2277" spans="1:20" x14ac:dyDescent="0.35">
      <c r="A2277" s="18" t="s">
        <v>4601</v>
      </c>
      <c r="B2277" s="18" t="s">
        <v>4602</v>
      </c>
      <c r="C2277" s="19">
        <v>449.82</v>
      </c>
      <c r="D2277" s="20">
        <f t="shared" si="420"/>
        <v>4.879928037345244E-5</v>
      </c>
      <c r="E2277" s="10">
        <f>SUM($C$5:C2277)/SUM($C$5:$C$3941)</f>
        <v>0.97090103098900138</v>
      </c>
      <c r="F2277" t="str">
        <f t="shared" si="421"/>
        <v>C</v>
      </c>
      <c r="G2277" s="21">
        <v>1.354879518072289</v>
      </c>
      <c r="H2277" s="22">
        <f t="shared" si="422"/>
        <v>0.81292771084337334</v>
      </c>
      <c r="I2277" s="23">
        <v>6.384615384615385</v>
      </c>
      <c r="J2277" s="23">
        <v>40.828745086511873</v>
      </c>
      <c r="K2277" s="24">
        <f t="shared" si="423"/>
        <v>6.3948636882488472</v>
      </c>
      <c r="L2277" t="str">
        <f t="shared" si="424"/>
        <v>Z</v>
      </c>
      <c r="M2277" s="10">
        <f t="shared" si="425"/>
        <v>0.9</v>
      </c>
      <c r="N2277" s="24">
        <f t="shared" si="426"/>
        <v>1.2815515655446006</v>
      </c>
      <c r="O2277" s="25">
        <f t="shared" si="427"/>
        <v>73.99751151733993</v>
      </c>
      <c r="P2277" s="8">
        <f t="shared" si="428"/>
        <v>87</v>
      </c>
      <c r="Q2277" s="8">
        <f t="shared" si="429"/>
        <v>332</v>
      </c>
      <c r="R2277" s="8">
        <f t="shared" si="430"/>
        <v>285.79726982457879</v>
      </c>
      <c r="S2277" s="8">
        <f t="shared" si="431"/>
        <v>286</v>
      </c>
      <c r="T2277" t="s">
        <v>175</v>
      </c>
    </row>
    <row r="2278" spans="1:20" x14ac:dyDescent="0.35">
      <c r="A2278" s="18" t="s">
        <v>4603</v>
      </c>
      <c r="B2278" s="18" t="s">
        <v>4604</v>
      </c>
      <c r="C2278" s="19">
        <v>449.74</v>
      </c>
      <c r="D2278" s="20">
        <f t="shared" si="420"/>
        <v>4.8790601474270826E-5</v>
      </c>
      <c r="E2278" s="10">
        <f>SUM($C$5:C2278)/SUM($C$5:$C$3941)</f>
        <v>0.9709498215904756</v>
      </c>
      <c r="F2278" t="str">
        <f t="shared" si="421"/>
        <v>C</v>
      </c>
      <c r="G2278" s="21">
        <v>1.2562569832402239</v>
      </c>
      <c r="H2278" s="22">
        <f t="shared" si="422"/>
        <v>0.75375418994413435</v>
      </c>
      <c r="I2278" s="23">
        <v>6.884615384615385</v>
      </c>
      <c r="J2278" s="23">
        <v>36.782164180618217</v>
      </c>
      <c r="K2278" s="24">
        <f t="shared" si="423"/>
        <v>5.3426607189724784</v>
      </c>
      <c r="L2278" t="str">
        <f t="shared" si="424"/>
        <v>Z</v>
      </c>
      <c r="M2278" s="10">
        <f t="shared" si="425"/>
        <v>0.9</v>
      </c>
      <c r="N2278" s="24">
        <f t="shared" si="426"/>
        <v>1.2815515655446006</v>
      </c>
      <c r="O2278" s="25">
        <f t="shared" si="427"/>
        <v>66.663538441379885</v>
      </c>
      <c r="P2278" s="8">
        <f t="shared" si="428"/>
        <v>81</v>
      </c>
      <c r="Q2278" s="8">
        <f t="shared" si="429"/>
        <v>358</v>
      </c>
      <c r="R2278" s="8">
        <f t="shared" si="430"/>
        <v>308.2063920317629</v>
      </c>
      <c r="S2278" s="8">
        <f t="shared" si="431"/>
        <v>309</v>
      </c>
      <c r="T2278" t="s">
        <v>175</v>
      </c>
    </row>
    <row r="2279" spans="1:20" x14ac:dyDescent="0.35">
      <c r="A2279" s="18" t="s">
        <v>4605</v>
      </c>
      <c r="B2279" s="18" t="s">
        <v>4606</v>
      </c>
      <c r="C2279" s="19">
        <v>449.11</v>
      </c>
      <c r="D2279" s="20">
        <f t="shared" si="420"/>
        <v>4.8722255143215568E-5</v>
      </c>
      <c r="E2279" s="10">
        <f>SUM($C$5:C2279)/SUM($C$5:$C$3941)</f>
        <v>0.97099854384561879</v>
      </c>
      <c r="F2279" t="str">
        <f t="shared" si="421"/>
        <v>C</v>
      </c>
      <c r="G2279" s="21">
        <v>0.25089944134078213</v>
      </c>
      <c r="H2279" s="22">
        <f t="shared" si="422"/>
        <v>0.15053966480446926</v>
      </c>
      <c r="I2279" s="23">
        <v>34.42307692307692</v>
      </c>
      <c r="J2279" s="23">
        <v>167.85420215920649</v>
      </c>
      <c r="K2279" s="24">
        <f t="shared" si="423"/>
        <v>4.8762114593735966</v>
      </c>
      <c r="L2279" t="str">
        <f t="shared" si="424"/>
        <v>Z</v>
      </c>
      <c r="M2279" s="10">
        <f t="shared" si="425"/>
        <v>0.9</v>
      </c>
      <c r="N2279" s="24">
        <f t="shared" si="426"/>
        <v>1.2815515655446006</v>
      </c>
      <c r="O2279" s="25">
        <f t="shared" si="427"/>
        <v>304.21687541930118</v>
      </c>
      <c r="P2279" s="8">
        <f t="shared" si="428"/>
        <v>374</v>
      </c>
      <c r="Q2279" s="8">
        <f t="shared" si="429"/>
        <v>1789.9999999999998</v>
      </c>
      <c r="R2279" s="8">
        <f t="shared" si="430"/>
        <v>1542.1124414468841</v>
      </c>
      <c r="S2279" s="8">
        <f t="shared" si="431"/>
        <v>1543</v>
      </c>
      <c r="T2279" t="s">
        <v>62</v>
      </c>
    </row>
    <row r="2280" spans="1:20" x14ac:dyDescent="0.35">
      <c r="A2280" s="18" t="s">
        <v>4607</v>
      </c>
      <c r="B2280" s="18" t="s">
        <v>4608</v>
      </c>
      <c r="C2280" s="19">
        <v>448.6</v>
      </c>
      <c r="D2280" s="20">
        <f t="shared" si="420"/>
        <v>4.8666927160932743E-5</v>
      </c>
      <c r="E2280" s="10">
        <f>SUM($C$5:C2280)/SUM($C$5:$C$3941)</f>
        <v>0.97104721077277967</v>
      </c>
      <c r="F2280" t="str">
        <f t="shared" si="421"/>
        <v>C</v>
      </c>
      <c r="G2280" s="21">
        <v>9.1551020408163257</v>
      </c>
      <c r="H2280" s="22">
        <f t="shared" si="422"/>
        <v>5.4930612244897956</v>
      </c>
      <c r="I2280" s="23">
        <v>0.94230769230769229</v>
      </c>
      <c r="J2280" s="23">
        <v>2.023523054113272</v>
      </c>
      <c r="K2280" s="24">
        <f t="shared" si="423"/>
        <v>2.1474122206916357</v>
      </c>
      <c r="L2280" t="str">
        <f t="shared" si="424"/>
        <v>Z</v>
      </c>
      <c r="M2280" s="10">
        <f t="shared" si="425"/>
        <v>0.9</v>
      </c>
      <c r="N2280" s="24">
        <f t="shared" si="426"/>
        <v>1.2815515655446006</v>
      </c>
      <c r="O2280" s="25">
        <f t="shared" si="427"/>
        <v>3.6674081014509601</v>
      </c>
      <c r="P2280" s="8">
        <f t="shared" si="428"/>
        <v>6</v>
      </c>
      <c r="Q2280" s="8">
        <f t="shared" si="429"/>
        <v>49</v>
      </c>
      <c r="R2280" s="8">
        <f t="shared" si="430"/>
        <v>42.238240437644201</v>
      </c>
      <c r="S2280" s="8">
        <f t="shared" si="431"/>
        <v>43</v>
      </c>
      <c r="T2280" t="s">
        <v>62</v>
      </c>
    </row>
    <row r="2281" spans="1:20" x14ac:dyDescent="0.35">
      <c r="A2281" s="18" t="s">
        <v>4609</v>
      </c>
      <c r="B2281" s="18" t="s">
        <v>4610</v>
      </c>
      <c r="C2281" s="19">
        <v>447.8</v>
      </c>
      <c r="D2281" s="20">
        <f t="shared" si="420"/>
        <v>4.8580138169116542E-5</v>
      </c>
      <c r="E2281" s="10">
        <f>SUM($C$5:C2281)/SUM($C$5:$C$3941)</f>
        <v>0.97109579091094889</v>
      </c>
      <c r="F2281" t="str">
        <f t="shared" si="421"/>
        <v>C</v>
      </c>
      <c r="G2281" s="21">
        <v>2.2502512562814072</v>
      </c>
      <c r="H2281" s="22">
        <f t="shared" si="422"/>
        <v>1.3501507537688442</v>
      </c>
      <c r="I2281" s="23">
        <v>3.8269230769230771</v>
      </c>
      <c r="J2281" s="23">
        <v>8.3589124769845746</v>
      </c>
      <c r="K2281" s="24">
        <f t="shared" si="423"/>
        <v>2.1842384361969742</v>
      </c>
      <c r="L2281" t="str">
        <f t="shared" si="424"/>
        <v>Z</v>
      </c>
      <c r="M2281" s="10">
        <f t="shared" si="425"/>
        <v>0.9</v>
      </c>
      <c r="N2281" s="24">
        <f t="shared" si="426"/>
        <v>1.2815515655446006</v>
      </c>
      <c r="O2281" s="25">
        <f t="shared" si="427"/>
        <v>15.149589363510515</v>
      </c>
      <c r="P2281" s="8">
        <f t="shared" si="428"/>
        <v>23</v>
      </c>
      <c r="Q2281" s="8">
        <f t="shared" si="429"/>
        <v>199</v>
      </c>
      <c r="R2281" s="8">
        <f t="shared" si="430"/>
        <v>171.69213630218056</v>
      </c>
      <c r="S2281" s="8">
        <f t="shared" si="431"/>
        <v>172</v>
      </c>
      <c r="T2281" t="s">
        <v>62</v>
      </c>
    </row>
    <row r="2282" spans="1:20" x14ac:dyDescent="0.35">
      <c r="A2282" s="18" t="s">
        <v>4611</v>
      </c>
      <c r="B2282" s="18" t="s">
        <v>4612</v>
      </c>
      <c r="C2282" s="19">
        <v>447.56</v>
      </c>
      <c r="D2282" s="20">
        <f t="shared" si="420"/>
        <v>4.8554101471571681E-5</v>
      </c>
      <c r="E2282" s="10">
        <f>SUM($C$5:C2282)/SUM($C$5:$C$3941)</f>
        <v>0.97114434501242053</v>
      </c>
      <c r="F2282" t="str">
        <f t="shared" si="421"/>
        <v>C</v>
      </c>
      <c r="G2282" s="21">
        <v>12.096216216216209</v>
      </c>
      <c r="H2282" s="22">
        <f t="shared" si="422"/>
        <v>7.257729729729725</v>
      </c>
      <c r="I2282" s="23">
        <v>0.71153846153846156</v>
      </c>
      <c r="J2282" s="23">
        <v>1.5635121156379339</v>
      </c>
      <c r="K2282" s="24">
        <f t="shared" si="423"/>
        <v>2.1973683787343936</v>
      </c>
      <c r="L2282" t="str">
        <f t="shared" si="424"/>
        <v>Z</v>
      </c>
      <c r="M2282" s="10">
        <f t="shared" si="425"/>
        <v>0.9</v>
      </c>
      <c r="N2282" s="24">
        <f t="shared" si="426"/>
        <v>1.2815515655446006</v>
      </c>
      <c r="O2282" s="25">
        <f t="shared" si="427"/>
        <v>2.8336899784519631</v>
      </c>
      <c r="P2282" s="8">
        <f t="shared" si="428"/>
        <v>5</v>
      </c>
      <c r="Q2282" s="8">
        <f t="shared" si="429"/>
        <v>37</v>
      </c>
      <c r="R2282" s="8">
        <f t="shared" si="430"/>
        <v>31.931216479693202</v>
      </c>
      <c r="S2282" s="8">
        <f t="shared" si="431"/>
        <v>32</v>
      </c>
      <c r="T2282" t="s">
        <v>62</v>
      </c>
    </row>
    <row r="2283" spans="1:20" x14ac:dyDescent="0.35">
      <c r="A2283" s="18" t="s">
        <v>4613</v>
      </c>
      <c r="B2283" s="18" t="s">
        <v>4614</v>
      </c>
      <c r="C2283" s="19">
        <v>447.06</v>
      </c>
      <c r="D2283" s="20">
        <f t="shared" si="420"/>
        <v>4.849985835168656E-5</v>
      </c>
      <c r="E2283" s="10">
        <f>SUM($C$5:C2283)/SUM($C$5:$C$3941)</f>
        <v>0.97119284487077229</v>
      </c>
      <c r="F2283" t="str">
        <f t="shared" si="421"/>
        <v>C</v>
      </c>
      <c r="G2283" s="21">
        <v>4.6568750000000003</v>
      </c>
      <c r="H2283" s="22">
        <f t="shared" si="422"/>
        <v>2.7941250000000002</v>
      </c>
      <c r="I2283" s="23">
        <v>1.846153846153846</v>
      </c>
      <c r="J2283" s="23">
        <v>2.3211273071219658</v>
      </c>
      <c r="K2283" s="24">
        <f t="shared" si="423"/>
        <v>1.2572772913577315</v>
      </c>
      <c r="L2283" t="str">
        <f t="shared" si="424"/>
        <v>Y</v>
      </c>
      <c r="M2283" s="10">
        <f t="shared" si="425"/>
        <v>0.9</v>
      </c>
      <c r="N2283" s="24">
        <f t="shared" si="426"/>
        <v>1.2815515655446006</v>
      </c>
      <c r="O2283" s="25">
        <f t="shared" si="427"/>
        <v>4.2067823607615971</v>
      </c>
      <c r="P2283" s="8">
        <f t="shared" si="428"/>
        <v>8</v>
      </c>
      <c r="Q2283" s="8">
        <f t="shared" si="429"/>
        <v>96</v>
      </c>
      <c r="R2283" s="8">
        <f t="shared" si="430"/>
        <v>82.894878396156145</v>
      </c>
      <c r="S2283" s="8">
        <f t="shared" si="431"/>
        <v>83</v>
      </c>
      <c r="T2283" t="s">
        <v>62</v>
      </c>
    </row>
    <row r="2284" spans="1:20" x14ac:dyDescent="0.35">
      <c r="A2284" s="18" t="s">
        <v>4615</v>
      </c>
      <c r="B2284" s="18" t="s">
        <v>4616</v>
      </c>
      <c r="C2284" s="19">
        <v>446.69</v>
      </c>
      <c r="D2284" s="20">
        <f t="shared" si="420"/>
        <v>4.8459718442971569E-5</v>
      </c>
      <c r="E2284" s="10">
        <f>SUM($C$5:C2284)/SUM($C$5:$C$3941)</f>
        <v>0.9712413045892152</v>
      </c>
      <c r="F2284" t="str">
        <f t="shared" si="421"/>
        <v>C</v>
      </c>
      <c r="G2284" s="21">
        <v>1.0316166281755199</v>
      </c>
      <c r="H2284" s="22">
        <f t="shared" si="422"/>
        <v>0.61896997690531197</v>
      </c>
      <c r="I2284" s="23">
        <v>8.3269230769230766</v>
      </c>
      <c r="J2284" s="23">
        <v>30.709084785876051</v>
      </c>
      <c r="K2284" s="24">
        <f t="shared" si="423"/>
        <v>3.6879270412599414</v>
      </c>
      <c r="L2284" t="str">
        <f t="shared" si="424"/>
        <v>Z</v>
      </c>
      <c r="M2284" s="10">
        <f t="shared" si="425"/>
        <v>0.9</v>
      </c>
      <c r="N2284" s="24">
        <f t="shared" si="426"/>
        <v>1.2815515655446006</v>
      </c>
      <c r="O2284" s="25">
        <f t="shared" si="427"/>
        <v>55.65676462293564</v>
      </c>
      <c r="P2284" s="8">
        <f t="shared" si="428"/>
        <v>73</v>
      </c>
      <c r="Q2284" s="8">
        <f t="shared" si="429"/>
        <v>433</v>
      </c>
      <c r="R2284" s="8">
        <f t="shared" si="430"/>
        <v>374.0452585654736</v>
      </c>
      <c r="S2284" s="8">
        <f t="shared" si="431"/>
        <v>375</v>
      </c>
      <c r="T2284" t="s">
        <v>62</v>
      </c>
    </row>
    <row r="2285" spans="1:20" x14ac:dyDescent="0.35">
      <c r="A2285" s="18" t="s">
        <v>4617</v>
      </c>
      <c r="B2285" s="18" t="s">
        <v>4618</v>
      </c>
      <c r="C2285" s="19">
        <v>446.58</v>
      </c>
      <c r="D2285" s="20">
        <f t="shared" si="420"/>
        <v>4.8447784956596839E-5</v>
      </c>
      <c r="E2285" s="10">
        <f>SUM($C$5:C2285)/SUM($C$5:$C$3941)</f>
        <v>0.97128975237417181</v>
      </c>
      <c r="F2285" t="str">
        <f t="shared" si="421"/>
        <v>C</v>
      </c>
      <c r="G2285" s="21">
        <v>5.1927906976744183</v>
      </c>
      <c r="H2285" s="22">
        <f t="shared" si="422"/>
        <v>3.1156744186046508</v>
      </c>
      <c r="I2285" s="23">
        <v>1.653846153846154</v>
      </c>
      <c r="J2285" s="23">
        <v>3.2532615030519478</v>
      </c>
      <c r="K2285" s="24">
        <f t="shared" si="423"/>
        <v>1.9670883506825729</v>
      </c>
      <c r="L2285" t="str">
        <f t="shared" si="424"/>
        <v>Y</v>
      </c>
      <c r="M2285" s="10">
        <f t="shared" si="425"/>
        <v>0.9</v>
      </c>
      <c r="N2285" s="24">
        <f t="shared" si="426"/>
        <v>1.2815515655446006</v>
      </c>
      <c r="O2285" s="25">
        <f t="shared" si="427"/>
        <v>5.8961708235439589</v>
      </c>
      <c r="P2285" s="8">
        <f t="shared" si="428"/>
        <v>10</v>
      </c>
      <c r="Q2285" s="8">
        <f t="shared" si="429"/>
        <v>86</v>
      </c>
      <c r="R2285" s="8">
        <f t="shared" si="430"/>
        <v>74.299893148271337</v>
      </c>
      <c r="S2285" s="8">
        <f t="shared" si="431"/>
        <v>75</v>
      </c>
      <c r="T2285" t="s">
        <v>62</v>
      </c>
    </row>
    <row r="2286" spans="1:20" x14ac:dyDescent="0.35">
      <c r="A2286" s="18" t="s">
        <v>4619</v>
      </c>
      <c r="B2286" s="18" t="s">
        <v>4620</v>
      </c>
      <c r="C2286" s="19">
        <v>446.07</v>
      </c>
      <c r="D2286" s="20">
        <f t="shared" si="420"/>
        <v>4.8392456974314014E-5</v>
      </c>
      <c r="E2286" s="10">
        <f>SUM($C$5:C2286)/SUM($C$5:$C$3941)</f>
        <v>0.97133814483114611</v>
      </c>
      <c r="F2286" t="str">
        <f t="shared" si="421"/>
        <v>C</v>
      </c>
      <c r="G2286" s="21">
        <v>6.4647826086956517</v>
      </c>
      <c r="H2286" s="22">
        <f t="shared" si="422"/>
        <v>3.878869565217391</v>
      </c>
      <c r="I2286" s="23">
        <v>1.3269230769230771</v>
      </c>
      <c r="J2286" s="23">
        <v>5.5579695610020794</v>
      </c>
      <c r="K2286" s="24">
        <f t="shared" si="423"/>
        <v>4.1886147416247548</v>
      </c>
      <c r="L2286" t="str">
        <f t="shared" si="424"/>
        <v>Z</v>
      </c>
      <c r="M2286" s="10">
        <f t="shared" si="425"/>
        <v>0.9</v>
      </c>
      <c r="N2286" s="24">
        <f t="shared" si="426"/>
        <v>1.2815515655446006</v>
      </c>
      <c r="O2286" s="25">
        <f t="shared" si="427"/>
        <v>10.073195140625192</v>
      </c>
      <c r="P2286" s="8">
        <f t="shared" si="428"/>
        <v>13</v>
      </c>
      <c r="Q2286" s="8">
        <f t="shared" si="429"/>
        <v>69.000000000000014</v>
      </c>
      <c r="R2286" s="8">
        <f t="shared" si="430"/>
        <v>59.646773381467135</v>
      </c>
      <c r="S2286" s="8">
        <f t="shared" si="431"/>
        <v>60</v>
      </c>
      <c r="T2286" t="s">
        <v>62</v>
      </c>
    </row>
    <row r="2287" spans="1:20" x14ac:dyDescent="0.35">
      <c r="A2287" s="18" t="s">
        <v>4621</v>
      </c>
      <c r="B2287" s="18" t="s">
        <v>4622</v>
      </c>
      <c r="C2287" s="19">
        <v>446</v>
      </c>
      <c r="D2287" s="20">
        <f t="shared" si="420"/>
        <v>4.8384862937530097E-5</v>
      </c>
      <c r="E2287" s="10">
        <f>SUM($C$5:C2287)/SUM($C$5:$C$3941)</f>
        <v>0.97138652969408368</v>
      </c>
      <c r="F2287" t="str">
        <f t="shared" si="421"/>
        <v>C</v>
      </c>
      <c r="G2287" s="21">
        <v>1.7559055118110241</v>
      </c>
      <c r="H2287" s="22">
        <f t="shared" si="422"/>
        <v>1.0535433070866145</v>
      </c>
      <c r="I2287" s="23">
        <v>4.884615384615385</v>
      </c>
      <c r="J2287" s="23">
        <v>14.11389781789128</v>
      </c>
      <c r="K2287" s="24">
        <f t="shared" si="423"/>
        <v>2.8894593957887658</v>
      </c>
      <c r="L2287" t="str">
        <f t="shared" si="424"/>
        <v>Z</v>
      </c>
      <c r="M2287" s="10">
        <f t="shared" si="425"/>
        <v>0.9</v>
      </c>
      <c r="N2287" s="24">
        <f t="shared" si="426"/>
        <v>1.2815515655446006</v>
      </c>
      <c r="O2287" s="25">
        <f t="shared" si="427"/>
        <v>25.579853461599367</v>
      </c>
      <c r="P2287" s="8">
        <f t="shared" si="428"/>
        <v>36</v>
      </c>
      <c r="Q2287" s="8">
        <f t="shared" si="429"/>
        <v>254.00000000000003</v>
      </c>
      <c r="R2287" s="8">
        <f t="shared" si="430"/>
        <v>219.58651182026895</v>
      </c>
      <c r="S2287" s="8">
        <f t="shared" si="431"/>
        <v>220</v>
      </c>
      <c r="T2287" t="s">
        <v>62</v>
      </c>
    </row>
    <row r="2288" spans="1:20" x14ac:dyDescent="0.35">
      <c r="A2288" s="18" t="s">
        <v>4623</v>
      </c>
      <c r="B2288" s="18" t="s">
        <v>4624</v>
      </c>
      <c r="C2288" s="19">
        <v>443.25</v>
      </c>
      <c r="D2288" s="20">
        <f t="shared" si="420"/>
        <v>4.8086525778161921E-5</v>
      </c>
      <c r="E2288" s="10">
        <f>SUM($C$5:C2288)/SUM($C$5:$C$3941)</f>
        <v>0.97143461621986182</v>
      </c>
      <c r="F2288" t="str">
        <f t="shared" si="421"/>
        <v>C</v>
      </c>
      <c r="G2288" s="21">
        <v>0.58708609271523182</v>
      </c>
      <c r="H2288" s="22">
        <f t="shared" si="422"/>
        <v>0.35225165562913907</v>
      </c>
      <c r="I2288" s="23">
        <v>14.51923076923077</v>
      </c>
      <c r="J2288" s="23">
        <v>39.425029565739408</v>
      </c>
      <c r="K2288" s="24">
        <f t="shared" si="423"/>
        <v>2.7153662747264224</v>
      </c>
      <c r="L2288" t="str">
        <f t="shared" si="424"/>
        <v>Z</v>
      </c>
      <c r="M2288" s="10">
        <f t="shared" si="425"/>
        <v>0.9</v>
      </c>
      <c r="N2288" s="24">
        <f t="shared" si="426"/>
        <v>1.2815515655446006</v>
      </c>
      <c r="O2288" s="25">
        <f t="shared" si="427"/>
        <v>71.45343490672316</v>
      </c>
      <c r="P2288" s="8">
        <f t="shared" si="428"/>
        <v>101</v>
      </c>
      <c r="Q2288" s="8">
        <f t="shared" si="429"/>
        <v>755</v>
      </c>
      <c r="R2288" s="8">
        <f t="shared" si="430"/>
        <v>654.72956461616877</v>
      </c>
      <c r="S2288" s="8">
        <f t="shared" si="431"/>
        <v>655</v>
      </c>
      <c r="T2288" t="s">
        <v>62</v>
      </c>
    </row>
    <row r="2289" spans="1:20" x14ac:dyDescent="0.35">
      <c r="A2289" s="18" t="s">
        <v>4625</v>
      </c>
      <c r="B2289" s="18" t="s">
        <v>4626</v>
      </c>
      <c r="C2289" s="19">
        <v>441.65</v>
      </c>
      <c r="D2289" s="20">
        <f t="shared" si="420"/>
        <v>4.7912947794529524E-5</v>
      </c>
      <c r="E2289" s="10">
        <f>SUM($C$5:C2289)/SUM($C$5:$C$3941)</f>
        <v>0.97148252916765643</v>
      </c>
      <c r="F2289" t="str">
        <f t="shared" si="421"/>
        <v>C</v>
      </c>
      <c r="G2289" s="21">
        <v>29.443333333333339</v>
      </c>
      <c r="H2289" s="22">
        <f t="shared" si="422"/>
        <v>17.666000000000004</v>
      </c>
      <c r="I2289" s="23">
        <v>0.28846153846153838</v>
      </c>
      <c r="J2289" s="23">
        <v>1.3036380235828191</v>
      </c>
      <c r="K2289" s="24">
        <f t="shared" si="423"/>
        <v>4.5192784817537746</v>
      </c>
      <c r="L2289" t="str">
        <f t="shared" si="424"/>
        <v>Z</v>
      </c>
      <c r="M2289" s="10">
        <f t="shared" si="425"/>
        <v>0.9</v>
      </c>
      <c r="N2289" s="24">
        <f t="shared" si="426"/>
        <v>1.2815515655446006</v>
      </c>
      <c r="O2289" s="25">
        <f t="shared" si="427"/>
        <v>2.3626973951834804</v>
      </c>
      <c r="P2289" s="8">
        <f t="shared" si="428"/>
        <v>3</v>
      </c>
      <c r="Q2289" s="8">
        <f t="shared" si="429"/>
        <v>14.999999999999996</v>
      </c>
      <c r="R2289" s="8">
        <f t="shared" si="430"/>
        <v>13.031413160931722</v>
      </c>
      <c r="S2289" s="8">
        <f t="shared" si="431"/>
        <v>14</v>
      </c>
      <c r="T2289" t="s">
        <v>62</v>
      </c>
    </row>
    <row r="2290" spans="1:20" x14ac:dyDescent="0.35">
      <c r="A2290" s="18" t="s">
        <v>4627</v>
      </c>
      <c r="B2290" s="18" t="s">
        <v>4628</v>
      </c>
      <c r="C2290" s="19">
        <v>441.61</v>
      </c>
      <c r="D2290" s="20">
        <f t="shared" si="420"/>
        <v>4.7908608344938717E-5</v>
      </c>
      <c r="E2290" s="10">
        <f>SUM($C$5:C2290)/SUM($C$5:$C$3941)</f>
        <v>0.97153043777600123</v>
      </c>
      <c r="F2290" t="str">
        <f t="shared" si="421"/>
        <v>C</v>
      </c>
      <c r="G2290" s="21">
        <v>0.64752199413489731</v>
      </c>
      <c r="H2290" s="22">
        <f t="shared" si="422"/>
        <v>0.38851319648093835</v>
      </c>
      <c r="I2290" s="23">
        <v>13.11538461538461</v>
      </c>
      <c r="J2290" s="23">
        <v>34.043025744048578</v>
      </c>
      <c r="K2290" s="24">
        <f t="shared" si="423"/>
        <v>2.5956559218336168</v>
      </c>
      <c r="L2290" t="str">
        <f t="shared" si="424"/>
        <v>Z</v>
      </c>
      <c r="M2290" s="10">
        <f t="shared" si="425"/>
        <v>0.9</v>
      </c>
      <c r="N2290" s="24">
        <f t="shared" si="426"/>
        <v>1.2815515655446006</v>
      </c>
      <c r="O2290" s="25">
        <f t="shared" si="427"/>
        <v>61.699157890908104</v>
      </c>
      <c r="P2290" s="8">
        <f t="shared" si="428"/>
        <v>88</v>
      </c>
      <c r="Q2290" s="8">
        <f t="shared" si="429"/>
        <v>681.99999999999966</v>
      </c>
      <c r="R2290" s="8">
        <f t="shared" si="430"/>
        <v>592.52175117744082</v>
      </c>
      <c r="S2290" s="8">
        <f t="shared" si="431"/>
        <v>593</v>
      </c>
      <c r="T2290" t="s">
        <v>175</v>
      </c>
    </row>
    <row r="2291" spans="1:20" x14ac:dyDescent="0.35">
      <c r="A2291" s="18" t="s">
        <v>4629</v>
      </c>
      <c r="B2291" s="18" t="s">
        <v>4630</v>
      </c>
      <c r="C2291" s="19">
        <v>440.83</v>
      </c>
      <c r="D2291" s="20">
        <f t="shared" si="420"/>
        <v>4.7823989077917922E-5</v>
      </c>
      <c r="E2291" s="10">
        <f>SUM($C$5:C2291)/SUM($C$5:$C$3941)</f>
        <v>0.97157826176507922</v>
      </c>
      <c r="F2291" t="str">
        <f t="shared" si="421"/>
        <v>C</v>
      </c>
      <c r="G2291" s="21">
        <v>1.270403458213256</v>
      </c>
      <c r="H2291" s="22">
        <f t="shared" si="422"/>
        <v>0.76224207492795359</v>
      </c>
      <c r="I2291" s="23">
        <v>6.6730769230769234</v>
      </c>
      <c r="J2291" s="23">
        <v>15.67903702756052</v>
      </c>
      <c r="K2291" s="24">
        <f t="shared" si="423"/>
        <v>2.3495963268966773</v>
      </c>
      <c r="L2291" t="str">
        <f t="shared" si="424"/>
        <v>Z</v>
      </c>
      <c r="M2291" s="10">
        <f t="shared" si="425"/>
        <v>0.9</v>
      </c>
      <c r="N2291" s="24">
        <f t="shared" si="426"/>
        <v>1.2815515655446006</v>
      </c>
      <c r="O2291" s="25">
        <f t="shared" si="427"/>
        <v>28.416492365105633</v>
      </c>
      <c r="P2291" s="8">
        <f t="shared" si="428"/>
        <v>42</v>
      </c>
      <c r="Q2291" s="8">
        <f t="shared" si="429"/>
        <v>347</v>
      </c>
      <c r="R2291" s="8">
        <f t="shared" si="430"/>
        <v>301.74027123191547</v>
      </c>
      <c r="S2291" s="8">
        <f t="shared" si="431"/>
        <v>302</v>
      </c>
      <c r="T2291" t="s">
        <v>62</v>
      </c>
    </row>
    <row r="2292" spans="1:20" x14ac:dyDescent="0.35">
      <c r="A2292" s="18" t="s">
        <v>4631</v>
      </c>
      <c r="B2292" s="18" t="s">
        <v>4632</v>
      </c>
      <c r="C2292" s="19">
        <v>439.7</v>
      </c>
      <c r="D2292" s="20">
        <f t="shared" si="420"/>
        <v>4.7701399626977543E-5</v>
      </c>
      <c r="E2292" s="10">
        <f>SUM($C$5:C2292)/SUM($C$5:$C$3941)</f>
        <v>0.97162596316470606</v>
      </c>
      <c r="F2292" t="str">
        <f t="shared" si="421"/>
        <v>C</v>
      </c>
      <c r="G2292" s="21">
        <v>1.293235294117647</v>
      </c>
      <c r="H2292" s="22">
        <f t="shared" si="422"/>
        <v>0.77594117647058825</v>
      </c>
      <c r="I2292" s="23">
        <v>6.5384615384615383</v>
      </c>
      <c r="J2292" s="23">
        <v>12.59390070000669</v>
      </c>
      <c r="K2292" s="24">
        <f t="shared" si="423"/>
        <v>1.926125989412788</v>
      </c>
      <c r="L2292" t="str">
        <f t="shared" si="424"/>
        <v>Y</v>
      </c>
      <c r="M2292" s="10">
        <f t="shared" si="425"/>
        <v>0.9</v>
      </c>
      <c r="N2292" s="24">
        <f t="shared" si="426"/>
        <v>1.2815515655446006</v>
      </c>
      <c r="O2292" s="25">
        <f t="shared" si="427"/>
        <v>22.82502952570167</v>
      </c>
      <c r="P2292" s="8">
        <f t="shared" si="428"/>
        <v>36</v>
      </c>
      <c r="Q2292" s="8">
        <f t="shared" si="429"/>
        <v>340</v>
      </c>
      <c r="R2292" s="8">
        <f t="shared" si="430"/>
        <v>296.03295265765098</v>
      </c>
      <c r="S2292" s="8">
        <f t="shared" si="431"/>
        <v>297</v>
      </c>
      <c r="T2292" t="s">
        <v>62</v>
      </c>
    </row>
    <row r="2293" spans="1:20" x14ac:dyDescent="0.35">
      <c r="A2293" s="18" t="s">
        <v>4633</v>
      </c>
      <c r="B2293" s="18" t="s">
        <v>4634</v>
      </c>
      <c r="C2293" s="19">
        <v>439.51</v>
      </c>
      <c r="D2293" s="20">
        <f t="shared" si="420"/>
        <v>4.7680787241421199E-5</v>
      </c>
      <c r="E2293" s="10">
        <f>SUM($C$5:C2293)/SUM($C$5:$C$3941)</f>
        <v>0.97167364395194744</v>
      </c>
      <c r="F2293" t="str">
        <f t="shared" si="421"/>
        <v>C</v>
      </c>
      <c r="G2293" s="21">
        <v>0.4480224260958206</v>
      </c>
      <c r="H2293" s="22">
        <f t="shared" si="422"/>
        <v>0.26881345565749237</v>
      </c>
      <c r="I2293" s="23">
        <v>18.86538461538462</v>
      </c>
      <c r="J2293" s="23">
        <v>86.142842804935555</v>
      </c>
      <c r="K2293" s="24">
        <f t="shared" si="423"/>
        <v>4.5661853474583562</v>
      </c>
      <c r="L2293" t="str">
        <f t="shared" si="424"/>
        <v>Z</v>
      </c>
      <c r="M2293" s="10">
        <f t="shared" si="425"/>
        <v>0.9</v>
      </c>
      <c r="N2293" s="24">
        <f t="shared" si="426"/>
        <v>1.2815515655446006</v>
      </c>
      <c r="O2293" s="25">
        <f t="shared" si="427"/>
        <v>156.12422054824421</v>
      </c>
      <c r="P2293" s="8">
        <f t="shared" si="428"/>
        <v>194</v>
      </c>
      <c r="Q2293" s="8">
        <f t="shared" si="429"/>
        <v>981.00000000000023</v>
      </c>
      <c r="R2293" s="8">
        <f t="shared" si="430"/>
        <v>854.32673963884145</v>
      </c>
      <c r="S2293" s="8">
        <f t="shared" si="431"/>
        <v>855</v>
      </c>
      <c r="T2293" t="s">
        <v>62</v>
      </c>
    </row>
    <row r="2294" spans="1:20" x14ac:dyDescent="0.35">
      <c r="A2294" s="18" t="s">
        <v>4635</v>
      </c>
      <c r="B2294" s="18" t="s">
        <v>4636</v>
      </c>
      <c r="C2294" s="19">
        <v>439.32</v>
      </c>
      <c r="D2294" s="20">
        <f t="shared" si="420"/>
        <v>4.7660174855864848E-5</v>
      </c>
      <c r="E2294" s="10">
        <f>SUM($C$5:C2294)/SUM($C$5:$C$3941)</f>
        <v>0.97172130412680335</v>
      </c>
      <c r="F2294" t="str">
        <f t="shared" si="421"/>
        <v>C</v>
      </c>
      <c r="G2294" s="21">
        <v>2.440666666666667</v>
      </c>
      <c r="H2294" s="22">
        <f t="shared" si="422"/>
        <v>1.4644000000000001</v>
      </c>
      <c r="I2294" s="23">
        <v>3.4615384615384621</v>
      </c>
      <c r="J2294" s="23">
        <v>10.10040095973973</v>
      </c>
      <c r="K2294" s="24">
        <f t="shared" si="423"/>
        <v>2.9178936105914772</v>
      </c>
      <c r="L2294" t="str">
        <f t="shared" si="424"/>
        <v>Z</v>
      </c>
      <c r="M2294" s="10">
        <f t="shared" si="425"/>
        <v>0.9</v>
      </c>
      <c r="N2294" s="24">
        <f t="shared" si="426"/>
        <v>1.2815515655446006</v>
      </c>
      <c r="O2294" s="25">
        <f t="shared" si="427"/>
        <v>18.305841503686171</v>
      </c>
      <c r="P2294" s="8">
        <f t="shared" si="428"/>
        <v>26</v>
      </c>
      <c r="Q2294" s="8">
        <f t="shared" si="429"/>
        <v>180.00000000000003</v>
      </c>
      <c r="R2294" s="8">
        <f t="shared" si="430"/>
        <v>156.7910939613237</v>
      </c>
      <c r="S2294" s="8">
        <f t="shared" si="431"/>
        <v>157</v>
      </c>
      <c r="T2294" t="s">
        <v>62</v>
      </c>
    </row>
    <row r="2295" spans="1:20" x14ac:dyDescent="0.35">
      <c r="A2295" s="18" t="s">
        <v>4637</v>
      </c>
      <c r="B2295" s="18" t="s">
        <v>4638</v>
      </c>
      <c r="C2295" s="19">
        <v>439.29</v>
      </c>
      <c r="D2295" s="20">
        <f t="shared" si="420"/>
        <v>4.7656920268671745E-5</v>
      </c>
      <c r="E2295" s="10">
        <f>SUM($C$5:C2295)/SUM($C$5:$C$3941)</f>
        <v>0.971768961047072</v>
      </c>
      <c r="F2295" t="str">
        <f t="shared" si="421"/>
        <v>C</v>
      </c>
      <c r="G2295" s="21">
        <v>1.9523999999999999</v>
      </c>
      <c r="H2295" s="22">
        <f t="shared" si="422"/>
        <v>1.1714399999999998</v>
      </c>
      <c r="I2295" s="23">
        <v>4.3269230769230766</v>
      </c>
      <c r="J2295" s="23">
        <v>15.312075401199079</v>
      </c>
      <c r="K2295" s="24">
        <f t="shared" si="423"/>
        <v>3.538790759388232</v>
      </c>
      <c r="L2295" t="str">
        <f t="shared" si="424"/>
        <v>Z</v>
      </c>
      <c r="M2295" s="10">
        <f t="shared" si="425"/>
        <v>0.9</v>
      </c>
      <c r="N2295" s="24">
        <f t="shared" si="426"/>
        <v>1.2815515655446006</v>
      </c>
      <c r="O2295" s="25">
        <f t="shared" si="427"/>
        <v>27.751415662023881</v>
      </c>
      <c r="P2295" s="8">
        <f t="shared" si="428"/>
        <v>37</v>
      </c>
      <c r="Q2295" s="8">
        <f t="shared" si="429"/>
        <v>225</v>
      </c>
      <c r="R2295" s="8">
        <f t="shared" si="430"/>
        <v>195.99555957490284</v>
      </c>
      <c r="S2295" s="8">
        <f t="shared" si="431"/>
        <v>196</v>
      </c>
      <c r="T2295" t="s">
        <v>175</v>
      </c>
    </row>
    <row r="2296" spans="1:20" x14ac:dyDescent="0.35">
      <c r="A2296" s="18" t="s">
        <v>4639</v>
      </c>
      <c r="B2296" s="18" t="s">
        <v>4640</v>
      </c>
      <c r="C2296" s="19">
        <v>439.12</v>
      </c>
      <c r="D2296" s="20">
        <f t="shared" si="420"/>
        <v>4.7638477607910801E-5</v>
      </c>
      <c r="E2296" s="10">
        <f>SUM($C$5:C2296)/SUM($C$5:$C$3941)</f>
        <v>0.9718165995246798</v>
      </c>
      <c r="F2296" t="str">
        <f t="shared" si="421"/>
        <v>C</v>
      </c>
      <c r="G2296" s="21">
        <v>3.1820289855072459</v>
      </c>
      <c r="H2296" s="22">
        <f t="shared" si="422"/>
        <v>1.9092173913043475</v>
      </c>
      <c r="I2296" s="23">
        <v>2.6538461538461542</v>
      </c>
      <c r="J2296" s="23">
        <v>3.067122400394958</v>
      </c>
      <c r="K2296" s="24">
        <f t="shared" si="423"/>
        <v>1.1557272813082449</v>
      </c>
      <c r="L2296" t="str">
        <f t="shared" si="424"/>
        <v>Y</v>
      </c>
      <c r="M2296" s="10">
        <f t="shared" si="425"/>
        <v>0.9</v>
      </c>
      <c r="N2296" s="24">
        <f t="shared" si="426"/>
        <v>1.2815515655446006</v>
      </c>
      <c r="O2296" s="25">
        <f t="shared" si="427"/>
        <v>5.5588146211061282</v>
      </c>
      <c r="P2296" s="8">
        <f t="shared" si="428"/>
        <v>11</v>
      </c>
      <c r="Q2296" s="8">
        <f t="shared" si="429"/>
        <v>138.00000000000003</v>
      </c>
      <c r="R2296" s="8">
        <f t="shared" si="430"/>
        <v>120.23387666322529</v>
      </c>
      <c r="S2296" s="8">
        <f t="shared" si="431"/>
        <v>121</v>
      </c>
      <c r="T2296" t="s">
        <v>62</v>
      </c>
    </row>
    <row r="2297" spans="1:20" x14ac:dyDescent="0.35">
      <c r="A2297" s="18" t="s">
        <v>4641</v>
      </c>
      <c r="B2297" s="18" t="s">
        <v>4642</v>
      </c>
      <c r="C2297" s="19">
        <v>439.1</v>
      </c>
      <c r="D2297" s="20">
        <f t="shared" si="420"/>
        <v>4.7636307883115395E-5</v>
      </c>
      <c r="E2297" s="10">
        <f>SUM($C$5:C2297)/SUM($C$5:$C$3941)</f>
        <v>0.97186423583256287</v>
      </c>
      <c r="F2297" t="str">
        <f t="shared" si="421"/>
        <v>C</v>
      </c>
      <c r="G2297" s="21">
        <v>0.65832083958020993</v>
      </c>
      <c r="H2297" s="22">
        <f t="shared" si="422"/>
        <v>0.39499250374812594</v>
      </c>
      <c r="I2297" s="23">
        <v>12.82692307692308</v>
      </c>
      <c r="J2297" s="23">
        <v>21.284000392309931</v>
      </c>
      <c r="K2297" s="24">
        <f t="shared" si="423"/>
        <v>1.6593223694154664</v>
      </c>
      <c r="L2297" t="str">
        <f t="shared" si="424"/>
        <v>Y</v>
      </c>
      <c r="M2297" s="10">
        <f t="shared" si="425"/>
        <v>0.9</v>
      </c>
      <c r="N2297" s="24">
        <f t="shared" si="426"/>
        <v>1.2815515655446006</v>
      </c>
      <c r="O2297" s="25">
        <f t="shared" si="427"/>
        <v>38.574858493148355</v>
      </c>
      <c r="P2297" s="8">
        <f t="shared" si="428"/>
        <v>65</v>
      </c>
      <c r="Q2297" s="8">
        <f t="shared" si="429"/>
        <v>667.00000000000023</v>
      </c>
      <c r="R2297" s="8">
        <f t="shared" si="430"/>
        <v>581.14363830146829</v>
      </c>
      <c r="S2297" s="8">
        <f t="shared" si="431"/>
        <v>582</v>
      </c>
      <c r="T2297" t="s">
        <v>62</v>
      </c>
    </row>
    <row r="2298" spans="1:20" x14ac:dyDescent="0.35">
      <c r="A2298" s="18" t="s">
        <v>4643</v>
      </c>
      <c r="B2298" s="18" t="s">
        <v>4644</v>
      </c>
      <c r="C2298" s="19">
        <v>437.7</v>
      </c>
      <c r="D2298" s="20">
        <f t="shared" si="420"/>
        <v>4.7484427147437051E-5</v>
      </c>
      <c r="E2298" s="10">
        <f>SUM($C$5:C2298)/SUM($C$5:$C$3941)</f>
        <v>0.97191172025971018</v>
      </c>
      <c r="F2298" t="str">
        <f t="shared" si="421"/>
        <v>C</v>
      </c>
      <c r="G2298" s="21">
        <v>3.4738095238095239</v>
      </c>
      <c r="H2298" s="22">
        <f t="shared" si="422"/>
        <v>2.0842857142857141</v>
      </c>
      <c r="I2298" s="23">
        <v>2.4230769230769229</v>
      </c>
      <c r="J2298" s="23">
        <v>7.6756456044392269</v>
      </c>
      <c r="K2298" s="24">
        <f t="shared" si="423"/>
        <v>3.1677267573876176</v>
      </c>
      <c r="L2298" t="str">
        <f t="shared" si="424"/>
        <v>Z</v>
      </c>
      <c r="M2298" s="10">
        <f t="shared" si="425"/>
        <v>0.9</v>
      </c>
      <c r="N2298" s="24">
        <f t="shared" si="426"/>
        <v>1.2815515655446006</v>
      </c>
      <c r="O2298" s="25">
        <f t="shared" si="427"/>
        <v>13.911244952888545</v>
      </c>
      <c r="P2298" s="8">
        <f t="shared" si="428"/>
        <v>19</v>
      </c>
      <c r="Q2298" s="8">
        <f t="shared" si="429"/>
        <v>125.99999999999999</v>
      </c>
      <c r="R2298" s="8">
        <f t="shared" si="430"/>
        <v>109.95668659368604</v>
      </c>
      <c r="S2298" s="8">
        <f t="shared" si="431"/>
        <v>110</v>
      </c>
      <c r="T2298" t="s">
        <v>62</v>
      </c>
    </row>
    <row r="2299" spans="1:20" x14ac:dyDescent="0.35">
      <c r="A2299" s="18" t="s">
        <v>4645</v>
      </c>
      <c r="B2299" s="18" t="s">
        <v>4646</v>
      </c>
      <c r="C2299" s="19">
        <v>436.25</v>
      </c>
      <c r="D2299" s="20">
        <f t="shared" si="420"/>
        <v>4.7327122099770191E-5</v>
      </c>
      <c r="E2299" s="10">
        <f>SUM($C$5:C2299)/SUM($C$5:$C$3941)</f>
        <v>0.97195904738180994</v>
      </c>
      <c r="F2299" t="str">
        <f t="shared" si="421"/>
        <v>C</v>
      </c>
      <c r="G2299" s="21">
        <v>1.2945103857566771</v>
      </c>
      <c r="H2299" s="22">
        <f t="shared" si="422"/>
        <v>0.77670623145400619</v>
      </c>
      <c r="I2299" s="23">
        <v>6.4807692307692308</v>
      </c>
      <c r="J2299" s="23">
        <v>26.245067050680611</v>
      </c>
      <c r="K2299" s="24">
        <f t="shared" si="423"/>
        <v>4.049683936603536</v>
      </c>
      <c r="L2299" t="str">
        <f t="shared" si="424"/>
        <v>Z</v>
      </c>
      <c r="M2299" s="10">
        <f t="shared" si="425"/>
        <v>0.9</v>
      </c>
      <c r="N2299" s="24">
        <f t="shared" si="426"/>
        <v>1.2815515655446006</v>
      </c>
      <c r="O2299" s="25">
        <f t="shared" si="427"/>
        <v>47.566234211731299</v>
      </c>
      <c r="P2299" s="8">
        <f t="shared" si="428"/>
        <v>61</v>
      </c>
      <c r="Q2299" s="8">
        <f t="shared" si="429"/>
        <v>337</v>
      </c>
      <c r="R2299" s="8">
        <f t="shared" si="430"/>
        <v>294.57884397892826</v>
      </c>
      <c r="S2299" s="8">
        <f t="shared" si="431"/>
        <v>295</v>
      </c>
      <c r="T2299" t="s">
        <v>175</v>
      </c>
    </row>
    <row r="2300" spans="1:20" x14ac:dyDescent="0.35">
      <c r="A2300" s="18" t="s">
        <v>4647</v>
      </c>
      <c r="B2300" s="18" t="s">
        <v>4648</v>
      </c>
      <c r="C2300" s="19">
        <v>436.2</v>
      </c>
      <c r="D2300" s="20">
        <f t="shared" si="420"/>
        <v>4.7321697787781681E-5</v>
      </c>
      <c r="E2300" s="10">
        <f>SUM($C$5:C2300)/SUM($C$5:$C$3941)</f>
        <v>0.9720063690795977</v>
      </c>
      <c r="F2300" t="str">
        <f t="shared" si="421"/>
        <v>C</v>
      </c>
      <c r="G2300" s="21">
        <v>0.64910714285714288</v>
      </c>
      <c r="H2300" s="22">
        <f t="shared" si="422"/>
        <v>0.38946428571428571</v>
      </c>
      <c r="I2300" s="23">
        <v>12.92307692307692</v>
      </c>
      <c r="J2300" s="23">
        <v>32.677176872950987</v>
      </c>
      <c r="K2300" s="24">
        <f t="shared" si="423"/>
        <v>2.5285910675497796</v>
      </c>
      <c r="L2300" t="str">
        <f t="shared" si="424"/>
        <v>Z</v>
      </c>
      <c r="M2300" s="10">
        <f t="shared" si="425"/>
        <v>0.9</v>
      </c>
      <c r="N2300" s="24">
        <f t="shared" si="426"/>
        <v>1.2815515655446006</v>
      </c>
      <c r="O2300" s="25">
        <f t="shared" si="427"/>
        <v>59.223710326800159</v>
      </c>
      <c r="P2300" s="8">
        <f t="shared" si="428"/>
        <v>86</v>
      </c>
      <c r="Q2300" s="8">
        <f t="shared" si="429"/>
        <v>671.99999999999977</v>
      </c>
      <c r="R2300" s="8">
        <f t="shared" si="430"/>
        <v>587.44311088666097</v>
      </c>
      <c r="S2300" s="8">
        <f t="shared" si="431"/>
        <v>588</v>
      </c>
      <c r="T2300" t="s">
        <v>62</v>
      </c>
    </row>
    <row r="2301" spans="1:20" x14ac:dyDescent="0.35">
      <c r="A2301" s="18" t="s">
        <v>4649</v>
      </c>
      <c r="B2301" s="18" t="s">
        <v>4650</v>
      </c>
      <c r="C2301" s="19">
        <v>436.01</v>
      </c>
      <c r="D2301" s="20">
        <f t="shared" si="420"/>
        <v>4.7301085402225331E-5</v>
      </c>
      <c r="E2301" s="10">
        <f>SUM($C$5:C2301)/SUM($C$5:$C$3941)</f>
        <v>0.97205367016499988</v>
      </c>
      <c r="F2301" t="str">
        <f t="shared" si="421"/>
        <v>C</v>
      </c>
      <c r="G2301" s="21">
        <v>0.83526819923371642</v>
      </c>
      <c r="H2301" s="22">
        <f t="shared" si="422"/>
        <v>0.50116091954022979</v>
      </c>
      <c r="I2301" s="23">
        <v>10.03846153846154</v>
      </c>
      <c r="J2301" s="23">
        <v>25.015259294812981</v>
      </c>
      <c r="K2301" s="24">
        <f t="shared" si="423"/>
        <v>2.4919415389468869</v>
      </c>
      <c r="L2301" t="str">
        <f t="shared" si="424"/>
        <v>Z</v>
      </c>
      <c r="M2301" s="10">
        <f t="shared" si="425"/>
        <v>0.9</v>
      </c>
      <c r="N2301" s="24">
        <f t="shared" si="426"/>
        <v>1.2815515655446006</v>
      </c>
      <c r="O2301" s="25">
        <f t="shared" si="427"/>
        <v>45.337345878619324</v>
      </c>
      <c r="P2301" s="8">
        <f t="shared" si="428"/>
        <v>66</v>
      </c>
      <c r="Q2301" s="8">
        <f t="shared" si="429"/>
        <v>522.00000000000011</v>
      </c>
      <c r="R2301" s="8">
        <f t="shared" si="430"/>
        <v>456.41683034274092</v>
      </c>
      <c r="S2301" s="8">
        <f t="shared" si="431"/>
        <v>457</v>
      </c>
      <c r="T2301" t="s">
        <v>62</v>
      </c>
    </row>
    <row r="2302" spans="1:20" x14ac:dyDescent="0.35">
      <c r="A2302" s="18" t="s">
        <v>4651</v>
      </c>
      <c r="B2302" s="18" t="s">
        <v>4652</v>
      </c>
      <c r="C2302" s="19">
        <v>435.66</v>
      </c>
      <c r="D2302" s="20">
        <f t="shared" si="420"/>
        <v>4.7263115218305746E-5</v>
      </c>
      <c r="E2302" s="10">
        <f>SUM($C$5:C2302)/SUM($C$5:$C$3941)</f>
        <v>0.97210093328021818</v>
      </c>
      <c r="F2302" t="str">
        <f t="shared" si="421"/>
        <v>C</v>
      </c>
      <c r="G2302" s="21">
        <v>0.96813333333333329</v>
      </c>
      <c r="H2302" s="22">
        <f t="shared" si="422"/>
        <v>0.58087999999999995</v>
      </c>
      <c r="I2302" s="23">
        <v>8.6538461538461533</v>
      </c>
      <c r="J2302" s="23">
        <v>26.902062473148789</v>
      </c>
      <c r="K2302" s="24">
        <f t="shared" si="423"/>
        <v>3.1086827746749712</v>
      </c>
      <c r="L2302" t="str">
        <f t="shared" si="424"/>
        <v>Z</v>
      </c>
      <c r="M2302" s="10">
        <f t="shared" si="425"/>
        <v>0.9</v>
      </c>
      <c r="N2302" s="24">
        <f t="shared" si="426"/>
        <v>1.2815515655446006</v>
      </c>
      <c r="O2302" s="25">
        <f t="shared" si="427"/>
        <v>48.756964571871343</v>
      </c>
      <c r="P2302" s="8">
        <f t="shared" si="428"/>
        <v>67</v>
      </c>
      <c r="Q2302" s="8">
        <f t="shared" si="429"/>
        <v>450</v>
      </c>
      <c r="R2302" s="8">
        <f t="shared" si="430"/>
        <v>393.62080287382389</v>
      </c>
      <c r="S2302" s="8">
        <f t="shared" si="431"/>
        <v>394</v>
      </c>
      <c r="T2302" t="s">
        <v>62</v>
      </c>
    </row>
    <row r="2303" spans="1:20" x14ac:dyDescent="0.35">
      <c r="A2303" s="18" t="s">
        <v>4653</v>
      </c>
      <c r="B2303" s="18" t="s">
        <v>4654</v>
      </c>
      <c r="C2303" s="19">
        <v>434.47</v>
      </c>
      <c r="D2303" s="20">
        <f t="shared" si="420"/>
        <v>4.7134016592979154E-5</v>
      </c>
      <c r="E2303" s="10">
        <f>SUM($C$5:C2303)/SUM($C$5:$C$3941)</f>
        <v>0.97214806729681125</v>
      </c>
      <c r="F2303" t="str">
        <f t="shared" si="421"/>
        <v>C</v>
      </c>
      <c r="G2303" s="21">
        <v>3.532276422764228</v>
      </c>
      <c r="H2303" s="22">
        <f t="shared" si="422"/>
        <v>2.1193658536585369</v>
      </c>
      <c r="I2303" s="23">
        <v>2.365384615384615</v>
      </c>
      <c r="J2303" s="23">
        <v>5.1029743197466679</v>
      </c>
      <c r="K2303" s="24">
        <f t="shared" si="423"/>
        <v>2.1573549969660712</v>
      </c>
      <c r="L2303" t="str">
        <f t="shared" si="424"/>
        <v>Z</v>
      </c>
      <c r="M2303" s="10">
        <f t="shared" si="425"/>
        <v>0.9</v>
      </c>
      <c r="N2303" s="24">
        <f t="shared" si="426"/>
        <v>1.2815515655446006</v>
      </c>
      <c r="O2303" s="25">
        <f t="shared" si="427"/>
        <v>9.2485674050973898</v>
      </c>
      <c r="P2303" s="8">
        <f t="shared" si="428"/>
        <v>14</v>
      </c>
      <c r="Q2303" s="8">
        <f t="shared" si="429"/>
        <v>122.99999999999997</v>
      </c>
      <c r="R2303" s="8">
        <f t="shared" si="430"/>
        <v>107.73692778984044</v>
      </c>
      <c r="S2303" s="8">
        <f t="shared" si="431"/>
        <v>108</v>
      </c>
      <c r="T2303" t="s">
        <v>62</v>
      </c>
    </row>
    <row r="2304" spans="1:20" x14ac:dyDescent="0.35">
      <c r="A2304" s="18" t="s">
        <v>4655</v>
      </c>
      <c r="B2304" s="18" t="s">
        <v>4656</v>
      </c>
      <c r="C2304" s="19">
        <v>433.88</v>
      </c>
      <c r="D2304" s="20">
        <f t="shared" si="420"/>
        <v>4.7070009711514709E-5</v>
      </c>
      <c r="E2304" s="10">
        <f>SUM($C$5:C2304)/SUM($C$5:$C$3941)</f>
        <v>0.97219513730652285</v>
      </c>
      <c r="F2304" t="str">
        <f t="shared" si="421"/>
        <v>C</v>
      </c>
      <c r="G2304" s="21">
        <v>10.09023255813953</v>
      </c>
      <c r="H2304" s="22">
        <f t="shared" si="422"/>
        <v>6.0541395348837179</v>
      </c>
      <c r="I2304" s="23">
        <v>0.82692307692307687</v>
      </c>
      <c r="J2304" s="23">
        <v>1.2636882503081279</v>
      </c>
      <c r="K2304" s="24">
        <f t="shared" si="423"/>
        <v>1.5281811399075036</v>
      </c>
      <c r="L2304" t="str">
        <f t="shared" si="424"/>
        <v>Y</v>
      </c>
      <c r="M2304" s="10">
        <f t="shared" si="425"/>
        <v>0.9</v>
      </c>
      <c r="N2304" s="24">
        <f t="shared" si="426"/>
        <v>1.2815515655446006</v>
      </c>
      <c r="O2304" s="25">
        <f t="shared" si="427"/>
        <v>2.2902929212829175</v>
      </c>
      <c r="P2304" s="8">
        <f t="shared" si="428"/>
        <v>4</v>
      </c>
      <c r="Q2304" s="8">
        <f t="shared" si="429"/>
        <v>43</v>
      </c>
      <c r="R2304" s="8">
        <f t="shared" si="430"/>
        <v>37.689728802035098</v>
      </c>
      <c r="S2304" s="8">
        <f t="shared" si="431"/>
        <v>38</v>
      </c>
      <c r="T2304" t="s">
        <v>62</v>
      </c>
    </row>
    <row r="2305" spans="1:20" x14ac:dyDescent="0.35">
      <c r="A2305" s="18" t="s">
        <v>4657</v>
      </c>
      <c r="B2305" s="18" t="s">
        <v>4658</v>
      </c>
      <c r="C2305" s="19">
        <v>433.65</v>
      </c>
      <c r="D2305" s="20">
        <f t="shared" si="420"/>
        <v>4.7045057876367545E-5</v>
      </c>
      <c r="E2305" s="10">
        <f>SUM($C$5:C2305)/SUM($C$5:$C$3941)</f>
        <v>0.9722421823643993</v>
      </c>
      <c r="F2305" t="str">
        <f t="shared" si="421"/>
        <v>C</v>
      </c>
      <c r="G2305" s="21">
        <v>16.06111111111111</v>
      </c>
      <c r="H2305" s="22">
        <f t="shared" si="422"/>
        <v>9.6366666666666649</v>
      </c>
      <c r="I2305" s="23">
        <v>0.51923076923076927</v>
      </c>
      <c r="J2305" s="23">
        <v>2.0145586254823362</v>
      </c>
      <c r="K2305" s="24">
        <f t="shared" si="423"/>
        <v>3.8798906861141287</v>
      </c>
      <c r="L2305" t="str">
        <f t="shared" si="424"/>
        <v>Z</v>
      </c>
      <c r="M2305" s="10">
        <f t="shared" si="425"/>
        <v>0.9</v>
      </c>
      <c r="N2305" s="24">
        <f t="shared" si="426"/>
        <v>1.2815515655446006</v>
      </c>
      <c r="O2305" s="25">
        <f t="shared" si="427"/>
        <v>3.6511610821154772</v>
      </c>
      <c r="P2305" s="8">
        <f t="shared" si="428"/>
        <v>5</v>
      </c>
      <c r="Q2305" s="8">
        <f t="shared" si="429"/>
        <v>27.000000000000004</v>
      </c>
      <c r="R2305" s="8">
        <f t="shared" si="430"/>
        <v>23.671918745956891</v>
      </c>
      <c r="S2305" s="8">
        <f t="shared" si="431"/>
        <v>24</v>
      </c>
      <c r="T2305" t="s">
        <v>175</v>
      </c>
    </row>
    <row r="2306" spans="1:20" x14ac:dyDescent="0.35">
      <c r="A2306" s="18" t="s">
        <v>4659</v>
      </c>
      <c r="B2306" s="18" t="s">
        <v>4660</v>
      </c>
      <c r="C2306" s="19">
        <v>432.49</v>
      </c>
      <c r="D2306" s="20">
        <f t="shared" si="420"/>
        <v>4.6919213838234062E-5</v>
      </c>
      <c r="E2306" s="10">
        <f>SUM($C$5:C2306)/SUM($C$5:$C$3941)</f>
        <v>0.97228910157823756</v>
      </c>
      <c r="F2306" t="str">
        <f t="shared" si="421"/>
        <v>C</v>
      </c>
      <c r="G2306" s="21">
        <v>0.74954939341421145</v>
      </c>
      <c r="H2306" s="22">
        <f t="shared" si="422"/>
        <v>0.44972963604852684</v>
      </c>
      <c r="I2306" s="23">
        <v>11.09615384615385</v>
      </c>
      <c r="J2306" s="23">
        <v>19.310933218769851</v>
      </c>
      <c r="K2306" s="24">
        <f t="shared" si="423"/>
        <v>1.7403267372201592</v>
      </c>
      <c r="L2306" t="str">
        <f t="shared" si="424"/>
        <v>Y</v>
      </c>
      <c r="M2306" s="10">
        <f t="shared" si="425"/>
        <v>0.9</v>
      </c>
      <c r="N2306" s="24">
        <f t="shared" si="426"/>
        <v>1.2815515655446006</v>
      </c>
      <c r="O2306" s="25">
        <f t="shared" si="427"/>
        <v>34.998896004241232</v>
      </c>
      <c r="P2306" s="8">
        <f t="shared" si="428"/>
        <v>58</v>
      </c>
      <c r="Q2306" s="8">
        <f t="shared" si="429"/>
        <v>577.00000000000023</v>
      </c>
      <c r="R2306" s="8">
        <f t="shared" si="430"/>
        <v>506.55563479565103</v>
      </c>
      <c r="S2306" s="8">
        <f t="shared" si="431"/>
        <v>507</v>
      </c>
      <c r="T2306" t="s">
        <v>62</v>
      </c>
    </row>
    <row r="2307" spans="1:20" x14ac:dyDescent="0.35">
      <c r="A2307" s="18" t="s">
        <v>4661</v>
      </c>
      <c r="B2307" s="18" t="s">
        <v>4662</v>
      </c>
      <c r="C2307" s="19">
        <v>431.85</v>
      </c>
      <c r="D2307" s="20">
        <f t="shared" si="420"/>
        <v>4.6849782644781108E-5</v>
      </c>
      <c r="E2307" s="10">
        <f>SUM($C$5:C2307)/SUM($C$5:$C$3941)</f>
        <v>0.97233595136088224</v>
      </c>
      <c r="F2307" t="str">
        <f t="shared" si="421"/>
        <v>C</v>
      </c>
      <c r="G2307" s="21">
        <v>12.338571428571431</v>
      </c>
      <c r="H2307" s="22">
        <f t="shared" si="422"/>
        <v>7.4031428571428579</v>
      </c>
      <c r="I2307" s="23">
        <v>0.67307692307692313</v>
      </c>
      <c r="J2307" s="23">
        <v>1.5807810658913339</v>
      </c>
      <c r="K2307" s="24">
        <f t="shared" si="423"/>
        <v>2.3485890121814101</v>
      </c>
      <c r="L2307" t="str">
        <f t="shared" si="424"/>
        <v>Z</v>
      </c>
      <c r="M2307" s="10">
        <f t="shared" si="425"/>
        <v>0.9</v>
      </c>
      <c r="N2307" s="24">
        <f t="shared" si="426"/>
        <v>1.2815515655446006</v>
      </c>
      <c r="O2307" s="25">
        <f t="shared" si="427"/>
        <v>2.8649880098404052</v>
      </c>
      <c r="P2307" s="8">
        <f t="shared" si="428"/>
        <v>5</v>
      </c>
      <c r="Q2307" s="8">
        <f t="shared" si="429"/>
        <v>35</v>
      </c>
      <c r="R2307" s="8">
        <f t="shared" si="430"/>
        <v>30.749705094484803</v>
      </c>
      <c r="S2307" s="8">
        <f t="shared" si="431"/>
        <v>31</v>
      </c>
      <c r="T2307" t="s">
        <v>62</v>
      </c>
    </row>
    <row r="2308" spans="1:20" x14ac:dyDescent="0.35">
      <c r="A2308" s="18" t="s">
        <v>4663</v>
      </c>
      <c r="B2308" s="18" t="s">
        <v>4664</v>
      </c>
      <c r="C2308" s="19">
        <v>431.67</v>
      </c>
      <c r="D2308" s="20">
        <f t="shared" si="420"/>
        <v>4.683025512162246E-5</v>
      </c>
      <c r="E2308" s="10">
        <f>SUM($C$5:C2308)/SUM($C$5:$C$3941)</f>
        <v>0.97238278161600389</v>
      </c>
      <c r="F2308" t="str">
        <f t="shared" si="421"/>
        <v>C</v>
      </c>
      <c r="G2308" s="21">
        <v>1.653908045977011</v>
      </c>
      <c r="H2308" s="22">
        <f t="shared" si="422"/>
        <v>0.99234482758620657</v>
      </c>
      <c r="I2308" s="23">
        <v>5.0192307692307692</v>
      </c>
      <c r="J2308" s="23">
        <v>17.971099221801069</v>
      </c>
      <c r="K2308" s="24">
        <f t="shared" si="423"/>
        <v>3.5804488871021287</v>
      </c>
      <c r="L2308" t="str">
        <f t="shared" si="424"/>
        <v>Z</v>
      </c>
      <c r="M2308" s="10">
        <f t="shared" si="425"/>
        <v>0.9</v>
      </c>
      <c r="N2308" s="24">
        <f t="shared" si="426"/>
        <v>1.2815515655446006</v>
      </c>
      <c r="O2308" s="25">
        <f t="shared" si="427"/>
        <v>32.570597475546698</v>
      </c>
      <c r="P2308" s="8">
        <f t="shared" si="428"/>
        <v>43</v>
      </c>
      <c r="Q2308" s="8">
        <f t="shared" si="429"/>
        <v>261</v>
      </c>
      <c r="R2308" s="8">
        <f t="shared" si="430"/>
        <v>229.35274710534327</v>
      </c>
      <c r="S2308" s="8">
        <f t="shared" si="431"/>
        <v>230</v>
      </c>
      <c r="T2308" t="s">
        <v>62</v>
      </c>
    </row>
    <row r="2309" spans="1:20" x14ac:dyDescent="0.35">
      <c r="A2309" s="18" t="s">
        <v>4665</v>
      </c>
      <c r="B2309" s="18" t="s">
        <v>4666</v>
      </c>
      <c r="C2309" s="19">
        <v>431</v>
      </c>
      <c r="D2309" s="20">
        <f t="shared" ref="D2309:D2372" si="432">C2309/SUM($C$5:$C$3941)</f>
        <v>4.6757569340976396E-5</v>
      </c>
      <c r="E2309" s="10">
        <f>SUM($C$5:C2309)/SUM($C$5:$C$3941)</f>
        <v>0.9724295391853448</v>
      </c>
      <c r="F2309" t="str">
        <f t="shared" ref="F2309:F2372" si="433">IF(E2309-D2309&lt;CutA,"A",IF(E2309-D2309&lt;CutB,"B","C"))</f>
        <v>C</v>
      </c>
      <c r="G2309" s="21">
        <v>1.3220858895705521</v>
      </c>
      <c r="H2309" s="22">
        <f t="shared" ref="H2309:H2372" si="434">G2309*CostRatio</f>
        <v>0.79325153374233126</v>
      </c>
      <c r="I2309" s="23">
        <v>6.2692307692307692</v>
      </c>
      <c r="J2309" s="23">
        <v>25.884445616757532</v>
      </c>
      <c r="K2309" s="24">
        <f t="shared" ref="K2309:K2372" si="435">IF(I2309&gt;0,J2309/I2309,0)</f>
        <v>4.128807276292612</v>
      </c>
      <c r="L2309" t="str">
        <f t="shared" ref="L2309:L2372" si="436">IF(K2309&lt;=CutX,"X",IF(K2309&lt;=CutY,"Y","Z"))</f>
        <v>Z</v>
      </c>
      <c r="M2309" s="10">
        <f t="shared" ref="M2309:M2372" si="437">_xlfn.XLOOKUP(F2309,TargetClass,TargetLevel)</f>
        <v>0.9</v>
      </c>
      <c r="N2309" s="24">
        <f t="shared" ref="N2309:N2372" si="438">_xlfn.NORM.S.INV(M2309)</f>
        <v>1.2815515655446006</v>
      </c>
      <c r="O2309" s="25">
        <f t="shared" ref="O2309:O2372" si="439">N2309*J2309*SQRT(LeadTime)</f>
        <v>46.912648394837341</v>
      </c>
      <c r="P2309" s="8">
        <f t="shared" ref="P2309:P2372" si="440">ROUNDUP(ROUND(I2309*LeadTime+O2309,6),0)</f>
        <v>60</v>
      </c>
      <c r="Q2309" s="8">
        <f t="shared" ref="Q2309:Q2372" si="441">I2309*WeeksPerYear</f>
        <v>326</v>
      </c>
      <c r="R2309" s="8">
        <f t="shared" ref="R2309:R2372" si="442">SQRT(2*Q2309*OrderCost/(HoldingRate*H2309))</f>
        <v>286.69382414212805</v>
      </c>
      <c r="S2309" s="8">
        <f t="shared" ref="S2309:S2372" si="443">MAX(ROUNDUP(ROUND(R2309,6),0),ROUNDUP(ROUND(I2309,6),0))</f>
        <v>287</v>
      </c>
      <c r="T2309" t="s">
        <v>175</v>
      </c>
    </row>
    <row r="2310" spans="1:20" x14ac:dyDescent="0.35">
      <c r="A2310" s="18" t="s">
        <v>4667</v>
      </c>
      <c r="B2310" s="18" t="s">
        <v>4668</v>
      </c>
      <c r="C2310" s="19">
        <v>430.97</v>
      </c>
      <c r="D2310" s="20">
        <f t="shared" si="432"/>
        <v>4.6754314753783292E-5</v>
      </c>
      <c r="E2310" s="10">
        <f>SUM($C$5:C2310)/SUM($C$5:$C$3941)</f>
        <v>0.97247629350009868</v>
      </c>
      <c r="F2310" t="str">
        <f t="shared" si="433"/>
        <v>C</v>
      </c>
      <c r="G2310" s="21">
        <v>0.22341627786417831</v>
      </c>
      <c r="H2310" s="22">
        <f t="shared" si="434"/>
        <v>0.13404976671850699</v>
      </c>
      <c r="I2310" s="23">
        <v>37.096153846153847</v>
      </c>
      <c r="J2310" s="23">
        <v>249.3166550688521</v>
      </c>
      <c r="K2310" s="24">
        <f t="shared" si="435"/>
        <v>6.7208222206222441</v>
      </c>
      <c r="L2310" t="str">
        <f t="shared" si="436"/>
        <v>Z</v>
      </c>
      <c r="M2310" s="10">
        <f t="shared" si="437"/>
        <v>0.9</v>
      </c>
      <c r="N2310" s="24">
        <f t="shared" si="438"/>
        <v>1.2815515655446006</v>
      </c>
      <c r="O2310" s="25">
        <f t="shared" si="439"/>
        <v>451.85841533534602</v>
      </c>
      <c r="P2310" s="8">
        <f t="shared" si="440"/>
        <v>527</v>
      </c>
      <c r="Q2310" s="8">
        <f t="shared" si="441"/>
        <v>1929</v>
      </c>
      <c r="R2310" s="8">
        <f t="shared" si="442"/>
        <v>1696.4774074902623</v>
      </c>
      <c r="S2310" s="8">
        <f t="shared" si="443"/>
        <v>1697</v>
      </c>
      <c r="T2310" t="s">
        <v>62</v>
      </c>
    </row>
    <row r="2311" spans="1:20" x14ac:dyDescent="0.35">
      <c r="A2311" s="18" t="s">
        <v>4669</v>
      </c>
      <c r="B2311" s="18" t="s">
        <v>4670</v>
      </c>
      <c r="C2311" s="19">
        <v>430.84</v>
      </c>
      <c r="D2311" s="20">
        <f t="shared" si="432"/>
        <v>4.6740211542613155E-5</v>
      </c>
      <c r="E2311" s="10">
        <f>SUM($C$5:C2311)/SUM($C$5:$C$3941)</f>
        <v>0.97252303371164128</v>
      </c>
      <c r="F2311" t="str">
        <f t="shared" si="433"/>
        <v>C</v>
      </c>
      <c r="G2311" s="21">
        <v>1.6962204724409451</v>
      </c>
      <c r="H2311" s="22">
        <f t="shared" si="434"/>
        <v>1.017732283464567</v>
      </c>
      <c r="I2311" s="23">
        <v>4.884615384615385</v>
      </c>
      <c r="J2311" s="23">
        <v>7.6354535444571052</v>
      </c>
      <c r="K2311" s="24">
        <f t="shared" si="435"/>
        <v>1.5631637177628719</v>
      </c>
      <c r="L2311" t="str">
        <f t="shared" si="436"/>
        <v>Y</v>
      </c>
      <c r="M2311" s="10">
        <f t="shared" si="437"/>
        <v>0.9</v>
      </c>
      <c r="N2311" s="24">
        <f t="shared" si="438"/>
        <v>1.2815515655446006</v>
      </c>
      <c r="O2311" s="25">
        <f t="shared" si="439"/>
        <v>13.83840136156261</v>
      </c>
      <c r="P2311" s="8">
        <f t="shared" si="440"/>
        <v>24</v>
      </c>
      <c r="Q2311" s="8">
        <f t="shared" si="441"/>
        <v>254.00000000000003</v>
      </c>
      <c r="R2311" s="8">
        <f t="shared" si="442"/>
        <v>223.41641599024797</v>
      </c>
      <c r="S2311" s="8">
        <f t="shared" si="443"/>
        <v>224</v>
      </c>
      <c r="T2311" t="s">
        <v>62</v>
      </c>
    </row>
    <row r="2312" spans="1:20" x14ac:dyDescent="0.35">
      <c r="A2312" s="18" t="s">
        <v>4671</v>
      </c>
      <c r="B2312" s="18" t="s">
        <v>4672</v>
      </c>
      <c r="C2312" s="19">
        <v>430.05</v>
      </c>
      <c r="D2312" s="20">
        <f t="shared" si="432"/>
        <v>4.6654507413194663E-5</v>
      </c>
      <c r="E2312" s="10">
        <f>SUM($C$5:C2312)/SUM($C$5:$C$3941)</f>
        <v>0.97256968821905454</v>
      </c>
      <c r="F2312" t="str">
        <f t="shared" si="433"/>
        <v>C</v>
      </c>
      <c r="G2312" s="21">
        <v>9.15</v>
      </c>
      <c r="H2312" s="22">
        <f t="shared" si="434"/>
        <v>5.49</v>
      </c>
      <c r="I2312" s="23">
        <v>0.90384615384615385</v>
      </c>
      <c r="J2312" s="23">
        <v>2.774248637970115</v>
      </c>
      <c r="K2312" s="24">
        <f t="shared" si="435"/>
        <v>3.0693814717967229</v>
      </c>
      <c r="L2312" t="str">
        <f t="shared" si="436"/>
        <v>Z</v>
      </c>
      <c r="M2312" s="10">
        <f t="shared" si="437"/>
        <v>0.9</v>
      </c>
      <c r="N2312" s="24">
        <f t="shared" si="438"/>
        <v>1.2815515655446006</v>
      </c>
      <c r="O2312" s="25">
        <f t="shared" si="439"/>
        <v>5.0280138442946338</v>
      </c>
      <c r="P2312" s="8">
        <f t="shared" si="440"/>
        <v>7</v>
      </c>
      <c r="Q2312" s="8">
        <f t="shared" si="441"/>
        <v>47</v>
      </c>
      <c r="R2312" s="8">
        <f t="shared" si="442"/>
        <v>41.378786923808853</v>
      </c>
      <c r="S2312" s="8">
        <f t="shared" si="443"/>
        <v>42</v>
      </c>
      <c r="T2312" t="s">
        <v>62</v>
      </c>
    </row>
    <row r="2313" spans="1:20" x14ac:dyDescent="0.35">
      <c r="A2313" s="18" t="s">
        <v>4673</v>
      </c>
      <c r="B2313" s="18" t="s">
        <v>4674</v>
      </c>
      <c r="C2313" s="19">
        <v>430.05</v>
      </c>
      <c r="D2313" s="20">
        <f t="shared" si="432"/>
        <v>4.6654507413194663E-5</v>
      </c>
      <c r="E2313" s="10">
        <f>SUM($C$5:C2313)/SUM($C$5:$C$3941)</f>
        <v>0.97261634272646791</v>
      </c>
      <c r="F2313" t="str">
        <f t="shared" si="433"/>
        <v>C</v>
      </c>
      <c r="G2313" s="21">
        <v>0.77766726943942122</v>
      </c>
      <c r="H2313" s="22">
        <f t="shared" si="434"/>
        <v>0.46660036166365271</v>
      </c>
      <c r="I2313" s="23">
        <v>10.63461538461539</v>
      </c>
      <c r="J2313" s="23">
        <v>41.152527783678437</v>
      </c>
      <c r="K2313" s="24">
        <f t="shared" si="435"/>
        <v>3.8696771152825997</v>
      </c>
      <c r="L2313" t="str">
        <f t="shared" si="436"/>
        <v>Z</v>
      </c>
      <c r="M2313" s="10">
        <f t="shared" si="437"/>
        <v>0.9</v>
      </c>
      <c r="N2313" s="24">
        <f t="shared" si="438"/>
        <v>1.2815515655446006</v>
      </c>
      <c r="O2313" s="25">
        <f t="shared" si="439"/>
        <v>74.584331264357161</v>
      </c>
      <c r="P2313" s="8">
        <f t="shared" si="440"/>
        <v>96</v>
      </c>
      <c r="Q2313" s="8">
        <f t="shared" si="441"/>
        <v>553.00000000000034</v>
      </c>
      <c r="R2313" s="8">
        <f t="shared" si="442"/>
        <v>486.86104614609161</v>
      </c>
      <c r="S2313" s="8">
        <f t="shared" si="443"/>
        <v>487</v>
      </c>
      <c r="T2313" t="s">
        <v>62</v>
      </c>
    </row>
    <row r="2314" spans="1:20" x14ac:dyDescent="0.35">
      <c r="A2314" s="18" t="s">
        <v>4675</v>
      </c>
      <c r="B2314" s="18" t="s">
        <v>4676</v>
      </c>
      <c r="C2314" s="19">
        <v>429.79</v>
      </c>
      <c r="D2314" s="20">
        <f t="shared" si="432"/>
        <v>4.6626300990854396E-5</v>
      </c>
      <c r="E2314" s="10">
        <f>SUM($C$5:C2314)/SUM($C$5:$C$3941)</f>
        <v>0.97266296902745863</v>
      </c>
      <c r="F2314" t="str">
        <f t="shared" si="433"/>
        <v>C</v>
      </c>
      <c r="G2314" s="21">
        <v>0.6122364672364673</v>
      </c>
      <c r="H2314" s="22">
        <f t="shared" si="434"/>
        <v>0.36734188034188037</v>
      </c>
      <c r="I2314" s="23">
        <v>13.5</v>
      </c>
      <c r="J2314" s="23">
        <v>22.33304067704066</v>
      </c>
      <c r="K2314" s="24">
        <f t="shared" si="435"/>
        <v>1.6542993094104192</v>
      </c>
      <c r="L2314" t="str">
        <f t="shared" si="436"/>
        <v>Y</v>
      </c>
      <c r="M2314" s="10">
        <f t="shared" si="437"/>
        <v>0.9</v>
      </c>
      <c r="N2314" s="24">
        <f t="shared" si="438"/>
        <v>1.2815515655446006</v>
      </c>
      <c r="O2314" s="25">
        <f t="shared" si="439"/>
        <v>40.476126102207452</v>
      </c>
      <c r="P2314" s="8">
        <f t="shared" si="440"/>
        <v>68</v>
      </c>
      <c r="Q2314" s="8">
        <f t="shared" si="441"/>
        <v>702</v>
      </c>
      <c r="R2314" s="8">
        <f t="shared" si="442"/>
        <v>618.22751720983422</v>
      </c>
      <c r="S2314" s="8">
        <f t="shared" si="443"/>
        <v>619</v>
      </c>
      <c r="T2314" t="s">
        <v>62</v>
      </c>
    </row>
    <row r="2315" spans="1:20" x14ac:dyDescent="0.35">
      <c r="A2315" s="18" t="s">
        <v>4677</v>
      </c>
      <c r="B2315" s="18" t="s">
        <v>4678</v>
      </c>
      <c r="C2315" s="19">
        <v>429.51</v>
      </c>
      <c r="D2315" s="20">
        <f t="shared" si="432"/>
        <v>4.6595924843718729E-5</v>
      </c>
      <c r="E2315" s="10">
        <f>SUM($C$5:C2315)/SUM($C$5:$C$3941)</f>
        <v>0.97270956495230232</v>
      </c>
      <c r="F2315" t="str">
        <f t="shared" si="433"/>
        <v>C</v>
      </c>
      <c r="G2315" s="21">
        <v>1.596691449814126</v>
      </c>
      <c r="H2315" s="22">
        <f t="shared" si="434"/>
        <v>0.95801486988847562</v>
      </c>
      <c r="I2315" s="23">
        <v>5.1730769230769234</v>
      </c>
      <c r="J2315" s="23">
        <v>33.225740761801497</v>
      </c>
      <c r="K2315" s="24">
        <f t="shared" si="435"/>
        <v>6.4228197755155305</v>
      </c>
      <c r="L2315" t="str">
        <f t="shared" si="436"/>
        <v>Z</v>
      </c>
      <c r="M2315" s="10">
        <f t="shared" si="437"/>
        <v>0.9</v>
      </c>
      <c r="N2315" s="24">
        <f t="shared" si="438"/>
        <v>1.2815515655446006</v>
      </c>
      <c r="O2315" s="25">
        <f t="shared" si="439"/>
        <v>60.217920719434112</v>
      </c>
      <c r="P2315" s="8">
        <f t="shared" si="440"/>
        <v>71</v>
      </c>
      <c r="Q2315" s="8">
        <f t="shared" si="441"/>
        <v>269</v>
      </c>
      <c r="R2315" s="8">
        <f t="shared" si="442"/>
        <v>236.97635369975563</v>
      </c>
      <c r="S2315" s="8">
        <f t="shared" si="443"/>
        <v>237</v>
      </c>
      <c r="T2315" t="s">
        <v>62</v>
      </c>
    </row>
    <row r="2316" spans="1:20" x14ac:dyDescent="0.35">
      <c r="A2316" s="18" t="s">
        <v>4679</v>
      </c>
      <c r="B2316" s="18" t="s">
        <v>4680</v>
      </c>
      <c r="C2316" s="19">
        <v>429.34</v>
      </c>
      <c r="D2316" s="20">
        <f t="shared" si="432"/>
        <v>4.6577482182957785E-5</v>
      </c>
      <c r="E2316" s="10">
        <f>SUM($C$5:C2316)/SUM($C$5:$C$3941)</f>
        <v>0.97275614243448527</v>
      </c>
      <c r="F2316" t="str">
        <f t="shared" si="433"/>
        <v>C</v>
      </c>
      <c r="G2316" s="21">
        <v>1.277797619047619</v>
      </c>
      <c r="H2316" s="22">
        <f t="shared" si="434"/>
        <v>0.76667857142857143</v>
      </c>
      <c r="I2316" s="23">
        <v>6.4615384615384617</v>
      </c>
      <c r="J2316" s="23">
        <v>7.8477211340931143</v>
      </c>
      <c r="K2316" s="24">
        <f t="shared" si="435"/>
        <v>1.2145282707525058</v>
      </c>
      <c r="L2316" t="str">
        <f t="shared" si="436"/>
        <v>Y</v>
      </c>
      <c r="M2316" s="10">
        <f t="shared" si="437"/>
        <v>0.9</v>
      </c>
      <c r="N2316" s="24">
        <f t="shared" si="438"/>
        <v>1.2815515655446006</v>
      </c>
      <c r="O2316" s="25">
        <f t="shared" si="439"/>
        <v>14.223112509935319</v>
      </c>
      <c r="P2316" s="8">
        <f t="shared" si="440"/>
        <v>28</v>
      </c>
      <c r="Q2316" s="8">
        <f t="shared" si="441"/>
        <v>336</v>
      </c>
      <c r="R2316" s="8">
        <f t="shared" si="442"/>
        <v>296.05879969285911</v>
      </c>
      <c r="S2316" s="8">
        <f t="shared" si="443"/>
        <v>297</v>
      </c>
      <c r="T2316" t="s">
        <v>62</v>
      </c>
    </row>
    <row r="2317" spans="1:20" x14ac:dyDescent="0.35">
      <c r="A2317" s="18" t="s">
        <v>4681</v>
      </c>
      <c r="B2317" s="18" t="s">
        <v>4682</v>
      </c>
      <c r="C2317" s="19">
        <v>429.25</v>
      </c>
      <c r="D2317" s="20">
        <f t="shared" si="432"/>
        <v>4.6567718421378461E-5</v>
      </c>
      <c r="E2317" s="10">
        <f>SUM($C$5:C2317)/SUM($C$5:$C$3941)</f>
        <v>0.97280271015290665</v>
      </c>
      <c r="F2317" t="str">
        <f t="shared" si="433"/>
        <v>C</v>
      </c>
      <c r="G2317" s="21">
        <v>0.52156743620899149</v>
      </c>
      <c r="H2317" s="22">
        <f t="shared" si="434"/>
        <v>0.31294046172539486</v>
      </c>
      <c r="I2317" s="23">
        <v>15.82692307692308</v>
      </c>
      <c r="J2317" s="23">
        <v>34.6815886929719</v>
      </c>
      <c r="K2317" s="24">
        <f t="shared" si="435"/>
        <v>2.1913032953032059</v>
      </c>
      <c r="L2317" t="str">
        <f t="shared" si="436"/>
        <v>Z</v>
      </c>
      <c r="M2317" s="10">
        <f t="shared" si="437"/>
        <v>0.9</v>
      </c>
      <c r="N2317" s="24">
        <f t="shared" si="438"/>
        <v>1.2815515655446006</v>
      </c>
      <c r="O2317" s="25">
        <f t="shared" si="439"/>
        <v>62.856481464468288</v>
      </c>
      <c r="P2317" s="8">
        <f t="shared" si="440"/>
        <v>95</v>
      </c>
      <c r="Q2317" s="8">
        <f t="shared" si="441"/>
        <v>823.00000000000023</v>
      </c>
      <c r="R2317" s="8">
        <f t="shared" si="442"/>
        <v>725.24385204103316</v>
      </c>
      <c r="S2317" s="8">
        <f t="shared" si="443"/>
        <v>726</v>
      </c>
      <c r="T2317" t="s">
        <v>175</v>
      </c>
    </row>
    <row r="2318" spans="1:20" x14ac:dyDescent="0.35">
      <c r="A2318" s="18" t="s">
        <v>4683</v>
      </c>
      <c r="B2318" s="18" t="s">
        <v>4684</v>
      </c>
      <c r="C2318" s="19">
        <v>428.8</v>
      </c>
      <c r="D2318" s="20">
        <f t="shared" si="432"/>
        <v>4.6518899613481857E-5</v>
      </c>
      <c r="E2318" s="10">
        <f>SUM($C$5:C2318)/SUM($C$5:$C$3941)</f>
        <v>0.97284922905252025</v>
      </c>
      <c r="F2318" t="str">
        <f t="shared" si="433"/>
        <v>C</v>
      </c>
      <c r="G2318" s="21">
        <v>0.99489559164733166</v>
      </c>
      <c r="H2318" s="22">
        <f t="shared" si="434"/>
        <v>0.59693735498839895</v>
      </c>
      <c r="I2318" s="23">
        <v>8.2884615384615383</v>
      </c>
      <c r="J2318" s="23">
        <v>9.2361959287244346</v>
      </c>
      <c r="K2318" s="24">
        <f t="shared" si="435"/>
        <v>1.1143438243472636</v>
      </c>
      <c r="L2318" t="str">
        <f t="shared" si="436"/>
        <v>Y</v>
      </c>
      <c r="M2318" s="10">
        <f t="shared" si="437"/>
        <v>0.9</v>
      </c>
      <c r="N2318" s="24">
        <f t="shared" si="438"/>
        <v>1.2815515655446006</v>
      </c>
      <c r="O2318" s="25">
        <f t="shared" si="439"/>
        <v>16.739567017404603</v>
      </c>
      <c r="P2318" s="8">
        <f t="shared" si="440"/>
        <v>34</v>
      </c>
      <c r="Q2318" s="8">
        <f t="shared" si="441"/>
        <v>431</v>
      </c>
      <c r="R2318" s="8">
        <f t="shared" si="442"/>
        <v>380.00495054381986</v>
      </c>
      <c r="S2318" s="8">
        <f t="shared" si="443"/>
        <v>381</v>
      </c>
      <c r="T2318" t="s">
        <v>62</v>
      </c>
    </row>
    <row r="2319" spans="1:20" x14ac:dyDescent="0.35">
      <c r="A2319" s="18" t="s">
        <v>4685</v>
      </c>
      <c r="B2319" s="18" t="s">
        <v>4686</v>
      </c>
      <c r="C2319" s="19">
        <v>428.78</v>
      </c>
      <c r="D2319" s="20">
        <f t="shared" si="432"/>
        <v>4.6516729888686444E-5</v>
      </c>
      <c r="E2319" s="10">
        <f>SUM($C$5:C2319)/SUM($C$5:$C$3941)</f>
        <v>0.97289574578240878</v>
      </c>
      <c r="F2319" t="str">
        <f t="shared" si="433"/>
        <v>C</v>
      </c>
      <c r="G2319" s="21">
        <v>0.71702341137123737</v>
      </c>
      <c r="H2319" s="22">
        <f t="shared" si="434"/>
        <v>0.43021404682274239</v>
      </c>
      <c r="I2319" s="23">
        <v>11.5</v>
      </c>
      <c r="J2319" s="23">
        <v>21.40688912384946</v>
      </c>
      <c r="K2319" s="24">
        <f t="shared" si="435"/>
        <v>1.8614686194651704</v>
      </c>
      <c r="L2319" t="str">
        <f t="shared" si="436"/>
        <v>Y</v>
      </c>
      <c r="M2319" s="10">
        <f t="shared" si="437"/>
        <v>0.9</v>
      </c>
      <c r="N2319" s="24">
        <f t="shared" si="438"/>
        <v>1.2815515655446006</v>
      </c>
      <c r="O2319" s="25">
        <f t="shared" si="439"/>
        <v>38.79758050696924</v>
      </c>
      <c r="P2319" s="8">
        <f t="shared" si="440"/>
        <v>62</v>
      </c>
      <c r="Q2319" s="8">
        <f t="shared" si="441"/>
        <v>598</v>
      </c>
      <c r="R2319" s="8">
        <f t="shared" si="442"/>
        <v>527.25814412977661</v>
      </c>
      <c r="S2319" s="8">
        <f t="shared" si="443"/>
        <v>528</v>
      </c>
      <c r="T2319" t="s">
        <v>62</v>
      </c>
    </row>
    <row r="2320" spans="1:20" x14ac:dyDescent="0.35">
      <c r="A2320" s="18" t="s">
        <v>4687</v>
      </c>
      <c r="B2320" s="18" t="s">
        <v>4688</v>
      </c>
      <c r="C2320" s="19">
        <v>428.66</v>
      </c>
      <c r="D2320" s="20">
        <f t="shared" si="432"/>
        <v>4.6503711539914024E-5</v>
      </c>
      <c r="E2320" s="10">
        <f>SUM($C$5:C2320)/SUM($C$5:$C$3941)</f>
        <v>0.9729422494939487</v>
      </c>
      <c r="F2320" t="str">
        <f t="shared" si="433"/>
        <v>C</v>
      </c>
      <c r="G2320" s="21">
        <v>0.67933438985736927</v>
      </c>
      <c r="H2320" s="22">
        <f t="shared" si="434"/>
        <v>0.40760063391442153</v>
      </c>
      <c r="I2320" s="23">
        <v>12.13461538461539</v>
      </c>
      <c r="J2320" s="23">
        <v>25.170811641119158</v>
      </c>
      <c r="K2320" s="24">
        <f t="shared" si="435"/>
        <v>2.0742982651952389</v>
      </c>
      <c r="L2320" t="str">
        <f t="shared" si="436"/>
        <v>Z</v>
      </c>
      <c r="M2320" s="10">
        <f t="shared" si="437"/>
        <v>0.9</v>
      </c>
      <c r="N2320" s="24">
        <f t="shared" si="438"/>
        <v>1.2815515655446006</v>
      </c>
      <c r="O2320" s="25">
        <f t="shared" si="439"/>
        <v>45.619267022973652</v>
      </c>
      <c r="P2320" s="8">
        <f t="shared" si="440"/>
        <v>70</v>
      </c>
      <c r="Q2320" s="8">
        <f t="shared" si="441"/>
        <v>631.00000000000034</v>
      </c>
      <c r="R2320" s="8">
        <f t="shared" si="442"/>
        <v>556.43219740394341</v>
      </c>
      <c r="S2320" s="8">
        <f t="shared" si="443"/>
        <v>557</v>
      </c>
      <c r="T2320" t="s">
        <v>62</v>
      </c>
    </row>
    <row r="2321" spans="1:20" x14ac:dyDescent="0.35">
      <c r="A2321" s="18" t="s">
        <v>4689</v>
      </c>
      <c r="B2321" s="18" t="s">
        <v>4690</v>
      </c>
      <c r="C2321" s="19">
        <v>428.33</v>
      </c>
      <c r="D2321" s="20">
        <f t="shared" si="432"/>
        <v>4.6467911080789833E-5</v>
      </c>
      <c r="E2321" s="10">
        <f>SUM($C$5:C2321)/SUM($C$5:$C$3941)</f>
        <v>0.97298871740502957</v>
      </c>
      <c r="F2321" t="str">
        <f t="shared" si="433"/>
        <v>C</v>
      </c>
      <c r="G2321" s="21">
        <v>1.9207623318385649</v>
      </c>
      <c r="H2321" s="22">
        <f t="shared" si="434"/>
        <v>1.1524573991031388</v>
      </c>
      <c r="I2321" s="23">
        <v>4.2884615384615383</v>
      </c>
      <c r="J2321" s="23">
        <v>17.358205991224612</v>
      </c>
      <c r="K2321" s="24">
        <f t="shared" si="435"/>
        <v>4.0476534149940804</v>
      </c>
      <c r="L2321" t="str">
        <f t="shared" si="436"/>
        <v>Z</v>
      </c>
      <c r="M2321" s="10">
        <f t="shared" si="437"/>
        <v>0.9</v>
      </c>
      <c r="N2321" s="24">
        <f t="shared" si="438"/>
        <v>1.2815515655446006</v>
      </c>
      <c r="O2321" s="25">
        <f t="shared" si="439"/>
        <v>31.459797381338962</v>
      </c>
      <c r="P2321" s="8">
        <f t="shared" si="440"/>
        <v>41</v>
      </c>
      <c r="Q2321" s="8">
        <f t="shared" si="441"/>
        <v>223</v>
      </c>
      <c r="R2321" s="8">
        <f t="shared" si="442"/>
        <v>196.72293222085844</v>
      </c>
      <c r="S2321" s="8">
        <f t="shared" si="443"/>
        <v>197</v>
      </c>
      <c r="T2321" t="s">
        <v>62</v>
      </c>
    </row>
    <row r="2322" spans="1:20" x14ac:dyDescent="0.35">
      <c r="A2322" s="18" t="s">
        <v>4691</v>
      </c>
      <c r="B2322" s="18" t="s">
        <v>4692</v>
      </c>
      <c r="C2322" s="19">
        <v>428</v>
      </c>
      <c r="D2322" s="20">
        <f t="shared" si="432"/>
        <v>4.6432110621665655E-5</v>
      </c>
      <c r="E2322" s="10">
        <f>SUM($C$5:C2322)/SUM($C$5:$C$3941)</f>
        <v>0.97303514951565118</v>
      </c>
      <c r="F2322" t="str">
        <f t="shared" si="433"/>
        <v>C</v>
      </c>
      <c r="G2322" s="21">
        <v>12.969696969696971</v>
      </c>
      <c r="H2322" s="22">
        <f t="shared" si="434"/>
        <v>7.7818181818181822</v>
      </c>
      <c r="I2322" s="23">
        <v>0.63461538461538458</v>
      </c>
      <c r="J2322" s="23">
        <v>2.8767413901219951</v>
      </c>
      <c r="K2322" s="24">
        <f t="shared" si="435"/>
        <v>4.5330470389801141</v>
      </c>
      <c r="L2322" t="str">
        <f t="shared" si="436"/>
        <v>Z</v>
      </c>
      <c r="M2322" s="10">
        <f t="shared" si="437"/>
        <v>0.9</v>
      </c>
      <c r="N2322" s="24">
        <f t="shared" si="438"/>
        <v>1.2815515655446006</v>
      </c>
      <c r="O2322" s="25">
        <f t="shared" si="439"/>
        <v>5.2137704378840874</v>
      </c>
      <c r="P2322" s="8">
        <f t="shared" si="440"/>
        <v>7</v>
      </c>
      <c r="Q2322" s="8">
        <f t="shared" si="441"/>
        <v>33</v>
      </c>
      <c r="R2322" s="8">
        <f t="shared" si="442"/>
        <v>29.122686021751072</v>
      </c>
      <c r="S2322" s="8">
        <f t="shared" si="443"/>
        <v>30</v>
      </c>
      <c r="T2322" t="s">
        <v>175</v>
      </c>
    </row>
    <row r="2323" spans="1:20" x14ac:dyDescent="0.35">
      <c r="A2323" s="18" t="s">
        <v>4693</v>
      </c>
      <c r="B2323" s="18" t="s">
        <v>4694</v>
      </c>
      <c r="C2323" s="19">
        <v>427.56</v>
      </c>
      <c r="D2323" s="20">
        <f t="shared" si="432"/>
        <v>4.6384376676166748E-5</v>
      </c>
      <c r="E2323" s="10">
        <f>SUM($C$5:C2323)/SUM($C$5:$C$3941)</f>
        <v>0.97308153389232743</v>
      </c>
      <c r="F2323" t="str">
        <f t="shared" si="433"/>
        <v>C</v>
      </c>
      <c r="G2323" s="21">
        <v>1.2725</v>
      </c>
      <c r="H2323" s="22">
        <f t="shared" si="434"/>
        <v>0.76349999999999996</v>
      </c>
      <c r="I2323" s="23">
        <v>6.4615384615384617</v>
      </c>
      <c r="J2323" s="23">
        <v>11.09400392450458</v>
      </c>
      <c r="K2323" s="24">
        <f t="shared" si="435"/>
        <v>1.7169291787923755</v>
      </c>
      <c r="L2323" t="str">
        <f t="shared" si="436"/>
        <v>Y</v>
      </c>
      <c r="M2323" s="10">
        <f t="shared" si="437"/>
        <v>0.9</v>
      </c>
      <c r="N2323" s="24">
        <f t="shared" si="438"/>
        <v>1.2815515655446006</v>
      </c>
      <c r="O2323" s="25">
        <f t="shared" si="439"/>
        <v>20.106635201191693</v>
      </c>
      <c r="P2323" s="8">
        <f t="shared" si="440"/>
        <v>34</v>
      </c>
      <c r="Q2323" s="8">
        <f t="shared" si="441"/>
        <v>336</v>
      </c>
      <c r="R2323" s="8">
        <f t="shared" si="442"/>
        <v>296.6744294548115</v>
      </c>
      <c r="S2323" s="8">
        <f t="shared" si="443"/>
        <v>297</v>
      </c>
      <c r="T2323" t="s">
        <v>175</v>
      </c>
    </row>
    <row r="2324" spans="1:20" x14ac:dyDescent="0.35">
      <c r="A2324" s="18" t="s">
        <v>4695</v>
      </c>
      <c r="B2324" s="18" t="s">
        <v>4696</v>
      </c>
      <c r="C2324" s="19">
        <v>427.08</v>
      </c>
      <c r="D2324" s="20">
        <f t="shared" si="432"/>
        <v>4.6332303281077026E-5</v>
      </c>
      <c r="E2324" s="10">
        <f>SUM($C$5:C2324)/SUM($C$5:$C$3941)</f>
        <v>0.97312786619560854</v>
      </c>
      <c r="F2324" t="str">
        <f t="shared" si="433"/>
        <v>C</v>
      </c>
      <c r="G2324" s="21">
        <v>0.95757847533632301</v>
      </c>
      <c r="H2324" s="22">
        <f t="shared" si="434"/>
        <v>0.57454708520179376</v>
      </c>
      <c r="I2324" s="23">
        <v>8.5769230769230766</v>
      </c>
      <c r="J2324" s="23">
        <v>15.484775766635639</v>
      </c>
      <c r="K2324" s="24">
        <f t="shared" si="435"/>
        <v>1.8053998651682808</v>
      </c>
      <c r="L2324" t="str">
        <f t="shared" si="436"/>
        <v>Y</v>
      </c>
      <c r="M2324" s="10">
        <f t="shared" si="437"/>
        <v>0.9</v>
      </c>
      <c r="N2324" s="24">
        <f t="shared" si="438"/>
        <v>1.2815515655446006</v>
      </c>
      <c r="O2324" s="25">
        <f t="shared" si="439"/>
        <v>28.064415663698252</v>
      </c>
      <c r="P2324" s="8">
        <f t="shared" si="440"/>
        <v>46</v>
      </c>
      <c r="Q2324" s="8">
        <f t="shared" si="441"/>
        <v>446</v>
      </c>
      <c r="R2324" s="8">
        <f t="shared" si="442"/>
        <v>394.0212226818486</v>
      </c>
      <c r="S2324" s="8">
        <f t="shared" si="443"/>
        <v>395</v>
      </c>
      <c r="T2324" t="s">
        <v>175</v>
      </c>
    </row>
    <row r="2325" spans="1:20" x14ac:dyDescent="0.35">
      <c r="A2325" s="18" t="s">
        <v>4697</v>
      </c>
      <c r="B2325" s="18" t="s">
        <v>4698</v>
      </c>
      <c r="C2325" s="19">
        <v>427</v>
      </c>
      <c r="D2325" s="20">
        <f t="shared" si="432"/>
        <v>4.6323624381895406E-5</v>
      </c>
      <c r="E2325" s="10">
        <f>SUM($C$5:C2325)/SUM($C$5:$C$3941)</f>
        <v>0.97317418981999038</v>
      </c>
      <c r="F2325" t="str">
        <f t="shared" si="433"/>
        <v>C</v>
      </c>
      <c r="G2325" s="21">
        <v>6.2794117647058822</v>
      </c>
      <c r="H2325" s="22">
        <f t="shared" si="434"/>
        <v>3.7676470588235293</v>
      </c>
      <c r="I2325" s="23">
        <v>1.3076923076923079</v>
      </c>
      <c r="J2325" s="23">
        <v>3.4444525535511681</v>
      </c>
      <c r="K2325" s="24">
        <f t="shared" si="435"/>
        <v>2.6339931291861869</v>
      </c>
      <c r="L2325" t="str">
        <f t="shared" si="436"/>
        <v>Z</v>
      </c>
      <c r="M2325" s="10">
        <f t="shared" si="437"/>
        <v>0.9</v>
      </c>
      <c r="N2325" s="24">
        <f t="shared" si="438"/>
        <v>1.2815515655446006</v>
      </c>
      <c r="O2325" s="25">
        <f t="shared" si="439"/>
        <v>6.242683113631518</v>
      </c>
      <c r="P2325" s="8">
        <f t="shared" si="440"/>
        <v>9</v>
      </c>
      <c r="Q2325" s="8">
        <f t="shared" si="441"/>
        <v>68.000000000000014</v>
      </c>
      <c r="R2325" s="8">
        <f t="shared" si="442"/>
        <v>60.080611993793731</v>
      </c>
      <c r="S2325" s="8">
        <f t="shared" si="443"/>
        <v>61</v>
      </c>
      <c r="T2325" t="s">
        <v>62</v>
      </c>
    </row>
    <row r="2326" spans="1:20" x14ac:dyDescent="0.35">
      <c r="A2326" s="18" t="s">
        <v>4699</v>
      </c>
      <c r="B2326" s="18" t="s">
        <v>4700</v>
      </c>
      <c r="C2326" s="19">
        <v>426.9</v>
      </c>
      <c r="D2326" s="20">
        <f t="shared" si="432"/>
        <v>4.6312775757918379E-5</v>
      </c>
      <c r="E2326" s="10">
        <f>SUM($C$5:C2326)/SUM($C$5:$C$3941)</f>
        <v>0.97322050259574833</v>
      </c>
      <c r="F2326" t="str">
        <f t="shared" si="433"/>
        <v>C</v>
      </c>
      <c r="G2326" s="21">
        <v>1.735365853658537</v>
      </c>
      <c r="H2326" s="22">
        <f t="shared" si="434"/>
        <v>1.0412195121951222</v>
      </c>
      <c r="I2326" s="23">
        <v>4.7307692307692308</v>
      </c>
      <c r="J2326" s="23">
        <v>11.827378315926749</v>
      </c>
      <c r="K2326" s="24">
        <f t="shared" si="435"/>
        <v>2.5000962293828901</v>
      </c>
      <c r="L2326" t="str">
        <f t="shared" si="436"/>
        <v>Z</v>
      </c>
      <c r="M2326" s="10">
        <f t="shared" si="437"/>
        <v>0.9</v>
      </c>
      <c r="N2326" s="24">
        <f t="shared" si="438"/>
        <v>1.2815515655446006</v>
      </c>
      <c r="O2326" s="25">
        <f t="shared" si="439"/>
        <v>21.435793857936986</v>
      </c>
      <c r="P2326" s="8">
        <f t="shared" si="440"/>
        <v>31</v>
      </c>
      <c r="Q2326" s="8">
        <f t="shared" si="441"/>
        <v>246</v>
      </c>
      <c r="R2326" s="8">
        <f t="shared" si="442"/>
        <v>217.37590461511189</v>
      </c>
      <c r="S2326" s="8">
        <f t="shared" si="443"/>
        <v>218</v>
      </c>
      <c r="T2326" t="s">
        <v>62</v>
      </c>
    </row>
    <row r="2327" spans="1:20" x14ac:dyDescent="0.35">
      <c r="A2327" s="18" t="s">
        <v>4701</v>
      </c>
      <c r="B2327" s="18" t="s">
        <v>4702</v>
      </c>
      <c r="C2327" s="19">
        <v>426.6</v>
      </c>
      <c r="D2327" s="20">
        <f t="shared" si="432"/>
        <v>4.6280229885987312E-5</v>
      </c>
      <c r="E2327" s="10">
        <f>SUM($C$5:C2327)/SUM($C$5:$C$3941)</f>
        <v>0.97326678282563428</v>
      </c>
      <c r="F2327" t="str">
        <f t="shared" si="433"/>
        <v>C</v>
      </c>
      <c r="G2327" s="21">
        <v>1.7555555555555551</v>
      </c>
      <c r="H2327" s="22">
        <f t="shared" si="434"/>
        <v>1.053333333333333</v>
      </c>
      <c r="I2327" s="23">
        <v>4.6730769230769234</v>
      </c>
      <c r="J2327" s="23">
        <v>15.12266336362921</v>
      </c>
      <c r="K2327" s="24">
        <f t="shared" si="435"/>
        <v>3.2361254934515178</v>
      </c>
      <c r="L2327" t="str">
        <f t="shared" si="436"/>
        <v>Z</v>
      </c>
      <c r="M2327" s="10">
        <f t="shared" si="437"/>
        <v>0.9</v>
      </c>
      <c r="N2327" s="24">
        <f t="shared" si="438"/>
        <v>1.2815515655446006</v>
      </c>
      <c r="O2327" s="25">
        <f t="shared" si="439"/>
        <v>27.408127632918386</v>
      </c>
      <c r="P2327" s="8">
        <f t="shared" si="440"/>
        <v>37</v>
      </c>
      <c r="Q2327" s="8">
        <f t="shared" si="441"/>
        <v>243</v>
      </c>
      <c r="R2327" s="8">
        <f t="shared" si="442"/>
        <v>214.80046672744714</v>
      </c>
      <c r="S2327" s="8">
        <f t="shared" si="443"/>
        <v>215</v>
      </c>
      <c r="T2327" t="s">
        <v>62</v>
      </c>
    </row>
    <row r="2328" spans="1:20" x14ac:dyDescent="0.35">
      <c r="A2328" s="18" t="s">
        <v>4703</v>
      </c>
      <c r="B2328" s="18" t="s">
        <v>4704</v>
      </c>
      <c r="C2328" s="19">
        <v>426.58</v>
      </c>
      <c r="D2328" s="20">
        <f t="shared" si="432"/>
        <v>4.6278060161191905E-5</v>
      </c>
      <c r="E2328" s="10">
        <f>SUM($C$5:C2328)/SUM($C$5:$C$3941)</f>
        <v>0.9733130608857955</v>
      </c>
      <c r="F2328" t="str">
        <f t="shared" si="433"/>
        <v>C</v>
      </c>
      <c r="G2328" s="21">
        <v>0.89056367432150307</v>
      </c>
      <c r="H2328" s="22">
        <f t="shared" si="434"/>
        <v>0.53433820459290182</v>
      </c>
      <c r="I2328" s="23">
        <v>9.2115384615384617</v>
      </c>
      <c r="J2328" s="23">
        <v>10.88862788392413</v>
      </c>
      <c r="K2328" s="24">
        <f t="shared" si="435"/>
        <v>1.1820639873988616</v>
      </c>
      <c r="L2328" t="str">
        <f t="shared" si="436"/>
        <v>Y</v>
      </c>
      <c r="M2328" s="10">
        <f t="shared" si="437"/>
        <v>0.9</v>
      </c>
      <c r="N2328" s="24">
        <f t="shared" si="438"/>
        <v>1.2815515655446006</v>
      </c>
      <c r="O2328" s="25">
        <f t="shared" si="439"/>
        <v>19.734414210905658</v>
      </c>
      <c r="P2328" s="8">
        <f t="shared" si="440"/>
        <v>39</v>
      </c>
      <c r="Q2328" s="8">
        <f t="shared" si="441"/>
        <v>479</v>
      </c>
      <c r="R2328" s="8">
        <f t="shared" si="442"/>
        <v>423.42319133733008</v>
      </c>
      <c r="S2328" s="8">
        <f t="shared" si="443"/>
        <v>424</v>
      </c>
      <c r="T2328" t="s">
        <v>62</v>
      </c>
    </row>
    <row r="2329" spans="1:20" x14ac:dyDescent="0.35">
      <c r="A2329" s="18" t="s">
        <v>4705</v>
      </c>
      <c r="B2329" s="18" t="s">
        <v>4706</v>
      </c>
      <c r="C2329" s="19">
        <v>426.38</v>
      </c>
      <c r="D2329" s="20">
        <f t="shared" si="432"/>
        <v>4.6256362913237858E-5</v>
      </c>
      <c r="E2329" s="10">
        <f>SUM($C$5:C2329)/SUM($C$5:$C$3941)</f>
        <v>0.97335931724870883</v>
      </c>
      <c r="F2329" t="str">
        <f t="shared" si="433"/>
        <v>C</v>
      </c>
      <c r="G2329" s="21">
        <v>1.261479289940828</v>
      </c>
      <c r="H2329" s="22">
        <f t="shared" si="434"/>
        <v>0.7568875739644968</v>
      </c>
      <c r="I2329" s="23">
        <v>6.5</v>
      </c>
      <c r="J2329" s="23">
        <v>8.7570699728735715</v>
      </c>
      <c r="K2329" s="24">
        <f t="shared" si="435"/>
        <v>1.3472415342882418</v>
      </c>
      <c r="L2329" t="str">
        <f t="shared" si="436"/>
        <v>Y</v>
      </c>
      <c r="M2329" s="10">
        <f t="shared" si="437"/>
        <v>0.9</v>
      </c>
      <c r="N2329" s="24">
        <f t="shared" si="438"/>
        <v>1.2815515655446006</v>
      </c>
      <c r="O2329" s="25">
        <f t="shared" si="439"/>
        <v>15.871205073847262</v>
      </c>
      <c r="P2329" s="8">
        <f t="shared" si="440"/>
        <v>29</v>
      </c>
      <c r="Q2329" s="8">
        <f t="shared" si="441"/>
        <v>338</v>
      </c>
      <c r="R2329" s="8">
        <f t="shared" si="442"/>
        <v>298.8530278594107</v>
      </c>
      <c r="S2329" s="8">
        <f t="shared" si="443"/>
        <v>299</v>
      </c>
      <c r="T2329" t="s">
        <v>62</v>
      </c>
    </row>
    <row r="2330" spans="1:20" x14ac:dyDescent="0.35">
      <c r="A2330" s="18" t="s">
        <v>4707</v>
      </c>
      <c r="B2330" s="18" t="s">
        <v>4708</v>
      </c>
      <c r="C2330" s="19">
        <v>425.21</v>
      </c>
      <c r="D2330" s="20">
        <f t="shared" si="432"/>
        <v>4.6129434012706665E-5</v>
      </c>
      <c r="E2330" s="10">
        <f>SUM($C$5:C2330)/SUM($C$5:$C$3941)</f>
        <v>0.97340544668272166</v>
      </c>
      <c r="F2330" t="str">
        <f t="shared" si="433"/>
        <v>C</v>
      </c>
      <c r="G2330" s="21">
        <v>2.0946305418719211</v>
      </c>
      <c r="H2330" s="22">
        <f t="shared" si="434"/>
        <v>1.2567783251231526</v>
      </c>
      <c r="I2330" s="23">
        <v>3.9038461538461542</v>
      </c>
      <c r="J2330" s="23">
        <v>20.811252249952709</v>
      </c>
      <c r="K2330" s="24">
        <f t="shared" si="435"/>
        <v>5.3309611674755706</v>
      </c>
      <c r="L2330" t="str">
        <f t="shared" si="436"/>
        <v>Z</v>
      </c>
      <c r="M2330" s="10">
        <f t="shared" si="437"/>
        <v>0.9</v>
      </c>
      <c r="N2330" s="24">
        <f t="shared" si="438"/>
        <v>1.2815515655446006</v>
      </c>
      <c r="O2330" s="25">
        <f t="shared" si="439"/>
        <v>37.718055619713084</v>
      </c>
      <c r="P2330" s="8">
        <f t="shared" si="440"/>
        <v>46</v>
      </c>
      <c r="Q2330" s="8">
        <f t="shared" si="441"/>
        <v>203.00000000000003</v>
      </c>
      <c r="R2330" s="8">
        <f t="shared" si="442"/>
        <v>179.73542202672306</v>
      </c>
      <c r="S2330" s="8">
        <f t="shared" si="443"/>
        <v>180</v>
      </c>
      <c r="T2330" t="s">
        <v>62</v>
      </c>
    </row>
    <row r="2331" spans="1:20" x14ac:dyDescent="0.35">
      <c r="A2331" s="18" t="s">
        <v>4709</v>
      </c>
      <c r="B2331" s="18" t="s">
        <v>4710</v>
      </c>
      <c r="C2331" s="19">
        <v>425.1</v>
      </c>
      <c r="D2331" s="20">
        <f t="shared" si="432"/>
        <v>4.6117500526331942E-5</v>
      </c>
      <c r="E2331" s="10">
        <f>SUM($C$5:C2331)/SUM($C$5:$C$3941)</f>
        <v>0.97345156418324796</v>
      </c>
      <c r="F2331" t="str">
        <f t="shared" si="433"/>
        <v>C</v>
      </c>
      <c r="G2331" s="21">
        <v>23.61666666666666</v>
      </c>
      <c r="H2331" s="22">
        <f t="shared" si="434"/>
        <v>14.169999999999996</v>
      </c>
      <c r="I2331" s="23">
        <v>0.34615384615384609</v>
      </c>
      <c r="J2331" s="23">
        <v>0.98785994451891668</v>
      </c>
      <c r="K2331" s="24">
        <f t="shared" si="435"/>
        <v>2.853817617499093</v>
      </c>
      <c r="L2331" t="str">
        <f t="shared" si="436"/>
        <v>Z</v>
      </c>
      <c r="M2331" s="10">
        <f t="shared" si="437"/>
        <v>0.9</v>
      </c>
      <c r="N2331" s="24">
        <f t="shared" si="438"/>
        <v>1.2815515655446006</v>
      </c>
      <c r="O2331" s="25">
        <f t="shared" si="439"/>
        <v>1.790385118797253</v>
      </c>
      <c r="P2331" s="8">
        <f t="shared" si="440"/>
        <v>3</v>
      </c>
      <c r="Q2331" s="8">
        <f t="shared" si="441"/>
        <v>17.999999999999996</v>
      </c>
      <c r="R2331" s="8">
        <f t="shared" si="442"/>
        <v>15.939192850855649</v>
      </c>
      <c r="S2331" s="8">
        <f t="shared" si="443"/>
        <v>16</v>
      </c>
      <c r="T2331" t="s">
        <v>62</v>
      </c>
    </row>
    <row r="2332" spans="1:20" x14ac:dyDescent="0.35">
      <c r="A2332" s="18" t="s">
        <v>4711</v>
      </c>
      <c r="B2332" s="18" t="s">
        <v>4712</v>
      </c>
      <c r="C2332" s="19">
        <v>425.03</v>
      </c>
      <c r="D2332" s="20">
        <f t="shared" si="432"/>
        <v>4.6109906489548018E-5</v>
      </c>
      <c r="E2332" s="10">
        <f>SUM($C$5:C2332)/SUM($C$5:$C$3941)</f>
        <v>0.97349767408973742</v>
      </c>
      <c r="F2332" t="str">
        <f t="shared" si="433"/>
        <v>C</v>
      </c>
      <c r="G2332" s="21">
        <v>3.5126446280991739</v>
      </c>
      <c r="H2332" s="22">
        <f t="shared" si="434"/>
        <v>2.1075867768595042</v>
      </c>
      <c r="I2332" s="23">
        <v>2.3269230769230771</v>
      </c>
      <c r="J2332" s="23">
        <v>3.3414870110397268</v>
      </c>
      <c r="K2332" s="24">
        <f t="shared" si="435"/>
        <v>1.4360109468931057</v>
      </c>
      <c r="L2332" t="str">
        <f t="shared" si="436"/>
        <v>Y</v>
      </c>
      <c r="M2332" s="10">
        <f t="shared" si="437"/>
        <v>0.9</v>
      </c>
      <c r="N2332" s="24">
        <f t="shared" si="438"/>
        <v>1.2815515655446006</v>
      </c>
      <c r="O2332" s="25">
        <f t="shared" si="439"/>
        <v>6.056069640654691</v>
      </c>
      <c r="P2332" s="8">
        <f t="shared" si="440"/>
        <v>11</v>
      </c>
      <c r="Q2332" s="8">
        <f t="shared" si="441"/>
        <v>121.00000000000001</v>
      </c>
      <c r="R2332" s="8">
        <f t="shared" si="442"/>
        <v>107.15561925405721</v>
      </c>
      <c r="S2332" s="8">
        <f t="shared" si="443"/>
        <v>108</v>
      </c>
      <c r="T2332" t="s">
        <v>62</v>
      </c>
    </row>
    <row r="2333" spans="1:20" x14ac:dyDescent="0.35">
      <c r="A2333" s="18" t="s">
        <v>4713</v>
      </c>
      <c r="B2333" s="18" t="s">
        <v>4714</v>
      </c>
      <c r="C2333" s="19">
        <v>424.94</v>
      </c>
      <c r="D2333" s="20">
        <f t="shared" si="432"/>
        <v>4.6100142727968701E-5</v>
      </c>
      <c r="E2333" s="10">
        <f>SUM($C$5:C2333)/SUM($C$5:$C$3941)</f>
        <v>0.9735437742324653</v>
      </c>
      <c r="F2333" t="str">
        <f t="shared" si="433"/>
        <v>C</v>
      </c>
      <c r="G2333" s="21">
        <v>0.51695863746958637</v>
      </c>
      <c r="H2333" s="22">
        <f t="shared" si="434"/>
        <v>0.3101751824817518</v>
      </c>
      <c r="I2333" s="23">
        <v>15.80769230769231</v>
      </c>
      <c r="J2333" s="23">
        <v>25.001206607382731</v>
      </c>
      <c r="K2333" s="24">
        <f t="shared" si="435"/>
        <v>1.5815848462091262</v>
      </c>
      <c r="L2333" t="str">
        <f t="shared" si="436"/>
        <v>Y</v>
      </c>
      <c r="M2333" s="10">
        <f t="shared" si="437"/>
        <v>0.9</v>
      </c>
      <c r="N2333" s="24">
        <f t="shared" si="438"/>
        <v>1.2815515655446006</v>
      </c>
      <c r="O2333" s="25">
        <f t="shared" si="439"/>
        <v>45.311876962105579</v>
      </c>
      <c r="P2333" s="8">
        <f t="shared" si="440"/>
        <v>77</v>
      </c>
      <c r="Q2333" s="8">
        <f t="shared" si="441"/>
        <v>822.00000000000011</v>
      </c>
      <c r="R2333" s="8">
        <f t="shared" si="442"/>
        <v>728.02682785688091</v>
      </c>
      <c r="S2333" s="8">
        <f t="shared" si="443"/>
        <v>729</v>
      </c>
      <c r="T2333" t="s">
        <v>62</v>
      </c>
    </row>
    <row r="2334" spans="1:20" x14ac:dyDescent="0.35">
      <c r="A2334" s="18" t="s">
        <v>4715</v>
      </c>
      <c r="B2334" s="18" t="s">
        <v>4716</v>
      </c>
      <c r="C2334" s="19">
        <v>424.86</v>
      </c>
      <c r="D2334" s="20">
        <f t="shared" si="432"/>
        <v>4.6091463828787081E-5</v>
      </c>
      <c r="E2334" s="10">
        <f>SUM($C$5:C2334)/SUM($C$5:$C$3941)</f>
        <v>0.97358986569629402</v>
      </c>
      <c r="F2334" t="str">
        <f t="shared" si="433"/>
        <v>C</v>
      </c>
      <c r="G2334" s="21">
        <v>0.4500635593220339</v>
      </c>
      <c r="H2334" s="22">
        <f t="shared" si="434"/>
        <v>0.27003813559322032</v>
      </c>
      <c r="I2334" s="23">
        <v>18.15384615384615</v>
      </c>
      <c r="J2334" s="23">
        <v>57.294007699325562</v>
      </c>
      <c r="K2334" s="24">
        <f t="shared" si="435"/>
        <v>3.1560258478442056</v>
      </c>
      <c r="L2334" t="str">
        <f t="shared" si="436"/>
        <v>Z</v>
      </c>
      <c r="M2334" s="10">
        <f t="shared" si="437"/>
        <v>0.9</v>
      </c>
      <c r="N2334" s="24">
        <f t="shared" si="438"/>
        <v>1.2815515655446006</v>
      </c>
      <c r="O2334" s="25">
        <f t="shared" si="439"/>
        <v>103.83894938779294</v>
      </c>
      <c r="P2334" s="8">
        <f t="shared" si="440"/>
        <v>141</v>
      </c>
      <c r="Q2334" s="8">
        <f t="shared" si="441"/>
        <v>943.99999999999977</v>
      </c>
      <c r="R2334" s="8">
        <f t="shared" si="442"/>
        <v>836.15818346477363</v>
      </c>
      <c r="S2334" s="8">
        <f t="shared" si="443"/>
        <v>837</v>
      </c>
      <c r="T2334" t="s">
        <v>62</v>
      </c>
    </row>
    <row r="2335" spans="1:20" x14ac:dyDescent="0.35">
      <c r="A2335" s="18" t="s">
        <v>4717</v>
      </c>
      <c r="B2335" s="18" t="s">
        <v>4718</v>
      </c>
      <c r="C2335" s="19">
        <v>424.14</v>
      </c>
      <c r="D2335" s="20">
        <f t="shared" si="432"/>
        <v>4.6013353736152499E-5</v>
      </c>
      <c r="E2335" s="10">
        <f>SUM($C$5:C2335)/SUM($C$5:$C$3941)</f>
        <v>0.97363587905003024</v>
      </c>
      <c r="F2335" t="str">
        <f t="shared" si="433"/>
        <v>C</v>
      </c>
      <c r="G2335" s="21">
        <v>0.74280210157618209</v>
      </c>
      <c r="H2335" s="22">
        <f t="shared" si="434"/>
        <v>0.44568126094570926</v>
      </c>
      <c r="I2335" s="23">
        <v>10.98076923076923</v>
      </c>
      <c r="J2335" s="23">
        <v>32.985136512817867</v>
      </c>
      <c r="K2335" s="24">
        <f t="shared" si="435"/>
        <v>3.0039003479273716</v>
      </c>
      <c r="L2335" t="str">
        <f t="shared" si="436"/>
        <v>Z</v>
      </c>
      <c r="M2335" s="10">
        <f t="shared" si="437"/>
        <v>0.9</v>
      </c>
      <c r="N2335" s="24">
        <f t="shared" si="438"/>
        <v>1.2815515655446006</v>
      </c>
      <c r="O2335" s="25">
        <f t="shared" si="439"/>
        <v>59.781852560896247</v>
      </c>
      <c r="P2335" s="8">
        <f t="shared" si="440"/>
        <v>82</v>
      </c>
      <c r="Q2335" s="8">
        <f t="shared" si="441"/>
        <v>571</v>
      </c>
      <c r="R2335" s="8">
        <f t="shared" si="442"/>
        <v>506.19851278483395</v>
      </c>
      <c r="S2335" s="8">
        <f t="shared" si="443"/>
        <v>507</v>
      </c>
      <c r="T2335" t="s">
        <v>62</v>
      </c>
    </row>
    <row r="2336" spans="1:20" x14ac:dyDescent="0.35">
      <c r="A2336" s="18" t="s">
        <v>4719</v>
      </c>
      <c r="B2336" s="18" t="s">
        <v>4720</v>
      </c>
      <c r="C2336" s="19">
        <v>423.09</v>
      </c>
      <c r="D2336" s="20">
        <f t="shared" si="432"/>
        <v>4.589944318439374E-5</v>
      </c>
      <c r="E2336" s="10">
        <f>SUM($C$5:C2336)/SUM($C$5:$C$3941)</f>
        <v>0.97368177849321469</v>
      </c>
      <c r="F2336" t="str">
        <f t="shared" si="433"/>
        <v>C</v>
      </c>
      <c r="G2336" s="21">
        <v>1.2263478260869569</v>
      </c>
      <c r="H2336" s="22">
        <f t="shared" si="434"/>
        <v>0.73580869565217411</v>
      </c>
      <c r="I2336" s="23">
        <v>6.634615384615385</v>
      </c>
      <c r="J2336" s="23">
        <v>13.071490975392161</v>
      </c>
      <c r="K2336" s="24">
        <f t="shared" si="435"/>
        <v>1.9701957412185285</v>
      </c>
      <c r="L2336" t="str">
        <f t="shared" si="436"/>
        <v>Y</v>
      </c>
      <c r="M2336" s="10">
        <f t="shared" si="437"/>
        <v>0.9</v>
      </c>
      <c r="N2336" s="24">
        <f t="shared" si="438"/>
        <v>1.2815515655446006</v>
      </c>
      <c r="O2336" s="25">
        <f t="shared" si="439"/>
        <v>23.690608221018486</v>
      </c>
      <c r="P2336" s="8">
        <f t="shared" si="440"/>
        <v>37</v>
      </c>
      <c r="Q2336" s="8">
        <f t="shared" si="441"/>
        <v>345</v>
      </c>
      <c r="R2336" s="8">
        <f t="shared" si="442"/>
        <v>306.22601823916625</v>
      </c>
      <c r="S2336" s="8">
        <f t="shared" si="443"/>
        <v>307</v>
      </c>
      <c r="T2336" t="s">
        <v>62</v>
      </c>
    </row>
    <row r="2337" spans="1:20" x14ac:dyDescent="0.35">
      <c r="A2337" s="18" t="s">
        <v>4721</v>
      </c>
      <c r="B2337" s="18" t="s">
        <v>4145</v>
      </c>
      <c r="C2337" s="19">
        <v>422.18</v>
      </c>
      <c r="D2337" s="20">
        <f t="shared" si="432"/>
        <v>4.5800720706202822E-5</v>
      </c>
      <c r="E2337" s="10">
        <f>SUM($C$5:C2337)/SUM($C$5:$C$3941)</f>
        <v>0.97372757921392084</v>
      </c>
      <c r="F2337" t="str">
        <f t="shared" si="433"/>
        <v>C</v>
      </c>
      <c r="G2337" s="21">
        <v>1.256488095238095</v>
      </c>
      <c r="H2337" s="22">
        <f t="shared" si="434"/>
        <v>0.75389285714285703</v>
      </c>
      <c r="I2337" s="23">
        <v>6.4615384615384617</v>
      </c>
      <c r="J2337" s="23">
        <v>12.933406415492231</v>
      </c>
      <c r="K2337" s="24">
        <f t="shared" si="435"/>
        <v>2.0015986119214166</v>
      </c>
      <c r="L2337" t="str">
        <f t="shared" si="436"/>
        <v>Z</v>
      </c>
      <c r="M2337" s="10">
        <f t="shared" si="437"/>
        <v>0.9</v>
      </c>
      <c r="N2337" s="24">
        <f t="shared" si="438"/>
        <v>1.2815515655446006</v>
      </c>
      <c r="O2337" s="25">
        <f t="shared" si="439"/>
        <v>23.440345476231418</v>
      </c>
      <c r="P2337" s="8">
        <f t="shared" si="440"/>
        <v>37</v>
      </c>
      <c r="Q2337" s="8">
        <f t="shared" si="441"/>
        <v>336</v>
      </c>
      <c r="R2337" s="8">
        <f t="shared" si="442"/>
        <v>298.55876270193477</v>
      </c>
      <c r="S2337" s="8">
        <f t="shared" si="443"/>
        <v>299</v>
      </c>
      <c r="T2337" t="s">
        <v>62</v>
      </c>
    </row>
    <row r="2338" spans="1:20" x14ac:dyDescent="0.35">
      <c r="A2338" s="18" t="s">
        <v>4722</v>
      </c>
      <c r="B2338" s="18" t="s">
        <v>4723</v>
      </c>
      <c r="C2338" s="19">
        <v>421.95</v>
      </c>
      <c r="D2338" s="20">
        <f t="shared" si="432"/>
        <v>4.5775768871055658E-5</v>
      </c>
      <c r="E2338" s="10">
        <f>SUM($C$5:C2338)/SUM($C$5:$C$3941)</f>
        <v>0.97377335498279183</v>
      </c>
      <c r="F2338" t="str">
        <f t="shared" si="433"/>
        <v>C</v>
      </c>
      <c r="G2338" s="21">
        <v>2.831879194630873</v>
      </c>
      <c r="H2338" s="22">
        <f t="shared" si="434"/>
        <v>1.6991275167785238</v>
      </c>
      <c r="I2338" s="23">
        <v>2.865384615384615</v>
      </c>
      <c r="J2338" s="23">
        <v>4.8102376369240059</v>
      </c>
      <c r="K2338" s="24">
        <f t="shared" si="435"/>
        <v>1.6787406518124051</v>
      </c>
      <c r="L2338" t="str">
        <f t="shared" si="436"/>
        <v>Y</v>
      </c>
      <c r="M2338" s="10">
        <f t="shared" si="437"/>
        <v>0.9</v>
      </c>
      <c r="N2338" s="24">
        <f t="shared" si="438"/>
        <v>1.2815515655446006</v>
      </c>
      <c r="O2338" s="25">
        <f t="shared" si="439"/>
        <v>8.7180150696577705</v>
      </c>
      <c r="P2338" s="8">
        <f t="shared" si="440"/>
        <v>15</v>
      </c>
      <c r="Q2338" s="8">
        <f t="shared" si="441"/>
        <v>148.99999999999997</v>
      </c>
      <c r="R2338" s="8">
        <f t="shared" si="442"/>
        <v>132.43267317441766</v>
      </c>
      <c r="S2338" s="8">
        <f t="shared" si="443"/>
        <v>133</v>
      </c>
      <c r="T2338" t="s">
        <v>62</v>
      </c>
    </row>
    <row r="2339" spans="1:20" x14ac:dyDescent="0.35">
      <c r="A2339" s="18" t="s">
        <v>4724</v>
      </c>
      <c r="B2339" s="18" t="s">
        <v>4725</v>
      </c>
      <c r="C2339" s="19">
        <v>420.78</v>
      </c>
      <c r="D2339" s="20">
        <f t="shared" si="432"/>
        <v>4.5648839970524472E-5</v>
      </c>
      <c r="E2339" s="10">
        <f>SUM($C$5:C2339)/SUM($C$5:$C$3941)</f>
        <v>0.97381900382276221</v>
      </c>
      <c r="F2339" t="str">
        <f t="shared" si="433"/>
        <v>C</v>
      </c>
      <c r="G2339" s="21">
        <v>0.8154651162790697</v>
      </c>
      <c r="H2339" s="22">
        <f t="shared" si="434"/>
        <v>0.48927906976744179</v>
      </c>
      <c r="I2339" s="23">
        <v>9.9230769230769234</v>
      </c>
      <c r="J2339" s="23">
        <v>34.656774316620726</v>
      </c>
      <c r="K2339" s="24">
        <f t="shared" si="435"/>
        <v>3.4925431481865847</v>
      </c>
      <c r="L2339" t="str">
        <f t="shared" si="436"/>
        <v>Z</v>
      </c>
      <c r="M2339" s="10">
        <f t="shared" si="437"/>
        <v>0.9</v>
      </c>
      <c r="N2339" s="24">
        <f t="shared" si="438"/>
        <v>1.2815515655446006</v>
      </c>
      <c r="O2339" s="25">
        <f t="shared" si="439"/>
        <v>62.81150819634675</v>
      </c>
      <c r="P2339" s="8">
        <f t="shared" si="440"/>
        <v>83</v>
      </c>
      <c r="Q2339" s="8">
        <f t="shared" si="441"/>
        <v>516</v>
      </c>
      <c r="R2339" s="8">
        <f t="shared" si="442"/>
        <v>459.26307533439564</v>
      </c>
      <c r="S2339" s="8">
        <f t="shared" si="443"/>
        <v>460</v>
      </c>
      <c r="T2339" t="s">
        <v>62</v>
      </c>
    </row>
    <row r="2340" spans="1:20" x14ac:dyDescent="0.35">
      <c r="A2340" s="18" t="s">
        <v>4726</v>
      </c>
      <c r="B2340" s="18" t="s">
        <v>4727</v>
      </c>
      <c r="C2340" s="19">
        <v>420.47</v>
      </c>
      <c r="D2340" s="20">
        <f t="shared" si="432"/>
        <v>4.5615209236195701E-5</v>
      </c>
      <c r="E2340" s="10">
        <f>SUM($C$5:C2340)/SUM($C$5:$C$3941)</f>
        <v>0.9738646190319985</v>
      </c>
      <c r="F2340" t="str">
        <f t="shared" si="433"/>
        <v>C</v>
      </c>
      <c r="G2340" s="21">
        <v>1.396910299003322</v>
      </c>
      <c r="H2340" s="22">
        <f t="shared" si="434"/>
        <v>0.83814617940199321</v>
      </c>
      <c r="I2340" s="23">
        <v>5.7884615384615383</v>
      </c>
      <c r="J2340" s="23">
        <v>13.300945769795501</v>
      </c>
      <c r="K2340" s="24">
        <f t="shared" si="435"/>
        <v>2.2978378074065318</v>
      </c>
      <c r="L2340" t="str">
        <f t="shared" si="436"/>
        <v>Z</v>
      </c>
      <c r="M2340" s="10">
        <f t="shared" si="437"/>
        <v>0.9</v>
      </c>
      <c r="N2340" s="24">
        <f t="shared" si="438"/>
        <v>1.2815515655446006</v>
      </c>
      <c r="O2340" s="25">
        <f t="shared" si="439"/>
        <v>24.106469246273932</v>
      </c>
      <c r="P2340" s="8">
        <f t="shared" si="440"/>
        <v>36</v>
      </c>
      <c r="Q2340" s="8">
        <f t="shared" si="441"/>
        <v>301</v>
      </c>
      <c r="R2340" s="8">
        <f t="shared" si="442"/>
        <v>268.00220103416768</v>
      </c>
      <c r="S2340" s="8">
        <f t="shared" si="443"/>
        <v>269</v>
      </c>
      <c r="T2340" t="s">
        <v>62</v>
      </c>
    </row>
    <row r="2341" spans="1:20" x14ac:dyDescent="0.35">
      <c r="A2341" s="18" t="s">
        <v>4728</v>
      </c>
      <c r="B2341" s="18" t="s">
        <v>4729</v>
      </c>
      <c r="C2341" s="19">
        <v>420.18</v>
      </c>
      <c r="D2341" s="20">
        <f t="shared" si="432"/>
        <v>4.5583748226662324E-5</v>
      </c>
      <c r="E2341" s="10">
        <f>SUM($C$5:C2341)/SUM($C$5:$C$3941)</f>
        <v>0.97391020278022511</v>
      </c>
      <c r="F2341" t="str">
        <f t="shared" si="433"/>
        <v>C</v>
      </c>
      <c r="G2341" s="21">
        <v>1.7804237288135589</v>
      </c>
      <c r="H2341" s="22">
        <f t="shared" si="434"/>
        <v>1.0682542372881354</v>
      </c>
      <c r="I2341" s="23">
        <v>4.5384615384615383</v>
      </c>
      <c r="J2341" s="23">
        <v>7.578249418790179</v>
      </c>
      <c r="K2341" s="24">
        <f t="shared" si="435"/>
        <v>1.6697837702419038</v>
      </c>
      <c r="L2341" t="str">
        <f t="shared" si="436"/>
        <v>Y</v>
      </c>
      <c r="M2341" s="10">
        <f t="shared" si="437"/>
        <v>0.9</v>
      </c>
      <c r="N2341" s="24">
        <f t="shared" si="438"/>
        <v>1.2815515655446006</v>
      </c>
      <c r="O2341" s="25">
        <f t="shared" si="439"/>
        <v>13.734725313256238</v>
      </c>
      <c r="P2341" s="8">
        <f t="shared" si="440"/>
        <v>23</v>
      </c>
      <c r="Q2341" s="8">
        <f t="shared" si="441"/>
        <v>236</v>
      </c>
      <c r="R2341" s="8">
        <f t="shared" si="442"/>
        <v>210.20047217111554</v>
      </c>
      <c r="S2341" s="8">
        <f t="shared" si="443"/>
        <v>211</v>
      </c>
      <c r="T2341" t="s">
        <v>62</v>
      </c>
    </row>
    <row r="2342" spans="1:20" x14ac:dyDescent="0.35">
      <c r="A2342" s="18" t="s">
        <v>4730</v>
      </c>
      <c r="B2342" s="18" t="s">
        <v>4731</v>
      </c>
      <c r="C2342" s="19">
        <v>420</v>
      </c>
      <c r="D2342" s="20">
        <f t="shared" si="432"/>
        <v>4.5564220703503683E-5</v>
      </c>
      <c r="E2342" s="10">
        <f>SUM($C$5:C2342)/SUM($C$5:$C$3941)</f>
        <v>0.97395576700092867</v>
      </c>
      <c r="F2342" t="str">
        <f t="shared" si="433"/>
        <v>C</v>
      </c>
      <c r="G2342" s="21">
        <v>0.42</v>
      </c>
      <c r="H2342" s="22">
        <f t="shared" si="434"/>
        <v>0.252</v>
      </c>
      <c r="I2342" s="23">
        <v>19.23076923076923</v>
      </c>
      <c r="J2342" s="23">
        <v>56.796718831151843</v>
      </c>
      <c r="K2342" s="24">
        <f t="shared" si="435"/>
        <v>2.9534293792198958</v>
      </c>
      <c r="L2342" t="str">
        <f t="shared" si="436"/>
        <v>Z</v>
      </c>
      <c r="M2342" s="10">
        <f t="shared" si="437"/>
        <v>0.9</v>
      </c>
      <c r="N2342" s="24">
        <f t="shared" si="438"/>
        <v>1.2815515655446006</v>
      </c>
      <c r="O2342" s="25">
        <f t="shared" si="439"/>
        <v>102.93766920707324</v>
      </c>
      <c r="P2342" s="8">
        <f t="shared" si="440"/>
        <v>142</v>
      </c>
      <c r="Q2342" s="8">
        <f t="shared" si="441"/>
        <v>1000</v>
      </c>
      <c r="R2342" s="8">
        <f t="shared" si="442"/>
        <v>890.87080637474787</v>
      </c>
      <c r="S2342" s="8">
        <f t="shared" si="443"/>
        <v>891</v>
      </c>
      <c r="T2342" t="s">
        <v>175</v>
      </c>
    </row>
    <row r="2343" spans="1:20" x14ac:dyDescent="0.35">
      <c r="A2343" s="18" t="s">
        <v>4732</v>
      </c>
      <c r="B2343" s="18" t="s">
        <v>4733</v>
      </c>
      <c r="C2343" s="19">
        <v>419.85</v>
      </c>
      <c r="D2343" s="20">
        <f t="shared" si="432"/>
        <v>4.5547947767538146E-5</v>
      </c>
      <c r="E2343" s="10">
        <f>SUM($C$5:C2343)/SUM($C$5:$C$3941)</f>
        <v>0.97400131494869613</v>
      </c>
      <c r="F2343" t="str">
        <f t="shared" si="433"/>
        <v>C</v>
      </c>
      <c r="G2343" s="21">
        <v>46.650000000000013</v>
      </c>
      <c r="H2343" s="22">
        <f t="shared" si="434"/>
        <v>27.990000000000006</v>
      </c>
      <c r="I2343" s="23">
        <v>0.1730769230769231</v>
      </c>
      <c r="J2343" s="23">
        <v>0.85683306187821762</v>
      </c>
      <c r="K2343" s="24">
        <f t="shared" si="435"/>
        <v>4.9505910241852567</v>
      </c>
      <c r="L2343" t="str">
        <f t="shared" si="436"/>
        <v>Z</v>
      </c>
      <c r="M2343" s="10">
        <f t="shared" si="437"/>
        <v>0.9</v>
      </c>
      <c r="N2343" s="24">
        <f t="shared" si="438"/>
        <v>1.2815515655446006</v>
      </c>
      <c r="O2343" s="25">
        <f t="shared" si="439"/>
        <v>1.552913620794016</v>
      </c>
      <c r="P2343" s="8">
        <f t="shared" si="440"/>
        <v>2</v>
      </c>
      <c r="Q2343" s="8">
        <f t="shared" si="441"/>
        <v>9.0000000000000018</v>
      </c>
      <c r="R2343" s="8">
        <f t="shared" si="442"/>
        <v>8.019269397646255</v>
      </c>
      <c r="S2343" s="8">
        <f t="shared" si="443"/>
        <v>9</v>
      </c>
      <c r="T2343" t="s">
        <v>175</v>
      </c>
    </row>
    <row r="2344" spans="1:20" x14ac:dyDescent="0.35">
      <c r="A2344" s="18" t="s">
        <v>4734</v>
      </c>
      <c r="B2344" s="18" t="s">
        <v>4735</v>
      </c>
      <c r="C2344" s="19">
        <v>419.45</v>
      </c>
      <c r="D2344" s="20">
        <f t="shared" si="432"/>
        <v>4.5504553271630045E-5</v>
      </c>
      <c r="E2344" s="10">
        <f>SUM($C$5:C2344)/SUM($C$5:$C$3941)</f>
        <v>0.9740468195019677</v>
      </c>
      <c r="F2344" t="str">
        <f t="shared" si="433"/>
        <v>C</v>
      </c>
      <c r="G2344" s="21">
        <v>38.131818181818183</v>
      </c>
      <c r="H2344" s="22">
        <f t="shared" si="434"/>
        <v>22.879090909090909</v>
      </c>
      <c r="I2344" s="23">
        <v>0.21153846153846151</v>
      </c>
      <c r="J2344" s="23">
        <v>0.89303488857781732</v>
      </c>
      <c r="K2344" s="24">
        <f t="shared" si="435"/>
        <v>4.221619473276955</v>
      </c>
      <c r="L2344" t="str">
        <f t="shared" si="436"/>
        <v>Z</v>
      </c>
      <c r="M2344" s="10">
        <f t="shared" si="437"/>
        <v>0.9</v>
      </c>
      <c r="N2344" s="24">
        <f t="shared" si="438"/>
        <v>1.2815515655446006</v>
      </c>
      <c r="O2344" s="25">
        <f t="shared" si="439"/>
        <v>1.6185253627781544</v>
      </c>
      <c r="P2344" s="8">
        <f t="shared" si="440"/>
        <v>3</v>
      </c>
      <c r="Q2344" s="8">
        <f t="shared" si="441"/>
        <v>10.999999999999998</v>
      </c>
      <c r="R2344" s="8">
        <f t="shared" si="442"/>
        <v>9.806001569746476</v>
      </c>
      <c r="S2344" s="8">
        <f t="shared" si="443"/>
        <v>10</v>
      </c>
      <c r="T2344" t="s">
        <v>175</v>
      </c>
    </row>
    <row r="2345" spans="1:20" x14ac:dyDescent="0.35">
      <c r="A2345" s="18" t="s">
        <v>4736</v>
      </c>
      <c r="B2345" s="18" t="s">
        <v>4737</v>
      </c>
      <c r="C2345" s="19">
        <v>418.82</v>
      </c>
      <c r="D2345" s="20">
        <f t="shared" si="432"/>
        <v>4.5436206940574787E-5</v>
      </c>
      <c r="E2345" s="10">
        <f>SUM($C$5:C2345)/SUM($C$5:$C$3941)</f>
        <v>0.97409225570890834</v>
      </c>
      <c r="F2345" t="str">
        <f t="shared" si="433"/>
        <v>C</v>
      </c>
      <c r="G2345" s="21">
        <v>5.1706172839506168</v>
      </c>
      <c r="H2345" s="22">
        <f t="shared" si="434"/>
        <v>3.10237037037037</v>
      </c>
      <c r="I2345" s="23">
        <v>1.5576923076923079</v>
      </c>
      <c r="J2345" s="23">
        <v>2.2873347923923788</v>
      </c>
      <c r="K2345" s="24">
        <f t="shared" si="435"/>
        <v>1.4684124593136256</v>
      </c>
      <c r="L2345" t="str">
        <f t="shared" si="436"/>
        <v>Y</v>
      </c>
      <c r="M2345" s="10">
        <f t="shared" si="437"/>
        <v>0.9</v>
      </c>
      <c r="N2345" s="24">
        <f t="shared" si="438"/>
        <v>1.2815515655446006</v>
      </c>
      <c r="O2345" s="25">
        <f t="shared" si="439"/>
        <v>4.1455372259281837</v>
      </c>
      <c r="P2345" s="8">
        <f t="shared" si="440"/>
        <v>8</v>
      </c>
      <c r="Q2345" s="8">
        <f t="shared" si="441"/>
        <v>81.000000000000014</v>
      </c>
      <c r="R2345" s="8">
        <f t="shared" si="442"/>
        <v>72.262117786355432</v>
      </c>
      <c r="S2345" s="8">
        <f t="shared" si="443"/>
        <v>73</v>
      </c>
      <c r="T2345" t="s">
        <v>62</v>
      </c>
    </row>
    <row r="2346" spans="1:20" x14ac:dyDescent="0.35">
      <c r="A2346" s="18" t="s">
        <v>4738</v>
      </c>
      <c r="B2346" s="18" t="s">
        <v>4739</v>
      </c>
      <c r="C2346" s="19">
        <v>418.79</v>
      </c>
      <c r="D2346" s="20">
        <f t="shared" si="432"/>
        <v>4.5432952353381684E-5</v>
      </c>
      <c r="E2346" s="10">
        <f>SUM($C$5:C2346)/SUM($C$5:$C$3941)</f>
        <v>0.9741376886612616</v>
      </c>
      <c r="F2346" t="str">
        <f t="shared" si="433"/>
        <v>C</v>
      </c>
      <c r="G2346" s="21">
        <v>1.265226586102719</v>
      </c>
      <c r="H2346" s="22">
        <f t="shared" si="434"/>
        <v>0.75913595166163139</v>
      </c>
      <c r="I2346" s="23">
        <v>6.365384615384615</v>
      </c>
      <c r="J2346" s="23">
        <v>10.583058689326039</v>
      </c>
      <c r="K2346" s="24">
        <f t="shared" si="435"/>
        <v>1.6625953227944232</v>
      </c>
      <c r="L2346" t="str">
        <f t="shared" si="436"/>
        <v>Y</v>
      </c>
      <c r="M2346" s="10">
        <f t="shared" si="437"/>
        <v>0.9</v>
      </c>
      <c r="N2346" s="24">
        <f t="shared" si="438"/>
        <v>1.2815515655446006</v>
      </c>
      <c r="O2346" s="25">
        <f t="shared" si="439"/>
        <v>19.180604390184854</v>
      </c>
      <c r="P2346" s="8">
        <f t="shared" si="440"/>
        <v>32</v>
      </c>
      <c r="Q2346" s="8">
        <f t="shared" si="441"/>
        <v>331</v>
      </c>
      <c r="R2346" s="8">
        <f t="shared" si="442"/>
        <v>295.30392199438285</v>
      </c>
      <c r="S2346" s="8">
        <f t="shared" si="443"/>
        <v>296</v>
      </c>
      <c r="T2346" t="s">
        <v>62</v>
      </c>
    </row>
    <row r="2347" spans="1:20" x14ac:dyDescent="0.35">
      <c r="A2347" s="18" t="s">
        <v>4740</v>
      </c>
      <c r="B2347" s="18" t="s">
        <v>4741</v>
      </c>
      <c r="C2347" s="19">
        <v>418.35</v>
      </c>
      <c r="D2347" s="20">
        <f t="shared" si="432"/>
        <v>4.5385218407882776E-5</v>
      </c>
      <c r="E2347" s="10">
        <f>SUM($C$5:C2347)/SUM($C$5:$C$3941)</f>
        <v>0.9741830738796694</v>
      </c>
      <c r="F2347" t="str">
        <f t="shared" si="433"/>
        <v>C</v>
      </c>
      <c r="G2347" s="21">
        <v>1.462762237762238</v>
      </c>
      <c r="H2347" s="22">
        <f t="shared" si="434"/>
        <v>0.87765734265734274</v>
      </c>
      <c r="I2347" s="23">
        <v>5.5</v>
      </c>
      <c r="J2347" s="23">
        <v>18.082056971310688</v>
      </c>
      <c r="K2347" s="24">
        <f t="shared" si="435"/>
        <v>3.2876467220564889</v>
      </c>
      <c r="L2347" t="str">
        <f t="shared" si="436"/>
        <v>Z</v>
      </c>
      <c r="M2347" s="10">
        <f t="shared" si="437"/>
        <v>0.9</v>
      </c>
      <c r="N2347" s="24">
        <f t="shared" si="438"/>
        <v>1.2815515655446006</v>
      </c>
      <c r="O2347" s="25">
        <f t="shared" si="439"/>
        <v>32.771695925422605</v>
      </c>
      <c r="P2347" s="8">
        <f t="shared" si="440"/>
        <v>44</v>
      </c>
      <c r="Q2347" s="8">
        <f t="shared" si="441"/>
        <v>286</v>
      </c>
      <c r="R2347" s="8">
        <f t="shared" si="442"/>
        <v>255.29100858389492</v>
      </c>
      <c r="S2347" s="8">
        <f t="shared" si="443"/>
        <v>256</v>
      </c>
      <c r="T2347" t="s">
        <v>62</v>
      </c>
    </row>
    <row r="2348" spans="1:20" x14ac:dyDescent="0.35">
      <c r="A2348" s="18" t="s">
        <v>4742</v>
      </c>
      <c r="B2348" s="18" t="s">
        <v>4743</v>
      </c>
      <c r="C2348" s="19">
        <v>418.2</v>
      </c>
      <c r="D2348" s="20">
        <f t="shared" si="432"/>
        <v>4.5368945471917232E-5</v>
      </c>
      <c r="E2348" s="10">
        <f>SUM($C$5:C2348)/SUM($C$5:$C$3941)</f>
        <v>0.97422844282514121</v>
      </c>
      <c r="F2348" t="str">
        <f t="shared" si="433"/>
        <v>C</v>
      </c>
      <c r="G2348" s="21">
        <v>2.5499999999999998</v>
      </c>
      <c r="H2348" s="22">
        <f t="shared" si="434"/>
        <v>1.5299999999999998</v>
      </c>
      <c r="I2348" s="23">
        <v>3.1538461538461542</v>
      </c>
      <c r="J2348" s="23">
        <v>4.6204346429305501</v>
      </c>
      <c r="K2348" s="24">
        <f t="shared" si="435"/>
        <v>1.4650158623926133</v>
      </c>
      <c r="L2348" t="str">
        <f t="shared" si="436"/>
        <v>Y</v>
      </c>
      <c r="M2348" s="10">
        <f t="shared" si="437"/>
        <v>0.9</v>
      </c>
      <c r="N2348" s="24">
        <f t="shared" si="438"/>
        <v>1.2815515655446006</v>
      </c>
      <c r="O2348" s="25">
        <f t="shared" si="439"/>
        <v>8.374018475976122</v>
      </c>
      <c r="P2348" s="8">
        <f t="shared" si="440"/>
        <v>15</v>
      </c>
      <c r="Q2348" s="8">
        <f t="shared" si="441"/>
        <v>164.00000000000003</v>
      </c>
      <c r="R2348" s="8">
        <f t="shared" si="442"/>
        <v>146.41689962819194</v>
      </c>
      <c r="S2348" s="8">
        <f t="shared" si="443"/>
        <v>147</v>
      </c>
      <c r="T2348" t="s">
        <v>62</v>
      </c>
    </row>
    <row r="2349" spans="1:20" x14ac:dyDescent="0.35">
      <c r="A2349" s="18" t="s">
        <v>4744</v>
      </c>
      <c r="B2349" s="18" t="s">
        <v>4745</v>
      </c>
      <c r="C2349" s="19">
        <v>417.67</v>
      </c>
      <c r="D2349" s="20">
        <f t="shared" si="432"/>
        <v>4.5311447764839008E-5</v>
      </c>
      <c r="E2349" s="10">
        <f>SUM($C$5:C2349)/SUM($C$5:$C$3941)</f>
        <v>0.97427375427290608</v>
      </c>
      <c r="F2349" t="str">
        <f t="shared" si="433"/>
        <v>C</v>
      </c>
      <c r="G2349" s="21">
        <v>0.43371754932502599</v>
      </c>
      <c r="H2349" s="22">
        <f t="shared" si="434"/>
        <v>0.26023052959501558</v>
      </c>
      <c r="I2349" s="23">
        <v>18.51923076923077</v>
      </c>
      <c r="J2349" s="23">
        <v>22.115995794558231</v>
      </c>
      <c r="K2349" s="24">
        <f t="shared" si="435"/>
        <v>1.1942178414507041</v>
      </c>
      <c r="L2349" t="str">
        <f t="shared" si="436"/>
        <v>Y</v>
      </c>
      <c r="M2349" s="10">
        <f t="shared" si="437"/>
        <v>0.9</v>
      </c>
      <c r="N2349" s="24">
        <f t="shared" si="438"/>
        <v>1.2815515655446006</v>
      </c>
      <c r="O2349" s="25">
        <f t="shared" si="439"/>
        <v>40.082756647495039</v>
      </c>
      <c r="P2349" s="8">
        <f t="shared" si="440"/>
        <v>78</v>
      </c>
      <c r="Q2349" s="8">
        <f t="shared" si="441"/>
        <v>963</v>
      </c>
      <c r="R2349" s="8">
        <f t="shared" si="442"/>
        <v>860.29820869105151</v>
      </c>
      <c r="S2349" s="8">
        <f t="shared" si="443"/>
        <v>861</v>
      </c>
      <c r="T2349" t="s">
        <v>62</v>
      </c>
    </row>
    <row r="2350" spans="1:20" x14ac:dyDescent="0.35">
      <c r="A2350" s="18" t="s">
        <v>4746</v>
      </c>
      <c r="B2350" s="18" t="s">
        <v>4747</v>
      </c>
      <c r="C2350" s="19">
        <v>416.22</v>
      </c>
      <c r="D2350" s="20">
        <f t="shared" si="432"/>
        <v>4.5154142717172148E-5</v>
      </c>
      <c r="E2350" s="10">
        <f>SUM($C$5:C2350)/SUM($C$5:$C$3941)</f>
        <v>0.9743189084156233</v>
      </c>
      <c r="F2350" t="str">
        <f t="shared" si="433"/>
        <v>C</v>
      </c>
      <c r="G2350" s="21">
        <v>0.42</v>
      </c>
      <c r="H2350" s="22">
        <f t="shared" si="434"/>
        <v>0.252</v>
      </c>
      <c r="I2350" s="23">
        <v>19.05769230769231</v>
      </c>
      <c r="J2350" s="23">
        <v>45.85031633801043</v>
      </c>
      <c r="K2350" s="24">
        <f t="shared" si="435"/>
        <v>2.4058692730338467</v>
      </c>
      <c r="L2350" t="str">
        <f t="shared" si="436"/>
        <v>Z</v>
      </c>
      <c r="M2350" s="10">
        <f t="shared" si="437"/>
        <v>0.9</v>
      </c>
      <c r="N2350" s="24">
        <f t="shared" si="438"/>
        <v>1.2815515655446006</v>
      </c>
      <c r="O2350" s="25">
        <f t="shared" si="439"/>
        <v>83.098545010545763</v>
      </c>
      <c r="P2350" s="8">
        <f t="shared" si="440"/>
        <v>122</v>
      </c>
      <c r="Q2350" s="8">
        <f t="shared" si="441"/>
        <v>991.00000000000011</v>
      </c>
      <c r="R2350" s="8">
        <f t="shared" si="442"/>
        <v>886.85282685907737</v>
      </c>
      <c r="S2350" s="8">
        <f t="shared" si="443"/>
        <v>887</v>
      </c>
      <c r="T2350" t="s">
        <v>62</v>
      </c>
    </row>
    <row r="2351" spans="1:20" x14ac:dyDescent="0.35">
      <c r="A2351" s="18" t="s">
        <v>4748</v>
      </c>
      <c r="B2351" s="18" t="s">
        <v>4749</v>
      </c>
      <c r="C2351" s="19">
        <v>416.01</v>
      </c>
      <c r="D2351" s="20">
        <f t="shared" si="432"/>
        <v>4.5131360606820397E-5</v>
      </c>
      <c r="E2351" s="10">
        <f>SUM($C$5:C2351)/SUM($C$5:$C$3941)</f>
        <v>0.9743640397762301</v>
      </c>
      <c r="F2351" t="str">
        <f t="shared" si="433"/>
        <v>C</v>
      </c>
      <c r="G2351" s="21">
        <v>8.49</v>
      </c>
      <c r="H2351" s="22">
        <f t="shared" si="434"/>
        <v>5.0940000000000003</v>
      </c>
      <c r="I2351" s="23">
        <v>0.94230769230769229</v>
      </c>
      <c r="J2351" s="23">
        <v>1.6138306825985591</v>
      </c>
      <c r="K2351" s="24">
        <f t="shared" si="435"/>
        <v>1.7126366427576547</v>
      </c>
      <c r="L2351" t="str">
        <f t="shared" si="436"/>
        <v>Y</v>
      </c>
      <c r="M2351" s="10">
        <f t="shared" si="437"/>
        <v>0.9</v>
      </c>
      <c r="N2351" s="24">
        <f t="shared" si="438"/>
        <v>1.2815515655446006</v>
      </c>
      <c r="O2351" s="25">
        <f t="shared" si="439"/>
        <v>2.9248867255064046</v>
      </c>
      <c r="P2351" s="8">
        <f t="shared" si="440"/>
        <v>5</v>
      </c>
      <c r="Q2351" s="8">
        <f t="shared" si="441"/>
        <v>49</v>
      </c>
      <c r="R2351" s="8">
        <f t="shared" si="442"/>
        <v>43.861508856486552</v>
      </c>
      <c r="S2351" s="8">
        <f t="shared" si="443"/>
        <v>44</v>
      </c>
      <c r="T2351" t="s">
        <v>175</v>
      </c>
    </row>
    <row r="2352" spans="1:20" x14ac:dyDescent="0.35">
      <c r="A2352" s="18" t="s">
        <v>4750</v>
      </c>
      <c r="B2352" s="18" t="s">
        <v>4751</v>
      </c>
      <c r="C2352" s="19">
        <v>415.84</v>
      </c>
      <c r="D2352" s="20">
        <f t="shared" si="432"/>
        <v>4.5112917946059453E-5</v>
      </c>
      <c r="E2352" s="10">
        <f>SUM($C$5:C2352)/SUM($C$5:$C$3941)</f>
        <v>0.97440915269417616</v>
      </c>
      <c r="F2352" t="str">
        <f t="shared" si="433"/>
        <v>C</v>
      </c>
      <c r="G2352" s="21">
        <v>2.143505154639175</v>
      </c>
      <c r="H2352" s="22">
        <f t="shared" si="434"/>
        <v>1.2861030927835049</v>
      </c>
      <c r="I2352" s="23">
        <v>3.7307692307692308</v>
      </c>
      <c r="J2352" s="23">
        <v>6.1136792446517569</v>
      </c>
      <c r="K2352" s="24">
        <f t="shared" si="435"/>
        <v>1.6387181480509863</v>
      </c>
      <c r="L2352" t="str">
        <f t="shared" si="436"/>
        <v>Y</v>
      </c>
      <c r="M2352" s="10">
        <f t="shared" si="437"/>
        <v>0.9</v>
      </c>
      <c r="N2352" s="24">
        <f t="shared" si="438"/>
        <v>1.2815515655446006</v>
      </c>
      <c r="O2352" s="25">
        <f t="shared" si="439"/>
        <v>11.080356483180124</v>
      </c>
      <c r="P2352" s="8">
        <f t="shared" si="440"/>
        <v>19</v>
      </c>
      <c r="Q2352" s="8">
        <f t="shared" si="441"/>
        <v>194</v>
      </c>
      <c r="R2352" s="8">
        <f t="shared" si="442"/>
        <v>173.69126233276023</v>
      </c>
      <c r="S2352" s="8">
        <f t="shared" si="443"/>
        <v>174</v>
      </c>
      <c r="T2352" t="s">
        <v>62</v>
      </c>
    </row>
    <row r="2353" spans="1:20" x14ac:dyDescent="0.35">
      <c r="A2353" s="18" t="s">
        <v>4752</v>
      </c>
      <c r="B2353" s="18" t="s">
        <v>4753</v>
      </c>
      <c r="C2353" s="19">
        <v>415.12</v>
      </c>
      <c r="D2353" s="20">
        <f t="shared" si="432"/>
        <v>4.5034807853424878E-5</v>
      </c>
      <c r="E2353" s="10">
        <f>SUM($C$5:C2353)/SUM($C$5:$C$3941)</f>
        <v>0.9744541875020295</v>
      </c>
      <c r="F2353" t="str">
        <f t="shared" si="433"/>
        <v>C</v>
      </c>
      <c r="G2353" s="21">
        <v>0.73864768683274018</v>
      </c>
      <c r="H2353" s="22">
        <f t="shared" si="434"/>
        <v>0.44318861209964411</v>
      </c>
      <c r="I2353" s="23">
        <v>10.80769230769231</v>
      </c>
      <c r="J2353" s="23">
        <v>23.61624437737094</v>
      </c>
      <c r="K2353" s="24">
        <f t="shared" si="435"/>
        <v>2.1851329317140364</v>
      </c>
      <c r="L2353" t="str">
        <f t="shared" si="436"/>
        <v>Z</v>
      </c>
      <c r="M2353" s="10">
        <f t="shared" si="437"/>
        <v>0.9</v>
      </c>
      <c r="N2353" s="24">
        <f t="shared" si="438"/>
        <v>1.2815515655446006</v>
      </c>
      <c r="O2353" s="25">
        <f t="shared" si="439"/>
        <v>42.801788583214048</v>
      </c>
      <c r="P2353" s="8">
        <f t="shared" si="440"/>
        <v>65</v>
      </c>
      <c r="Q2353" s="8">
        <f t="shared" si="441"/>
        <v>562.00000000000011</v>
      </c>
      <c r="R2353" s="8">
        <f t="shared" si="442"/>
        <v>503.60363869979358</v>
      </c>
      <c r="S2353" s="8">
        <f t="shared" si="443"/>
        <v>504</v>
      </c>
      <c r="T2353" t="s">
        <v>62</v>
      </c>
    </row>
    <row r="2354" spans="1:20" x14ac:dyDescent="0.35">
      <c r="A2354" s="18" t="s">
        <v>4754</v>
      </c>
      <c r="B2354" s="18" t="s">
        <v>4755</v>
      </c>
      <c r="C2354" s="19">
        <v>415.11</v>
      </c>
      <c r="D2354" s="20">
        <f t="shared" si="432"/>
        <v>4.5033722991027175E-5</v>
      </c>
      <c r="E2354" s="10">
        <f>SUM($C$5:C2354)/SUM($C$5:$C$3941)</f>
        <v>0.97449922122502042</v>
      </c>
      <c r="F2354" t="str">
        <f t="shared" si="433"/>
        <v>C</v>
      </c>
      <c r="G2354" s="21">
        <v>2.268360655737705</v>
      </c>
      <c r="H2354" s="22">
        <f t="shared" si="434"/>
        <v>1.3610163934426229</v>
      </c>
      <c r="I2354" s="23">
        <v>3.5192307692307692</v>
      </c>
      <c r="J2354" s="23">
        <v>6.714019235796286</v>
      </c>
      <c r="K2354" s="24">
        <f t="shared" si="435"/>
        <v>1.9078087445978518</v>
      </c>
      <c r="L2354" t="str">
        <f t="shared" si="436"/>
        <v>Y</v>
      </c>
      <c r="M2354" s="10">
        <f t="shared" si="437"/>
        <v>0.9</v>
      </c>
      <c r="N2354" s="24">
        <f t="shared" si="438"/>
        <v>1.2815515655446006</v>
      </c>
      <c r="O2354" s="25">
        <f t="shared" si="439"/>
        <v>12.168405241840423</v>
      </c>
      <c r="P2354" s="8">
        <f t="shared" si="440"/>
        <v>20</v>
      </c>
      <c r="Q2354" s="8">
        <f t="shared" si="441"/>
        <v>183</v>
      </c>
      <c r="R2354" s="8">
        <f t="shared" si="442"/>
        <v>163.98678992198327</v>
      </c>
      <c r="S2354" s="8">
        <f t="shared" si="443"/>
        <v>164</v>
      </c>
      <c r="T2354" t="s">
        <v>62</v>
      </c>
    </row>
    <row r="2355" spans="1:20" x14ac:dyDescent="0.35">
      <c r="A2355" s="18" t="s">
        <v>4756</v>
      </c>
      <c r="B2355" s="18" t="s">
        <v>4757</v>
      </c>
      <c r="C2355" s="19">
        <v>414.33</v>
      </c>
      <c r="D2355" s="20">
        <f t="shared" si="432"/>
        <v>4.494910372400638E-5</v>
      </c>
      <c r="E2355" s="10">
        <f>SUM($C$5:C2355)/SUM($C$5:$C$3941)</f>
        <v>0.97454417032874452</v>
      </c>
      <c r="F2355" t="str">
        <f t="shared" si="433"/>
        <v>C</v>
      </c>
      <c r="G2355" s="21">
        <v>0.21</v>
      </c>
      <c r="H2355" s="22">
        <f t="shared" si="434"/>
        <v>0.126</v>
      </c>
      <c r="I2355" s="23">
        <v>37.942307692307693</v>
      </c>
      <c r="J2355" s="23">
        <v>71.591546620472684</v>
      </c>
      <c r="K2355" s="24">
        <f t="shared" si="435"/>
        <v>1.8868527239050072</v>
      </c>
      <c r="L2355" t="str">
        <f t="shared" si="436"/>
        <v>Y</v>
      </c>
      <c r="M2355" s="10">
        <f t="shared" si="437"/>
        <v>0.9</v>
      </c>
      <c r="N2355" s="24">
        <f t="shared" si="438"/>
        <v>1.2815515655446006</v>
      </c>
      <c r="O2355" s="25">
        <f t="shared" si="439"/>
        <v>129.7516317086785</v>
      </c>
      <c r="P2355" s="8">
        <f t="shared" si="440"/>
        <v>206</v>
      </c>
      <c r="Q2355" s="8">
        <f t="shared" si="441"/>
        <v>1973</v>
      </c>
      <c r="R2355" s="8">
        <f t="shared" si="442"/>
        <v>1769.6739902439747</v>
      </c>
      <c r="S2355" s="8">
        <f t="shared" si="443"/>
        <v>1770</v>
      </c>
      <c r="T2355" t="s">
        <v>62</v>
      </c>
    </row>
    <row r="2356" spans="1:20" x14ac:dyDescent="0.35">
      <c r="A2356" s="18" t="s">
        <v>4758</v>
      </c>
      <c r="B2356" s="18" t="s">
        <v>4759</v>
      </c>
      <c r="C2356" s="19">
        <v>413.74</v>
      </c>
      <c r="D2356" s="20">
        <f t="shared" si="432"/>
        <v>4.4885096842541935E-5</v>
      </c>
      <c r="E2356" s="10">
        <f>SUM($C$5:C2356)/SUM($C$5:$C$3941)</f>
        <v>0.97458905542558705</v>
      </c>
      <c r="F2356" t="str">
        <f t="shared" si="433"/>
        <v>C</v>
      </c>
      <c r="G2356" s="21">
        <v>2.143730569948187</v>
      </c>
      <c r="H2356" s="22">
        <f t="shared" si="434"/>
        <v>1.2862383419689121</v>
      </c>
      <c r="I2356" s="23">
        <v>3.7115384615384621</v>
      </c>
      <c r="J2356" s="23">
        <v>11.2865294314211</v>
      </c>
      <c r="K2356" s="24">
        <f t="shared" si="435"/>
        <v>3.0409302095020574</v>
      </c>
      <c r="L2356" t="str">
        <f t="shared" si="436"/>
        <v>Z</v>
      </c>
      <c r="M2356" s="10">
        <f t="shared" si="437"/>
        <v>0.9</v>
      </c>
      <c r="N2356" s="24">
        <f t="shared" si="438"/>
        <v>1.2815515655446006</v>
      </c>
      <c r="O2356" s="25">
        <f t="shared" si="439"/>
        <v>20.455566043549208</v>
      </c>
      <c r="P2356" s="8">
        <f t="shared" si="440"/>
        <v>28</v>
      </c>
      <c r="Q2356" s="8">
        <f t="shared" si="441"/>
        <v>193.00000000000003</v>
      </c>
      <c r="R2356" s="8">
        <f t="shared" si="442"/>
        <v>173.23391749585539</v>
      </c>
      <c r="S2356" s="8">
        <f t="shared" si="443"/>
        <v>174</v>
      </c>
      <c r="T2356" t="s">
        <v>175</v>
      </c>
    </row>
    <row r="2357" spans="1:20" x14ac:dyDescent="0.35">
      <c r="A2357" s="18" t="s">
        <v>4760</v>
      </c>
      <c r="B2357" s="18" t="s">
        <v>4761</v>
      </c>
      <c r="C2357" s="19">
        <v>413.07</v>
      </c>
      <c r="D2357" s="20">
        <f t="shared" si="432"/>
        <v>4.481241106189587E-5</v>
      </c>
      <c r="E2357" s="10">
        <f>SUM($C$5:C2357)/SUM($C$5:$C$3941)</f>
        <v>0.97463386783664896</v>
      </c>
      <c r="F2357" t="str">
        <f t="shared" si="433"/>
        <v>C</v>
      </c>
      <c r="G2357" s="21">
        <v>4.0497058823529413</v>
      </c>
      <c r="H2357" s="22">
        <f t="shared" si="434"/>
        <v>2.4298235294117645</v>
      </c>
      <c r="I2357" s="23">
        <v>1.961538461538461</v>
      </c>
      <c r="J2357" s="23">
        <v>3.48645298971205</v>
      </c>
      <c r="K2357" s="24">
        <f t="shared" si="435"/>
        <v>1.7774074065198691</v>
      </c>
      <c r="L2357" t="str">
        <f t="shared" si="436"/>
        <v>Y</v>
      </c>
      <c r="M2357" s="10">
        <f t="shared" si="437"/>
        <v>0.9</v>
      </c>
      <c r="N2357" s="24">
        <f t="shared" si="438"/>
        <v>1.2815515655446006</v>
      </c>
      <c r="O2357" s="25">
        <f t="shared" si="439"/>
        <v>6.3188041835287878</v>
      </c>
      <c r="P2357" s="8">
        <f t="shared" si="440"/>
        <v>11</v>
      </c>
      <c r="Q2357" s="8">
        <f t="shared" si="441"/>
        <v>101.99999999999997</v>
      </c>
      <c r="R2357" s="8">
        <f t="shared" si="442"/>
        <v>91.627896602694733</v>
      </c>
      <c r="S2357" s="8">
        <f t="shared" si="443"/>
        <v>92</v>
      </c>
      <c r="T2357" t="s">
        <v>62</v>
      </c>
    </row>
    <row r="2358" spans="1:20" x14ac:dyDescent="0.35">
      <c r="A2358" s="18" t="s">
        <v>4762</v>
      </c>
      <c r="B2358" s="18" t="s">
        <v>4763</v>
      </c>
      <c r="C2358" s="19">
        <v>412.59</v>
      </c>
      <c r="D2358" s="20">
        <f t="shared" si="432"/>
        <v>4.4760337666806149E-5</v>
      </c>
      <c r="E2358" s="10">
        <f>SUM($C$5:C2358)/SUM($C$5:$C$3941)</f>
        <v>0.97467862817431572</v>
      </c>
      <c r="F2358" t="str">
        <f t="shared" si="433"/>
        <v>C</v>
      </c>
      <c r="G2358" s="21">
        <v>1.656987951807229</v>
      </c>
      <c r="H2358" s="22">
        <f t="shared" si="434"/>
        <v>0.99419277108433735</v>
      </c>
      <c r="I2358" s="23">
        <v>4.7884615384615383</v>
      </c>
      <c r="J2358" s="23">
        <v>5.5176598423377472</v>
      </c>
      <c r="K2358" s="24">
        <f t="shared" si="435"/>
        <v>1.1522823767131039</v>
      </c>
      <c r="L2358" t="str">
        <f t="shared" si="436"/>
        <v>Y</v>
      </c>
      <c r="M2358" s="10">
        <f t="shared" si="437"/>
        <v>0.9</v>
      </c>
      <c r="N2358" s="24">
        <f t="shared" si="438"/>
        <v>1.2815515655446006</v>
      </c>
      <c r="O2358" s="25">
        <f t="shared" si="439"/>
        <v>10.000138306162013</v>
      </c>
      <c r="P2358" s="8">
        <f t="shared" si="440"/>
        <v>20</v>
      </c>
      <c r="Q2358" s="8">
        <f t="shared" si="441"/>
        <v>249</v>
      </c>
      <c r="R2358" s="8">
        <f t="shared" si="442"/>
        <v>223.80994003959023</v>
      </c>
      <c r="S2358" s="8">
        <f t="shared" si="443"/>
        <v>224</v>
      </c>
      <c r="T2358" t="s">
        <v>62</v>
      </c>
    </row>
    <row r="2359" spans="1:20" x14ac:dyDescent="0.35">
      <c r="A2359" s="18" t="s">
        <v>4764</v>
      </c>
      <c r="B2359" s="18" t="s">
        <v>4765</v>
      </c>
      <c r="C2359" s="19">
        <v>412.14</v>
      </c>
      <c r="D2359" s="20">
        <f t="shared" si="432"/>
        <v>4.4711518858909538E-5</v>
      </c>
      <c r="E2359" s="10">
        <f>SUM($C$5:C2359)/SUM($C$5:$C$3941)</f>
        <v>0.97472333969317471</v>
      </c>
      <c r="F2359" t="str">
        <f t="shared" si="433"/>
        <v>C</v>
      </c>
      <c r="G2359" s="21">
        <v>4.2488659793814429</v>
      </c>
      <c r="H2359" s="22">
        <f t="shared" si="434"/>
        <v>2.5493195876288657</v>
      </c>
      <c r="I2359" s="23">
        <v>1.865384615384615</v>
      </c>
      <c r="J2359" s="23">
        <v>3.1686506446741598</v>
      </c>
      <c r="K2359" s="24">
        <f t="shared" si="435"/>
        <v>1.6986580775572819</v>
      </c>
      <c r="L2359" t="str">
        <f t="shared" si="436"/>
        <v>Y</v>
      </c>
      <c r="M2359" s="10">
        <f t="shared" si="437"/>
        <v>0.9</v>
      </c>
      <c r="N2359" s="24">
        <f t="shared" si="438"/>
        <v>1.2815515655446006</v>
      </c>
      <c r="O2359" s="25">
        <f t="shared" si="439"/>
        <v>5.7428231525823374</v>
      </c>
      <c r="P2359" s="8">
        <f t="shared" si="440"/>
        <v>10</v>
      </c>
      <c r="Q2359" s="8">
        <f t="shared" si="441"/>
        <v>96.999999999999972</v>
      </c>
      <c r="R2359" s="8">
        <f t="shared" si="442"/>
        <v>87.234589857028496</v>
      </c>
      <c r="S2359" s="8">
        <f t="shared" si="443"/>
        <v>88</v>
      </c>
      <c r="T2359" t="s">
        <v>62</v>
      </c>
    </row>
    <row r="2360" spans="1:20" x14ac:dyDescent="0.35">
      <c r="A2360" s="18" t="s">
        <v>4766</v>
      </c>
      <c r="B2360" s="18" t="s">
        <v>4767</v>
      </c>
      <c r="C2360" s="19">
        <v>411.71</v>
      </c>
      <c r="D2360" s="20">
        <f t="shared" si="432"/>
        <v>4.4664869775808334E-5</v>
      </c>
      <c r="E2360" s="10">
        <f>SUM($C$5:C2360)/SUM($C$5:$C$3941)</f>
        <v>0.97476800456295065</v>
      </c>
      <c r="F2360" t="str">
        <f t="shared" si="433"/>
        <v>C</v>
      </c>
      <c r="G2360" s="21">
        <v>5.2783333333333342</v>
      </c>
      <c r="H2360" s="22">
        <f t="shared" si="434"/>
        <v>3.1670000000000003</v>
      </c>
      <c r="I2360" s="23">
        <v>1.5</v>
      </c>
      <c r="J2360" s="23">
        <v>2.3051519451428959</v>
      </c>
      <c r="K2360" s="24">
        <f t="shared" si="435"/>
        <v>1.5367679634285973</v>
      </c>
      <c r="L2360" t="str">
        <f t="shared" si="436"/>
        <v>Y</v>
      </c>
      <c r="M2360" s="10">
        <f t="shared" si="437"/>
        <v>0.9</v>
      </c>
      <c r="N2360" s="24">
        <f t="shared" si="438"/>
        <v>1.2815515655446006</v>
      </c>
      <c r="O2360" s="25">
        <f t="shared" si="439"/>
        <v>4.1778288127273608</v>
      </c>
      <c r="P2360" s="8">
        <f t="shared" si="440"/>
        <v>8</v>
      </c>
      <c r="Q2360" s="8">
        <f t="shared" si="441"/>
        <v>78</v>
      </c>
      <c r="R2360" s="8">
        <f t="shared" si="442"/>
        <v>70.184024425052527</v>
      </c>
      <c r="S2360" s="8">
        <f t="shared" si="443"/>
        <v>71</v>
      </c>
      <c r="T2360" t="s">
        <v>62</v>
      </c>
    </row>
    <row r="2361" spans="1:20" x14ac:dyDescent="0.35">
      <c r="A2361" s="18" t="s">
        <v>4768</v>
      </c>
      <c r="B2361" s="18" t="s">
        <v>4769</v>
      </c>
      <c r="C2361" s="19">
        <v>411.57</v>
      </c>
      <c r="D2361" s="20">
        <f t="shared" si="432"/>
        <v>4.46496817022405E-5</v>
      </c>
      <c r="E2361" s="10">
        <f>SUM($C$5:C2361)/SUM($C$5:$C$3941)</f>
        <v>0.97481265424465291</v>
      </c>
      <c r="F2361" t="str">
        <f t="shared" si="433"/>
        <v>C</v>
      </c>
      <c r="G2361" s="21">
        <v>1.9882608695652171</v>
      </c>
      <c r="H2361" s="22">
        <f t="shared" si="434"/>
        <v>1.1929565217391302</v>
      </c>
      <c r="I2361" s="23">
        <v>3.9807692307692308</v>
      </c>
      <c r="J2361" s="23">
        <v>28.42360961789349</v>
      </c>
      <c r="K2361" s="24">
        <f t="shared" si="435"/>
        <v>7.1402304354128576</v>
      </c>
      <c r="L2361" t="str">
        <f t="shared" si="436"/>
        <v>Z</v>
      </c>
      <c r="M2361" s="10">
        <f t="shared" si="437"/>
        <v>0.9</v>
      </c>
      <c r="N2361" s="24">
        <f t="shared" si="438"/>
        <v>1.2815515655446006</v>
      </c>
      <c r="O2361" s="25">
        <f t="shared" si="439"/>
        <v>51.514597757237532</v>
      </c>
      <c r="P2361" s="8">
        <f t="shared" si="440"/>
        <v>60</v>
      </c>
      <c r="Q2361" s="8">
        <f t="shared" si="441"/>
        <v>207</v>
      </c>
      <c r="R2361" s="8">
        <f t="shared" si="442"/>
        <v>186.28927936045034</v>
      </c>
      <c r="S2361" s="8">
        <f t="shared" si="443"/>
        <v>187</v>
      </c>
      <c r="T2361" t="s">
        <v>175</v>
      </c>
    </row>
    <row r="2362" spans="1:20" x14ac:dyDescent="0.35">
      <c r="A2362" s="18" t="s">
        <v>4770</v>
      </c>
      <c r="B2362" s="18" t="s">
        <v>4771</v>
      </c>
      <c r="C2362" s="19">
        <v>411.57</v>
      </c>
      <c r="D2362" s="20">
        <f t="shared" si="432"/>
        <v>4.46496817022405E-5</v>
      </c>
      <c r="E2362" s="10">
        <f>SUM($C$5:C2362)/SUM($C$5:$C$3941)</f>
        <v>0.97485730392635517</v>
      </c>
      <c r="F2362" t="str">
        <f t="shared" si="433"/>
        <v>C</v>
      </c>
      <c r="G2362" s="21">
        <v>2.8384137931034479</v>
      </c>
      <c r="H2362" s="22">
        <f t="shared" si="434"/>
        <v>1.7030482758620686</v>
      </c>
      <c r="I2362" s="23">
        <v>2.7884615384615379</v>
      </c>
      <c r="J2362" s="23">
        <v>11.173035710964671</v>
      </c>
      <c r="K2362" s="24">
        <f t="shared" si="435"/>
        <v>4.006881772208021</v>
      </c>
      <c r="L2362" t="str">
        <f t="shared" si="436"/>
        <v>Z</v>
      </c>
      <c r="M2362" s="10">
        <f t="shared" si="437"/>
        <v>0.9</v>
      </c>
      <c r="N2362" s="24">
        <f t="shared" si="438"/>
        <v>1.2815515655446006</v>
      </c>
      <c r="O2362" s="25">
        <f t="shared" si="439"/>
        <v>20.249871431362983</v>
      </c>
      <c r="P2362" s="8">
        <f t="shared" si="440"/>
        <v>26</v>
      </c>
      <c r="Q2362" s="8">
        <f t="shared" si="441"/>
        <v>144.99999999999997</v>
      </c>
      <c r="R2362" s="8">
        <f t="shared" si="442"/>
        <v>130.49249037326231</v>
      </c>
      <c r="S2362" s="8">
        <f t="shared" si="443"/>
        <v>131</v>
      </c>
      <c r="T2362" t="s">
        <v>62</v>
      </c>
    </row>
    <row r="2363" spans="1:20" x14ac:dyDescent="0.35">
      <c r="A2363" s="18" t="s">
        <v>4772</v>
      </c>
      <c r="B2363" s="18" t="s">
        <v>4773</v>
      </c>
      <c r="C2363" s="19">
        <v>410.76</v>
      </c>
      <c r="D2363" s="20">
        <f t="shared" si="432"/>
        <v>4.4561807848026602E-5</v>
      </c>
      <c r="E2363" s="10">
        <f>SUM($C$5:C2363)/SUM($C$5:$C$3941)</f>
        <v>0.97490186573420323</v>
      </c>
      <c r="F2363" t="str">
        <f t="shared" si="433"/>
        <v>C</v>
      </c>
      <c r="G2363" s="21">
        <v>2.416235294117647</v>
      </c>
      <c r="H2363" s="22">
        <f t="shared" si="434"/>
        <v>1.4497411764705881</v>
      </c>
      <c r="I2363" s="23">
        <v>3.2692307692307692</v>
      </c>
      <c r="J2363" s="23">
        <v>13.8933125182591</v>
      </c>
      <c r="K2363" s="24">
        <f t="shared" si="435"/>
        <v>4.2497191232321949</v>
      </c>
      <c r="L2363" t="str">
        <f t="shared" si="436"/>
        <v>Z</v>
      </c>
      <c r="M2363" s="10">
        <f t="shared" si="437"/>
        <v>0.9</v>
      </c>
      <c r="N2363" s="24">
        <f t="shared" si="438"/>
        <v>1.2815515655446006</v>
      </c>
      <c r="O2363" s="25">
        <f t="shared" si="439"/>
        <v>25.18006739872866</v>
      </c>
      <c r="P2363" s="8">
        <f t="shared" si="440"/>
        <v>32</v>
      </c>
      <c r="Q2363" s="8">
        <f t="shared" si="441"/>
        <v>170</v>
      </c>
      <c r="R2363" s="8">
        <f t="shared" si="442"/>
        <v>153.14196715064378</v>
      </c>
      <c r="S2363" s="8">
        <f t="shared" si="443"/>
        <v>154</v>
      </c>
      <c r="T2363" t="s">
        <v>175</v>
      </c>
    </row>
    <row r="2364" spans="1:20" x14ac:dyDescent="0.35">
      <c r="A2364" s="18" t="s">
        <v>4774</v>
      </c>
      <c r="B2364" s="18" t="s">
        <v>4775</v>
      </c>
      <c r="C2364" s="19">
        <v>410.57</v>
      </c>
      <c r="D2364" s="20">
        <f t="shared" si="432"/>
        <v>4.4541195462470251E-5</v>
      </c>
      <c r="E2364" s="10">
        <f>SUM($C$5:C2364)/SUM($C$5:$C$3941)</f>
        <v>0.97494640692966572</v>
      </c>
      <c r="F2364" t="str">
        <f t="shared" si="433"/>
        <v>C</v>
      </c>
      <c r="G2364" s="21">
        <v>0.49766060606060603</v>
      </c>
      <c r="H2364" s="22">
        <f t="shared" si="434"/>
        <v>0.2985963636363636</v>
      </c>
      <c r="I2364" s="23">
        <v>15.86538461538461</v>
      </c>
      <c r="J2364" s="23">
        <v>55.334288503267992</v>
      </c>
      <c r="K2364" s="24">
        <f t="shared" si="435"/>
        <v>3.487736972327196</v>
      </c>
      <c r="L2364" t="str">
        <f t="shared" si="436"/>
        <v>Z</v>
      </c>
      <c r="M2364" s="10">
        <f t="shared" si="437"/>
        <v>0.9</v>
      </c>
      <c r="N2364" s="24">
        <f t="shared" si="438"/>
        <v>1.2815515655446006</v>
      </c>
      <c r="O2364" s="25">
        <f t="shared" si="439"/>
        <v>100.28717860782524</v>
      </c>
      <c r="P2364" s="8">
        <f t="shared" si="440"/>
        <v>133</v>
      </c>
      <c r="Q2364" s="8">
        <f t="shared" si="441"/>
        <v>824.99999999999966</v>
      </c>
      <c r="R2364" s="8">
        <f t="shared" si="442"/>
        <v>743.36090158948662</v>
      </c>
      <c r="S2364" s="8">
        <f t="shared" si="443"/>
        <v>744</v>
      </c>
      <c r="T2364" t="s">
        <v>62</v>
      </c>
    </row>
    <row r="2365" spans="1:20" x14ac:dyDescent="0.35">
      <c r="A2365" s="18" t="s">
        <v>4776</v>
      </c>
      <c r="B2365" s="18" t="s">
        <v>4777</v>
      </c>
      <c r="C2365" s="19">
        <v>410.11</v>
      </c>
      <c r="D2365" s="20">
        <f t="shared" si="432"/>
        <v>4.4491291792175943E-5</v>
      </c>
      <c r="E2365" s="10">
        <f>SUM($C$5:C2365)/SUM($C$5:$C$3941)</f>
        <v>0.97499089822145779</v>
      </c>
      <c r="F2365" t="str">
        <f t="shared" si="433"/>
        <v>C</v>
      </c>
      <c r="G2365" s="21">
        <v>0.65200317965023846</v>
      </c>
      <c r="H2365" s="22">
        <f t="shared" si="434"/>
        <v>0.39120190779014308</v>
      </c>
      <c r="I2365" s="23">
        <v>12.09615384615385</v>
      </c>
      <c r="J2365" s="23">
        <v>33.400281562382908</v>
      </c>
      <c r="K2365" s="24">
        <f t="shared" si="435"/>
        <v>2.7612315441079662</v>
      </c>
      <c r="L2365" t="str">
        <f t="shared" si="436"/>
        <v>Z</v>
      </c>
      <c r="M2365" s="10">
        <f t="shared" si="437"/>
        <v>0.9</v>
      </c>
      <c r="N2365" s="24">
        <f t="shared" si="438"/>
        <v>1.2815515655446006</v>
      </c>
      <c r="O2365" s="25">
        <f t="shared" si="439"/>
        <v>60.534256302952585</v>
      </c>
      <c r="P2365" s="8">
        <f t="shared" si="440"/>
        <v>85</v>
      </c>
      <c r="Q2365" s="8">
        <f t="shared" si="441"/>
        <v>629.00000000000023</v>
      </c>
      <c r="R2365" s="8">
        <f t="shared" si="442"/>
        <v>567.074134386982</v>
      </c>
      <c r="S2365" s="8">
        <f t="shared" si="443"/>
        <v>568</v>
      </c>
      <c r="T2365" t="s">
        <v>62</v>
      </c>
    </row>
    <row r="2366" spans="1:20" x14ac:dyDescent="0.35">
      <c r="A2366" s="18" t="s">
        <v>4778</v>
      </c>
      <c r="B2366" s="18" t="s">
        <v>4779</v>
      </c>
      <c r="C2366" s="19">
        <v>409.55</v>
      </c>
      <c r="D2366" s="20">
        <f t="shared" si="432"/>
        <v>4.4430539497904602E-5</v>
      </c>
      <c r="E2366" s="10">
        <f>SUM($C$5:C2366)/SUM($C$5:$C$3941)</f>
        <v>0.97503532876095578</v>
      </c>
      <c r="F2366" t="str">
        <f t="shared" si="433"/>
        <v>C</v>
      </c>
      <c r="G2366" s="21">
        <v>6.3007692307692311</v>
      </c>
      <c r="H2366" s="22">
        <f t="shared" si="434"/>
        <v>3.7804615384615383</v>
      </c>
      <c r="I2366" s="23">
        <v>1.25</v>
      </c>
      <c r="J2366" s="23">
        <v>3.502800000447821</v>
      </c>
      <c r="K2366" s="24">
        <f t="shared" si="435"/>
        <v>2.8022400003582568</v>
      </c>
      <c r="L2366" t="str">
        <f t="shared" si="436"/>
        <v>Z</v>
      </c>
      <c r="M2366" s="10">
        <f t="shared" si="437"/>
        <v>0.9</v>
      </c>
      <c r="N2366" s="24">
        <f t="shared" si="438"/>
        <v>1.2815515655446006</v>
      </c>
      <c r="O2366" s="25">
        <f t="shared" si="439"/>
        <v>6.3484313031630348</v>
      </c>
      <c r="P2366" s="8">
        <f t="shared" si="440"/>
        <v>9</v>
      </c>
      <c r="Q2366" s="8">
        <f t="shared" si="441"/>
        <v>65</v>
      </c>
      <c r="R2366" s="8">
        <f t="shared" si="442"/>
        <v>58.640715969066662</v>
      </c>
      <c r="S2366" s="8">
        <f t="shared" si="443"/>
        <v>59</v>
      </c>
      <c r="T2366" t="s">
        <v>175</v>
      </c>
    </row>
    <row r="2367" spans="1:20" x14ac:dyDescent="0.35">
      <c r="A2367" s="18" t="s">
        <v>4780</v>
      </c>
      <c r="B2367" s="18" t="s">
        <v>4781</v>
      </c>
      <c r="C2367" s="19">
        <v>408.17</v>
      </c>
      <c r="D2367" s="20">
        <f t="shared" si="432"/>
        <v>4.4280828487021659E-5</v>
      </c>
      <c r="E2367" s="10">
        <f>SUM($C$5:C2367)/SUM($C$5:$C$3941)</f>
        <v>0.97507960958944284</v>
      </c>
      <c r="F2367" t="str">
        <f t="shared" si="433"/>
        <v>C</v>
      </c>
      <c r="G2367" s="21">
        <v>4.1229292929292933</v>
      </c>
      <c r="H2367" s="22">
        <f t="shared" si="434"/>
        <v>2.4737575757575758</v>
      </c>
      <c r="I2367" s="23">
        <v>1.903846153846154</v>
      </c>
      <c r="J2367" s="23">
        <v>5.6542873387546022</v>
      </c>
      <c r="K2367" s="24">
        <f t="shared" si="435"/>
        <v>2.9699287031842352</v>
      </c>
      <c r="L2367" t="str">
        <f t="shared" si="436"/>
        <v>Z</v>
      </c>
      <c r="M2367" s="10">
        <f t="shared" si="437"/>
        <v>0.9</v>
      </c>
      <c r="N2367" s="24">
        <f t="shared" si="438"/>
        <v>1.2815515655446006</v>
      </c>
      <c r="O2367" s="25">
        <f t="shared" si="439"/>
        <v>10.24776028715284</v>
      </c>
      <c r="P2367" s="8">
        <f t="shared" si="440"/>
        <v>15</v>
      </c>
      <c r="Q2367" s="8">
        <f t="shared" si="441"/>
        <v>99</v>
      </c>
      <c r="R2367" s="8">
        <f t="shared" si="442"/>
        <v>89.465177212723916</v>
      </c>
      <c r="S2367" s="8">
        <f t="shared" si="443"/>
        <v>90</v>
      </c>
      <c r="T2367" t="s">
        <v>175</v>
      </c>
    </row>
    <row r="2368" spans="1:20" x14ac:dyDescent="0.35">
      <c r="A2368" s="18" t="s">
        <v>4782</v>
      </c>
      <c r="B2368" s="18" t="s">
        <v>4783</v>
      </c>
      <c r="C2368" s="19">
        <v>407.88</v>
      </c>
      <c r="D2368" s="20">
        <f t="shared" si="432"/>
        <v>4.4249367477488288E-5</v>
      </c>
      <c r="E2368" s="10">
        <f>SUM($C$5:C2368)/SUM($C$5:$C$3941)</f>
        <v>0.97512385895692044</v>
      </c>
      <c r="F2368" t="str">
        <f t="shared" si="433"/>
        <v>C</v>
      </c>
      <c r="G2368" s="21">
        <v>1.3595999999999999</v>
      </c>
      <c r="H2368" s="22">
        <f t="shared" si="434"/>
        <v>0.81575999999999993</v>
      </c>
      <c r="I2368" s="23">
        <v>5.7692307692307692</v>
      </c>
      <c r="J2368" s="23">
        <v>6.7927740863978832</v>
      </c>
      <c r="K2368" s="24">
        <f t="shared" si="435"/>
        <v>1.1774141749756331</v>
      </c>
      <c r="L2368" t="str">
        <f t="shared" si="436"/>
        <v>Y</v>
      </c>
      <c r="M2368" s="10">
        <f t="shared" si="437"/>
        <v>0.9</v>
      </c>
      <c r="N2368" s="24">
        <f t="shared" si="438"/>
        <v>1.2815515655446006</v>
      </c>
      <c r="O2368" s="25">
        <f t="shared" si="439"/>
        <v>12.311139556894434</v>
      </c>
      <c r="P2368" s="8">
        <f t="shared" si="440"/>
        <v>24</v>
      </c>
      <c r="Q2368" s="8">
        <f t="shared" si="441"/>
        <v>300</v>
      </c>
      <c r="R2368" s="8">
        <f t="shared" si="442"/>
        <v>271.2029579942498</v>
      </c>
      <c r="S2368" s="8">
        <f t="shared" si="443"/>
        <v>272</v>
      </c>
      <c r="T2368" t="s">
        <v>62</v>
      </c>
    </row>
    <row r="2369" spans="1:20" x14ac:dyDescent="0.35">
      <c r="A2369" s="18" t="s">
        <v>4784</v>
      </c>
      <c r="B2369" s="18" t="s">
        <v>4785</v>
      </c>
      <c r="C2369" s="19">
        <v>407</v>
      </c>
      <c r="D2369" s="20">
        <f t="shared" si="432"/>
        <v>4.4153899586490473E-5</v>
      </c>
      <c r="E2369" s="10">
        <f>SUM($C$5:C2369)/SUM($C$5:$C$3941)</f>
        <v>0.97516801285650689</v>
      </c>
      <c r="F2369" t="str">
        <f t="shared" si="433"/>
        <v>C</v>
      </c>
      <c r="G2369" s="21">
        <v>0.90044247787610621</v>
      </c>
      <c r="H2369" s="22">
        <f t="shared" si="434"/>
        <v>0.54026548672566366</v>
      </c>
      <c r="I2369" s="23">
        <v>8.6923076923076916</v>
      </c>
      <c r="J2369" s="23">
        <v>15.10296485830885</v>
      </c>
      <c r="K2369" s="24">
        <f t="shared" si="435"/>
        <v>1.737509231486859</v>
      </c>
      <c r="L2369" t="str">
        <f t="shared" si="436"/>
        <v>Y</v>
      </c>
      <c r="M2369" s="10">
        <f t="shared" si="437"/>
        <v>0.9</v>
      </c>
      <c r="N2369" s="24">
        <f t="shared" si="438"/>
        <v>1.2815515655446006</v>
      </c>
      <c r="O2369" s="25">
        <f t="shared" si="439"/>
        <v>27.372426306041231</v>
      </c>
      <c r="P2369" s="8">
        <f t="shared" si="440"/>
        <v>45</v>
      </c>
      <c r="Q2369" s="8">
        <f t="shared" si="441"/>
        <v>451.99999999999994</v>
      </c>
      <c r="R2369" s="8">
        <f t="shared" si="442"/>
        <v>409.05396138546723</v>
      </c>
      <c r="S2369" s="8">
        <f t="shared" si="443"/>
        <v>410</v>
      </c>
      <c r="T2369" t="s">
        <v>62</v>
      </c>
    </row>
    <row r="2370" spans="1:20" x14ac:dyDescent="0.35">
      <c r="A2370" s="18" t="s">
        <v>4786</v>
      </c>
      <c r="B2370" s="18" t="s">
        <v>4787</v>
      </c>
      <c r="C2370" s="19">
        <v>406.6</v>
      </c>
      <c r="D2370" s="20">
        <f t="shared" si="432"/>
        <v>4.4110505090582372E-5</v>
      </c>
      <c r="E2370" s="10">
        <f>SUM($C$5:C2370)/SUM($C$5:$C$3941)</f>
        <v>0.97521212336159746</v>
      </c>
      <c r="F2370" t="str">
        <f t="shared" si="433"/>
        <v>C</v>
      </c>
      <c r="G2370" s="21">
        <v>8.839130434782609</v>
      </c>
      <c r="H2370" s="22">
        <f t="shared" si="434"/>
        <v>5.3034782608695652</v>
      </c>
      <c r="I2370" s="23">
        <v>0.88461538461538458</v>
      </c>
      <c r="J2370" s="23">
        <v>1.711023614668935</v>
      </c>
      <c r="K2370" s="24">
        <f t="shared" si="435"/>
        <v>1.9342006078866223</v>
      </c>
      <c r="L2370" t="str">
        <f t="shared" si="436"/>
        <v>Y</v>
      </c>
      <c r="M2370" s="10">
        <f t="shared" si="437"/>
        <v>0.9</v>
      </c>
      <c r="N2370" s="24">
        <f t="shared" si="438"/>
        <v>1.2815515655446006</v>
      </c>
      <c r="O2370" s="25">
        <f t="shared" si="439"/>
        <v>3.1010379908720807</v>
      </c>
      <c r="P2370" s="8">
        <f t="shared" si="440"/>
        <v>5</v>
      </c>
      <c r="Q2370" s="8">
        <f t="shared" si="441"/>
        <v>46</v>
      </c>
      <c r="R2370" s="8">
        <f t="shared" si="442"/>
        <v>41.649857242209627</v>
      </c>
      <c r="S2370" s="8">
        <f t="shared" si="443"/>
        <v>42</v>
      </c>
      <c r="T2370" t="s">
        <v>175</v>
      </c>
    </row>
    <row r="2371" spans="1:20" x14ac:dyDescent="0.35">
      <c r="A2371" s="18" t="s">
        <v>4788</v>
      </c>
      <c r="B2371" s="18" t="s">
        <v>4789</v>
      </c>
      <c r="C2371" s="19">
        <v>406.26</v>
      </c>
      <c r="D2371" s="20">
        <f t="shared" si="432"/>
        <v>4.4073619769060484E-5</v>
      </c>
      <c r="E2371" s="10">
        <f>SUM($C$5:C2371)/SUM($C$5:$C$3941)</f>
        <v>0.97525619698136645</v>
      </c>
      <c r="F2371" t="str">
        <f t="shared" si="433"/>
        <v>C</v>
      </c>
      <c r="G2371" s="21">
        <v>8.6438297872340417</v>
      </c>
      <c r="H2371" s="22">
        <f t="shared" si="434"/>
        <v>5.1862978723404245</v>
      </c>
      <c r="I2371" s="23">
        <v>0.90384615384615385</v>
      </c>
      <c r="J2371" s="23">
        <v>3.2494923608647319</v>
      </c>
      <c r="K2371" s="24">
        <f t="shared" si="435"/>
        <v>3.5951830375524692</v>
      </c>
      <c r="L2371" t="str">
        <f t="shared" si="436"/>
        <v>Z</v>
      </c>
      <c r="M2371" s="10">
        <f t="shared" si="437"/>
        <v>0.9</v>
      </c>
      <c r="N2371" s="24">
        <f t="shared" si="438"/>
        <v>1.2815515655446006</v>
      </c>
      <c r="O2371" s="25">
        <f t="shared" si="439"/>
        <v>5.8893396769628428</v>
      </c>
      <c r="P2371" s="8">
        <f t="shared" si="440"/>
        <v>8</v>
      </c>
      <c r="Q2371" s="8">
        <f t="shared" si="441"/>
        <v>47</v>
      </c>
      <c r="R2371" s="8">
        <f t="shared" si="442"/>
        <v>42.573092510538032</v>
      </c>
      <c r="S2371" s="8">
        <f t="shared" si="443"/>
        <v>43</v>
      </c>
      <c r="T2371" t="s">
        <v>62</v>
      </c>
    </row>
    <row r="2372" spans="1:20" x14ac:dyDescent="0.35">
      <c r="A2372" s="18" t="s">
        <v>4790</v>
      </c>
      <c r="B2372" s="18" t="s">
        <v>4791</v>
      </c>
      <c r="C2372" s="19">
        <v>406.15</v>
      </c>
      <c r="D2372" s="20">
        <f t="shared" si="432"/>
        <v>4.4061686282685761E-5</v>
      </c>
      <c r="E2372" s="10">
        <f>SUM($C$5:C2372)/SUM($C$5:$C$3941)</f>
        <v>0.97530025866764913</v>
      </c>
      <c r="F2372" t="str">
        <f t="shared" si="433"/>
        <v>C</v>
      </c>
      <c r="G2372" s="21">
        <v>0.63560250391236306</v>
      </c>
      <c r="H2372" s="22">
        <f t="shared" si="434"/>
        <v>0.38136150234741784</v>
      </c>
      <c r="I2372" s="23">
        <v>12.28846153846154</v>
      </c>
      <c r="J2372" s="23">
        <v>23.606526630309499</v>
      </c>
      <c r="K2372" s="24">
        <f t="shared" si="435"/>
        <v>1.9210319010580497</v>
      </c>
      <c r="L2372" t="str">
        <f t="shared" si="436"/>
        <v>Y</v>
      </c>
      <c r="M2372" s="10">
        <f t="shared" si="437"/>
        <v>0.9</v>
      </c>
      <c r="N2372" s="24">
        <f t="shared" si="438"/>
        <v>1.2815515655446006</v>
      </c>
      <c r="O2372" s="25">
        <f t="shared" si="439"/>
        <v>42.784176258892593</v>
      </c>
      <c r="P2372" s="8">
        <f t="shared" si="440"/>
        <v>68</v>
      </c>
      <c r="Q2372" s="8">
        <f t="shared" si="441"/>
        <v>639.00000000000011</v>
      </c>
      <c r="R2372" s="8">
        <f t="shared" si="442"/>
        <v>578.89127239636173</v>
      </c>
      <c r="S2372" s="8">
        <f t="shared" si="443"/>
        <v>579</v>
      </c>
      <c r="T2372" t="s">
        <v>62</v>
      </c>
    </row>
    <row r="2373" spans="1:20" x14ac:dyDescent="0.35">
      <c r="A2373" s="18" t="s">
        <v>4792</v>
      </c>
      <c r="B2373" s="18" t="s">
        <v>4793</v>
      </c>
      <c r="C2373" s="19">
        <v>405.7</v>
      </c>
      <c r="D2373" s="20">
        <f t="shared" ref="D2373:D2436" si="444">C2373/SUM($C$5:$C$3941)</f>
        <v>4.401286747478915E-5</v>
      </c>
      <c r="E2373" s="10">
        <f>SUM($C$5:C2373)/SUM($C$5:$C$3941)</f>
        <v>0.97534427153512393</v>
      </c>
      <c r="F2373" t="str">
        <f t="shared" ref="F2373:F2436" si="445">IF(E2373-D2373&lt;CutA,"A",IF(E2373-D2373&lt;CutB,"B","C"))</f>
        <v>C</v>
      </c>
      <c r="G2373" s="21">
        <v>8.113999999999999</v>
      </c>
      <c r="H2373" s="22">
        <f t="shared" ref="H2373:H2436" si="446">G2373*CostRatio</f>
        <v>4.8683999999999994</v>
      </c>
      <c r="I2373" s="23">
        <v>0.96153846153846156</v>
      </c>
      <c r="J2373" s="23">
        <v>2.8281604806612468</v>
      </c>
      <c r="K2373" s="24">
        <f t="shared" ref="K2373:K2436" si="447">IF(I2373&gt;0,J2373/I2373,0)</f>
        <v>2.9412868998876966</v>
      </c>
      <c r="L2373" t="str">
        <f t="shared" ref="L2373:L2436" si="448">IF(K2373&lt;=CutX,"X",IF(K2373&lt;=CutY,"Y","Z"))</f>
        <v>Z</v>
      </c>
      <c r="M2373" s="10">
        <f t="shared" ref="M2373:M2436" si="449">_xlfn.XLOOKUP(F2373,TargetClass,TargetLevel)</f>
        <v>0.9</v>
      </c>
      <c r="N2373" s="24">
        <f t="shared" ref="N2373:N2436" si="450">_xlfn.NORM.S.INV(M2373)</f>
        <v>1.2815515655446006</v>
      </c>
      <c r="O2373" s="25">
        <f t="shared" ref="O2373:O2436" si="451">N2373*J2373*SQRT(LeadTime)</f>
        <v>5.1257229997439389</v>
      </c>
      <c r="P2373" s="8">
        <f t="shared" ref="P2373:P2436" si="452">ROUNDUP(ROUND(I2373*LeadTime+O2373,6),0)</f>
        <v>8</v>
      </c>
      <c r="Q2373" s="8">
        <f t="shared" ref="Q2373:Q2436" si="453">I2373*WeeksPerYear</f>
        <v>50</v>
      </c>
      <c r="R2373" s="8">
        <f t="shared" ref="R2373:R2436" si="454">SQRT(2*Q2373*OrderCost/(HoldingRate*H2373))</f>
        <v>45.321771109350685</v>
      </c>
      <c r="S2373" s="8">
        <f t="shared" ref="S2373:S2436" si="455">MAX(ROUNDUP(ROUND(R2373,6),0),ROUNDUP(ROUND(I2373,6),0))</f>
        <v>46</v>
      </c>
      <c r="T2373" t="s">
        <v>175</v>
      </c>
    </row>
    <row r="2374" spans="1:20" x14ac:dyDescent="0.35">
      <c r="A2374" s="18" t="s">
        <v>4794</v>
      </c>
      <c r="B2374" s="18" t="s">
        <v>4795</v>
      </c>
      <c r="C2374" s="19">
        <v>405</v>
      </c>
      <c r="D2374" s="20">
        <f t="shared" si="444"/>
        <v>4.3936927106949975E-5</v>
      </c>
      <c r="E2374" s="10">
        <f>SUM($C$5:C2374)/SUM($C$5:$C$3941)</f>
        <v>0.97538820846223084</v>
      </c>
      <c r="F2374" t="str">
        <f t="shared" si="445"/>
        <v>C</v>
      </c>
      <c r="G2374" s="21">
        <v>1.2816455696202529</v>
      </c>
      <c r="H2374" s="22">
        <f t="shared" si="446"/>
        <v>0.76898734177215167</v>
      </c>
      <c r="I2374" s="23">
        <v>6.0769230769230766</v>
      </c>
      <c r="J2374" s="23">
        <v>27.69713381776997</v>
      </c>
      <c r="K2374" s="24">
        <f t="shared" si="447"/>
        <v>4.5577561978608809</v>
      </c>
      <c r="L2374" t="str">
        <f t="shared" si="448"/>
        <v>Z</v>
      </c>
      <c r="M2374" s="10">
        <f t="shared" si="449"/>
        <v>0.9</v>
      </c>
      <c r="N2374" s="24">
        <f t="shared" si="450"/>
        <v>1.2815515655446006</v>
      </c>
      <c r="O2374" s="25">
        <f t="shared" si="451"/>
        <v>50.197942021852995</v>
      </c>
      <c r="P2374" s="8">
        <f t="shared" si="452"/>
        <v>63</v>
      </c>
      <c r="Q2374" s="8">
        <f t="shared" si="453"/>
        <v>316</v>
      </c>
      <c r="R2374" s="8">
        <f t="shared" si="454"/>
        <v>286.68102174795717</v>
      </c>
      <c r="S2374" s="8">
        <f t="shared" si="455"/>
        <v>287</v>
      </c>
      <c r="T2374" t="s">
        <v>62</v>
      </c>
    </row>
    <row r="2375" spans="1:20" x14ac:dyDescent="0.35">
      <c r="A2375" s="18" t="s">
        <v>4796</v>
      </c>
      <c r="B2375" s="18" t="s">
        <v>4797</v>
      </c>
      <c r="C2375" s="19">
        <v>404</v>
      </c>
      <c r="D2375" s="20">
        <f t="shared" si="444"/>
        <v>4.3828440867179732E-5</v>
      </c>
      <c r="E2375" s="10">
        <f>SUM($C$5:C2375)/SUM($C$5:$C$3941)</f>
        <v>0.97543203690309799</v>
      </c>
      <c r="F2375" t="str">
        <f t="shared" si="445"/>
        <v>C</v>
      </c>
      <c r="G2375" s="21">
        <v>2.9705882352941182</v>
      </c>
      <c r="H2375" s="22">
        <f t="shared" si="446"/>
        <v>1.7823529411764709</v>
      </c>
      <c r="I2375" s="23">
        <v>2.615384615384615</v>
      </c>
      <c r="J2375" s="23">
        <v>16.822200371514018</v>
      </c>
      <c r="K2375" s="24">
        <f t="shared" si="447"/>
        <v>6.4320177891083024</v>
      </c>
      <c r="L2375" t="str">
        <f t="shared" si="448"/>
        <v>Z</v>
      </c>
      <c r="M2375" s="10">
        <f t="shared" si="449"/>
        <v>0.9</v>
      </c>
      <c r="N2375" s="24">
        <f t="shared" si="450"/>
        <v>1.2815515655446006</v>
      </c>
      <c r="O2375" s="25">
        <f t="shared" si="451"/>
        <v>30.488347440032861</v>
      </c>
      <c r="P2375" s="8">
        <f t="shared" si="452"/>
        <v>36</v>
      </c>
      <c r="Q2375" s="8">
        <f t="shared" si="453"/>
        <v>135.99999999999997</v>
      </c>
      <c r="R2375" s="8">
        <f t="shared" si="454"/>
        <v>123.5343113171691</v>
      </c>
      <c r="S2375" s="8">
        <f t="shared" si="455"/>
        <v>124</v>
      </c>
      <c r="T2375" t="s">
        <v>175</v>
      </c>
    </row>
    <row r="2376" spans="1:20" x14ac:dyDescent="0.35">
      <c r="A2376" s="18" t="s">
        <v>4798</v>
      </c>
      <c r="B2376" s="18" t="s">
        <v>4799</v>
      </c>
      <c r="C2376" s="19">
        <v>403.79</v>
      </c>
      <c r="D2376" s="20">
        <f t="shared" si="444"/>
        <v>4.3805658756827982E-5</v>
      </c>
      <c r="E2376" s="10">
        <f>SUM($C$5:C2376)/SUM($C$5:$C$3941)</f>
        <v>0.97547584256185471</v>
      </c>
      <c r="F2376" t="str">
        <f t="shared" si="445"/>
        <v>C</v>
      </c>
      <c r="G2376" s="21">
        <v>0.37422613531047261</v>
      </c>
      <c r="H2376" s="22">
        <f t="shared" si="446"/>
        <v>0.22453568118628356</v>
      </c>
      <c r="I2376" s="23">
        <v>20.75</v>
      </c>
      <c r="J2376" s="23">
        <v>138.49086824854299</v>
      </c>
      <c r="K2376" s="24">
        <f t="shared" si="447"/>
        <v>6.6742587107731568</v>
      </c>
      <c r="L2376" t="str">
        <f t="shared" si="448"/>
        <v>Z</v>
      </c>
      <c r="M2376" s="10">
        <f t="shared" si="449"/>
        <v>0.9</v>
      </c>
      <c r="N2376" s="24">
        <f t="shared" si="450"/>
        <v>1.2815515655446006</v>
      </c>
      <c r="O2376" s="25">
        <f t="shared" si="451"/>
        <v>250.99913300184861</v>
      </c>
      <c r="P2376" s="8">
        <f t="shared" si="452"/>
        <v>293</v>
      </c>
      <c r="Q2376" s="8">
        <f t="shared" si="453"/>
        <v>1079</v>
      </c>
      <c r="R2376" s="8">
        <f t="shared" si="454"/>
        <v>980.35425397844142</v>
      </c>
      <c r="S2376" s="8">
        <f t="shared" si="455"/>
        <v>981</v>
      </c>
      <c r="T2376" t="s">
        <v>175</v>
      </c>
    </row>
    <row r="2377" spans="1:20" x14ac:dyDescent="0.35">
      <c r="A2377" s="18" t="s">
        <v>4800</v>
      </c>
      <c r="B2377" s="18" t="s">
        <v>4801</v>
      </c>
      <c r="C2377" s="19">
        <v>403.02</v>
      </c>
      <c r="D2377" s="20">
        <f t="shared" si="444"/>
        <v>4.3722124352204883E-5</v>
      </c>
      <c r="E2377" s="10">
        <f>SUM($C$5:C2377)/SUM($C$5:$C$3941)</f>
        <v>0.97551956468620693</v>
      </c>
      <c r="F2377" t="str">
        <f t="shared" si="445"/>
        <v>C</v>
      </c>
      <c r="G2377" s="21">
        <v>0.19394610202117421</v>
      </c>
      <c r="H2377" s="22">
        <f t="shared" si="446"/>
        <v>0.11636766121270452</v>
      </c>
      <c r="I2377" s="23">
        <v>39.96153846153846</v>
      </c>
      <c r="J2377" s="23">
        <v>116.1724481423657</v>
      </c>
      <c r="K2377" s="24">
        <f t="shared" si="447"/>
        <v>2.9071064982690165</v>
      </c>
      <c r="L2377" t="str">
        <f t="shared" si="448"/>
        <v>Z</v>
      </c>
      <c r="M2377" s="10">
        <f t="shared" si="449"/>
        <v>0.9</v>
      </c>
      <c r="N2377" s="24">
        <f t="shared" si="450"/>
        <v>1.2815515655446006</v>
      </c>
      <c r="O2377" s="25">
        <f t="shared" si="451"/>
        <v>210.54950504105011</v>
      </c>
      <c r="P2377" s="8">
        <f t="shared" si="452"/>
        <v>291</v>
      </c>
      <c r="Q2377" s="8">
        <f t="shared" si="453"/>
        <v>2078</v>
      </c>
      <c r="R2377" s="8">
        <f t="shared" si="454"/>
        <v>1889.8251160137818</v>
      </c>
      <c r="S2377" s="8">
        <f t="shared" si="455"/>
        <v>1890</v>
      </c>
      <c r="T2377" t="s">
        <v>62</v>
      </c>
    </row>
    <row r="2378" spans="1:20" x14ac:dyDescent="0.35">
      <c r="A2378" s="18" t="s">
        <v>4802</v>
      </c>
      <c r="B2378" s="18" t="s">
        <v>4803</v>
      </c>
      <c r="C2378" s="19">
        <v>402.63</v>
      </c>
      <c r="D2378" s="20">
        <f t="shared" si="444"/>
        <v>4.3679814718694493E-5</v>
      </c>
      <c r="E2378" s="10">
        <f>SUM($C$5:C2378)/SUM($C$5:$C$3941)</f>
        <v>0.97556324450092569</v>
      </c>
      <c r="F2378" t="str">
        <f t="shared" si="445"/>
        <v>C</v>
      </c>
      <c r="G2378" s="21">
        <v>0.59123348017621147</v>
      </c>
      <c r="H2378" s="22">
        <f t="shared" si="446"/>
        <v>0.35474008810572688</v>
      </c>
      <c r="I2378" s="23">
        <v>13.09615384615385</v>
      </c>
      <c r="J2378" s="23">
        <v>40.523660295444358</v>
      </c>
      <c r="K2378" s="24">
        <f t="shared" si="447"/>
        <v>3.0943176730735771</v>
      </c>
      <c r="L2378" t="str">
        <f t="shared" si="448"/>
        <v>Z</v>
      </c>
      <c r="M2378" s="10">
        <f t="shared" si="449"/>
        <v>0.9</v>
      </c>
      <c r="N2378" s="24">
        <f t="shared" si="450"/>
        <v>1.2815515655446006</v>
      </c>
      <c r="O2378" s="25">
        <f t="shared" si="451"/>
        <v>73.444579623573702</v>
      </c>
      <c r="P2378" s="8">
        <f t="shared" si="452"/>
        <v>100</v>
      </c>
      <c r="Q2378" s="8">
        <f t="shared" si="453"/>
        <v>681.00000000000023</v>
      </c>
      <c r="R2378" s="8">
        <f t="shared" si="454"/>
        <v>619.63140195326287</v>
      </c>
      <c r="S2378" s="8">
        <f t="shared" si="455"/>
        <v>620</v>
      </c>
      <c r="T2378" t="s">
        <v>62</v>
      </c>
    </row>
    <row r="2379" spans="1:20" x14ac:dyDescent="0.35">
      <c r="A2379" s="18" t="s">
        <v>4804</v>
      </c>
      <c r="B2379" s="18" t="s">
        <v>4805</v>
      </c>
      <c r="C2379" s="19">
        <v>401.7</v>
      </c>
      <c r="D2379" s="20">
        <f t="shared" si="444"/>
        <v>4.357892251570816E-5</v>
      </c>
      <c r="E2379" s="10">
        <f>SUM($C$5:C2379)/SUM($C$5:$C$3941)</f>
        <v>0.97560682342344129</v>
      </c>
      <c r="F2379" t="str">
        <f t="shared" si="445"/>
        <v>C</v>
      </c>
      <c r="G2379" s="21">
        <v>1.515849056603773</v>
      </c>
      <c r="H2379" s="22">
        <f t="shared" si="446"/>
        <v>0.9095094339622638</v>
      </c>
      <c r="I2379" s="23">
        <v>5.0961538461538458</v>
      </c>
      <c r="J2379" s="23">
        <v>10.78353795372357</v>
      </c>
      <c r="K2379" s="24">
        <f t="shared" si="447"/>
        <v>2.116014994692927</v>
      </c>
      <c r="L2379" t="str">
        <f t="shared" si="448"/>
        <v>Z</v>
      </c>
      <c r="M2379" s="10">
        <f t="shared" si="449"/>
        <v>0.9</v>
      </c>
      <c r="N2379" s="24">
        <f t="shared" si="450"/>
        <v>1.2815515655446006</v>
      </c>
      <c r="O2379" s="25">
        <f t="shared" si="451"/>
        <v>19.543950524013127</v>
      </c>
      <c r="P2379" s="8">
        <f t="shared" si="452"/>
        <v>30</v>
      </c>
      <c r="Q2379" s="8">
        <f t="shared" si="453"/>
        <v>265</v>
      </c>
      <c r="R2379" s="8">
        <f t="shared" si="454"/>
        <v>241.39836857535363</v>
      </c>
      <c r="S2379" s="8">
        <f t="shared" si="455"/>
        <v>242</v>
      </c>
      <c r="T2379" t="s">
        <v>62</v>
      </c>
    </row>
    <row r="2380" spans="1:20" x14ac:dyDescent="0.35">
      <c r="A2380" s="18" t="s">
        <v>4806</v>
      </c>
      <c r="B2380" s="18" t="s">
        <v>4807</v>
      </c>
      <c r="C2380" s="19">
        <v>401.4</v>
      </c>
      <c r="D2380" s="20">
        <f t="shared" si="444"/>
        <v>4.3546376643777086E-5</v>
      </c>
      <c r="E2380" s="10">
        <f>SUM($C$5:C2380)/SUM($C$5:$C$3941)</f>
        <v>0.97565036980008513</v>
      </c>
      <c r="F2380" t="str">
        <f t="shared" si="445"/>
        <v>C</v>
      </c>
      <c r="G2380" s="21">
        <v>1.7605263157894731</v>
      </c>
      <c r="H2380" s="22">
        <f t="shared" si="446"/>
        <v>1.0563157894736839</v>
      </c>
      <c r="I2380" s="23">
        <v>4.384615384615385</v>
      </c>
      <c r="J2380" s="23">
        <v>15.513629486653681</v>
      </c>
      <c r="K2380" s="24">
        <f t="shared" si="447"/>
        <v>3.5381961987104882</v>
      </c>
      <c r="L2380" t="str">
        <f t="shared" si="448"/>
        <v>Z</v>
      </c>
      <c r="M2380" s="10">
        <f t="shared" si="449"/>
        <v>0.9</v>
      </c>
      <c r="N2380" s="24">
        <f t="shared" si="450"/>
        <v>1.2815515655446006</v>
      </c>
      <c r="O2380" s="25">
        <f t="shared" si="451"/>
        <v>28.116709788213445</v>
      </c>
      <c r="P2380" s="8">
        <f t="shared" si="452"/>
        <v>37</v>
      </c>
      <c r="Q2380" s="8">
        <f t="shared" si="453"/>
        <v>228.00000000000003</v>
      </c>
      <c r="R2380" s="8">
        <f t="shared" si="454"/>
        <v>207.77128968924714</v>
      </c>
      <c r="S2380" s="8">
        <f t="shared" si="455"/>
        <v>208</v>
      </c>
      <c r="T2380" t="s">
        <v>175</v>
      </c>
    </row>
    <row r="2381" spans="1:20" x14ac:dyDescent="0.35">
      <c r="A2381" s="18" t="s">
        <v>4808</v>
      </c>
      <c r="B2381" s="18" t="s">
        <v>4809</v>
      </c>
      <c r="C2381" s="19">
        <v>401.37</v>
      </c>
      <c r="D2381" s="20">
        <f t="shared" si="444"/>
        <v>4.3543122056583983E-5</v>
      </c>
      <c r="E2381" s="10">
        <f>SUM($C$5:C2381)/SUM($C$5:$C$3941)</f>
        <v>0.97569391292214158</v>
      </c>
      <c r="F2381" t="str">
        <f t="shared" si="445"/>
        <v>C</v>
      </c>
      <c r="G2381" s="21">
        <v>0.20937402190923321</v>
      </c>
      <c r="H2381" s="22">
        <f t="shared" si="446"/>
        <v>0.12562441314553993</v>
      </c>
      <c r="I2381" s="23">
        <v>36.865384615384613</v>
      </c>
      <c r="J2381" s="23">
        <v>45.128152530649452</v>
      </c>
      <c r="K2381" s="24">
        <f t="shared" si="447"/>
        <v>1.2241335063086967</v>
      </c>
      <c r="L2381" t="str">
        <f t="shared" si="448"/>
        <v>Y</v>
      </c>
      <c r="M2381" s="10">
        <f t="shared" si="449"/>
        <v>0.9</v>
      </c>
      <c r="N2381" s="24">
        <f t="shared" si="450"/>
        <v>1.2815515655446006</v>
      </c>
      <c r="O2381" s="25">
        <f t="shared" si="451"/>
        <v>81.789704277396353</v>
      </c>
      <c r="P2381" s="8">
        <f t="shared" si="452"/>
        <v>156</v>
      </c>
      <c r="Q2381" s="8">
        <f t="shared" si="453"/>
        <v>1917</v>
      </c>
      <c r="R2381" s="8">
        <f t="shared" si="454"/>
        <v>1746.9844176886379</v>
      </c>
      <c r="S2381" s="8">
        <f t="shared" si="455"/>
        <v>1747</v>
      </c>
      <c r="T2381" t="s">
        <v>62</v>
      </c>
    </row>
    <row r="2382" spans="1:20" x14ac:dyDescent="0.35">
      <c r="A2382" s="18" t="s">
        <v>4810</v>
      </c>
      <c r="B2382" s="18" t="s">
        <v>4811</v>
      </c>
      <c r="C2382" s="19">
        <v>400.33</v>
      </c>
      <c r="D2382" s="20">
        <f t="shared" si="444"/>
        <v>4.343029636722292E-5</v>
      </c>
      <c r="E2382" s="10">
        <f>SUM($C$5:C2382)/SUM($C$5:$C$3941)</f>
        <v>0.97573734321850891</v>
      </c>
      <c r="F2382" t="str">
        <f t="shared" si="445"/>
        <v>C</v>
      </c>
      <c r="G2382" s="21">
        <v>3.812666666666666</v>
      </c>
      <c r="H2382" s="22">
        <f t="shared" si="446"/>
        <v>2.2875999999999994</v>
      </c>
      <c r="I2382" s="23">
        <v>2.0192307692307692</v>
      </c>
      <c r="J2382" s="23">
        <v>2.9338483368007311</v>
      </c>
      <c r="K2382" s="24">
        <f t="shared" si="447"/>
        <v>1.4529534620346478</v>
      </c>
      <c r="L2382" t="str">
        <f t="shared" si="448"/>
        <v>Y</v>
      </c>
      <c r="M2382" s="10">
        <f t="shared" si="449"/>
        <v>0.9</v>
      </c>
      <c r="N2382" s="24">
        <f t="shared" si="450"/>
        <v>1.2815515655446006</v>
      </c>
      <c r="O2382" s="25">
        <f t="shared" si="451"/>
        <v>5.317270360196809</v>
      </c>
      <c r="P2382" s="8">
        <f t="shared" si="452"/>
        <v>10</v>
      </c>
      <c r="Q2382" s="8">
        <f t="shared" si="453"/>
        <v>105</v>
      </c>
      <c r="R2382" s="8">
        <f t="shared" si="454"/>
        <v>95.811933289061216</v>
      </c>
      <c r="S2382" s="8">
        <f t="shared" si="455"/>
        <v>96</v>
      </c>
      <c r="T2382" t="s">
        <v>175</v>
      </c>
    </row>
    <row r="2383" spans="1:20" x14ac:dyDescent="0.35">
      <c r="A2383" s="18" t="s">
        <v>4812</v>
      </c>
      <c r="B2383" s="18" t="s">
        <v>4813</v>
      </c>
      <c r="C2383" s="19">
        <v>400.29</v>
      </c>
      <c r="D2383" s="20">
        <f t="shared" si="444"/>
        <v>4.3425956917632114E-5</v>
      </c>
      <c r="E2383" s="10">
        <f>SUM($C$5:C2383)/SUM($C$5:$C$3941)</f>
        <v>0.97578076917542644</v>
      </c>
      <c r="F2383" t="str">
        <f t="shared" si="445"/>
        <v>C</v>
      </c>
      <c r="G2383" s="21">
        <v>0.71099467140319716</v>
      </c>
      <c r="H2383" s="22">
        <f t="shared" si="446"/>
        <v>0.42659680284191831</v>
      </c>
      <c r="I2383" s="23">
        <v>10.82692307692308</v>
      </c>
      <c r="J2383" s="23">
        <v>22.80068897638596</v>
      </c>
      <c r="K2383" s="24">
        <f t="shared" si="447"/>
        <v>2.1059250919574946</v>
      </c>
      <c r="L2383" t="str">
        <f t="shared" si="448"/>
        <v>Z</v>
      </c>
      <c r="M2383" s="10">
        <f t="shared" si="449"/>
        <v>0.9</v>
      </c>
      <c r="N2383" s="24">
        <f t="shared" si="450"/>
        <v>1.2815515655446006</v>
      </c>
      <c r="O2383" s="25">
        <f t="shared" si="451"/>
        <v>41.323686083381105</v>
      </c>
      <c r="P2383" s="8">
        <f t="shared" si="452"/>
        <v>63</v>
      </c>
      <c r="Q2383" s="8">
        <f t="shared" si="453"/>
        <v>563.00000000000023</v>
      </c>
      <c r="R2383" s="8">
        <f t="shared" si="454"/>
        <v>513.76012882239786</v>
      </c>
      <c r="S2383" s="8">
        <f t="shared" si="455"/>
        <v>514</v>
      </c>
      <c r="T2383" t="s">
        <v>62</v>
      </c>
    </row>
    <row r="2384" spans="1:20" x14ac:dyDescent="0.35">
      <c r="A2384" s="18" t="s">
        <v>4814</v>
      </c>
      <c r="B2384" s="18" t="s">
        <v>4815</v>
      </c>
      <c r="C2384" s="19">
        <v>399.3</v>
      </c>
      <c r="D2384" s="20">
        <f t="shared" si="444"/>
        <v>4.3318555540259575E-5</v>
      </c>
      <c r="E2384" s="10">
        <f>SUM($C$5:C2384)/SUM($C$5:$C$3941)</f>
        <v>0.97582408773096674</v>
      </c>
      <c r="F2384" t="str">
        <f t="shared" si="445"/>
        <v>C</v>
      </c>
      <c r="G2384" s="21">
        <v>0.43496732026143792</v>
      </c>
      <c r="H2384" s="22">
        <f t="shared" si="446"/>
        <v>0.26098039215686275</v>
      </c>
      <c r="I2384" s="23">
        <v>17.65384615384615</v>
      </c>
      <c r="J2384" s="23">
        <v>33.294811828886573</v>
      </c>
      <c r="K2384" s="24">
        <f t="shared" si="447"/>
        <v>1.8859806264728782</v>
      </c>
      <c r="L2384" t="str">
        <f t="shared" si="448"/>
        <v>Y</v>
      </c>
      <c r="M2384" s="10">
        <f t="shared" si="449"/>
        <v>0.9</v>
      </c>
      <c r="N2384" s="24">
        <f t="shared" si="450"/>
        <v>1.2815515655446006</v>
      </c>
      <c r="O2384" s="25">
        <f t="shared" si="451"/>
        <v>60.343104265274498</v>
      </c>
      <c r="P2384" s="8">
        <f t="shared" si="452"/>
        <v>96</v>
      </c>
      <c r="Q2384" s="8">
        <f t="shared" si="453"/>
        <v>917.99999999999977</v>
      </c>
      <c r="R2384" s="8">
        <f t="shared" si="454"/>
        <v>838.74974037086963</v>
      </c>
      <c r="S2384" s="8">
        <f t="shared" si="455"/>
        <v>839</v>
      </c>
      <c r="T2384" t="s">
        <v>62</v>
      </c>
    </row>
    <row r="2385" spans="1:20" x14ac:dyDescent="0.35">
      <c r="A2385" s="18" t="s">
        <v>4816</v>
      </c>
      <c r="B2385" s="18" t="s">
        <v>4817</v>
      </c>
      <c r="C2385" s="19">
        <v>398.25</v>
      </c>
      <c r="D2385" s="20">
        <f t="shared" si="444"/>
        <v>4.3204644988500809E-5</v>
      </c>
      <c r="E2385" s="10">
        <f>SUM($C$5:C2385)/SUM($C$5:$C$3941)</f>
        <v>0.97586729237595526</v>
      </c>
      <c r="F2385" t="str">
        <f t="shared" si="445"/>
        <v>C</v>
      </c>
      <c r="G2385" s="21">
        <v>2.9500000000000011</v>
      </c>
      <c r="H2385" s="22">
        <f t="shared" si="446"/>
        <v>1.7700000000000007</v>
      </c>
      <c r="I2385" s="23">
        <v>2.5961538461538458</v>
      </c>
      <c r="J2385" s="23">
        <v>4.4292238747584216</v>
      </c>
      <c r="K2385" s="24">
        <f t="shared" si="447"/>
        <v>1.7060714184254664</v>
      </c>
      <c r="L2385" t="str">
        <f t="shared" si="448"/>
        <v>Y</v>
      </c>
      <c r="M2385" s="10">
        <f t="shared" si="449"/>
        <v>0.9</v>
      </c>
      <c r="N2385" s="24">
        <f t="shared" si="450"/>
        <v>1.2815515655446006</v>
      </c>
      <c r="O2385" s="25">
        <f t="shared" si="451"/>
        <v>8.0274704498225891</v>
      </c>
      <c r="P2385" s="8">
        <f t="shared" si="452"/>
        <v>14</v>
      </c>
      <c r="Q2385" s="8">
        <f t="shared" si="453"/>
        <v>134.99999999999997</v>
      </c>
      <c r="R2385" s="8">
        <f t="shared" si="454"/>
        <v>123.50804543889269</v>
      </c>
      <c r="S2385" s="8">
        <f t="shared" si="455"/>
        <v>124</v>
      </c>
      <c r="T2385" t="s">
        <v>175</v>
      </c>
    </row>
    <row r="2386" spans="1:20" x14ac:dyDescent="0.35">
      <c r="A2386" s="18" t="s">
        <v>4818</v>
      </c>
      <c r="B2386" s="18" t="s">
        <v>4819</v>
      </c>
      <c r="C2386" s="19">
        <v>398.2</v>
      </c>
      <c r="D2386" s="20">
        <f t="shared" si="444"/>
        <v>4.3199220676512299E-5</v>
      </c>
      <c r="E2386" s="10">
        <f>SUM($C$5:C2386)/SUM($C$5:$C$3941)</f>
        <v>0.97591049159663168</v>
      </c>
      <c r="F2386" t="str">
        <f t="shared" si="445"/>
        <v>C</v>
      </c>
      <c r="G2386" s="21">
        <v>0.46410256410256412</v>
      </c>
      <c r="H2386" s="22">
        <f t="shared" si="446"/>
        <v>0.27846153846153848</v>
      </c>
      <c r="I2386" s="23">
        <v>16.5</v>
      </c>
      <c r="J2386" s="23">
        <v>27.766886753829642</v>
      </c>
      <c r="K2386" s="24">
        <f t="shared" si="447"/>
        <v>1.6828416214442208</v>
      </c>
      <c r="L2386" t="str">
        <f t="shared" si="448"/>
        <v>Y</v>
      </c>
      <c r="M2386" s="10">
        <f t="shared" si="449"/>
        <v>0.9</v>
      </c>
      <c r="N2386" s="24">
        <f t="shared" si="450"/>
        <v>1.2815515655446006</v>
      </c>
      <c r="O2386" s="25">
        <f t="shared" si="451"/>
        <v>50.324361378571091</v>
      </c>
      <c r="P2386" s="8">
        <f t="shared" si="452"/>
        <v>84</v>
      </c>
      <c r="Q2386" s="8">
        <f t="shared" si="453"/>
        <v>858</v>
      </c>
      <c r="R2386" s="8">
        <f t="shared" si="454"/>
        <v>785.01152470689999</v>
      </c>
      <c r="S2386" s="8">
        <f t="shared" si="455"/>
        <v>786</v>
      </c>
      <c r="T2386" t="s">
        <v>62</v>
      </c>
    </row>
    <row r="2387" spans="1:20" x14ac:dyDescent="0.35">
      <c r="A2387" s="18" t="s">
        <v>4820</v>
      </c>
      <c r="B2387" s="18" t="s">
        <v>4821</v>
      </c>
      <c r="C2387" s="19">
        <v>397.87</v>
      </c>
      <c r="D2387" s="20">
        <f t="shared" si="444"/>
        <v>4.3163420217388115E-5</v>
      </c>
      <c r="E2387" s="10">
        <f>SUM($C$5:C2387)/SUM($C$5:$C$3941)</f>
        <v>0.97595365501684894</v>
      </c>
      <c r="F2387" t="str">
        <f t="shared" si="445"/>
        <v>C</v>
      </c>
      <c r="G2387" s="21">
        <v>0.84294491525423731</v>
      </c>
      <c r="H2387" s="22">
        <f t="shared" si="446"/>
        <v>0.50576694915254239</v>
      </c>
      <c r="I2387" s="23">
        <v>9.0769230769230766</v>
      </c>
      <c r="J2387" s="23">
        <v>20.516704006445199</v>
      </c>
      <c r="K2387" s="24">
        <f t="shared" si="447"/>
        <v>2.2603148481676913</v>
      </c>
      <c r="L2387" t="str">
        <f t="shared" si="448"/>
        <v>Z</v>
      </c>
      <c r="M2387" s="10">
        <f t="shared" si="449"/>
        <v>0.9</v>
      </c>
      <c r="N2387" s="24">
        <f t="shared" si="450"/>
        <v>1.2815515655446006</v>
      </c>
      <c r="O2387" s="25">
        <f t="shared" si="451"/>
        <v>37.184220034142761</v>
      </c>
      <c r="P2387" s="8">
        <f t="shared" si="452"/>
        <v>56</v>
      </c>
      <c r="Q2387" s="8">
        <f t="shared" si="453"/>
        <v>472</v>
      </c>
      <c r="R2387" s="8">
        <f t="shared" si="454"/>
        <v>432.0268855432376</v>
      </c>
      <c r="S2387" s="8">
        <f t="shared" si="455"/>
        <v>433</v>
      </c>
      <c r="T2387" t="s">
        <v>62</v>
      </c>
    </row>
    <row r="2388" spans="1:20" x14ac:dyDescent="0.35">
      <c r="A2388" s="18" t="s">
        <v>4822</v>
      </c>
      <c r="B2388" s="18" t="s">
        <v>4823</v>
      </c>
      <c r="C2388" s="19">
        <v>397.38</v>
      </c>
      <c r="D2388" s="20">
        <f t="shared" si="444"/>
        <v>4.3110261959900697E-5</v>
      </c>
      <c r="E2388" s="10">
        <f>SUM($C$5:C2388)/SUM($C$5:$C$3941)</f>
        <v>0.97599676527880896</v>
      </c>
      <c r="F2388" t="str">
        <f t="shared" si="445"/>
        <v>C</v>
      </c>
      <c r="G2388" s="21">
        <v>2.0696875000000001</v>
      </c>
      <c r="H2388" s="22">
        <f t="shared" si="446"/>
        <v>1.2418125</v>
      </c>
      <c r="I2388" s="23">
        <v>3.692307692307693</v>
      </c>
      <c r="J2388" s="23">
        <v>15.345100082140879</v>
      </c>
      <c r="K2388" s="24">
        <f t="shared" si="447"/>
        <v>4.1559646055798209</v>
      </c>
      <c r="L2388" t="str">
        <f t="shared" si="448"/>
        <v>Z</v>
      </c>
      <c r="M2388" s="10">
        <f t="shared" si="449"/>
        <v>0.9</v>
      </c>
      <c r="N2388" s="24">
        <f t="shared" si="450"/>
        <v>1.2815515655446006</v>
      </c>
      <c r="O2388" s="25">
        <f t="shared" si="451"/>
        <v>27.811269184417707</v>
      </c>
      <c r="P2388" s="8">
        <f t="shared" si="452"/>
        <v>36</v>
      </c>
      <c r="Q2388" s="8">
        <f t="shared" si="453"/>
        <v>192.00000000000003</v>
      </c>
      <c r="R2388" s="8">
        <f t="shared" si="454"/>
        <v>175.84806696232471</v>
      </c>
      <c r="S2388" s="8">
        <f t="shared" si="455"/>
        <v>176</v>
      </c>
      <c r="T2388" t="s">
        <v>62</v>
      </c>
    </row>
    <row r="2389" spans="1:20" x14ac:dyDescent="0.35">
      <c r="A2389" s="18" t="s">
        <v>4824</v>
      </c>
      <c r="B2389" s="18" t="s">
        <v>4825</v>
      </c>
      <c r="C2389" s="19">
        <v>397.38</v>
      </c>
      <c r="D2389" s="20">
        <f t="shared" si="444"/>
        <v>4.3110261959900697E-5</v>
      </c>
      <c r="E2389" s="10">
        <f>SUM($C$5:C2389)/SUM($C$5:$C$3941)</f>
        <v>0.97603987554076899</v>
      </c>
      <c r="F2389" t="str">
        <f t="shared" si="445"/>
        <v>C</v>
      </c>
      <c r="G2389" s="21">
        <v>0.47647482014388493</v>
      </c>
      <c r="H2389" s="22">
        <f t="shared" si="446"/>
        <v>0.28588489208633094</v>
      </c>
      <c r="I2389" s="23">
        <v>16.03846153846154</v>
      </c>
      <c r="J2389" s="23">
        <v>42.176083520357111</v>
      </c>
      <c r="K2389" s="24">
        <f t="shared" si="447"/>
        <v>2.6296838645786207</v>
      </c>
      <c r="L2389" t="str">
        <f t="shared" si="448"/>
        <v>Z</v>
      </c>
      <c r="M2389" s="10">
        <f t="shared" si="449"/>
        <v>0.9</v>
      </c>
      <c r="N2389" s="24">
        <f t="shared" si="450"/>
        <v>1.2815515655446006</v>
      </c>
      <c r="O2389" s="25">
        <f t="shared" si="451"/>
        <v>76.439410994410906</v>
      </c>
      <c r="P2389" s="8">
        <f t="shared" si="452"/>
        <v>109</v>
      </c>
      <c r="Q2389" s="8">
        <f t="shared" si="453"/>
        <v>834.00000000000011</v>
      </c>
      <c r="R2389" s="8">
        <f t="shared" si="454"/>
        <v>763.84004086759796</v>
      </c>
      <c r="S2389" s="8">
        <f t="shared" si="455"/>
        <v>764</v>
      </c>
      <c r="T2389" t="s">
        <v>62</v>
      </c>
    </row>
    <row r="2390" spans="1:20" x14ac:dyDescent="0.35">
      <c r="A2390" s="18" t="s">
        <v>4826</v>
      </c>
      <c r="B2390" s="18" t="s">
        <v>4827</v>
      </c>
      <c r="C2390" s="19">
        <v>396.45</v>
      </c>
      <c r="D2390" s="20">
        <f t="shared" si="444"/>
        <v>4.3009369756914365E-5</v>
      </c>
      <c r="E2390" s="10">
        <f>SUM($C$5:C2390)/SUM($C$5:$C$3941)</f>
        <v>0.97608288491052575</v>
      </c>
      <c r="F2390" t="str">
        <f t="shared" si="445"/>
        <v>C</v>
      </c>
      <c r="G2390" s="21">
        <v>6.7194915254237282</v>
      </c>
      <c r="H2390" s="22">
        <f t="shared" si="446"/>
        <v>4.0316949152542367</v>
      </c>
      <c r="I2390" s="23">
        <v>1.134615384615385</v>
      </c>
      <c r="J2390" s="23">
        <v>3.3608405003478352</v>
      </c>
      <c r="K2390" s="24">
        <f t="shared" si="447"/>
        <v>2.9620967121709723</v>
      </c>
      <c r="L2390" t="str">
        <f t="shared" si="448"/>
        <v>Z</v>
      </c>
      <c r="M2390" s="10">
        <f t="shared" si="449"/>
        <v>0.9</v>
      </c>
      <c r="N2390" s="24">
        <f t="shared" si="450"/>
        <v>1.2815515655446006</v>
      </c>
      <c r="O2390" s="25">
        <f t="shared" si="451"/>
        <v>6.0911456647877618</v>
      </c>
      <c r="P2390" s="8">
        <f t="shared" si="452"/>
        <v>9</v>
      </c>
      <c r="Q2390" s="8">
        <f t="shared" si="453"/>
        <v>59.000000000000021</v>
      </c>
      <c r="R2390" s="8">
        <f t="shared" si="454"/>
        <v>54.099988549795377</v>
      </c>
      <c r="S2390" s="8">
        <f t="shared" si="455"/>
        <v>55</v>
      </c>
      <c r="T2390" t="s">
        <v>62</v>
      </c>
    </row>
    <row r="2391" spans="1:20" x14ac:dyDescent="0.35">
      <c r="A2391" s="18" t="s">
        <v>4828</v>
      </c>
      <c r="B2391" s="18" t="s">
        <v>4829</v>
      </c>
      <c r="C2391" s="19">
        <v>395.68</v>
      </c>
      <c r="D2391" s="20">
        <f t="shared" si="444"/>
        <v>4.292583535229128E-5</v>
      </c>
      <c r="E2391" s="10">
        <f>SUM($C$5:C2391)/SUM($C$5:$C$3941)</f>
        <v>0.97612581074587801</v>
      </c>
      <c r="F2391" t="str">
        <f t="shared" si="445"/>
        <v>C</v>
      </c>
      <c r="G2391" s="21">
        <v>3.732830188679245</v>
      </c>
      <c r="H2391" s="22">
        <f t="shared" si="446"/>
        <v>2.2396981132075471</v>
      </c>
      <c r="I2391" s="23">
        <v>2.0384615384615379</v>
      </c>
      <c r="J2391" s="23">
        <v>5.9802339073590582</v>
      </c>
      <c r="K2391" s="24">
        <f t="shared" si="447"/>
        <v>2.9336996526667085</v>
      </c>
      <c r="L2391" t="str">
        <f t="shared" si="448"/>
        <v>Z</v>
      </c>
      <c r="M2391" s="10">
        <f t="shared" si="449"/>
        <v>0.9</v>
      </c>
      <c r="N2391" s="24">
        <f t="shared" si="450"/>
        <v>1.2815515655446006</v>
      </c>
      <c r="O2391" s="25">
        <f t="shared" si="451"/>
        <v>10.838501807942652</v>
      </c>
      <c r="P2391" s="8">
        <f t="shared" si="452"/>
        <v>15</v>
      </c>
      <c r="Q2391" s="8">
        <f t="shared" si="453"/>
        <v>105.99999999999997</v>
      </c>
      <c r="R2391" s="8">
        <f t="shared" si="454"/>
        <v>97.291116739477346</v>
      </c>
      <c r="S2391" s="8">
        <f t="shared" si="455"/>
        <v>98</v>
      </c>
      <c r="T2391" t="s">
        <v>62</v>
      </c>
    </row>
    <row r="2392" spans="1:20" x14ac:dyDescent="0.35">
      <c r="A2392" s="18" t="s">
        <v>4830</v>
      </c>
      <c r="B2392" s="18" t="s">
        <v>4831</v>
      </c>
      <c r="C2392" s="19">
        <v>395.65</v>
      </c>
      <c r="D2392" s="20">
        <f t="shared" si="444"/>
        <v>4.2922580765098169E-5</v>
      </c>
      <c r="E2392" s="10">
        <f>SUM($C$5:C2392)/SUM($C$5:$C$3941)</f>
        <v>0.97616873332664322</v>
      </c>
      <c r="F2392" t="str">
        <f t="shared" si="445"/>
        <v>C</v>
      </c>
      <c r="G2392" s="21">
        <v>5.2753333333333341</v>
      </c>
      <c r="H2392" s="22">
        <f t="shared" si="446"/>
        <v>3.1652000000000005</v>
      </c>
      <c r="I2392" s="23">
        <v>1.4423076923076921</v>
      </c>
      <c r="J2392" s="23">
        <v>2.5622712162887868</v>
      </c>
      <c r="K2392" s="24">
        <f t="shared" si="447"/>
        <v>1.7765080432935592</v>
      </c>
      <c r="L2392" t="str">
        <f t="shared" si="448"/>
        <v>Y</v>
      </c>
      <c r="M2392" s="10">
        <f t="shared" si="449"/>
        <v>0.9</v>
      </c>
      <c r="N2392" s="24">
        <f t="shared" si="450"/>
        <v>1.2815515655446006</v>
      </c>
      <c r="O2392" s="25">
        <f t="shared" si="451"/>
        <v>4.6438285927263205</v>
      </c>
      <c r="P2392" s="8">
        <f t="shared" si="452"/>
        <v>8</v>
      </c>
      <c r="Q2392" s="8">
        <f t="shared" si="453"/>
        <v>74.999999999999986</v>
      </c>
      <c r="R2392" s="8">
        <f t="shared" si="454"/>
        <v>68.840664056035763</v>
      </c>
      <c r="S2392" s="8">
        <f t="shared" si="455"/>
        <v>69</v>
      </c>
      <c r="T2392" t="s">
        <v>175</v>
      </c>
    </row>
    <row r="2393" spans="1:20" x14ac:dyDescent="0.35">
      <c r="A2393" s="18" t="s">
        <v>4832</v>
      </c>
      <c r="B2393" s="18" t="s">
        <v>4833</v>
      </c>
      <c r="C2393" s="19">
        <v>395.32</v>
      </c>
      <c r="D2393" s="20">
        <f t="shared" si="444"/>
        <v>4.2886780305973985E-5</v>
      </c>
      <c r="E2393" s="10">
        <f>SUM($C$5:C2393)/SUM($C$5:$C$3941)</f>
        <v>0.97621162010694917</v>
      </c>
      <c r="F2393" t="str">
        <f t="shared" si="445"/>
        <v>C</v>
      </c>
      <c r="G2393" s="21">
        <v>1.326577181208054</v>
      </c>
      <c r="H2393" s="22">
        <f t="shared" si="446"/>
        <v>0.79594630872483241</v>
      </c>
      <c r="I2393" s="23">
        <v>5.7307692307692308</v>
      </c>
      <c r="J2393" s="23">
        <v>10.22706019249889</v>
      </c>
      <c r="K2393" s="24">
        <f t="shared" si="447"/>
        <v>1.7845876845971216</v>
      </c>
      <c r="L2393" t="str">
        <f t="shared" si="448"/>
        <v>Y</v>
      </c>
      <c r="M2393" s="10">
        <f t="shared" si="449"/>
        <v>0.9</v>
      </c>
      <c r="N2393" s="24">
        <f t="shared" si="450"/>
        <v>1.2815515655446006</v>
      </c>
      <c r="O2393" s="25">
        <f t="shared" si="451"/>
        <v>18.535397127181682</v>
      </c>
      <c r="P2393" s="8">
        <f t="shared" si="452"/>
        <v>30</v>
      </c>
      <c r="Q2393" s="8">
        <f t="shared" si="453"/>
        <v>298</v>
      </c>
      <c r="R2393" s="8">
        <f t="shared" si="454"/>
        <v>273.64104695291962</v>
      </c>
      <c r="S2393" s="8">
        <f t="shared" si="455"/>
        <v>274</v>
      </c>
      <c r="T2393" t="s">
        <v>62</v>
      </c>
    </row>
    <row r="2394" spans="1:20" x14ac:dyDescent="0.35">
      <c r="A2394" s="18" t="s">
        <v>4834</v>
      </c>
      <c r="B2394" s="18" t="s">
        <v>4835</v>
      </c>
      <c r="C2394" s="19">
        <v>395.12</v>
      </c>
      <c r="D2394" s="20">
        <f t="shared" si="444"/>
        <v>4.2865083058019938E-5</v>
      </c>
      <c r="E2394" s="10">
        <f>SUM($C$5:C2394)/SUM($C$5:$C$3941)</f>
        <v>0.97625448519000713</v>
      </c>
      <c r="F2394" t="str">
        <f t="shared" si="445"/>
        <v>C</v>
      </c>
      <c r="G2394" s="21">
        <v>4.2486021505376348</v>
      </c>
      <c r="H2394" s="22">
        <f t="shared" si="446"/>
        <v>2.5491612903225809</v>
      </c>
      <c r="I2394" s="23">
        <v>1.788461538461539</v>
      </c>
      <c r="J2394" s="23">
        <v>3.249956491181095</v>
      </c>
      <c r="K2394" s="24">
        <f t="shared" si="447"/>
        <v>1.8171799735636225</v>
      </c>
      <c r="L2394" t="str">
        <f t="shared" si="448"/>
        <v>Y</v>
      </c>
      <c r="M2394" s="10">
        <f t="shared" si="449"/>
        <v>0.9</v>
      </c>
      <c r="N2394" s="24">
        <f t="shared" si="450"/>
        <v>1.2815515655446006</v>
      </c>
      <c r="O2394" s="25">
        <f t="shared" si="451"/>
        <v>5.8901808609952662</v>
      </c>
      <c r="P2394" s="8">
        <f t="shared" si="452"/>
        <v>10</v>
      </c>
      <c r="Q2394" s="8">
        <f t="shared" si="453"/>
        <v>93.000000000000028</v>
      </c>
      <c r="R2394" s="8">
        <f t="shared" si="454"/>
        <v>85.419655312268361</v>
      </c>
      <c r="S2394" s="8">
        <f t="shared" si="455"/>
        <v>86</v>
      </c>
      <c r="T2394" t="s">
        <v>62</v>
      </c>
    </row>
    <row r="2395" spans="1:20" x14ac:dyDescent="0.35">
      <c r="A2395" s="18" t="s">
        <v>4836</v>
      </c>
      <c r="B2395" s="18" t="s">
        <v>4837</v>
      </c>
      <c r="C2395" s="19">
        <v>394.85</v>
      </c>
      <c r="D2395" s="20">
        <f t="shared" si="444"/>
        <v>4.2835791773281974E-5</v>
      </c>
      <c r="E2395" s="10">
        <f>SUM($C$5:C2395)/SUM($C$5:$C$3941)</f>
        <v>0.97629732098178035</v>
      </c>
      <c r="F2395" t="str">
        <f t="shared" si="445"/>
        <v>C</v>
      </c>
      <c r="G2395" s="21">
        <v>1.694635193133047</v>
      </c>
      <c r="H2395" s="22">
        <f t="shared" si="446"/>
        <v>1.0167811158798281</v>
      </c>
      <c r="I2395" s="23">
        <v>4.4807692307692308</v>
      </c>
      <c r="J2395" s="23">
        <v>19.61041178499508</v>
      </c>
      <c r="K2395" s="24">
        <f t="shared" si="447"/>
        <v>4.3765725872092025</v>
      </c>
      <c r="L2395" t="str">
        <f t="shared" si="448"/>
        <v>Z</v>
      </c>
      <c r="M2395" s="10">
        <f t="shared" si="449"/>
        <v>0.9</v>
      </c>
      <c r="N2395" s="24">
        <f t="shared" si="450"/>
        <v>1.2815515655446006</v>
      </c>
      <c r="O2395" s="25">
        <f t="shared" si="451"/>
        <v>35.541667245593167</v>
      </c>
      <c r="P2395" s="8">
        <f t="shared" si="452"/>
        <v>45</v>
      </c>
      <c r="Q2395" s="8">
        <f t="shared" si="453"/>
        <v>233</v>
      </c>
      <c r="R2395" s="8">
        <f t="shared" si="454"/>
        <v>214.08154112701794</v>
      </c>
      <c r="S2395" s="8">
        <f t="shared" si="455"/>
        <v>215</v>
      </c>
      <c r="T2395" t="s">
        <v>175</v>
      </c>
    </row>
    <row r="2396" spans="1:20" x14ac:dyDescent="0.35">
      <c r="A2396" s="18" t="s">
        <v>4838</v>
      </c>
      <c r="B2396" s="18" t="s">
        <v>4839</v>
      </c>
      <c r="C2396" s="19">
        <v>394.49</v>
      </c>
      <c r="D2396" s="20">
        <f t="shared" si="444"/>
        <v>4.2796736726964687E-5</v>
      </c>
      <c r="E2396" s="10">
        <f>SUM($C$5:C2396)/SUM($C$5:$C$3941)</f>
        <v>0.97634011771850737</v>
      </c>
      <c r="F2396" t="str">
        <f t="shared" si="445"/>
        <v>C</v>
      </c>
      <c r="G2396" s="21">
        <v>5.2598666666666656</v>
      </c>
      <c r="H2396" s="22">
        <f t="shared" si="446"/>
        <v>3.1559199999999992</v>
      </c>
      <c r="I2396" s="23">
        <v>1.4423076923076921</v>
      </c>
      <c r="J2396" s="23">
        <v>3.0768806558161699</v>
      </c>
      <c r="K2396" s="24">
        <f t="shared" si="447"/>
        <v>2.133303921365878</v>
      </c>
      <c r="L2396" t="str">
        <f t="shared" si="448"/>
        <v>Z</v>
      </c>
      <c r="M2396" s="10">
        <f t="shared" si="449"/>
        <v>0.9</v>
      </c>
      <c r="N2396" s="24">
        <f t="shared" si="450"/>
        <v>1.2815515655446006</v>
      </c>
      <c r="O2396" s="25">
        <f t="shared" si="451"/>
        <v>5.5765003622767235</v>
      </c>
      <c r="P2396" s="8">
        <f t="shared" si="452"/>
        <v>9</v>
      </c>
      <c r="Q2396" s="8">
        <f t="shared" si="453"/>
        <v>74.999999999999986</v>
      </c>
      <c r="R2396" s="8">
        <f t="shared" si="454"/>
        <v>68.941802935113529</v>
      </c>
      <c r="S2396" s="8">
        <f t="shared" si="455"/>
        <v>69</v>
      </c>
      <c r="T2396" t="s">
        <v>175</v>
      </c>
    </row>
    <row r="2397" spans="1:20" x14ac:dyDescent="0.35">
      <c r="A2397" s="18" t="s">
        <v>4840</v>
      </c>
      <c r="B2397" s="18" t="s">
        <v>4841</v>
      </c>
      <c r="C2397" s="19">
        <v>393.93</v>
      </c>
      <c r="D2397" s="20">
        <f t="shared" si="444"/>
        <v>4.2735984432693345E-5</v>
      </c>
      <c r="E2397" s="10">
        <f>SUM($C$5:C2397)/SUM($C$5:$C$3941)</f>
        <v>0.97638285370293998</v>
      </c>
      <c r="F2397" t="str">
        <f t="shared" si="445"/>
        <v>C</v>
      </c>
      <c r="G2397" s="21">
        <v>0.89326530612244903</v>
      </c>
      <c r="H2397" s="22">
        <f t="shared" si="446"/>
        <v>0.5359591836734694</v>
      </c>
      <c r="I2397" s="23">
        <v>8.4807692307692299</v>
      </c>
      <c r="J2397" s="23">
        <v>49.814751096915693</v>
      </c>
      <c r="K2397" s="24">
        <f t="shared" si="447"/>
        <v>5.8738482019038916</v>
      </c>
      <c r="L2397" t="str">
        <f t="shared" si="448"/>
        <v>Z</v>
      </c>
      <c r="M2397" s="10">
        <f t="shared" si="449"/>
        <v>0.9</v>
      </c>
      <c r="N2397" s="24">
        <f t="shared" si="450"/>
        <v>1.2815515655446006</v>
      </c>
      <c r="O2397" s="25">
        <f t="shared" si="451"/>
        <v>90.283637427915906</v>
      </c>
      <c r="P2397" s="8">
        <f t="shared" si="452"/>
        <v>108</v>
      </c>
      <c r="Q2397" s="8">
        <f t="shared" si="453"/>
        <v>440.99999999999994</v>
      </c>
      <c r="R2397" s="8">
        <f t="shared" si="454"/>
        <v>405.66583586824083</v>
      </c>
      <c r="S2397" s="8">
        <f t="shared" si="455"/>
        <v>406</v>
      </c>
      <c r="T2397" t="s">
        <v>62</v>
      </c>
    </row>
    <row r="2398" spans="1:20" x14ac:dyDescent="0.35">
      <c r="A2398" s="18" t="s">
        <v>4842</v>
      </c>
      <c r="B2398" s="18" t="s">
        <v>4843</v>
      </c>
      <c r="C2398" s="19">
        <v>393.93</v>
      </c>
      <c r="D2398" s="20">
        <f t="shared" si="444"/>
        <v>4.2735984432693345E-5</v>
      </c>
      <c r="E2398" s="10">
        <f>SUM($C$5:C2398)/SUM($C$5:$C$3941)</f>
        <v>0.9764255896873727</v>
      </c>
      <c r="F2398" t="str">
        <f t="shared" si="445"/>
        <v>C</v>
      </c>
      <c r="G2398" s="21">
        <v>0.1246219550775071</v>
      </c>
      <c r="H2398" s="22">
        <f t="shared" si="446"/>
        <v>7.4773173046504257E-2</v>
      </c>
      <c r="I2398" s="23">
        <v>60.78846153846154</v>
      </c>
      <c r="J2398" s="23">
        <v>232.9891301460525</v>
      </c>
      <c r="K2398" s="24">
        <f t="shared" si="447"/>
        <v>3.8327854373915629</v>
      </c>
      <c r="L2398" t="str">
        <f t="shared" si="448"/>
        <v>Z</v>
      </c>
      <c r="M2398" s="10">
        <f t="shared" si="449"/>
        <v>0.9</v>
      </c>
      <c r="N2398" s="24">
        <f t="shared" si="450"/>
        <v>1.2815515655446006</v>
      </c>
      <c r="O2398" s="25">
        <f t="shared" si="451"/>
        <v>422.26661154699843</v>
      </c>
      <c r="P2398" s="8">
        <f t="shared" si="452"/>
        <v>544</v>
      </c>
      <c r="Q2398" s="8">
        <f t="shared" si="453"/>
        <v>3161</v>
      </c>
      <c r="R2398" s="8">
        <f t="shared" si="454"/>
        <v>2907.7317623118129</v>
      </c>
      <c r="S2398" s="8">
        <f t="shared" si="455"/>
        <v>2908</v>
      </c>
      <c r="T2398" t="s">
        <v>62</v>
      </c>
    </row>
    <row r="2399" spans="1:20" x14ac:dyDescent="0.35">
      <c r="A2399" s="18" t="s">
        <v>4844</v>
      </c>
      <c r="B2399" s="18" t="s">
        <v>4845</v>
      </c>
      <c r="C2399" s="19">
        <v>393.81</v>
      </c>
      <c r="D2399" s="20">
        <f t="shared" si="444"/>
        <v>4.2722966083920919E-5</v>
      </c>
      <c r="E2399" s="10">
        <f>SUM($C$5:C2399)/SUM($C$5:$C$3941)</f>
        <v>0.97646831265345668</v>
      </c>
      <c r="F2399" t="str">
        <f t="shared" si="445"/>
        <v>C</v>
      </c>
      <c r="G2399" s="21">
        <v>0.4579186046511628</v>
      </c>
      <c r="H2399" s="22">
        <f t="shared" si="446"/>
        <v>0.27475116279069767</v>
      </c>
      <c r="I2399" s="23">
        <v>16.53846153846154</v>
      </c>
      <c r="J2399" s="23">
        <v>33.542166344422697</v>
      </c>
      <c r="K2399" s="24">
        <f t="shared" si="447"/>
        <v>2.0281309882674186</v>
      </c>
      <c r="L2399" t="str">
        <f t="shared" si="448"/>
        <v>Z</v>
      </c>
      <c r="M2399" s="10">
        <f t="shared" si="449"/>
        <v>0.9</v>
      </c>
      <c r="N2399" s="24">
        <f t="shared" si="450"/>
        <v>1.2815515655446006</v>
      </c>
      <c r="O2399" s="25">
        <f t="shared" si="451"/>
        <v>60.791406523241697</v>
      </c>
      <c r="P2399" s="8">
        <f t="shared" si="452"/>
        <v>94</v>
      </c>
      <c r="Q2399" s="8">
        <f t="shared" si="453"/>
        <v>860.00000000000011</v>
      </c>
      <c r="R2399" s="8">
        <f t="shared" si="454"/>
        <v>791.21489396934749</v>
      </c>
      <c r="S2399" s="8">
        <f t="shared" si="455"/>
        <v>792</v>
      </c>
      <c r="T2399" t="s">
        <v>62</v>
      </c>
    </row>
    <row r="2400" spans="1:20" x14ac:dyDescent="0.35">
      <c r="A2400" s="18" t="s">
        <v>4846</v>
      </c>
      <c r="B2400" s="18" t="s">
        <v>4847</v>
      </c>
      <c r="C2400" s="19">
        <v>393.81</v>
      </c>
      <c r="D2400" s="20">
        <f t="shared" si="444"/>
        <v>4.2722966083920919E-5</v>
      </c>
      <c r="E2400" s="10">
        <f>SUM($C$5:C2400)/SUM($C$5:$C$3941)</f>
        <v>0.97651103561954067</v>
      </c>
      <c r="F2400" t="str">
        <f t="shared" si="445"/>
        <v>C</v>
      </c>
      <c r="G2400" s="21">
        <v>7.5732692307692311</v>
      </c>
      <c r="H2400" s="22">
        <f t="shared" si="446"/>
        <v>4.5439615384615388</v>
      </c>
      <c r="I2400" s="23">
        <v>1</v>
      </c>
      <c r="J2400" s="23">
        <v>2.343116744516025</v>
      </c>
      <c r="K2400" s="24">
        <f t="shared" si="447"/>
        <v>2.343116744516025</v>
      </c>
      <c r="L2400" t="str">
        <f t="shared" si="448"/>
        <v>Z</v>
      </c>
      <c r="M2400" s="10">
        <f t="shared" si="449"/>
        <v>0.9</v>
      </c>
      <c r="N2400" s="24">
        <f t="shared" si="450"/>
        <v>1.2815515655446006</v>
      </c>
      <c r="O2400" s="25">
        <f t="shared" si="451"/>
        <v>4.2466357445327354</v>
      </c>
      <c r="P2400" s="8">
        <f t="shared" si="452"/>
        <v>7</v>
      </c>
      <c r="Q2400" s="8">
        <f t="shared" si="453"/>
        <v>52</v>
      </c>
      <c r="R2400" s="8">
        <f t="shared" si="454"/>
        <v>47.840900565588449</v>
      </c>
      <c r="S2400" s="8">
        <f t="shared" si="455"/>
        <v>48</v>
      </c>
      <c r="T2400" t="s">
        <v>62</v>
      </c>
    </row>
    <row r="2401" spans="1:20" x14ac:dyDescent="0.35">
      <c r="A2401" s="18" t="s">
        <v>4848</v>
      </c>
      <c r="B2401" s="18" t="s">
        <v>4849</v>
      </c>
      <c r="C2401" s="19">
        <v>393.45</v>
      </c>
      <c r="D2401" s="20">
        <f t="shared" si="444"/>
        <v>4.2683911037603624E-5</v>
      </c>
      <c r="E2401" s="10">
        <f>SUM($C$5:C2401)/SUM($C$5:$C$3941)</f>
        <v>0.97655371953057812</v>
      </c>
      <c r="F2401" t="str">
        <f t="shared" si="445"/>
        <v>C</v>
      </c>
      <c r="G2401" s="21">
        <v>2.3559880239520958</v>
      </c>
      <c r="H2401" s="22">
        <f t="shared" si="446"/>
        <v>1.4135928143712575</v>
      </c>
      <c r="I2401" s="23">
        <v>3.2115384615384621</v>
      </c>
      <c r="J2401" s="23">
        <v>12.09170277579215</v>
      </c>
      <c r="K2401" s="24">
        <f t="shared" si="447"/>
        <v>3.7650811038394711</v>
      </c>
      <c r="L2401" t="str">
        <f t="shared" si="448"/>
        <v>Z</v>
      </c>
      <c r="M2401" s="10">
        <f t="shared" si="449"/>
        <v>0.9</v>
      </c>
      <c r="N2401" s="24">
        <f t="shared" si="450"/>
        <v>1.2815515655446006</v>
      </c>
      <c r="O2401" s="25">
        <f t="shared" si="451"/>
        <v>21.914852232661961</v>
      </c>
      <c r="P2401" s="8">
        <f t="shared" si="452"/>
        <v>29</v>
      </c>
      <c r="Q2401" s="8">
        <f t="shared" si="453"/>
        <v>167.00000000000003</v>
      </c>
      <c r="R2401" s="8">
        <f t="shared" si="454"/>
        <v>153.71316643500899</v>
      </c>
      <c r="S2401" s="8">
        <f t="shared" si="455"/>
        <v>154</v>
      </c>
      <c r="T2401" t="s">
        <v>62</v>
      </c>
    </row>
    <row r="2402" spans="1:20" x14ac:dyDescent="0.35">
      <c r="A2402" s="18" t="s">
        <v>4850</v>
      </c>
      <c r="B2402" s="18" t="s">
        <v>4851</v>
      </c>
      <c r="C2402" s="19">
        <v>393.44</v>
      </c>
      <c r="D2402" s="20">
        <f t="shared" si="444"/>
        <v>4.2682826175205921E-5</v>
      </c>
      <c r="E2402" s="10">
        <f>SUM($C$5:C2402)/SUM($C$5:$C$3941)</f>
        <v>0.97659640235675327</v>
      </c>
      <c r="F2402" t="str">
        <f t="shared" si="445"/>
        <v>C</v>
      </c>
      <c r="G2402" s="21">
        <v>5.0441025641025643</v>
      </c>
      <c r="H2402" s="22">
        <f t="shared" si="446"/>
        <v>3.0264615384615383</v>
      </c>
      <c r="I2402" s="23">
        <v>1.5</v>
      </c>
      <c r="J2402" s="23">
        <v>4.8486909492736929</v>
      </c>
      <c r="K2402" s="24">
        <f t="shared" si="447"/>
        <v>3.2324606328491288</v>
      </c>
      <c r="L2402" t="str">
        <f t="shared" si="448"/>
        <v>Z</v>
      </c>
      <c r="M2402" s="10">
        <f t="shared" si="449"/>
        <v>0.9</v>
      </c>
      <c r="N2402" s="24">
        <f t="shared" si="450"/>
        <v>1.2815515655446006</v>
      </c>
      <c r="O2402" s="25">
        <f t="shared" si="451"/>
        <v>8.7877073763266775</v>
      </c>
      <c r="P2402" s="8">
        <f t="shared" si="452"/>
        <v>12</v>
      </c>
      <c r="Q2402" s="8">
        <f t="shared" si="453"/>
        <v>78</v>
      </c>
      <c r="R2402" s="8">
        <f t="shared" si="454"/>
        <v>71.79508592906916</v>
      </c>
      <c r="S2402" s="8">
        <f t="shared" si="455"/>
        <v>72</v>
      </c>
      <c r="T2402" t="s">
        <v>175</v>
      </c>
    </row>
    <row r="2403" spans="1:20" x14ac:dyDescent="0.35">
      <c r="A2403" s="18" t="s">
        <v>4852</v>
      </c>
      <c r="B2403" s="18" t="s">
        <v>4853</v>
      </c>
      <c r="C2403" s="19">
        <v>392.22</v>
      </c>
      <c r="D2403" s="20">
        <f t="shared" si="444"/>
        <v>4.2550472962686225E-5</v>
      </c>
      <c r="E2403" s="10">
        <f>SUM($C$5:C2403)/SUM($C$5:$C$3941)</f>
        <v>0.97663895282971602</v>
      </c>
      <c r="F2403" t="str">
        <f t="shared" si="445"/>
        <v>C</v>
      </c>
      <c r="G2403" s="21">
        <v>1.273441558441559</v>
      </c>
      <c r="H2403" s="22">
        <f t="shared" si="446"/>
        <v>0.76406493506493545</v>
      </c>
      <c r="I2403" s="23">
        <v>5.9230769230769234</v>
      </c>
      <c r="J2403" s="23">
        <v>13.62789261087622</v>
      </c>
      <c r="K2403" s="24">
        <f t="shared" si="447"/>
        <v>2.3008130381998813</v>
      </c>
      <c r="L2403" t="str">
        <f t="shared" si="448"/>
        <v>Z</v>
      </c>
      <c r="M2403" s="10">
        <f t="shared" si="449"/>
        <v>0.9</v>
      </c>
      <c r="N2403" s="24">
        <f t="shared" si="450"/>
        <v>1.2815515655446006</v>
      </c>
      <c r="O2403" s="25">
        <f t="shared" si="451"/>
        <v>24.699023648501218</v>
      </c>
      <c r="P2403" s="8">
        <f t="shared" si="452"/>
        <v>37</v>
      </c>
      <c r="Q2403" s="8">
        <f t="shared" si="453"/>
        <v>308</v>
      </c>
      <c r="R2403" s="8">
        <f t="shared" si="454"/>
        <v>283.93911310594001</v>
      </c>
      <c r="S2403" s="8">
        <f t="shared" si="455"/>
        <v>284</v>
      </c>
      <c r="T2403" t="s">
        <v>62</v>
      </c>
    </row>
    <row r="2404" spans="1:20" x14ac:dyDescent="0.35">
      <c r="A2404" s="18" t="s">
        <v>4854</v>
      </c>
      <c r="B2404" s="18" t="s">
        <v>4855</v>
      </c>
      <c r="C2404" s="19">
        <v>391.59</v>
      </c>
      <c r="D2404" s="20">
        <f t="shared" si="444"/>
        <v>4.2482126631630967E-5</v>
      </c>
      <c r="E2404" s="10">
        <f>SUM($C$5:C2404)/SUM($C$5:$C$3941)</f>
        <v>0.97668143495634763</v>
      </c>
      <c r="F2404" t="str">
        <f t="shared" si="445"/>
        <v>C</v>
      </c>
      <c r="G2404" s="21">
        <v>0.56506493506493505</v>
      </c>
      <c r="H2404" s="22">
        <f t="shared" si="446"/>
        <v>0.33903896103896103</v>
      </c>
      <c r="I2404" s="23">
        <v>13.32692307692308</v>
      </c>
      <c r="J2404" s="23">
        <v>37.998824106597873</v>
      </c>
      <c r="K2404" s="24">
        <f t="shared" si="447"/>
        <v>2.8512826169452943</v>
      </c>
      <c r="L2404" t="str">
        <f t="shared" si="448"/>
        <v>Z</v>
      </c>
      <c r="M2404" s="10">
        <f t="shared" si="449"/>
        <v>0.9</v>
      </c>
      <c r="N2404" s="24">
        <f t="shared" si="450"/>
        <v>1.2815515655446006</v>
      </c>
      <c r="O2404" s="25">
        <f t="shared" si="451"/>
        <v>68.868597810571913</v>
      </c>
      <c r="P2404" s="8">
        <f t="shared" si="452"/>
        <v>96</v>
      </c>
      <c r="Q2404" s="8">
        <f t="shared" si="453"/>
        <v>693.00000000000023</v>
      </c>
      <c r="R2404" s="8">
        <f t="shared" si="454"/>
        <v>639.37670752138911</v>
      </c>
      <c r="S2404" s="8">
        <f t="shared" si="455"/>
        <v>640</v>
      </c>
      <c r="T2404" t="s">
        <v>62</v>
      </c>
    </row>
    <row r="2405" spans="1:20" x14ac:dyDescent="0.35">
      <c r="A2405" s="18" t="s">
        <v>4856</v>
      </c>
      <c r="B2405" s="18" t="s">
        <v>4857</v>
      </c>
      <c r="C2405" s="19">
        <v>391.41</v>
      </c>
      <c r="D2405" s="20">
        <f t="shared" si="444"/>
        <v>4.2462599108472326E-5</v>
      </c>
      <c r="E2405" s="10">
        <f>SUM($C$5:C2405)/SUM($C$5:$C$3941)</f>
        <v>0.97672389755545619</v>
      </c>
      <c r="F2405" t="str">
        <f t="shared" si="445"/>
        <v>C</v>
      </c>
      <c r="G2405" s="21">
        <v>1.3178787878787881</v>
      </c>
      <c r="H2405" s="22">
        <f t="shared" si="446"/>
        <v>0.79072727272727283</v>
      </c>
      <c r="I2405" s="23">
        <v>5.7115384615384617</v>
      </c>
      <c r="J2405" s="23">
        <v>8.5436286051998866</v>
      </c>
      <c r="K2405" s="24">
        <f t="shared" si="447"/>
        <v>1.4958541665669836</v>
      </c>
      <c r="L2405" t="str">
        <f t="shared" si="448"/>
        <v>Y</v>
      </c>
      <c r="M2405" s="10">
        <f t="shared" si="449"/>
        <v>0.9</v>
      </c>
      <c r="N2405" s="24">
        <f t="shared" si="450"/>
        <v>1.2815515655446006</v>
      </c>
      <c r="O2405" s="25">
        <f t="shared" si="451"/>
        <v>15.484366584708196</v>
      </c>
      <c r="P2405" s="8">
        <f t="shared" si="452"/>
        <v>27</v>
      </c>
      <c r="Q2405" s="8">
        <f t="shared" si="453"/>
        <v>297</v>
      </c>
      <c r="R2405" s="8">
        <f t="shared" si="454"/>
        <v>274.08158895901835</v>
      </c>
      <c r="S2405" s="8">
        <f t="shared" si="455"/>
        <v>275</v>
      </c>
      <c r="T2405" t="s">
        <v>62</v>
      </c>
    </row>
    <row r="2406" spans="1:20" x14ac:dyDescent="0.35">
      <c r="A2406" s="18" t="s">
        <v>4858</v>
      </c>
      <c r="B2406" s="18" t="s">
        <v>4859</v>
      </c>
      <c r="C2406" s="19">
        <v>390.76</v>
      </c>
      <c r="D2406" s="20">
        <f t="shared" si="444"/>
        <v>4.2392083052621661E-5</v>
      </c>
      <c r="E2406" s="10">
        <f>SUM($C$5:C2406)/SUM($C$5:$C$3941)</f>
        <v>0.97676628963850876</v>
      </c>
      <c r="F2406" t="str">
        <f t="shared" si="445"/>
        <v>C</v>
      </c>
      <c r="G2406" s="21">
        <v>2.6402702702702698</v>
      </c>
      <c r="H2406" s="22">
        <f t="shared" si="446"/>
        <v>1.5841621621621618</v>
      </c>
      <c r="I2406" s="23">
        <v>2.8461538461538458</v>
      </c>
      <c r="J2406" s="23">
        <v>7.171251471127043</v>
      </c>
      <c r="K2406" s="24">
        <f t="shared" si="447"/>
        <v>2.5196288952608534</v>
      </c>
      <c r="L2406" t="str">
        <f t="shared" si="448"/>
        <v>Z</v>
      </c>
      <c r="M2406" s="10">
        <f t="shared" si="449"/>
        <v>0.9</v>
      </c>
      <c r="N2406" s="24">
        <f t="shared" si="450"/>
        <v>1.2815515655446006</v>
      </c>
      <c r="O2406" s="25">
        <f t="shared" si="451"/>
        <v>12.997087277702558</v>
      </c>
      <c r="P2406" s="8">
        <f t="shared" si="452"/>
        <v>19</v>
      </c>
      <c r="Q2406" s="8">
        <f t="shared" si="453"/>
        <v>147.99999999999997</v>
      </c>
      <c r="R2406" s="8">
        <f t="shared" si="454"/>
        <v>136.69292524708254</v>
      </c>
      <c r="S2406" s="8">
        <f t="shared" si="455"/>
        <v>137</v>
      </c>
      <c r="T2406" t="s">
        <v>62</v>
      </c>
    </row>
    <row r="2407" spans="1:20" x14ac:dyDescent="0.35">
      <c r="A2407" s="18" t="s">
        <v>4860</v>
      </c>
      <c r="B2407" s="18" t="s">
        <v>4861</v>
      </c>
      <c r="C2407" s="19">
        <v>390.53</v>
      </c>
      <c r="D2407" s="20">
        <f t="shared" si="444"/>
        <v>4.2367131217474504E-5</v>
      </c>
      <c r="E2407" s="10">
        <f>SUM($C$5:C2407)/SUM($C$5:$C$3941)</f>
        <v>0.97680865676972617</v>
      </c>
      <c r="F2407" t="str">
        <f t="shared" si="445"/>
        <v>C</v>
      </c>
      <c r="G2407" s="21">
        <v>8.3091489361702138</v>
      </c>
      <c r="H2407" s="22">
        <f t="shared" si="446"/>
        <v>4.9854893617021281</v>
      </c>
      <c r="I2407" s="23">
        <v>0.90384615384615385</v>
      </c>
      <c r="J2407" s="23">
        <v>2.5069285588936681</v>
      </c>
      <c r="K2407" s="24">
        <f t="shared" si="447"/>
        <v>2.7736230864355478</v>
      </c>
      <c r="L2407" t="str">
        <f t="shared" si="448"/>
        <v>Z</v>
      </c>
      <c r="M2407" s="10">
        <f t="shared" si="449"/>
        <v>0.9</v>
      </c>
      <c r="N2407" s="24">
        <f t="shared" si="450"/>
        <v>1.2815515655446006</v>
      </c>
      <c r="O2407" s="25">
        <f t="shared" si="451"/>
        <v>4.5435262464426378</v>
      </c>
      <c r="P2407" s="8">
        <f t="shared" si="452"/>
        <v>7</v>
      </c>
      <c r="Q2407" s="8">
        <f t="shared" si="453"/>
        <v>47</v>
      </c>
      <c r="R2407" s="8">
        <f t="shared" si="454"/>
        <v>43.42202068184497</v>
      </c>
      <c r="S2407" s="8">
        <f t="shared" si="455"/>
        <v>44</v>
      </c>
      <c r="T2407" t="s">
        <v>175</v>
      </c>
    </row>
    <row r="2408" spans="1:20" x14ac:dyDescent="0.35">
      <c r="A2408" s="18" t="s">
        <v>4862</v>
      </c>
      <c r="B2408" s="18" t="s">
        <v>4863</v>
      </c>
      <c r="C2408" s="19">
        <v>389.78</v>
      </c>
      <c r="D2408" s="20">
        <f t="shared" si="444"/>
        <v>4.2285766537646819E-5</v>
      </c>
      <c r="E2408" s="10">
        <f>SUM($C$5:C2408)/SUM($C$5:$C$3941)</f>
        <v>0.9768509425362637</v>
      </c>
      <c r="F2408" t="str">
        <f t="shared" si="445"/>
        <v>C</v>
      </c>
      <c r="G2408" s="21">
        <v>3.480178571428572</v>
      </c>
      <c r="H2408" s="22">
        <f t="shared" si="446"/>
        <v>2.0881071428571429</v>
      </c>
      <c r="I2408" s="23">
        <v>2.1538461538461542</v>
      </c>
      <c r="J2408" s="23">
        <v>3.2742885195413982</v>
      </c>
      <c r="K2408" s="24">
        <f t="shared" si="447"/>
        <v>1.5202053840727918</v>
      </c>
      <c r="L2408" t="str">
        <f t="shared" si="448"/>
        <v>Y</v>
      </c>
      <c r="M2408" s="10">
        <f t="shared" si="449"/>
        <v>0.9</v>
      </c>
      <c r="N2408" s="24">
        <f t="shared" si="450"/>
        <v>1.2815515655446006</v>
      </c>
      <c r="O2408" s="25">
        <f t="shared" si="451"/>
        <v>5.9342799275969131</v>
      </c>
      <c r="P2408" s="8">
        <f t="shared" si="452"/>
        <v>11</v>
      </c>
      <c r="Q2408" s="8">
        <f t="shared" si="453"/>
        <v>112.00000000000001</v>
      </c>
      <c r="R2408" s="8">
        <f t="shared" si="454"/>
        <v>103.57325371864708</v>
      </c>
      <c r="S2408" s="8">
        <f t="shared" si="455"/>
        <v>104</v>
      </c>
      <c r="T2408" t="s">
        <v>62</v>
      </c>
    </row>
    <row r="2409" spans="1:20" x14ac:dyDescent="0.35">
      <c r="A2409" s="18" t="s">
        <v>4864</v>
      </c>
      <c r="B2409" s="18" t="s">
        <v>4865</v>
      </c>
      <c r="C2409" s="19">
        <v>389.69</v>
      </c>
      <c r="D2409" s="20">
        <f t="shared" si="444"/>
        <v>4.2276002776067496E-5</v>
      </c>
      <c r="E2409" s="10">
        <f>SUM($C$5:C2409)/SUM($C$5:$C$3941)</f>
        <v>0.97689321853903976</v>
      </c>
      <c r="F2409" t="str">
        <f t="shared" si="445"/>
        <v>C</v>
      </c>
      <c r="G2409" s="21">
        <v>0.68246935201401049</v>
      </c>
      <c r="H2409" s="22">
        <f t="shared" si="446"/>
        <v>0.40948161120840626</v>
      </c>
      <c r="I2409" s="23">
        <v>10.98076923076923</v>
      </c>
      <c r="J2409" s="23">
        <v>36.4613630501537</v>
      </c>
      <c r="K2409" s="24">
        <f t="shared" si="447"/>
        <v>3.3204743933590062</v>
      </c>
      <c r="L2409" t="str">
        <f t="shared" si="448"/>
        <v>Z</v>
      </c>
      <c r="M2409" s="10">
        <f t="shared" si="449"/>
        <v>0.9</v>
      </c>
      <c r="N2409" s="24">
        <f t="shared" si="450"/>
        <v>1.2815515655446006</v>
      </c>
      <c r="O2409" s="25">
        <f t="shared" si="451"/>
        <v>66.082122448896556</v>
      </c>
      <c r="P2409" s="8">
        <f t="shared" si="452"/>
        <v>89</v>
      </c>
      <c r="Q2409" s="8">
        <f t="shared" si="453"/>
        <v>571</v>
      </c>
      <c r="R2409" s="8">
        <f t="shared" si="454"/>
        <v>528.09961420976776</v>
      </c>
      <c r="S2409" s="8">
        <f t="shared" si="455"/>
        <v>529</v>
      </c>
      <c r="T2409" t="s">
        <v>62</v>
      </c>
    </row>
    <row r="2410" spans="1:20" x14ac:dyDescent="0.35">
      <c r="A2410" s="18" t="s">
        <v>4866</v>
      </c>
      <c r="B2410" s="18" t="s">
        <v>4867</v>
      </c>
      <c r="C2410" s="19">
        <v>389.22</v>
      </c>
      <c r="D2410" s="20">
        <f t="shared" si="444"/>
        <v>4.2225014243375484E-5</v>
      </c>
      <c r="E2410" s="10">
        <f>SUM($C$5:C2410)/SUM($C$5:$C$3941)</f>
        <v>0.97693544355328321</v>
      </c>
      <c r="F2410" t="str">
        <f t="shared" si="445"/>
        <v>C</v>
      </c>
      <c r="G2410" s="21">
        <v>6.2848377200064587E-2</v>
      </c>
      <c r="H2410" s="22">
        <f t="shared" si="446"/>
        <v>3.7709026320038752E-2</v>
      </c>
      <c r="I2410" s="23">
        <v>119.0961538461538</v>
      </c>
      <c r="J2410" s="23">
        <v>851.9122494536806</v>
      </c>
      <c r="K2410" s="24">
        <f t="shared" si="447"/>
        <v>7.1531466125611836</v>
      </c>
      <c r="L2410" t="str">
        <f t="shared" si="448"/>
        <v>Z</v>
      </c>
      <c r="M2410" s="10">
        <f t="shared" si="449"/>
        <v>0.9</v>
      </c>
      <c r="N2410" s="24">
        <f t="shared" si="450"/>
        <v>1.2815515655446006</v>
      </c>
      <c r="O2410" s="25">
        <f t="shared" si="451"/>
        <v>1543.9952013498769</v>
      </c>
      <c r="P2410" s="8">
        <f t="shared" si="452"/>
        <v>1783</v>
      </c>
      <c r="Q2410" s="8">
        <f t="shared" si="453"/>
        <v>6192.9999999999973</v>
      </c>
      <c r="R2410" s="8">
        <f t="shared" si="454"/>
        <v>5731.1645583812351</v>
      </c>
      <c r="S2410" s="8">
        <f t="shared" si="455"/>
        <v>5732</v>
      </c>
      <c r="T2410" t="s">
        <v>175</v>
      </c>
    </row>
    <row r="2411" spans="1:20" x14ac:dyDescent="0.35">
      <c r="A2411" s="18" t="s">
        <v>4868</v>
      </c>
      <c r="B2411" s="18" t="s">
        <v>4869</v>
      </c>
      <c r="C2411" s="19">
        <v>388.68</v>
      </c>
      <c r="D2411" s="20">
        <f t="shared" si="444"/>
        <v>4.216643167389955E-5</v>
      </c>
      <c r="E2411" s="10">
        <f>SUM($C$5:C2411)/SUM($C$5:$C$3941)</f>
        <v>0.97697760998495708</v>
      </c>
      <c r="F2411" t="str">
        <f t="shared" si="445"/>
        <v>C</v>
      </c>
      <c r="G2411" s="21">
        <v>1.8959999999999999</v>
      </c>
      <c r="H2411" s="22">
        <f t="shared" si="446"/>
        <v>1.1375999999999999</v>
      </c>
      <c r="I2411" s="23">
        <v>3.942307692307693</v>
      </c>
      <c r="J2411" s="23">
        <v>16.366409240663661</v>
      </c>
      <c r="K2411" s="24">
        <f t="shared" si="447"/>
        <v>4.1514794171439524</v>
      </c>
      <c r="L2411" t="str">
        <f t="shared" si="448"/>
        <v>Z</v>
      </c>
      <c r="M2411" s="10">
        <f t="shared" si="449"/>
        <v>0.9</v>
      </c>
      <c r="N2411" s="24">
        <f t="shared" si="450"/>
        <v>1.2815515655446006</v>
      </c>
      <c r="O2411" s="25">
        <f t="shared" si="451"/>
        <v>29.662277244068328</v>
      </c>
      <c r="P2411" s="8">
        <f t="shared" si="452"/>
        <v>38</v>
      </c>
      <c r="Q2411" s="8">
        <f t="shared" si="453"/>
        <v>205.00000000000003</v>
      </c>
      <c r="R2411" s="8">
        <f t="shared" si="454"/>
        <v>189.84411400690334</v>
      </c>
      <c r="S2411" s="8">
        <f t="shared" si="455"/>
        <v>190</v>
      </c>
      <c r="T2411" t="s">
        <v>62</v>
      </c>
    </row>
    <row r="2412" spans="1:20" x14ac:dyDescent="0.35">
      <c r="A2412" s="18" t="s">
        <v>4870</v>
      </c>
      <c r="B2412" s="18" t="s">
        <v>4871</v>
      </c>
      <c r="C2412" s="19">
        <v>388.5</v>
      </c>
      <c r="D2412" s="20">
        <f t="shared" si="444"/>
        <v>4.2146904150740903E-5</v>
      </c>
      <c r="E2412" s="10">
        <f>SUM($C$5:C2412)/SUM($C$5:$C$3941)</f>
        <v>0.9770197568891078</v>
      </c>
      <c r="F2412" t="str">
        <f t="shared" si="445"/>
        <v>C</v>
      </c>
      <c r="G2412" s="21">
        <v>0.42</v>
      </c>
      <c r="H2412" s="22">
        <f t="shared" si="446"/>
        <v>0.252</v>
      </c>
      <c r="I2412" s="23">
        <v>17.78846153846154</v>
      </c>
      <c r="J2412" s="23">
        <v>23.39795243133219</v>
      </c>
      <c r="K2412" s="24">
        <f t="shared" si="447"/>
        <v>1.3153443528965121</v>
      </c>
      <c r="L2412" t="str">
        <f t="shared" si="448"/>
        <v>Y</v>
      </c>
      <c r="M2412" s="10">
        <f t="shared" si="449"/>
        <v>0.9</v>
      </c>
      <c r="N2412" s="24">
        <f t="shared" si="450"/>
        <v>1.2815515655446006</v>
      </c>
      <c r="O2412" s="25">
        <f t="shared" si="451"/>
        <v>42.406158965969666</v>
      </c>
      <c r="P2412" s="8">
        <f t="shared" si="452"/>
        <v>78</v>
      </c>
      <c r="Q2412" s="8">
        <f t="shared" si="453"/>
        <v>925.00000000000011</v>
      </c>
      <c r="R2412" s="8">
        <f t="shared" si="454"/>
        <v>856.81210549745629</v>
      </c>
      <c r="S2412" s="8">
        <f t="shared" si="455"/>
        <v>857</v>
      </c>
      <c r="T2412" t="s">
        <v>62</v>
      </c>
    </row>
    <row r="2413" spans="1:20" x14ac:dyDescent="0.35">
      <c r="A2413" s="18" t="s">
        <v>4872</v>
      </c>
      <c r="B2413" s="18" t="s">
        <v>4873</v>
      </c>
      <c r="C2413" s="19">
        <v>388.27</v>
      </c>
      <c r="D2413" s="20">
        <f t="shared" si="444"/>
        <v>4.2121952315593746E-5</v>
      </c>
      <c r="E2413" s="10">
        <f>SUM($C$5:C2413)/SUM($C$5:$C$3941)</f>
        <v>0.97706187884142337</v>
      </c>
      <c r="F2413" t="str">
        <f t="shared" si="445"/>
        <v>C</v>
      </c>
      <c r="G2413" s="21">
        <v>1.0244591029023751</v>
      </c>
      <c r="H2413" s="22">
        <f t="shared" si="446"/>
        <v>0.61467546174142507</v>
      </c>
      <c r="I2413" s="23">
        <v>7.2884615384615383</v>
      </c>
      <c r="J2413" s="23">
        <v>7.0803138804399426</v>
      </c>
      <c r="K2413" s="24">
        <f t="shared" si="447"/>
        <v>0.97144148227672034</v>
      </c>
      <c r="L2413" t="str">
        <f t="shared" si="448"/>
        <v>X</v>
      </c>
      <c r="M2413" s="10">
        <f t="shared" si="449"/>
        <v>0.9</v>
      </c>
      <c r="N2413" s="24">
        <f t="shared" si="450"/>
        <v>1.2815515655446006</v>
      </c>
      <c r="O2413" s="25">
        <f t="shared" si="451"/>
        <v>12.832273115524183</v>
      </c>
      <c r="P2413" s="8">
        <f t="shared" si="452"/>
        <v>28</v>
      </c>
      <c r="Q2413" s="8">
        <f t="shared" si="453"/>
        <v>379</v>
      </c>
      <c r="R2413" s="8">
        <f t="shared" si="454"/>
        <v>351.16535636519751</v>
      </c>
      <c r="S2413" s="8">
        <f t="shared" si="455"/>
        <v>352</v>
      </c>
      <c r="T2413" t="s">
        <v>62</v>
      </c>
    </row>
    <row r="2414" spans="1:20" x14ac:dyDescent="0.35">
      <c r="A2414" s="18" t="s">
        <v>4874</v>
      </c>
      <c r="B2414" s="18" t="s">
        <v>4875</v>
      </c>
      <c r="C2414" s="19">
        <v>386.64</v>
      </c>
      <c r="D2414" s="20">
        <f t="shared" si="444"/>
        <v>4.1945119744768245E-5</v>
      </c>
      <c r="E2414" s="10">
        <f>SUM($C$5:C2414)/SUM($C$5:$C$3941)</f>
        <v>0.97710382396116813</v>
      </c>
      <c r="F2414" t="str">
        <f t="shared" si="445"/>
        <v>C</v>
      </c>
      <c r="G2414" s="21">
        <v>1.815211267605634</v>
      </c>
      <c r="H2414" s="22">
        <f t="shared" si="446"/>
        <v>1.0891267605633803</v>
      </c>
      <c r="I2414" s="23">
        <v>4.0961538461538458</v>
      </c>
      <c r="J2414" s="23">
        <v>10.97279990969581</v>
      </c>
      <c r="K2414" s="24">
        <f t="shared" si="447"/>
        <v>2.678805611756724</v>
      </c>
      <c r="L2414" t="str">
        <f t="shared" si="448"/>
        <v>Z</v>
      </c>
      <c r="M2414" s="10">
        <f t="shared" si="449"/>
        <v>0.9</v>
      </c>
      <c r="N2414" s="24">
        <f t="shared" si="450"/>
        <v>1.2815515655446006</v>
      </c>
      <c r="O2414" s="25">
        <f t="shared" si="451"/>
        <v>19.886966547091358</v>
      </c>
      <c r="P2414" s="8">
        <f t="shared" si="452"/>
        <v>29</v>
      </c>
      <c r="Q2414" s="8">
        <f t="shared" si="453"/>
        <v>212.99999999999997</v>
      </c>
      <c r="R2414" s="8">
        <f t="shared" si="454"/>
        <v>197.77235501252568</v>
      </c>
      <c r="S2414" s="8">
        <f t="shared" si="455"/>
        <v>198</v>
      </c>
      <c r="T2414" t="s">
        <v>175</v>
      </c>
    </row>
    <row r="2415" spans="1:20" x14ac:dyDescent="0.35">
      <c r="A2415" s="18" t="s">
        <v>4876</v>
      </c>
      <c r="B2415" s="18" t="s">
        <v>4877</v>
      </c>
      <c r="C2415" s="19">
        <v>386.5</v>
      </c>
      <c r="D2415" s="20">
        <f t="shared" si="444"/>
        <v>4.1929931671200411E-5</v>
      </c>
      <c r="E2415" s="10">
        <f>SUM($C$5:C2415)/SUM($C$5:$C$3941)</f>
        <v>0.97714575389283942</v>
      </c>
      <c r="F2415" t="str">
        <f t="shared" si="445"/>
        <v>C</v>
      </c>
      <c r="G2415" s="21">
        <v>2.034210526315789</v>
      </c>
      <c r="H2415" s="22">
        <f t="shared" si="446"/>
        <v>1.2205263157894735</v>
      </c>
      <c r="I2415" s="23">
        <v>3.6538461538461542</v>
      </c>
      <c r="J2415" s="23">
        <v>14.206991671991091</v>
      </c>
      <c r="K2415" s="24">
        <f t="shared" si="447"/>
        <v>3.8882292997028243</v>
      </c>
      <c r="L2415" t="str">
        <f t="shared" si="448"/>
        <v>Z</v>
      </c>
      <c r="M2415" s="10">
        <f t="shared" si="449"/>
        <v>0.9</v>
      </c>
      <c r="N2415" s="24">
        <f t="shared" si="450"/>
        <v>1.2815515655446006</v>
      </c>
      <c r="O2415" s="25">
        <f t="shared" si="451"/>
        <v>25.748575608859777</v>
      </c>
      <c r="P2415" s="8">
        <f t="shared" si="452"/>
        <v>34</v>
      </c>
      <c r="Q2415" s="8">
        <f t="shared" si="453"/>
        <v>190.00000000000003</v>
      </c>
      <c r="R2415" s="8">
        <f t="shared" si="454"/>
        <v>176.44860308307864</v>
      </c>
      <c r="S2415" s="8">
        <f t="shared" si="455"/>
        <v>177</v>
      </c>
      <c r="T2415" t="s">
        <v>175</v>
      </c>
    </row>
    <row r="2416" spans="1:20" x14ac:dyDescent="0.35">
      <c r="A2416" s="18" t="s">
        <v>4878</v>
      </c>
      <c r="B2416" s="18" t="s">
        <v>4879</v>
      </c>
      <c r="C2416" s="19">
        <v>386.07</v>
      </c>
      <c r="D2416" s="20">
        <f t="shared" si="444"/>
        <v>4.18832825880992E-5</v>
      </c>
      <c r="E2416" s="10">
        <f>SUM($C$5:C2416)/SUM($C$5:$C$3941)</f>
        <v>0.97718763717542756</v>
      </c>
      <c r="F2416" t="str">
        <f t="shared" si="445"/>
        <v>C</v>
      </c>
      <c r="G2416" s="21">
        <v>2.0868648648648649</v>
      </c>
      <c r="H2416" s="22">
        <f t="shared" si="446"/>
        <v>1.2521189189189188</v>
      </c>
      <c r="I2416" s="23">
        <v>3.557692307692307</v>
      </c>
      <c r="J2416" s="23">
        <v>10.5187292558736</v>
      </c>
      <c r="K2416" s="24">
        <f t="shared" si="447"/>
        <v>2.9566157908401478</v>
      </c>
      <c r="L2416" t="str">
        <f t="shared" si="448"/>
        <v>Z</v>
      </c>
      <c r="M2416" s="10">
        <f t="shared" si="449"/>
        <v>0.9</v>
      </c>
      <c r="N2416" s="24">
        <f t="shared" si="450"/>
        <v>1.2815515655446006</v>
      </c>
      <c r="O2416" s="25">
        <f t="shared" si="451"/>
        <v>19.06401452236711</v>
      </c>
      <c r="P2416" s="8">
        <f t="shared" si="452"/>
        <v>27</v>
      </c>
      <c r="Q2416" s="8">
        <f t="shared" si="453"/>
        <v>184.99999999999997</v>
      </c>
      <c r="R2416" s="8">
        <f t="shared" si="454"/>
        <v>171.90086943108997</v>
      </c>
      <c r="S2416" s="8">
        <f t="shared" si="455"/>
        <v>172</v>
      </c>
      <c r="T2416" t="s">
        <v>62</v>
      </c>
    </row>
    <row r="2417" spans="1:20" x14ac:dyDescent="0.35">
      <c r="A2417" s="18" t="s">
        <v>4880</v>
      </c>
      <c r="B2417" s="18" t="s">
        <v>4881</v>
      </c>
      <c r="C2417" s="19">
        <v>386</v>
      </c>
      <c r="D2417" s="20">
        <f t="shared" si="444"/>
        <v>4.187568855131529E-5</v>
      </c>
      <c r="E2417" s="10">
        <f>SUM($C$5:C2417)/SUM($C$5:$C$3941)</f>
        <v>0.97722951286397886</v>
      </c>
      <c r="F2417" t="str">
        <f t="shared" si="445"/>
        <v>C</v>
      </c>
      <c r="G2417" s="21">
        <v>6.4333333333333336</v>
      </c>
      <c r="H2417" s="22">
        <f t="shared" si="446"/>
        <v>3.86</v>
      </c>
      <c r="I2417" s="23">
        <v>1.153846153846154</v>
      </c>
      <c r="J2417" s="23">
        <v>3.3919432534597038</v>
      </c>
      <c r="K2417" s="24">
        <f t="shared" si="447"/>
        <v>2.9396841529984097</v>
      </c>
      <c r="L2417" t="str">
        <f t="shared" si="448"/>
        <v>Z</v>
      </c>
      <c r="M2417" s="10">
        <f t="shared" si="449"/>
        <v>0.9</v>
      </c>
      <c r="N2417" s="24">
        <f t="shared" si="450"/>
        <v>1.2815515655446006</v>
      </c>
      <c r="O2417" s="25">
        <f t="shared" si="451"/>
        <v>6.1475159090051568</v>
      </c>
      <c r="P2417" s="8">
        <f t="shared" si="452"/>
        <v>9</v>
      </c>
      <c r="Q2417" s="8">
        <f t="shared" si="453"/>
        <v>60.000000000000007</v>
      </c>
      <c r="R2417" s="8">
        <f t="shared" si="454"/>
        <v>55.756688299749662</v>
      </c>
      <c r="S2417" s="8">
        <f t="shared" si="455"/>
        <v>56</v>
      </c>
      <c r="T2417" t="s">
        <v>62</v>
      </c>
    </row>
    <row r="2418" spans="1:20" x14ac:dyDescent="0.35">
      <c r="A2418" s="18" t="s">
        <v>4882</v>
      </c>
      <c r="B2418" s="18" t="s">
        <v>4883</v>
      </c>
      <c r="C2418" s="19">
        <v>385.29</v>
      </c>
      <c r="D2418" s="20">
        <f t="shared" si="444"/>
        <v>4.1798663321078412E-5</v>
      </c>
      <c r="E2418" s="10">
        <f>SUM($C$5:C2418)/SUM($C$5:$C$3941)</f>
        <v>0.97727131152729985</v>
      </c>
      <c r="F2418" t="str">
        <f t="shared" si="445"/>
        <v>C</v>
      </c>
      <c r="G2418" s="21">
        <v>5.0037662337662336</v>
      </c>
      <c r="H2418" s="22">
        <f t="shared" si="446"/>
        <v>3.0022597402597402</v>
      </c>
      <c r="I2418" s="23">
        <v>1.4807692307692311</v>
      </c>
      <c r="J2418" s="23">
        <v>2.0435492444100309</v>
      </c>
      <c r="K2418" s="24">
        <f t="shared" si="447"/>
        <v>1.3800592299911894</v>
      </c>
      <c r="L2418" t="str">
        <f t="shared" si="448"/>
        <v>Y</v>
      </c>
      <c r="M2418" s="10">
        <f t="shared" si="449"/>
        <v>0.9</v>
      </c>
      <c r="N2418" s="24">
        <f t="shared" si="450"/>
        <v>1.2815515655446006</v>
      </c>
      <c r="O2418" s="25">
        <f t="shared" si="451"/>
        <v>3.7037033205176466</v>
      </c>
      <c r="P2418" s="8">
        <f t="shared" si="452"/>
        <v>7</v>
      </c>
      <c r="Q2418" s="8">
        <f t="shared" si="453"/>
        <v>77.000000000000014</v>
      </c>
      <c r="R2418" s="8">
        <f t="shared" si="454"/>
        <v>71.620315393249697</v>
      </c>
      <c r="S2418" s="8">
        <f t="shared" si="455"/>
        <v>72</v>
      </c>
      <c r="T2418" t="s">
        <v>62</v>
      </c>
    </row>
    <row r="2419" spans="1:20" x14ac:dyDescent="0.35">
      <c r="A2419" s="18" t="s">
        <v>4884</v>
      </c>
      <c r="B2419" s="18" t="s">
        <v>4885</v>
      </c>
      <c r="C2419" s="19">
        <v>384.75</v>
      </c>
      <c r="D2419" s="20">
        <f t="shared" si="444"/>
        <v>4.1740080751602477E-5</v>
      </c>
      <c r="E2419" s="10">
        <f>SUM($C$5:C2419)/SUM($C$5:$C$3941)</f>
        <v>0.97731305160805138</v>
      </c>
      <c r="F2419" t="str">
        <f t="shared" si="445"/>
        <v>C</v>
      </c>
      <c r="G2419" s="21">
        <v>2.6534482758620692</v>
      </c>
      <c r="H2419" s="22">
        <f t="shared" si="446"/>
        <v>1.5920689655172415</v>
      </c>
      <c r="I2419" s="23">
        <v>2.7884615384615379</v>
      </c>
      <c r="J2419" s="23">
        <v>10.37405613653512</v>
      </c>
      <c r="K2419" s="24">
        <f t="shared" si="447"/>
        <v>3.7203511662056989</v>
      </c>
      <c r="L2419" t="str">
        <f t="shared" si="448"/>
        <v>Z</v>
      </c>
      <c r="M2419" s="10">
        <f t="shared" si="449"/>
        <v>0.9</v>
      </c>
      <c r="N2419" s="24">
        <f t="shared" si="450"/>
        <v>1.2815515655446006</v>
      </c>
      <c r="O2419" s="25">
        <f t="shared" si="451"/>
        <v>18.801810754119643</v>
      </c>
      <c r="P2419" s="8">
        <f t="shared" si="452"/>
        <v>25</v>
      </c>
      <c r="Q2419" s="8">
        <f t="shared" si="453"/>
        <v>144.99999999999997</v>
      </c>
      <c r="R2419" s="8">
        <f t="shared" si="454"/>
        <v>134.96403711621298</v>
      </c>
      <c r="S2419" s="8">
        <f t="shared" si="455"/>
        <v>135</v>
      </c>
      <c r="T2419" t="s">
        <v>62</v>
      </c>
    </row>
    <row r="2420" spans="1:20" x14ac:dyDescent="0.35">
      <c r="A2420" s="18" t="s">
        <v>4886</v>
      </c>
      <c r="B2420" s="18" t="s">
        <v>4887</v>
      </c>
      <c r="C2420" s="19">
        <v>384.72</v>
      </c>
      <c r="D2420" s="20">
        <f t="shared" si="444"/>
        <v>4.1736826164409374E-5</v>
      </c>
      <c r="E2420" s="10">
        <f>SUM($C$5:C2420)/SUM($C$5:$C$3941)</f>
        <v>0.97735478843421586</v>
      </c>
      <c r="F2420" t="str">
        <f t="shared" si="445"/>
        <v>C</v>
      </c>
      <c r="G2420" s="21">
        <v>1.609707112970711</v>
      </c>
      <c r="H2420" s="22">
        <f t="shared" si="446"/>
        <v>0.96582426778242658</v>
      </c>
      <c r="I2420" s="23">
        <v>4.5961538461538458</v>
      </c>
      <c r="J2420" s="23">
        <v>19.527014586017341</v>
      </c>
      <c r="K2420" s="24">
        <f t="shared" si="447"/>
        <v>4.248555474782016</v>
      </c>
      <c r="L2420" t="str">
        <f t="shared" si="448"/>
        <v>Z</v>
      </c>
      <c r="M2420" s="10">
        <f t="shared" si="449"/>
        <v>0.9</v>
      </c>
      <c r="N2420" s="24">
        <f t="shared" si="450"/>
        <v>1.2815515655446006</v>
      </c>
      <c r="O2420" s="25">
        <f t="shared" si="451"/>
        <v>35.390519195884728</v>
      </c>
      <c r="P2420" s="8">
        <f t="shared" si="452"/>
        <v>45</v>
      </c>
      <c r="Q2420" s="8">
        <f t="shared" si="453"/>
        <v>238.99999999999997</v>
      </c>
      <c r="R2420" s="8">
        <f t="shared" si="454"/>
        <v>222.46663795838117</v>
      </c>
      <c r="S2420" s="8">
        <f t="shared" si="455"/>
        <v>223</v>
      </c>
      <c r="T2420" t="s">
        <v>62</v>
      </c>
    </row>
    <row r="2421" spans="1:20" x14ac:dyDescent="0.35">
      <c r="A2421" s="18" t="s">
        <v>4888</v>
      </c>
      <c r="B2421" s="18" t="s">
        <v>4889</v>
      </c>
      <c r="C2421" s="19">
        <v>384.61</v>
      </c>
      <c r="D2421" s="20">
        <f t="shared" si="444"/>
        <v>4.1724892678034644E-5</v>
      </c>
      <c r="E2421" s="10">
        <f>SUM($C$5:C2421)/SUM($C$5:$C$3941)</f>
        <v>0.97739651332689381</v>
      </c>
      <c r="F2421" t="str">
        <f t="shared" si="445"/>
        <v>C</v>
      </c>
      <c r="G2421" s="21">
        <v>2.7472142857142861</v>
      </c>
      <c r="H2421" s="22">
        <f t="shared" si="446"/>
        <v>1.6483285714285716</v>
      </c>
      <c r="I2421" s="23">
        <v>2.692307692307693</v>
      </c>
      <c r="J2421" s="23">
        <v>3.611194259784491</v>
      </c>
      <c r="K2421" s="24">
        <f t="shared" si="447"/>
        <v>1.3413007250628106</v>
      </c>
      <c r="L2421" t="str">
        <f t="shared" si="448"/>
        <v>Y</v>
      </c>
      <c r="M2421" s="10">
        <f t="shared" si="449"/>
        <v>0.9</v>
      </c>
      <c r="N2421" s="24">
        <f t="shared" si="450"/>
        <v>1.2815515655446006</v>
      </c>
      <c r="O2421" s="25">
        <f t="shared" si="451"/>
        <v>6.5448837152242758</v>
      </c>
      <c r="P2421" s="8">
        <f t="shared" si="452"/>
        <v>12</v>
      </c>
      <c r="Q2421" s="8">
        <f t="shared" si="453"/>
        <v>140.00000000000003</v>
      </c>
      <c r="R2421" s="8">
        <f t="shared" si="454"/>
        <v>130.33381941510589</v>
      </c>
      <c r="S2421" s="8">
        <f t="shared" si="455"/>
        <v>131</v>
      </c>
      <c r="T2421" t="s">
        <v>62</v>
      </c>
    </row>
    <row r="2422" spans="1:20" x14ac:dyDescent="0.35">
      <c r="A2422" s="18" t="s">
        <v>4890</v>
      </c>
      <c r="B2422" s="18" t="s">
        <v>4891</v>
      </c>
      <c r="C2422" s="19">
        <v>384.54</v>
      </c>
      <c r="D2422" s="20">
        <f t="shared" si="444"/>
        <v>4.1717298641250727E-5</v>
      </c>
      <c r="E2422" s="10">
        <f>SUM($C$5:C2422)/SUM($C$5:$C$3941)</f>
        <v>0.97743823062553503</v>
      </c>
      <c r="F2422" t="str">
        <f t="shared" si="445"/>
        <v>C</v>
      </c>
      <c r="G2422" s="21">
        <v>1.6503862660944211</v>
      </c>
      <c r="H2422" s="22">
        <f t="shared" si="446"/>
        <v>0.99023175965665255</v>
      </c>
      <c r="I2422" s="23">
        <v>4.4807692307692308</v>
      </c>
      <c r="J2422" s="23">
        <v>11.997533054619259</v>
      </c>
      <c r="K2422" s="24">
        <f t="shared" si="447"/>
        <v>2.6775610250652422</v>
      </c>
      <c r="L2422" t="str">
        <f t="shared" si="448"/>
        <v>Z</v>
      </c>
      <c r="M2422" s="10">
        <f t="shared" si="449"/>
        <v>0.9</v>
      </c>
      <c r="N2422" s="24">
        <f t="shared" si="450"/>
        <v>1.2815515655446006</v>
      </c>
      <c r="O2422" s="25">
        <f t="shared" si="451"/>
        <v>21.744180197253804</v>
      </c>
      <c r="P2422" s="8">
        <f t="shared" si="452"/>
        <v>31</v>
      </c>
      <c r="Q2422" s="8">
        <f t="shared" si="453"/>
        <v>233</v>
      </c>
      <c r="R2422" s="8">
        <f t="shared" si="454"/>
        <v>216.93245576902132</v>
      </c>
      <c r="S2422" s="8">
        <f t="shared" si="455"/>
        <v>217</v>
      </c>
      <c r="T2422" t="s">
        <v>62</v>
      </c>
    </row>
    <row r="2423" spans="1:20" x14ac:dyDescent="0.35">
      <c r="A2423" s="18" t="s">
        <v>4892</v>
      </c>
      <c r="B2423" s="18" t="s">
        <v>4893</v>
      </c>
      <c r="C2423" s="19">
        <v>384.43</v>
      </c>
      <c r="D2423" s="20">
        <f t="shared" si="444"/>
        <v>4.1705365154876003E-5</v>
      </c>
      <c r="E2423" s="10">
        <f>SUM($C$5:C2423)/SUM($C$5:$C$3941)</f>
        <v>0.97747993599068983</v>
      </c>
      <c r="F2423" t="str">
        <f t="shared" si="445"/>
        <v>C</v>
      </c>
      <c r="G2423" s="21">
        <v>0.60923930269413618</v>
      </c>
      <c r="H2423" s="22">
        <f t="shared" si="446"/>
        <v>0.36554358161648171</v>
      </c>
      <c r="I2423" s="23">
        <v>12.13461538461539</v>
      </c>
      <c r="J2423" s="23">
        <v>28.69380533416669</v>
      </c>
      <c r="K2423" s="24">
        <f t="shared" si="447"/>
        <v>2.3646242113734819</v>
      </c>
      <c r="L2423" t="str">
        <f t="shared" si="448"/>
        <v>Z</v>
      </c>
      <c r="M2423" s="10">
        <f t="shared" si="449"/>
        <v>0.9</v>
      </c>
      <c r="N2423" s="24">
        <f t="shared" si="450"/>
        <v>1.2815515655446006</v>
      </c>
      <c r="O2423" s="25">
        <f t="shared" si="451"/>
        <v>52.004297124301033</v>
      </c>
      <c r="P2423" s="8">
        <f t="shared" si="452"/>
        <v>77</v>
      </c>
      <c r="Q2423" s="8">
        <f t="shared" si="453"/>
        <v>631.00000000000034</v>
      </c>
      <c r="R2423" s="8">
        <f t="shared" si="454"/>
        <v>587.57065276932349</v>
      </c>
      <c r="S2423" s="8">
        <f t="shared" si="455"/>
        <v>588</v>
      </c>
      <c r="T2423" t="s">
        <v>62</v>
      </c>
    </row>
    <row r="2424" spans="1:20" x14ac:dyDescent="0.35">
      <c r="A2424" s="18" t="s">
        <v>4894</v>
      </c>
      <c r="B2424" s="18" t="s">
        <v>4895</v>
      </c>
      <c r="C2424" s="19">
        <v>384.01</v>
      </c>
      <c r="D2424" s="20">
        <f t="shared" si="444"/>
        <v>4.1659800934172496E-5</v>
      </c>
      <c r="E2424" s="10">
        <f>SUM($C$5:C2424)/SUM($C$5:$C$3941)</f>
        <v>0.97752159579162401</v>
      </c>
      <c r="F2424" t="str">
        <f t="shared" si="445"/>
        <v>C</v>
      </c>
      <c r="G2424" s="21">
        <v>3.7282524271844659</v>
      </c>
      <c r="H2424" s="22">
        <f t="shared" si="446"/>
        <v>2.2369514563106794</v>
      </c>
      <c r="I2424" s="23">
        <v>1.9807692307692311</v>
      </c>
      <c r="J2424" s="23">
        <v>6.0827315349350677</v>
      </c>
      <c r="K2424" s="24">
        <f t="shared" si="447"/>
        <v>3.0708935904526551</v>
      </c>
      <c r="L2424" t="str">
        <f t="shared" si="448"/>
        <v>Z</v>
      </c>
      <c r="M2424" s="10">
        <f t="shared" si="449"/>
        <v>0.9</v>
      </c>
      <c r="N2424" s="24">
        <f t="shared" si="450"/>
        <v>1.2815515655446006</v>
      </c>
      <c r="O2424" s="25">
        <f t="shared" si="451"/>
        <v>11.024267237690369</v>
      </c>
      <c r="P2424" s="8">
        <f t="shared" si="452"/>
        <v>15</v>
      </c>
      <c r="Q2424" s="8">
        <f t="shared" si="453"/>
        <v>103.00000000000001</v>
      </c>
      <c r="R2424" s="8">
        <f t="shared" si="454"/>
        <v>95.963334519915904</v>
      </c>
      <c r="S2424" s="8">
        <f t="shared" si="455"/>
        <v>96</v>
      </c>
      <c r="T2424" t="s">
        <v>62</v>
      </c>
    </row>
    <row r="2425" spans="1:20" x14ac:dyDescent="0.35">
      <c r="A2425" s="18" t="s">
        <v>4896</v>
      </c>
      <c r="B2425" s="18" t="s">
        <v>4897</v>
      </c>
      <c r="C2425" s="19">
        <v>383.32</v>
      </c>
      <c r="D2425" s="20">
        <f t="shared" si="444"/>
        <v>4.1584945428731024E-5</v>
      </c>
      <c r="E2425" s="10">
        <f>SUM($C$5:C2425)/SUM($C$5:$C$3941)</f>
        <v>0.97756318073705273</v>
      </c>
      <c r="F2425" t="str">
        <f t="shared" si="445"/>
        <v>C</v>
      </c>
      <c r="G2425" s="21">
        <v>1.1686585365853659</v>
      </c>
      <c r="H2425" s="22">
        <f t="shared" si="446"/>
        <v>0.70119512195121947</v>
      </c>
      <c r="I2425" s="23">
        <v>6.3076923076923066</v>
      </c>
      <c r="J2425" s="23">
        <v>20.81245711204528</v>
      </c>
      <c r="K2425" s="24">
        <f t="shared" si="447"/>
        <v>3.2995358836169353</v>
      </c>
      <c r="L2425" t="str">
        <f t="shared" si="448"/>
        <v>Z</v>
      </c>
      <c r="M2425" s="10">
        <f t="shared" si="449"/>
        <v>0.9</v>
      </c>
      <c r="N2425" s="24">
        <f t="shared" si="450"/>
        <v>1.2815515655446006</v>
      </c>
      <c r="O2425" s="25">
        <f t="shared" si="451"/>
        <v>37.720239296835238</v>
      </c>
      <c r="P2425" s="8">
        <f t="shared" si="452"/>
        <v>51</v>
      </c>
      <c r="Q2425" s="8">
        <f t="shared" si="453"/>
        <v>327.99999999999994</v>
      </c>
      <c r="R2425" s="8">
        <f t="shared" si="454"/>
        <v>305.8668965733678</v>
      </c>
      <c r="S2425" s="8">
        <f t="shared" si="455"/>
        <v>306</v>
      </c>
      <c r="T2425" t="s">
        <v>62</v>
      </c>
    </row>
    <row r="2426" spans="1:20" x14ac:dyDescent="0.35">
      <c r="A2426" s="18" t="s">
        <v>4898</v>
      </c>
      <c r="B2426" s="18" t="s">
        <v>4899</v>
      </c>
      <c r="C2426" s="19">
        <v>383.13</v>
      </c>
      <c r="D2426" s="20">
        <f t="shared" si="444"/>
        <v>4.156433304317468E-5</v>
      </c>
      <c r="E2426" s="10">
        <f>SUM($C$5:C2426)/SUM($C$5:$C$3941)</f>
        <v>0.97760474507009598</v>
      </c>
      <c r="F2426" t="str">
        <f t="shared" si="445"/>
        <v>C</v>
      </c>
      <c r="G2426" s="21">
        <v>0.67098073555166371</v>
      </c>
      <c r="H2426" s="22">
        <f t="shared" si="446"/>
        <v>0.40258844133099819</v>
      </c>
      <c r="I2426" s="23">
        <v>10.98076923076923</v>
      </c>
      <c r="J2426" s="23">
        <v>33.93736467325224</v>
      </c>
      <c r="K2426" s="24">
        <f t="shared" si="447"/>
        <v>3.0906181488776121</v>
      </c>
      <c r="L2426" t="str">
        <f t="shared" si="448"/>
        <v>Z</v>
      </c>
      <c r="M2426" s="10">
        <f t="shared" si="449"/>
        <v>0.9</v>
      </c>
      <c r="N2426" s="24">
        <f t="shared" si="450"/>
        <v>1.2815515655446006</v>
      </c>
      <c r="O2426" s="25">
        <f t="shared" si="451"/>
        <v>61.507659075879133</v>
      </c>
      <c r="P2426" s="8">
        <f t="shared" si="452"/>
        <v>84</v>
      </c>
      <c r="Q2426" s="8">
        <f t="shared" si="453"/>
        <v>571</v>
      </c>
      <c r="R2426" s="8">
        <f t="shared" si="454"/>
        <v>532.60151942744199</v>
      </c>
      <c r="S2426" s="8">
        <f t="shared" si="455"/>
        <v>533</v>
      </c>
      <c r="T2426" t="s">
        <v>62</v>
      </c>
    </row>
    <row r="2427" spans="1:20" x14ac:dyDescent="0.35">
      <c r="A2427" s="18" t="s">
        <v>4900</v>
      </c>
      <c r="B2427" s="18" t="s">
        <v>4901</v>
      </c>
      <c r="C2427" s="19">
        <v>383.01</v>
      </c>
      <c r="D2427" s="20">
        <f t="shared" si="444"/>
        <v>4.1551314694402247E-5</v>
      </c>
      <c r="E2427" s="10">
        <f>SUM($C$5:C2427)/SUM($C$5:$C$3941)</f>
        <v>0.97764629638479039</v>
      </c>
      <c r="F2427" t="str">
        <f t="shared" si="445"/>
        <v>C</v>
      </c>
      <c r="G2427" s="21">
        <v>1.9150499999999999</v>
      </c>
      <c r="H2427" s="22">
        <f t="shared" si="446"/>
        <v>1.14903</v>
      </c>
      <c r="I2427" s="23">
        <v>3.8461538461538458</v>
      </c>
      <c r="J2427" s="23">
        <v>11.239608909853381</v>
      </c>
      <c r="K2427" s="24">
        <f t="shared" si="447"/>
        <v>2.9222983165618794</v>
      </c>
      <c r="L2427" t="str">
        <f t="shared" si="448"/>
        <v>Z</v>
      </c>
      <c r="M2427" s="10">
        <f t="shared" si="449"/>
        <v>0.9</v>
      </c>
      <c r="N2427" s="24">
        <f t="shared" si="450"/>
        <v>1.2815515655446006</v>
      </c>
      <c r="O2427" s="25">
        <f t="shared" si="451"/>
        <v>20.370527871845667</v>
      </c>
      <c r="P2427" s="8">
        <f t="shared" si="452"/>
        <v>29</v>
      </c>
      <c r="Q2427" s="8">
        <f t="shared" si="453"/>
        <v>199.99999999999997</v>
      </c>
      <c r="R2427" s="8">
        <f t="shared" si="454"/>
        <v>186.57966619413483</v>
      </c>
      <c r="S2427" s="8">
        <f t="shared" si="455"/>
        <v>187</v>
      </c>
      <c r="T2427" t="s">
        <v>62</v>
      </c>
    </row>
    <row r="2428" spans="1:20" x14ac:dyDescent="0.35">
      <c r="A2428" s="18" t="s">
        <v>4902</v>
      </c>
      <c r="B2428" s="18" t="s">
        <v>4903</v>
      </c>
      <c r="C2428" s="19">
        <v>382.84</v>
      </c>
      <c r="D2428" s="20">
        <f t="shared" si="444"/>
        <v>4.1532872033641303E-5</v>
      </c>
      <c r="E2428" s="10">
        <f>SUM($C$5:C2428)/SUM($C$5:$C$3941)</f>
        <v>0.97768782925682407</v>
      </c>
      <c r="F2428" t="str">
        <f t="shared" si="445"/>
        <v>C</v>
      </c>
      <c r="G2428" s="21">
        <v>1.320137931034483</v>
      </c>
      <c r="H2428" s="22">
        <f t="shared" si="446"/>
        <v>0.79208275862068978</v>
      </c>
      <c r="I2428" s="23">
        <v>5.5769230769230766</v>
      </c>
      <c r="J2428" s="23">
        <v>10.827246230466139</v>
      </c>
      <c r="K2428" s="24">
        <f t="shared" si="447"/>
        <v>1.9414372551180665</v>
      </c>
      <c r="L2428" t="str">
        <f t="shared" si="448"/>
        <v>Y</v>
      </c>
      <c r="M2428" s="10">
        <f t="shared" si="449"/>
        <v>0.9</v>
      </c>
      <c r="N2428" s="24">
        <f t="shared" si="450"/>
        <v>1.2815515655446006</v>
      </c>
      <c r="O2428" s="25">
        <f t="shared" si="451"/>
        <v>19.623166863011743</v>
      </c>
      <c r="P2428" s="8">
        <f t="shared" si="452"/>
        <v>31</v>
      </c>
      <c r="Q2428" s="8">
        <f t="shared" si="453"/>
        <v>290</v>
      </c>
      <c r="R2428" s="8">
        <f t="shared" si="454"/>
        <v>270.60057603684339</v>
      </c>
      <c r="S2428" s="8">
        <f t="shared" si="455"/>
        <v>271</v>
      </c>
      <c r="T2428" t="s">
        <v>175</v>
      </c>
    </row>
    <row r="2429" spans="1:20" x14ac:dyDescent="0.35">
      <c r="A2429" s="18" t="s">
        <v>4904</v>
      </c>
      <c r="B2429" s="18" t="s">
        <v>4905</v>
      </c>
      <c r="C2429" s="19">
        <v>382.77</v>
      </c>
      <c r="D2429" s="20">
        <f t="shared" si="444"/>
        <v>4.1525277996857386E-5</v>
      </c>
      <c r="E2429" s="10">
        <f>SUM($C$5:C2429)/SUM($C$5:$C$3941)</f>
        <v>0.97772935453482079</v>
      </c>
      <c r="F2429" t="str">
        <f t="shared" si="445"/>
        <v>C</v>
      </c>
      <c r="G2429" s="21">
        <v>0.19109835247129309</v>
      </c>
      <c r="H2429" s="22">
        <f t="shared" si="446"/>
        <v>0.11465901148277585</v>
      </c>
      <c r="I2429" s="23">
        <v>38.519230769230766</v>
      </c>
      <c r="J2429" s="23">
        <v>190.94527399792281</v>
      </c>
      <c r="K2429" s="24">
        <f t="shared" si="447"/>
        <v>4.9571414118282506</v>
      </c>
      <c r="L2429" t="str">
        <f t="shared" si="448"/>
        <v>Z</v>
      </c>
      <c r="M2429" s="10">
        <f t="shared" si="449"/>
        <v>0.9</v>
      </c>
      <c r="N2429" s="24">
        <f t="shared" si="450"/>
        <v>1.2815515655446006</v>
      </c>
      <c r="O2429" s="25">
        <f t="shared" si="451"/>
        <v>346.06684780303755</v>
      </c>
      <c r="P2429" s="8">
        <f t="shared" si="452"/>
        <v>424</v>
      </c>
      <c r="Q2429" s="8">
        <f t="shared" si="453"/>
        <v>2002.9999999999998</v>
      </c>
      <c r="R2429" s="8">
        <f t="shared" si="454"/>
        <v>1869.1810776153436</v>
      </c>
      <c r="S2429" s="8">
        <f t="shared" si="455"/>
        <v>1870</v>
      </c>
      <c r="T2429" t="s">
        <v>62</v>
      </c>
    </row>
    <row r="2430" spans="1:20" x14ac:dyDescent="0.35">
      <c r="A2430" s="18" t="s">
        <v>4906</v>
      </c>
      <c r="B2430" s="18" t="s">
        <v>4907</v>
      </c>
      <c r="C2430" s="19">
        <v>382.71</v>
      </c>
      <c r="D2430" s="20">
        <f t="shared" si="444"/>
        <v>4.1518768822471172E-5</v>
      </c>
      <c r="E2430" s="10">
        <f>SUM($C$5:C2430)/SUM($C$5:$C$3941)</f>
        <v>0.97777087330364343</v>
      </c>
      <c r="F2430" t="str">
        <f t="shared" si="445"/>
        <v>C</v>
      </c>
      <c r="G2430" s="21">
        <v>1.315154639175258</v>
      </c>
      <c r="H2430" s="22">
        <f t="shared" si="446"/>
        <v>0.78909278350515477</v>
      </c>
      <c r="I2430" s="23">
        <v>5.5961538461538458</v>
      </c>
      <c r="J2430" s="23">
        <v>8.6710236756515897</v>
      </c>
      <c r="K2430" s="24">
        <f t="shared" si="447"/>
        <v>1.5494612753741672</v>
      </c>
      <c r="L2430" t="str">
        <f t="shared" si="448"/>
        <v>Y</v>
      </c>
      <c r="M2430" s="10">
        <f t="shared" si="449"/>
        <v>0.9</v>
      </c>
      <c r="N2430" s="24">
        <f t="shared" si="450"/>
        <v>1.2815515655446006</v>
      </c>
      <c r="O2430" s="25">
        <f t="shared" si="451"/>
        <v>15.71525583131687</v>
      </c>
      <c r="P2430" s="8">
        <f t="shared" si="452"/>
        <v>27</v>
      </c>
      <c r="Q2430" s="8">
        <f t="shared" si="453"/>
        <v>291</v>
      </c>
      <c r="R2430" s="8">
        <f t="shared" si="454"/>
        <v>271.57979521482605</v>
      </c>
      <c r="S2430" s="8">
        <f t="shared" si="455"/>
        <v>272</v>
      </c>
      <c r="T2430" t="s">
        <v>62</v>
      </c>
    </row>
    <row r="2431" spans="1:20" x14ac:dyDescent="0.35">
      <c r="A2431" s="18" t="s">
        <v>4908</v>
      </c>
      <c r="B2431" s="18" t="s">
        <v>4909</v>
      </c>
      <c r="C2431" s="19">
        <v>382.61</v>
      </c>
      <c r="D2431" s="20">
        <f t="shared" si="444"/>
        <v>4.1507920198494152E-5</v>
      </c>
      <c r="E2431" s="10">
        <f>SUM($C$5:C2431)/SUM($C$5:$C$3941)</f>
        <v>0.97781238122384184</v>
      </c>
      <c r="F2431" t="str">
        <f t="shared" si="445"/>
        <v>C</v>
      </c>
      <c r="G2431" s="21">
        <v>0.83176086956521733</v>
      </c>
      <c r="H2431" s="22">
        <f t="shared" si="446"/>
        <v>0.4990565217391304</v>
      </c>
      <c r="I2431" s="23">
        <v>8.8461538461538467</v>
      </c>
      <c r="J2431" s="23">
        <v>13.581106564094069</v>
      </c>
      <c r="K2431" s="24">
        <f t="shared" si="447"/>
        <v>1.5352555246367208</v>
      </c>
      <c r="L2431" t="str">
        <f t="shared" si="448"/>
        <v>Y</v>
      </c>
      <c r="M2431" s="10">
        <f t="shared" si="449"/>
        <v>0.9</v>
      </c>
      <c r="N2431" s="24">
        <f t="shared" si="450"/>
        <v>1.2815515655446006</v>
      </c>
      <c r="O2431" s="25">
        <f t="shared" si="451"/>
        <v>24.614229197232213</v>
      </c>
      <c r="P2431" s="8">
        <f t="shared" si="452"/>
        <v>43</v>
      </c>
      <c r="Q2431" s="8">
        <f t="shared" si="453"/>
        <v>460</v>
      </c>
      <c r="R2431" s="8">
        <f t="shared" si="454"/>
        <v>429.35749252794403</v>
      </c>
      <c r="S2431" s="8">
        <f t="shared" si="455"/>
        <v>430</v>
      </c>
      <c r="T2431" t="s">
        <v>62</v>
      </c>
    </row>
    <row r="2432" spans="1:20" x14ac:dyDescent="0.35">
      <c r="A2432" s="18" t="s">
        <v>4910</v>
      </c>
      <c r="B2432" s="18" t="s">
        <v>4911</v>
      </c>
      <c r="C2432" s="19">
        <v>382.5</v>
      </c>
      <c r="D2432" s="20">
        <f t="shared" si="444"/>
        <v>4.1495986712119422E-5</v>
      </c>
      <c r="E2432" s="10">
        <f>SUM($C$5:C2432)/SUM($C$5:$C$3941)</f>
        <v>0.97785387721055395</v>
      </c>
      <c r="F2432" t="str">
        <f t="shared" si="445"/>
        <v>C</v>
      </c>
      <c r="G2432" s="21">
        <v>3.75</v>
      </c>
      <c r="H2432" s="22">
        <f t="shared" si="446"/>
        <v>2.25</v>
      </c>
      <c r="I2432" s="23">
        <v>1.961538461538461</v>
      </c>
      <c r="J2432" s="23">
        <v>4.2930017765421047</v>
      </c>
      <c r="K2432" s="24">
        <f t="shared" si="447"/>
        <v>2.1885891409822502</v>
      </c>
      <c r="L2432" t="str">
        <f t="shared" si="448"/>
        <v>Z</v>
      </c>
      <c r="M2432" s="10">
        <f t="shared" si="449"/>
        <v>0.9</v>
      </c>
      <c r="N2432" s="24">
        <f t="shared" si="450"/>
        <v>1.2815515655446006</v>
      </c>
      <c r="O2432" s="25">
        <f t="shared" si="451"/>
        <v>7.7805832075054555</v>
      </c>
      <c r="P2432" s="8">
        <f t="shared" si="452"/>
        <v>12</v>
      </c>
      <c r="Q2432" s="8">
        <f t="shared" si="453"/>
        <v>101.99999999999997</v>
      </c>
      <c r="R2432" s="8">
        <f t="shared" si="454"/>
        <v>95.219045713904649</v>
      </c>
      <c r="S2432" s="8">
        <f t="shared" si="455"/>
        <v>96</v>
      </c>
      <c r="T2432" t="s">
        <v>62</v>
      </c>
    </row>
    <row r="2433" spans="1:20" x14ac:dyDescent="0.35">
      <c r="A2433" s="18" t="s">
        <v>4912</v>
      </c>
      <c r="B2433" s="18" t="s">
        <v>4913</v>
      </c>
      <c r="C2433" s="19">
        <v>382.09</v>
      </c>
      <c r="D2433" s="20">
        <f t="shared" si="444"/>
        <v>4.1451507353813618E-5</v>
      </c>
      <c r="E2433" s="10">
        <f>SUM($C$5:C2433)/SUM($C$5:$C$3941)</f>
        <v>0.97789532871790774</v>
      </c>
      <c r="F2433" t="str">
        <f t="shared" si="445"/>
        <v>C</v>
      </c>
      <c r="G2433" s="21">
        <v>2.7292142857142849</v>
      </c>
      <c r="H2433" s="22">
        <f t="shared" si="446"/>
        <v>1.637528571428571</v>
      </c>
      <c r="I2433" s="23">
        <v>2.692307692307693</v>
      </c>
      <c r="J2433" s="23">
        <v>12.07905083522458</v>
      </c>
      <c r="K2433" s="24">
        <f t="shared" si="447"/>
        <v>4.4865045959405574</v>
      </c>
      <c r="L2433" t="str">
        <f t="shared" si="448"/>
        <v>Z</v>
      </c>
      <c r="M2433" s="10">
        <f t="shared" si="449"/>
        <v>0.9</v>
      </c>
      <c r="N2433" s="24">
        <f t="shared" si="450"/>
        <v>1.2815515655446006</v>
      </c>
      <c r="O2433" s="25">
        <f t="shared" si="451"/>
        <v>21.891922012399696</v>
      </c>
      <c r="P2433" s="8">
        <f t="shared" si="452"/>
        <v>28</v>
      </c>
      <c r="Q2433" s="8">
        <f t="shared" si="453"/>
        <v>140.00000000000003</v>
      </c>
      <c r="R2433" s="8">
        <f t="shared" si="454"/>
        <v>130.7629087146467</v>
      </c>
      <c r="S2433" s="8">
        <f t="shared" si="455"/>
        <v>131</v>
      </c>
      <c r="T2433" t="s">
        <v>62</v>
      </c>
    </row>
    <row r="2434" spans="1:20" x14ac:dyDescent="0.35">
      <c r="A2434" s="18" t="s">
        <v>4914</v>
      </c>
      <c r="B2434" s="18" t="s">
        <v>4915</v>
      </c>
      <c r="C2434" s="19">
        <v>381.27</v>
      </c>
      <c r="D2434" s="20">
        <f t="shared" si="444"/>
        <v>4.1362548637202016E-5</v>
      </c>
      <c r="E2434" s="10">
        <f>SUM($C$5:C2434)/SUM($C$5:$C$3941)</f>
        <v>0.97793669126654492</v>
      </c>
      <c r="F2434" t="str">
        <f t="shared" si="445"/>
        <v>C</v>
      </c>
      <c r="G2434" s="21">
        <v>4.0133684210526317</v>
      </c>
      <c r="H2434" s="22">
        <f t="shared" si="446"/>
        <v>2.4080210526315788</v>
      </c>
      <c r="I2434" s="23">
        <v>1.8269230769230771</v>
      </c>
      <c r="J2434" s="23">
        <v>2.8195476889808768</v>
      </c>
      <c r="K2434" s="24">
        <f t="shared" si="447"/>
        <v>1.5433313666000588</v>
      </c>
      <c r="L2434" t="str">
        <f t="shared" si="448"/>
        <v>Y</v>
      </c>
      <c r="M2434" s="10">
        <f t="shared" si="449"/>
        <v>0.9</v>
      </c>
      <c r="N2434" s="24">
        <f t="shared" si="450"/>
        <v>1.2815515655446006</v>
      </c>
      <c r="O2434" s="25">
        <f t="shared" si="451"/>
        <v>5.1101132828590767</v>
      </c>
      <c r="P2434" s="8">
        <f t="shared" si="452"/>
        <v>9</v>
      </c>
      <c r="Q2434" s="8">
        <f t="shared" si="453"/>
        <v>95.000000000000014</v>
      </c>
      <c r="R2434" s="8">
        <f t="shared" si="454"/>
        <v>88.827340753407896</v>
      </c>
      <c r="S2434" s="8">
        <f t="shared" si="455"/>
        <v>89</v>
      </c>
      <c r="T2434" t="s">
        <v>62</v>
      </c>
    </row>
    <row r="2435" spans="1:20" x14ac:dyDescent="0.35">
      <c r="A2435" s="18" t="s">
        <v>4916</v>
      </c>
      <c r="B2435" s="18" t="s">
        <v>4917</v>
      </c>
      <c r="C2435" s="19">
        <v>380.94</v>
      </c>
      <c r="D2435" s="20">
        <f t="shared" si="444"/>
        <v>4.1326748178077838E-5</v>
      </c>
      <c r="E2435" s="10">
        <f>SUM($C$5:C2435)/SUM($C$5:$C$3941)</f>
        <v>0.97797801801472295</v>
      </c>
      <c r="F2435" t="str">
        <f t="shared" si="445"/>
        <v>C</v>
      </c>
      <c r="G2435" s="21">
        <v>2.411012658227849</v>
      </c>
      <c r="H2435" s="22">
        <f t="shared" si="446"/>
        <v>1.4466075949367094</v>
      </c>
      <c r="I2435" s="23">
        <v>3.0384615384615379</v>
      </c>
      <c r="J2435" s="23">
        <v>5.2242328959793589</v>
      </c>
      <c r="K2435" s="24">
        <f t="shared" si="447"/>
        <v>1.719367788550169</v>
      </c>
      <c r="L2435" t="str">
        <f t="shared" si="448"/>
        <v>Y</v>
      </c>
      <c r="M2435" s="10">
        <f t="shared" si="449"/>
        <v>0.9</v>
      </c>
      <c r="N2435" s="24">
        <f t="shared" si="450"/>
        <v>1.2815515655446006</v>
      </c>
      <c r="O2435" s="25">
        <f t="shared" si="451"/>
        <v>9.468334945646145</v>
      </c>
      <c r="P2435" s="8">
        <f t="shared" si="452"/>
        <v>16</v>
      </c>
      <c r="Q2435" s="8">
        <f t="shared" si="453"/>
        <v>157.99999999999997</v>
      </c>
      <c r="R2435" s="8">
        <f t="shared" si="454"/>
        <v>147.79786851244822</v>
      </c>
      <c r="S2435" s="8">
        <f t="shared" si="455"/>
        <v>148</v>
      </c>
      <c r="T2435" t="s">
        <v>62</v>
      </c>
    </row>
    <row r="2436" spans="1:20" x14ac:dyDescent="0.35">
      <c r="A2436" s="18" t="s">
        <v>4918</v>
      </c>
      <c r="B2436" s="18" t="s">
        <v>4919</v>
      </c>
      <c r="C2436" s="19">
        <v>380.5</v>
      </c>
      <c r="D2436" s="20">
        <f t="shared" si="444"/>
        <v>4.1279014232578931E-5</v>
      </c>
      <c r="E2436" s="10">
        <f>SUM($C$5:C2436)/SUM($C$5:$C$3941)</f>
        <v>0.97801929702895551</v>
      </c>
      <c r="F2436" t="str">
        <f t="shared" si="445"/>
        <v>C</v>
      </c>
      <c r="G2436" s="21">
        <v>2.3633540372670812</v>
      </c>
      <c r="H2436" s="22">
        <f t="shared" si="446"/>
        <v>1.4180124223602486</v>
      </c>
      <c r="I2436" s="23">
        <v>3.0961538461538458</v>
      </c>
      <c r="J2436" s="23">
        <v>7.3890741158546218</v>
      </c>
      <c r="K2436" s="24">
        <f t="shared" si="447"/>
        <v>2.3865332548101885</v>
      </c>
      <c r="L2436" t="str">
        <f t="shared" si="448"/>
        <v>Z</v>
      </c>
      <c r="M2436" s="10">
        <f t="shared" si="449"/>
        <v>0.9</v>
      </c>
      <c r="N2436" s="24">
        <f t="shared" si="450"/>
        <v>1.2815515655446006</v>
      </c>
      <c r="O2436" s="25">
        <f t="shared" si="451"/>
        <v>13.391866339067617</v>
      </c>
      <c r="P2436" s="8">
        <f t="shared" si="452"/>
        <v>20</v>
      </c>
      <c r="Q2436" s="8">
        <f t="shared" si="453"/>
        <v>160.99999999999997</v>
      </c>
      <c r="R2436" s="8">
        <f t="shared" si="454"/>
        <v>150.6912093012256</v>
      </c>
      <c r="S2436" s="8">
        <f t="shared" si="455"/>
        <v>151</v>
      </c>
      <c r="T2436" t="s">
        <v>62</v>
      </c>
    </row>
    <row r="2437" spans="1:20" x14ac:dyDescent="0.35">
      <c r="A2437" s="18" t="s">
        <v>4920</v>
      </c>
      <c r="B2437" s="18" t="s">
        <v>4921</v>
      </c>
      <c r="C2437" s="19">
        <v>380.36</v>
      </c>
      <c r="D2437" s="20">
        <f t="shared" ref="D2437:D2500" si="456">C2437/SUM($C$5:$C$3941)</f>
        <v>4.1263826159011097E-5</v>
      </c>
      <c r="E2437" s="10">
        <f>SUM($C$5:C2437)/SUM($C$5:$C$3941)</f>
        <v>0.9780605608551145</v>
      </c>
      <c r="F2437" t="str">
        <f t="shared" ref="F2437:F2500" si="457">IF(E2437-D2437&lt;CutA,"A",IF(E2437-D2437&lt;CutB,"B","C"))</f>
        <v>C</v>
      </c>
      <c r="G2437" s="21">
        <v>1.3026027397260269</v>
      </c>
      <c r="H2437" s="22">
        <f t="shared" ref="H2437:H2500" si="458">G2437*CostRatio</f>
        <v>0.7815616438356161</v>
      </c>
      <c r="I2437" s="23">
        <v>5.615384615384615</v>
      </c>
      <c r="J2437" s="23">
        <v>8.8120991827165209</v>
      </c>
      <c r="K2437" s="24">
        <f t="shared" ref="K2437:K2500" si="459">IF(I2437&gt;0,J2437/I2437,0)</f>
        <v>1.5692779366481477</v>
      </c>
      <c r="L2437" t="str">
        <f t="shared" ref="L2437:L2500" si="460">IF(K2437&lt;=CutX,"X",IF(K2437&lt;=CutY,"Y","Z"))</f>
        <v>Y</v>
      </c>
      <c r="M2437" s="10">
        <f t="shared" ref="M2437:M2500" si="461">_xlfn.XLOOKUP(F2437,TargetClass,TargetLevel)</f>
        <v>0.9</v>
      </c>
      <c r="N2437" s="24">
        <f t="shared" ref="N2437:N2500" si="462">_xlfn.NORM.S.INV(M2437)</f>
        <v>1.2815515655446006</v>
      </c>
      <c r="O2437" s="25">
        <f t="shared" ref="O2437:O2500" si="463">N2437*J2437*SQRT(LeadTime)</f>
        <v>15.970939331672614</v>
      </c>
      <c r="P2437" s="8">
        <f t="shared" ref="P2437:P2500" si="464">ROUNDUP(ROUND(I2437*LeadTime+O2437,6),0)</f>
        <v>28</v>
      </c>
      <c r="Q2437" s="8">
        <f t="shared" ref="Q2437:Q2500" si="465">I2437*WeeksPerYear</f>
        <v>292</v>
      </c>
      <c r="R2437" s="8">
        <f t="shared" ref="R2437:R2500" si="466">SQRT(2*Q2437*OrderCost/(HoldingRate*H2437))</f>
        <v>273.35360434816067</v>
      </c>
      <c r="S2437" s="8">
        <f t="shared" ref="S2437:S2500" si="467">MAX(ROUNDUP(ROUND(R2437,6),0),ROUNDUP(ROUND(I2437,6),0))</f>
        <v>274</v>
      </c>
      <c r="T2437" t="s">
        <v>62</v>
      </c>
    </row>
    <row r="2438" spans="1:20" x14ac:dyDescent="0.35">
      <c r="A2438" s="18" t="s">
        <v>4922</v>
      </c>
      <c r="B2438" s="18" t="s">
        <v>4923</v>
      </c>
      <c r="C2438" s="19">
        <v>380.18</v>
      </c>
      <c r="D2438" s="20">
        <f t="shared" si="456"/>
        <v>4.124429863585245E-5</v>
      </c>
      <c r="E2438" s="10">
        <f>SUM($C$5:C2438)/SUM($C$5:$C$3941)</f>
        <v>0.97810180515375023</v>
      </c>
      <c r="F2438" t="str">
        <f t="shared" si="457"/>
        <v>C</v>
      </c>
      <c r="G2438" s="21">
        <v>0.32973113616652211</v>
      </c>
      <c r="H2438" s="22">
        <f t="shared" si="458"/>
        <v>0.19783868169991325</v>
      </c>
      <c r="I2438" s="23">
        <v>22.17307692307692</v>
      </c>
      <c r="J2438" s="23">
        <v>51.383495158081963</v>
      </c>
      <c r="K2438" s="24">
        <f t="shared" si="459"/>
        <v>2.3173822621164462</v>
      </c>
      <c r="L2438" t="str">
        <f t="shared" si="460"/>
        <v>Z</v>
      </c>
      <c r="M2438" s="10">
        <f t="shared" si="461"/>
        <v>0.9</v>
      </c>
      <c r="N2438" s="24">
        <f t="shared" si="462"/>
        <v>1.2815515655446006</v>
      </c>
      <c r="O2438" s="25">
        <f t="shared" si="463"/>
        <v>93.126809719592799</v>
      </c>
      <c r="P2438" s="8">
        <f t="shared" si="464"/>
        <v>138</v>
      </c>
      <c r="Q2438" s="8">
        <f t="shared" si="465"/>
        <v>1152.9999999999998</v>
      </c>
      <c r="R2438" s="8">
        <f t="shared" si="466"/>
        <v>1079.6277697130629</v>
      </c>
      <c r="S2438" s="8">
        <f t="shared" si="467"/>
        <v>1080</v>
      </c>
      <c r="T2438" t="s">
        <v>62</v>
      </c>
    </row>
    <row r="2439" spans="1:20" x14ac:dyDescent="0.35">
      <c r="A2439" s="18" t="s">
        <v>4924</v>
      </c>
      <c r="B2439" s="18" t="s">
        <v>4925</v>
      </c>
      <c r="C2439" s="19">
        <v>379.73</v>
      </c>
      <c r="D2439" s="20">
        <f t="shared" si="456"/>
        <v>4.1195479827955839E-5</v>
      </c>
      <c r="E2439" s="10">
        <f>SUM($C$5:C2439)/SUM($C$5:$C$3941)</f>
        <v>0.97814300063357829</v>
      </c>
      <c r="F2439" t="str">
        <f t="shared" si="457"/>
        <v>C</v>
      </c>
      <c r="G2439" s="21">
        <v>1.6582096069868999</v>
      </c>
      <c r="H2439" s="22">
        <f t="shared" si="458"/>
        <v>0.99492576419213985</v>
      </c>
      <c r="I2439" s="23">
        <v>4.4038461538461542</v>
      </c>
      <c r="J2439" s="23">
        <v>20.35880078076233</v>
      </c>
      <c r="K2439" s="24">
        <f t="shared" si="459"/>
        <v>4.622959129256075</v>
      </c>
      <c r="L2439" t="str">
        <f t="shared" si="460"/>
        <v>Z</v>
      </c>
      <c r="M2439" s="10">
        <f t="shared" si="461"/>
        <v>0.9</v>
      </c>
      <c r="N2439" s="24">
        <f t="shared" si="462"/>
        <v>1.2815515655446006</v>
      </c>
      <c r="O2439" s="25">
        <f t="shared" si="463"/>
        <v>36.898038185145566</v>
      </c>
      <c r="P2439" s="8">
        <f t="shared" si="464"/>
        <v>46</v>
      </c>
      <c r="Q2439" s="8">
        <f t="shared" si="465"/>
        <v>229.00000000000003</v>
      </c>
      <c r="R2439" s="8">
        <f t="shared" si="466"/>
        <v>214.55438766598226</v>
      </c>
      <c r="S2439" s="8">
        <f t="shared" si="467"/>
        <v>215</v>
      </c>
      <c r="T2439" t="s">
        <v>175</v>
      </c>
    </row>
    <row r="2440" spans="1:20" x14ac:dyDescent="0.35">
      <c r="A2440" s="18" t="s">
        <v>4926</v>
      </c>
      <c r="B2440" s="18" t="s">
        <v>4927</v>
      </c>
      <c r="C2440" s="19">
        <v>379.09</v>
      </c>
      <c r="D2440" s="20">
        <f t="shared" si="456"/>
        <v>4.1126048634502877E-5</v>
      </c>
      <c r="E2440" s="10">
        <f>SUM($C$5:C2440)/SUM($C$5:$C$3941)</f>
        <v>0.97818412668221277</v>
      </c>
      <c r="F2440" t="str">
        <f t="shared" si="457"/>
        <v>C</v>
      </c>
      <c r="G2440" s="21">
        <v>1.9440512820512821</v>
      </c>
      <c r="H2440" s="22">
        <f t="shared" si="458"/>
        <v>1.1664307692307692</v>
      </c>
      <c r="I2440" s="23">
        <v>3.75</v>
      </c>
      <c r="J2440" s="23">
        <v>21.662179022434469</v>
      </c>
      <c r="K2440" s="24">
        <f t="shared" si="459"/>
        <v>5.7765810726491917</v>
      </c>
      <c r="L2440" t="str">
        <f t="shared" si="460"/>
        <v>Z</v>
      </c>
      <c r="M2440" s="10">
        <f t="shared" si="461"/>
        <v>0.9</v>
      </c>
      <c r="N2440" s="24">
        <f t="shared" si="462"/>
        <v>1.2815515655446006</v>
      </c>
      <c r="O2440" s="25">
        <f t="shared" si="463"/>
        <v>39.260264754814159</v>
      </c>
      <c r="P2440" s="8">
        <f t="shared" si="464"/>
        <v>47</v>
      </c>
      <c r="Q2440" s="8">
        <f t="shared" si="465"/>
        <v>195</v>
      </c>
      <c r="R2440" s="8">
        <f t="shared" si="466"/>
        <v>182.85330726900563</v>
      </c>
      <c r="S2440" s="8">
        <f t="shared" si="467"/>
        <v>183</v>
      </c>
      <c r="T2440" t="s">
        <v>175</v>
      </c>
    </row>
    <row r="2441" spans="1:20" x14ac:dyDescent="0.35">
      <c r="A2441" s="18" t="s">
        <v>4928</v>
      </c>
      <c r="B2441" s="18" t="s">
        <v>4929</v>
      </c>
      <c r="C2441" s="19">
        <v>378.86</v>
      </c>
      <c r="D2441" s="20">
        <f t="shared" si="456"/>
        <v>4.1101096799355727E-5</v>
      </c>
      <c r="E2441" s="10">
        <f>SUM($C$5:C2441)/SUM($C$5:$C$3941)</f>
        <v>0.97822522777901211</v>
      </c>
      <c r="F2441" t="str">
        <f t="shared" si="457"/>
        <v>C</v>
      </c>
      <c r="G2441" s="21">
        <v>2.3101219512195121</v>
      </c>
      <c r="H2441" s="22">
        <f t="shared" si="458"/>
        <v>1.3860731707317073</v>
      </c>
      <c r="I2441" s="23">
        <v>3.1538461538461542</v>
      </c>
      <c r="J2441" s="23">
        <v>6.063017482695817</v>
      </c>
      <c r="K2441" s="24">
        <f t="shared" si="459"/>
        <v>1.9224201774401368</v>
      </c>
      <c r="L2441" t="str">
        <f t="shared" si="460"/>
        <v>Y</v>
      </c>
      <c r="M2441" s="10">
        <f t="shared" si="461"/>
        <v>0.9</v>
      </c>
      <c r="N2441" s="24">
        <f t="shared" si="462"/>
        <v>1.2815515655446006</v>
      </c>
      <c r="O2441" s="25">
        <f t="shared" si="463"/>
        <v>10.988537733770118</v>
      </c>
      <c r="P2441" s="8">
        <f t="shared" si="464"/>
        <v>18</v>
      </c>
      <c r="Q2441" s="8">
        <f t="shared" si="465"/>
        <v>164.00000000000003</v>
      </c>
      <c r="R2441" s="8">
        <f t="shared" si="466"/>
        <v>153.83099290870547</v>
      </c>
      <c r="S2441" s="8">
        <f t="shared" si="467"/>
        <v>154</v>
      </c>
      <c r="T2441" t="s">
        <v>62</v>
      </c>
    </row>
    <row r="2442" spans="1:20" x14ac:dyDescent="0.35">
      <c r="A2442" s="18" t="s">
        <v>4930</v>
      </c>
      <c r="B2442" s="18" t="s">
        <v>4931</v>
      </c>
      <c r="C2442" s="19">
        <v>378.65</v>
      </c>
      <c r="D2442" s="20">
        <f t="shared" si="456"/>
        <v>4.107831468900397E-5</v>
      </c>
      <c r="E2442" s="10">
        <f>SUM($C$5:C2442)/SUM($C$5:$C$3941)</f>
        <v>0.97826630609370113</v>
      </c>
      <c r="F2442" t="str">
        <f t="shared" si="457"/>
        <v>C</v>
      </c>
      <c r="G2442" s="21">
        <v>0.38017068273092369</v>
      </c>
      <c r="H2442" s="22">
        <f t="shared" si="458"/>
        <v>0.22810240963855422</v>
      </c>
      <c r="I2442" s="23">
        <v>19.15384615384615</v>
      </c>
      <c r="J2442" s="23">
        <v>56.223428448340563</v>
      </c>
      <c r="K2442" s="24">
        <f t="shared" si="459"/>
        <v>2.9353597181864557</v>
      </c>
      <c r="L2442" t="str">
        <f t="shared" si="460"/>
        <v>Z</v>
      </c>
      <c r="M2442" s="10">
        <f t="shared" si="461"/>
        <v>0.9</v>
      </c>
      <c r="N2442" s="24">
        <f t="shared" si="462"/>
        <v>1.2815515655446006</v>
      </c>
      <c r="O2442" s="25">
        <f t="shared" si="463"/>
        <v>101.8986448232728</v>
      </c>
      <c r="P2442" s="8">
        <f t="shared" si="464"/>
        <v>141</v>
      </c>
      <c r="Q2442" s="8">
        <f t="shared" si="465"/>
        <v>995.99999999999977</v>
      </c>
      <c r="R2442" s="8">
        <f t="shared" si="466"/>
        <v>934.50091400319718</v>
      </c>
      <c r="S2442" s="8">
        <f t="shared" si="467"/>
        <v>935</v>
      </c>
      <c r="T2442" t="s">
        <v>62</v>
      </c>
    </row>
    <row r="2443" spans="1:20" x14ac:dyDescent="0.35">
      <c r="A2443" s="18" t="s">
        <v>4932</v>
      </c>
      <c r="B2443" s="18" t="s">
        <v>4933</v>
      </c>
      <c r="C2443" s="19">
        <v>378.07</v>
      </c>
      <c r="D2443" s="20">
        <f t="shared" si="456"/>
        <v>4.1015392669937228E-5</v>
      </c>
      <c r="E2443" s="10">
        <f>SUM($C$5:C2443)/SUM($C$5:$C$3941)</f>
        <v>0.97830732148637112</v>
      </c>
      <c r="F2443" t="str">
        <f t="shared" si="457"/>
        <v>C</v>
      </c>
      <c r="G2443" s="21">
        <v>1.211762820512821</v>
      </c>
      <c r="H2443" s="22">
        <f t="shared" si="458"/>
        <v>0.72705769230769257</v>
      </c>
      <c r="I2443" s="23">
        <v>6</v>
      </c>
      <c r="J2443" s="23">
        <v>21.20950582297716</v>
      </c>
      <c r="K2443" s="24">
        <f t="shared" si="459"/>
        <v>3.5349176371628599</v>
      </c>
      <c r="L2443" t="str">
        <f t="shared" si="460"/>
        <v>Z</v>
      </c>
      <c r="M2443" s="10">
        <f t="shared" si="461"/>
        <v>0.9</v>
      </c>
      <c r="N2443" s="24">
        <f t="shared" si="462"/>
        <v>1.2815515655446006</v>
      </c>
      <c r="O2443" s="25">
        <f t="shared" si="463"/>
        <v>38.439845459059235</v>
      </c>
      <c r="P2443" s="8">
        <f t="shared" si="464"/>
        <v>51</v>
      </c>
      <c r="Q2443" s="8">
        <f t="shared" si="465"/>
        <v>312</v>
      </c>
      <c r="R2443" s="8">
        <f t="shared" si="466"/>
        <v>292.95968366496231</v>
      </c>
      <c r="S2443" s="8">
        <f t="shared" si="467"/>
        <v>293</v>
      </c>
      <c r="T2443" t="s">
        <v>62</v>
      </c>
    </row>
    <row r="2444" spans="1:20" x14ac:dyDescent="0.35">
      <c r="A2444" s="18" t="s">
        <v>4934</v>
      </c>
      <c r="B2444" s="18" t="s">
        <v>4935</v>
      </c>
      <c r="C2444" s="19">
        <v>377.96</v>
      </c>
      <c r="D2444" s="20">
        <f t="shared" si="456"/>
        <v>4.1003459183562498E-5</v>
      </c>
      <c r="E2444" s="10">
        <f>SUM($C$5:C2444)/SUM($C$5:$C$3941)</f>
        <v>0.97834832494555468</v>
      </c>
      <c r="F2444" t="str">
        <f t="shared" si="457"/>
        <v>C</v>
      </c>
      <c r="G2444" s="21">
        <v>0.9355445544554456</v>
      </c>
      <c r="H2444" s="22">
        <f t="shared" si="458"/>
        <v>0.56132673267326738</v>
      </c>
      <c r="I2444" s="23">
        <v>7.7692307692307692</v>
      </c>
      <c r="J2444" s="23">
        <v>33.803709846652652</v>
      </c>
      <c r="K2444" s="24">
        <f t="shared" si="459"/>
        <v>4.3509725545196485</v>
      </c>
      <c r="L2444" t="str">
        <f t="shared" si="460"/>
        <v>Z</v>
      </c>
      <c r="M2444" s="10">
        <f t="shared" si="461"/>
        <v>0.9</v>
      </c>
      <c r="N2444" s="24">
        <f t="shared" si="462"/>
        <v>1.2815515655446006</v>
      </c>
      <c r="O2444" s="25">
        <f t="shared" si="463"/>
        <v>61.265424724818509</v>
      </c>
      <c r="P2444" s="8">
        <f t="shared" si="464"/>
        <v>77</v>
      </c>
      <c r="Q2444" s="8">
        <f t="shared" si="465"/>
        <v>404</v>
      </c>
      <c r="R2444" s="8">
        <f t="shared" si="466"/>
        <v>379.40042897266068</v>
      </c>
      <c r="S2444" s="8">
        <f t="shared" si="467"/>
        <v>380</v>
      </c>
      <c r="T2444" t="s">
        <v>62</v>
      </c>
    </row>
    <row r="2445" spans="1:20" x14ac:dyDescent="0.35">
      <c r="A2445" s="18" t="s">
        <v>4936</v>
      </c>
      <c r="B2445" s="18" t="s">
        <v>4937</v>
      </c>
      <c r="C2445" s="19">
        <v>377.28</v>
      </c>
      <c r="D2445" s="20">
        <f t="shared" si="456"/>
        <v>4.092968854051873E-5</v>
      </c>
      <c r="E2445" s="10">
        <f>SUM($C$5:C2445)/SUM($C$5:$C$3941)</f>
        <v>0.97838925463409521</v>
      </c>
      <c r="F2445" t="str">
        <f t="shared" si="457"/>
        <v>C</v>
      </c>
      <c r="G2445" s="21">
        <v>0.44595744680851068</v>
      </c>
      <c r="H2445" s="22">
        <f t="shared" si="458"/>
        <v>0.26757446808510638</v>
      </c>
      <c r="I2445" s="23">
        <v>16.26923076923077</v>
      </c>
      <c r="J2445" s="23">
        <v>32.79593194800016</v>
      </c>
      <c r="K2445" s="24">
        <f t="shared" si="459"/>
        <v>2.0158256043688039</v>
      </c>
      <c r="L2445" t="str">
        <f t="shared" si="460"/>
        <v>Z</v>
      </c>
      <c r="M2445" s="10">
        <f t="shared" si="461"/>
        <v>0.9</v>
      </c>
      <c r="N2445" s="24">
        <f t="shared" si="462"/>
        <v>1.2815515655446006</v>
      </c>
      <c r="O2445" s="25">
        <f t="shared" si="463"/>
        <v>59.438940552835128</v>
      </c>
      <c r="P2445" s="8">
        <f t="shared" si="464"/>
        <v>92</v>
      </c>
      <c r="Q2445" s="8">
        <f t="shared" si="465"/>
        <v>846</v>
      </c>
      <c r="R2445" s="8">
        <f t="shared" si="466"/>
        <v>795.20269632608438</v>
      </c>
      <c r="S2445" s="8">
        <f t="shared" si="467"/>
        <v>796</v>
      </c>
      <c r="T2445" t="s">
        <v>62</v>
      </c>
    </row>
    <row r="2446" spans="1:20" x14ac:dyDescent="0.35">
      <c r="A2446" s="18" t="s">
        <v>4938</v>
      </c>
      <c r="B2446" s="18" t="s">
        <v>4939</v>
      </c>
      <c r="C2446" s="19">
        <v>376.96</v>
      </c>
      <c r="D2446" s="20">
        <f t="shared" si="456"/>
        <v>4.0894972943792256E-5</v>
      </c>
      <c r="E2446" s="10">
        <f>SUM($C$5:C2446)/SUM($C$5:$C$3941)</f>
        <v>0.97843014960703911</v>
      </c>
      <c r="F2446" t="str">
        <f t="shared" si="457"/>
        <v>C</v>
      </c>
      <c r="G2446" s="21">
        <v>0.73624999999999996</v>
      </c>
      <c r="H2446" s="22">
        <f t="shared" si="458"/>
        <v>0.44174999999999998</v>
      </c>
      <c r="I2446" s="23">
        <v>9.8461538461538467</v>
      </c>
      <c r="J2446" s="23">
        <v>42.125575397424583</v>
      </c>
      <c r="K2446" s="24">
        <f t="shared" si="459"/>
        <v>4.2783787513009344</v>
      </c>
      <c r="L2446" t="str">
        <f t="shared" si="460"/>
        <v>Z</v>
      </c>
      <c r="M2446" s="10">
        <f t="shared" si="461"/>
        <v>0.9</v>
      </c>
      <c r="N2446" s="24">
        <f t="shared" si="462"/>
        <v>1.2815515655446006</v>
      </c>
      <c r="O2446" s="25">
        <f t="shared" si="463"/>
        <v>76.347870698462557</v>
      </c>
      <c r="P2446" s="8">
        <f t="shared" si="464"/>
        <v>97</v>
      </c>
      <c r="Q2446" s="8">
        <f t="shared" si="465"/>
        <v>512</v>
      </c>
      <c r="R2446" s="8">
        <f t="shared" si="466"/>
        <v>481.46164930448032</v>
      </c>
      <c r="S2446" s="8">
        <f t="shared" si="467"/>
        <v>482</v>
      </c>
      <c r="T2446" t="s">
        <v>62</v>
      </c>
    </row>
    <row r="2447" spans="1:20" x14ac:dyDescent="0.35">
      <c r="A2447" s="18" t="s">
        <v>4940</v>
      </c>
      <c r="B2447" s="18" t="s">
        <v>4941</v>
      </c>
      <c r="C2447" s="19">
        <v>376.95</v>
      </c>
      <c r="D2447" s="20">
        <f t="shared" si="456"/>
        <v>4.0893888081394552E-5</v>
      </c>
      <c r="E2447" s="10">
        <f>SUM($C$5:C2447)/SUM($C$5:$C$3941)</f>
        <v>0.97847104349512037</v>
      </c>
      <c r="F2447" t="str">
        <f t="shared" si="457"/>
        <v>C</v>
      </c>
      <c r="G2447" s="21">
        <v>0.72212643678160915</v>
      </c>
      <c r="H2447" s="22">
        <f t="shared" si="458"/>
        <v>0.43327586206896546</v>
      </c>
      <c r="I2447" s="23">
        <v>10.03846153846154</v>
      </c>
      <c r="J2447" s="23">
        <v>24.81615661135455</v>
      </c>
      <c r="K2447" s="24">
        <f t="shared" si="459"/>
        <v>2.4721075551540928</v>
      </c>
      <c r="L2447" t="str">
        <f t="shared" si="460"/>
        <v>Z</v>
      </c>
      <c r="M2447" s="10">
        <f t="shared" si="461"/>
        <v>0.9</v>
      </c>
      <c r="N2447" s="24">
        <f t="shared" si="462"/>
        <v>1.2815515655446006</v>
      </c>
      <c r="O2447" s="25">
        <f t="shared" si="463"/>
        <v>44.976494643022185</v>
      </c>
      <c r="P2447" s="8">
        <f t="shared" si="464"/>
        <v>66</v>
      </c>
      <c r="Q2447" s="8">
        <f t="shared" si="465"/>
        <v>522.00000000000011</v>
      </c>
      <c r="R2447" s="8">
        <f t="shared" si="466"/>
        <v>490.8717081113096</v>
      </c>
      <c r="S2447" s="8">
        <f t="shared" si="467"/>
        <v>491</v>
      </c>
      <c r="T2447" t="s">
        <v>62</v>
      </c>
    </row>
    <row r="2448" spans="1:20" x14ac:dyDescent="0.35">
      <c r="A2448" s="18" t="s">
        <v>4942</v>
      </c>
      <c r="B2448" s="18" t="s">
        <v>4943</v>
      </c>
      <c r="C2448" s="19">
        <v>376.83</v>
      </c>
      <c r="D2448" s="20">
        <f t="shared" si="456"/>
        <v>4.0880869732622119E-5</v>
      </c>
      <c r="E2448" s="10">
        <f>SUM($C$5:C2448)/SUM($C$5:$C$3941)</f>
        <v>0.97851192436485301</v>
      </c>
      <c r="F2448" t="str">
        <f t="shared" si="457"/>
        <v>C</v>
      </c>
      <c r="G2448" s="21">
        <v>2.8765648854961832</v>
      </c>
      <c r="H2448" s="22">
        <f t="shared" si="458"/>
        <v>1.7259389312977098</v>
      </c>
      <c r="I2448" s="23">
        <v>2.5192307692307692</v>
      </c>
      <c r="J2448" s="23">
        <v>5.271047016635662</v>
      </c>
      <c r="K2448" s="24">
        <f t="shared" si="459"/>
        <v>2.092324006603469</v>
      </c>
      <c r="L2448" t="str">
        <f t="shared" si="460"/>
        <v>Z</v>
      </c>
      <c r="M2448" s="10">
        <f t="shared" si="461"/>
        <v>0.9</v>
      </c>
      <c r="N2448" s="24">
        <f t="shared" si="462"/>
        <v>1.2815515655446006</v>
      </c>
      <c r="O2448" s="25">
        <f t="shared" si="463"/>
        <v>9.5531802776566881</v>
      </c>
      <c r="P2448" s="8">
        <f t="shared" si="464"/>
        <v>15</v>
      </c>
      <c r="Q2448" s="8">
        <f t="shared" si="465"/>
        <v>131</v>
      </c>
      <c r="R2448" s="8">
        <f t="shared" si="466"/>
        <v>123.20772347453786</v>
      </c>
      <c r="S2448" s="8">
        <f t="shared" si="467"/>
        <v>124</v>
      </c>
      <c r="T2448" t="s">
        <v>62</v>
      </c>
    </row>
    <row r="2449" spans="1:20" x14ac:dyDescent="0.35">
      <c r="A2449" s="18" t="s">
        <v>4944</v>
      </c>
      <c r="B2449" s="18" t="s">
        <v>4945</v>
      </c>
      <c r="C2449" s="19">
        <v>376.82</v>
      </c>
      <c r="D2449" s="20">
        <f t="shared" si="456"/>
        <v>4.0879784870224422E-5</v>
      </c>
      <c r="E2449" s="10">
        <f>SUM($C$5:C2449)/SUM($C$5:$C$3941)</f>
        <v>0.97855280414972323</v>
      </c>
      <c r="F2449" t="str">
        <f t="shared" si="457"/>
        <v>C</v>
      </c>
      <c r="G2449" s="21">
        <v>0.89505938242280281</v>
      </c>
      <c r="H2449" s="22">
        <f t="shared" si="458"/>
        <v>0.53703562945368166</v>
      </c>
      <c r="I2449" s="23">
        <v>8.0961538461538467</v>
      </c>
      <c r="J2449" s="23">
        <v>12.563969048448699</v>
      </c>
      <c r="K2449" s="24">
        <f t="shared" si="459"/>
        <v>1.5518441580031648</v>
      </c>
      <c r="L2449" t="str">
        <f t="shared" si="460"/>
        <v>Y</v>
      </c>
      <c r="M2449" s="10">
        <f t="shared" si="461"/>
        <v>0.9</v>
      </c>
      <c r="N2449" s="24">
        <f t="shared" si="462"/>
        <v>1.2815515655446006</v>
      </c>
      <c r="O2449" s="25">
        <f t="shared" si="463"/>
        <v>22.770781771424566</v>
      </c>
      <c r="P2449" s="8">
        <f t="shared" si="464"/>
        <v>39</v>
      </c>
      <c r="Q2449" s="8">
        <f t="shared" si="465"/>
        <v>421</v>
      </c>
      <c r="R2449" s="8">
        <f t="shared" si="466"/>
        <v>395.9628995713951</v>
      </c>
      <c r="S2449" s="8">
        <f t="shared" si="467"/>
        <v>396</v>
      </c>
      <c r="T2449" t="s">
        <v>62</v>
      </c>
    </row>
    <row r="2450" spans="1:20" x14ac:dyDescent="0.35">
      <c r="A2450" s="18" t="s">
        <v>4946</v>
      </c>
      <c r="B2450" s="18" t="s">
        <v>4947</v>
      </c>
      <c r="C2450" s="19">
        <v>376.58</v>
      </c>
      <c r="D2450" s="20">
        <f t="shared" si="456"/>
        <v>4.0853748172679562E-5</v>
      </c>
      <c r="E2450" s="10">
        <f>SUM($C$5:C2450)/SUM($C$5:$C$3941)</f>
        <v>0.97859365789789599</v>
      </c>
      <c r="F2450" t="str">
        <f t="shared" si="457"/>
        <v>C</v>
      </c>
      <c r="G2450" s="21">
        <v>1.3167132867132869</v>
      </c>
      <c r="H2450" s="22">
        <f t="shared" si="458"/>
        <v>0.79002797202797215</v>
      </c>
      <c r="I2450" s="23">
        <v>5.5</v>
      </c>
      <c r="J2450" s="23">
        <v>9.7206067752188883</v>
      </c>
      <c r="K2450" s="24">
        <f t="shared" si="459"/>
        <v>1.7673830500397978</v>
      </c>
      <c r="L2450" t="str">
        <f t="shared" si="460"/>
        <v>Y</v>
      </c>
      <c r="M2450" s="10">
        <f t="shared" si="461"/>
        <v>0.9</v>
      </c>
      <c r="N2450" s="24">
        <f t="shared" si="462"/>
        <v>1.2815515655446006</v>
      </c>
      <c r="O2450" s="25">
        <f t="shared" si="463"/>
        <v>17.617507231257502</v>
      </c>
      <c r="P2450" s="8">
        <f t="shared" si="464"/>
        <v>29</v>
      </c>
      <c r="Q2450" s="8">
        <f t="shared" si="465"/>
        <v>286</v>
      </c>
      <c r="R2450" s="8">
        <f t="shared" si="466"/>
        <v>269.07712591410331</v>
      </c>
      <c r="S2450" s="8">
        <f t="shared" si="467"/>
        <v>270</v>
      </c>
      <c r="T2450" t="s">
        <v>62</v>
      </c>
    </row>
    <row r="2451" spans="1:20" x14ac:dyDescent="0.35">
      <c r="A2451" s="18" t="s">
        <v>4948</v>
      </c>
      <c r="B2451" s="18" t="s">
        <v>4949</v>
      </c>
      <c r="C2451" s="19">
        <v>375.8</v>
      </c>
      <c r="D2451" s="20">
        <f t="shared" si="456"/>
        <v>4.0769128905658773E-5</v>
      </c>
      <c r="E2451" s="10">
        <f>SUM($C$5:C2451)/SUM($C$5:$C$3941)</f>
        <v>0.9786344270268017</v>
      </c>
      <c r="F2451" t="str">
        <f t="shared" si="457"/>
        <v>C</v>
      </c>
      <c r="G2451" s="21">
        <v>2.0204301075268818</v>
      </c>
      <c r="H2451" s="22">
        <f t="shared" si="458"/>
        <v>1.2122580645161289</v>
      </c>
      <c r="I2451" s="23">
        <v>3.5769230769230771</v>
      </c>
      <c r="J2451" s="23">
        <v>11.90212726718056</v>
      </c>
      <c r="K2451" s="24">
        <f t="shared" si="459"/>
        <v>3.3274764402870383</v>
      </c>
      <c r="L2451" t="str">
        <f t="shared" si="460"/>
        <v>Z</v>
      </c>
      <c r="M2451" s="10">
        <f t="shared" si="461"/>
        <v>0.9</v>
      </c>
      <c r="N2451" s="24">
        <f t="shared" si="462"/>
        <v>1.2815515655446006</v>
      </c>
      <c r="O2451" s="25">
        <f t="shared" si="463"/>
        <v>21.5712679306667</v>
      </c>
      <c r="P2451" s="8">
        <f t="shared" si="464"/>
        <v>29</v>
      </c>
      <c r="Q2451" s="8">
        <f t="shared" si="465"/>
        <v>186</v>
      </c>
      <c r="R2451" s="8">
        <f t="shared" si="466"/>
        <v>175.17572717464458</v>
      </c>
      <c r="S2451" s="8">
        <f t="shared" si="467"/>
        <v>176</v>
      </c>
      <c r="T2451" t="s">
        <v>175</v>
      </c>
    </row>
    <row r="2452" spans="1:20" x14ac:dyDescent="0.35">
      <c r="A2452" s="18" t="s">
        <v>4950</v>
      </c>
      <c r="B2452" s="18" t="s">
        <v>4951</v>
      </c>
      <c r="C2452" s="19">
        <v>375.45</v>
      </c>
      <c r="D2452" s="20">
        <f t="shared" si="456"/>
        <v>4.0731158721739182E-5</v>
      </c>
      <c r="E2452" s="10">
        <f>SUM($C$5:C2452)/SUM($C$5:$C$3941)</f>
        <v>0.97867515818552331</v>
      </c>
      <c r="F2452" t="str">
        <f t="shared" si="457"/>
        <v>C</v>
      </c>
      <c r="G2452" s="21">
        <v>0.7524048096192385</v>
      </c>
      <c r="H2452" s="22">
        <f t="shared" si="458"/>
        <v>0.45144288577154307</v>
      </c>
      <c r="I2452" s="23">
        <v>9.5961538461538467</v>
      </c>
      <c r="J2452" s="23">
        <v>33.260858239068277</v>
      </c>
      <c r="K2452" s="24">
        <f t="shared" si="459"/>
        <v>3.4660613796223454</v>
      </c>
      <c r="L2452" t="str">
        <f t="shared" si="460"/>
        <v>Z</v>
      </c>
      <c r="M2452" s="10">
        <f t="shared" si="461"/>
        <v>0.9</v>
      </c>
      <c r="N2452" s="24">
        <f t="shared" si="462"/>
        <v>1.2815515655446006</v>
      </c>
      <c r="O2452" s="25">
        <f t="shared" si="463"/>
        <v>60.281567199946856</v>
      </c>
      <c r="P2452" s="8">
        <f t="shared" si="464"/>
        <v>80</v>
      </c>
      <c r="Q2452" s="8">
        <f t="shared" si="465"/>
        <v>499</v>
      </c>
      <c r="R2452" s="8">
        <f t="shared" si="466"/>
        <v>470.17968851794143</v>
      </c>
      <c r="S2452" s="8">
        <f t="shared" si="467"/>
        <v>471</v>
      </c>
      <c r="T2452" t="s">
        <v>62</v>
      </c>
    </row>
    <row r="2453" spans="1:20" x14ac:dyDescent="0.35">
      <c r="A2453" s="18" t="s">
        <v>4952</v>
      </c>
      <c r="B2453" s="18" t="s">
        <v>4953</v>
      </c>
      <c r="C2453" s="19">
        <v>375.09</v>
      </c>
      <c r="D2453" s="20">
        <f t="shared" si="456"/>
        <v>4.0692103675421888E-5</v>
      </c>
      <c r="E2453" s="10">
        <f>SUM($C$5:C2453)/SUM($C$5:$C$3941)</f>
        <v>0.97871585028919872</v>
      </c>
      <c r="F2453" t="str">
        <f t="shared" si="457"/>
        <v>C</v>
      </c>
      <c r="G2453" s="21">
        <v>0.42769669327251991</v>
      </c>
      <c r="H2453" s="22">
        <f t="shared" si="458"/>
        <v>0.25661801596351191</v>
      </c>
      <c r="I2453" s="23">
        <v>16.86538461538462</v>
      </c>
      <c r="J2453" s="23">
        <v>33.558861864686243</v>
      </c>
      <c r="K2453" s="24">
        <f t="shared" si="459"/>
        <v>1.9898070888981574</v>
      </c>
      <c r="L2453" t="str">
        <f t="shared" si="460"/>
        <v>Y</v>
      </c>
      <c r="M2453" s="10">
        <f t="shared" si="461"/>
        <v>0.9</v>
      </c>
      <c r="N2453" s="24">
        <f t="shared" si="462"/>
        <v>1.2815515655446006</v>
      </c>
      <c r="O2453" s="25">
        <f t="shared" si="463"/>
        <v>60.821665277224255</v>
      </c>
      <c r="P2453" s="8">
        <f t="shared" si="464"/>
        <v>95</v>
      </c>
      <c r="Q2453" s="8">
        <f t="shared" si="465"/>
        <v>877.00000000000023</v>
      </c>
      <c r="R2453" s="8">
        <f t="shared" si="466"/>
        <v>826.74432610018266</v>
      </c>
      <c r="S2453" s="8">
        <f t="shared" si="467"/>
        <v>827</v>
      </c>
      <c r="T2453" t="s">
        <v>62</v>
      </c>
    </row>
    <row r="2454" spans="1:20" x14ac:dyDescent="0.35">
      <c r="A2454" s="18" t="s">
        <v>4954</v>
      </c>
      <c r="B2454" s="18" t="s">
        <v>4955</v>
      </c>
      <c r="C2454" s="19">
        <v>375</v>
      </c>
      <c r="D2454" s="20">
        <f t="shared" si="456"/>
        <v>4.0682339913842571E-5</v>
      </c>
      <c r="E2454" s="10">
        <f>SUM($C$5:C2454)/SUM($C$5:$C$3941)</f>
        <v>0.97875653262911255</v>
      </c>
      <c r="F2454" t="str">
        <f t="shared" si="457"/>
        <v>C</v>
      </c>
      <c r="G2454" s="21">
        <v>3.75</v>
      </c>
      <c r="H2454" s="22">
        <f t="shared" si="458"/>
        <v>2.25</v>
      </c>
      <c r="I2454" s="23">
        <v>1.9230769230769229</v>
      </c>
      <c r="J2454" s="23">
        <v>4.4582866393574001</v>
      </c>
      <c r="K2454" s="24">
        <f t="shared" si="459"/>
        <v>2.3183090524658483</v>
      </c>
      <c r="L2454" t="str">
        <f t="shared" si="460"/>
        <v>Z</v>
      </c>
      <c r="M2454" s="10">
        <f t="shared" si="461"/>
        <v>0.9</v>
      </c>
      <c r="N2454" s="24">
        <f t="shared" si="462"/>
        <v>1.2815515655446006</v>
      </c>
      <c r="O2454" s="25">
        <f t="shared" si="463"/>
        <v>8.0801434441451381</v>
      </c>
      <c r="P2454" s="8">
        <f t="shared" si="464"/>
        <v>12</v>
      </c>
      <c r="Q2454" s="8">
        <f t="shared" si="465"/>
        <v>99.999999999999986</v>
      </c>
      <c r="R2454" s="8">
        <f t="shared" si="466"/>
        <v>94.280904158206326</v>
      </c>
      <c r="S2454" s="8">
        <f t="shared" si="467"/>
        <v>95</v>
      </c>
      <c r="T2454" t="s">
        <v>175</v>
      </c>
    </row>
    <row r="2455" spans="1:20" x14ac:dyDescent="0.35">
      <c r="A2455" s="18" t="s">
        <v>4956</v>
      </c>
      <c r="B2455" s="18" t="s">
        <v>4957</v>
      </c>
      <c r="C2455" s="19">
        <v>374.73</v>
      </c>
      <c r="D2455" s="20">
        <f t="shared" si="456"/>
        <v>4.0653048629104607E-5</v>
      </c>
      <c r="E2455" s="10">
        <f>SUM($C$5:C2455)/SUM($C$5:$C$3941)</f>
        <v>0.97879718567774177</v>
      </c>
      <c r="F2455" t="str">
        <f t="shared" si="457"/>
        <v>C</v>
      </c>
      <c r="G2455" s="21">
        <v>1.561375</v>
      </c>
      <c r="H2455" s="22">
        <f t="shared" si="458"/>
        <v>0.93682499999999991</v>
      </c>
      <c r="I2455" s="23">
        <v>4.615384615384615</v>
      </c>
      <c r="J2455" s="23">
        <v>11.919918814952259</v>
      </c>
      <c r="K2455" s="24">
        <f t="shared" si="459"/>
        <v>2.5826490765729897</v>
      </c>
      <c r="L2455" t="str">
        <f t="shared" si="460"/>
        <v>Z</v>
      </c>
      <c r="M2455" s="10">
        <f t="shared" si="461"/>
        <v>0.9</v>
      </c>
      <c r="N2455" s="24">
        <f t="shared" si="462"/>
        <v>1.2815515655446006</v>
      </c>
      <c r="O2455" s="25">
        <f t="shared" si="463"/>
        <v>21.603513111319643</v>
      </c>
      <c r="P2455" s="8">
        <f t="shared" si="464"/>
        <v>31</v>
      </c>
      <c r="Q2455" s="8">
        <f t="shared" si="465"/>
        <v>239.99999999999997</v>
      </c>
      <c r="R2455" s="8">
        <f t="shared" si="466"/>
        <v>226.35567269499577</v>
      </c>
      <c r="S2455" s="8">
        <f t="shared" si="467"/>
        <v>227</v>
      </c>
      <c r="T2455" t="s">
        <v>62</v>
      </c>
    </row>
    <row r="2456" spans="1:20" x14ac:dyDescent="0.35">
      <c r="A2456" s="18" t="s">
        <v>4958</v>
      </c>
      <c r="B2456" s="18" t="s">
        <v>4959</v>
      </c>
      <c r="C2456" s="19">
        <v>374.7</v>
      </c>
      <c r="D2456" s="20">
        <f t="shared" si="456"/>
        <v>4.0649794041911497E-5</v>
      </c>
      <c r="E2456" s="10">
        <f>SUM($C$5:C2456)/SUM($C$5:$C$3941)</f>
        <v>0.9788378354717836</v>
      </c>
      <c r="F2456" t="str">
        <f t="shared" si="457"/>
        <v>C</v>
      </c>
      <c r="G2456" s="21">
        <v>3.071311475409837</v>
      </c>
      <c r="H2456" s="22">
        <f t="shared" si="458"/>
        <v>1.8427868852459022</v>
      </c>
      <c r="I2456" s="23">
        <v>2.3461538461538458</v>
      </c>
      <c r="J2456" s="23">
        <v>3.547352591333405</v>
      </c>
      <c r="K2456" s="24">
        <f t="shared" si="459"/>
        <v>1.5119863504044024</v>
      </c>
      <c r="L2456" t="str">
        <f t="shared" si="460"/>
        <v>Y</v>
      </c>
      <c r="M2456" s="10">
        <f t="shared" si="461"/>
        <v>0.9</v>
      </c>
      <c r="N2456" s="24">
        <f t="shared" si="462"/>
        <v>1.2815515655446006</v>
      </c>
      <c r="O2456" s="25">
        <f t="shared" si="463"/>
        <v>6.4291778666490735</v>
      </c>
      <c r="P2456" s="8">
        <f t="shared" si="464"/>
        <v>12</v>
      </c>
      <c r="Q2456" s="8">
        <f t="shared" si="465"/>
        <v>121.99999999999999</v>
      </c>
      <c r="R2456" s="8">
        <f t="shared" si="466"/>
        <v>115.06873977810618</v>
      </c>
      <c r="S2456" s="8">
        <f t="shared" si="467"/>
        <v>116</v>
      </c>
      <c r="T2456" t="s">
        <v>62</v>
      </c>
    </row>
    <row r="2457" spans="1:20" x14ac:dyDescent="0.35">
      <c r="A2457" s="18" t="s">
        <v>4960</v>
      </c>
      <c r="B2457" s="18" t="s">
        <v>4961</v>
      </c>
      <c r="C2457" s="19">
        <v>374.7</v>
      </c>
      <c r="D2457" s="20">
        <f t="shared" si="456"/>
        <v>4.0649794041911497E-5</v>
      </c>
      <c r="E2457" s="10">
        <f>SUM($C$5:C2457)/SUM($C$5:$C$3941)</f>
        <v>0.97887848526582544</v>
      </c>
      <c r="F2457" t="str">
        <f t="shared" si="457"/>
        <v>C</v>
      </c>
      <c r="G2457" s="21">
        <v>6.4603448275862076</v>
      </c>
      <c r="H2457" s="22">
        <f t="shared" si="458"/>
        <v>3.8762068965517242</v>
      </c>
      <c r="I2457" s="23">
        <v>1.115384615384615</v>
      </c>
      <c r="J2457" s="23">
        <v>2.9349405990170689</v>
      </c>
      <c r="K2457" s="24">
        <f t="shared" si="459"/>
        <v>2.6313260542911663</v>
      </c>
      <c r="L2457" t="str">
        <f t="shared" si="460"/>
        <v>Z</v>
      </c>
      <c r="M2457" s="10">
        <f t="shared" si="461"/>
        <v>0.9</v>
      </c>
      <c r="N2457" s="24">
        <f t="shared" si="462"/>
        <v>1.2815515655446006</v>
      </c>
      <c r="O2457" s="25">
        <f t="shared" si="463"/>
        <v>5.3192499626989713</v>
      </c>
      <c r="P2457" s="8">
        <f t="shared" si="464"/>
        <v>8</v>
      </c>
      <c r="Q2457" s="8">
        <f t="shared" si="465"/>
        <v>57.999999999999979</v>
      </c>
      <c r="R2457" s="8">
        <f t="shared" si="466"/>
        <v>54.704810714181626</v>
      </c>
      <c r="S2457" s="8">
        <f t="shared" si="467"/>
        <v>55</v>
      </c>
      <c r="T2457" t="s">
        <v>175</v>
      </c>
    </row>
    <row r="2458" spans="1:20" x14ac:dyDescent="0.35">
      <c r="A2458" s="18" t="s">
        <v>4962</v>
      </c>
      <c r="B2458" s="18" t="s">
        <v>4963</v>
      </c>
      <c r="C2458" s="19">
        <v>374.69</v>
      </c>
      <c r="D2458" s="20">
        <f t="shared" si="456"/>
        <v>4.0648709179513794E-5</v>
      </c>
      <c r="E2458" s="10">
        <f>SUM($C$5:C2458)/SUM($C$5:$C$3941)</f>
        <v>0.97891913397500485</v>
      </c>
      <c r="F2458" t="str">
        <f t="shared" si="457"/>
        <v>C</v>
      </c>
      <c r="G2458" s="21">
        <v>2.6202097902097901</v>
      </c>
      <c r="H2458" s="22">
        <f t="shared" si="458"/>
        <v>1.5721258741258739</v>
      </c>
      <c r="I2458" s="23">
        <v>2.75</v>
      </c>
      <c r="J2458" s="23">
        <v>13.600569480579789</v>
      </c>
      <c r="K2458" s="24">
        <f t="shared" si="459"/>
        <v>4.9456616293017417</v>
      </c>
      <c r="L2458" t="str">
        <f t="shared" si="460"/>
        <v>Z</v>
      </c>
      <c r="M2458" s="10">
        <f t="shared" si="461"/>
        <v>0.9</v>
      </c>
      <c r="N2458" s="24">
        <f t="shared" si="462"/>
        <v>1.2815515655446006</v>
      </c>
      <c r="O2458" s="25">
        <f t="shared" si="463"/>
        <v>24.64950354582562</v>
      </c>
      <c r="P2458" s="8">
        <f t="shared" si="464"/>
        <v>31</v>
      </c>
      <c r="Q2458" s="8">
        <f t="shared" si="465"/>
        <v>143</v>
      </c>
      <c r="R2458" s="8">
        <f t="shared" si="466"/>
        <v>134.87745382011056</v>
      </c>
      <c r="S2458" s="8">
        <f t="shared" si="467"/>
        <v>135</v>
      </c>
      <c r="T2458" t="s">
        <v>62</v>
      </c>
    </row>
    <row r="2459" spans="1:20" x14ac:dyDescent="0.35">
      <c r="A2459" s="18" t="s">
        <v>4964</v>
      </c>
      <c r="B2459" s="18" t="s">
        <v>4965</v>
      </c>
      <c r="C2459" s="19">
        <v>374.47</v>
      </c>
      <c r="D2459" s="20">
        <f t="shared" si="456"/>
        <v>4.0624842206764347E-5</v>
      </c>
      <c r="E2459" s="10">
        <f>SUM($C$5:C2459)/SUM($C$5:$C$3941)</f>
        <v>0.97895975881721176</v>
      </c>
      <c r="F2459" t="str">
        <f t="shared" si="457"/>
        <v>C</v>
      </c>
      <c r="G2459" s="21">
        <v>8.3215555555555554</v>
      </c>
      <c r="H2459" s="22">
        <f t="shared" si="458"/>
        <v>4.9929333333333332</v>
      </c>
      <c r="I2459" s="23">
        <v>0.86538461538461542</v>
      </c>
      <c r="J2459" s="23">
        <v>2.512937864714432</v>
      </c>
      <c r="K2459" s="24">
        <f t="shared" si="459"/>
        <v>2.9038393103366769</v>
      </c>
      <c r="L2459" t="str">
        <f t="shared" si="460"/>
        <v>Z</v>
      </c>
      <c r="M2459" s="10">
        <f t="shared" si="461"/>
        <v>0.9</v>
      </c>
      <c r="N2459" s="24">
        <f t="shared" si="462"/>
        <v>1.2815515655446006</v>
      </c>
      <c r="O2459" s="25">
        <f t="shared" si="463"/>
        <v>4.5544174378260855</v>
      </c>
      <c r="P2459" s="8">
        <f t="shared" si="464"/>
        <v>7</v>
      </c>
      <c r="Q2459" s="8">
        <f t="shared" si="465"/>
        <v>45</v>
      </c>
      <c r="R2459" s="8">
        <f t="shared" si="466"/>
        <v>42.456420016398702</v>
      </c>
      <c r="S2459" s="8">
        <f t="shared" si="467"/>
        <v>43</v>
      </c>
      <c r="T2459" t="s">
        <v>62</v>
      </c>
    </row>
    <row r="2460" spans="1:20" x14ac:dyDescent="0.35">
      <c r="A2460" s="18" t="s">
        <v>4966</v>
      </c>
      <c r="B2460" s="18" t="s">
        <v>4967</v>
      </c>
      <c r="C2460" s="19">
        <v>373.8</v>
      </c>
      <c r="D2460" s="20">
        <f t="shared" si="456"/>
        <v>4.0552156426118275E-5</v>
      </c>
      <c r="E2460" s="10">
        <f>SUM($C$5:C2460)/SUM($C$5:$C$3941)</f>
        <v>0.97900031097363793</v>
      </c>
      <c r="F2460" t="str">
        <f t="shared" si="457"/>
        <v>C</v>
      </c>
      <c r="G2460" s="21">
        <v>2.1732558139534892</v>
      </c>
      <c r="H2460" s="22">
        <f t="shared" si="458"/>
        <v>1.3039534883720936</v>
      </c>
      <c r="I2460" s="23">
        <v>3.307692307692307</v>
      </c>
      <c r="J2460" s="23">
        <v>20.826584125459501</v>
      </c>
      <c r="K2460" s="24">
        <f t="shared" si="459"/>
        <v>6.2964091542086873</v>
      </c>
      <c r="L2460" t="str">
        <f t="shared" si="460"/>
        <v>Z</v>
      </c>
      <c r="M2460" s="10">
        <f t="shared" si="461"/>
        <v>0.9</v>
      </c>
      <c r="N2460" s="24">
        <f t="shared" si="462"/>
        <v>1.2815515655446006</v>
      </c>
      <c r="O2460" s="25">
        <f t="shared" si="463"/>
        <v>37.745842920841056</v>
      </c>
      <c r="P2460" s="8">
        <f t="shared" si="464"/>
        <v>45</v>
      </c>
      <c r="Q2460" s="8">
        <f t="shared" si="465"/>
        <v>171.99999999999997</v>
      </c>
      <c r="R2460" s="8">
        <f t="shared" si="466"/>
        <v>162.42324057208771</v>
      </c>
      <c r="S2460" s="8">
        <f t="shared" si="467"/>
        <v>163</v>
      </c>
      <c r="T2460" t="s">
        <v>62</v>
      </c>
    </row>
    <row r="2461" spans="1:20" x14ac:dyDescent="0.35">
      <c r="A2461" s="18" t="s">
        <v>4968</v>
      </c>
      <c r="B2461" s="18" t="s">
        <v>4969</v>
      </c>
      <c r="C2461" s="19">
        <v>373.64</v>
      </c>
      <c r="D2461" s="20">
        <f t="shared" si="456"/>
        <v>4.0534798627755035E-5</v>
      </c>
      <c r="E2461" s="10">
        <f>SUM($C$5:C2461)/SUM($C$5:$C$3941)</f>
        <v>0.97904084577226569</v>
      </c>
      <c r="F2461" t="str">
        <f t="shared" si="457"/>
        <v>C</v>
      </c>
      <c r="G2461" s="21">
        <v>15.56833333333333</v>
      </c>
      <c r="H2461" s="22">
        <f t="shared" si="458"/>
        <v>9.3409999999999975</v>
      </c>
      <c r="I2461" s="23">
        <v>0.46153846153846162</v>
      </c>
      <c r="J2461" s="23">
        <v>1.195769314455621</v>
      </c>
      <c r="K2461" s="24">
        <f t="shared" si="459"/>
        <v>2.5908335146538448</v>
      </c>
      <c r="L2461" t="str">
        <f t="shared" si="460"/>
        <v>Z</v>
      </c>
      <c r="M2461" s="10">
        <f t="shared" si="461"/>
        <v>0.9</v>
      </c>
      <c r="N2461" s="24">
        <f t="shared" si="462"/>
        <v>1.2815515655446006</v>
      </c>
      <c r="O2461" s="25">
        <f t="shared" si="463"/>
        <v>2.1671974838076253</v>
      </c>
      <c r="P2461" s="8">
        <f t="shared" si="464"/>
        <v>4</v>
      </c>
      <c r="Q2461" s="8">
        <f t="shared" si="465"/>
        <v>24.000000000000004</v>
      </c>
      <c r="R2461" s="8">
        <f t="shared" si="466"/>
        <v>22.668559990281103</v>
      </c>
      <c r="S2461" s="8">
        <f t="shared" si="467"/>
        <v>23</v>
      </c>
      <c r="T2461" t="s">
        <v>62</v>
      </c>
    </row>
    <row r="2462" spans="1:20" x14ac:dyDescent="0.35">
      <c r="A2462" s="18" t="s">
        <v>4970</v>
      </c>
      <c r="B2462" s="18" t="s">
        <v>4971</v>
      </c>
      <c r="C2462" s="19">
        <v>371.19</v>
      </c>
      <c r="D2462" s="20">
        <f t="shared" si="456"/>
        <v>4.0269007340317932E-5</v>
      </c>
      <c r="E2462" s="10">
        <f>SUM($C$5:C2462)/SUM($C$5:$C$3941)</f>
        <v>0.97908111477960602</v>
      </c>
      <c r="F2462" t="str">
        <f t="shared" si="457"/>
        <v>C</v>
      </c>
      <c r="G2462" s="21">
        <v>0.95176923076923081</v>
      </c>
      <c r="H2462" s="22">
        <f t="shared" si="458"/>
        <v>0.57106153846153851</v>
      </c>
      <c r="I2462" s="23">
        <v>7.5</v>
      </c>
      <c r="J2462" s="23">
        <v>16.39404482982625</v>
      </c>
      <c r="K2462" s="24">
        <f t="shared" si="459"/>
        <v>2.1858726439768335</v>
      </c>
      <c r="L2462" t="str">
        <f t="shared" si="460"/>
        <v>Z</v>
      </c>
      <c r="M2462" s="10">
        <f t="shared" si="461"/>
        <v>0.9</v>
      </c>
      <c r="N2462" s="24">
        <f t="shared" si="462"/>
        <v>1.2815515655446006</v>
      </c>
      <c r="O2462" s="25">
        <f t="shared" si="463"/>
        <v>29.712363643319989</v>
      </c>
      <c r="P2462" s="8">
        <f t="shared" si="464"/>
        <v>45</v>
      </c>
      <c r="Q2462" s="8">
        <f t="shared" si="465"/>
        <v>390</v>
      </c>
      <c r="R2462" s="8">
        <f t="shared" si="466"/>
        <v>369.5777744271445</v>
      </c>
      <c r="S2462" s="8">
        <f t="shared" si="467"/>
        <v>370</v>
      </c>
      <c r="T2462" t="s">
        <v>62</v>
      </c>
    </row>
    <row r="2463" spans="1:20" x14ac:dyDescent="0.35">
      <c r="A2463" s="18" t="s">
        <v>4972</v>
      </c>
      <c r="B2463" s="18" t="s">
        <v>4973</v>
      </c>
      <c r="C2463" s="19">
        <v>370.65</v>
      </c>
      <c r="D2463" s="20">
        <f t="shared" si="456"/>
        <v>4.0210424770841998E-5</v>
      </c>
      <c r="E2463" s="10">
        <f>SUM($C$5:C2463)/SUM($C$5:$C$3941)</f>
        <v>0.97912132520437689</v>
      </c>
      <c r="F2463" t="str">
        <f t="shared" si="457"/>
        <v>C</v>
      </c>
      <c r="G2463" s="21">
        <v>0.9336272040302267</v>
      </c>
      <c r="H2463" s="22">
        <f t="shared" si="458"/>
        <v>0.56017632241813597</v>
      </c>
      <c r="I2463" s="23">
        <v>7.634615384615385</v>
      </c>
      <c r="J2463" s="23">
        <v>12.89022862352788</v>
      </c>
      <c r="K2463" s="24">
        <f t="shared" si="459"/>
        <v>1.6883926660540296</v>
      </c>
      <c r="L2463" t="str">
        <f t="shared" si="460"/>
        <v>Y</v>
      </c>
      <c r="M2463" s="10">
        <f t="shared" si="461"/>
        <v>0.9</v>
      </c>
      <c r="N2463" s="24">
        <f t="shared" si="462"/>
        <v>1.2815515655446006</v>
      </c>
      <c r="O2463" s="25">
        <f t="shared" si="463"/>
        <v>23.362090581269417</v>
      </c>
      <c r="P2463" s="8">
        <f t="shared" si="464"/>
        <v>39</v>
      </c>
      <c r="Q2463" s="8">
        <f t="shared" si="465"/>
        <v>397</v>
      </c>
      <c r="R2463" s="8">
        <f t="shared" si="466"/>
        <v>376.48517298887384</v>
      </c>
      <c r="S2463" s="8">
        <f t="shared" si="467"/>
        <v>377</v>
      </c>
      <c r="T2463" t="s">
        <v>62</v>
      </c>
    </row>
    <row r="2464" spans="1:20" x14ac:dyDescent="0.35">
      <c r="A2464" s="18" t="s">
        <v>4974</v>
      </c>
      <c r="B2464" s="18" t="s">
        <v>4975</v>
      </c>
      <c r="C2464" s="19">
        <v>370.55</v>
      </c>
      <c r="D2464" s="20">
        <f t="shared" si="456"/>
        <v>4.0199576146864977E-5</v>
      </c>
      <c r="E2464" s="10">
        <f>SUM($C$5:C2464)/SUM($C$5:$C$3941)</f>
        <v>0.97916152478052387</v>
      </c>
      <c r="F2464" t="str">
        <f t="shared" si="457"/>
        <v>C</v>
      </c>
      <c r="G2464" s="21">
        <v>11.5796875</v>
      </c>
      <c r="H2464" s="22">
        <f t="shared" si="458"/>
        <v>6.9478125000000004</v>
      </c>
      <c r="I2464" s="23">
        <v>0.61538461538461542</v>
      </c>
      <c r="J2464" s="23">
        <v>1.122913684700692</v>
      </c>
      <c r="K2464" s="24">
        <f t="shared" si="459"/>
        <v>1.8247347376386243</v>
      </c>
      <c r="L2464" t="str">
        <f t="shared" si="460"/>
        <v>Y</v>
      </c>
      <c r="M2464" s="10">
        <f t="shared" si="461"/>
        <v>0.9</v>
      </c>
      <c r="N2464" s="24">
        <f t="shared" si="462"/>
        <v>1.2815515655446006</v>
      </c>
      <c r="O2464" s="25">
        <f t="shared" si="463"/>
        <v>2.0351548434945284</v>
      </c>
      <c r="P2464" s="8">
        <f t="shared" si="464"/>
        <v>4</v>
      </c>
      <c r="Q2464" s="8">
        <f t="shared" si="465"/>
        <v>32</v>
      </c>
      <c r="R2464" s="8">
        <f t="shared" si="466"/>
        <v>30.350506431990077</v>
      </c>
      <c r="S2464" s="8">
        <f t="shared" si="467"/>
        <v>31</v>
      </c>
      <c r="T2464" t="s">
        <v>62</v>
      </c>
    </row>
    <row r="2465" spans="1:20" x14ac:dyDescent="0.35">
      <c r="A2465" s="18" t="s">
        <v>4976</v>
      </c>
      <c r="B2465" s="18" t="s">
        <v>4977</v>
      </c>
      <c r="C2465" s="19">
        <v>370.44</v>
      </c>
      <c r="D2465" s="20">
        <f t="shared" si="456"/>
        <v>4.0187642660490247E-5</v>
      </c>
      <c r="E2465" s="10">
        <f>SUM($C$5:C2465)/SUM($C$5:$C$3941)</f>
        <v>0.97920171242318421</v>
      </c>
      <c r="F2465" t="str">
        <f t="shared" si="457"/>
        <v>C</v>
      </c>
      <c r="G2465" s="21">
        <v>5.0059459459459461</v>
      </c>
      <c r="H2465" s="22">
        <f t="shared" si="458"/>
        <v>3.0035675675675675</v>
      </c>
      <c r="I2465" s="23">
        <v>1.4230769230769229</v>
      </c>
      <c r="J2465" s="23">
        <v>2.0421648821120009</v>
      </c>
      <c r="K2465" s="24">
        <f t="shared" si="459"/>
        <v>1.4350347820246494</v>
      </c>
      <c r="L2465" t="str">
        <f t="shared" si="460"/>
        <v>Y</v>
      </c>
      <c r="M2465" s="10">
        <f t="shared" si="461"/>
        <v>0.9</v>
      </c>
      <c r="N2465" s="24">
        <f t="shared" si="462"/>
        <v>1.2815515655446006</v>
      </c>
      <c r="O2465" s="25">
        <f t="shared" si="463"/>
        <v>3.7011943194480423</v>
      </c>
      <c r="P2465" s="8">
        <f t="shared" si="464"/>
        <v>7</v>
      </c>
      <c r="Q2465" s="8">
        <f t="shared" si="465"/>
        <v>73.999999999999986</v>
      </c>
      <c r="R2465" s="8">
        <f t="shared" si="466"/>
        <v>70.195965945035809</v>
      </c>
      <c r="S2465" s="8">
        <f t="shared" si="467"/>
        <v>71</v>
      </c>
      <c r="T2465" t="s">
        <v>62</v>
      </c>
    </row>
    <row r="2466" spans="1:20" x14ac:dyDescent="0.35">
      <c r="A2466" s="18" t="s">
        <v>4978</v>
      </c>
      <c r="B2466" s="18" t="s">
        <v>4979</v>
      </c>
      <c r="C2466" s="19">
        <v>370.42</v>
      </c>
      <c r="D2466" s="20">
        <f t="shared" si="456"/>
        <v>4.018547293569484E-5</v>
      </c>
      <c r="E2466" s="10">
        <f>SUM($C$5:C2466)/SUM($C$5:$C$3941)</f>
        <v>0.97924189789611993</v>
      </c>
      <c r="F2466" t="str">
        <f t="shared" si="457"/>
        <v>C</v>
      </c>
      <c r="G2466" s="21">
        <v>2.37448717948718</v>
      </c>
      <c r="H2466" s="22">
        <f t="shared" si="458"/>
        <v>1.4246923076923079</v>
      </c>
      <c r="I2466" s="23">
        <v>3</v>
      </c>
      <c r="J2466" s="23">
        <v>15.80890788851181</v>
      </c>
      <c r="K2466" s="24">
        <f t="shared" si="459"/>
        <v>5.2696359628372695</v>
      </c>
      <c r="L2466" t="str">
        <f t="shared" si="460"/>
        <v>Z</v>
      </c>
      <c r="M2466" s="10">
        <f t="shared" si="461"/>
        <v>0.9</v>
      </c>
      <c r="N2466" s="24">
        <f t="shared" si="462"/>
        <v>1.2815515655446006</v>
      </c>
      <c r="O2466" s="25">
        <f t="shared" si="463"/>
        <v>28.65186870372802</v>
      </c>
      <c r="P2466" s="8">
        <f t="shared" si="464"/>
        <v>35</v>
      </c>
      <c r="Q2466" s="8">
        <f t="shared" si="465"/>
        <v>156</v>
      </c>
      <c r="R2466" s="8">
        <f t="shared" si="466"/>
        <v>147.98467985445924</v>
      </c>
      <c r="S2466" s="8">
        <f t="shared" si="467"/>
        <v>148</v>
      </c>
      <c r="T2466" t="s">
        <v>62</v>
      </c>
    </row>
    <row r="2467" spans="1:20" x14ac:dyDescent="0.35">
      <c r="A2467" s="18" t="s">
        <v>4980</v>
      </c>
      <c r="B2467" s="18" t="s">
        <v>4981</v>
      </c>
      <c r="C2467" s="19">
        <v>370.17</v>
      </c>
      <c r="D2467" s="20">
        <f t="shared" si="456"/>
        <v>4.0158351375752283E-5</v>
      </c>
      <c r="E2467" s="10">
        <f>SUM($C$5:C2467)/SUM($C$5:$C$3941)</f>
        <v>0.97928205624749565</v>
      </c>
      <c r="F2467" t="str">
        <f t="shared" si="457"/>
        <v>C</v>
      </c>
      <c r="G2467" s="21">
        <v>1.9795187165775401</v>
      </c>
      <c r="H2467" s="22">
        <f t="shared" si="458"/>
        <v>1.187711229946524</v>
      </c>
      <c r="I2467" s="23">
        <v>3.5961538461538458</v>
      </c>
      <c r="J2467" s="23">
        <v>11.535553932295009</v>
      </c>
      <c r="K2467" s="24">
        <f t="shared" si="459"/>
        <v>3.2077476175365804</v>
      </c>
      <c r="L2467" t="str">
        <f t="shared" si="460"/>
        <v>Z</v>
      </c>
      <c r="M2467" s="10">
        <f t="shared" si="461"/>
        <v>0.9</v>
      </c>
      <c r="N2467" s="24">
        <f t="shared" si="462"/>
        <v>1.2815515655446006</v>
      </c>
      <c r="O2467" s="25">
        <f t="shared" si="463"/>
        <v>20.90689496224293</v>
      </c>
      <c r="P2467" s="8">
        <f t="shared" si="464"/>
        <v>29</v>
      </c>
      <c r="Q2467" s="8">
        <f t="shared" si="465"/>
        <v>186.99999999999997</v>
      </c>
      <c r="R2467" s="8">
        <f t="shared" si="466"/>
        <v>177.45178393685339</v>
      </c>
      <c r="S2467" s="8">
        <f t="shared" si="467"/>
        <v>178</v>
      </c>
      <c r="T2467" t="s">
        <v>62</v>
      </c>
    </row>
    <row r="2468" spans="1:20" x14ac:dyDescent="0.35">
      <c r="A2468" s="18" t="s">
        <v>4982</v>
      </c>
      <c r="B2468" s="18" t="s">
        <v>4983</v>
      </c>
      <c r="C2468" s="19">
        <v>368.94</v>
      </c>
      <c r="D2468" s="20">
        <f t="shared" si="456"/>
        <v>4.0024913300834877E-5</v>
      </c>
      <c r="E2468" s="10">
        <f>SUM($C$5:C2468)/SUM($C$5:$C$3941)</f>
        <v>0.97932208116079644</v>
      </c>
      <c r="F2468" t="str">
        <f t="shared" si="457"/>
        <v>C</v>
      </c>
      <c r="G2468" s="21">
        <v>6.149</v>
      </c>
      <c r="H2468" s="22">
        <f t="shared" si="458"/>
        <v>3.6894</v>
      </c>
      <c r="I2468" s="23">
        <v>1.153846153846154</v>
      </c>
      <c r="J2468" s="23">
        <v>2.0899818498566001</v>
      </c>
      <c r="K2468" s="24">
        <f t="shared" si="459"/>
        <v>1.8113176032090532</v>
      </c>
      <c r="L2468" t="str">
        <f t="shared" si="460"/>
        <v>Y</v>
      </c>
      <c r="M2468" s="10">
        <f t="shared" si="461"/>
        <v>0.9</v>
      </c>
      <c r="N2468" s="24">
        <f t="shared" si="462"/>
        <v>1.2815515655446006</v>
      </c>
      <c r="O2468" s="25">
        <f t="shared" si="463"/>
        <v>3.7878571990909968</v>
      </c>
      <c r="P2468" s="8">
        <f t="shared" si="464"/>
        <v>7</v>
      </c>
      <c r="Q2468" s="8">
        <f t="shared" si="465"/>
        <v>60.000000000000007</v>
      </c>
      <c r="R2468" s="8">
        <f t="shared" si="466"/>
        <v>57.0312317252247</v>
      </c>
      <c r="S2468" s="8">
        <f t="shared" si="467"/>
        <v>58</v>
      </c>
      <c r="T2468" t="s">
        <v>62</v>
      </c>
    </row>
    <row r="2469" spans="1:20" x14ac:dyDescent="0.35">
      <c r="A2469" s="18" t="s">
        <v>4984</v>
      </c>
      <c r="B2469" s="18" t="s">
        <v>4985</v>
      </c>
      <c r="C2469" s="19">
        <v>368.68</v>
      </c>
      <c r="D2469" s="20">
        <f t="shared" si="456"/>
        <v>3.999670687849461E-5</v>
      </c>
      <c r="E2469" s="10">
        <f>SUM($C$5:C2469)/SUM($C$5:$C$3941)</f>
        <v>0.97936207786767493</v>
      </c>
      <c r="F2469" t="str">
        <f t="shared" si="457"/>
        <v>C</v>
      </c>
      <c r="G2469" s="21">
        <v>5.5860606060606059</v>
      </c>
      <c r="H2469" s="22">
        <f t="shared" si="458"/>
        <v>3.3516363636363633</v>
      </c>
      <c r="I2469" s="23">
        <v>1.2692307692307689</v>
      </c>
      <c r="J2469" s="23">
        <v>2.5599891591022339</v>
      </c>
      <c r="K2469" s="24">
        <f t="shared" si="459"/>
        <v>2.0169611556563058</v>
      </c>
      <c r="L2469" t="str">
        <f t="shared" si="460"/>
        <v>Z</v>
      </c>
      <c r="M2469" s="10">
        <f t="shared" si="461"/>
        <v>0.9</v>
      </c>
      <c r="N2469" s="24">
        <f t="shared" si="462"/>
        <v>1.2815515655446006</v>
      </c>
      <c r="O2469" s="25">
        <f t="shared" si="463"/>
        <v>4.6396926205677982</v>
      </c>
      <c r="P2469" s="8">
        <f t="shared" si="464"/>
        <v>8</v>
      </c>
      <c r="Q2469" s="8">
        <f t="shared" si="465"/>
        <v>65.999999999999986</v>
      </c>
      <c r="R2469" s="8">
        <f t="shared" si="466"/>
        <v>62.756471716660158</v>
      </c>
      <c r="S2469" s="8">
        <f t="shared" si="467"/>
        <v>63</v>
      </c>
      <c r="T2469" t="s">
        <v>62</v>
      </c>
    </row>
    <row r="2470" spans="1:20" x14ac:dyDescent="0.35">
      <c r="A2470" s="18" t="s">
        <v>4986</v>
      </c>
      <c r="B2470" s="18" t="s">
        <v>4987</v>
      </c>
      <c r="C2470" s="19">
        <v>368.65</v>
      </c>
      <c r="D2470" s="20">
        <f t="shared" si="456"/>
        <v>3.99934522913015E-5</v>
      </c>
      <c r="E2470" s="10">
        <f>SUM($C$5:C2470)/SUM($C$5:$C$3941)</f>
        <v>0.97940207131996626</v>
      </c>
      <c r="F2470" t="str">
        <f t="shared" si="457"/>
        <v>C</v>
      </c>
      <c r="G2470" s="21">
        <v>1.468725099601593</v>
      </c>
      <c r="H2470" s="22">
        <f t="shared" si="458"/>
        <v>0.88123505976095584</v>
      </c>
      <c r="I2470" s="23">
        <v>4.8269230769230766</v>
      </c>
      <c r="J2470" s="23">
        <v>27.901592584981248</v>
      </c>
      <c r="K2470" s="24">
        <f t="shared" si="459"/>
        <v>5.7804096191993031</v>
      </c>
      <c r="L2470" t="str">
        <f t="shared" si="460"/>
        <v>Z</v>
      </c>
      <c r="M2470" s="10">
        <f t="shared" si="461"/>
        <v>0.9</v>
      </c>
      <c r="N2470" s="24">
        <f t="shared" si="462"/>
        <v>1.2815515655446006</v>
      </c>
      <c r="O2470" s="25">
        <f t="shared" si="463"/>
        <v>50.568500557254467</v>
      </c>
      <c r="P2470" s="8">
        <f t="shared" si="464"/>
        <v>61</v>
      </c>
      <c r="Q2470" s="8">
        <f t="shared" si="465"/>
        <v>251</v>
      </c>
      <c r="R2470" s="8">
        <f t="shared" si="466"/>
        <v>238.67447448282999</v>
      </c>
      <c r="S2470" s="8">
        <f t="shared" si="467"/>
        <v>239</v>
      </c>
      <c r="T2470" t="s">
        <v>62</v>
      </c>
    </row>
    <row r="2471" spans="1:20" x14ac:dyDescent="0.35">
      <c r="A2471" s="18" t="s">
        <v>4988</v>
      </c>
      <c r="B2471" s="18" t="s">
        <v>4989</v>
      </c>
      <c r="C2471" s="19">
        <v>368.4</v>
      </c>
      <c r="D2471" s="20">
        <f t="shared" si="456"/>
        <v>3.9966330731358942E-5</v>
      </c>
      <c r="E2471" s="10">
        <f>SUM($C$5:C2471)/SUM($C$5:$C$3941)</f>
        <v>0.97944203765069771</v>
      </c>
      <c r="F2471" t="str">
        <f t="shared" si="457"/>
        <v>C</v>
      </c>
      <c r="G2471" s="21">
        <v>0.52703862660944201</v>
      </c>
      <c r="H2471" s="22">
        <f t="shared" si="458"/>
        <v>0.31622317596566518</v>
      </c>
      <c r="I2471" s="23">
        <v>13.44230769230769</v>
      </c>
      <c r="J2471" s="23">
        <v>37.10262052028262</v>
      </c>
      <c r="K2471" s="24">
        <f t="shared" si="459"/>
        <v>2.7601377211082929</v>
      </c>
      <c r="L2471" t="str">
        <f t="shared" si="460"/>
        <v>Z</v>
      </c>
      <c r="M2471" s="10">
        <f t="shared" si="461"/>
        <v>0.9</v>
      </c>
      <c r="N2471" s="24">
        <f t="shared" si="462"/>
        <v>1.2815515655446006</v>
      </c>
      <c r="O2471" s="25">
        <f t="shared" si="463"/>
        <v>67.244329539290831</v>
      </c>
      <c r="P2471" s="8">
        <f t="shared" si="464"/>
        <v>95</v>
      </c>
      <c r="Q2471" s="8">
        <f t="shared" si="465"/>
        <v>698.99999999999989</v>
      </c>
      <c r="R2471" s="8">
        <f t="shared" si="466"/>
        <v>664.90061954868224</v>
      </c>
      <c r="S2471" s="8">
        <f t="shared" si="467"/>
        <v>665</v>
      </c>
      <c r="T2471" t="s">
        <v>62</v>
      </c>
    </row>
    <row r="2472" spans="1:20" x14ac:dyDescent="0.35">
      <c r="A2472" s="18" t="s">
        <v>4990</v>
      </c>
      <c r="B2472" s="18" t="s">
        <v>4991</v>
      </c>
      <c r="C2472" s="19">
        <v>367.8</v>
      </c>
      <c r="D2472" s="20">
        <f t="shared" si="456"/>
        <v>3.9901238987496794E-5</v>
      </c>
      <c r="E2472" s="10">
        <f>SUM($C$5:C2472)/SUM($C$5:$C$3941)</f>
        <v>0.97948193888968527</v>
      </c>
      <c r="F2472" t="str">
        <f t="shared" si="457"/>
        <v>C</v>
      </c>
      <c r="G2472" s="21">
        <v>1.156603773584906</v>
      </c>
      <c r="H2472" s="22">
        <f t="shared" si="458"/>
        <v>0.69396226415094353</v>
      </c>
      <c r="I2472" s="23">
        <v>6.115384615384615</v>
      </c>
      <c r="J2472" s="23">
        <v>16.788948099286721</v>
      </c>
      <c r="K2472" s="24">
        <f t="shared" si="459"/>
        <v>2.7453625822733003</v>
      </c>
      <c r="L2472" t="str">
        <f t="shared" si="460"/>
        <v>Z</v>
      </c>
      <c r="M2472" s="10">
        <f t="shared" si="461"/>
        <v>0.9</v>
      </c>
      <c r="N2472" s="24">
        <f t="shared" si="462"/>
        <v>1.2815515655446006</v>
      </c>
      <c r="O2472" s="25">
        <f t="shared" si="463"/>
        <v>30.428081434014224</v>
      </c>
      <c r="P2472" s="8">
        <f t="shared" si="464"/>
        <v>43</v>
      </c>
      <c r="Q2472" s="8">
        <f t="shared" si="465"/>
        <v>318</v>
      </c>
      <c r="R2472" s="8">
        <f t="shared" si="466"/>
        <v>302.73360332809608</v>
      </c>
      <c r="S2472" s="8">
        <f t="shared" si="467"/>
        <v>303</v>
      </c>
      <c r="T2472" t="s">
        <v>175</v>
      </c>
    </row>
    <row r="2473" spans="1:20" x14ac:dyDescent="0.35">
      <c r="A2473" s="18" t="s">
        <v>4992</v>
      </c>
      <c r="B2473" s="18" t="s">
        <v>4993</v>
      </c>
      <c r="C2473" s="19">
        <v>367.44</v>
      </c>
      <c r="D2473" s="20">
        <f t="shared" si="456"/>
        <v>3.9862183941179507E-5</v>
      </c>
      <c r="E2473" s="10">
        <f>SUM($C$5:C2473)/SUM($C$5:$C$3941)</f>
        <v>0.97952180107362641</v>
      </c>
      <c r="F2473" t="str">
        <f t="shared" si="457"/>
        <v>C</v>
      </c>
      <c r="G2473" s="21">
        <v>1.670181818181818</v>
      </c>
      <c r="H2473" s="22">
        <f t="shared" si="458"/>
        <v>1.0021090909090908</v>
      </c>
      <c r="I2473" s="23">
        <v>4.2307692307692308</v>
      </c>
      <c r="J2473" s="23">
        <v>20.406280640840961</v>
      </c>
      <c r="K2473" s="24">
        <f t="shared" si="459"/>
        <v>4.8233026969260457</v>
      </c>
      <c r="L2473" t="str">
        <f t="shared" si="460"/>
        <v>Z</v>
      </c>
      <c r="M2473" s="10">
        <f t="shared" si="461"/>
        <v>0.9</v>
      </c>
      <c r="N2473" s="24">
        <f t="shared" si="462"/>
        <v>1.2815515655446006</v>
      </c>
      <c r="O2473" s="25">
        <f t="shared" si="463"/>
        <v>36.984090095033217</v>
      </c>
      <c r="P2473" s="8">
        <f t="shared" si="464"/>
        <v>46</v>
      </c>
      <c r="Q2473" s="8">
        <f t="shared" si="465"/>
        <v>220</v>
      </c>
      <c r="R2473" s="8">
        <f t="shared" si="466"/>
        <v>209.54091560291087</v>
      </c>
      <c r="S2473" s="8">
        <f t="shared" si="467"/>
        <v>210</v>
      </c>
      <c r="T2473" t="s">
        <v>62</v>
      </c>
    </row>
    <row r="2474" spans="1:20" x14ac:dyDescent="0.35">
      <c r="A2474" s="18" t="s">
        <v>4994</v>
      </c>
      <c r="B2474" s="18" t="s">
        <v>4995</v>
      </c>
      <c r="C2474" s="19">
        <v>366.45</v>
      </c>
      <c r="D2474" s="20">
        <f t="shared" si="456"/>
        <v>3.9754782563806961E-5</v>
      </c>
      <c r="E2474" s="10">
        <f>SUM($C$5:C2474)/SUM($C$5:$C$3941)</f>
        <v>0.97956155585619009</v>
      </c>
      <c r="F2474" t="str">
        <f t="shared" si="457"/>
        <v>C</v>
      </c>
      <c r="G2474" s="21">
        <v>2.3641935483870968</v>
      </c>
      <c r="H2474" s="22">
        <f t="shared" si="458"/>
        <v>1.4185161290322581</v>
      </c>
      <c r="I2474" s="23">
        <v>2.9807692307692308</v>
      </c>
      <c r="J2474" s="23">
        <v>12.254635592881939</v>
      </c>
      <c r="K2474" s="24">
        <f t="shared" si="459"/>
        <v>4.1112325859991019</v>
      </c>
      <c r="L2474" t="str">
        <f t="shared" si="460"/>
        <v>Z</v>
      </c>
      <c r="M2474" s="10">
        <f t="shared" si="461"/>
        <v>0.9</v>
      </c>
      <c r="N2474" s="24">
        <f t="shared" si="462"/>
        <v>1.2815515655446006</v>
      </c>
      <c r="O2474" s="25">
        <f t="shared" si="463"/>
        <v>22.21014965078264</v>
      </c>
      <c r="P2474" s="8">
        <f t="shared" si="464"/>
        <v>29</v>
      </c>
      <c r="Q2474" s="8">
        <f t="shared" si="465"/>
        <v>155</v>
      </c>
      <c r="R2474" s="8">
        <f t="shared" si="466"/>
        <v>147.83038494647022</v>
      </c>
      <c r="S2474" s="8">
        <f t="shared" si="467"/>
        <v>148</v>
      </c>
      <c r="T2474" t="s">
        <v>62</v>
      </c>
    </row>
    <row r="2475" spans="1:20" x14ac:dyDescent="0.35">
      <c r="A2475" s="18" t="s">
        <v>4996</v>
      </c>
      <c r="B2475" s="18" t="s">
        <v>4997</v>
      </c>
      <c r="C2475" s="19">
        <v>366.15</v>
      </c>
      <c r="D2475" s="20">
        <f t="shared" si="456"/>
        <v>3.9722236691875887E-5</v>
      </c>
      <c r="E2475" s="10">
        <f>SUM($C$5:C2475)/SUM($C$5:$C$3941)</f>
        <v>0.979601278092882</v>
      </c>
      <c r="F2475" t="str">
        <f t="shared" si="457"/>
        <v>C</v>
      </c>
      <c r="G2475" s="21">
        <v>3.1294871794871799</v>
      </c>
      <c r="H2475" s="22">
        <f t="shared" si="458"/>
        <v>1.8776923076923078</v>
      </c>
      <c r="I2475" s="23">
        <v>2.25</v>
      </c>
      <c r="J2475" s="23">
        <v>8.8048003841042064</v>
      </c>
      <c r="K2475" s="24">
        <f t="shared" si="459"/>
        <v>3.9132446151574252</v>
      </c>
      <c r="L2475" t="str">
        <f t="shared" si="460"/>
        <v>Z</v>
      </c>
      <c r="M2475" s="10">
        <f t="shared" si="461"/>
        <v>0.9</v>
      </c>
      <c r="N2475" s="24">
        <f t="shared" si="462"/>
        <v>1.2815515655446006</v>
      </c>
      <c r="O2475" s="25">
        <f t="shared" si="463"/>
        <v>15.957711079537189</v>
      </c>
      <c r="P2475" s="8">
        <f t="shared" si="464"/>
        <v>21</v>
      </c>
      <c r="Q2475" s="8">
        <f t="shared" si="465"/>
        <v>117</v>
      </c>
      <c r="R2475" s="8">
        <f t="shared" si="466"/>
        <v>111.6338017555057</v>
      </c>
      <c r="S2475" s="8">
        <f t="shared" si="467"/>
        <v>112</v>
      </c>
      <c r="T2475" t="s">
        <v>175</v>
      </c>
    </row>
    <row r="2476" spans="1:20" x14ac:dyDescent="0.35">
      <c r="A2476" s="18" t="s">
        <v>4998</v>
      </c>
      <c r="B2476" s="18" t="s">
        <v>4999</v>
      </c>
      <c r="C2476" s="19">
        <v>365.5</v>
      </c>
      <c r="D2476" s="20">
        <f t="shared" si="456"/>
        <v>3.9651720636025229E-5</v>
      </c>
      <c r="E2476" s="10">
        <f>SUM($C$5:C2476)/SUM($C$5:$C$3941)</f>
        <v>0.97964092981351802</v>
      </c>
      <c r="F2476" t="str">
        <f t="shared" si="457"/>
        <v>C</v>
      </c>
      <c r="G2476" s="21">
        <v>0.4177142857142857</v>
      </c>
      <c r="H2476" s="22">
        <f t="shared" si="458"/>
        <v>0.25062857142857142</v>
      </c>
      <c r="I2476" s="23">
        <v>16.82692307692308</v>
      </c>
      <c r="J2476" s="23">
        <v>19.629630617768768</v>
      </c>
      <c r="K2476" s="24">
        <f t="shared" si="459"/>
        <v>1.1665609052845438</v>
      </c>
      <c r="L2476" t="str">
        <f t="shared" si="460"/>
        <v>Y</v>
      </c>
      <c r="M2476" s="10">
        <f t="shared" si="461"/>
        <v>0.9</v>
      </c>
      <c r="N2476" s="24">
        <f t="shared" si="462"/>
        <v>1.2815515655446006</v>
      </c>
      <c r="O2476" s="25">
        <f t="shared" si="463"/>
        <v>35.576499219892341</v>
      </c>
      <c r="P2476" s="8">
        <f t="shared" si="464"/>
        <v>70</v>
      </c>
      <c r="Q2476" s="8">
        <f t="shared" si="465"/>
        <v>875.00000000000023</v>
      </c>
      <c r="R2476" s="8">
        <f t="shared" si="466"/>
        <v>835.61020460779912</v>
      </c>
      <c r="S2476" s="8">
        <f t="shared" si="467"/>
        <v>836</v>
      </c>
      <c r="T2476" t="s">
        <v>175</v>
      </c>
    </row>
    <row r="2477" spans="1:20" x14ac:dyDescent="0.35">
      <c r="A2477" s="18" t="s">
        <v>5000</v>
      </c>
      <c r="B2477" s="18" t="s">
        <v>5001</v>
      </c>
      <c r="C2477" s="19">
        <v>365.4</v>
      </c>
      <c r="D2477" s="20">
        <f t="shared" si="456"/>
        <v>3.9640872012048202E-5</v>
      </c>
      <c r="E2477" s="10">
        <f>SUM($C$5:C2477)/SUM($C$5:$C$3941)</f>
        <v>0.97968057068553016</v>
      </c>
      <c r="F2477" t="str">
        <f t="shared" si="457"/>
        <v>C</v>
      </c>
      <c r="G2477" s="21">
        <v>3.2625000000000002</v>
      </c>
      <c r="H2477" s="22">
        <f t="shared" si="458"/>
        <v>1.9575</v>
      </c>
      <c r="I2477" s="23">
        <v>2.1538461538461542</v>
      </c>
      <c r="J2477" s="23">
        <v>7.6706331138977131</v>
      </c>
      <c r="K2477" s="24">
        <f t="shared" si="459"/>
        <v>3.5613653743096521</v>
      </c>
      <c r="L2477" t="str">
        <f t="shared" si="460"/>
        <v>Z</v>
      </c>
      <c r="M2477" s="10">
        <f t="shared" si="461"/>
        <v>0.9</v>
      </c>
      <c r="N2477" s="24">
        <f t="shared" si="462"/>
        <v>1.2815515655446006</v>
      </c>
      <c r="O2477" s="25">
        <f t="shared" si="463"/>
        <v>13.902160377161559</v>
      </c>
      <c r="P2477" s="8">
        <f t="shared" si="464"/>
        <v>19</v>
      </c>
      <c r="Q2477" s="8">
        <f t="shared" si="465"/>
        <v>112.00000000000001</v>
      </c>
      <c r="R2477" s="8">
        <f t="shared" si="466"/>
        <v>106.9727409447672</v>
      </c>
      <c r="S2477" s="8">
        <f t="shared" si="467"/>
        <v>107</v>
      </c>
      <c r="T2477" t="s">
        <v>175</v>
      </c>
    </row>
    <row r="2478" spans="1:20" x14ac:dyDescent="0.35">
      <c r="A2478" s="18" t="s">
        <v>5002</v>
      </c>
      <c r="B2478" s="18" t="s">
        <v>5003</v>
      </c>
      <c r="C2478" s="19">
        <v>365.36</v>
      </c>
      <c r="D2478" s="20">
        <f t="shared" si="456"/>
        <v>3.9636532562457395E-5</v>
      </c>
      <c r="E2478" s="10">
        <f>SUM($C$5:C2478)/SUM($C$5:$C$3941)</f>
        <v>0.9797202072180925</v>
      </c>
      <c r="F2478" t="str">
        <f t="shared" si="457"/>
        <v>C</v>
      </c>
      <c r="G2478" s="21">
        <v>1.902916666666667</v>
      </c>
      <c r="H2478" s="22">
        <f t="shared" si="458"/>
        <v>1.1417500000000003</v>
      </c>
      <c r="I2478" s="23">
        <v>3.692307692307693</v>
      </c>
      <c r="J2478" s="23">
        <v>9.215371773459653</v>
      </c>
      <c r="K2478" s="24">
        <f t="shared" si="459"/>
        <v>2.4958298553119889</v>
      </c>
      <c r="L2478" t="str">
        <f t="shared" si="460"/>
        <v>Z</v>
      </c>
      <c r="M2478" s="10">
        <f t="shared" si="461"/>
        <v>0.9</v>
      </c>
      <c r="N2478" s="24">
        <f t="shared" si="462"/>
        <v>1.2815515655446006</v>
      </c>
      <c r="O2478" s="25">
        <f t="shared" si="463"/>
        <v>16.701825576520751</v>
      </c>
      <c r="P2478" s="8">
        <f t="shared" si="464"/>
        <v>25</v>
      </c>
      <c r="Q2478" s="8">
        <f t="shared" si="465"/>
        <v>192.00000000000003</v>
      </c>
      <c r="R2478" s="8">
        <f t="shared" si="466"/>
        <v>183.39187976404389</v>
      </c>
      <c r="S2478" s="8">
        <f t="shared" si="467"/>
        <v>184</v>
      </c>
      <c r="T2478" t="s">
        <v>175</v>
      </c>
    </row>
    <row r="2479" spans="1:20" x14ac:dyDescent="0.35">
      <c r="A2479" s="18" t="s">
        <v>5004</v>
      </c>
      <c r="B2479" s="18" t="s">
        <v>5005</v>
      </c>
      <c r="C2479" s="19">
        <v>364.47</v>
      </c>
      <c r="D2479" s="20">
        <f t="shared" si="456"/>
        <v>3.9539979809061877E-5</v>
      </c>
      <c r="E2479" s="10">
        <f>SUM($C$5:C2479)/SUM($C$5:$C$3941)</f>
        <v>0.97975974719790171</v>
      </c>
      <c r="F2479" t="str">
        <f t="shared" si="457"/>
        <v>C</v>
      </c>
      <c r="G2479" s="21">
        <v>1.4876326530612241</v>
      </c>
      <c r="H2479" s="22">
        <f t="shared" si="458"/>
        <v>0.89257959183673441</v>
      </c>
      <c r="I2479" s="23">
        <v>4.7115384615384617</v>
      </c>
      <c r="J2479" s="23">
        <v>21.422305160067172</v>
      </c>
      <c r="K2479" s="24">
        <f t="shared" si="459"/>
        <v>4.5467749727489508</v>
      </c>
      <c r="L2479" t="str">
        <f t="shared" si="460"/>
        <v>Z</v>
      </c>
      <c r="M2479" s="10">
        <f t="shared" si="461"/>
        <v>0.9</v>
      </c>
      <c r="N2479" s="24">
        <f t="shared" si="462"/>
        <v>1.2815515655446006</v>
      </c>
      <c r="O2479" s="25">
        <f t="shared" si="463"/>
        <v>38.825520339926506</v>
      </c>
      <c r="P2479" s="8">
        <f t="shared" si="464"/>
        <v>49</v>
      </c>
      <c r="Q2479" s="8">
        <f t="shared" si="465"/>
        <v>245</v>
      </c>
      <c r="R2479" s="8">
        <f t="shared" si="466"/>
        <v>234.30122736516378</v>
      </c>
      <c r="S2479" s="8">
        <f t="shared" si="467"/>
        <v>235</v>
      </c>
      <c r="T2479" t="s">
        <v>62</v>
      </c>
    </row>
    <row r="2480" spans="1:20" x14ac:dyDescent="0.35">
      <c r="A2480" s="18" t="s">
        <v>5006</v>
      </c>
      <c r="B2480" s="18" t="s">
        <v>5007</v>
      </c>
      <c r="C2480" s="19">
        <v>363.52</v>
      </c>
      <c r="D2480" s="20">
        <f t="shared" si="456"/>
        <v>3.9436917881280138E-5</v>
      </c>
      <c r="E2480" s="10">
        <f>SUM($C$5:C2480)/SUM($C$5:$C$3941)</f>
        <v>0.97979918411578293</v>
      </c>
      <c r="F2480" t="str">
        <f t="shared" si="457"/>
        <v>C</v>
      </c>
      <c r="G2480" s="21">
        <v>4.9797260273972599</v>
      </c>
      <c r="H2480" s="22">
        <f t="shared" si="458"/>
        <v>2.9878356164383559</v>
      </c>
      <c r="I2480" s="23">
        <v>1.403846153846154</v>
      </c>
      <c r="J2480" s="23">
        <v>2.144391822776976</v>
      </c>
      <c r="K2480" s="24">
        <f t="shared" si="459"/>
        <v>1.5275119833479829</v>
      </c>
      <c r="L2480" t="str">
        <f t="shared" si="460"/>
        <v>Y</v>
      </c>
      <c r="M2480" s="10">
        <f t="shared" si="461"/>
        <v>0.9</v>
      </c>
      <c r="N2480" s="24">
        <f t="shared" si="462"/>
        <v>1.2815515655446006</v>
      </c>
      <c r="O2480" s="25">
        <f t="shared" si="463"/>
        <v>3.8864691595933976</v>
      </c>
      <c r="P2480" s="8">
        <f t="shared" si="464"/>
        <v>7</v>
      </c>
      <c r="Q2480" s="8">
        <f t="shared" si="465"/>
        <v>73</v>
      </c>
      <c r="R2480" s="8">
        <f t="shared" si="466"/>
        <v>69.903364299406846</v>
      </c>
      <c r="S2480" s="8">
        <f t="shared" si="467"/>
        <v>70</v>
      </c>
      <c r="T2480" t="s">
        <v>62</v>
      </c>
    </row>
    <row r="2481" spans="1:20" x14ac:dyDescent="0.35">
      <c r="A2481" s="18" t="s">
        <v>5008</v>
      </c>
      <c r="B2481" s="18" t="s">
        <v>5009</v>
      </c>
      <c r="C2481" s="19">
        <v>362.3</v>
      </c>
      <c r="D2481" s="20">
        <f t="shared" si="456"/>
        <v>3.9304564668760435E-5</v>
      </c>
      <c r="E2481" s="10">
        <f>SUM($C$5:C2481)/SUM($C$5:$C$3941)</f>
        <v>0.97983848868045176</v>
      </c>
      <c r="F2481" t="str">
        <f t="shared" si="457"/>
        <v>C</v>
      </c>
      <c r="G2481" s="21">
        <v>0.6734200743494424</v>
      </c>
      <c r="H2481" s="22">
        <f t="shared" si="458"/>
        <v>0.40405204460966543</v>
      </c>
      <c r="I2481" s="23">
        <v>10.34615384615385</v>
      </c>
      <c r="J2481" s="23">
        <v>22.596967187954991</v>
      </c>
      <c r="K2481" s="24">
        <f t="shared" si="459"/>
        <v>2.1840934828506673</v>
      </c>
      <c r="L2481" t="str">
        <f t="shared" si="460"/>
        <v>Z</v>
      </c>
      <c r="M2481" s="10">
        <f t="shared" si="461"/>
        <v>0.9</v>
      </c>
      <c r="N2481" s="24">
        <f t="shared" si="462"/>
        <v>1.2815515655446006</v>
      </c>
      <c r="O2481" s="25">
        <f t="shared" si="463"/>
        <v>40.954463239186126</v>
      </c>
      <c r="P2481" s="8">
        <f t="shared" si="464"/>
        <v>62</v>
      </c>
      <c r="Q2481" s="8">
        <f t="shared" si="465"/>
        <v>538.00000000000023</v>
      </c>
      <c r="R2481" s="8">
        <f t="shared" si="466"/>
        <v>516.04488924999691</v>
      </c>
      <c r="S2481" s="8">
        <f t="shared" si="467"/>
        <v>517</v>
      </c>
      <c r="T2481" t="s">
        <v>62</v>
      </c>
    </row>
    <row r="2482" spans="1:20" x14ac:dyDescent="0.35">
      <c r="A2482" s="18" t="s">
        <v>5010</v>
      </c>
      <c r="B2482" s="18" t="s">
        <v>5011</v>
      </c>
      <c r="C2482" s="19">
        <v>360.5</v>
      </c>
      <c r="D2482" s="20">
        <f t="shared" si="456"/>
        <v>3.9109289437173991E-5</v>
      </c>
      <c r="E2482" s="10">
        <f>SUM($C$5:C2482)/SUM($C$5:$C$3941)</f>
        <v>0.97987759796988894</v>
      </c>
      <c r="F2482" t="str">
        <f t="shared" si="457"/>
        <v>C</v>
      </c>
      <c r="G2482" s="21">
        <v>5.3014705882352944</v>
      </c>
      <c r="H2482" s="22">
        <f t="shared" si="458"/>
        <v>3.1808823529411767</v>
      </c>
      <c r="I2482" s="23">
        <v>1.3076923076923079</v>
      </c>
      <c r="J2482" s="23">
        <v>9.2895439039107206</v>
      </c>
      <c r="K2482" s="24">
        <f t="shared" si="459"/>
        <v>7.1037688676964317</v>
      </c>
      <c r="L2482" t="str">
        <f t="shared" si="460"/>
        <v>Z</v>
      </c>
      <c r="M2482" s="10">
        <f t="shared" si="461"/>
        <v>0.9</v>
      </c>
      <c r="N2482" s="24">
        <f t="shared" si="462"/>
        <v>1.2815515655446006</v>
      </c>
      <c r="O2482" s="25">
        <f t="shared" si="463"/>
        <v>16.836254226377338</v>
      </c>
      <c r="P2482" s="8">
        <f t="shared" si="464"/>
        <v>20</v>
      </c>
      <c r="Q2482" s="8">
        <f t="shared" si="465"/>
        <v>68.000000000000014</v>
      </c>
      <c r="R2482" s="8">
        <f t="shared" si="466"/>
        <v>65.387638181842433</v>
      </c>
      <c r="S2482" s="8">
        <f t="shared" si="467"/>
        <v>66</v>
      </c>
      <c r="T2482" t="s">
        <v>175</v>
      </c>
    </row>
    <row r="2483" spans="1:20" x14ac:dyDescent="0.35">
      <c r="A2483" s="18" t="s">
        <v>5012</v>
      </c>
      <c r="B2483" s="18" t="s">
        <v>5013</v>
      </c>
      <c r="C2483" s="19">
        <v>359.83</v>
      </c>
      <c r="D2483" s="20">
        <f t="shared" si="456"/>
        <v>3.9036603656527926E-5</v>
      </c>
      <c r="E2483" s="10">
        <f>SUM($C$5:C2483)/SUM($C$5:$C$3941)</f>
        <v>0.97991663457354539</v>
      </c>
      <c r="F2483" t="str">
        <f t="shared" si="457"/>
        <v>C</v>
      </c>
      <c r="G2483" s="21">
        <v>1.9990555555555549</v>
      </c>
      <c r="H2483" s="22">
        <f t="shared" si="458"/>
        <v>1.1994333333333329</v>
      </c>
      <c r="I2483" s="23">
        <v>3.4615384615384621</v>
      </c>
      <c r="J2483" s="23">
        <v>16.765348880262621</v>
      </c>
      <c r="K2483" s="24">
        <f t="shared" si="459"/>
        <v>4.8433230098536457</v>
      </c>
      <c r="L2483" t="str">
        <f t="shared" si="460"/>
        <v>Z</v>
      </c>
      <c r="M2483" s="10">
        <f t="shared" si="461"/>
        <v>0.9</v>
      </c>
      <c r="N2483" s="24">
        <f t="shared" si="462"/>
        <v>1.2815515655446006</v>
      </c>
      <c r="O2483" s="25">
        <f t="shared" si="463"/>
        <v>30.385310501970249</v>
      </c>
      <c r="P2483" s="8">
        <f t="shared" si="464"/>
        <v>38</v>
      </c>
      <c r="Q2483" s="8">
        <f t="shared" si="465"/>
        <v>180.00000000000003</v>
      </c>
      <c r="R2483" s="8">
        <f t="shared" si="466"/>
        <v>173.24599089053135</v>
      </c>
      <c r="S2483" s="8">
        <f t="shared" si="467"/>
        <v>174</v>
      </c>
      <c r="T2483" t="s">
        <v>62</v>
      </c>
    </row>
    <row r="2484" spans="1:20" x14ac:dyDescent="0.35">
      <c r="A2484" s="18" t="s">
        <v>5014</v>
      </c>
      <c r="B2484" s="18" t="s">
        <v>5015</v>
      </c>
      <c r="C2484" s="19">
        <v>359.09</v>
      </c>
      <c r="D2484" s="20">
        <f t="shared" si="456"/>
        <v>3.8956323839097944E-5</v>
      </c>
      <c r="E2484" s="10">
        <f>SUM($C$5:C2484)/SUM($C$5:$C$3941)</f>
        <v>0.97995559089738449</v>
      </c>
      <c r="F2484" t="str">
        <f t="shared" si="457"/>
        <v>C</v>
      </c>
      <c r="G2484" s="21">
        <v>0.42495857988165681</v>
      </c>
      <c r="H2484" s="22">
        <f t="shared" si="458"/>
        <v>0.25497514792899406</v>
      </c>
      <c r="I2484" s="23">
        <v>16.25</v>
      </c>
      <c r="J2484" s="23">
        <v>33.898276316870479</v>
      </c>
      <c r="K2484" s="24">
        <f t="shared" si="459"/>
        <v>2.0860477733458755</v>
      </c>
      <c r="L2484" t="str">
        <f t="shared" si="460"/>
        <v>Z</v>
      </c>
      <c r="M2484" s="10">
        <f t="shared" si="461"/>
        <v>0.9</v>
      </c>
      <c r="N2484" s="24">
        <f t="shared" si="462"/>
        <v>1.2815515655446006</v>
      </c>
      <c r="O2484" s="25">
        <f t="shared" si="463"/>
        <v>61.436815823277946</v>
      </c>
      <c r="P2484" s="8">
        <f t="shared" si="464"/>
        <v>94</v>
      </c>
      <c r="Q2484" s="8">
        <f t="shared" si="465"/>
        <v>845</v>
      </c>
      <c r="R2484" s="8">
        <f t="shared" si="466"/>
        <v>814.13125162768733</v>
      </c>
      <c r="S2484" s="8">
        <f t="shared" si="467"/>
        <v>815</v>
      </c>
      <c r="T2484" t="s">
        <v>62</v>
      </c>
    </row>
    <row r="2485" spans="1:20" x14ac:dyDescent="0.35">
      <c r="A2485" s="18" t="s">
        <v>5016</v>
      </c>
      <c r="B2485" s="18" t="s">
        <v>5017</v>
      </c>
      <c r="C2485" s="19">
        <v>358.67</v>
      </c>
      <c r="D2485" s="20">
        <f t="shared" si="456"/>
        <v>3.8910759618394443E-5</v>
      </c>
      <c r="E2485" s="10">
        <f>SUM($C$5:C2485)/SUM($C$5:$C$3941)</f>
        <v>0.97999450165700286</v>
      </c>
      <c r="F2485" t="str">
        <f t="shared" si="457"/>
        <v>C</v>
      </c>
      <c r="G2485" s="21">
        <v>4.1705813953488384</v>
      </c>
      <c r="H2485" s="22">
        <f t="shared" si="458"/>
        <v>2.5023488372093028</v>
      </c>
      <c r="I2485" s="23">
        <v>1.653846153846154</v>
      </c>
      <c r="J2485" s="23">
        <v>2.3754018474042629</v>
      </c>
      <c r="K2485" s="24">
        <f t="shared" si="459"/>
        <v>1.4362894891281588</v>
      </c>
      <c r="L2485" t="str">
        <f t="shared" si="460"/>
        <v>Y</v>
      </c>
      <c r="M2485" s="10">
        <f t="shared" si="461"/>
        <v>0.9</v>
      </c>
      <c r="N2485" s="24">
        <f t="shared" si="462"/>
        <v>1.2815515655446006</v>
      </c>
      <c r="O2485" s="25">
        <f t="shared" si="463"/>
        <v>4.305148864829448</v>
      </c>
      <c r="P2485" s="8">
        <f t="shared" si="464"/>
        <v>8</v>
      </c>
      <c r="Q2485" s="8">
        <f t="shared" si="465"/>
        <v>86</v>
      </c>
      <c r="R2485" s="8">
        <f t="shared" si="466"/>
        <v>82.906827628687509</v>
      </c>
      <c r="S2485" s="8">
        <f t="shared" si="467"/>
        <v>83</v>
      </c>
      <c r="T2485" t="s">
        <v>62</v>
      </c>
    </row>
    <row r="2486" spans="1:20" x14ac:dyDescent="0.35">
      <c r="A2486" s="18" t="s">
        <v>5018</v>
      </c>
      <c r="B2486" s="18" t="s">
        <v>5019</v>
      </c>
      <c r="C2486" s="19">
        <v>358.26</v>
      </c>
      <c r="D2486" s="20">
        <f t="shared" si="456"/>
        <v>3.8866280260088639E-5</v>
      </c>
      <c r="E2486" s="10">
        <f>SUM($C$5:C2486)/SUM($C$5:$C$3941)</f>
        <v>0.98003336793726292</v>
      </c>
      <c r="F2486" t="str">
        <f t="shared" si="457"/>
        <v>C</v>
      </c>
      <c r="G2486" s="21">
        <v>2.2252173913043478</v>
      </c>
      <c r="H2486" s="22">
        <f t="shared" si="458"/>
        <v>1.3351304347826087</v>
      </c>
      <c r="I2486" s="23">
        <v>3.0961538461538458</v>
      </c>
      <c r="J2486" s="23">
        <v>5.8318248426607529</v>
      </c>
      <c r="K2486" s="24">
        <f t="shared" si="459"/>
        <v>1.8835707566357713</v>
      </c>
      <c r="L2486" t="str">
        <f t="shared" si="460"/>
        <v>Y</v>
      </c>
      <c r="M2486" s="10">
        <f t="shared" si="461"/>
        <v>0.9</v>
      </c>
      <c r="N2486" s="24">
        <f t="shared" si="462"/>
        <v>1.2815515655446006</v>
      </c>
      <c r="O2486" s="25">
        <f t="shared" si="463"/>
        <v>10.569527058632554</v>
      </c>
      <c r="P2486" s="8">
        <f t="shared" si="464"/>
        <v>17</v>
      </c>
      <c r="Q2486" s="8">
        <f t="shared" si="465"/>
        <v>160.99999999999997</v>
      </c>
      <c r="R2486" s="8">
        <f t="shared" si="466"/>
        <v>155.29808051836068</v>
      </c>
      <c r="S2486" s="8">
        <f t="shared" si="467"/>
        <v>156</v>
      </c>
      <c r="T2486" t="s">
        <v>62</v>
      </c>
    </row>
    <row r="2487" spans="1:20" x14ac:dyDescent="0.35">
      <c r="A2487" s="18" t="s">
        <v>5020</v>
      </c>
      <c r="B2487" s="18" t="s">
        <v>5021</v>
      </c>
      <c r="C2487" s="19">
        <v>357.12</v>
      </c>
      <c r="D2487" s="20">
        <f t="shared" si="456"/>
        <v>3.8742605946750556E-5</v>
      </c>
      <c r="E2487" s="10">
        <f>SUM($C$5:C2487)/SUM($C$5:$C$3941)</f>
        <v>0.98007211054320964</v>
      </c>
      <c r="F2487" t="str">
        <f t="shared" si="457"/>
        <v>C</v>
      </c>
      <c r="G2487" s="21">
        <v>0.26571428571428568</v>
      </c>
      <c r="H2487" s="22">
        <f t="shared" si="458"/>
        <v>0.15942857142857139</v>
      </c>
      <c r="I2487" s="23">
        <v>25.84615384615385</v>
      </c>
      <c r="J2487" s="23">
        <v>33.216688821879778</v>
      </c>
      <c r="K2487" s="24">
        <f t="shared" si="459"/>
        <v>1.2851695079893959</v>
      </c>
      <c r="L2487" t="str">
        <f t="shared" si="460"/>
        <v>Y</v>
      </c>
      <c r="M2487" s="10">
        <f t="shared" si="461"/>
        <v>0.9</v>
      </c>
      <c r="N2487" s="24">
        <f t="shared" si="462"/>
        <v>1.2815515655446006</v>
      </c>
      <c r="O2487" s="25">
        <f t="shared" si="463"/>
        <v>60.20151509571992</v>
      </c>
      <c r="P2487" s="8">
        <f t="shared" si="464"/>
        <v>112</v>
      </c>
      <c r="Q2487" s="8">
        <f t="shared" si="465"/>
        <v>1344.0000000000002</v>
      </c>
      <c r="R2487" s="8">
        <f t="shared" si="466"/>
        <v>1298.4689081284714</v>
      </c>
      <c r="S2487" s="8">
        <f t="shared" si="467"/>
        <v>1299</v>
      </c>
      <c r="T2487" t="s">
        <v>62</v>
      </c>
    </row>
    <row r="2488" spans="1:20" x14ac:dyDescent="0.35">
      <c r="A2488" s="18" t="s">
        <v>5022</v>
      </c>
      <c r="B2488" s="18" t="s">
        <v>5023</v>
      </c>
      <c r="C2488" s="19">
        <v>356.76</v>
      </c>
      <c r="D2488" s="20">
        <f t="shared" si="456"/>
        <v>3.8703550900433268E-5</v>
      </c>
      <c r="E2488" s="10">
        <f>SUM($C$5:C2488)/SUM($C$5:$C$3941)</f>
        <v>0.98011081409411005</v>
      </c>
      <c r="F2488" t="str">
        <f t="shared" si="457"/>
        <v>C</v>
      </c>
      <c r="G2488" s="21">
        <v>0.54054545454545455</v>
      </c>
      <c r="H2488" s="22">
        <f t="shared" si="458"/>
        <v>0.32432727272727274</v>
      </c>
      <c r="I2488" s="23">
        <v>12.69230769230769</v>
      </c>
      <c r="J2488" s="23">
        <v>20.499199851948749</v>
      </c>
      <c r="K2488" s="24">
        <f t="shared" si="459"/>
        <v>1.6150884731838411</v>
      </c>
      <c r="L2488" t="str">
        <f t="shared" si="460"/>
        <v>Y</v>
      </c>
      <c r="M2488" s="10">
        <f t="shared" si="461"/>
        <v>0.9</v>
      </c>
      <c r="N2488" s="24">
        <f t="shared" si="462"/>
        <v>1.2815515655446006</v>
      </c>
      <c r="O2488" s="25">
        <f t="shared" si="463"/>
        <v>37.152495721499605</v>
      </c>
      <c r="P2488" s="8">
        <f t="shared" si="464"/>
        <v>63</v>
      </c>
      <c r="Q2488" s="8">
        <f t="shared" si="465"/>
        <v>659.99999999999989</v>
      </c>
      <c r="R2488" s="8">
        <f t="shared" si="466"/>
        <v>637.96261648597874</v>
      </c>
      <c r="S2488" s="8">
        <f t="shared" si="467"/>
        <v>638</v>
      </c>
      <c r="T2488" t="s">
        <v>62</v>
      </c>
    </row>
    <row r="2489" spans="1:20" x14ac:dyDescent="0.35">
      <c r="A2489" s="18" t="s">
        <v>5024</v>
      </c>
      <c r="B2489" s="18" t="s">
        <v>5025</v>
      </c>
      <c r="C2489" s="19">
        <v>356.74</v>
      </c>
      <c r="D2489" s="20">
        <f t="shared" si="456"/>
        <v>3.8701381175637862E-5</v>
      </c>
      <c r="E2489" s="10">
        <f>SUM($C$5:C2489)/SUM($C$5:$C$3941)</f>
        <v>0.98014951547528573</v>
      </c>
      <c r="F2489" t="str">
        <f t="shared" si="457"/>
        <v>C</v>
      </c>
      <c r="G2489" s="21">
        <v>8.9184999999999999</v>
      </c>
      <c r="H2489" s="22">
        <f t="shared" si="458"/>
        <v>5.3510999999999997</v>
      </c>
      <c r="I2489" s="23">
        <v>0.76923076923076927</v>
      </c>
      <c r="J2489" s="23">
        <v>1.214542350917392</v>
      </c>
      <c r="K2489" s="24">
        <f t="shared" si="459"/>
        <v>1.5789050561926097</v>
      </c>
      <c r="L2489" t="str">
        <f t="shared" si="460"/>
        <v>Y</v>
      </c>
      <c r="M2489" s="10">
        <f t="shared" si="461"/>
        <v>0.9</v>
      </c>
      <c r="N2489" s="24">
        <f t="shared" si="462"/>
        <v>1.2815515655446006</v>
      </c>
      <c r="O2489" s="25">
        <f t="shared" si="463"/>
        <v>2.20122150239678</v>
      </c>
      <c r="P2489" s="8">
        <f t="shared" si="464"/>
        <v>4</v>
      </c>
      <c r="Q2489" s="8">
        <f t="shared" si="465"/>
        <v>40</v>
      </c>
      <c r="R2489" s="8">
        <f t="shared" si="466"/>
        <v>38.665484809743418</v>
      </c>
      <c r="S2489" s="8">
        <f t="shared" si="467"/>
        <v>39</v>
      </c>
      <c r="T2489" t="s">
        <v>62</v>
      </c>
    </row>
    <row r="2490" spans="1:20" x14ac:dyDescent="0.35">
      <c r="A2490" s="18" t="s">
        <v>5026</v>
      </c>
      <c r="B2490" s="18" t="s">
        <v>5027</v>
      </c>
      <c r="C2490" s="19">
        <v>356.61</v>
      </c>
      <c r="D2490" s="20">
        <f t="shared" si="456"/>
        <v>3.8687277964467731E-5</v>
      </c>
      <c r="E2490" s="10">
        <f>SUM($C$5:C2490)/SUM($C$5:$C$3941)</f>
        <v>0.98018820275325014</v>
      </c>
      <c r="F2490" t="str">
        <f t="shared" si="457"/>
        <v>C</v>
      </c>
      <c r="G2490" s="21">
        <v>1.8194387755102039</v>
      </c>
      <c r="H2490" s="22">
        <f t="shared" si="458"/>
        <v>1.0916632653061222</v>
      </c>
      <c r="I2490" s="23">
        <v>3.7692307692307692</v>
      </c>
      <c r="J2490" s="23">
        <v>8.9280685055514102</v>
      </c>
      <c r="K2490" s="24">
        <f t="shared" si="459"/>
        <v>2.3686712361667008</v>
      </c>
      <c r="L2490" t="str">
        <f t="shared" si="460"/>
        <v>Z</v>
      </c>
      <c r="M2490" s="10">
        <f t="shared" si="461"/>
        <v>0.9</v>
      </c>
      <c r="N2490" s="24">
        <f t="shared" si="462"/>
        <v>1.2815515655446006</v>
      </c>
      <c r="O2490" s="25">
        <f t="shared" si="463"/>
        <v>16.181120694924157</v>
      </c>
      <c r="P2490" s="8">
        <f t="shared" si="464"/>
        <v>24</v>
      </c>
      <c r="Q2490" s="8">
        <f t="shared" si="465"/>
        <v>196</v>
      </c>
      <c r="R2490" s="8">
        <f t="shared" si="466"/>
        <v>189.49540582427184</v>
      </c>
      <c r="S2490" s="8">
        <f t="shared" si="467"/>
        <v>190</v>
      </c>
      <c r="T2490" t="s">
        <v>62</v>
      </c>
    </row>
    <row r="2491" spans="1:20" x14ac:dyDescent="0.35">
      <c r="A2491" s="18" t="s">
        <v>5028</v>
      </c>
      <c r="B2491" s="18" t="s">
        <v>5029</v>
      </c>
      <c r="C2491" s="19">
        <v>356.45</v>
      </c>
      <c r="D2491" s="20">
        <f t="shared" si="456"/>
        <v>3.8669920166104491E-5</v>
      </c>
      <c r="E2491" s="10">
        <f>SUM($C$5:C2491)/SUM($C$5:$C$3941)</f>
        <v>0.98022687267341613</v>
      </c>
      <c r="F2491" t="str">
        <f t="shared" si="457"/>
        <v>C</v>
      </c>
      <c r="G2491" s="21">
        <v>1.6502314814814809</v>
      </c>
      <c r="H2491" s="22">
        <f t="shared" si="458"/>
        <v>0.99013888888888846</v>
      </c>
      <c r="I2491" s="23">
        <v>4.1538461538461542</v>
      </c>
      <c r="J2491" s="23">
        <v>4.8724299022497863</v>
      </c>
      <c r="K2491" s="24">
        <f t="shared" si="459"/>
        <v>1.1729923838749485</v>
      </c>
      <c r="L2491" t="str">
        <f t="shared" si="460"/>
        <v>Y</v>
      </c>
      <c r="M2491" s="10">
        <f t="shared" si="461"/>
        <v>0.9</v>
      </c>
      <c r="N2491" s="24">
        <f t="shared" si="462"/>
        <v>1.2815515655446006</v>
      </c>
      <c r="O2491" s="25">
        <f t="shared" si="463"/>
        <v>8.830731560453227</v>
      </c>
      <c r="P2491" s="8">
        <f t="shared" si="464"/>
        <v>18</v>
      </c>
      <c r="Q2491" s="8">
        <f t="shared" si="465"/>
        <v>216.00000000000003</v>
      </c>
      <c r="R2491" s="8">
        <f t="shared" si="466"/>
        <v>208.87853568708621</v>
      </c>
      <c r="S2491" s="8">
        <f t="shared" si="467"/>
        <v>209</v>
      </c>
      <c r="T2491" t="s">
        <v>62</v>
      </c>
    </row>
    <row r="2492" spans="1:20" x14ac:dyDescent="0.35">
      <c r="A2492" s="18" t="s">
        <v>5030</v>
      </c>
      <c r="B2492" s="18" t="s">
        <v>5031</v>
      </c>
      <c r="C2492" s="19">
        <v>355.67</v>
      </c>
      <c r="D2492" s="20">
        <f t="shared" si="456"/>
        <v>3.8585300899083703E-5</v>
      </c>
      <c r="E2492" s="10">
        <f>SUM($C$5:C2492)/SUM($C$5:$C$3941)</f>
        <v>0.98026545797431519</v>
      </c>
      <c r="F2492" t="str">
        <f t="shared" si="457"/>
        <v>C</v>
      </c>
      <c r="G2492" s="21">
        <v>0.47359520639147812</v>
      </c>
      <c r="H2492" s="22">
        <f t="shared" si="458"/>
        <v>0.28415712383488684</v>
      </c>
      <c r="I2492" s="23">
        <v>14.44230769230769</v>
      </c>
      <c r="J2492" s="23">
        <v>58.243038281803479</v>
      </c>
      <c r="K2492" s="24">
        <f t="shared" si="459"/>
        <v>4.0328069116561673</v>
      </c>
      <c r="L2492" t="str">
        <f t="shared" si="460"/>
        <v>Z</v>
      </c>
      <c r="M2492" s="10">
        <f t="shared" si="461"/>
        <v>0.9</v>
      </c>
      <c r="N2492" s="24">
        <f t="shared" si="462"/>
        <v>1.2815515655446006</v>
      </c>
      <c r="O2492" s="25">
        <f t="shared" si="463"/>
        <v>105.55896065212193</v>
      </c>
      <c r="P2492" s="8">
        <f t="shared" si="464"/>
        <v>135</v>
      </c>
      <c r="Q2492" s="8">
        <f t="shared" si="465"/>
        <v>750.99999999999989</v>
      </c>
      <c r="R2492" s="8">
        <f t="shared" si="466"/>
        <v>727.03562536840059</v>
      </c>
      <c r="S2492" s="8">
        <f t="shared" si="467"/>
        <v>728</v>
      </c>
      <c r="T2492" t="s">
        <v>62</v>
      </c>
    </row>
    <row r="2493" spans="1:20" x14ac:dyDescent="0.35">
      <c r="A2493" s="18" t="s">
        <v>5032</v>
      </c>
      <c r="B2493" s="18" t="s">
        <v>5033</v>
      </c>
      <c r="C2493" s="19">
        <v>355.27</v>
      </c>
      <c r="D2493" s="20">
        <f t="shared" si="456"/>
        <v>3.8541906403175602E-5</v>
      </c>
      <c r="E2493" s="10">
        <f>SUM($C$5:C2493)/SUM($C$5:$C$3941)</f>
        <v>0.98030399988071837</v>
      </c>
      <c r="F2493" t="str">
        <f t="shared" si="457"/>
        <v>C</v>
      </c>
      <c r="G2493" s="21">
        <v>1.899839572192513</v>
      </c>
      <c r="H2493" s="22">
        <f t="shared" si="458"/>
        <v>1.1399037433155077</v>
      </c>
      <c r="I2493" s="23">
        <v>3.5961538461538458</v>
      </c>
      <c r="J2493" s="23">
        <v>10.85422049546178</v>
      </c>
      <c r="K2493" s="24">
        <f t="shared" si="459"/>
        <v>3.018285913176538</v>
      </c>
      <c r="L2493" t="str">
        <f t="shared" si="460"/>
        <v>Z</v>
      </c>
      <c r="M2493" s="10">
        <f t="shared" si="461"/>
        <v>0.9</v>
      </c>
      <c r="N2493" s="24">
        <f t="shared" si="462"/>
        <v>1.2815515655446006</v>
      </c>
      <c r="O2493" s="25">
        <f t="shared" si="463"/>
        <v>19.672054686540424</v>
      </c>
      <c r="P2493" s="8">
        <f t="shared" si="464"/>
        <v>27</v>
      </c>
      <c r="Q2493" s="8">
        <f t="shared" si="465"/>
        <v>186.99999999999997</v>
      </c>
      <c r="R2493" s="8">
        <f t="shared" si="466"/>
        <v>181.13472295745996</v>
      </c>
      <c r="S2493" s="8">
        <f t="shared" si="467"/>
        <v>182</v>
      </c>
      <c r="T2493" t="s">
        <v>62</v>
      </c>
    </row>
    <row r="2494" spans="1:20" x14ac:dyDescent="0.35">
      <c r="A2494" s="18" t="s">
        <v>5034</v>
      </c>
      <c r="B2494" s="18" t="s">
        <v>5035</v>
      </c>
      <c r="C2494" s="19">
        <v>354.9</v>
      </c>
      <c r="D2494" s="20">
        <f t="shared" si="456"/>
        <v>3.8501766494460604E-5</v>
      </c>
      <c r="E2494" s="10">
        <f>SUM($C$5:C2494)/SUM($C$5:$C$3941)</f>
        <v>0.98034250164721282</v>
      </c>
      <c r="F2494" t="str">
        <f t="shared" si="457"/>
        <v>C</v>
      </c>
      <c r="G2494" s="21">
        <v>2.3979729729729731</v>
      </c>
      <c r="H2494" s="22">
        <f t="shared" si="458"/>
        <v>1.4387837837837838</v>
      </c>
      <c r="I2494" s="23">
        <v>2.8461538461538458</v>
      </c>
      <c r="J2494" s="23">
        <v>7.2609204174953339</v>
      </c>
      <c r="K2494" s="24">
        <f t="shared" si="459"/>
        <v>2.551134200741604</v>
      </c>
      <c r="L2494" t="str">
        <f t="shared" si="460"/>
        <v>Z</v>
      </c>
      <c r="M2494" s="10">
        <f t="shared" si="461"/>
        <v>0.9</v>
      </c>
      <c r="N2494" s="24">
        <f t="shared" si="462"/>
        <v>1.2815515655446006</v>
      </c>
      <c r="O2494" s="25">
        <f t="shared" si="463"/>
        <v>13.159602164642527</v>
      </c>
      <c r="P2494" s="8">
        <f t="shared" si="464"/>
        <v>19</v>
      </c>
      <c r="Q2494" s="8">
        <f t="shared" si="465"/>
        <v>147.99999999999997</v>
      </c>
      <c r="R2494" s="8">
        <f t="shared" si="466"/>
        <v>143.43267180862981</v>
      </c>
      <c r="S2494" s="8">
        <f t="shared" si="467"/>
        <v>144</v>
      </c>
      <c r="T2494" t="s">
        <v>175</v>
      </c>
    </row>
    <row r="2495" spans="1:20" x14ac:dyDescent="0.35">
      <c r="A2495" s="18" t="s">
        <v>5036</v>
      </c>
      <c r="B2495" s="18" t="s">
        <v>5037</v>
      </c>
      <c r="C2495" s="19">
        <v>354.12</v>
      </c>
      <c r="D2495" s="20">
        <f t="shared" si="456"/>
        <v>3.8417147227439816E-5</v>
      </c>
      <c r="E2495" s="10">
        <f>SUM($C$5:C2495)/SUM($C$5:$C$3941)</f>
        <v>0.98038091879444023</v>
      </c>
      <c r="F2495" t="str">
        <f t="shared" si="457"/>
        <v>C</v>
      </c>
      <c r="G2495" s="21">
        <v>7.8693333333333344</v>
      </c>
      <c r="H2495" s="22">
        <f t="shared" si="458"/>
        <v>4.7216000000000005</v>
      </c>
      <c r="I2495" s="23">
        <v>0.86538461538461542</v>
      </c>
      <c r="J2495" s="23">
        <v>1.4690112207935979</v>
      </c>
      <c r="K2495" s="24">
        <f t="shared" si="459"/>
        <v>1.6975240773614908</v>
      </c>
      <c r="L2495" t="str">
        <f t="shared" si="460"/>
        <v>Y</v>
      </c>
      <c r="M2495" s="10">
        <f t="shared" si="461"/>
        <v>0.9</v>
      </c>
      <c r="N2495" s="24">
        <f t="shared" si="462"/>
        <v>1.2815515655446006</v>
      </c>
      <c r="O2495" s="25">
        <f t="shared" si="463"/>
        <v>2.6624177279866208</v>
      </c>
      <c r="P2495" s="8">
        <f t="shared" si="464"/>
        <v>5</v>
      </c>
      <c r="Q2495" s="8">
        <f t="shared" si="465"/>
        <v>45</v>
      </c>
      <c r="R2495" s="8">
        <f t="shared" si="466"/>
        <v>43.659288977983017</v>
      </c>
      <c r="S2495" s="8">
        <f t="shared" si="467"/>
        <v>44</v>
      </c>
      <c r="T2495" t="s">
        <v>62</v>
      </c>
    </row>
    <row r="2496" spans="1:20" x14ac:dyDescent="0.35">
      <c r="A2496" s="18" t="s">
        <v>5038</v>
      </c>
      <c r="B2496" s="18" t="s">
        <v>5039</v>
      </c>
      <c r="C2496" s="19">
        <v>353.88</v>
      </c>
      <c r="D2496" s="20">
        <f t="shared" si="456"/>
        <v>3.8391110529894955E-5</v>
      </c>
      <c r="E2496" s="10">
        <f>SUM($C$5:C2496)/SUM($C$5:$C$3941)</f>
        <v>0.98041930990497017</v>
      </c>
      <c r="F2496" t="str">
        <f t="shared" si="457"/>
        <v>C</v>
      </c>
      <c r="G2496" s="21">
        <v>1.9880898876404489</v>
      </c>
      <c r="H2496" s="22">
        <f t="shared" si="458"/>
        <v>1.1928539325842693</v>
      </c>
      <c r="I2496" s="23">
        <v>3.4230769230769229</v>
      </c>
      <c r="J2496" s="23">
        <v>9.3165384336739425</v>
      </c>
      <c r="K2496" s="24">
        <f t="shared" si="459"/>
        <v>2.7216853851182305</v>
      </c>
      <c r="L2496" t="str">
        <f t="shared" si="460"/>
        <v>Z</v>
      </c>
      <c r="M2496" s="10">
        <f t="shared" si="461"/>
        <v>0.9</v>
      </c>
      <c r="N2496" s="24">
        <f t="shared" si="462"/>
        <v>1.2815515655446006</v>
      </c>
      <c r="O2496" s="25">
        <f t="shared" si="463"/>
        <v>16.885178777519595</v>
      </c>
      <c r="P2496" s="8">
        <f t="shared" si="464"/>
        <v>24</v>
      </c>
      <c r="Q2496" s="8">
        <f t="shared" si="465"/>
        <v>178</v>
      </c>
      <c r="R2496" s="8">
        <f t="shared" si="466"/>
        <v>172.75529426291624</v>
      </c>
      <c r="S2496" s="8">
        <f t="shared" si="467"/>
        <v>173</v>
      </c>
      <c r="T2496" t="s">
        <v>175</v>
      </c>
    </row>
    <row r="2497" spans="1:20" x14ac:dyDescent="0.35">
      <c r="A2497" s="18" t="s">
        <v>5040</v>
      </c>
      <c r="B2497" s="18" t="s">
        <v>5041</v>
      </c>
      <c r="C2497" s="19">
        <v>353.7</v>
      </c>
      <c r="D2497" s="20">
        <f t="shared" si="456"/>
        <v>3.8371583006736315E-5</v>
      </c>
      <c r="E2497" s="10">
        <f>SUM($C$5:C2497)/SUM($C$5:$C$3941)</f>
        <v>0.98045768148797685</v>
      </c>
      <c r="F2497" t="str">
        <f t="shared" si="457"/>
        <v>C</v>
      </c>
      <c r="G2497" s="21">
        <v>0.20928994082840241</v>
      </c>
      <c r="H2497" s="22">
        <f t="shared" si="458"/>
        <v>0.12557396449704145</v>
      </c>
      <c r="I2497" s="23">
        <v>32.5</v>
      </c>
      <c r="J2497" s="23">
        <v>54.81072601484594</v>
      </c>
      <c r="K2497" s="24">
        <f t="shared" si="459"/>
        <v>1.6864838773798752</v>
      </c>
      <c r="L2497" t="str">
        <f t="shared" si="460"/>
        <v>Y</v>
      </c>
      <c r="M2497" s="10">
        <f t="shared" si="461"/>
        <v>0.9</v>
      </c>
      <c r="N2497" s="24">
        <f t="shared" si="462"/>
        <v>1.2815515655446006</v>
      </c>
      <c r="O2497" s="25">
        <f t="shared" si="463"/>
        <v>99.338280443432311</v>
      </c>
      <c r="P2497" s="8">
        <f t="shared" si="464"/>
        <v>165</v>
      </c>
      <c r="Q2497" s="8">
        <f t="shared" si="465"/>
        <v>1690</v>
      </c>
      <c r="R2497" s="8">
        <f t="shared" si="466"/>
        <v>1640.6220619523933</v>
      </c>
      <c r="S2497" s="8">
        <f t="shared" si="467"/>
        <v>1641</v>
      </c>
      <c r="T2497" t="s">
        <v>62</v>
      </c>
    </row>
    <row r="2498" spans="1:20" x14ac:dyDescent="0.35">
      <c r="A2498" s="18" t="s">
        <v>5042</v>
      </c>
      <c r="B2498" s="18" t="s">
        <v>5043</v>
      </c>
      <c r="C2498" s="19">
        <v>353.34</v>
      </c>
      <c r="D2498" s="20">
        <f t="shared" si="456"/>
        <v>3.833252796041902E-5</v>
      </c>
      <c r="E2498" s="10">
        <f>SUM($C$5:C2498)/SUM($C$5:$C$3941)</f>
        <v>0.98049601401593722</v>
      </c>
      <c r="F2498" t="str">
        <f t="shared" si="457"/>
        <v>C</v>
      </c>
      <c r="G2498" s="21">
        <v>2.1158083832335328</v>
      </c>
      <c r="H2498" s="22">
        <f t="shared" si="458"/>
        <v>1.2694850299401197</v>
      </c>
      <c r="I2498" s="23">
        <v>3.2115384615384621</v>
      </c>
      <c r="J2498" s="23">
        <v>7.539013662177017</v>
      </c>
      <c r="K2498" s="24">
        <f t="shared" si="459"/>
        <v>2.3474773079832625</v>
      </c>
      <c r="L2498" t="str">
        <f t="shared" si="460"/>
        <v>Z</v>
      </c>
      <c r="M2498" s="10">
        <f t="shared" si="461"/>
        <v>0.9</v>
      </c>
      <c r="N2498" s="24">
        <f t="shared" si="462"/>
        <v>1.2815515655446006</v>
      </c>
      <c r="O2498" s="25">
        <f t="shared" si="463"/>
        <v>13.663614914302705</v>
      </c>
      <c r="P2498" s="8">
        <f t="shared" si="464"/>
        <v>21</v>
      </c>
      <c r="Q2498" s="8">
        <f t="shared" si="465"/>
        <v>167.00000000000003</v>
      </c>
      <c r="R2498" s="8">
        <f t="shared" si="466"/>
        <v>162.20320880193012</v>
      </c>
      <c r="S2498" s="8">
        <f t="shared" si="467"/>
        <v>163</v>
      </c>
      <c r="T2498" t="s">
        <v>62</v>
      </c>
    </row>
    <row r="2499" spans="1:20" x14ac:dyDescent="0.35">
      <c r="A2499" s="18" t="s">
        <v>5044</v>
      </c>
      <c r="B2499" s="18" t="s">
        <v>5045</v>
      </c>
      <c r="C2499" s="19">
        <v>353.25</v>
      </c>
      <c r="D2499" s="20">
        <f t="shared" si="456"/>
        <v>3.8322764198839704E-5</v>
      </c>
      <c r="E2499" s="10">
        <f>SUM($C$5:C2499)/SUM($C$5:$C$3941)</f>
        <v>0.98053433678013602</v>
      </c>
      <c r="F2499" t="str">
        <f t="shared" si="457"/>
        <v>C</v>
      </c>
      <c r="G2499" s="21">
        <v>0.25690909090909092</v>
      </c>
      <c r="H2499" s="22">
        <f t="shared" si="458"/>
        <v>0.15414545454545456</v>
      </c>
      <c r="I2499" s="23">
        <v>26.44230769230769</v>
      </c>
      <c r="J2499" s="23">
        <v>86.235749254425187</v>
      </c>
      <c r="K2499" s="24">
        <f t="shared" si="459"/>
        <v>3.2612792445309893</v>
      </c>
      <c r="L2499" t="str">
        <f t="shared" si="460"/>
        <v>Z</v>
      </c>
      <c r="M2499" s="10">
        <f t="shared" si="461"/>
        <v>0.9</v>
      </c>
      <c r="N2499" s="24">
        <f t="shared" si="462"/>
        <v>1.2815515655446006</v>
      </c>
      <c r="O2499" s="25">
        <f t="shared" si="463"/>
        <v>156.29260304571204</v>
      </c>
      <c r="P2499" s="8">
        <f t="shared" si="464"/>
        <v>210</v>
      </c>
      <c r="Q2499" s="8">
        <f t="shared" si="465"/>
        <v>1374.9999999999998</v>
      </c>
      <c r="R2499" s="8">
        <f t="shared" si="466"/>
        <v>1335.6755789420265</v>
      </c>
      <c r="S2499" s="8">
        <f t="shared" si="467"/>
        <v>1336</v>
      </c>
      <c r="T2499" t="s">
        <v>62</v>
      </c>
    </row>
    <row r="2500" spans="1:20" x14ac:dyDescent="0.35">
      <c r="A2500" s="18" t="s">
        <v>5046</v>
      </c>
      <c r="B2500" s="18" t="s">
        <v>5047</v>
      </c>
      <c r="C2500" s="19">
        <v>352.07</v>
      </c>
      <c r="D2500" s="20">
        <f t="shared" si="456"/>
        <v>3.8194750435910807E-5</v>
      </c>
      <c r="E2500" s="10">
        <f>SUM($C$5:C2500)/SUM($C$5:$C$3941)</f>
        <v>0.980572531530572</v>
      </c>
      <c r="F2500" t="str">
        <f t="shared" si="457"/>
        <v>C</v>
      </c>
      <c r="G2500" s="21">
        <v>2.3162500000000001</v>
      </c>
      <c r="H2500" s="22">
        <f t="shared" si="458"/>
        <v>1.38975</v>
      </c>
      <c r="I2500" s="23">
        <v>2.9230769230769229</v>
      </c>
      <c r="J2500" s="23">
        <v>10.51394247774541</v>
      </c>
      <c r="K2500" s="24">
        <f t="shared" si="459"/>
        <v>3.5968750581760616</v>
      </c>
      <c r="L2500" t="str">
        <f t="shared" si="460"/>
        <v>Z</v>
      </c>
      <c r="M2500" s="10">
        <f t="shared" si="461"/>
        <v>0.9</v>
      </c>
      <c r="N2500" s="24">
        <f t="shared" si="462"/>
        <v>1.2815515655446006</v>
      </c>
      <c r="O2500" s="25">
        <f t="shared" si="463"/>
        <v>19.055339025020295</v>
      </c>
      <c r="P2500" s="8">
        <f t="shared" si="464"/>
        <v>25</v>
      </c>
      <c r="Q2500" s="8">
        <f t="shared" si="465"/>
        <v>152</v>
      </c>
      <c r="R2500" s="8">
        <f t="shared" si="466"/>
        <v>147.90009414646735</v>
      </c>
      <c r="S2500" s="8">
        <f t="shared" si="467"/>
        <v>148</v>
      </c>
      <c r="T2500" t="s">
        <v>62</v>
      </c>
    </row>
    <row r="2501" spans="1:20" x14ac:dyDescent="0.35">
      <c r="A2501" s="18" t="s">
        <v>5048</v>
      </c>
      <c r="B2501" s="18" t="s">
        <v>5049</v>
      </c>
      <c r="C2501" s="19">
        <v>351.54</v>
      </c>
      <c r="D2501" s="20">
        <f t="shared" ref="D2501:D2564" si="468">C2501/SUM($C$5:$C$3941)</f>
        <v>3.8137252728832583E-5</v>
      </c>
      <c r="E2501" s="10">
        <f>SUM($C$5:C2501)/SUM($C$5:$C$3941)</f>
        <v>0.98061066878330072</v>
      </c>
      <c r="F2501" t="str">
        <f t="shared" ref="F2501:F2564" si="469">IF(E2501-D2501&lt;CutA,"A",IF(E2501-D2501&lt;CutB,"B","C"))</f>
        <v>C</v>
      </c>
      <c r="G2501" s="21">
        <v>7.9895454545454552</v>
      </c>
      <c r="H2501" s="22">
        <f t="shared" ref="H2501:H2564" si="470">G2501*CostRatio</f>
        <v>4.7937272727272733</v>
      </c>
      <c r="I2501" s="23">
        <v>0.84615384615384615</v>
      </c>
      <c r="J2501" s="23">
        <v>1.1269360749588859</v>
      </c>
      <c r="K2501" s="24">
        <f t="shared" ref="K2501:K2564" si="471">IF(I2501&gt;0,J2501/I2501,0)</f>
        <v>1.3318335431332289</v>
      </c>
      <c r="L2501" t="str">
        <f t="shared" ref="L2501:L2564" si="472">IF(K2501&lt;=CutX,"X",IF(K2501&lt;=CutY,"Y","Z"))</f>
        <v>Y</v>
      </c>
      <c r="M2501" s="10">
        <f t="shared" ref="M2501:M2564" si="473">_xlfn.XLOOKUP(F2501,TargetClass,TargetLevel)</f>
        <v>0.9</v>
      </c>
      <c r="N2501" s="24">
        <f t="shared" ref="N2501:N2564" si="474">_xlfn.NORM.S.INV(M2501)</f>
        <v>1.2815515655446006</v>
      </c>
      <c r="O2501" s="25">
        <f t="shared" ref="O2501:O2564" si="475">N2501*J2501*SQRT(LeadTime)</f>
        <v>2.0424449737404435</v>
      </c>
      <c r="P2501" s="8">
        <f t="shared" ref="P2501:P2564" si="476">ROUNDUP(ROUND(I2501*LeadTime+O2501,6),0)</f>
        <v>4</v>
      </c>
      <c r="Q2501" s="8">
        <f t="shared" ref="Q2501:Q2564" si="477">I2501*WeeksPerYear</f>
        <v>44</v>
      </c>
      <c r="R2501" s="8">
        <f t="shared" ref="R2501:R2564" si="478">SQRT(2*Q2501*OrderCost/(HoldingRate*H2501))</f>
        <v>42.8454466855245</v>
      </c>
      <c r="S2501" s="8">
        <f t="shared" ref="S2501:S2564" si="479">MAX(ROUNDUP(ROUND(R2501,6),0),ROUNDUP(ROUND(I2501,6),0))</f>
        <v>43</v>
      </c>
      <c r="T2501" t="s">
        <v>62</v>
      </c>
    </row>
    <row r="2502" spans="1:20" x14ac:dyDescent="0.35">
      <c r="A2502" s="18" t="s">
        <v>5050</v>
      </c>
      <c r="B2502" s="18" t="s">
        <v>5051</v>
      </c>
      <c r="C2502" s="19">
        <v>351.3</v>
      </c>
      <c r="D2502" s="20">
        <f t="shared" si="468"/>
        <v>3.8111216031287722E-5</v>
      </c>
      <c r="E2502" s="10">
        <f>SUM($C$5:C2502)/SUM($C$5:$C$3941)</f>
        <v>0.98064877999933209</v>
      </c>
      <c r="F2502" t="str">
        <f t="shared" si="469"/>
        <v>C</v>
      </c>
      <c r="G2502" s="21">
        <v>3.737234042553192</v>
      </c>
      <c r="H2502" s="22">
        <f t="shared" si="470"/>
        <v>2.242340425531915</v>
      </c>
      <c r="I2502" s="23">
        <v>1.8076923076923079</v>
      </c>
      <c r="J2502" s="23">
        <v>3.0998953906351172</v>
      </c>
      <c r="K2502" s="24">
        <f t="shared" si="471"/>
        <v>1.7148357480109158</v>
      </c>
      <c r="L2502" t="str">
        <f t="shared" si="472"/>
        <v>Y</v>
      </c>
      <c r="M2502" s="10">
        <f t="shared" si="473"/>
        <v>0.9</v>
      </c>
      <c r="N2502" s="24">
        <f t="shared" si="474"/>
        <v>1.2815515655446006</v>
      </c>
      <c r="O2502" s="25">
        <f t="shared" si="475"/>
        <v>5.6182119823920376</v>
      </c>
      <c r="P2502" s="8">
        <f t="shared" si="476"/>
        <v>10</v>
      </c>
      <c r="Q2502" s="8">
        <f t="shared" si="477"/>
        <v>94.000000000000014</v>
      </c>
      <c r="R2502" s="8">
        <f t="shared" si="478"/>
        <v>91.564715709265897</v>
      </c>
      <c r="S2502" s="8">
        <f t="shared" si="479"/>
        <v>92</v>
      </c>
      <c r="T2502" t="s">
        <v>62</v>
      </c>
    </row>
    <row r="2503" spans="1:20" x14ac:dyDescent="0.35">
      <c r="A2503" s="18" t="s">
        <v>5052</v>
      </c>
      <c r="B2503" s="18" t="s">
        <v>5053</v>
      </c>
      <c r="C2503" s="19">
        <v>350</v>
      </c>
      <c r="D2503" s="20">
        <f t="shared" si="468"/>
        <v>3.7970183919586399E-5</v>
      </c>
      <c r="E2503" s="10">
        <f>SUM($C$5:C2503)/SUM($C$5:$C$3941)</f>
        <v>0.98068675018325169</v>
      </c>
      <c r="F2503" t="str">
        <f t="shared" si="469"/>
        <v>C</v>
      </c>
      <c r="G2503" s="21">
        <v>175</v>
      </c>
      <c r="H2503" s="22">
        <f t="shared" si="470"/>
        <v>105</v>
      </c>
      <c r="I2503" s="23">
        <v>3.8461538461538457E-2</v>
      </c>
      <c r="J2503" s="23">
        <v>0.27735009811261452</v>
      </c>
      <c r="K2503" s="24">
        <f t="shared" si="471"/>
        <v>7.2111025509279782</v>
      </c>
      <c r="L2503" t="str">
        <f t="shared" si="472"/>
        <v>Z</v>
      </c>
      <c r="M2503" s="10">
        <f t="shared" si="473"/>
        <v>0.9</v>
      </c>
      <c r="N2503" s="24">
        <f t="shared" si="474"/>
        <v>1.2815515655446006</v>
      </c>
      <c r="O2503" s="25">
        <f t="shared" si="475"/>
        <v>0.50266588002979229</v>
      </c>
      <c r="P2503" s="8">
        <f t="shared" si="476"/>
        <v>1</v>
      </c>
      <c r="Q2503" s="8">
        <f t="shared" si="477"/>
        <v>1.9999999999999998</v>
      </c>
      <c r="R2503" s="8">
        <f t="shared" si="478"/>
        <v>1.9518001458970662</v>
      </c>
      <c r="S2503" s="8">
        <f t="shared" si="479"/>
        <v>2</v>
      </c>
      <c r="T2503" t="s">
        <v>62</v>
      </c>
    </row>
    <row r="2504" spans="1:20" x14ac:dyDescent="0.35">
      <c r="A2504" s="18" t="s">
        <v>5054</v>
      </c>
      <c r="B2504" s="18" t="s">
        <v>5055</v>
      </c>
      <c r="C2504" s="19">
        <v>349.94</v>
      </c>
      <c r="D2504" s="20">
        <f t="shared" si="468"/>
        <v>3.7963674745200186E-5</v>
      </c>
      <c r="E2504" s="10">
        <f>SUM($C$5:C2504)/SUM($C$5:$C$3941)</f>
        <v>0.98072471385799687</v>
      </c>
      <c r="F2504" t="str">
        <f t="shared" si="469"/>
        <v>C</v>
      </c>
      <c r="G2504" s="21">
        <v>3.1812727272727268</v>
      </c>
      <c r="H2504" s="22">
        <f t="shared" si="470"/>
        <v>1.908763636363636</v>
      </c>
      <c r="I2504" s="23">
        <v>2.115384615384615</v>
      </c>
      <c r="J2504" s="23">
        <v>5.4364559034675253</v>
      </c>
      <c r="K2504" s="24">
        <f t="shared" si="471"/>
        <v>2.569960972548285</v>
      </c>
      <c r="L2504" t="str">
        <f t="shared" si="472"/>
        <v>Z</v>
      </c>
      <c r="M2504" s="10">
        <f t="shared" si="473"/>
        <v>0.9</v>
      </c>
      <c r="N2504" s="24">
        <f t="shared" si="474"/>
        <v>1.2815515655446006</v>
      </c>
      <c r="O2504" s="25">
        <f t="shared" si="475"/>
        <v>9.8529652938867045</v>
      </c>
      <c r="P2504" s="8">
        <f t="shared" si="476"/>
        <v>15</v>
      </c>
      <c r="Q2504" s="8">
        <f t="shared" si="477"/>
        <v>109.99999999999997</v>
      </c>
      <c r="R2504" s="8">
        <f t="shared" si="478"/>
        <v>107.35821055108249</v>
      </c>
      <c r="S2504" s="8">
        <f t="shared" si="479"/>
        <v>108</v>
      </c>
      <c r="T2504" t="s">
        <v>62</v>
      </c>
    </row>
    <row r="2505" spans="1:20" x14ac:dyDescent="0.35">
      <c r="A2505" s="18" t="s">
        <v>5056</v>
      </c>
      <c r="B2505" s="18" t="s">
        <v>5057</v>
      </c>
      <c r="C2505" s="19">
        <v>349</v>
      </c>
      <c r="D2505" s="20">
        <f t="shared" si="468"/>
        <v>3.786169767981615E-5</v>
      </c>
      <c r="E2505" s="10">
        <f>SUM($C$5:C2505)/SUM($C$5:$C$3941)</f>
        <v>0.9807625755556767</v>
      </c>
      <c r="F2505" t="str">
        <f t="shared" si="469"/>
        <v>C</v>
      </c>
      <c r="G2505" s="21">
        <v>2.2371794871794881</v>
      </c>
      <c r="H2505" s="22">
        <f t="shared" si="470"/>
        <v>1.3423076923076929</v>
      </c>
      <c r="I2505" s="23">
        <v>3</v>
      </c>
      <c r="J2505" s="23">
        <v>5.5235680426304734</v>
      </c>
      <c r="K2505" s="24">
        <f t="shared" si="471"/>
        <v>1.8411893475434911</v>
      </c>
      <c r="L2505" t="str">
        <f t="shared" si="472"/>
        <v>Y</v>
      </c>
      <c r="M2505" s="10">
        <f t="shared" si="473"/>
        <v>0.9</v>
      </c>
      <c r="N2505" s="24">
        <f t="shared" si="474"/>
        <v>1.2815515655446006</v>
      </c>
      <c r="O2505" s="25">
        <f t="shared" si="475"/>
        <v>10.01084625513966</v>
      </c>
      <c r="P2505" s="8">
        <f t="shared" si="476"/>
        <v>17</v>
      </c>
      <c r="Q2505" s="8">
        <f t="shared" si="477"/>
        <v>156</v>
      </c>
      <c r="R2505" s="8">
        <f t="shared" si="478"/>
        <v>152.45836483642339</v>
      </c>
      <c r="S2505" s="8">
        <f t="shared" si="479"/>
        <v>153</v>
      </c>
      <c r="T2505" t="s">
        <v>62</v>
      </c>
    </row>
    <row r="2506" spans="1:20" x14ac:dyDescent="0.35">
      <c r="A2506" s="18" t="s">
        <v>5058</v>
      </c>
      <c r="B2506" s="18" t="s">
        <v>5059</v>
      </c>
      <c r="C2506" s="19">
        <v>348.69</v>
      </c>
      <c r="D2506" s="20">
        <f t="shared" si="468"/>
        <v>3.782806694548738E-5</v>
      </c>
      <c r="E2506" s="10">
        <f>SUM($C$5:C2506)/SUM($C$5:$C$3941)</f>
        <v>0.98080040362262211</v>
      </c>
      <c r="F2506" t="str">
        <f t="shared" si="469"/>
        <v>C</v>
      </c>
      <c r="G2506" s="21">
        <v>4.2523170731707314</v>
      </c>
      <c r="H2506" s="22">
        <f t="shared" si="470"/>
        <v>2.5513902439024387</v>
      </c>
      <c r="I2506" s="23">
        <v>1.5769230769230771</v>
      </c>
      <c r="J2506" s="23">
        <v>2.8029826819899282</v>
      </c>
      <c r="K2506" s="24">
        <f t="shared" si="471"/>
        <v>1.7775012129692225</v>
      </c>
      <c r="L2506" t="str">
        <f t="shared" si="472"/>
        <v>Y</v>
      </c>
      <c r="M2506" s="10">
        <f t="shared" si="473"/>
        <v>0.9</v>
      </c>
      <c r="N2506" s="24">
        <f t="shared" si="474"/>
        <v>1.2815515655446006</v>
      </c>
      <c r="O2506" s="25">
        <f t="shared" si="475"/>
        <v>5.0800910695140367</v>
      </c>
      <c r="P2506" s="8">
        <f t="shared" si="476"/>
        <v>9</v>
      </c>
      <c r="Q2506" s="8">
        <f t="shared" si="477"/>
        <v>82.000000000000014</v>
      </c>
      <c r="R2506" s="8">
        <f t="shared" si="478"/>
        <v>80.17398652867692</v>
      </c>
      <c r="S2506" s="8">
        <f t="shared" si="479"/>
        <v>81</v>
      </c>
      <c r="T2506" t="s">
        <v>62</v>
      </c>
    </row>
    <row r="2507" spans="1:20" x14ac:dyDescent="0.35">
      <c r="A2507" s="18" t="s">
        <v>5060</v>
      </c>
      <c r="B2507" s="18" t="s">
        <v>5061</v>
      </c>
      <c r="C2507" s="19">
        <v>348.4</v>
      </c>
      <c r="D2507" s="20">
        <f t="shared" si="468"/>
        <v>3.7796605935954002E-5</v>
      </c>
      <c r="E2507" s="10">
        <f>SUM($C$5:C2507)/SUM($C$5:$C$3941)</f>
        <v>0.98083820022855805</v>
      </c>
      <c r="F2507" t="str">
        <f t="shared" si="469"/>
        <v>C</v>
      </c>
      <c r="G2507" s="21">
        <v>1.6129629629629629</v>
      </c>
      <c r="H2507" s="22">
        <f t="shared" si="470"/>
        <v>0.96777777777777774</v>
      </c>
      <c r="I2507" s="23">
        <v>4.1538461538461542</v>
      </c>
      <c r="J2507" s="23">
        <v>16.026185209463421</v>
      </c>
      <c r="K2507" s="24">
        <f t="shared" si="471"/>
        <v>3.8581556985745271</v>
      </c>
      <c r="L2507" t="str">
        <f t="shared" si="472"/>
        <v>Z</v>
      </c>
      <c r="M2507" s="10">
        <f t="shared" si="473"/>
        <v>0.9</v>
      </c>
      <c r="N2507" s="24">
        <f t="shared" si="474"/>
        <v>1.2815515655446006</v>
      </c>
      <c r="O2507" s="25">
        <f t="shared" si="475"/>
        <v>29.045659427040871</v>
      </c>
      <c r="P2507" s="8">
        <f t="shared" si="476"/>
        <v>38</v>
      </c>
      <c r="Q2507" s="8">
        <f t="shared" si="477"/>
        <v>216.00000000000003</v>
      </c>
      <c r="R2507" s="8">
        <f t="shared" si="478"/>
        <v>211.27788982261958</v>
      </c>
      <c r="S2507" s="8">
        <f t="shared" si="479"/>
        <v>212</v>
      </c>
      <c r="T2507" t="s">
        <v>62</v>
      </c>
    </row>
    <row r="2508" spans="1:20" x14ac:dyDescent="0.35">
      <c r="A2508" s="18" t="s">
        <v>5062</v>
      </c>
      <c r="B2508" s="18" t="s">
        <v>5063</v>
      </c>
      <c r="C2508" s="19">
        <v>347.17</v>
      </c>
      <c r="D2508" s="20">
        <f t="shared" si="468"/>
        <v>3.7663167861036603E-5</v>
      </c>
      <c r="E2508" s="10">
        <f>SUM($C$5:C2508)/SUM($C$5:$C$3941)</f>
        <v>0.98087586339641908</v>
      </c>
      <c r="F2508" t="str">
        <f t="shared" si="469"/>
        <v>C</v>
      </c>
      <c r="G2508" s="21">
        <v>1.1848805460750851</v>
      </c>
      <c r="H2508" s="22">
        <f t="shared" si="470"/>
        <v>0.71092832764505098</v>
      </c>
      <c r="I2508" s="23">
        <v>5.634615384615385</v>
      </c>
      <c r="J2508" s="23">
        <v>8.8628522964992804</v>
      </c>
      <c r="K2508" s="24">
        <f t="shared" si="471"/>
        <v>1.5729294178087458</v>
      </c>
      <c r="L2508" t="str">
        <f t="shared" si="472"/>
        <v>Y</v>
      </c>
      <c r="M2508" s="10">
        <f t="shared" si="473"/>
        <v>0.9</v>
      </c>
      <c r="N2508" s="24">
        <f t="shared" si="474"/>
        <v>1.2815515655446006</v>
      </c>
      <c r="O2508" s="25">
        <f t="shared" si="475"/>
        <v>16.062923646001231</v>
      </c>
      <c r="P2508" s="8">
        <f t="shared" si="476"/>
        <v>28</v>
      </c>
      <c r="Q2508" s="8">
        <f t="shared" si="477"/>
        <v>293</v>
      </c>
      <c r="R2508" s="8">
        <f t="shared" si="478"/>
        <v>287.1017887205474</v>
      </c>
      <c r="S2508" s="8">
        <f t="shared" si="479"/>
        <v>288</v>
      </c>
      <c r="T2508" t="s">
        <v>62</v>
      </c>
    </row>
    <row r="2509" spans="1:20" x14ac:dyDescent="0.35">
      <c r="A2509" s="18" t="s">
        <v>5064</v>
      </c>
      <c r="B2509" s="18" t="s">
        <v>5065</v>
      </c>
      <c r="C2509" s="19">
        <v>346.4</v>
      </c>
      <c r="D2509" s="20">
        <f t="shared" si="468"/>
        <v>3.7579633456413511E-5</v>
      </c>
      <c r="E2509" s="10">
        <f>SUM($C$5:C2509)/SUM($C$5:$C$3941)</f>
        <v>0.9809134430298756</v>
      </c>
      <c r="F2509" t="str">
        <f t="shared" si="469"/>
        <v>C</v>
      </c>
      <c r="G2509" s="21">
        <v>1.3221374045801531</v>
      </c>
      <c r="H2509" s="22">
        <f t="shared" si="470"/>
        <v>0.79328244274809179</v>
      </c>
      <c r="I2509" s="23">
        <v>5.0384615384615383</v>
      </c>
      <c r="J2509" s="23">
        <v>13.0818862021627</v>
      </c>
      <c r="K2509" s="24">
        <f t="shared" si="471"/>
        <v>2.5964048950857266</v>
      </c>
      <c r="L2509" t="str">
        <f t="shared" si="472"/>
        <v>Z</v>
      </c>
      <c r="M2509" s="10">
        <f t="shared" si="473"/>
        <v>0.9</v>
      </c>
      <c r="N2509" s="24">
        <f t="shared" si="474"/>
        <v>1.2815515655446006</v>
      </c>
      <c r="O2509" s="25">
        <f t="shared" si="475"/>
        <v>23.709448401167265</v>
      </c>
      <c r="P2509" s="8">
        <f t="shared" si="476"/>
        <v>34</v>
      </c>
      <c r="Q2509" s="8">
        <f t="shared" si="477"/>
        <v>262</v>
      </c>
      <c r="R2509" s="8">
        <f t="shared" si="478"/>
        <v>257.01100643511626</v>
      </c>
      <c r="S2509" s="8">
        <f t="shared" si="479"/>
        <v>258</v>
      </c>
      <c r="T2509" t="s">
        <v>62</v>
      </c>
    </row>
    <row r="2510" spans="1:20" x14ac:dyDescent="0.35">
      <c r="A2510" s="18" t="s">
        <v>5066</v>
      </c>
      <c r="B2510" s="18" t="s">
        <v>5067</v>
      </c>
      <c r="C2510" s="19">
        <v>346.16</v>
      </c>
      <c r="D2510" s="20">
        <f t="shared" si="468"/>
        <v>3.7553596758868657E-5</v>
      </c>
      <c r="E2510" s="10">
        <f>SUM($C$5:C2510)/SUM($C$5:$C$3941)</f>
        <v>0.98095099662663443</v>
      </c>
      <c r="F2510" t="str">
        <f t="shared" si="469"/>
        <v>C</v>
      </c>
      <c r="G2510" s="21">
        <v>1.617570093457944</v>
      </c>
      <c r="H2510" s="22">
        <f t="shared" si="470"/>
        <v>0.9705420560747664</v>
      </c>
      <c r="I2510" s="23">
        <v>4.115384615384615</v>
      </c>
      <c r="J2510" s="23">
        <v>20.325444158525229</v>
      </c>
      <c r="K2510" s="24">
        <f t="shared" si="471"/>
        <v>4.9388929730995885</v>
      </c>
      <c r="L2510" t="str">
        <f t="shared" si="472"/>
        <v>Z</v>
      </c>
      <c r="M2510" s="10">
        <f t="shared" si="473"/>
        <v>0.9</v>
      </c>
      <c r="N2510" s="24">
        <f t="shared" si="474"/>
        <v>1.2815515655446006</v>
      </c>
      <c r="O2510" s="25">
        <f t="shared" si="475"/>
        <v>36.837583056462599</v>
      </c>
      <c r="P2510" s="8">
        <f t="shared" si="476"/>
        <v>46</v>
      </c>
      <c r="Q2510" s="8">
        <f t="shared" si="477"/>
        <v>213.99999999999997</v>
      </c>
      <c r="R2510" s="8">
        <f t="shared" si="478"/>
        <v>209.99778062737491</v>
      </c>
      <c r="S2510" s="8">
        <f t="shared" si="479"/>
        <v>210</v>
      </c>
      <c r="T2510" t="s">
        <v>62</v>
      </c>
    </row>
    <row r="2511" spans="1:20" x14ac:dyDescent="0.35">
      <c r="A2511" s="18" t="s">
        <v>5068</v>
      </c>
      <c r="B2511" s="18" t="s">
        <v>5069</v>
      </c>
      <c r="C2511" s="19">
        <v>344.21</v>
      </c>
      <c r="D2511" s="20">
        <f t="shared" si="468"/>
        <v>3.7342048591316669E-5</v>
      </c>
      <c r="E2511" s="10">
        <f>SUM($C$5:C2511)/SUM($C$5:$C$3941)</f>
        <v>0.98098833867522583</v>
      </c>
      <c r="F2511" t="str">
        <f t="shared" si="469"/>
        <v>C</v>
      </c>
      <c r="G2511" s="21">
        <v>9.0581578947368424</v>
      </c>
      <c r="H2511" s="22">
        <f t="shared" si="470"/>
        <v>5.4348947368421054</v>
      </c>
      <c r="I2511" s="23">
        <v>0.73076923076923073</v>
      </c>
      <c r="J2511" s="23">
        <v>1.456767636138776</v>
      </c>
      <c r="K2511" s="24">
        <f t="shared" si="471"/>
        <v>1.993471502084641</v>
      </c>
      <c r="L2511" t="str">
        <f t="shared" si="472"/>
        <v>Y</v>
      </c>
      <c r="M2511" s="10">
        <f t="shared" si="473"/>
        <v>0.9</v>
      </c>
      <c r="N2511" s="24">
        <f t="shared" si="474"/>
        <v>1.2815515655446006</v>
      </c>
      <c r="O2511" s="25">
        <f t="shared" si="475"/>
        <v>2.6402276069190003</v>
      </c>
      <c r="P2511" s="8">
        <f t="shared" si="476"/>
        <v>5</v>
      </c>
      <c r="Q2511" s="8">
        <f t="shared" si="477"/>
        <v>38</v>
      </c>
      <c r="R2511" s="8">
        <f t="shared" si="478"/>
        <v>37.394801101158883</v>
      </c>
      <c r="S2511" s="8">
        <f t="shared" si="479"/>
        <v>38</v>
      </c>
      <c r="T2511" t="s">
        <v>62</v>
      </c>
    </row>
    <row r="2512" spans="1:20" x14ac:dyDescent="0.35">
      <c r="A2512" s="18" t="s">
        <v>5070</v>
      </c>
      <c r="B2512" s="18" t="s">
        <v>5071</v>
      </c>
      <c r="C2512" s="19">
        <v>343.61</v>
      </c>
      <c r="D2512" s="20">
        <f t="shared" si="468"/>
        <v>3.7276956847454521E-5</v>
      </c>
      <c r="E2512" s="10">
        <f>SUM($C$5:C2512)/SUM($C$5:$C$3941)</f>
        <v>0.98102561563207324</v>
      </c>
      <c r="F2512" t="str">
        <f t="shared" si="469"/>
        <v>C</v>
      </c>
      <c r="G2512" s="21">
        <v>9.0423684210526307</v>
      </c>
      <c r="H2512" s="22">
        <f t="shared" si="470"/>
        <v>5.4254210526315783</v>
      </c>
      <c r="I2512" s="23">
        <v>0.73076923076923073</v>
      </c>
      <c r="J2512" s="23">
        <v>1.509647207396283</v>
      </c>
      <c r="K2512" s="24">
        <f t="shared" si="471"/>
        <v>2.0658330206475455</v>
      </c>
      <c r="L2512" t="str">
        <f t="shared" si="472"/>
        <v>Z</v>
      </c>
      <c r="M2512" s="10">
        <f t="shared" si="473"/>
        <v>0.9</v>
      </c>
      <c r="N2512" s="24">
        <f t="shared" si="474"/>
        <v>1.2815515655446006</v>
      </c>
      <c r="O2512" s="25">
        <f t="shared" si="475"/>
        <v>2.7360658864171388</v>
      </c>
      <c r="P2512" s="8">
        <f t="shared" si="476"/>
        <v>5</v>
      </c>
      <c r="Q2512" s="8">
        <f t="shared" si="477"/>
        <v>38</v>
      </c>
      <c r="R2512" s="8">
        <f t="shared" si="478"/>
        <v>37.427435620781388</v>
      </c>
      <c r="S2512" s="8">
        <f t="shared" si="479"/>
        <v>38</v>
      </c>
      <c r="T2512" t="s">
        <v>62</v>
      </c>
    </row>
    <row r="2513" spans="1:20" x14ac:dyDescent="0.35">
      <c r="A2513" s="18" t="s">
        <v>5072</v>
      </c>
      <c r="B2513" s="18" t="s">
        <v>5073</v>
      </c>
      <c r="C2513" s="19">
        <v>343.44</v>
      </c>
      <c r="D2513" s="20">
        <f t="shared" si="468"/>
        <v>3.7258514186693584E-5</v>
      </c>
      <c r="E2513" s="10">
        <f>SUM($C$5:C2513)/SUM($C$5:$C$3941)</f>
        <v>0.98106287414625992</v>
      </c>
      <c r="F2513" t="str">
        <f t="shared" si="469"/>
        <v>C</v>
      </c>
      <c r="G2513" s="21">
        <v>2.1465000000000001</v>
      </c>
      <c r="H2513" s="22">
        <f t="shared" si="470"/>
        <v>1.2879</v>
      </c>
      <c r="I2513" s="23">
        <v>3.0769230769230771</v>
      </c>
      <c r="J2513" s="23">
        <v>10.78460441127501</v>
      </c>
      <c r="K2513" s="24">
        <f t="shared" si="471"/>
        <v>3.504996433664378</v>
      </c>
      <c r="L2513" t="str">
        <f t="shared" si="472"/>
        <v>Z</v>
      </c>
      <c r="M2513" s="10">
        <f t="shared" si="473"/>
        <v>0.9</v>
      </c>
      <c r="N2513" s="24">
        <f t="shared" si="474"/>
        <v>1.2815515655446006</v>
      </c>
      <c r="O2513" s="25">
        <f t="shared" si="475"/>
        <v>19.545883358460483</v>
      </c>
      <c r="P2513" s="8">
        <f t="shared" si="476"/>
        <v>26</v>
      </c>
      <c r="Q2513" s="8">
        <f t="shared" si="477"/>
        <v>160</v>
      </c>
      <c r="R2513" s="8">
        <f t="shared" si="478"/>
        <v>157.62820047375749</v>
      </c>
      <c r="S2513" s="8">
        <f t="shared" si="479"/>
        <v>158</v>
      </c>
      <c r="T2513" t="s">
        <v>62</v>
      </c>
    </row>
    <row r="2514" spans="1:20" x14ac:dyDescent="0.35">
      <c r="A2514" s="18" t="s">
        <v>5074</v>
      </c>
      <c r="B2514" s="18" t="s">
        <v>5075</v>
      </c>
      <c r="C2514" s="19">
        <v>343.04</v>
      </c>
      <c r="D2514" s="20">
        <f t="shared" si="468"/>
        <v>3.7215119690785483E-5</v>
      </c>
      <c r="E2514" s="10">
        <f>SUM($C$5:C2514)/SUM($C$5:$C$3941)</f>
        <v>0.9811000892659506</v>
      </c>
      <c r="F2514" t="str">
        <f t="shared" si="469"/>
        <v>C</v>
      </c>
      <c r="G2514" s="21">
        <v>0.86190954773869333</v>
      </c>
      <c r="H2514" s="22">
        <f t="shared" si="470"/>
        <v>0.51714572864321595</v>
      </c>
      <c r="I2514" s="23">
        <v>7.6538461538461542</v>
      </c>
      <c r="J2514" s="23">
        <v>27.32081345169177</v>
      </c>
      <c r="K2514" s="24">
        <f t="shared" si="471"/>
        <v>3.5695535163014371</v>
      </c>
      <c r="L2514" t="str">
        <f t="shared" si="472"/>
        <v>Z</v>
      </c>
      <c r="M2514" s="10">
        <f t="shared" si="473"/>
        <v>0.9</v>
      </c>
      <c r="N2514" s="24">
        <f t="shared" si="474"/>
        <v>1.2815515655446006</v>
      </c>
      <c r="O2514" s="25">
        <f t="shared" si="475"/>
        <v>49.515903654911355</v>
      </c>
      <c r="P2514" s="8">
        <f t="shared" si="476"/>
        <v>65</v>
      </c>
      <c r="Q2514" s="8">
        <f t="shared" si="477"/>
        <v>398</v>
      </c>
      <c r="R2514" s="8">
        <f t="shared" si="478"/>
        <v>392.32868524195578</v>
      </c>
      <c r="S2514" s="8">
        <f t="shared" si="479"/>
        <v>393</v>
      </c>
      <c r="T2514" t="s">
        <v>62</v>
      </c>
    </row>
    <row r="2515" spans="1:20" x14ac:dyDescent="0.35">
      <c r="A2515" s="18" t="s">
        <v>5076</v>
      </c>
      <c r="B2515" s="18" t="s">
        <v>5077</v>
      </c>
      <c r="C2515" s="19">
        <v>342.37</v>
      </c>
      <c r="D2515" s="20">
        <f t="shared" si="468"/>
        <v>3.7142433910139418E-5</v>
      </c>
      <c r="E2515" s="10">
        <f>SUM($C$5:C2515)/SUM($C$5:$C$3941)</f>
        <v>0.98113723169986067</v>
      </c>
      <c r="F2515" t="str">
        <f t="shared" si="469"/>
        <v>C</v>
      </c>
      <c r="G2515" s="21">
        <v>7.9620930232558136</v>
      </c>
      <c r="H2515" s="22">
        <f t="shared" si="470"/>
        <v>4.777255813953488</v>
      </c>
      <c r="I2515" s="23">
        <v>0.82692307692307687</v>
      </c>
      <c r="J2515" s="23">
        <v>1.3535886050103541</v>
      </c>
      <c r="K2515" s="24">
        <f t="shared" si="471"/>
        <v>1.636897847919498</v>
      </c>
      <c r="L2515" t="str">
        <f t="shared" si="472"/>
        <v>Y</v>
      </c>
      <c r="M2515" s="10">
        <f t="shared" si="473"/>
        <v>0.9</v>
      </c>
      <c r="N2515" s="24">
        <f t="shared" si="474"/>
        <v>1.2815515655446006</v>
      </c>
      <c r="O2515" s="25">
        <f t="shared" si="475"/>
        <v>2.4532272098189765</v>
      </c>
      <c r="P2515" s="8">
        <f t="shared" si="476"/>
        <v>5</v>
      </c>
      <c r="Q2515" s="8">
        <f t="shared" si="477"/>
        <v>43</v>
      </c>
      <c r="R2515" s="8">
        <f t="shared" si="478"/>
        <v>42.428724566286412</v>
      </c>
      <c r="S2515" s="8">
        <f t="shared" si="479"/>
        <v>43</v>
      </c>
      <c r="T2515" t="s">
        <v>175</v>
      </c>
    </row>
    <row r="2516" spans="1:20" x14ac:dyDescent="0.35">
      <c r="A2516" s="18" t="s">
        <v>5078</v>
      </c>
      <c r="B2516" s="18" t="s">
        <v>5079</v>
      </c>
      <c r="C2516" s="19">
        <v>342.23</v>
      </c>
      <c r="D2516" s="20">
        <f t="shared" si="468"/>
        <v>3.7127245836571584E-5</v>
      </c>
      <c r="E2516" s="10">
        <f>SUM($C$5:C2516)/SUM($C$5:$C$3941)</f>
        <v>0.98117435894569727</v>
      </c>
      <c r="F2516" t="str">
        <f t="shared" si="469"/>
        <v>C</v>
      </c>
      <c r="G2516" s="21">
        <v>3.0285840707964602</v>
      </c>
      <c r="H2516" s="22">
        <f t="shared" si="470"/>
        <v>1.8171504424778759</v>
      </c>
      <c r="I2516" s="23">
        <v>2.1730769230769229</v>
      </c>
      <c r="J2516" s="23">
        <v>3.6121860951678109</v>
      </c>
      <c r="K2516" s="24">
        <f t="shared" si="471"/>
        <v>1.6622449287497891</v>
      </c>
      <c r="L2516" t="str">
        <f t="shared" si="472"/>
        <v>Y</v>
      </c>
      <c r="M2516" s="10">
        <f t="shared" si="473"/>
        <v>0.9</v>
      </c>
      <c r="N2516" s="24">
        <f t="shared" si="474"/>
        <v>1.2815515655446006</v>
      </c>
      <c r="O2516" s="25">
        <f t="shared" si="475"/>
        <v>6.5466813053790798</v>
      </c>
      <c r="P2516" s="8">
        <f t="shared" si="476"/>
        <v>11</v>
      </c>
      <c r="Q2516" s="8">
        <f t="shared" si="477"/>
        <v>112.99999999999999</v>
      </c>
      <c r="R2516" s="8">
        <f t="shared" si="478"/>
        <v>111.52154501259703</v>
      </c>
      <c r="S2516" s="8">
        <f t="shared" si="479"/>
        <v>112</v>
      </c>
      <c r="T2516" t="s">
        <v>62</v>
      </c>
    </row>
    <row r="2517" spans="1:20" x14ac:dyDescent="0.35">
      <c r="A2517" s="18" t="s">
        <v>5080</v>
      </c>
      <c r="B2517" s="18" t="s">
        <v>5081</v>
      </c>
      <c r="C2517" s="19">
        <v>341.12</v>
      </c>
      <c r="D2517" s="20">
        <f t="shared" si="468"/>
        <v>3.7006826110426612E-5</v>
      </c>
      <c r="E2517" s="10">
        <f>SUM($C$5:C2517)/SUM($C$5:$C$3941)</f>
        <v>0.98121136577180756</v>
      </c>
      <c r="F2517" t="str">
        <f t="shared" si="469"/>
        <v>C</v>
      </c>
      <c r="G2517" s="21">
        <v>0.42854271356783918</v>
      </c>
      <c r="H2517" s="22">
        <f t="shared" si="470"/>
        <v>0.2571256281407035</v>
      </c>
      <c r="I2517" s="23">
        <v>15.30769230769231</v>
      </c>
      <c r="J2517" s="23">
        <v>49.057204888098539</v>
      </c>
      <c r="K2517" s="24">
        <f t="shared" si="471"/>
        <v>3.2047420278657333</v>
      </c>
      <c r="L2517" t="str">
        <f t="shared" si="472"/>
        <v>Z</v>
      </c>
      <c r="M2517" s="10">
        <f t="shared" si="473"/>
        <v>0.9</v>
      </c>
      <c r="N2517" s="24">
        <f t="shared" si="474"/>
        <v>1.2815515655446006</v>
      </c>
      <c r="O2517" s="25">
        <f t="shared" si="475"/>
        <v>88.910670068936668</v>
      </c>
      <c r="P2517" s="8">
        <f t="shared" si="476"/>
        <v>120</v>
      </c>
      <c r="Q2517" s="8">
        <f t="shared" si="477"/>
        <v>796.00000000000011</v>
      </c>
      <c r="R2517" s="8">
        <f t="shared" si="478"/>
        <v>786.86250093145736</v>
      </c>
      <c r="S2517" s="8">
        <f t="shared" si="479"/>
        <v>787</v>
      </c>
      <c r="T2517" t="s">
        <v>62</v>
      </c>
    </row>
    <row r="2518" spans="1:20" x14ac:dyDescent="0.35">
      <c r="A2518" s="18" t="s">
        <v>5082</v>
      </c>
      <c r="B2518" s="18" t="s">
        <v>5083</v>
      </c>
      <c r="C2518" s="19">
        <v>340.32</v>
      </c>
      <c r="D2518" s="20">
        <f t="shared" si="468"/>
        <v>3.692003711861041E-5</v>
      </c>
      <c r="E2518" s="10">
        <f>SUM($C$5:C2518)/SUM($C$5:$C$3941)</f>
        <v>0.9812482858089262</v>
      </c>
      <c r="F2518" t="str">
        <f t="shared" si="469"/>
        <v>C</v>
      </c>
      <c r="G2518" s="21">
        <v>1.0634999999999999</v>
      </c>
      <c r="H2518" s="22">
        <f t="shared" si="470"/>
        <v>0.63809999999999989</v>
      </c>
      <c r="I2518" s="23">
        <v>6.1538461538461542</v>
      </c>
      <c r="J2518" s="23">
        <v>40.152349388144557</v>
      </c>
      <c r="K2518" s="24">
        <f t="shared" si="471"/>
        <v>6.5247567755734899</v>
      </c>
      <c r="L2518" t="str">
        <f t="shared" si="472"/>
        <v>Z</v>
      </c>
      <c r="M2518" s="10">
        <f t="shared" si="473"/>
        <v>0.9</v>
      </c>
      <c r="N2518" s="24">
        <f t="shared" si="474"/>
        <v>1.2815515655446006</v>
      </c>
      <c r="O2518" s="25">
        <f t="shared" si="475"/>
        <v>72.771620337629159</v>
      </c>
      <c r="P2518" s="8">
        <f t="shared" si="476"/>
        <v>86</v>
      </c>
      <c r="Q2518" s="8">
        <f t="shared" si="477"/>
        <v>320</v>
      </c>
      <c r="R2518" s="8">
        <f t="shared" si="478"/>
        <v>316.69821434916236</v>
      </c>
      <c r="S2518" s="8">
        <f t="shared" si="479"/>
        <v>317</v>
      </c>
      <c r="T2518" t="s">
        <v>62</v>
      </c>
    </row>
    <row r="2519" spans="1:20" x14ac:dyDescent="0.35">
      <c r="A2519" s="18" t="s">
        <v>5084</v>
      </c>
      <c r="B2519" s="18" t="s">
        <v>5085</v>
      </c>
      <c r="C2519" s="19">
        <v>337.68</v>
      </c>
      <c r="D2519" s="20">
        <f t="shared" si="468"/>
        <v>3.6633633445616957E-5</v>
      </c>
      <c r="E2519" s="10">
        <f>SUM($C$5:C2519)/SUM($C$5:$C$3941)</f>
        <v>0.98128491944237184</v>
      </c>
      <c r="F2519" t="str">
        <f t="shared" si="469"/>
        <v>C</v>
      </c>
      <c r="G2519" s="21">
        <v>0.90774193548387094</v>
      </c>
      <c r="H2519" s="22">
        <f t="shared" si="470"/>
        <v>0.54464516129032259</v>
      </c>
      <c r="I2519" s="23">
        <v>7.1538461538461542</v>
      </c>
      <c r="J2519" s="23">
        <v>37.444539179015258</v>
      </c>
      <c r="K2519" s="24">
        <f t="shared" si="471"/>
        <v>5.2341828959913803</v>
      </c>
      <c r="L2519" t="str">
        <f t="shared" si="472"/>
        <v>Z</v>
      </c>
      <c r="M2519" s="10">
        <f t="shared" si="473"/>
        <v>0.9</v>
      </c>
      <c r="N2519" s="24">
        <f t="shared" si="474"/>
        <v>1.2815515655446006</v>
      </c>
      <c r="O2519" s="25">
        <f t="shared" si="475"/>
        <v>67.86401867825289</v>
      </c>
      <c r="P2519" s="8">
        <f t="shared" si="476"/>
        <v>83</v>
      </c>
      <c r="Q2519" s="8">
        <f t="shared" si="477"/>
        <v>372</v>
      </c>
      <c r="R2519" s="8">
        <f t="shared" si="478"/>
        <v>369.59802594414009</v>
      </c>
      <c r="S2519" s="8">
        <f t="shared" si="479"/>
        <v>370</v>
      </c>
      <c r="T2519" t="s">
        <v>62</v>
      </c>
    </row>
    <row r="2520" spans="1:20" x14ac:dyDescent="0.35">
      <c r="A2520" s="18" t="s">
        <v>5086</v>
      </c>
      <c r="B2520" s="18" t="s">
        <v>5087</v>
      </c>
      <c r="C2520" s="19">
        <v>337.5</v>
      </c>
      <c r="D2520" s="20">
        <f t="shared" si="468"/>
        <v>3.6614105922458317E-5</v>
      </c>
      <c r="E2520" s="10">
        <f>SUM($C$5:C2520)/SUM($C$5:$C$3941)</f>
        <v>0.98132153354829432</v>
      </c>
      <c r="F2520" t="str">
        <f t="shared" si="469"/>
        <v>C</v>
      </c>
      <c r="G2520" s="21">
        <v>6.75</v>
      </c>
      <c r="H2520" s="22">
        <f t="shared" si="470"/>
        <v>4.05</v>
      </c>
      <c r="I2520" s="23">
        <v>0.96153846153846156</v>
      </c>
      <c r="J2520" s="23">
        <v>1.441153384245784</v>
      </c>
      <c r="K2520" s="24">
        <f t="shared" si="471"/>
        <v>1.4987995196156154</v>
      </c>
      <c r="L2520" t="str">
        <f t="shared" si="472"/>
        <v>Y</v>
      </c>
      <c r="M2520" s="10">
        <f t="shared" si="473"/>
        <v>0.9</v>
      </c>
      <c r="N2520" s="24">
        <f t="shared" si="474"/>
        <v>1.2815515655446006</v>
      </c>
      <c r="O2520" s="25">
        <f t="shared" si="475"/>
        <v>2.6119285303287669</v>
      </c>
      <c r="P2520" s="8">
        <f t="shared" si="476"/>
        <v>5</v>
      </c>
      <c r="Q2520" s="8">
        <f t="shared" si="477"/>
        <v>50</v>
      </c>
      <c r="R2520" s="8">
        <f t="shared" si="478"/>
        <v>49.69039949999533</v>
      </c>
      <c r="S2520" s="8">
        <f t="shared" si="479"/>
        <v>50</v>
      </c>
      <c r="T2520" t="s">
        <v>62</v>
      </c>
    </row>
    <row r="2521" spans="1:20" x14ac:dyDescent="0.35">
      <c r="A2521" s="18" t="s">
        <v>5088</v>
      </c>
      <c r="B2521" s="18" t="s">
        <v>5089</v>
      </c>
      <c r="C2521" s="19">
        <v>337.35</v>
      </c>
      <c r="D2521" s="20">
        <f t="shared" si="468"/>
        <v>3.659783298649278E-5</v>
      </c>
      <c r="E2521" s="10">
        <f>SUM($C$5:C2521)/SUM($C$5:$C$3941)</f>
        <v>0.9813581313812807</v>
      </c>
      <c r="F2521" t="str">
        <f t="shared" si="469"/>
        <v>C</v>
      </c>
      <c r="G2521" s="21">
        <v>1.3493999999999999</v>
      </c>
      <c r="H2521" s="22">
        <f t="shared" si="470"/>
        <v>0.80963999999999992</v>
      </c>
      <c r="I2521" s="23">
        <v>4.8076923076923066</v>
      </c>
      <c r="J2521" s="23">
        <v>6.4838818605755337</v>
      </c>
      <c r="K2521" s="24">
        <f t="shared" si="471"/>
        <v>1.3486474269997113</v>
      </c>
      <c r="L2521" t="str">
        <f t="shared" si="472"/>
        <v>Y</v>
      </c>
      <c r="M2521" s="10">
        <f t="shared" si="473"/>
        <v>0.9</v>
      </c>
      <c r="N2521" s="24">
        <f t="shared" si="474"/>
        <v>1.2815515655446006</v>
      </c>
      <c r="O2521" s="25">
        <f t="shared" si="475"/>
        <v>11.751307115572176</v>
      </c>
      <c r="P2521" s="8">
        <f t="shared" si="476"/>
        <v>22</v>
      </c>
      <c r="Q2521" s="8">
        <f t="shared" si="477"/>
        <v>249.99999999999994</v>
      </c>
      <c r="R2521" s="8">
        <f t="shared" si="478"/>
        <v>248.50722746564716</v>
      </c>
      <c r="S2521" s="8">
        <f t="shared" si="479"/>
        <v>249</v>
      </c>
      <c r="T2521" t="s">
        <v>62</v>
      </c>
    </row>
    <row r="2522" spans="1:20" x14ac:dyDescent="0.35">
      <c r="A2522" s="18" t="s">
        <v>5090</v>
      </c>
      <c r="B2522" s="18" t="s">
        <v>5091</v>
      </c>
      <c r="C2522" s="19">
        <v>337.25</v>
      </c>
      <c r="D2522" s="20">
        <f t="shared" si="468"/>
        <v>3.6586984362515753E-5</v>
      </c>
      <c r="E2522" s="10">
        <f>SUM($C$5:C2522)/SUM($C$5:$C$3941)</f>
        <v>0.98139471836564329</v>
      </c>
      <c r="F2522" t="str">
        <f t="shared" si="469"/>
        <v>C</v>
      </c>
      <c r="G2522" s="21">
        <v>1.3225490196078431</v>
      </c>
      <c r="H2522" s="22">
        <f t="shared" si="470"/>
        <v>0.79352941176470582</v>
      </c>
      <c r="I2522" s="23">
        <v>4.9038461538461542</v>
      </c>
      <c r="J2522" s="23">
        <v>21.092940567398109</v>
      </c>
      <c r="K2522" s="24">
        <f t="shared" si="471"/>
        <v>4.3013055274694185</v>
      </c>
      <c r="L2522" t="str">
        <f t="shared" si="472"/>
        <v>Z</v>
      </c>
      <c r="M2522" s="10">
        <f t="shared" si="473"/>
        <v>0.9</v>
      </c>
      <c r="N2522" s="24">
        <f t="shared" si="474"/>
        <v>1.2815515655446006</v>
      </c>
      <c r="O2522" s="25">
        <f t="shared" si="475"/>
        <v>38.228584034688836</v>
      </c>
      <c r="P2522" s="8">
        <f t="shared" si="476"/>
        <v>49</v>
      </c>
      <c r="Q2522" s="8">
        <f t="shared" si="477"/>
        <v>255.00000000000003</v>
      </c>
      <c r="R2522" s="8">
        <f t="shared" si="478"/>
        <v>253.51494926993124</v>
      </c>
      <c r="S2522" s="8">
        <f t="shared" si="479"/>
        <v>254</v>
      </c>
      <c r="T2522" t="s">
        <v>62</v>
      </c>
    </row>
    <row r="2523" spans="1:20" x14ac:dyDescent="0.35">
      <c r="A2523" s="18" t="s">
        <v>5092</v>
      </c>
      <c r="B2523" s="18" t="s">
        <v>5093</v>
      </c>
      <c r="C2523" s="19">
        <v>337.06</v>
      </c>
      <c r="D2523" s="20">
        <f t="shared" si="468"/>
        <v>3.6566371976959409E-5</v>
      </c>
      <c r="E2523" s="10">
        <f>SUM($C$5:C2523)/SUM($C$5:$C$3941)</f>
        <v>0.98143128473762031</v>
      </c>
      <c r="F2523" t="str">
        <f t="shared" si="469"/>
        <v>C</v>
      </c>
      <c r="G2523" s="21">
        <v>11.23533333333333</v>
      </c>
      <c r="H2523" s="22">
        <f t="shared" si="470"/>
        <v>6.7411999999999974</v>
      </c>
      <c r="I2523" s="23">
        <v>0.57692307692307687</v>
      </c>
      <c r="J2523" s="23">
        <v>2.3123382092520148</v>
      </c>
      <c r="K2523" s="24">
        <f t="shared" si="471"/>
        <v>4.0080528960368262</v>
      </c>
      <c r="L2523" t="str">
        <f t="shared" si="472"/>
        <v>Z</v>
      </c>
      <c r="M2523" s="10">
        <f t="shared" si="473"/>
        <v>0.9</v>
      </c>
      <c r="N2523" s="24">
        <f t="shared" si="474"/>
        <v>1.2815515655446006</v>
      </c>
      <c r="O2523" s="25">
        <f t="shared" si="475"/>
        <v>4.1908531087240766</v>
      </c>
      <c r="P2523" s="8">
        <f t="shared" si="476"/>
        <v>6</v>
      </c>
      <c r="Q2523" s="8">
        <f t="shared" si="477"/>
        <v>29.999999999999996</v>
      </c>
      <c r="R2523" s="8">
        <f t="shared" si="478"/>
        <v>29.833693190615872</v>
      </c>
      <c r="S2523" s="8">
        <f t="shared" si="479"/>
        <v>30</v>
      </c>
      <c r="T2523" t="s">
        <v>62</v>
      </c>
    </row>
    <row r="2524" spans="1:20" x14ac:dyDescent="0.35">
      <c r="A2524" s="18" t="s">
        <v>5094</v>
      </c>
      <c r="B2524" s="18" t="s">
        <v>5095</v>
      </c>
      <c r="C2524" s="19">
        <v>336.86</v>
      </c>
      <c r="D2524" s="20">
        <f t="shared" si="468"/>
        <v>3.6544674729005355E-5</v>
      </c>
      <c r="E2524" s="10">
        <f>SUM($C$5:C2524)/SUM($C$5:$C$3941)</f>
        <v>0.98146782941234922</v>
      </c>
      <c r="F2524" t="str">
        <f t="shared" si="469"/>
        <v>C</v>
      </c>
      <c r="G2524" s="21">
        <v>0.46399449035812668</v>
      </c>
      <c r="H2524" s="22">
        <f t="shared" si="470"/>
        <v>0.27839669421487601</v>
      </c>
      <c r="I2524" s="23">
        <v>13.96153846153846</v>
      </c>
      <c r="J2524" s="23">
        <v>47.306659788361991</v>
      </c>
      <c r="K2524" s="24">
        <f t="shared" si="471"/>
        <v>3.3883557975135314</v>
      </c>
      <c r="L2524" t="str">
        <f t="shared" si="472"/>
        <v>Z</v>
      </c>
      <c r="M2524" s="10">
        <f t="shared" si="473"/>
        <v>0.9</v>
      </c>
      <c r="N2524" s="24">
        <f t="shared" si="474"/>
        <v>1.2815515655446006</v>
      </c>
      <c r="O2524" s="25">
        <f t="shared" si="475"/>
        <v>85.738003828401844</v>
      </c>
      <c r="P2524" s="8">
        <f t="shared" si="476"/>
        <v>114</v>
      </c>
      <c r="Q2524" s="8">
        <f t="shared" si="477"/>
        <v>725.99999999999989</v>
      </c>
      <c r="R2524" s="8">
        <f t="shared" si="478"/>
        <v>722.18966846365697</v>
      </c>
      <c r="S2524" s="8">
        <f t="shared" si="479"/>
        <v>723</v>
      </c>
      <c r="T2524" t="s">
        <v>62</v>
      </c>
    </row>
    <row r="2525" spans="1:20" x14ac:dyDescent="0.35">
      <c r="A2525" s="18" t="s">
        <v>5096</v>
      </c>
      <c r="B2525" s="18" t="s">
        <v>5097</v>
      </c>
      <c r="C2525" s="19">
        <v>336.09</v>
      </c>
      <c r="D2525" s="20">
        <f t="shared" si="468"/>
        <v>3.6461140324382263E-5</v>
      </c>
      <c r="E2525" s="10">
        <f>SUM($C$5:C2525)/SUM($C$5:$C$3941)</f>
        <v>0.98150429055267352</v>
      </c>
      <c r="F2525" t="str">
        <f t="shared" si="469"/>
        <v>C</v>
      </c>
      <c r="G2525" s="21">
        <v>2.225761589403974</v>
      </c>
      <c r="H2525" s="22">
        <f t="shared" si="470"/>
        <v>1.3354569536423844</v>
      </c>
      <c r="I2525" s="23">
        <v>2.9038461538461542</v>
      </c>
      <c r="J2525" s="23">
        <v>7.2740732591711517</v>
      </c>
      <c r="K2525" s="24">
        <f t="shared" si="471"/>
        <v>2.5049788707079461</v>
      </c>
      <c r="L2525" t="str">
        <f t="shared" si="472"/>
        <v>Z</v>
      </c>
      <c r="M2525" s="10">
        <f t="shared" si="473"/>
        <v>0.9</v>
      </c>
      <c r="N2525" s="24">
        <f t="shared" si="474"/>
        <v>1.2815515655446006</v>
      </c>
      <c r="O2525" s="25">
        <f t="shared" si="475"/>
        <v>13.183440211864644</v>
      </c>
      <c r="P2525" s="8">
        <f t="shared" si="476"/>
        <v>19</v>
      </c>
      <c r="Q2525" s="8">
        <f t="shared" si="477"/>
        <v>151.00000000000003</v>
      </c>
      <c r="R2525" s="8">
        <f t="shared" si="478"/>
        <v>150.37946124998103</v>
      </c>
      <c r="S2525" s="8">
        <f t="shared" si="479"/>
        <v>151</v>
      </c>
      <c r="T2525" t="s">
        <v>62</v>
      </c>
    </row>
    <row r="2526" spans="1:20" x14ac:dyDescent="0.35">
      <c r="A2526" s="18" t="s">
        <v>5098</v>
      </c>
      <c r="B2526" s="18" t="s">
        <v>5099</v>
      </c>
      <c r="C2526" s="19">
        <v>335.27</v>
      </c>
      <c r="D2526" s="20">
        <f t="shared" si="468"/>
        <v>3.6372181607770661E-5</v>
      </c>
      <c r="E2526" s="10">
        <f>SUM($C$5:C2526)/SUM($C$5:$C$3941)</f>
        <v>0.98154066273428131</v>
      </c>
      <c r="F2526" t="str">
        <f t="shared" si="469"/>
        <v>C</v>
      </c>
      <c r="G2526" s="21">
        <v>1.265169811320755</v>
      </c>
      <c r="H2526" s="22">
        <f t="shared" si="470"/>
        <v>0.75910188679245294</v>
      </c>
      <c r="I2526" s="23">
        <v>5.0961538461538458</v>
      </c>
      <c r="J2526" s="23">
        <v>11.761118419847289</v>
      </c>
      <c r="K2526" s="24">
        <f t="shared" si="471"/>
        <v>2.307842105026638</v>
      </c>
      <c r="L2526" t="str">
        <f t="shared" si="472"/>
        <v>Z</v>
      </c>
      <c r="M2526" s="10">
        <f t="shared" si="473"/>
        <v>0.9</v>
      </c>
      <c r="N2526" s="24">
        <f t="shared" si="474"/>
        <v>1.2815515655446006</v>
      </c>
      <c r="O2526" s="25">
        <f t="shared" si="475"/>
        <v>21.315705243582357</v>
      </c>
      <c r="P2526" s="8">
        <f t="shared" si="476"/>
        <v>32</v>
      </c>
      <c r="Q2526" s="8">
        <f t="shared" si="477"/>
        <v>265</v>
      </c>
      <c r="R2526" s="8">
        <f t="shared" si="478"/>
        <v>264.23351335314436</v>
      </c>
      <c r="S2526" s="8">
        <f t="shared" si="479"/>
        <v>265</v>
      </c>
      <c r="T2526" t="s">
        <v>175</v>
      </c>
    </row>
    <row r="2527" spans="1:20" x14ac:dyDescent="0.35">
      <c r="A2527" s="18" t="s">
        <v>5100</v>
      </c>
      <c r="B2527" s="18" t="s">
        <v>5101</v>
      </c>
      <c r="C2527" s="19">
        <v>334.98</v>
      </c>
      <c r="D2527" s="20">
        <f t="shared" si="468"/>
        <v>3.6340720598237298E-5</v>
      </c>
      <c r="E2527" s="10">
        <f>SUM($C$5:C2527)/SUM($C$5:$C$3941)</f>
        <v>0.98157700345487953</v>
      </c>
      <c r="F2527" t="str">
        <f t="shared" si="469"/>
        <v>C</v>
      </c>
      <c r="G2527" s="21">
        <v>1.7538219895287961</v>
      </c>
      <c r="H2527" s="22">
        <f t="shared" si="470"/>
        <v>1.0522931937172777</v>
      </c>
      <c r="I2527" s="23">
        <v>3.6730769230769229</v>
      </c>
      <c r="J2527" s="23">
        <v>6.3112757911228909</v>
      </c>
      <c r="K2527" s="24">
        <f t="shared" si="471"/>
        <v>1.7182530949653945</v>
      </c>
      <c r="L2527" t="str">
        <f t="shared" si="472"/>
        <v>Y</v>
      </c>
      <c r="M2527" s="10">
        <f t="shared" si="473"/>
        <v>0.9</v>
      </c>
      <c r="N2527" s="24">
        <f t="shared" si="474"/>
        <v>1.2815515655446006</v>
      </c>
      <c r="O2527" s="25">
        <f t="shared" si="475"/>
        <v>11.438478014770247</v>
      </c>
      <c r="P2527" s="8">
        <f t="shared" si="476"/>
        <v>19</v>
      </c>
      <c r="Q2527" s="8">
        <f t="shared" si="477"/>
        <v>191</v>
      </c>
      <c r="R2527" s="8">
        <f t="shared" si="478"/>
        <v>190.52997074326112</v>
      </c>
      <c r="S2527" s="8">
        <f t="shared" si="479"/>
        <v>191</v>
      </c>
      <c r="T2527" t="s">
        <v>62</v>
      </c>
    </row>
    <row r="2528" spans="1:20" x14ac:dyDescent="0.35">
      <c r="A2528" s="18" t="s">
        <v>5102</v>
      </c>
      <c r="B2528" s="18" t="s">
        <v>5103</v>
      </c>
      <c r="C2528" s="19">
        <v>334.56</v>
      </c>
      <c r="D2528" s="20">
        <f t="shared" si="468"/>
        <v>3.629515637753379E-5</v>
      </c>
      <c r="E2528" s="10">
        <f>SUM($C$5:C2528)/SUM($C$5:$C$3941)</f>
        <v>0.98161329861125712</v>
      </c>
      <c r="F2528" t="str">
        <f t="shared" si="469"/>
        <v>C</v>
      </c>
      <c r="G2528" s="21">
        <v>6.97</v>
      </c>
      <c r="H2528" s="22">
        <f t="shared" si="470"/>
        <v>4.1819999999999995</v>
      </c>
      <c r="I2528" s="23">
        <v>0.92307692307692313</v>
      </c>
      <c r="J2528" s="23">
        <v>1.845462414512574</v>
      </c>
      <c r="K2528" s="24">
        <f t="shared" si="471"/>
        <v>1.9992509490552883</v>
      </c>
      <c r="L2528" t="str">
        <f t="shared" si="472"/>
        <v>Y</v>
      </c>
      <c r="M2528" s="10">
        <f t="shared" si="473"/>
        <v>0.9</v>
      </c>
      <c r="N2528" s="24">
        <f t="shared" si="474"/>
        <v>1.2815515655446006</v>
      </c>
      <c r="O2528" s="25">
        <f t="shared" si="475"/>
        <v>3.3446932053227809</v>
      </c>
      <c r="P2528" s="8">
        <f t="shared" si="476"/>
        <v>6</v>
      </c>
      <c r="Q2528" s="8">
        <f t="shared" si="477"/>
        <v>48</v>
      </c>
      <c r="R2528" s="8">
        <f t="shared" si="478"/>
        <v>47.911923018058658</v>
      </c>
      <c r="S2528" s="8">
        <f t="shared" si="479"/>
        <v>48</v>
      </c>
      <c r="T2528" t="s">
        <v>62</v>
      </c>
    </row>
    <row r="2529" spans="1:20" x14ac:dyDescent="0.35">
      <c r="A2529" s="18" t="s">
        <v>5104</v>
      </c>
      <c r="B2529" s="18" t="s">
        <v>5105</v>
      </c>
      <c r="C2529" s="19">
        <v>333.9</v>
      </c>
      <c r="D2529" s="20">
        <f t="shared" si="468"/>
        <v>3.6223555459285422E-5</v>
      </c>
      <c r="E2529" s="10">
        <f>SUM($C$5:C2529)/SUM($C$5:$C$3941)</f>
        <v>0.98164952216671653</v>
      </c>
      <c r="F2529" t="str">
        <f t="shared" si="469"/>
        <v>C</v>
      </c>
      <c r="G2529" s="21">
        <v>7.9500000000000011</v>
      </c>
      <c r="H2529" s="22">
        <f t="shared" si="470"/>
        <v>4.7700000000000005</v>
      </c>
      <c r="I2529" s="23">
        <v>0.80769230769230771</v>
      </c>
      <c r="J2529" s="23">
        <v>2.0678535005042091</v>
      </c>
      <c r="K2529" s="24">
        <f t="shared" si="471"/>
        <v>2.5601995720528303</v>
      </c>
      <c r="L2529" t="str">
        <f t="shared" si="472"/>
        <v>Z</v>
      </c>
      <c r="M2529" s="10">
        <f t="shared" si="473"/>
        <v>0.9</v>
      </c>
      <c r="N2529" s="24">
        <f t="shared" si="474"/>
        <v>1.2815515655446006</v>
      </c>
      <c r="O2529" s="25">
        <f t="shared" si="475"/>
        <v>3.7477520530084099</v>
      </c>
      <c r="P2529" s="8">
        <f t="shared" si="476"/>
        <v>6</v>
      </c>
      <c r="Q2529" s="8">
        <f t="shared" si="477"/>
        <v>42</v>
      </c>
      <c r="R2529" s="8">
        <f t="shared" si="478"/>
        <v>41.964345453112642</v>
      </c>
      <c r="S2529" s="8">
        <f t="shared" si="479"/>
        <v>42</v>
      </c>
      <c r="T2529" t="s">
        <v>175</v>
      </c>
    </row>
    <row r="2530" spans="1:20" x14ac:dyDescent="0.35">
      <c r="A2530" s="18" t="s">
        <v>5106</v>
      </c>
      <c r="B2530" s="18" t="s">
        <v>5107</v>
      </c>
      <c r="C2530" s="19">
        <v>333.87</v>
      </c>
      <c r="D2530" s="20">
        <f t="shared" si="468"/>
        <v>3.6220300872092318E-5</v>
      </c>
      <c r="E2530" s="10">
        <f>SUM($C$5:C2530)/SUM($C$5:$C$3941)</f>
        <v>0.98168574246758844</v>
      </c>
      <c r="F2530" t="str">
        <f t="shared" si="469"/>
        <v>C</v>
      </c>
      <c r="G2530" s="21">
        <v>1.3092941176470589</v>
      </c>
      <c r="H2530" s="22">
        <f t="shared" si="470"/>
        <v>0.78557647058823532</v>
      </c>
      <c r="I2530" s="23">
        <v>4.9038461538461542</v>
      </c>
      <c r="J2530" s="23">
        <v>9.4397150492565913</v>
      </c>
      <c r="K2530" s="24">
        <f t="shared" si="471"/>
        <v>1.9249615002405596</v>
      </c>
      <c r="L2530" t="str">
        <f t="shared" si="472"/>
        <v>Y</v>
      </c>
      <c r="M2530" s="10">
        <f t="shared" si="473"/>
        <v>0.9</v>
      </c>
      <c r="N2530" s="24">
        <f t="shared" si="474"/>
        <v>1.2815515655446006</v>
      </c>
      <c r="O2530" s="25">
        <f t="shared" si="475"/>
        <v>17.108422548811873</v>
      </c>
      <c r="P2530" s="8">
        <f t="shared" si="476"/>
        <v>27</v>
      </c>
      <c r="Q2530" s="8">
        <f t="shared" si="477"/>
        <v>255.00000000000003</v>
      </c>
      <c r="R2530" s="8">
        <f t="shared" si="478"/>
        <v>254.79497253747201</v>
      </c>
      <c r="S2530" s="8">
        <f t="shared" si="479"/>
        <v>255</v>
      </c>
      <c r="T2530" t="s">
        <v>175</v>
      </c>
    </row>
    <row r="2531" spans="1:20" x14ac:dyDescent="0.35">
      <c r="A2531" s="18" t="s">
        <v>5108</v>
      </c>
      <c r="B2531" s="18" t="s">
        <v>5109</v>
      </c>
      <c r="C2531" s="19">
        <v>333.72</v>
      </c>
      <c r="D2531" s="20">
        <f t="shared" si="468"/>
        <v>3.6204027936126781E-5</v>
      </c>
      <c r="E2531" s="10">
        <f>SUM($C$5:C2531)/SUM($C$5:$C$3941)</f>
        <v>0.98172194649552469</v>
      </c>
      <c r="F2531" t="str">
        <f t="shared" si="469"/>
        <v>C</v>
      </c>
      <c r="G2531" s="21">
        <v>18.54</v>
      </c>
      <c r="H2531" s="22">
        <f t="shared" si="470"/>
        <v>11.123999999999999</v>
      </c>
      <c r="I2531" s="23">
        <v>0.34615384615384609</v>
      </c>
      <c r="J2531" s="23">
        <v>0.86056560025244921</v>
      </c>
      <c r="K2531" s="24">
        <f t="shared" si="471"/>
        <v>2.4860784007292982</v>
      </c>
      <c r="L2531" t="str">
        <f t="shared" si="472"/>
        <v>Z</v>
      </c>
      <c r="M2531" s="10">
        <f t="shared" si="473"/>
        <v>0.9</v>
      </c>
      <c r="N2531" s="24">
        <f t="shared" si="474"/>
        <v>1.2815515655446006</v>
      </c>
      <c r="O2531" s="25">
        <f t="shared" si="475"/>
        <v>1.5596784270781885</v>
      </c>
      <c r="P2531" s="8">
        <f t="shared" si="476"/>
        <v>3</v>
      </c>
      <c r="Q2531" s="8">
        <f t="shared" si="477"/>
        <v>17.999999999999996</v>
      </c>
      <c r="R2531" s="8">
        <f t="shared" si="478"/>
        <v>17.989569074028861</v>
      </c>
      <c r="S2531" s="8">
        <f t="shared" si="479"/>
        <v>18</v>
      </c>
      <c r="T2531" t="s">
        <v>62</v>
      </c>
    </row>
    <row r="2532" spans="1:20" x14ac:dyDescent="0.35">
      <c r="A2532" s="18" t="s">
        <v>5110</v>
      </c>
      <c r="B2532" s="18" t="s">
        <v>5111</v>
      </c>
      <c r="C2532" s="19">
        <v>333.41</v>
      </c>
      <c r="D2532" s="20">
        <f t="shared" si="468"/>
        <v>3.6170397201798011E-5</v>
      </c>
      <c r="E2532" s="10">
        <f>SUM($C$5:C2532)/SUM($C$5:$C$3941)</f>
        <v>0.98175811689272652</v>
      </c>
      <c r="F2532" t="str">
        <f t="shared" si="469"/>
        <v>C</v>
      </c>
      <c r="G2532" s="21">
        <v>1.2302952029520291</v>
      </c>
      <c r="H2532" s="22">
        <f t="shared" si="470"/>
        <v>0.73817712177121741</v>
      </c>
      <c r="I2532" s="23">
        <v>5.2115384615384617</v>
      </c>
      <c r="J2532" s="23">
        <v>9.9692400215028858</v>
      </c>
      <c r="K2532" s="24">
        <f t="shared" si="471"/>
        <v>1.9129169044950187</v>
      </c>
      <c r="L2532" t="str">
        <f t="shared" si="472"/>
        <v>Y</v>
      </c>
      <c r="M2532" s="10">
        <f t="shared" si="473"/>
        <v>0.9</v>
      </c>
      <c r="N2532" s="24">
        <f t="shared" si="474"/>
        <v>1.2815515655446006</v>
      </c>
      <c r="O2532" s="25">
        <f t="shared" si="475"/>
        <v>18.068127044982116</v>
      </c>
      <c r="P2532" s="8">
        <f t="shared" si="476"/>
        <v>29</v>
      </c>
      <c r="Q2532" s="8">
        <f t="shared" si="477"/>
        <v>271</v>
      </c>
      <c r="R2532" s="8">
        <f t="shared" si="478"/>
        <v>270.96884037493237</v>
      </c>
      <c r="S2532" s="8">
        <f t="shared" si="479"/>
        <v>271</v>
      </c>
      <c r="T2532" t="s">
        <v>62</v>
      </c>
    </row>
    <row r="2533" spans="1:20" x14ac:dyDescent="0.35">
      <c r="A2533" s="18" t="s">
        <v>5112</v>
      </c>
      <c r="B2533" s="18" t="s">
        <v>5113</v>
      </c>
      <c r="C2533" s="19">
        <v>333.3</v>
      </c>
      <c r="D2533" s="20">
        <f t="shared" si="468"/>
        <v>3.615846371542328E-5</v>
      </c>
      <c r="E2533" s="10">
        <f>SUM($C$5:C2533)/SUM($C$5:$C$3941)</f>
        <v>0.98179427535644204</v>
      </c>
      <c r="F2533" t="str">
        <f t="shared" si="469"/>
        <v>C</v>
      </c>
      <c r="G2533" s="21">
        <v>1.65</v>
      </c>
      <c r="H2533" s="22">
        <f t="shared" si="470"/>
        <v>0.98999999999999988</v>
      </c>
      <c r="I2533" s="23">
        <v>3.884615384615385</v>
      </c>
      <c r="J2533" s="23">
        <v>4.8087087914873052</v>
      </c>
      <c r="K2533" s="24">
        <f t="shared" si="471"/>
        <v>1.2378854314719794</v>
      </c>
      <c r="L2533" t="str">
        <f t="shared" si="472"/>
        <v>Y</v>
      </c>
      <c r="M2533" s="10">
        <f t="shared" si="473"/>
        <v>0.9</v>
      </c>
      <c r="N2533" s="24">
        <f t="shared" si="474"/>
        <v>1.2815515655446006</v>
      </c>
      <c r="O2533" s="25">
        <f t="shared" si="475"/>
        <v>8.7152442091385254</v>
      </c>
      <c r="P2533" s="8">
        <f t="shared" si="476"/>
        <v>17</v>
      </c>
      <c r="Q2533" s="8">
        <f t="shared" si="477"/>
        <v>202.00000000000003</v>
      </c>
      <c r="R2533" s="8">
        <f t="shared" si="478"/>
        <v>202.01010075756315</v>
      </c>
      <c r="S2533" s="8">
        <f t="shared" si="479"/>
        <v>203</v>
      </c>
      <c r="T2533" t="s">
        <v>62</v>
      </c>
    </row>
    <row r="2534" spans="1:20" x14ac:dyDescent="0.35">
      <c r="A2534" s="18" t="s">
        <v>5114</v>
      </c>
      <c r="B2534" s="18" t="s">
        <v>5115</v>
      </c>
      <c r="C2534" s="19">
        <v>333.18</v>
      </c>
      <c r="D2534" s="20">
        <f t="shared" si="468"/>
        <v>3.6145445366650847E-5</v>
      </c>
      <c r="E2534" s="10">
        <f>SUM($C$5:C2534)/SUM($C$5:$C$3941)</f>
        <v>0.9818304208018086</v>
      </c>
      <c r="F2534" t="str">
        <f t="shared" si="469"/>
        <v>C</v>
      </c>
      <c r="G2534" s="21">
        <v>1.088823529411765</v>
      </c>
      <c r="H2534" s="22">
        <f t="shared" si="470"/>
        <v>0.65329411764705891</v>
      </c>
      <c r="I2534" s="23">
        <v>5.884615384615385</v>
      </c>
      <c r="J2534" s="23">
        <v>11.321771229394241</v>
      </c>
      <c r="K2534" s="24">
        <f t="shared" si="471"/>
        <v>1.9239611239493479</v>
      </c>
      <c r="L2534" t="str">
        <f t="shared" si="472"/>
        <v>Y</v>
      </c>
      <c r="M2534" s="10">
        <f t="shared" si="473"/>
        <v>0.9</v>
      </c>
      <c r="N2534" s="24">
        <f t="shared" si="474"/>
        <v>1.2815515655446006</v>
      </c>
      <c r="O2534" s="25">
        <f t="shared" si="475"/>
        <v>20.519437841369189</v>
      </c>
      <c r="P2534" s="8">
        <f t="shared" si="476"/>
        <v>33</v>
      </c>
      <c r="Q2534" s="8">
        <f t="shared" si="477"/>
        <v>306</v>
      </c>
      <c r="R2534" s="8">
        <f t="shared" si="478"/>
        <v>306.07040429041149</v>
      </c>
      <c r="S2534" s="8">
        <f t="shared" si="479"/>
        <v>307</v>
      </c>
      <c r="T2534" t="s">
        <v>62</v>
      </c>
    </row>
    <row r="2535" spans="1:20" x14ac:dyDescent="0.35">
      <c r="A2535" s="18" t="s">
        <v>5116</v>
      </c>
      <c r="B2535" s="18" t="s">
        <v>5117</v>
      </c>
      <c r="C2535" s="19">
        <v>333.03</v>
      </c>
      <c r="D2535" s="20">
        <f t="shared" si="468"/>
        <v>3.612917243068531E-5</v>
      </c>
      <c r="E2535" s="10">
        <f>SUM($C$5:C2535)/SUM($C$5:$C$3941)</f>
        <v>0.98186654997423928</v>
      </c>
      <c r="F2535" t="str">
        <f t="shared" si="469"/>
        <v>C</v>
      </c>
      <c r="G2535" s="21">
        <v>3.1717142857142848</v>
      </c>
      <c r="H2535" s="22">
        <f t="shared" si="470"/>
        <v>1.9030285714285708</v>
      </c>
      <c r="I2535" s="23">
        <v>2.0192307692307692</v>
      </c>
      <c r="J2535" s="23">
        <v>7.9421693698033504</v>
      </c>
      <c r="K2535" s="24">
        <f t="shared" si="471"/>
        <v>3.9332648307597546</v>
      </c>
      <c r="L2535" t="str">
        <f t="shared" si="472"/>
        <v>Z</v>
      </c>
      <c r="M2535" s="10">
        <f t="shared" si="473"/>
        <v>0.9</v>
      </c>
      <c r="N2535" s="24">
        <f t="shared" si="474"/>
        <v>1.2815515655446006</v>
      </c>
      <c r="O2535" s="25">
        <f t="shared" si="475"/>
        <v>14.394289321638734</v>
      </c>
      <c r="P2535" s="8">
        <f t="shared" si="476"/>
        <v>19</v>
      </c>
      <c r="Q2535" s="8">
        <f t="shared" si="477"/>
        <v>105</v>
      </c>
      <c r="R2535" s="8">
        <f t="shared" si="478"/>
        <v>105.04780763118377</v>
      </c>
      <c r="S2535" s="8">
        <f t="shared" si="479"/>
        <v>106</v>
      </c>
      <c r="T2535" t="s">
        <v>62</v>
      </c>
    </row>
    <row r="2536" spans="1:20" x14ac:dyDescent="0.35">
      <c r="A2536" s="18" t="s">
        <v>5118</v>
      </c>
      <c r="B2536" s="18" t="s">
        <v>5119</v>
      </c>
      <c r="C2536" s="19">
        <v>332.76</v>
      </c>
      <c r="D2536" s="20">
        <f t="shared" si="468"/>
        <v>3.6099881145947346E-5</v>
      </c>
      <c r="E2536" s="10">
        <f>SUM($C$5:C2536)/SUM($C$5:$C$3941)</f>
        <v>0.98190264985538511</v>
      </c>
      <c r="F2536" t="str">
        <f t="shared" si="469"/>
        <v>C</v>
      </c>
      <c r="G2536" s="21">
        <v>2.446764705882353</v>
      </c>
      <c r="H2536" s="22">
        <f t="shared" si="470"/>
        <v>1.4680588235294116</v>
      </c>
      <c r="I2536" s="23">
        <v>2.615384615384615</v>
      </c>
      <c r="J2536" s="23">
        <v>11.158666457246239</v>
      </c>
      <c r="K2536" s="24">
        <f t="shared" si="471"/>
        <v>4.2665489395353271</v>
      </c>
      <c r="L2536" t="str">
        <f t="shared" si="472"/>
        <v>Z</v>
      </c>
      <c r="M2536" s="10">
        <f t="shared" si="473"/>
        <v>0.9</v>
      </c>
      <c r="N2536" s="24">
        <f t="shared" si="474"/>
        <v>1.2815515655446006</v>
      </c>
      <c r="O2536" s="25">
        <f t="shared" si="475"/>
        <v>20.223828774032413</v>
      </c>
      <c r="P2536" s="8">
        <f t="shared" si="476"/>
        <v>26</v>
      </c>
      <c r="Q2536" s="8">
        <f t="shared" si="477"/>
        <v>135.99999999999997</v>
      </c>
      <c r="R2536" s="8">
        <f t="shared" si="478"/>
        <v>136.11711109498501</v>
      </c>
      <c r="S2536" s="8">
        <f t="shared" si="479"/>
        <v>137</v>
      </c>
      <c r="T2536" t="s">
        <v>62</v>
      </c>
    </row>
    <row r="2537" spans="1:20" x14ac:dyDescent="0.35">
      <c r="A2537" s="18" t="s">
        <v>5120</v>
      </c>
      <c r="B2537" s="18" t="s">
        <v>5121</v>
      </c>
      <c r="C2537" s="19">
        <v>332.64</v>
      </c>
      <c r="D2537" s="20">
        <f t="shared" si="468"/>
        <v>3.6086862797174912E-5</v>
      </c>
      <c r="E2537" s="10">
        <f>SUM($C$5:C2537)/SUM($C$5:$C$3941)</f>
        <v>0.98193873671818244</v>
      </c>
      <c r="F2537" t="str">
        <f t="shared" si="469"/>
        <v>C</v>
      </c>
      <c r="G2537" s="21">
        <v>5.04</v>
      </c>
      <c r="H2537" s="22">
        <f t="shared" si="470"/>
        <v>3.024</v>
      </c>
      <c r="I2537" s="23">
        <v>1.2692307692307689</v>
      </c>
      <c r="J2537" s="23">
        <v>4.1449964384922122</v>
      </c>
      <c r="K2537" s="24">
        <f t="shared" si="471"/>
        <v>3.2657547697211378</v>
      </c>
      <c r="L2537" t="str">
        <f t="shared" si="472"/>
        <v>Z</v>
      </c>
      <c r="M2537" s="10">
        <f t="shared" si="473"/>
        <v>0.9</v>
      </c>
      <c r="N2537" s="24">
        <f t="shared" si="474"/>
        <v>1.2815515655446006</v>
      </c>
      <c r="O2537" s="25">
        <f t="shared" si="475"/>
        <v>7.5123401673686967</v>
      </c>
      <c r="P2537" s="8">
        <f t="shared" si="476"/>
        <v>11</v>
      </c>
      <c r="Q2537" s="8">
        <f t="shared" si="477"/>
        <v>65.999999999999986</v>
      </c>
      <c r="R2537" s="8">
        <f t="shared" si="478"/>
        <v>66.068747264340985</v>
      </c>
      <c r="S2537" s="8">
        <f t="shared" si="479"/>
        <v>67</v>
      </c>
      <c r="T2537" t="s">
        <v>175</v>
      </c>
    </row>
    <row r="2538" spans="1:20" x14ac:dyDescent="0.35">
      <c r="A2538" s="18" t="s">
        <v>5122</v>
      </c>
      <c r="B2538" s="18" t="s">
        <v>5123</v>
      </c>
      <c r="C2538" s="19">
        <v>332.13</v>
      </c>
      <c r="D2538" s="20">
        <f t="shared" si="468"/>
        <v>3.6031534814892087E-5</v>
      </c>
      <c r="E2538" s="10">
        <f>SUM($C$5:C2538)/SUM($C$5:$C$3941)</f>
        <v>0.98197476825299734</v>
      </c>
      <c r="F2538" t="str">
        <f t="shared" si="469"/>
        <v>C</v>
      </c>
      <c r="G2538" s="21">
        <v>2.6570399999999998</v>
      </c>
      <c r="H2538" s="22">
        <f t="shared" si="470"/>
        <v>1.5942239999999999</v>
      </c>
      <c r="I2538" s="23">
        <v>2.4038461538461542</v>
      </c>
      <c r="J2538" s="23">
        <v>3.7430176322687969</v>
      </c>
      <c r="K2538" s="24">
        <f t="shared" si="471"/>
        <v>1.5570953350238192</v>
      </c>
      <c r="L2538" t="str">
        <f t="shared" si="472"/>
        <v>Y</v>
      </c>
      <c r="M2538" s="10">
        <f t="shared" si="473"/>
        <v>0.9</v>
      </c>
      <c r="N2538" s="24">
        <f t="shared" si="474"/>
        <v>1.2815515655446006</v>
      </c>
      <c r="O2538" s="25">
        <f t="shared" si="475"/>
        <v>6.7837987615474722</v>
      </c>
      <c r="P2538" s="8">
        <f t="shared" si="476"/>
        <v>12</v>
      </c>
      <c r="Q2538" s="8">
        <f t="shared" si="477"/>
        <v>125.00000000000001</v>
      </c>
      <c r="R2538" s="8">
        <f t="shared" si="478"/>
        <v>125.2262377232411</v>
      </c>
      <c r="S2538" s="8">
        <f t="shared" si="479"/>
        <v>126</v>
      </c>
      <c r="T2538" t="s">
        <v>62</v>
      </c>
    </row>
    <row r="2539" spans="1:20" x14ac:dyDescent="0.35">
      <c r="A2539" s="18" t="s">
        <v>5124</v>
      </c>
      <c r="B2539" s="18" t="s">
        <v>5125</v>
      </c>
      <c r="C2539" s="19">
        <v>331.56</v>
      </c>
      <c r="D2539" s="20">
        <f t="shared" si="468"/>
        <v>3.5969697658223049E-5</v>
      </c>
      <c r="E2539" s="10">
        <f>SUM($C$5:C2539)/SUM($C$5:$C$3941)</f>
        <v>0.98201073795065563</v>
      </c>
      <c r="F2539" t="str">
        <f t="shared" si="469"/>
        <v>C</v>
      </c>
      <c r="G2539" s="21">
        <v>1.416923076923077</v>
      </c>
      <c r="H2539" s="22">
        <f t="shared" si="470"/>
        <v>0.85015384615384615</v>
      </c>
      <c r="I2539" s="23">
        <v>4.5</v>
      </c>
      <c r="J2539" s="23">
        <v>7.3604667371190056</v>
      </c>
      <c r="K2539" s="24">
        <f t="shared" si="471"/>
        <v>1.6356592749153345</v>
      </c>
      <c r="L2539" t="str">
        <f t="shared" si="472"/>
        <v>Y</v>
      </c>
      <c r="M2539" s="10">
        <f t="shared" si="473"/>
        <v>0.9</v>
      </c>
      <c r="N2539" s="24">
        <f t="shared" si="474"/>
        <v>1.2815515655446006</v>
      </c>
      <c r="O2539" s="25">
        <f t="shared" si="475"/>
        <v>13.340018680439261</v>
      </c>
      <c r="P2539" s="8">
        <f t="shared" si="476"/>
        <v>23</v>
      </c>
      <c r="Q2539" s="8">
        <f t="shared" si="477"/>
        <v>234</v>
      </c>
      <c r="R2539" s="8">
        <f t="shared" si="478"/>
        <v>234.6249345974409</v>
      </c>
      <c r="S2539" s="8">
        <f t="shared" si="479"/>
        <v>235</v>
      </c>
      <c r="T2539" t="s">
        <v>62</v>
      </c>
    </row>
    <row r="2540" spans="1:20" x14ac:dyDescent="0.35">
      <c r="A2540" s="18" t="s">
        <v>5126</v>
      </c>
      <c r="B2540" s="18" t="s">
        <v>5127</v>
      </c>
      <c r="C2540" s="19">
        <v>330.97</v>
      </c>
      <c r="D2540" s="20">
        <f t="shared" si="468"/>
        <v>3.5905690776758605E-5</v>
      </c>
      <c r="E2540" s="10">
        <f>SUM($C$5:C2540)/SUM($C$5:$C$3941)</f>
        <v>0.98204664364143246</v>
      </c>
      <c r="F2540" t="str">
        <f t="shared" si="469"/>
        <v>C</v>
      </c>
      <c r="G2540" s="21">
        <v>0.71793926247288509</v>
      </c>
      <c r="H2540" s="22">
        <f t="shared" si="470"/>
        <v>0.43076355748373102</v>
      </c>
      <c r="I2540" s="23">
        <v>8.865384615384615</v>
      </c>
      <c r="J2540" s="23">
        <v>37.01458580876286</v>
      </c>
      <c r="K2540" s="24">
        <f t="shared" si="471"/>
        <v>4.1751810456739022</v>
      </c>
      <c r="L2540" t="str">
        <f t="shared" si="472"/>
        <v>Z</v>
      </c>
      <c r="M2540" s="10">
        <f t="shared" si="473"/>
        <v>0.9</v>
      </c>
      <c r="N2540" s="24">
        <f t="shared" si="474"/>
        <v>1.2815515655446006</v>
      </c>
      <c r="O2540" s="25">
        <f t="shared" si="475"/>
        <v>67.084776519333801</v>
      </c>
      <c r="P2540" s="8">
        <f t="shared" si="476"/>
        <v>85</v>
      </c>
      <c r="Q2540" s="8">
        <f t="shared" si="477"/>
        <v>461</v>
      </c>
      <c r="R2540" s="8">
        <f t="shared" si="478"/>
        <v>462.64298676235308</v>
      </c>
      <c r="S2540" s="8">
        <f t="shared" si="479"/>
        <v>463</v>
      </c>
      <c r="T2540" t="s">
        <v>62</v>
      </c>
    </row>
    <row r="2541" spans="1:20" x14ac:dyDescent="0.35">
      <c r="A2541" s="18" t="s">
        <v>5128</v>
      </c>
      <c r="B2541" s="18" t="s">
        <v>5129</v>
      </c>
      <c r="C2541" s="19">
        <v>330.84</v>
      </c>
      <c r="D2541" s="20">
        <f t="shared" si="468"/>
        <v>3.5891587565588468E-5</v>
      </c>
      <c r="E2541" s="10">
        <f>SUM($C$5:C2541)/SUM($C$5:$C$3941)</f>
        <v>0.98208253522899802</v>
      </c>
      <c r="F2541" t="str">
        <f t="shared" si="469"/>
        <v>C</v>
      </c>
      <c r="G2541" s="21">
        <v>1.463893805309735</v>
      </c>
      <c r="H2541" s="22">
        <f t="shared" si="470"/>
        <v>0.878336283185841</v>
      </c>
      <c r="I2541" s="23">
        <v>4.3461538461538458</v>
      </c>
      <c r="J2541" s="23">
        <v>23.34387824642064</v>
      </c>
      <c r="K2541" s="24">
        <f t="shared" si="471"/>
        <v>5.3711578266100597</v>
      </c>
      <c r="L2541" t="str">
        <f t="shared" si="472"/>
        <v>Z</v>
      </c>
      <c r="M2541" s="10">
        <f t="shared" si="473"/>
        <v>0.9</v>
      </c>
      <c r="N2541" s="24">
        <f t="shared" si="474"/>
        <v>1.2815515655446006</v>
      </c>
      <c r="O2541" s="25">
        <f t="shared" si="475"/>
        <v>42.308155583492329</v>
      </c>
      <c r="P2541" s="8">
        <f t="shared" si="476"/>
        <v>52</v>
      </c>
      <c r="Q2541" s="8">
        <f t="shared" si="477"/>
        <v>225.99999999999997</v>
      </c>
      <c r="R2541" s="8">
        <f t="shared" si="478"/>
        <v>226.85001154836067</v>
      </c>
      <c r="S2541" s="8">
        <f t="shared" si="479"/>
        <v>227</v>
      </c>
      <c r="T2541" t="s">
        <v>62</v>
      </c>
    </row>
    <row r="2542" spans="1:20" x14ac:dyDescent="0.35">
      <c r="A2542" s="18" t="s">
        <v>5130</v>
      </c>
      <c r="B2542" s="18" t="s">
        <v>5131</v>
      </c>
      <c r="C2542" s="19">
        <v>329.77</v>
      </c>
      <c r="D2542" s="20">
        <f t="shared" si="468"/>
        <v>3.5775507289034302E-5</v>
      </c>
      <c r="E2542" s="10">
        <f>SUM($C$5:C2542)/SUM($C$5:$C$3941)</f>
        <v>0.98211831073628708</v>
      </c>
      <c r="F2542" t="str">
        <f t="shared" si="469"/>
        <v>C</v>
      </c>
      <c r="G2542" s="21">
        <v>2.198466666666667</v>
      </c>
      <c r="H2542" s="22">
        <f t="shared" si="470"/>
        <v>1.3190800000000003</v>
      </c>
      <c r="I2542" s="23">
        <v>2.884615384615385</v>
      </c>
      <c r="J2542" s="23">
        <v>13.90112683562562</v>
      </c>
      <c r="K2542" s="24">
        <f t="shared" si="471"/>
        <v>4.8190573030168808</v>
      </c>
      <c r="L2542" t="str">
        <f t="shared" si="472"/>
        <v>Z</v>
      </c>
      <c r="M2542" s="10">
        <f t="shared" si="473"/>
        <v>0.9</v>
      </c>
      <c r="N2542" s="24">
        <f t="shared" si="474"/>
        <v>1.2815515655446006</v>
      </c>
      <c r="O2542" s="25">
        <f t="shared" si="475"/>
        <v>25.194229970664292</v>
      </c>
      <c r="P2542" s="8">
        <f t="shared" si="476"/>
        <v>31</v>
      </c>
      <c r="Q2542" s="8">
        <f t="shared" si="477"/>
        <v>150.00000000000003</v>
      </c>
      <c r="R2542" s="8">
        <f t="shared" si="478"/>
        <v>150.80823583449288</v>
      </c>
      <c r="S2542" s="8">
        <f t="shared" si="479"/>
        <v>151</v>
      </c>
      <c r="T2542" t="s">
        <v>175</v>
      </c>
    </row>
    <row r="2543" spans="1:20" x14ac:dyDescent="0.35">
      <c r="A2543" s="18" t="s">
        <v>5132</v>
      </c>
      <c r="B2543" s="18" t="s">
        <v>5133</v>
      </c>
      <c r="C2543" s="19">
        <v>329.77</v>
      </c>
      <c r="D2543" s="20">
        <f t="shared" si="468"/>
        <v>3.5775507289034302E-5</v>
      </c>
      <c r="E2543" s="10">
        <f>SUM($C$5:C2543)/SUM($C$5:$C$3941)</f>
        <v>0.98215408624357603</v>
      </c>
      <c r="F2543" t="str">
        <f t="shared" si="469"/>
        <v>C</v>
      </c>
      <c r="G2543" s="21">
        <v>1.273243243243243</v>
      </c>
      <c r="H2543" s="22">
        <f t="shared" si="470"/>
        <v>0.76394594594594578</v>
      </c>
      <c r="I2543" s="23">
        <v>4.9807692307692308</v>
      </c>
      <c r="J2543" s="23">
        <v>7.3069678929661803</v>
      </c>
      <c r="K2543" s="24">
        <f t="shared" si="471"/>
        <v>1.4670360248426308</v>
      </c>
      <c r="L2543" t="str">
        <f t="shared" si="472"/>
        <v>Y</v>
      </c>
      <c r="M2543" s="10">
        <f t="shared" si="473"/>
        <v>0.9</v>
      </c>
      <c r="N2543" s="24">
        <f t="shared" si="474"/>
        <v>1.2815515655446006</v>
      </c>
      <c r="O2543" s="25">
        <f t="shared" si="475"/>
        <v>13.243058038421612</v>
      </c>
      <c r="P2543" s="8">
        <f t="shared" si="476"/>
        <v>24</v>
      </c>
      <c r="Q2543" s="8">
        <f t="shared" si="477"/>
        <v>259</v>
      </c>
      <c r="R2543" s="8">
        <f t="shared" si="478"/>
        <v>260.39555387422439</v>
      </c>
      <c r="S2543" s="8">
        <f t="shared" si="479"/>
        <v>261</v>
      </c>
      <c r="T2543" t="s">
        <v>62</v>
      </c>
    </row>
    <row r="2544" spans="1:20" x14ac:dyDescent="0.35">
      <c r="A2544" s="18" t="s">
        <v>5134</v>
      </c>
      <c r="B2544" s="18" t="s">
        <v>5135</v>
      </c>
      <c r="C2544" s="19">
        <v>328.91</v>
      </c>
      <c r="D2544" s="20">
        <f t="shared" si="468"/>
        <v>3.56822091228319E-5</v>
      </c>
      <c r="E2544" s="10">
        <f>SUM($C$5:C2544)/SUM($C$5:$C$3941)</f>
        <v>0.9821897684526989</v>
      </c>
      <c r="F2544" t="str">
        <f t="shared" si="469"/>
        <v>C</v>
      </c>
      <c r="G2544" s="21">
        <v>1.376192468619247</v>
      </c>
      <c r="H2544" s="22">
        <f t="shared" si="470"/>
        <v>0.82571548117154825</v>
      </c>
      <c r="I2544" s="23">
        <v>4.5961538461538458</v>
      </c>
      <c r="J2544" s="23">
        <v>15.375380901240151</v>
      </c>
      <c r="K2544" s="24">
        <f t="shared" si="471"/>
        <v>3.3452711584288197</v>
      </c>
      <c r="L2544" t="str">
        <f t="shared" si="472"/>
        <v>Z</v>
      </c>
      <c r="M2544" s="10">
        <f t="shared" si="473"/>
        <v>0.9</v>
      </c>
      <c r="N2544" s="24">
        <f t="shared" si="474"/>
        <v>1.2815515655446006</v>
      </c>
      <c r="O2544" s="25">
        <f t="shared" si="475"/>
        <v>27.866149765618648</v>
      </c>
      <c r="P2544" s="8">
        <f t="shared" si="476"/>
        <v>38</v>
      </c>
      <c r="Q2544" s="8">
        <f t="shared" si="477"/>
        <v>238.99999999999997</v>
      </c>
      <c r="R2544" s="8">
        <f t="shared" si="478"/>
        <v>240.60172390335373</v>
      </c>
      <c r="S2544" s="8">
        <f t="shared" si="479"/>
        <v>241</v>
      </c>
      <c r="T2544" t="s">
        <v>62</v>
      </c>
    </row>
    <row r="2545" spans="1:20" x14ac:dyDescent="0.35">
      <c r="A2545" s="18" t="s">
        <v>5136</v>
      </c>
      <c r="B2545" s="18" t="s">
        <v>5137</v>
      </c>
      <c r="C2545" s="19">
        <v>327.92</v>
      </c>
      <c r="D2545" s="20">
        <f t="shared" si="468"/>
        <v>3.5574807745459354E-5</v>
      </c>
      <c r="E2545" s="10">
        <f>SUM($C$5:C2545)/SUM($C$5:$C$3941)</f>
        <v>0.98222534326044431</v>
      </c>
      <c r="F2545" t="str">
        <f t="shared" si="469"/>
        <v>C</v>
      </c>
      <c r="G2545" s="21">
        <v>3.1530769230769229</v>
      </c>
      <c r="H2545" s="22">
        <f t="shared" si="470"/>
        <v>1.8918461538461537</v>
      </c>
      <c r="I2545" s="23">
        <v>2</v>
      </c>
      <c r="J2545" s="23">
        <v>6.516946235415336</v>
      </c>
      <c r="K2545" s="24">
        <f t="shared" si="471"/>
        <v>3.258473117707668</v>
      </c>
      <c r="L2545" t="str">
        <f t="shared" si="472"/>
        <v>Z</v>
      </c>
      <c r="M2545" s="10">
        <f t="shared" si="473"/>
        <v>0.9</v>
      </c>
      <c r="N2545" s="24">
        <f t="shared" si="474"/>
        <v>1.2815515655446006</v>
      </c>
      <c r="O2545" s="25">
        <f t="shared" si="475"/>
        <v>11.81123257869473</v>
      </c>
      <c r="P2545" s="8">
        <f t="shared" si="476"/>
        <v>16</v>
      </c>
      <c r="Q2545" s="8">
        <f t="shared" si="477"/>
        <v>104</v>
      </c>
      <c r="R2545" s="8">
        <f t="shared" si="478"/>
        <v>104.85490697449535</v>
      </c>
      <c r="S2545" s="8">
        <f t="shared" si="479"/>
        <v>105</v>
      </c>
      <c r="T2545" t="s">
        <v>175</v>
      </c>
    </row>
    <row r="2546" spans="1:20" x14ac:dyDescent="0.35">
      <c r="A2546" s="18" t="s">
        <v>5138</v>
      </c>
      <c r="B2546" s="18" t="s">
        <v>5139</v>
      </c>
      <c r="C2546" s="19">
        <v>327.49</v>
      </c>
      <c r="D2546" s="20">
        <f t="shared" si="468"/>
        <v>3.5528158662358143E-5</v>
      </c>
      <c r="E2546" s="10">
        <f>SUM($C$5:C2546)/SUM($C$5:$C$3941)</f>
        <v>0.98226087141910667</v>
      </c>
      <c r="F2546" t="str">
        <f t="shared" si="469"/>
        <v>C</v>
      </c>
      <c r="G2546" s="21">
        <v>3.0606542056074768</v>
      </c>
      <c r="H2546" s="22">
        <f t="shared" si="470"/>
        <v>1.836392523364486</v>
      </c>
      <c r="I2546" s="23">
        <v>2.057692307692307</v>
      </c>
      <c r="J2546" s="23">
        <v>12.51886961873635</v>
      </c>
      <c r="K2546" s="24">
        <f t="shared" si="471"/>
        <v>6.0839366371429007</v>
      </c>
      <c r="L2546" t="str">
        <f t="shared" si="472"/>
        <v>Z</v>
      </c>
      <c r="M2546" s="10">
        <f t="shared" si="473"/>
        <v>0.9</v>
      </c>
      <c r="N2546" s="24">
        <f t="shared" si="474"/>
        <v>1.2815515655446006</v>
      </c>
      <c r="O2546" s="25">
        <f t="shared" si="475"/>
        <v>22.689044124027035</v>
      </c>
      <c r="P2546" s="8">
        <f t="shared" si="476"/>
        <v>27</v>
      </c>
      <c r="Q2546" s="8">
        <f t="shared" si="477"/>
        <v>106.99999999999997</v>
      </c>
      <c r="R2546" s="8">
        <f t="shared" si="478"/>
        <v>107.95036838314641</v>
      </c>
      <c r="S2546" s="8">
        <f t="shared" si="479"/>
        <v>108</v>
      </c>
      <c r="T2546" t="s">
        <v>175</v>
      </c>
    </row>
    <row r="2547" spans="1:20" x14ac:dyDescent="0.35">
      <c r="A2547" s="18" t="s">
        <v>5140</v>
      </c>
      <c r="B2547" s="18" t="s">
        <v>5141</v>
      </c>
      <c r="C2547" s="19">
        <v>327.45999999999998</v>
      </c>
      <c r="D2547" s="20">
        <f t="shared" si="468"/>
        <v>3.5524904075165033E-5</v>
      </c>
      <c r="E2547" s="10">
        <f>SUM($C$5:C2547)/SUM($C$5:$C$3941)</f>
        <v>0.982296396323182</v>
      </c>
      <c r="F2547" t="str">
        <f t="shared" si="469"/>
        <v>C</v>
      </c>
      <c r="G2547" s="21">
        <v>0.8874254742547425</v>
      </c>
      <c r="H2547" s="22">
        <f t="shared" si="470"/>
        <v>0.53245528455284552</v>
      </c>
      <c r="I2547" s="23">
        <v>7.0961538461538458</v>
      </c>
      <c r="J2547" s="23">
        <v>13.90198126010316</v>
      </c>
      <c r="K2547" s="24">
        <f t="shared" si="471"/>
        <v>1.9590867900416378</v>
      </c>
      <c r="L2547" t="str">
        <f t="shared" si="472"/>
        <v>Y</v>
      </c>
      <c r="M2547" s="10">
        <f t="shared" si="473"/>
        <v>0.9</v>
      </c>
      <c r="N2547" s="24">
        <f t="shared" si="474"/>
        <v>1.2815515655446006</v>
      </c>
      <c r="O2547" s="25">
        <f t="shared" si="475"/>
        <v>25.195778518996686</v>
      </c>
      <c r="P2547" s="8">
        <f t="shared" si="476"/>
        <v>40</v>
      </c>
      <c r="Q2547" s="8">
        <f t="shared" si="477"/>
        <v>369</v>
      </c>
      <c r="R2547" s="8">
        <f t="shared" si="478"/>
        <v>372.29449119702946</v>
      </c>
      <c r="S2547" s="8">
        <f t="shared" si="479"/>
        <v>373</v>
      </c>
      <c r="T2547" t="s">
        <v>62</v>
      </c>
    </row>
    <row r="2548" spans="1:20" x14ac:dyDescent="0.35">
      <c r="A2548" s="18" t="s">
        <v>5142</v>
      </c>
      <c r="B2548" s="18" t="s">
        <v>5143</v>
      </c>
      <c r="C2548" s="19">
        <v>327.42</v>
      </c>
      <c r="D2548" s="20">
        <f t="shared" si="468"/>
        <v>3.5520564625574226E-5</v>
      </c>
      <c r="E2548" s="10">
        <f>SUM($C$5:C2548)/SUM($C$5:$C$3941)</f>
        <v>0.98233191688780752</v>
      </c>
      <c r="F2548" t="str">
        <f t="shared" si="469"/>
        <v>C</v>
      </c>
      <c r="G2548" s="21">
        <v>5.367540983606558</v>
      </c>
      <c r="H2548" s="22">
        <f t="shared" si="470"/>
        <v>3.2205245901639348</v>
      </c>
      <c r="I2548" s="23">
        <v>1.1730769230769229</v>
      </c>
      <c r="J2548" s="23">
        <v>2.77044028387472</v>
      </c>
      <c r="K2548" s="24">
        <f t="shared" si="471"/>
        <v>2.3616867993686141</v>
      </c>
      <c r="L2548" t="str">
        <f t="shared" si="472"/>
        <v>Z</v>
      </c>
      <c r="M2548" s="10">
        <f t="shared" si="473"/>
        <v>0.9</v>
      </c>
      <c r="N2548" s="24">
        <f t="shared" si="474"/>
        <v>1.2815515655446006</v>
      </c>
      <c r="O2548" s="25">
        <f t="shared" si="475"/>
        <v>5.0211116305371695</v>
      </c>
      <c r="P2548" s="8">
        <f t="shared" si="476"/>
        <v>8</v>
      </c>
      <c r="Q2548" s="8">
        <f t="shared" si="477"/>
        <v>60.999999999999993</v>
      </c>
      <c r="R2548" s="8">
        <f t="shared" si="478"/>
        <v>61.548377039407981</v>
      </c>
      <c r="S2548" s="8">
        <f t="shared" si="479"/>
        <v>62</v>
      </c>
      <c r="T2548" t="s">
        <v>62</v>
      </c>
    </row>
    <row r="2549" spans="1:20" x14ac:dyDescent="0.35">
      <c r="A2549" s="18" t="s">
        <v>5144</v>
      </c>
      <c r="B2549" s="18" t="s">
        <v>5145</v>
      </c>
      <c r="C2549" s="19">
        <v>327.14</v>
      </c>
      <c r="D2549" s="20">
        <f t="shared" si="468"/>
        <v>3.5490188478438552E-5</v>
      </c>
      <c r="E2549" s="10">
        <f>SUM($C$5:C2549)/SUM($C$5:$C$3941)</f>
        <v>0.982367407076286</v>
      </c>
      <c r="F2549" t="str">
        <f t="shared" si="469"/>
        <v>C</v>
      </c>
      <c r="G2549" s="21">
        <v>0.42211612903225798</v>
      </c>
      <c r="H2549" s="22">
        <f t="shared" si="470"/>
        <v>0.2532696774193548</v>
      </c>
      <c r="I2549" s="23">
        <v>14.90384615384615</v>
      </c>
      <c r="J2549" s="23">
        <v>20.561967189959361</v>
      </c>
      <c r="K2549" s="24">
        <f t="shared" si="471"/>
        <v>1.3796416695198543</v>
      </c>
      <c r="L2549" t="str">
        <f t="shared" si="472"/>
        <v>Y</v>
      </c>
      <c r="M2549" s="10">
        <f t="shared" si="473"/>
        <v>0.9</v>
      </c>
      <c r="N2549" s="24">
        <f t="shared" si="474"/>
        <v>1.2815515655446006</v>
      </c>
      <c r="O2549" s="25">
        <f t="shared" si="475"/>
        <v>37.266254466900953</v>
      </c>
      <c r="P2549" s="8">
        <f t="shared" si="476"/>
        <v>68</v>
      </c>
      <c r="Q2549" s="8">
        <f t="shared" si="477"/>
        <v>774.99999999999977</v>
      </c>
      <c r="R2549" s="8">
        <f t="shared" si="478"/>
        <v>782.3016576204617</v>
      </c>
      <c r="S2549" s="8">
        <f t="shared" si="479"/>
        <v>783</v>
      </c>
      <c r="T2549" t="s">
        <v>175</v>
      </c>
    </row>
    <row r="2550" spans="1:20" x14ac:dyDescent="0.35">
      <c r="A2550" s="18" t="s">
        <v>5146</v>
      </c>
      <c r="B2550" s="18" t="s">
        <v>5147</v>
      </c>
      <c r="C2550" s="19">
        <v>326.8</v>
      </c>
      <c r="D2550" s="20">
        <f t="shared" si="468"/>
        <v>3.5453303156916672E-5</v>
      </c>
      <c r="E2550" s="10">
        <f>SUM($C$5:C2550)/SUM($C$5:$C$3941)</f>
        <v>0.98240286037944302</v>
      </c>
      <c r="F2550" t="str">
        <f t="shared" si="469"/>
        <v>C</v>
      </c>
      <c r="G2550" s="21">
        <v>6.0518518518518523</v>
      </c>
      <c r="H2550" s="22">
        <f t="shared" si="470"/>
        <v>3.6311111111111112</v>
      </c>
      <c r="I2550" s="23">
        <v>1.038461538461539</v>
      </c>
      <c r="J2550" s="23">
        <v>2.168956905361477</v>
      </c>
      <c r="K2550" s="24">
        <f t="shared" si="471"/>
        <v>2.0886251681258656</v>
      </c>
      <c r="L2550" t="str">
        <f t="shared" si="472"/>
        <v>Z</v>
      </c>
      <c r="M2550" s="10">
        <f t="shared" si="473"/>
        <v>0.9</v>
      </c>
      <c r="N2550" s="24">
        <f t="shared" si="474"/>
        <v>1.2815515655446006</v>
      </c>
      <c r="O2550" s="25">
        <f t="shared" si="475"/>
        <v>3.9309906107822443</v>
      </c>
      <c r="P2550" s="8">
        <f t="shared" si="476"/>
        <v>7</v>
      </c>
      <c r="Q2550" s="8">
        <f t="shared" si="477"/>
        <v>54.000000000000028</v>
      </c>
      <c r="R2550" s="8">
        <f t="shared" si="478"/>
        <v>54.537108519157449</v>
      </c>
      <c r="S2550" s="8">
        <f t="shared" si="479"/>
        <v>55</v>
      </c>
      <c r="T2550" t="s">
        <v>62</v>
      </c>
    </row>
    <row r="2551" spans="1:20" x14ac:dyDescent="0.35">
      <c r="A2551" s="18" t="s">
        <v>5148</v>
      </c>
      <c r="B2551" s="18" t="s">
        <v>5149</v>
      </c>
      <c r="C2551" s="19">
        <v>326.74</v>
      </c>
      <c r="D2551" s="20">
        <f t="shared" si="468"/>
        <v>3.5446793982530458E-5</v>
      </c>
      <c r="E2551" s="10">
        <f>SUM($C$5:C2551)/SUM($C$5:$C$3941)</f>
        <v>0.98243830717342562</v>
      </c>
      <c r="F2551" t="str">
        <f t="shared" si="469"/>
        <v>C</v>
      </c>
      <c r="G2551" s="21">
        <v>0.42488946684005202</v>
      </c>
      <c r="H2551" s="22">
        <f t="shared" si="470"/>
        <v>0.25493368010403122</v>
      </c>
      <c r="I2551" s="23">
        <v>14.78846153846154</v>
      </c>
      <c r="J2551" s="23">
        <v>15.758392147580381</v>
      </c>
      <c r="K2551" s="24">
        <f t="shared" si="471"/>
        <v>1.0655869852720152</v>
      </c>
      <c r="L2551" t="str">
        <f t="shared" si="472"/>
        <v>Y</v>
      </c>
      <c r="M2551" s="10">
        <f t="shared" si="473"/>
        <v>0.9</v>
      </c>
      <c r="N2551" s="24">
        <f t="shared" si="474"/>
        <v>1.2815515655446006</v>
      </c>
      <c r="O2551" s="25">
        <f t="shared" si="475"/>
        <v>28.560314601012887</v>
      </c>
      <c r="P2551" s="8">
        <f t="shared" si="476"/>
        <v>59</v>
      </c>
      <c r="Q2551" s="8">
        <f t="shared" si="477"/>
        <v>769.00000000000011</v>
      </c>
      <c r="R2551" s="8">
        <f t="shared" si="478"/>
        <v>776.72012878141925</v>
      </c>
      <c r="S2551" s="8">
        <f t="shared" si="479"/>
        <v>777</v>
      </c>
      <c r="T2551" t="s">
        <v>62</v>
      </c>
    </row>
    <row r="2552" spans="1:20" x14ac:dyDescent="0.35">
      <c r="A2552" s="18" t="s">
        <v>5150</v>
      </c>
      <c r="B2552" s="18" t="s">
        <v>5151</v>
      </c>
      <c r="C2552" s="19">
        <v>326.07</v>
      </c>
      <c r="D2552" s="20">
        <f t="shared" si="468"/>
        <v>3.5374108201884393E-5</v>
      </c>
      <c r="E2552" s="10">
        <f>SUM($C$5:C2552)/SUM($C$5:$C$3941)</f>
        <v>0.98247368128162749</v>
      </c>
      <c r="F2552" t="str">
        <f t="shared" si="469"/>
        <v>C</v>
      </c>
      <c r="G2552" s="21">
        <v>0.46648068669527898</v>
      </c>
      <c r="H2552" s="22">
        <f t="shared" si="470"/>
        <v>0.27988841201716735</v>
      </c>
      <c r="I2552" s="23">
        <v>13.44230769230769</v>
      </c>
      <c r="J2552" s="23">
        <v>80.081677290797245</v>
      </c>
      <c r="K2552" s="24">
        <f t="shared" si="471"/>
        <v>5.9574352204884944</v>
      </c>
      <c r="L2552" t="str">
        <f t="shared" si="472"/>
        <v>Z</v>
      </c>
      <c r="M2552" s="10">
        <f t="shared" si="473"/>
        <v>0.9</v>
      </c>
      <c r="N2552" s="24">
        <f t="shared" si="474"/>
        <v>1.2815515655446006</v>
      </c>
      <c r="O2552" s="25">
        <f t="shared" si="475"/>
        <v>145.13903929933232</v>
      </c>
      <c r="P2552" s="8">
        <f t="shared" si="476"/>
        <v>173</v>
      </c>
      <c r="Q2552" s="8">
        <f t="shared" si="477"/>
        <v>698.99999999999989</v>
      </c>
      <c r="R2552" s="8">
        <f t="shared" si="478"/>
        <v>706.74236692602972</v>
      </c>
      <c r="S2552" s="8">
        <f t="shared" si="479"/>
        <v>707</v>
      </c>
      <c r="T2552" t="s">
        <v>175</v>
      </c>
    </row>
    <row r="2553" spans="1:20" x14ac:dyDescent="0.35">
      <c r="A2553" s="18" t="s">
        <v>5152</v>
      </c>
      <c r="B2553" s="18" t="s">
        <v>5153</v>
      </c>
      <c r="C2553" s="19">
        <v>325</v>
      </c>
      <c r="D2553" s="20">
        <f t="shared" si="468"/>
        <v>3.5258027925330227E-5</v>
      </c>
      <c r="E2553" s="10">
        <f>SUM($C$5:C2553)/SUM($C$5:$C$3941)</f>
        <v>0.98250893930955285</v>
      </c>
      <c r="F2553" t="str">
        <f t="shared" si="469"/>
        <v>C</v>
      </c>
      <c r="G2553" s="21">
        <v>65</v>
      </c>
      <c r="H2553" s="22">
        <f t="shared" si="470"/>
        <v>39</v>
      </c>
      <c r="I2553" s="23">
        <v>9.6153846153846159E-2</v>
      </c>
      <c r="J2553" s="23">
        <v>0.56912782893756964</v>
      </c>
      <c r="K2553" s="24">
        <f t="shared" si="471"/>
        <v>5.9189294209507235</v>
      </c>
      <c r="L2553" t="str">
        <f t="shared" si="472"/>
        <v>Z</v>
      </c>
      <c r="M2553" s="10">
        <f t="shared" si="473"/>
        <v>0.9</v>
      </c>
      <c r="N2553" s="24">
        <f t="shared" si="474"/>
        <v>1.2815515655446006</v>
      </c>
      <c r="O2553" s="25">
        <f t="shared" si="475"/>
        <v>1.0314802227551003</v>
      </c>
      <c r="P2553" s="8">
        <f t="shared" si="476"/>
        <v>2</v>
      </c>
      <c r="Q2553" s="8">
        <f t="shared" si="477"/>
        <v>5</v>
      </c>
      <c r="R2553" s="8">
        <f t="shared" si="478"/>
        <v>5.0636968354183329</v>
      </c>
      <c r="S2553" s="8">
        <f t="shared" si="479"/>
        <v>6</v>
      </c>
      <c r="T2553" t="s">
        <v>62</v>
      </c>
    </row>
    <row r="2554" spans="1:20" x14ac:dyDescent="0.35">
      <c r="A2554" s="18" t="s">
        <v>5154</v>
      </c>
      <c r="B2554" s="18" t="s">
        <v>5155</v>
      </c>
      <c r="C2554" s="19">
        <v>324.93</v>
      </c>
      <c r="D2554" s="20">
        <f t="shared" si="468"/>
        <v>3.5250433888546311E-5</v>
      </c>
      <c r="E2554" s="10">
        <f>SUM($C$5:C2554)/SUM($C$5:$C$3941)</f>
        <v>0.98254418974344138</v>
      </c>
      <c r="F2554" t="str">
        <f t="shared" si="469"/>
        <v>C</v>
      </c>
      <c r="G2554" s="21">
        <v>1.3262448979591841</v>
      </c>
      <c r="H2554" s="22">
        <f t="shared" si="470"/>
        <v>0.79574693877551039</v>
      </c>
      <c r="I2554" s="23">
        <v>4.7115384615384617</v>
      </c>
      <c r="J2554" s="23">
        <v>7.0386511031186147</v>
      </c>
      <c r="K2554" s="24">
        <f t="shared" si="471"/>
        <v>1.493917785151706</v>
      </c>
      <c r="L2554" t="str">
        <f t="shared" si="472"/>
        <v>Y</v>
      </c>
      <c r="M2554" s="10">
        <f t="shared" si="473"/>
        <v>0.9</v>
      </c>
      <c r="N2554" s="24">
        <f t="shared" si="474"/>
        <v>1.2815515655446006</v>
      </c>
      <c r="O2554" s="25">
        <f t="shared" si="475"/>
        <v>12.756764014322398</v>
      </c>
      <c r="P2554" s="8">
        <f t="shared" si="476"/>
        <v>23</v>
      </c>
      <c r="Q2554" s="8">
        <f t="shared" si="477"/>
        <v>245</v>
      </c>
      <c r="R2554" s="8">
        <f t="shared" si="478"/>
        <v>248.14786999138556</v>
      </c>
      <c r="S2554" s="8">
        <f t="shared" si="479"/>
        <v>249</v>
      </c>
      <c r="T2554" t="s">
        <v>62</v>
      </c>
    </row>
    <row r="2555" spans="1:20" x14ac:dyDescent="0.35">
      <c r="A2555" s="18" t="s">
        <v>5156</v>
      </c>
      <c r="B2555" s="18" t="s">
        <v>5157</v>
      </c>
      <c r="C2555" s="19">
        <v>323.10000000000002</v>
      </c>
      <c r="D2555" s="20">
        <f t="shared" si="468"/>
        <v>3.5051904069766763E-5</v>
      </c>
      <c r="E2555" s="10">
        <f>SUM($C$5:C2555)/SUM($C$5:$C$3941)</f>
        <v>0.98257924164751109</v>
      </c>
      <c r="F2555" t="str">
        <f t="shared" si="469"/>
        <v>C</v>
      </c>
      <c r="G2555" s="21">
        <v>3.9888888888888889</v>
      </c>
      <c r="H2555" s="22">
        <f t="shared" si="470"/>
        <v>2.3933333333333331</v>
      </c>
      <c r="I2555" s="23">
        <v>1.5576923076923079</v>
      </c>
      <c r="J2555" s="23">
        <v>2.5546072299959359</v>
      </c>
      <c r="K2555" s="24">
        <f t="shared" si="471"/>
        <v>1.6399947649356623</v>
      </c>
      <c r="L2555" t="str">
        <f t="shared" si="472"/>
        <v>Y</v>
      </c>
      <c r="M2555" s="10">
        <f t="shared" si="473"/>
        <v>0.9</v>
      </c>
      <c r="N2555" s="24">
        <f t="shared" si="474"/>
        <v>1.2815515655446006</v>
      </c>
      <c r="O2555" s="25">
        <f t="shared" si="475"/>
        <v>4.6299384789652356</v>
      </c>
      <c r="P2555" s="8">
        <f t="shared" si="476"/>
        <v>8</v>
      </c>
      <c r="Q2555" s="8">
        <f t="shared" si="477"/>
        <v>81.000000000000014</v>
      </c>
      <c r="R2555" s="8">
        <f t="shared" si="478"/>
        <v>82.27273077036071</v>
      </c>
      <c r="S2555" s="8">
        <f t="shared" si="479"/>
        <v>83</v>
      </c>
      <c r="T2555" t="s">
        <v>62</v>
      </c>
    </row>
    <row r="2556" spans="1:20" x14ac:dyDescent="0.35">
      <c r="A2556" s="18" t="s">
        <v>5158</v>
      </c>
      <c r="B2556" s="18" t="s">
        <v>5159</v>
      </c>
      <c r="C2556" s="19">
        <v>323.07</v>
      </c>
      <c r="D2556" s="20">
        <f t="shared" si="468"/>
        <v>3.5048649482573653E-5</v>
      </c>
      <c r="E2556" s="10">
        <f>SUM($C$5:C2556)/SUM($C$5:$C$3941)</f>
        <v>0.98261429029699365</v>
      </c>
      <c r="F2556" t="str">
        <f t="shared" si="469"/>
        <v>C</v>
      </c>
      <c r="G2556" s="21">
        <v>4.250921052631579</v>
      </c>
      <c r="H2556" s="22">
        <f t="shared" si="470"/>
        <v>2.5505526315789475</v>
      </c>
      <c r="I2556" s="23">
        <v>1.461538461538461</v>
      </c>
      <c r="J2556" s="23">
        <v>1.841371382182083</v>
      </c>
      <c r="K2556" s="24">
        <f t="shared" si="471"/>
        <v>1.2598856825456362</v>
      </c>
      <c r="L2556" t="str">
        <f t="shared" si="472"/>
        <v>Y</v>
      </c>
      <c r="M2556" s="10">
        <f t="shared" si="473"/>
        <v>0.9</v>
      </c>
      <c r="N2556" s="24">
        <f t="shared" si="474"/>
        <v>1.2815515655446006</v>
      </c>
      <c r="O2556" s="25">
        <f t="shared" si="475"/>
        <v>3.3372786690358613</v>
      </c>
      <c r="P2556" s="8">
        <f t="shared" si="476"/>
        <v>7</v>
      </c>
      <c r="Q2556" s="8">
        <f t="shared" si="477"/>
        <v>75.999999999999972</v>
      </c>
      <c r="R2556" s="8">
        <f t="shared" si="478"/>
        <v>77.197751151065603</v>
      </c>
      <c r="S2556" s="8">
        <f t="shared" si="479"/>
        <v>78</v>
      </c>
      <c r="T2556" t="s">
        <v>62</v>
      </c>
    </row>
    <row r="2557" spans="1:20" x14ac:dyDescent="0.35">
      <c r="A2557" s="18" t="s">
        <v>5160</v>
      </c>
      <c r="B2557" s="18" t="s">
        <v>5161</v>
      </c>
      <c r="C2557" s="19">
        <v>322.5</v>
      </c>
      <c r="D2557" s="20">
        <f t="shared" si="468"/>
        <v>3.4986812325904615E-5</v>
      </c>
      <c r="E2557" s="10">
        <f>SUM($C$5:C2557)/SUM($C$5:$C$3941)</f>
        <v>0.9826492771093196</v>
      </c>
      <c r="F2557" t="str">
        <f t="shared" si="469"/>
        <v>C</v>
      </c>
      <c r="G2557" s="21">
        <v>1.3109756097560981</v>
      </c>
      <c r="H2557" s="22">
        <f t="shared" si="470"/>
        <v>0.78658536585365879</v>
      </c>
      <c r="I2557" s="23">
        <v>4.7307692307692308</v>
      </c>
      <c r="J2557" s="23">
        <v>27.3051854477837</v>
      </c>
      <c r="K2557" s="24">
        <f t="shared" si="471"/>
        <v>5.771827818230701</v>
      </c>
      <c r="L2557" t="str">
        <f t="shared" si="472"/>
        <v>Z</v>
      </c>
      <c r="M2557" s="10">
        <f t="shared" si="473"/>
        <v>0.9</v>
      </c>
      <c r="N2557" s="24">
        <f t="shared" si="474"/>
        <v>1.2815515655446006</v>
      </c>
      <c r="O2557" s="25">
        <f t="shared" si="475"/>
        <v>49.487579654339456</v>
      </c>
      <c r="P2557" s="8">
        <f t="shared" si="476"/>
        <v>59</v>
      </c>
      <c r="Q2557" s="8">
        <f t="shared" si="477"/>
        <v>246</v>
      </c>
      <c r="R2557" s="8">
        <f t="shared" si="478"/>
        <v>250.09765534547162</v>
      </c>
      <c r="S2557" s="8">
        <f t="shared" si="479"/>
        <v>251</v>
      </c>
      <c r="T2557" t="s">
        <v>62</v>
      </c>
    </row>
    <row r="2558" spans="1:20" x14ac:dyDescent="0.35">
      <c r="A2558" s="18" t="s">
        <v>5162</v>
      </c>
      <c r="B2558" s="18" t="s">
        <v>5163</v>
      </c>
      <c r="C2558" s="19">
        <v>322.45</v>
      </c>
      <c r="D2558" s="20">
        <f t="shared" si="468"/>
        <v>3.4981388013916098E-5</v>
      </c>
      <c r="E2558" s="10">
        <f>SUM($C$5:C2558)/SUM($C$5:$C$3941)</f>
        <v>0.98268425849733343</v>
      </c>
      <c r="F2558" t="str">
        <f t="shared" si="469"/>
        <v>C</v>
      </c>
      <c r="G2558" s="21">
        <v>0.55499139414802068</v>
      </c>
      <c r="H2558" s="22">
        <f t="shared" si="470"/>
        <v>0.3329948364888124</v>
      </c>
      <c r="I2558" s="23">
        <v>11.17307692307692</v>
      </c>
      <c r="J2558" s="23">
        <v>25.737529745601691</v>
      </c>
      <c r="K2558" s="24">
        <f t="shared" si="471"/>
        <v>2.3035310615684823</v>
      </c>
      <c r="L2558" t="str">
        <f t="shared" si="472"/>
        <v>Z</v>
      </c>
      <c r="M2558" s="10">
        <f t="shared" si="473"/>
        <v>0.9</v>
      </c>
      <c r="N2558" s="24">
        <f t="shared" si="474"/>
        <v>1.2815515655446006</v>
      </c>
      <c r="O2558" s="25">
        <f t="shared" si="475"/>
        <v>46.646379890995284</v>
      </c>
      <c r="P2558" s="8">
        <f t="shared" si="476"/>
        <v>69</v>
      </c>
      <c r="Q2558" s="8">
        <f t="shared" si="477"/>
        <v>580.99999999999977</v>
      </c>
      <c r="R2558" s="8">
        <f t="shared" si="478"/>
        <v>590.72359005635792</v>
      </c>
      <c r="S2558" s="8">
        <f t="shared" si="479"/>
        <v>591</v>
      </c>
      <c r="T2558" t="s">
        <v>62</v>
      </c>
    </row>
    <row r="2559" spans="1:20" x14ac:dyDescent="0.35">
      <c r="A2559" s="18" t="s">
        <v>5164</v>
      </c>
      <c r="B2559" s="18" t="s">
        <v>5165</v>
      </c>
      <c r="C2559" s="19">
        <v>322.29000000000002</v>
      </c>
      <c r="D2559" s="20">
        <f t="shared" si="468"/>
        <v>3.4964030215552865E-5</v>
      </c>
      <c r="E2559" s="10">
        <f>SUM($C$5:C2559)/SUM($C$5:$C$3941)</f>
        <v>0.98271922252754884</v>
      </c>
      <c r="F2559" t="str">
        <f t="shared" si="469"/>
        <v>C</v>
      </c>
      <c r="G2559" s="21">
        <v>5.1157142857142857</v>
      </c>
      <c r="H2559" s="22">
        <f t="shared" si="470"/>
        <v>3.0694285714285714</v>
      </c>
      <c r="I2559" s="23">
        <v>1.211538461538461</v>
      </c>
      <c r="J2559" s="23">
        <v>2.0988936250968262</v>
      </c>
      <c r="K2559" s="24">
        <f t="shared" si="471"/>
        <v>1.7324201350005557</v>
      </c>
      <c r="L2559" t="str">
        <f t="shared" si="472"/>
        <v>Y</v>
      </c>
      <c r="M2559" s="10">
        <f t="shared" si="473"/>
        <v>0.9</v>
      </c>
      <c r="N2559" s="24">
        <f t="shared" si="474"/>
        <v>1.2815515655446006</v>
      </c>
      <c r="O2559" s="25">
        <f t="shared" si="475"/>
        <v>3.8040087900738029</v>
      </c>
      <c r="P2559" s="8">
        <f t="shared" si="476"/>
        <v>7</v>
      </c>
      <c r="Q2559" s="8">
        <f t="shared" si="477"/>
        <v>62.999999999999972</v>
      </c>
      <c r="R2559" s="8">
        <f t="shared" si="478"/>
        <v>64.070263022263063</v>
      </c>
      <c r="S2559" s="8">
        <f t="shared" si="479"/>
        <v>65</v>
      </c>
      <c r="T2559" t="s">
        <v>62</v>
      </c>
    </row>
    <row r="2560" spans="1:20" x14ac:dyDescent="0.35">
      <c r="A2560" s="18" t="s">
        <v>5166</v>
      </c>
      <c r="B2560" s="18" t="s">
        <v>5167</v>
      </c>
      <c r="C2560" s="19">
        <v>322.04000000000002</v>
      </c>
      <c r="D2560" s="20">
        <f t="shared" si="468"/>
        <v>3.4936908655610301E-5</v>
      </c>
      <c r="E2560" s="10">
        <f>SUM($C$5:C2560)/SUM($C$5:$C$3941)</f>
        <v>0.98275415943620437</v>
      </c>
      <c r="F2560" t="str">
        <f t="shared" si="469"/>
        <v>C</v>
      </c>
      <c r="G2560" s="21">
        <v>0.21952283571915479</v>
      </c>
      <c r="H2560" s="22">
        <f t="shared" si="470"/>
        <v>0.13171370143149286</v>
      </c>
      <c r="I2560" s="23">
        <v>28.21153846153846</v>
      </c>
      <c r="J2560" s="23">
        <v>49.103866122485329</v>
      </c>
      <c r="K2560" s="24">
        <f t="shared" si="471"/>
        <v>1.7405596716900049</v>
      </c>
      <c r="L2560" t="str">
        <f t="shared" si="472"/>
        <v>Y</v>
      </c>
      <c r="M2560" s="10">
        <f t="shared" si="473"/>
        <v>0.9</v>
      </c>
      <c r="N2560" s="24">
        <f t="shared" si="474"/>
        <v>1.2815515655446006</v>
      </c>
      <c r="O2560" s="25">
        <f t="shared" si="475"/>
        <v>88.99523831176738</v>
      </c>
      <c r="P2560" s="8">
        <f t="shared" si="476"/>
        <v>146</v>
      </c>
      <c r="Q2560" s="8">
        <f t="shared" si="477"/>
        <v>1467</v>
      </c>
      <c r="R2560" s="8">
        <f t="shared" si="478"/>
        <v>1492.5008168713657</v>
      </c>
      <c r="S2560" s="8">
        <f t="shared" si="479"/>
        <v>1493</v>
      </c>
      <c r="T2560" t="s">
        <v>62</v>
      </c>
    </row>
    <row r="2561" spans="1:20" x14ac:dyDescent="0.35">
      <c r="A2561" s="18" t="s">
        <v>5168</v>
      </c>
      <c r="B2561" s="18" t="s">
        <v>5169</v>
      </c>
      <c r="C2561" s="19">
        <v>321.7</v>
      </c>
      <c r="D2561" s="20">
        <f t="shared" si="468"/>
        <v>3.4900023334088413E-5</v>
      </c>
      <c r="E2561" s="10">
        <f>SUM($C$5:C2561)/SUM($C$5:$C$3941)</f>
        <v>0.98278905945953843</v>
      </c>
      <c r="F2561" t="str">
        <f t="shared" si="469"/>
        <v>C</v>
      </c>
      <c r="G2561" s="21">
        <v>0.53795986622073577</v>
      </c>
      <c r="H2561" s="22">
        <f t="shared" si="470"/>
        <v>0.32277591973244146</v>
      </c>
      <c r="I2561" s="23">
        <v>11.5</v>
      </c>
      <c r="J2561" s="23">
        <v>59.163614944772718</v>
      </c>
      <c r="K2561" s="24">
        <f t="shared" si="471"/>
        <v>5.1446621691106715</v>
      </c>
      <c r="L2561" t="str">
        <f t="shared" si="472"/>
        <v>Z</v>
      </c>
      <c r="M2561" s="10">
        <f t="shared" si="473"/>
        <v>0.9</v>
      </c>
      <c r="N2561" s="24">
        <f t="shared" si="474"/>
        <v>1.2815515655446006</v>
      </c>
      <c r="O2561" s="25">
        <f t="shared" si="475"/>
        <v>107.2274023854233</v>
      </c>
      <c r="P2561" s="8">
        <f t="shared" si="476"/>
        <v>131</v>
      </c>
      <c r="Q2561" s="8">
        <f t="shared" si="477"/>
        <v>598</v>
      </c>
      <c r="R2561" s="8">
        <f t="shared" si="478"/>
        <v>608.71643298240315</v>
      </c>
      <c r="S2561" s="8">
        <f t="shared" si="479"/>
        <v>609</v>
      </c>
      <c r="T2561" t="s">
        <v>175</v>
      </c>
    </row>
    <row r="2562" spans="1:20" x14ac:dyDescent="0.35">
      <c r="A2562" s="18" t="s">
        <v>5170</v>
      </c>
      <c r="B2562" s="18" t="s">
        <v>5171</v>
      </c>
      <c r="C2562" s="19">
        <v>321.37</v>
      </c>
      <c r="D2562" s="20">
        <f t="shared" si="468"/>
        <v>3.4864222874964236E-5</v>
      </c>
      <c r="E2562" s="10">
        <f>SUM($C$5:C2562)/SUM($C$5:$C$3941)</f>
        <v>0.98282392368241334</v>
      </c>
      <c r="F2562" t="str">
        <f t="shared" si="469"/>
        <v>C</v>
      </c>
      <c r="G2562" s="21">
        <v>2.2011643835616441</v>
      </c>
      <c r="H2562" s="22">
        <f t="shared" si="470"/>
        <v>1.3206986301369865</v>
      </c>
      <c r="I2562" s="23">
        <v>2.807692307692307</v>
      </c>
      <c r="J2562" s="23">
        <v>4.1493607423476391</v>
      </c>
      <c r="K2562" s="24">
        <f t="shared" si="471"/>
        <v>1.477854510973132</v>
      </c>
      <c r="L2562" t="str">
        <f t="shared" si="472"/>
        <v>Y</v>
      </c>
      <c r="M2562" s="10">
        <f t="shared" si="473"/>
        <v>0.9</v>
      </c>
      <c r="N2562" s="24">
        <f t="shared" si="474"/>
        <v>1.2815515655446006</v>
      </c>
      <c r="O2562" s="25">
        <f t="shared" si="475"/>
        <v>7.5202499775801748</v>
      </c>
      <c r="P2562" s="8">
        <f t="shared" si="476"/>
        <v>14</v>
      </c>
      <c r="Q2562" s="8">
        <f t="shared" si="477"/>
        <v>145.99999999999997</v>
      </c>
      <c r="R2562" s="8">
        <f t="shared" si="478"/>
        <v>148.69267071912202</v>
      </c>
      <c r="S2562" s="8">
        <f t="shared" si="479"/>
        <v>149</v>
      </c>
      <c r="T2562" t="s">
        <v>175</v>
      </c>
    </row>
    <row r="2563" spans="1:20" x14ac:dyDescent="0.35">
      <c r="A2563" s="18" t="s">
        <v>5172</v>
      </c>
      <c r="B2563" s="18" t="s">
        <v>5173</v>
      </c>
      <c r="C2563" s="19">
        <v>320.32</v>
      </c>
      <c r="D2563" s="20">
        <f t="shared" si="468"/>
        <v>3.475031232320547E-5</v>
      </c>
      <c r="E2563" s="10">
        <f>SUM($C$5:C2563)/SUM($C$5:$C$3941)</f>
        <v>0.98285867399473648</v>
      </c>
      <c r="F2563" t="str">
        <f t="shared" si="469"/>
        <v>C</v>
      </c>
      <c r="G2563" s="21">
        <v>1.929638554216867</v>
      </c>
      <c r="H2563" s="22">
        <f t="shared" si="470"/>
        <v>1.1577831325301202</v>
      </c>
      <c r="I2563" s="23">
        <v>3.192307692307693</v>
      </c>
      <c r="J2563" s="23">
        <v>8.9465481601509556</v>
      </c>
      <c r="K2563" s="24">
        <f t="shared" si="471"/>
        <v>2.8025331586015034</v>
      </c>
      <c r="L2563" t="str">
        <f t="shared" si="472"/>
        <v>Z</v>
      </c>
      <c r="M2563" s="10">
        <f t="shared" si="473"/>
        <v>0.9</v>
      </c>
      <c r="N2563" s="24">
        <f t="shared" si="474"/>
        <v>1.2815515655446006</v>
      </c>
      <c r="O2563" s="25">
        <f t="shared" si="475"/>
        <v>16.214612991862722</v>
      </c>
      <c r="P2563" s="8">
        <f t="shared" si="476"/>
        <v>23</v>
      </c>
      <c r="Q2563" s="8">
        <f t="shared" si="477"/>
        <v>166.00000000000003</v>
      </c>
      <c r="R2563" s="8">
        <f t="shared" si="478"/>
        <v>169.33839250297373</v>
      </c>
      <c r="S2563" s="8">
        <f t="shared" si="479"/>
        <v>170</v>
      </c>
      <c r="T2563" t="s">
        <v>62</v>
      </c>
    </row>
    <row r="2564" spans="1:20" x14ac:dyDescent="0.35">
      <c r="A2564" s="18" t="s">
        <v>5174</v>
      </c>
      <c r="B2564" s="18" t="s">
        <v>5175</v>
      </c>
      <c r="C2564" s="19">
        <v>320</v>
      </c>
      <c r="D2564" s="20">
        <f t="shared" si="468"/>
        <v>3.4715596726478996E-5</v>
      </c>
      <c r="E2564" s="10">
        <f>SUM($C$5:C2564)/SUM($C$5:$C$3941)</f>
        <v>0.982893389591463</v>
      </c>
      <c r="F2564" t="str">
        <f t="shared" si="469"/>
        <v>C</v>
      </c>
      <c r="G2564" s="21">
        <v>106.6666666666667</v>
      </c>
      <c r="H2564" s="22">
        <f t="shared" si="470"/>
        <v>64.000000000000014</v>
      </c>
      <c r="I2564" s="23">
        <v>5.7692307692307702E-2</v>
      </c>
      <c r="J2564" s="23">
        <v>0.23543547789870939</v>
      </c>
      <c r="K2564" s="24">
        <f t="shared" si="471"/>
        <v>4.0808816169109621</v>
      </c>
      <c r="L2564" t="str">
        <f t="shared" si="472"/>
        <v>Z</v>
      </c>
      <c r="M2564" s="10">
        <f t="shared" si="473"/>
        <v>0.9</v>
      </c>
      <c r="N2564" s="24">
        <f t="shared" si="474"/>
        <v>1.2815515655446006</v>
      </c>
      <c r="O2564" s="25">
        <f t="shared" si="475"/>
        <v>0.42670034189112432</v>
      </c>
      <c r="P2564" s="8">
        <f t="shared" si="476"/>
        <v>1</v>
      </c>
      <c r="Q2564" s="8">
        <f t="shared" si="477"/>
        <v>3.0000000000000004</v>
      </c>
      <c r="R2564" s="8">
        <f t="shared" si="478"/>
        <v>3.0618621784789726</v>
      </c>
      <c r="S2564" s="8">
        <f t="shared" si="479"/>
        <v>4</v>
      </c>
      <c r="T2564" t="s">
        <v>175</v>
      </c>
    </row>
    <row r="2565" spans="1:20" x14ac:dyDescent="0.35">
      <c r="A2565" s="18" t="s">
        <v>5176</v>
      </c>
      <c r="B2565" s="18" t="s">
        <v>5177</v>
      </c>
      <c r="C2565" s="19">
        <v>318.91000000000003</v>
      </c>
      <c r="D2565" s="20">
        <f t="shared" ref="D2565:D2628" si="480">C2565/SUM($C$5:$C$3941)</f>
        <v>3.459734672512943E-5</v>
      </c>
      <c r="E2565" s="10">
        <f>SUM($C$5:C2565)/SUM($C$5:$C$3941)</f>
        <v>0.98292798693818817</v>
      </c>
      <c r="F2565" t="str">
        <f t="shared" ref="F2565:F2628" si="481">IF(E2565-D2565&lt;CutA,"A",IF(E2565-D2565&lt;CutB,"B","C"))</f>
        <v>C</v>
      </c>
      <c r="G2565" s="21">
        <v>1.334351464435146</v>
      </c>
      <c r="H2565" s="22">
        <f t="shared" ref="H2565:H2628" si="482">G2565*CostRatio</f>
        <v>0.8006108786610876</v>
      </c>
      <c r="I2565" s="23">
        <v>4.5961538461538458</v>
      </c>
      <c r="J2565" s="23">
        <v>15.825345289897941</v>
      </c>
      <c r="K2565" s="24">
        <f t="shared" ref="K2565:K2628" si="483">IF(I2565&gt;0,J2565/I2565,0)</f>
        <v>3.443171360145159</v>
      </c>
      <c r="L2565" t="str">
        <f t="shared" ref="L2565:L2628" si="484">IF(K2565&lt;=CutX,"X",IF(K2565&lt;=CutY,"Y","Z"))</f>
        <v>Z</v>
      </c>
      <c r="M2565" s="10">
        <f t="shared" ref="M2565:M2628" si="485">_xlfn.XLOOKUP(F2565,TargetClass,TargetLevel)</f>
        <v>0.9</v>
      </c>
      <c r="N2565" s="24">
        <f t="shared" ref="N2565:N2628" si="486">_xlfn.NORM.S.INV(M2565)</f>
        <v>1.2815515655446006</v>
      </c>
      <c r="O2565" s="25">
        <f t="shared" ref="O2565:O2628" si="487">N2565*J2565*SQRT(LeadTime)</f>
        <v>28.681659646256573</v>
      </c>
      <c r="P2565" s="8">
        <f t="shared" ref="P2565:P2628" si="488">ROUNDUP(ROUND(I2565*LeadTime+O2565,6),0)</f>
        <v>38</v>
      </c>
      <c r="Q2565" s="8">
        <f t="shared" ref="Q2565:Q2628" si="489">I2565*WeeksPerYear</f>
        <v>238.99999999999997</v>
      </c>
      <c r="R2565" s="8">
        <f t="shared" ref="R2565:R2628" si="490">SQRT(2*Q2565*OrderCost/(HoldingRate*H2565))</f>
        <v>244.34485837150496</v>
      </c>
      <c r="S2565" s="8">
        <f t="shared" ref="S2565:S2628" si="491">MAX(ROUNDUP(ROUND(R2565,6),0),ROUNDUP(ROUND(I2565,6),0))</f>
        <v>245</v>
      </c>
      <c r="T2565" t="s">
        <v>62</v>
      </c>
    </row>
    <row r="2566" spans="1:20" x14ac:dyDescent="0.35">
      <c r="A2566" s="18" t="s">
        <v>5178</v>
      </c>
      <c r="B2566" s="18" t="s">
        <v>5179</v>
      </c>
      <c r="C2566" s="19">
        <v>318.82</v>
      </c>
      <c r="D2566" s="20">
        <f t="shared" si="480"/>
        <v>3.45875829635501E-5</v>
      </c>
      <c r="E2566" s="10">
        <f>SUM($C$5:C2566)/SUM($C$5:$C$3941)</f>
        <v>0.98296257452115177</v>
      </c>
      <c r="F2566" t="str">
        <f t="shared" si="481"/>
        <v>C</v>
      </c>
      <c r="G2566" s="21">
        <v>0.16167342799188639</v>
      </c>
      <c r="H2566" s="22">
        <f t="shared" si="482"/>
        <v>9.7004056795131827E-2</v>
      </c>
      <c r="I2566" s="23">
        <v>37.92307692307692</v>
      </c>
      <c r="J2566" s="23">
        <v>130.33348570582029</v>
      </c>
      <c r="K2566" s="24">
        <f t="shared" si="483"/>
        <v>3.4367856271311643</v>
      </c>
      <c r="L2566" t="str">
        <f t="shared" si="484"/>
        <v>Z</v>
      </c>
      <c r="M2566" s="10">
        <f t="shared" si="485"/>
        <v>0.9</v>
      </c>
      <c r="N2566" s="24">
        <f t="shared" si="486"/>
        <v>1.2815515655446006</v>
      </c>
      <c r="O2566" s="25">
        <f t="shared" si="487"/>
        <v>236.21479399320532</v>
      </c>
      <c r="P2566" s="8">
        <f t="shared" si="488"/>
        <v>313</v>
      </c>
      <c r="Q2566" s="8">
        <f t="shared" si="489"/>
        <v>1971.9999999999998</v>
      </c>
      <c r="R2566" s="8">
        <f t="shared" si="490"/>
        <v>2016.3852158262728</v>
      </c>
      <c r="S2566" s="8">
        <f t="shared" si="491"/>
        <v>2017</v>
      </c>
      <c r="T2566" t="s">
        <v>62</v>
      </c>
    </row>
    <row r="2567" spans="1:20" x14ac:dyDescent="0.35">
      <c r="A2567" s="18" t="s">
        <v>5180</v>
      </c>
      <c r="B2567" s="18" t="s">
        <v>5181</v>
      </c>
      <c r="C2567" s="19">
        <v>318.36</v>
      </c>
      <c r="D2567" s="20">
        <f t="shared" si="480"/>
        <v>3.4537679293255792E-5</v>
      </c>
      <c r="E2567" s="10">
        <f>SUM($C$5:C2567)/SUM($C$5:$C$3941)</f>
        <v>0.98299711220044494</v>
      </c>
      <c r="F2567" t="str">
        <f t="shared" si="481"/>
        <v>C</v>
      </c>
      <c r="G2567" s="21">
        <v>1.2994285714285709</v>
      </c>
      <c r="H2567" s="22">
        <f t="shared" si="482"/>
        <v>0.77965714285714249</v>
      </c>
      <c r="I2567" s="23">
        <v>4.7115384615384617</v>
      </c>
      <c r="J2567" s="23">
        <v>20.837688835811409</v>
      </c>
      <c r="K2567" s="24">
        <f t="shared" si="483"/>
        <v>4.4226931406620134</v>
      </c>
      <c r="L2567" t="str">
        <f t="shared" si="484"/>
        <v>Z</v>
      </c>
      <c r="M2567" s="10">
        <f t="shared" si="485"/>
        <v>0.9</v>
      </c>
      <c r="N2567" s="24">
        <f t="shared" si="486"/>
        <v>1.2815515655446006</v>
      </c>
      <c r="O2567" s="25">
        <f t="shared" si="487"/>
        <v>37.765968960238567</v>
      </c>
      <c r="P2567" s="8">
        <f t="shared" si="488"/>
        <v>48</v>
      </c>
      <c r="Q2567" s="8">
        <f t="shared" si="489"/>
        <v>245</v>
      </c>
      <c r="R2567" s="8">
        <f t="shared" si="490"/>
        <v>250.69530984013821</v>
      </c>
      <c r="S2567" s="8">
        <f t="shared" si="491"/>
        <v>251</v>
      </c>
      <c r="T2567" t="s">
        <v>62</v>
      </c>
    </row>
    <row r="2568" spans="1:20" x14ac:dyDescent="0.35">
      <c r="A2568" s="18" t="s">
        <v>5182</v>
      </c>
      <c r="B2568" s="18" t="s">
        <v>5183</v>
      </c>
      <c r="C2568" s="19">
        <v>317.37</v>
      </c>
      <c r="D2568" s="20">
        <f t="shared" si="480"/>
        <v>3.4430277915883246E-5</v>
      </c>
      <c r="E2568" s="10">
        <f>SUM($C$5:C2568)/SUM($C$5:$C$3941)</f>
        <v>0.98303154247836078</v>
      </c>
      <c r="F2568" t="str">
        <f t="shared" si="481"/>
        <v>C</v>
      </c>
      <c r="G2568" s="21">
        <v>1.49</v>
      </c>
      <c r="H2568" s="22">
        <f t="shared" si="482"/>
        <v>0.89400000000000002</v>
      </c>
      <c r="I2568" s="23">
        <v>4.0961538461538458</v>
      </c>
      <c r="J2568" s="23">
        <v>11.0865748443687</v>
      </c>
      <c r="K2568" s="24">
        <f t="shared" si="483"/>
        <v>2.7065816521463497</v>
      </c>
      <c r="L2568" t="str">
        <f t="shared" si="484"/>
        <v>Z</v>
      </c>
      <c r="M2568" s="10">
        <f t="shared" si="485"/>
        <v>0.9</v>
      </c>
      <c r="N2568" s="24">
        <f t="shared" si="486"/>
        <v>1.2815515655446006</v>
      </c>
      <c r="O2568" s="25">
        <f t="shared" si="487"/>
        <v>20.09317082843781</v>
      </c>
      <c r="P2568" s="8">
        <f t="shared" si="488"/>
        <v>29</v>
      </c>
      <c r="Q2568" s="8">
        <f t="shared" si="489"/>
        <v>212.99999999999997</v>
      </c>
      <c r="R2568" s="8">
        <f t="shared" si="490"/>
        <v>218.29110543356865</v>
      </c>
      <c r="S2568" s="8">
        <f t="shared" si="491"/>
        <v>219</v>
      </c>
      <c r="T2568" t="s">
        <v>62</v>
      </c>
    </row>
    <row r="2569" spans="1:20" x14ac:dyDescent="0.35">
      <c r="A2569" s="18" t="s">
        <v>5184</v>
      </c>
      <c r="B2569" s="18" t="s">
        <v>5185</v>
      </c>
      <c r="C2569" s="19">
        <v>317.31</v>
      </c>
      <c r="D2569" s="20">
        <f t="shared" si="480"/>
        <v>3.4423768741497033E-5</v>
      </c>
      <c r="E2569" s="10">
        <f>SUM($C$5:C2569)/SUM($C$5:$C$3941)</f>
        <v>0.9830659662471023</v>
      </c>
      <c r="F2569" t="str">
        <f t="shared" si="481"/>
        <v>C</v>
      </c>
      <c r="G2569" s="21">
        <v>0.76093525179856114</v>
      </c>
      <c r="H2569" s="22">
        <f t="shared" si="482"/>
        <v>0.45656115107913664</v>
      </c>
      <c r="I2569" s="23">
        <v>8.0192307692307701</v>
      </c>
      <c r="J2569" s="23">
        <v>20.790731706384889</v>
      </c>
      <c r="K2569" s="24">
        <f t="shared" si="483"/>
        <v>2.5926092295731755</v>
      </c>
      <c r="L2569" t="str">
        <f t="shared" si="484"/>
        <v>Z</v>
      </c>
      <c r="M2569" s="10">
        <f t="shared" si="485"/>
        <v>0.9</v>
      </c>
      <c r="N2569" s="24">
        <f t="shared" si="486"/>
        <v>1.2815515655446006</v>
      </c>
      <c r="O2569" s="25">
        <f t="shared" si="487"/>
        <v>37.680864440905495</v>
      </c>
      <c r="P2569" s="8">
        <f t="shared" si="488"/>
        <v>54</v>
      </c>
      <c r="Q2569" s="8">
        <f t="shared" si="489"/>
        <v>417.00000000000006</v>
      </c>
      <c r="R2569" s="8">
        <f t="shared" si="490"/>
        <v>427.39904564538693</v>
      </c>
      <c r="S2569" s="8">
        <f t="shared" si="491"/>
        <v>428</v>
      </c>
      <c r="T2569" t="s">
        <v>175</v>
      </c>
    </row>
    <row r="2570" spans="1:20" x14ac:dyDescent="0.35">
      <c r="A2570" s="18" t="s">
        <v>5186</v>
      </c>
      <c r="B2570" s="18" t="s">
        <v>5187</v>
      </c>
      <c r="C2570" s="19">
        <v>316.32</v>
      </c>
      <c r="D2570" s="20">
        <f t="shared" si="480"/>
        <v>3.4316367364124487E-5</v>
      </c>
      <c r="E2570" s="10">
        <f>SUM($C$5:C2570)/SUM($C$5:$C$3941)</f>
        <v>0.98310028261446647</v>
      </c>
      <c r="F2570" t="str">
        <f t="shared" si="481"/>
        <v>C</v>
      </c>
      <c r="G2570" s="21">
        <v>1.9770000000000001</v>
      </c>
      <c r="H2570" s="22">
        <f t="shared" si="482"/>
        <v>1.1861999999999999</v>
      </c>
      <c r="I2570" s="23">
        <v>3.0769230769230771</v>
      </c>
      <c r="J2570" s="23">
        <v>5.2537424713009226</v>
      </c>
      <c r="K2570" s="24">
        <f t="shared" si="483"/>
        <v>1.7074663031727997</v>
      </c>
      <c r="L2570" t="str">
        <f t="shared" si="484"/>
        <v>Y</v>
      </c>
      <c r="M2570" s="10">
        <f t="shared" si="485"/>
        <v>0.9</v>
      </c>
      <c r="N2570" s="24">
        <f t="shared" si="486"/>
        <v>1.2815515655446006</v>
      </c>
      <c r="O2570" s="25">
        <f t="shared" si="487"/>
        <v>9.5218177341840331</v>
      </c>
      <c r="P2570" s="8">
        <f t="shared" si="488"/>
        <v>16</v>
      </c>
      <c r="Q2570" s="8">
        <f t="shared" si="489"/>
        <v>160</v>
      </c>
      <c r="R2570" s="8">
        <f t="shared" si="490"/>
        <v>164.2464642800397</v>
      </c>
      <c r="S2570" s="8">
        <f t="shared" si="491"/>
        <v>165</v>
      </c>
      <c r="T2570" t="s">
        <v>62</v>
      </c>
    </row>
    <row r="2571" spans="1:20" x14ac:dyDescent="0.35">
      <c r="A2571" s="18" t="s">
        <v>5188</v>
      </c>
      <c r="B2571" s="18" t="s">
        <v>5189</v>
      </c>
      <c r="C2571" s="19">
        <v>315.83999999999997</v>
      </c>
      <c r="D2571" s="20">
        <f t="shared" si="480"/>
        <v>3.4264293969034766E-5</v>
      </c>
      <c r="E2571" s="10">
        <f>SUM($C$5:C2571)/SUM($C$5:$C$3941)</f>
        <v>0.98313454690843549</v>
      </c>
      <c r="F2571" t="str">
        <f t="shared" si="481"/>
        <v>C</v>
      </c>
      <c r="G2571" s="21">
        <v>2.746434782608695</v>
      </c>
      <c r="H2571" s="22">
        <f t="shared" si="482"/>
        <v>1.647860869565217</v>
      </c>
      <c r="I2571" s="23">
        <v>2.2115384615384621</v>
      </c>
      <c r="J2571" s="23">
        <v>3.8160473260390959</v>
      </c>
      <c r="K2571" s="24">
        <f t="shared" si="483"/>
        <v>1.7255170517741993</v>
      </c>
      <c r="L2571" t="str">
        <f t="shared" si="484"/>
        <v>Y</v>
      </c>
      <c r="M2571" s="10">
        <f t="shared" si="485"/>
        <v>0.9</v>
      </c>
      <c r="N2571" s="24">
        <f t="shared" si="486"/>
        <v>1.2815515655446006</v>
      </c>
      <c r="O2571" s="25">
        <f t="shared" si="487"/>
        <v>6.9161568733244811</v>
      </c>
      <c r="P2571" s="8">
        <f t="shared" si="488"/>
        <v>12</v>
      </c>
      <c r="Q2571" s="8">
        <f t="shared" si="489"/>
        <v>115.00000000000003</v>
      </c>
      <c r="R2571" s="8">
        <f t="shared" si="490"/>
        <v>118.14181742286848</v>
      </c>
      <c r="S2571" s="8">
        <f t="shared" si="491"/>
        <v>119</v>
      </c>
      <c r="T2571" t="s">
        <v>62</v>
      </c>
    </row>
    <row r="2572" spans="1:20" x14ac:dyDescent="0.35">
      <c r="A2572" s="18" t="s">
        <v>5190</v>
      </c>
      <c r="B2572" s="18" t="s">
        <v>5191</v>
      </c>
      <c r="C2572" s="19">
        <v>315.81</v>
      </c>
      <c r="D2572" s="20">
        <f t="shared" si="480"/>
        <v>3.4261039381841663E-5</v>
      </c>
      <c r="E2572" s="10">
        <f>SUM($C$5:C2572)/SUM($C$5:$C$3941)</f>
        <v>0.98316880794781736</v>
      </c>
      <c r="F2572" t="str">
        <f t="shared" si="481"/>
        <v>C</v>
      </c>
      <c r="G2572" s="21">
        <v>7.0179999999999998</v>
      </c>
      <c r="H2572" s="22">
        <f t="shared" si="482"/>
        <v>4.2107999999999999</v>
      </c>
      <c r="I2572" s="23">
        <v>0.86538461538461542</v>
      </c>
      <c r="J2572" s="23">
        <v>1.4420688590592601</v>
      </c>
      <c r="K2572" s="24">
        <f t="shared" si="483"/>
        <v>1.6663906815795893</v>
      </c>
      <c r="L2572" t="str">
        <f t="shared" si="484"/>
        <v>Y</v>
      </c>
      <c r="M2572" s="10">
        <f t="shared" si="485"/>
        <v>0.9</v>
      </c>
      <c r="N2572" s="24">
        <f t="shared" si="486"/>
        <v>1.2815515655446006</v>
      </c>
      <c r="O2572" s="25">
        <f t="shared" si="487"/>
        <v>2.6135877255332849</v>
      </c>
      <c r="P2572" s="8">
        <f t="shared" si="488"/>
        <v>5</v>
      </c>
      <c r="Q2572" s="8">
        <f t="shared" si="489"/>
        <v>45</v>
      </c>
      <c r="R2572" s="8">
        <f t="shared" si="490"/>
        <v>46.231602519600713</v>
      </c>
      <c r="S2572" s="8">
        <f t="shared" si="491"/>
        <v>47</v>
      </c>
      <c r="T2572" t="s">
        <v>62</v>
      </c>
    </row>
    <row r="2573" spans="1:20" x14ac:dyDescent="0.35">
      <c r="A2573" s="18" t="s">
        <v>5192</v>
      </c>
      <c r="B2573" s="18" t="s">
        <v>5193</v>
      </c>
      <c r="C2573" s="19">
        <v>315.33</v>
      </c>
      <c r="D2573" s="20">
        <f t="shared" si="480"/>
        <v>3.4208965986751941E-5</v>
      </c>
      <c r="E2573" s="10">
        <f>SUM($C$5:C2573)/SUM($C$5:$C$3941)</f>
        <v>0.98320301691380407</v>
      </c>
      <c r="F2573" t="str">
        <f t="shared" si="481"/>
        <v>C</v>
      </c>
      <c r="G2573" s="21">
        <v>1.7231147540983609</v>
      </c>
      <c r="H2573" s="22">
        <f t="shared" si="482"/>
        <v>1.0338688524590165</v>
      </c>
      <c r="I2573" s="23">
        <v>3.5192307692307692</v>
      </c>
      <c r="J2573" s="23">
        <v>13.709150206948699</v>
      </c>
      <c r="K2573" s="24">
        <f t="shared" si="483"/>
        <v>3.8954962336684829</v>
      </c>
      <c r="L2573" t="str">
        <f t="shared" si="484"/>
        <v>Z</v>
      </c>
      <c r="M2573" s="10">
        <f t="shared" si="485"/>
        <v>0.9</v>
      </c>
      <c r="N2573" s="24">
        <f t="shared" si="486"/>
        <v>1.2815515655446006</v>
      </c>
      <c r="O2573" s="25">
        <f t="shared" si="487"/>
        <v>24.846293908424808</v>
      </c>
      <c r="P2573" s="8">
        <f t="shared" si="488"/>
        <v>32</v>
      </c>
      <c r="Q2573" s="8">
        <f t="shared" si="489"/>
        <v>183</v>
      </c>
      <c r="R2573" s="8">
        <f t="shared" si="490"/>
        <v>188.1515571748476</v>
      </c>
      <c r="S2573" s="8">
        <f t="shared" si="491"/>
        <v>189</v>
      </c>
      <c r="T2573" t="s">
        <v>62</v>
      </c>
    </row>
    <row r="2574" spans="1:20" x14ac:dyDescent="0.35">
      <c r="A2574" s="18" t="s">
        <v>5194</v>
      </c>
      <c r="B2574" s="18" t="s">
        <v>5195</v>
      </c>
      <c r="C2574" s="19">
        <v>314.73</v>
      </c>
      <c r="D2574" s="20">
        <f t="shared" si="480"/>
        <v>3.4143874242889793E-5</v>
      </c>
      <c r="E2574" s="10">
        <f>SUM($C$5:C2574)/SUM($C$5:$C$3941)</f>
        <v>0.98323716078804702</v>
      </c>
      <c r="F2574" t="str">
        <f t="shared" si="481"/>
        <v>C</v>
      </c>
      <c r="G2574" s="21">
        <v>0.36469293163383548</v>
      </c>
      <c r="H2574" s="22">
        <f t="shared" si="482"/>
        <v>0.21881575898030128</v>
      </c>
      <c r="I2574" s="23">
        <v>16.59615384615385</v>
      </c>
      <c r="J2574" s="23">
        <v>77.581395489469713</v>
      </c>
      <c r="K2574" s="24">
        <f t="shared" si="483"/>
        <v>4.6746611418915691</v>
      </c>
      <c r="L2574" t="str">
        <f t="shared" si="484"/>
        <v>Z</v>
      </c>
      <c r="M2574" s="10">
        <f t="shared" si="485"/>
        <v>0.9</v>
      </c>
      <c r="N2574" s="24">
        <f t="shared" si="486"/>
        <v>1.2815515655446006</v>
      </c>
      <c r="O2574" s="25">
        <f t="shared" si="487"/>
        <v>140.60755955391514</v>
      </c>
      <c r="P2574" s="8">
        <f t="shared" si="488"/>
        <v>174</v>
      </c>
      <c r="Q2574" s="8">
        <f t="shared" si="489"/>
        <v>863.00000000000023</v>
      </c>
      <c r="R2574" s="8">
        <f t="shared" si="490"/>
        <v>888.13931951762811</v>
      </c>
      <c r="S2574" s="8">
        <f t="shared" si="491"/>
        <v>889</v>
      </c>
      <c r="T2574" t="s">
        <v>62</v>
      </c>
    </row>
    <row r="2575" spans="1:20" x14ac:dyDescent="0.35">
      <c r="A2575" s="18" t="s">
        <v>5196</v>
      </c>
      <c r="B2575" s="18" t="s">
        <v>5197</v>
      </c>
      <c r="C2575" s="19">
        <v>314.69</v>
      </c>
      <c r="D2575" s="20">
        <f t="shared" si="480"/>
        <v>3.4139534793298987E-5</v>
      </c>
      <c r="E2575" s="10">
        <f>SUM($C$5:C2575)/SUM($C$5:$C$3941)</f>
        <v>0.98327130032284027</v>
      </c>
      <c r="F2575" t="str">
        <f t="shared" si="481"/>
        <v>C</v>
      </c>
      <c r="G2575" s="21">
        <v>0.38330085261875763</v>
      </c>
      <c r="H2575" s="22">
        <f t="shared" si="482"/>
        <v>0.22998051157125457</v>
      </c>
      <c r="I2575" s="23">
        <v>15.78846153846154</v>
      </c>
      <c r="J2575" s="23">
        <v>51.002243910059839</v>
      </c>
      <c r="K2575" s="24">
        <f t="shared" si="483"/>
        <v>3.2303491879696851</v>
      </c>
      <c r="L2575" t="str">
        <f t="shared" si="484"/>
        <v>Z</v>
      </c>
      <c r="M2575" s="10">
        <f t="shared" si="485"/>
        <v>0.9</v>
      </c>
      <c r="N2575" s="24">
        <f t="shared" si="486"/>
        <v>1.2815515655446006</v>
      </c>
      <c r="O2575" s="25">
        <f t="shared" si="487"/>
        <v>92.435834683334889</v>
      </c>
      <c r="P2575" s="8">
        <f t="shared" si="488"/>
        <v>125</v>
      </c>
      <c r="Q2575" s="8">
        <f t="shared" si="489"/>
        <v>821.00000000000011</v>
      </c>
      <c r="R2575" s="8">
        <f t="shared" si="490"/>
        <v>844.96954980499879</v>
      </c>
      <c r="S2575" s="8">
        <f t="shared" si="491"/>
        <v>845</v>
      </c>
      <c r="T2575" t="s">
        <v>62</v>
      </c>
    </row>
    <row r="2576" spans="1:20" x14ac:dyDescent="0.35">
      <c r="A2576" s="18" t="s">
        <v>5198</v>
      </c>
      <c r="B2576" s="18" t="s">
        <v>5199</v>
      </c>
      <c r="C2576" s="19">
        <v>314.16000000000003</v>
      </c>
      <c r="D2576" s="20">
        <f t="shared" si="480"/>
        <v>3.4082037086220755E-5</v>
      </c>
      <c r="E2576" s="10">
        <f>SUM($C$5:C2576)/SUM($C$5:$C$3941)</f>
        <v>0.98330538235992648</v>
      </c>
      <c r="F2576" t="str">
        <f t="shared" si="481"/>
        <v>C</v>
      </c>
      <c r="G2576" s="21">
        <v>2.8050000000000002</v>
      </c>
      <c r="H2576" s="22">
        <f t="shared" si="482"/>
        <v>1.6830000000000001</v>
      </c>
      <c r="I2576" s="23">
        <v>2.1538461538461542</v>
      </c>
      <c r="J2576" s="23">
        <v>7.5961409588068696</v>
      </c>
      <c r="K2576" s="24">
        <f t="shared" si="483"/>
        <v>3.5267797308746176</v>
      </c>
      <c r="L2576" t="str">
        <f t="shared" si="484"/>
        <v>Z</v>
      </c>
      <c r="M2576" s="10">
        <f t="shared" si="485"/>
        <v>0.9</v>
      </c>
      <c r="N2576" s="24">
        <f t="shared" si="486"/>
        <v>1.2815515655446006</v>
      </c>
      <c r="O2576" s="25">
        <f t="shared" si="487"/>
        <v>13.767151718614588</v>
      </c>
      <c r="P2576" s="8">
        <f t="shared" si="488"/>
        <v>19</v>
      </c>
      <c r="Q2576" s="8">
        <f t="shared" si="489"/>
        <v>112.00000000000001</v>
      </c>
      <c r="R2576" s="8">
        <f t="shared" si="490"/>
        <v>115.36709344844708</v>
      </c>
      <c r="S2576" s="8">
        <f t="shared" si="491"/>
        <v>116</v>
      </c>
      <c r="T2576" t="s">
        <v>62</v>
      </c>
    </row>
    <row r="2577" spans="1:20" x14ac:dyDescent="0.35">
      <c r="A2577" s="18" t="s">
        <v>5200</v>
      </c>
      <c r="B2577" s="18" t="s">
        <v>5201</v>
      </c>
      <c r="C2577" s="19">
        <v>313.8</v>
      </c>
      <c r="D2577" s="20">
        <f t="shared" si="480"/>
        <v>3.4042982039903468E-5</v>
      </c>
      <c r="E2577" s="10">
        <f>SUM($C$5:C2577)/SUM($C$5:$C$3941)</f>
        <v>0.9833394253419665</v>
      </c>
      <c r="F2577" t="str">
        <f t="shared" si="481"/>
        <v>C</v>
      </c>
      <c r="G2577" s="21">
        <v>1.1287769784172661</v>
      </c>
      <c r="H2577" s="22">
        <f t="shared" si="482"/>
        <v>0.67726618705035968</v>
      </c>
      <c r="I2577" s="23">
        <v>5.3461538461538458</v>
      </c>
      <c r="J2577" s="23">
        <v>30.09194056351015</v>
      </c>
      <c r="K2577" s="24">
        <f t="shared" si="483"/>
        <v>5.6287083068436257</v>
      </c>
      <c r="L2577" t="str">
        <f t="shared" si="484"/>
        <v>Z</v>
      </c>
      <c r="M2577" s="10">
        <f t="shared" si="485"/>
        <v>0.9</v>
      </c>
      <c r="N2577" s="24">
        <f t="shared" si="486"/>
        <v>1.2815515655446006</v>
      </c>
      <c r="O2577" s="25">
        <f t="shared" si="487"/>
        <v>54.538260083900298</v>
      </c>
      <c r="P2577" s="8">
        <f t="shared" si="488"/>
        <v>66</v>
      </c>
      <c r="Q2577" s="8">
        <f t="shared" si="489"/>
        <v>278</v>
      </c>
      <c r="R2577" s="8">
        <f t="shared" si="490"/>
        <v>286.52181853443926</v>
      </c>
      <c r="S2577" s="8">
        <f t="shared" si="491"/>
        <v>287</v>
      </c>
      <c r="T2577" t="s">
        <v>62</v>
      </c>
    </row>
    <row r="2578" spans="1:20" x14ac:dyDescent="0.35">
      <c r="A2578" s="18" t="s">
        <v>5202</v>
      </c>
      <c r="B2578" s="18" t="s">
        <v>5203</v>
      </c>
      <c r="C2578" s="19">
        <v>312.68</v>
      </c>
      <c r="D2578" s="20">
        <f t="shared" si="480"/>
        <v>3.3921477451360785E-5</v>
      </c>
      <c r="E2578" s="10">
        <f>SUM($C$5:C2578)/SUM($C$5:$C$3941)</f>
        <v>0.98337334681941779</v>
      </c>
      <c r="F2578" t="str">
        <f t="shared" si="481"/>
        <v>C</v>
      </c>
      <c r="G2578" s="21">
        <v>1.2974273858921159</v>
      </c>
      <c r="H2578" s="22">
        <f t="shared" si="482"/>
        <v>0.77845643153526956</v>
      </c>
      <c r="I2578" s="23">
        <v>4.634615384615385</v>
      </c>
      <c r="J2578" s="23">
        <v>10.16149758561718</v>
      </c>
      <c r="K2578" s="24">
        <f t="shared" si="483"/>
        <v>2.1925223006310928</v>
      </c>
      <c r="L2578" t="str">
        <f t="shared" si="484"/>
        <v>Z</v>
      </c>
      <c r="M2578" s="10">
        <f t="shared" si="485"/>
        <v>0.9</v>
      </c>
      <c r="N2578" s="24">
        <f t="shared" si="486"/>
        <v>1.2815515655446006</v>
      </c>
      <c r="O2578" s="25">
        <f t="shared" si="487"/>
        <v>18.416572271126068</v>
      </c>
      <c r="P2578" s="8">
        <f t="shared" si="488"/>
        <v>28</v>
      </c>
      <c r="Q2578" s="8">
        <f t="shared" si="489"/>
        <v>241.00000000000003</v>
      </c>
      <c r="R2578" s="8">
        <f t="shared" si="490"/>
        <v>248.83207639485457</v>
      </c>
      <c r="S2578" s="8">
        <f t="shared" si="491"/>
        <v>249</v>
      </c>
      <c r="T2578" t="s">
        <v>175</v>
      </c>
    </row>
    <row r="2579" spans="1:20" x14ac:dyDescent="0.35">
      <c r="A2579" s="18" t="s">
        <v>5204</v>
      </c>
      <c r="B2579" s="18" t="s">
        <v>5205</v>
      </c>
      <c r="C2579" s="19">
        <v>312.32</v>
      </c>
      <c r="D2579" s="20">
        <f t="shared" si="480"/>
        <v>3.3882422405043498E-5</v>
      </c>
      <c r="E2579" s="10">
        <f>SUM($C$5:C2579)/SUM($C$5:$C$3941)</f>
        <v>0.98340722924182289</v>
      </c>
      <c r="F2579" t="str">
        <f t="shared" si="481"/>
        <v>C</v>
      </c>
      <c r="G2579" s="21">
        <v>3.0922772277227719</v>
      </c>
      <c r="H2579" s="22">
        <f t="shared" si="482"/>
        <v>1.855366336633663</v>
      </c>
      <c r="I2579" s="23">
        <v>1.9423076923076921</v>
      </c>
      <c r="J2579" s="23">
        <v>7.5987962450678532</v>
      </c>
      <c r="K2579" s="24">
        <f t="shared" si="483"/>
        <v>3.9122515321141429</v>
      </c>
      <c r="L2579" t="str">
        <f t="shared" si="484"/>
        <v>Z</v>
      </c>
      <c r="M2579" s="10">
        <f t="shared" si="485"/>
        <v>0.9</v>
      </c>
      <c r="N2579" s="24">
        <f t="shared" si="486"/>
        <v>1.2815515655446006</v>
      </c>
      <c r="O2579" s="25">
        <f t="shared" si="487"/>
        <v>13.771964126521386</v>
      </c>
      <c r="P2579" s="8">
        <f t="shared" si="488"/>
        <v>18</v>
      </c>
      <c r="Q2579" s="8">
        <f t="shared" si="489"/>
        <v>100.99999999999999</v>
      </c>
      <c r="R2579" s="8">
        <f t="shared" si="490"/>
        <v>104.34240639943111</v>
      </c>
      <c r="S2579" s="8">
        <f t="shared" si="491"/>
        <v>105</v>
      </c>
      <c r="T2579" t="s">
        <v>175</v>
      </c>
    </row>
    <row r="2580" spans="1:20" x14ac:dyDescent="0.35">
      <c r="A2580" s="18" t="s">
        <v>5206</v>
      </c>
      <c r="B2580" s="18" t="s">
        <v>5207</v>
      </c>
      <c r="C2580" s="19">
        <v>312.24</v>
      </c>
      <c r="D2580" s="20">
        <f t="shared" si="480"/>
        <v>3.3873743505861878E-5</v>
      </c>
      <c r="E2580" s="10">
        <f>SUM($C$5:C2580)/SUM($C$5:$C$3941)</f>
        <v>0.98344110298532883</v>
      </c>
      <c r="F2580" t="str">
        <f t="shared" si="481"/>
        <v>C</v>
      </c>
      <c r="G2580" s="21">
        <v>0.30432748538011689</v>
      </c>
      <c r="H2580" s="22">
        <f t="shared" si="482"/>
        <v>0.18259649122807012</v>
      </c>
      <c r="I2580" s="23">
        <v>19.73076923076923</v>
      </c>
      <c r="J2580" s="23">
        <v>51.234223926565583</v>
      </c>
      <c r="K2580" s="24">
        <f t="shared" si="483"/>
        <v>2.5966663198649225</v>
      </c>
      <c r="L2580" t="str">
        <f t="shared" si="484"/>
        <v>Z</v>
      </c>
      <c r="M2580" s="10">
        <f t="shared" si="485"/>
        <v>0.9</v>
      </c>
      <c r="N2580" s="24">
        <f t="shared" si="486"/>
        <v>1.2815515655446006</v>
      </c>
      <c r="O2580" s="25">
        <f t="shared" si="487"/>
        <v>92.856272389828291</v>
      </c>
      <c r="P2580" s="8">
        <f t="shared" si="488"/>
        <v>133</v>
      </c>
      <c r="Q2580" s="8">
        <f t="shared" si="489"/>
        <v>1026</v>
      </c>
      <c r="R2580" s="8">
        <f t="shared" si="490"/>
        <v>1060.089332450237</v>
      </c>
      <c r="S2580" s="8">
        <f t="shared" si="491"/>
        <v>1061</v>
      </c>
      <c r="T2580" t="s">
        <v>62</v>
      </c>
    </row>
    <row r="2581" spans="1:20" x14ac:dyDescent="0.35">
      <c r="A2581" s="18" t="s">
        <v>5208</v>
      </c>
      <c r="B2581" s="18" t="s">
        <v>5209</v>
      </c>
      <c r="C2581" s="19">
        <v>312.22000000000003</v>
      </c>
      <c r="D2581" s="20">
        <f t="shared" si="480"/>
        <v>3.3871573781066478E-5</v>
      </c>
      <c r="E2581" s="10">
        <f>SUM($C$5:C2581)/SUM($C$5:$C$3941)</f>
        <v>0.98347497455910993</v>
      </c>
      <c r="F2581" t="str">
        <f t="shared" si="481"/>
        <v>C</v>
      </c>
      <c r="G2581" s="21">
        <v>1.643263157894737</v>
      </c>
      <c r="H2581" s="22">
        <f t="shared" si="482"/>
        <v>0.98595789473684214</v>
      </c>
      <c r="I2581" s="23">
        <v>3.6538461538461542</v>
      </c>
      <c r="J2581" s="23">
        <v>5.5585462035891986</v>
      </c>
      <c r="K2581" s="24">
        <f t="shared" si="483"/>
        <v>1.5212863294033594</v>
      </c>
      <c r="L2581" t="str">
        <f t="shared" si="484"/>
        <v>Y</v>
      </c>
      <c r="M2581" s="10">
        <f t="shared" si="485"/>
        <v>0.9</v>
      </c>
      <c r="N2581" s="24">
        <f t="shared" si="486"/>
        <v>1.2815515655446006</v>
      </c>
      <c r="O2581" s="25">
        <f t="shared" si="487"/>
        <v>10.07424024050253</v>
      </c>
      <c r="P2581" s="8">
        <f t="shared" si="488"/>
        <v>18</v>
      </c>
      <c r="Q2581" s="8">
        <f t="shared" si="489"/>
        <v>190.00000000000003</v>
      </c>
      <c r="R2581" s="8">
        <f t="shared" si="490"/>
        <v>196.31912688653566</v>
      </c>
      <c r="S2581" s="8">
        <f t="shared" si="491"/>
        <v>197</v>
      </c>
      <c r="T2581" t="s">
        <v>62</v>
      </c>
    </row>
    <row r="2582" spans="1:20" x14ac:dyDescent="0.35">
      <c r="A2582" s="18" t="s">
        <v>5210</v>
      </c>
      <c r="B2582" s="18" t="s">
        <v>5211</v>
      </c>
      <c r="C2582" s="19">
        <v>311.67</v>
      </c>
      <c r="D2582" s="20">
        <f t="shared" si="480"/>
        <v>3.381190634919284E-5</v>
      </c>
      <c r="E2582" s="10">
        <f>SUM($C$5:C2582)/SUM($C$5:$C$3941)</f>
        <v>0.98350878646545914</v>
      </c>
      <c r="F2582" t="str">
        <f t="shared" si="481"/>
        <v>C</v>
      </c>
      <c r="G2582" s="21">
        <v>1.8662874251496999</v>
      </c>
      <c r="H2582" s="22">
        <f t="shared" si="482"/>
        <v>1.1197724550898198</v>
      </c>
      <c r="I2582" s="23">
        <v>3.2115384615384621</v>
      </c>
      <c r="J2582" s="23">
        <v>9.6859237636559214</v>
      </c>
      <c r="K2582" s="24">
        <f t="shared" si="483"/>
        <v>3.0159762617371726</v>
      </c>
      <c r="L2582" t="str">
        <f t="shared" si="484"/>
        <v>Z</v>
      </c>
      <c r="M2582" s="10">
        <f t="shared" si="485"/>
        <v>0.9</v>
      </c>
      <c r="N2582" s="24">
        <f t="shared" si="486"/>
        <v>1.2815515655446006</v>
      </c>
      <c r="O2582" s="25">
        <f t="shared" si="487"/>
        <v>17.554648171001094</v>
      </c>
      <c r="P2582" s="8">
        <f t="shared" si="488"/>
        <v>24</v>
      </c>
      <c r="Q2582" s="8">
        <f t="shared" si="489"/>
        <v>167.00000000000003</v>
      </c>
      <c r="R2582" s="8">
        <f t="shared" si="490"/>
        <v>172.70636489735722</v>
      </c>
      <c r="S2582" s="8">
        <f t="shared" si="491"/>
        <v>173</v>
      </c>
      <c r="T2582" t="s">
        <v>175</v>
      </c>
    </row>
    <row r="2583" spans="1:20" x14ac:dyDescent="0.35">
      <c r="A2583" s="18" t="s">
        <v>5212</v>
      </c>
      <c r="B2583" s="18" t="s">
        <v>5213</v>
      </c>
      <c r="C2583" s="19">
        <v>310.83</v>
      </c>
      <c r="D2583" s="20">
        <f t="shared" si="480"/>
        <v>3.3720777907785831E-5</v>
      </c>
      <c r="E2583" s="10">
        <f>SUM($C$5:C2583)/SUM($C$5:$C$3941)</f>
        <v>0.98354250724336689</v>
      </c>
      <c r="F2583" t="str">
        <f t="shared" si="481"/>
        <v>C</v>
      </c>
      <c r="G2583" s="21">
        <v>1.0644863013698631</v>
      </c>
      <c r="H2583" s="22">
        <f t="shared" si="482"/>
        <v>0.6386917808219178</v>
      </c>
      <c r="I2583" s="23">
        <v>5.615384615384615</v>
      </c>
      <c r="J2583" s="23">
        <v>23.015045246366721</v>
      </c>
      <c r="K2583" s="24">
        <f t="shared" si="483"/>
        <v>4.0985697014077722</v>
      </c>
      <c r="L2583" t="str">
        <f t="shared" si="484"/>
        <v>Z</v>
      </c>
      <c r="M2583" s="10">
        <f t="shared" si="485"/>
        <v>0.9</v>
      </c>
      <c r="N2583" s="24">
        <f t="shared" si="486"/>
        <v>1.2815515655446006</v>
      </c>
      <c r="O2583" s="25">
        <f t="shared" si="487"/>
        <v>41.712182730121192</v>
      </c>
      <c r="P2583" s="8">
        <f t="shared" si="488"/>
        <v>53</v>
      </c>
      <c r="Q2583" s="8">
        <f t="shared" si="489"/>
        <v>292</v>
      </c>
      <c r="R2583" s="8">
        <f t="shared" si="490"/>
        <v>302.38535925140803</v>
      </c>
      <c r="S2583" s="8">
        <f t="shared" si="491"/>
        <v>303</v>
      </c>
      <c r="T2583" t="s">
        <v>175</v>
      </c>
    </row>
    <row r="2584" spans="1:20" x14ac:dyDescent="0.35">
      <c r="A2584" s="18" t="s">
        <v>5214</v>
      </c>
      <c r="B2584" s="18" t="s">
        <v>5215</v>
      </c>
      <c r="C2584" s="19">
        <v>310.64999999999998</v>
      </c>
      <c r="D2584" s="20">
        <f t="shared" si="480"/>
        <v>3.3701250384627184E-5</v>
      </c>
      <c r="E2584" s="10">
        <f>SUM($C$5:C2584)/SUM($C$5:$C$3941)</f>
        <v>0.9835762084937516</v>
      </c>
      <c r="F2584" t="str">
        <f t="shared" si="481"/>
        <v>C</v>
      </c>
      <c r="G2584" s="21">
        <v>1.2182352941176471</v>
      </c>
      <c r="H2584" s="22">
        <f t="shared" si="482"/>
        <v>0.73094117647058821</v>
      </c>
      <c r="I2584" s="23">
        <v>4.9038461538461542</v>
      </c>
      <c r="J2584" s="23">
        <v>19.1518796654784</v>
      </c>
      <c r="K2584" s="24">
        <f t="shared" si="483"/>
        <v>3.9054813435485363</v>
      </c>
      <c r="L2584" t="str">
        <f t="shared" si="484"/>
        <v>Z</v>
      </c>
      <c r="M2584" s="10">
        <f t="shared" si="485"/>
        <v>0.9</v>
      </c>
      <c r="N2584" s="24">
        <f t="shared" si="486"/>
        <v>1.2815515655446006</v>
      </c>
      <c r="O2584" s="25">
        <f t="shared" si="487"/>
        <v>34.710629315744697</v>
      </c>
      <c r="P2584" s="8">
        <f t="shared" si="488"/>
        <v>45</v>
      </c>
      <c r="Q2584" s="8">
        <f t="shared" si="489"/>
        <v>255.00000000000003</v>
      </c>
      <c r="R2584" s="8">
        <f t="shared" si="490"/>
        <v>264.14590001445629</v>
      </c>
      <c r="S2584" s="8">
        <f t="shared" si="491"/>
        <v>265</v>
      </c>
      <c r="T2584" t="s">
        <v>62</v>
      </c>
    </row>
    <row r="2585" spans="1:20" x14ac:dyDescent="0.35">
      <c r="A2585" s="18" t="s">
        <v>5216</v>
      </c>
      <c r="B2585" s="18" t="s">
        <v>5217</v>
      </c>
      <c r="C2585" s="19">
        <v>310.5</v>
      </c>
      <c r="D2585" s="20">
        <f t="shared" si="480"/>
        <v>3.3684977448661647E-5</v>
      </c>
      <c r="E2585" s="10">
        <f>SUM($C$5:C2585)/SUM($C$5:$C$3941)</f>
        <v>0.9836098934712002</v>
      </c>
      <c r="F2585" t="str">
        <f t="shared" si="481"/>
        <v>C</v>
      </c>
      <c r="G2585" s="21">
        <v>1.8932926829268291</v>
      </c>
      <c r="H2585" s="22">
        <f t="shared" si="482"/>
        <v>1.1359756097560973</v>
      </c>
      <c r="I2585" s="23">
        <v>3.1538461538461542</v>
      </c>
      <c r="J2585" s="23">
        <v>14.77728067449252</v>
      </c>
      <c r="K2585" s="24">
        <f t="shared" si="483"/>
        <v>4.6854792382537251</v>
      </c>
      <c r="L2585" t="str">
        <f t="shared" si="484"/>
        <v>Z</v>
      </c>
      <c r="M2585" s="10">
        <f t="shared" si="485"/>
        <v>0.9</v>
      </c>
      <c r="N2585" s="24">
        <f t="shared" si="486"/>
        <v>1.2815515655446006</v>
      </c>
      <c r="O2585" s="25">
        <f t="shared" si="487"/>
        <v>26.782160328189125</v>
      </c>
      <c r="P2585" s="8">
        <f t="shared" si="488"/>
        <v>34</v>
      </c>
      <c r="Q2585" s="8">
        <f t="shared" si="489"/>
        <v>164.00000000000003</v>
      </c>
      <c r="R2585" s="8">
        <f t="shared" si="490"/>
        <v>169.9230983904572</v>
      </c>
      <c r="S2585" s="8">
        <f t="shared" si="491"/>
        <v>170</v>
      </c>
      <c r="T2585" t="s">
        <v>62</v>
      </c>
    </row>
    <row r="2586" spans="1:20" x14ac:dyDescent="0.35">
      <c r="A2586" s="18" t="s">
        <v>5218</v>
      </c>
      <c r="B2586" s="18" t="s">
        <v>5219</v>
      </c>
      <c r="C2586" s="19">
        <v>310.10000000000002</v>
      </c>
      <c r="D2586" s="20">
        <f t="shared" si="480"/>
        <v>3.3641582952753553E-5</v>
      </c>
      <c r="E2586" s="10">
        <f>SUM($C$5:C2586)/SUM($C$5:$C$3941)</f>
        <v>0.98364353505415292</v>
      </c>
      <c r="F2586" t="str">
        <f t="shared" si="481"/>
        <v>C</v>
      </c>
      <c r="G2586" s="21">
        <v>4.5602941176470591</v>
      </c>
      <c r="H2586" s="22">
        <f t="shared" si="482"/>
        <v>2.7361764705882354</v>
      </c>
      <c r="I2586" s="23">
        <v>1.3076923076923079</v>
      </c>
      <c r="J2586" s="23">
        <v>2.2625550500373399</v>
      </c>
      <c r="K2586" s="24">
        <f t="shared" si="483"/>
        <v>1.7301891559109066</v>
      </c>
      <c r="L2586" t="str">
        <f t="shared" si="484"/>
        <v>Y</v>
      </c>
      <c r="M2586" s="10">
        <f t="shared" si="485"/>
        <v>0.9</v>
      </c>
      <c r="N2586" s="24">
        <f t="shared" si="486"/>
        <v>1.2815515655446006</v>
      </c>
      <c r="O2586" s="25">
        <f t="shared" si="487"/>
        <v>4.1006267280319486</v>
      </c>
      <c r="P2586" s="8">
        <f t="shared" si="488"/>
        <v>7</v>
      </c>
      <c r="Q2586" s="8">
        <f t="shared" si="489"/>
        <v>68.000000000000014</v>
      </c>
      <c r="R2586" s="8">
        <f t="shared" si="490"/>
        <v>70.501344973878858</v>
      </c>
      <c r="S2586" s="8">
        <f t="shared" si="491"/>
        <v>71</v>
      </c>
      <c r="T2586" t="s">
        <v>175</v>
      </c>
    </row>
    <row r="2587" spans="1:20" x14ac:dyDescent="0.35">
      <c r="A2587" s="18" t="s">
        <v>5220</v>
      </c>
      <c r="B2587" s="18" t="s">
        <v>5221</v>
      </c>
      <c r="C2587" s="19">
        <v>309.63</v>
      </c>
      <c r="D2587" s="20">
        <f t="shared" si="480"/>
        <v>3.3590594420061535E-5</v>
      </c>
      <c r="E2587" s="10">
        <f>SUM($C$5:C2587)/SUM($C$5:$C$3941)</f>
        <v>0.98367712564857313</v>
      </c>
      <c r="F2587" t="str">
        <f t="shared" si="481"/>
        <v>C</v>
      </c>
      <c r="G2587" s="21">
        <v>2.5802499999999999</v>
      </c>
      <c r="H2587" s="22">
        <f t="shared" si="482"/>
        <v>1.5481499999999999</v>
      </c>
      <c r="I2587" s="23">
        <v>2.307692307692307</v>
      </c>
      <c r="J2587" s="23">
        <v>7.3605691956438566</v>
      </c>
      <c r="K2587" s="24">
        <f t="shared" si="483"/>
        <v>3.1895799847790056</v>
      </c>
      <c r="L2587" t="str">
        <f t="shared" si="484"/>
        <v>Z</v>
      </c>
      <c r="M2587" s="10">
        <f t="shared" si="485"/>
        <v>0.9</v>
      </c>
      <c r="N2587" s="24">
        <f t="shared" si="486"/>
        <v>1.2815515655446006</v>
      </c>
      <c r="O2587" s="25">
        <f t="shared" si="487"/>
        <v>13.340204374999715</v>
      </c>
      <c r="P2587" s="8">
        <f t="shared" si="488"/>
        <v>18</v>
      </c>
      <c r="Q2587" s="8">
        <f t="shared" si="489"/>
        <v>119.99999999999997</v>
      </c>
      <c r="R2587" s="8">
        <f t="shared" si="490"/>
        <v>124.50852902909212</v>
      </c>
      <c r="S2587" s="8">
        <f t="shared" si="491"/>
        <v>125</v>
      </c>
      <c r="T2587" t="s">
        <v>175</v>
      </c>
    </row>
    <row r="2588" spans="1:20" x14ac:dyDescent="0.35">
      <c r="A2588" s="18" t="s">
        <v>5222</v>
      </c>
      <c r="B2588" s="18" t="s">
        <v>5223</v>
      </c>
      <c r="C2588" s="19">
        <v>308.5</v>
      </c>
      <c r="D2588" s="20">
        <f t="shared" si="480"/>
        <v>3.3468004969121155E-5</v>
      </c>
      <c r="E2588" s="10">
        <f>SUM($C$5:C2588)/SUM($C$5:$C$3941)</f>
        <v>0.98371059365354219</v>
      </c>
      <c r="F2588" t="str">
        <f t="shared" si="481"/>
        <v>C</v>
      </c>
      <c r="G2588" s="21">
        <v>2.9103773584905661</v>
      </c>
      <c r="H2588" s="22">
        <f t="shared" si="482"/>
        <v>1.7462264150943396</v>
      </c>
      <c r="I2588" s="23">
        <v>2.0384615384615379</v>
      </c>
      <c r="J2588" s="23">
        <v>11.883357184688331</v>
      </c>
      <c r="K2588" s="24">
        <f t="shared" si="483"/>
        <v>5.8295714490923904</v>
      </c>
      <c r="L2588" t="str">
        <f t="shared" si="484"/>
        <v>Z</v>
      </c>
      <c r="M2588" s="10">
        <f t="shared" si="485"/>
        <v>0.9</v>
      </c>
      <c r="N2588" s="24">
        <f t="shared" si="486"/>
        <v>1.2815515655446006</v>
      </c>
      <c r="O2588" s="25">
        <f t="shared" si="487"/>
        <v>21.537249265815326</v>
      </c>
      <c r="P2588" s="8">
        <f t="shared" si="488"/>
        <v>26</v>
      </c>
      <c r="Q2588" s="8">
        <f t="shared" si="489"/>
        <v>105.99999999999997</v>
      </c>
      <c r="R2588" s="8">
        <f t="shared" si="490"/>
        <v>110.18377654501731</v>
      </c>
      <c r="S2588" s="8">
        <f t="shared" si="491"/>
        <v>111</v>
      </c>
      <c r="T2588" t="s">
        <v>62</v>
      </c>
    </row>
    <row r="2589" spans="1:20" x14ac:dyDescent="0.35">
      <c r="A2589" s="18" t="s">
        <v>5224</v>
      </c>
      <c r="B2589" s="18" t="s">
        <v>5225</v>
      </c>
      <c r="C2589" s="19">
        <v>308.25</v>
      </c>
      <c r="D2589" s="20">
        <f t="shared" si="480"/>
        <v>3.3440883409178592E-5</v>
      </c>
      <c r="E2589" s="10">
        <f>SUM($C$5:C2589)/SUM($C$5:$C$3941)</f>
        <v>0.98374403453695136</v>
      </c>
      <c r="F2589" t="str">
        <f t="shared" si="481"/>
        <v>C</v>
      </c>
      <c r="G2589" s="21">
        <v>4.1100000000000003</v>
      </c>
      <c r="H2589" s="22">
        <f t="shared" si="482"/>
        <v>2.4660000000000002</v>
      </c>
      <c r="I2589" s="23">
        <v>1.4423076923076921</v>
      </c>
      <c r="J2589" s="23">
        <v>3.8164425563372522</v>
      </c>
      <c r="K2589" s="24">
        <f t="shared" si="483"/>
        <v>2.6460668390604951</v>
      </c>
      <c r="L2589" t="str">
        <f t="shared" si="484"/>
        <v>Z</v>
      </c>
      <c r="M2589" s="10">
        <f t="shared" si="485"/>
        <v>0.9</v>
      </c>
      <c r="N2589" s="24">
        <f t="shared" si="486"/>
        <v>1.2815515655446006</v>
      </c>
      <c r="O2589" s="25">
        <f t="shared" si="487"/>
        <v>6.9168731838179296</v>
      </c>
      <c r="P2589" s="8">
        <f t="shared" si="488"/>
        <v>10</v>
      </c>
      <c r="Q2589" s="8">
        <f t="shared" si="489"/>
        <v>74.999999999999986</v>
      </c>
      <c r="R2589" s="8">
        <f t="shared" si="490"/>
        <v>77.991826884791266</v>
      </c>
      <c r="S2589" s="8">
        <f t="shared" si="491"/>
        <v>78</v>
      </c>
      <c r="T2589" t="s">
        <v>62</v>
      </c>
    </row>
    <row r="2590" spans="1:20" x14ac:dyDescent="0.35">
      <c r="A2590" s="18" t="s">
        <v>5226</v>
      </c>
      <c r="B2590" s="18" t="s">
        <v>5227</v>
      </c>
      <c r="C2590" s="19">
        <v>308.12</v>
      </c>
      <c r="D2590" s="20">
        <f t="shared" si="480"/>
        <v>3.3426780198008461E-5</v>
      </c>
      <c r="E2590" s="10">
        <f>SUM($C$5:C2590)/SUM($C$5:$C$3941)</f>
        <v>0.98377746131714938</v>
      </c>
      <c r="F2590" t="str">
        <f t="shared" si="481"/>
        <v>C</v>
      </c>
      <c r="G2590" s="21">
        <v>0.45851190476190479</v>
      </c>
      <c r="H2590" s="22">
        <f t="shared" si="482"/>
        <v>0.27510714285714288</v>
      </c>
      <c r="I2590" s="23">
        <v>12.92307692307692</v>
      </c>
      <c r="J2590" s="23">
        <v>58.459587567671072</v>
      </c>
      <c r="K2590" s="24">
        <f t="shared" si="483"/>
        <v>4.5236585617840719</v>
      </c>
      <c r="L2590" t="str">
        <f t="shared" si="484"/>
        <v>Z</v>
      </c>
      <c r="M2590" s="10">
        <f t="shared" si="485"/>
        <v>0.9</v>
      </c>
      <c r="N2590" s="24">
        <f t="shared" si="486"/>
        <v>1.2815515655446006</v>
      </c>
      <c r="O2590" s="25">
        <f t="shared" si="487"/>
        <v>105.95143189367259</v>
      </c>
      <c r="P2590" s="8">
        <f t="shared" si="488"/>
        <v>132</v>
      </c>
      <c r="Q2590" s="8">
        <f t="shared" si="489"/>
        <v>671.99999999999977</v>
      </c>
      <c r="R2590" s="8">
        <f t="shared" si="490"/>
        <v>698.9541713604757</v>
      </c>
      <c r="S2590" s="8">
        <f t="shared" si="491"/>
        <v>699</v>
      </c>
      <c r="T2590" t="s">
        <v>62</v>
      </c>
    </row>
    <row r="2591" spans="1:20" x14ac:dyDescent="0.35">
      <c r="A2591" s="18" t="s">
        <v>5228</v>
      </c>
      <c r="B2591" s="18" t="s">
        <v>5229</v>
      </c>
      <c r="C2591" s="19">
        <v>306.98</v>
      </c>
      <c r="D2591" s="20">
        <f t="shared" si="480"/>
        <v>3.3303105884670385E-5</v>
      </c>
      <c r="E2591" s="10">
        <f>SUM($C$5:C2591)/SUM($C$5:$C$3941)</f>
        <v>0.98381076442303406</v>
      </c>
      <c r="F2591" t="str">
        <f t="shared" si="481"/>
        <v>C</v>
      </c>
      <c r="G2591" s="21">
        <v>3.5695348837209311</v>
      </c>
      <c r="H2591" s="22">
        <f t="shared" si="482"/>
        <v>2.1417209302325584</v>
      </c>
      <c r="I2591" s="23">
        <v>1.653846153846154</v>
      </c>
      <c r="J2591" s="23">
        <v>2.1682613924670959</v>
      </c>
      <c r="K2591" s="24">
        <f t="shared" si="483"/>
        <v>1.3110417721894068</v>
      </c>
      <c r="L2591" t="str">
        <f t="shared" si="484"/>
        <v>Y</v>
      </c>
      <c r="M2591" s="10">
        <f t="shared" si="485"/>
        <v>0.9</v>
      </c>
      <c r="N2591" s="24">
        <f t="shared" si="486"/>
        <v>1.2815515655446006</v>
      </c>
      <c r="O2591" s="25">
        <f t="shared" si="487"/>
        <v>3.929730071833438</v>
      </c>
      <c r="P2591" s="8">
        <f t="shared" si="488"/>
        <v>8</v>
      </c>
      <c r="Q2591" s="8">
        <f t="shared" si="489"/>
        <v>86</v>
      </c>
      <c r="R2591" s="8">
        <f t="shared" si="490"/>
        <v>89.61542793812697</v>
      </c>
      <c r="S2591" s="8">
        <f t="shared" si="491"/>
        <v>90</v>
      </c>
      <c r="T2591" t="s">
        <v>62</v>
      </c>
    </row>
    <row r="2592" spans="1:20" x14ac:dyDescent="0.35">
      <c r="A2592" s="18" t="s">
        <v>5230</v>
      </c>
      <c r="B2592" s="18" t="s">
        <v>5231</v>
      </c>
      <c r="C2592" s="19">
        <v>305.14999999999998</v>
      </c>
      <c r="D2592" s="20">
        <f t="shared" si="480"/>
        <v>3.3104576065890824E-5</v>
      </c>
      <c r="E2592" s="10">
        <f>SUM($C$5:C2592)/SUM($C$5:$C$3941)</f>
        <v>0.98384386899910004</v>
      </c>
      <c r="F2592" t="str">
        <f t="shared" si="481"/>
        <v>C</v>
      </c>
      <c r="G2592" s="21">
        <v>12.206</v>
      </c>
      <c r="H2592" s="22">
        <f t="shared" si="482"/>
        <v>7.323599999999999</v>
      </c>
      <c r="I2592" s="23">
        <v>0.48076923076923078</v>
      </c>
      <c r="J2592" s="23">
        <v>1.662627080390084</v>
      </c>
      <c r="K2592" s="24">
        <f t="shared" si="483"/>
        <v>3.4582643272113747</v>
      </c>
      <c r="L2592" t="str">
        <f t="shared" si="484"/>
        <v>Z</v>
      </c>
      <c r="M2592" s="10">
        <f t="shared" si="485"/>
        <v>0.9</v>
      </c>
      <c r="N2592" s="24">
        <f t="shared" si="486"/>
        <v>1.2815515655446006</v>
      </c>
      <c r="O2592" s="25">
        <f t="shared" si="487"/>
        <v>3.0133247120262485</v>
      </c>
      <c r="P2592" s="8">
        <f t="shared" si="488"/>
        <v>4</v>
      </c>
      <c r="Q2592" s="8">
        <f t="shared" si="489"/>
        <v>25</v>
      </c>
      <c r="R2592" s="8">
        <f t="shared" si="490"/>
        <v>26.12899430171743</v>
      </c>
      <c r="S2592" s="8">
        <f t="shared" si="491"/>
        <v>27</v>
      </c>
      <c r="T2592" t="s">
        <v>62</v>
      </c>
    </row>
    <row r="2593" spans="1:20" x14ac:dyDescent="0.35">
      <c r="A2593" s="18" t="s">
        <v>5232</v>
      </c>
      <c r="B2593" s="18" t="s">
        <v>5233</v>
      </c>
      <c r="C2593" s="19">
        <v>304.83999999999997</v>
      </c>
      <c r="D2593" s="20">
        <f t="shared" si="480"/>
        <v>3.3070945331562047E-5</v>
      </c>
      <c r="E2593" s="10">
        <f>SUM($C$5:C2593)/SUM($C$5:$C$3941)</f>
        <v>0.98387693994443148</v>
      </c>
      <c r="F2593" t="str">
        <f t="shared" si="481"/>
        <v>C</v>
      </c>
      <c r="G2593" s="21">
        <v>1.9293670886075951</v>
      </c>
      <c r="H2593" s="22">
        <f t="shared" si="482"/>
        <v>1.157620253164557</v>
      </c>
      <c r="I2593" s="23">
        <v>3.0384615384615379</v>
      </c>
      <c r="J2593" s="23">
        <v>10.422377017013259</v>
      </c>
      <c r="K2593" s="24">
        <f t="shared" si="483"/>
        <v>3.4301493980043642</v>
      </c>
      <c r="L2593" t="str">
        <f t="shared" si="484"/>
        <v>Z</v>
      </c>
      <c r="M2593" s="10">
        <f t="shared" si="485"/>
        <v>0.9</v>
      </c>
      <c r="N2593" s="24">
        <f t="shared" si="486"/>
        <v>1.2815515655446006</v>
      </c>
      <c r="O2593" s="25">
        <f t="shared" si="487"/>
        <v>18.889386918954806</v>
      </c>
      <c r="P2593" s="8">
        <f t="shared" si="488"/>
        <v>25</v>
      </c>
      <c r="Q2593" s="8">
        <f t="shared" si="489"/>
        <v>157.99999999999997</v>
      </c>
      <c r="R2593" s="8">
        <f t="shared" si="490"/>
        <v>165.21918788797842</v>
      </c>
      <c r="S2593" s="8">
        <f t="shared" si="491"/>
        <v>166</v>
      </c>
      <c r="T2593" t="s">
        <v>62</v>
      </c>
    </row>
    <row r="2594" spans="1:20" x14ac:dyDescent="0.35">
      <c r="A2594" s="18" t="s">
        <v>5234</v>
      </c>
      <c r="B2594" s="18" t="s">
        <v>5235</v>
      </c>
      <c r="C2594" s="19">
        <v>304.3</v>
      </c>
      <c r="D2594" s="20">
        <f t="shared" si="480"/>
        <v>3.3012362762086119E-5</v>
      </c>
      <c r="E2594" s="10">
        <f>SUM($C$5:C2594)/SUM($C$5:$C$3941)</f>
        <v>0.98390995230719369</v>
      </c>
      <c r="F2594" t="str">
        <f t="shared" si="481"/>
        <v>C</v>
      </c>
      <c r="G2594" s="21">
        <v>0.40411686586985401</v>
      </c>
      <c r="H2594" s="22">
        <f t="shared" si="482"/>
        <v>0.24247011952191239</v>
      </c>
      <c r="I2594" s="23">
        <v>14.48076923076923</v>
      </c>
      <c r="J2594" s="23">
        <v>41.470277749872658</v>
      </c>
      <c r="K2594" s="24">
        <f t="shared" si="483"/>
        <v>2.8638173213723483</v>
      </c>
      <c r="L2594" t="str">
        <f t="shared" si="484"/>
        <v>Z</v>
      </c>
      <c r="M2594" s="10">
        <f t="shared" si="485"/>
        <v>0.9</v>
      </c>
      <c r="N2594" s="24">
        <f t="shared" si="486"/>
        <v>1.2815515655446006</v>
      </c>
      <c r="O2594" s="25">
        <f t="shared" si="487"/>
        <v>75.160217364536592</v>
      </c>
      <c r="P2594" s="8">
        <f t="shared" si="488"/>
        <v>105</v>
      </c>
      <c r="Q2594" s="8">
        <f t="shared" si="489"/>
        <v>753</v>
      </c>
      <c r="R2594" s="8">
        <f t="shared" si="490"/>
        <v>788.1037112865755</v>
      </c>
      <c r="S2594" s="8">
        <f t="shared" si="491"/>
        <v>789</v>
      </c>
      <c r="T2594" t="s">
        <v>62</v>
      </c>
    </row>
    <row r="2595" spans="1:20" x14ac:dyDescent="0.35">
      <c r="A2595" s="18" t="s">
        <v>5236</v>
      </c>
      <c r="B2595" s="18" t="s">
        <v>5237</v>
      </c>
      <c r="C2595" s="19">
        <v>303.95999999999998</v>
      </c>
      <c r="D2595" s="20">
        <f t="shared" si="480"/>
        <v>3.2975477440564231E-5</v>
      </c>
      <c r="E2595" s="10">
        <f>SUM($C$5:C2595)/SUM($C$5:$C$3941)</f>
        <v>0.98394292778463432</v>
      </c>
      <c r="F2595" t="str">
        <f t="shared" si="481"/>
        <v>C</v>
      </c>
      <c r="G2595" s="21">
        <v>0.30244776119402977</v>
      </c>
      <c r="H2595" s="22">
        <f t="shared" si="482"/>
        <v>0.18146865671641785</v>
      </c>
      <c r="I2595" s="23">
        <v>19.32692307692308</v>
      </c>
      <c r="J2595" s="23">
        <v>137.53412712370789</v>
      </c>
      <c r="K2595" s="24">
        <f t="shared" si="483"/>
        <v>7.1161936422217007</v>
      </c>
      <c r="L2595" t="str">
        <f t="shared" si="484"/>
        <v>Z</v>
      </c>
      <c r="M2595" s="10">
        <f t="shared" si="485"/>
        <v>0.9</v>
      </c>
      <c r="N2595" s="24">
        <f t="shared" si="486"/>
        <v>1.2815515655446006</v>
      </c>
      <c r="O2595" s="25">
        <f t="shared" si="487"/>
        <v>249.2651472461246</v>
      </c>
      <c r="P2595" s="8">
        <f t="shared" si="488"/>
        <v>288</v>
      </c>
      <c r="Q2595" s="8">
        <f t="shared" si="489"/>
        <v>1005.0000000000002</v>
      </c>
      <c r="R2595" s="8">
        <f t="shared" si="490"/>
        <v>1052.4396863136956</v>
      </c>
      <c r="S2595" s="8">
        <f t="shared" si="491"/>
        <v>1053</v>
      </c>
      <c r="T2595" t="s">
        <v>175</v>
      </c>
    </row>
    <row r="2596" spans="1:20" x14ac:dyDescent="0.35">
      <c r="A2596" s="18" t="s">
        <v>5238</v>
      </c>
      <c r="B2596" s="18" t="s">
        <v>5239</v>
      </c>
      <c r="C2596" s="19">
        <v>303.86</v>
      </c>
      <c r="D2596" s="20">
        <f t="shared" si="480"/>
        <v>3.2964628816587211E-5</v>
      </c>
      <c r="E2596" s="10">
        <f>SUM($C$5:C2596)/SUM($C$5:$C$3941)</f>
        <v>0.98397589241345085</v>
      </c>
      <c r="F2596" t="str">
        <f t="shared" si="481"/>
        <v>C</v>
      </c>
      <c r="G2596" s="21">
        <v>2.2179562043795622</v>
      </c>
      <c r="H2596" s="22">
        <f t="shared" si="482"/>
        <v>1.3307737226277372</v>
      </c>
      <c r="I2596" s="23">
        <v>2.634615384615385</v>
      </c>
      <c r="J2596" s="23">
        <v>10.72660033520086</v>
      </c>
      <c r="K2596" s="24">
        <f t="shared" si="483"/>
        <v>4.0714103462076254</v>
      </c>
      <c r="L2596" t="str">
        <f t="shared" si="484"/>
        <v>Z</v>
      </c>
      <c r="M2596" s="10">
        <f t="shared" si="485"/>
        <v>0.9</v>
      </c>
      <c r="N2596" s="24">
        <f t="shared" si="486"/>
        <v>1.2815515655446006</v>
      </c>
      <c r="O2596" s="25">
        <f t="shared" si="487"/>
        <v>19.440757489951544</v>
      </c>
      <c r="P2596" s="8">
        <f t="shared" si="488"/>
        <v>25</v>
      </c>
      <c r="Q2596" s="8">
        <f t="shared" si="489"/>
        <v>137.00000000000003</v>
      </c>
      <c r="R2596" s="8">
        <f t="shared" si="490"/>
        <v>143.49050797228938</v>
      </c>
      <c r="S2596" s="8">
        <f t="shared" si="491"/>
        <v>144</v>
      </c>
      <c r="T2596" t="s">
        <v>175</v>
      </c>
    </row>
    <row r="2597" spans="1:20" x14ac:dyDescent="0.35">
      <c r="A2597" s="18" t="s">
        <v>5240</v>
      </c>
      <c r="B2597" s="18" t="s">
        <v>5241</v>
      </c>
      <c r="C2597" s="19">
        <v>303.62</v>
      </c>
      <c r="D2597" s="20">
        <f t="shared" si="480"/>
        <v>3.2938592119042351E-5</v>
      </c>
      <c r="E2597" s="10">
        <f>SUM($C$5:C2597)/SUM($C$5:$C$3941)</f>
        <v>0.9840088310055698</v>
      </c>
      <c r="F2597" t="str">
        <f t="shared" si="481"/>
        <v>C</v>
      </c>
      <c r="G2597" s="21">
        <v>6.46</v>
      </c>
      <c r="H2597" s="22">
        <f t="shared" si="482"/>
        <v>3.8759999999999999</v>
      </c>
      <c r="I2597" s="23">
        <v>0.90384615384615385</v>
      </c>
      <c r="J2597" s="23">
        <v>0.99527541531872377</v>
      </c>
      <c r="K2597" s="24">
        <f t="shared" si="483"/>
        <v>1.1011557786505028</v>
      </c>
      <c r="L2597" t="str">
        <f t="shared" si="484"/>
        <v>Y</v>
      </c>
      <c r="M2597" s="10">
        <f t="shared" si="485"/>
        <v>0.9</v>
      </c>
      <c r="N2597" s="24">
        <f t="shared" si="486"/>
        <v>1.2815515655446006</v>
      </c>
      <c r="O2597" s="25">
        <f t="shared" si="487"/>
        <v>1.8038248261591256</v>
      </c>
      <c r="P2597" s="8">
        <f t="shared" si="488"/>
        <v>4</v>
      </c>
      <c r="Q2597" s="8">
        <f t="shared" si="489"/>
        <v>47</v>
      </c>
      <c r="R2597" s="8">
        <f t="shared" si="490"/>
        <v>49.246122675345838</v>
      </c>
      <c r="S2597" s="8">
        <f t="shared" si="491"/>
        <v>50</v>
      </c>
      <c r="T2597" t="s">
        <v>62</v>
      </c>
    </row>
    <row r="2598" spans="1:20" x14ac:dyDescent="0.35">
      <c r="A2598" s="18" t="s">
        <v>5242</v>
      </c>
      <c r="B2598" s="18" t="s">
        <v>5243</v>
      </c>
      <c r="C2598" s="19">
        <v>303.24</v>
      </c>
      <c r="D2598" s="20">
        <f t="shared" si="480"/>
        <v>3.2897367347929656E-5</v>
      </c>
      <c r="E2598" s="10">
        <f>SUM($C$5:C2598)/SUM($C$5:$C$3941)</f>
        <v>0.98404172837291781</v>
      </c>
      <c r="F2598" t="str">
        <f t="shared" si="481"/>
        <v>C</v>
      </c>
      <c r="G2598" s="21">
        <v>2.5698305084745758</v>
      </c>
      <c r="H2598" s="22">
        <f t="shared" si="482"/>
        <v>1.5418983050847455</v>
      </c>
      <c r="I2598" s="23">
        <v>2.2692307692307692</v>
      </c>
      <c r="J2598" s="23">
        <v>3.5486279293545939</v>
      </c>
      <c r="K2598" s="24">
        <f t="shared" si="483"/>
        <v>1.5638021383596517</v>
      </c>
      <c r="L2598" t="str">
        <f t="shared" si="484"/>
        <v>Y</v>
      </c>
      <c r="M2598" s="10">
        <f t="shared" si="485"/>
        <v>0.9</v>
      </c>
      <c r="N2598" s="24">
        <f t="shared" si="486"/>
        <v>1.2815515655446006</v>
      </c>
      <c r="O2598" s="25">
        <f t="shared" si="487"/>
        <v>6.4314892734707003</v>
      </c>
      <c r="P2598" s="8">
        <f t="shared" si="488"/>
        <v>11</v>
      </c>
      <c r="Q2598" s="8">
        <f t="shared" si="489"/>
        <v>118</v>
      </c>
      <c r="R2598" s="8">
        <f t="shared" si="490"/>
        <v>123.71664552759515</v>
      </c>
      <c r="S2598" s="8">
        <f t="shared" si="491"/>
        <v>124</v>
      </c>
      <c r="T2598" t="s">
        <v>62</v>
      </c>
    </row>
    <row r="2599" spans="1:20" x14ac:dyDescent="0.35">
      <c r="A2599" s="18" t="s">
        <v>5244</v>
      </c>
      <c r="B2599" s="18" t="s">
        <v>5245</v>
      </c>
      <c r="C2599" s="19">
        <v>303.17</v>
      </c>
      <c r="D2599" s="20">
        <f t="shared" si="480"/>
        <v>3.288977331114574E-5</v>
      </c>
      <c r="E2599" s="10">
        <f>SUM($C$5:C2599)/SUM($C$5:$C$3941)</f>
        <v>0.98407461814622887</v>
      </c>
      <c r="F2599" t="str">
        <f t="shared" si="481"/>
        <v>C</v>
      </c>
      <c r="G2599" s="21">
        <v>2.7068750000000001</v>
      </c>
      <c r="H2599" s="22">
        <f t="shared" si="482"/>
        <v>1.624125</v>
      </c>
      <c r="I2599" s="23">
        <v>2.1538461538461542</v>
      </c>
      <c r="J2599" s="23">
        <v>3.025283103813627</v>
      </c>
      <c r="K2599" s="24">
        <f t="shared" si="483"/>
        <v>1.4045957267706124</v>
      </c>
      <c r="L2599" t="str">
        <f t="shared" si="484"/>
        <v>Y</v>
      </c>
      <c r="M2599" s="10">
        <f t="shared" si="485"/>
        <v>0.9</v>
      </c>
      <c r="N2599" s="24">
        <f t="shared" si="486"/>
        <v>1.2815515655446006</v>
      </c>
      <c r="O2599" s="25">
        <f t="shared" si="487"/>
        <v>5.4829855985854907</v>
      </c>
      <c r="P2599" s="8">
        <f t="shared" si="488"/>
        <v>10</v>
      </c>
      <c r="Q2599" s="8">
        <f t="shared" si="489"/>
        <v>112.00000000000001</v>
      </c>
      <c r="R2599" s="8">
        <f t="shared" si="490"/>
        <v>117.4395243037817</v>
      </c>
      <c r="S2599" s="8">
        <f t="shared" si="491"/>
        <v>118</v>
      </c>
      <c r="T2599" t="s">
        <v>62</v>
      </c>
    </row>
    <row r="2600" spans="1:20" x14ac:dyDescent="0.35">
      <c r="A2600" s="18" t="s">
        <v>5246</v>
      </c>
      <c r="B2600" s="18" t="s">
        <v>5247</v>
      </c>
      <c r="C2600" s="19">
        <v>302.97000000000003</v>
      </c>
      <c r="D2600" s="20">
        <f t="shared" si="480"/>
        <v>3.2868076063191693E-5</v>
      </c>
      <c r="E2600" s="10">
        <f>SUM($C$5:C2600)/SUM($C$5:$C$3941)</f>
        <v>0.98410748622229216</v>
      </c>
      <c r="F2600" t="str">
        <f t="shared" si="481"/>
        <v>C</v>
      </c>
      <c r="G2600" s="21">
        <v>1.4636231884057971</v>
      </c>
      <c r="H2600" s="22">
        <f t="shared" si="482"/>
        <v>0.87817391304347825</v>
      </c>
      <c r="I2600" s="23">
        <v>3.9807692307692308</v>
      </c>
      <c r="J2600" s="23">
        <v>6.344645371246358</v>
      </c>
      <c r="K2600" s="24">
        <f t="shared" si="483"/>
        <v>1.5938239579942541</v>
      </c>
      <c r="L2600" t="str">
        <f t="shared" si="484"/>
        <v>Y</v>
      </c>
      <c r="M2600" s="10">
        <f t="shared" si="485"/>
        <v>0.9</v>
      </c>
      <c r="N2600" s="24">
        <f t="shared" si="486"/>
        <v>1.2815515655446006</v>
      </c>
      <c r="O2600" s="25">
        <f t="shared" si="487"/>
        <v>11.498956628165855</v>
      </c>
      <c r="P2600" s="8">
        <f t="shared" si="488"/>
        <v>20</v>
      </c>
      <c r="Q2600" s="8">
        <f t="shared" si="489"/>
        <v>207</v>
      </c>
      <c r="R2600" s="8">
        <f t="shared" si="490"/>
        <v>217.12503658726484</v>
      </c>
      <c r="S2600" s="8">
        <f t="shared" si="491"/>
        <v>218</v>
      </c>
      <c r="T2600" t="s">
        <v>62</v>
      </c>
    </row>
    <row r="2601" spans="1:20" x14ac:dyDescent="0.35">
      <c r="A2601" s="18" t="s">
        <v>5248</v>
      </c>
      <c r="B2601" s="18" t="s">
        <v>5249</v>
      </c>
      <c r="C2601" s="19">
        <v>302.82</v>
      </c>
      <c r="D2601" s="20">
        <f t="shared" si="480"/>
        <v>3.2851803127226156E-5</v>
      </c>
      <c r="E2601" s="10">
        <f>SUM($C$5:C2601)/SUM($C$5:$C$3941)</f>
        <v>0.98414033802541945</v>
      </c>
      <c r="F2601" t="str">
        <f t="shared" si="481"/>
        <v>C</v>
      </c>
      <c r="G2601" s="21">
        <v>0.40756393001345892</v>
      </c>
      <c r="H2601" s="22">
        <f t="shared" si="482"/>
        <v>0.24453835800807533</v>
      </c>
      <c r="I2601" s="23">
        <v>14.28846153846154</v>
      </c>
      <c r="J2601" s="23">
        <v>39.078772402529331</v>
      </c>
      <c r="K2601" s="24">
        <f t="shared" si="483"/>
        <v>2.7349881089253363</v>
      </c>
      <c r="L2601" t="str">
        <f t="shared" si="484"/>
        <v>Z</v>
      </c>
      <c r="M2601" s="10">
        <f t="shared" si="485"/>
        <v>0.9</v>
      </c>
      <c r="N2601" s="24">
        <f t="shared" si="486"/>
        <v>1.2815515655446006</v>
      </c>
      <c r="O2601" s="25">
        <f t="shared" si="487"/>
        <v>70.825882716022505</v>
      </c>
      <c r="P2601" s="8">
        <f t="shared" si="488"/>
        <v>100</v>
      </c>
      <c r="Q2601" s="8">
        <f t="shared" si="489"/>
        <v>743.00000000000011</v>
      </c>
      <c r="R2601" s="8">
        <f t="shared" si="490"/>
        <v>779.53551996368867</v>
      </c>
      <c r="S2601" s="8">
        <f t="shared" si="491"/>
        <v>780</v>
      </c>
      <c r="T2601" t="s">
        <v>62</v>
      </c>
    </row>
    <row r="2602" spans="1:20" x14ac:dyDescent="0.35">
      <c r="A2602" s="18" t="s">
        <v>5250</v>
      </c>
      <c r="B2602" s="18" t="s">
        <v>5251</v>
      </c>
      <c r="C2602" s="19">
        <v>302.75</v>
      </c>
      <c r="D2602" s="20">
        <f t="shared" si="480"/>
        <v>3.2844209090442239E-5</v>
      </c>
      <c r="E2602" s="10">
        <f>SUM($C$5:C2602)/SUM($C$5:$C$3941)</f>
        <v>0.98417318223450989</v>
      </c>
      <c r="F2602" t="str">
        <f t="shared" si="481"/>
        <v>C</v>
      </c>
      <c r="G2602" s="21">
        <v>7.5687499999999996</v>
      </c>
      <c r="H2602" s="22">
        <f t="shared" si="482"/>
        <v>4.5412499999999998</v>
      </c>
      <c r="I2602" s="23">
        <v>0.76923076923076927</v>
      </c>
      <c r="J2602" s="23">
        <v>1.516127479447771</v>
      </c>
      <c r="K2602" s="24">
        <f t="shared" si="483"/>
        <v>1.9709657232821023</v>
      </c>
      <c r="L2602" t="str">
        <f t="shared" si="484"/>
        <v>Y</v>
      </c>
      <c r="M2602" s="10">
        <f t="shared" si="485"/>
        <v>0.9</v>
      </c>
      <c r="N2602" s="24">
        <f t="shared" si="486"/>
        <v>1.2815515655446006</v>
      </c>
      <c r="O2602" s="25">
        <f t="shared" si="487"/>
        <v>2.7478106511594649</v>
      </c>
      <c r="P2602" s="8">
        <f t="shared" si="488"/>
        <v>5</v>
      </c>
      <c r="Q2602" s="8">
        <f t="shared" si="489"/>
        <v>40</v>
      </c>
      <c r="R2602" s="8">
        <f t="shared" si="490"/>
        <v>41.971770361687717</v>
      </c>
      <c r="S2602" s="8">
        <f t="shared" si="491"/>
        <v>42</v>
      </c>
      <c r="T2602" t="s">
        <v>62</v>
      </c>
    </row>
    <row r="2603" spans="1:20" x14ac:dyDescent="0.35">
      <c r="A2603" s="18" t="s">
        <v>5252</v>
      </c>
      <c r="B2603" s="18" t="s">
        <v>5253</v>
      </c>
      <c r="C2603" s="19">
        <v>302.73</v>
      </c>
      <c r="D2603" s="20">
        <f t="shared" si="480"/>
        <v>3.2842039365646832E-5</v>
      </c>
      <c r="E2603" s="10">
        <f>SUM($C$5:C2603)/SUM($C$5:$C$3941)</f>
        <v>0.9842060242738756</v>
      </c>
      <c r="F2603" t="str">
        <f t="shared" si="481"/>
        <v>C</v>
      </c>
      <c r="G2603" s="21">
        <v>0.90367164179104464</v>
      </c>
      <c r="H2603" s="22">
        <f t="shared" si="482"/>
        <v>0.54220298507462672</v>
      </c>
      <c r="I2603" s="23">
        <v>6.4423076923076934</v>
      </c>
      <c r="J2603" s="23">
        <v>12.748569256961639</v>
      </c>
      <c r="K2603" s="24">
        <f t="shared" si="483"/>
        <v>1.9788823921253884</v>
      </c>
      <c r="L2603" t="str">
        <f t="shared" si="484"/>
        <v>Y</v>
      </c>
      <c r="M2603" s="10">
        <f t="shared" si="485"/>
        <v>0.9</v>
      </c>
      <c r="N2603" s="24">
        <f t="shared" si="486"/>
        <v>1.2815515655446006</v>
      </c>
      <c r="O2603" s="25">
        <f t="shared" si="487"/>
        <v>23.105348901190514</v>
      </c>
      <c r="P2603" s="8">
        <f t="shared" si="488"/>
        <v>36</v>
      </c>
      <c r="Q2603" s="8">
        <f t="shared" si="489"/>
        <v>335.00000000000006</v>
      </c>
      <c r="R2603" s="8">
        <f t="shared" si="490"/>
        <v>351.52518804234757</v>
      </c>
      <c r="S2603" s="8">
        <f t="shared" si="491"/>
        <v>352</v>
      </c>
      <c r="T2603" t="s">
        <v>62</v>
      </c>
    </row>
    <row r="2604" spans="1:20" x14ac:dyDescent="0.35">
      <c r="A2604" s="18" t="s">
        <v>5254</v>
      </c>
      <c r="B2604" s="18" t="s">
        <v>5255</v>
      </c>
      <c r="C2604" s="19">
        <v>302.60000000000002</v>
      </c>
      <c r="D2604" s="20">
        <f t="shared" si="480"/>
        <v>3.2827936154476702E-5</v>
      </c>
      <c r="E2604" s="10">
        <f>SUM($C$5:C2604)/SUM($C$5:$C$3941)</f>
        <v>0.98423885221003005</v>
      </c>
      <c r="F2604" t="str">
        <f t="shared" si="481"/>
        <v>C</v>
      </c>
      <c r="G2604" s="21">
        <v>0.68929384965831431</v>
      </c>
      <c r="H2604" s="22">
        <f t="shared" si="482"/>
        <v>0.41357630979498855</v>
      </c>
      <c r="I2604" s="23">
        <v>8.4423076923076916</v>
      </c>
      <c r="J2604" s="23">
        <v>17.870353872022569</v>
      </c>
      <c r="K2604" s="24">
        <f t="shared" si="483"/>
        <v>2.1167617342714662</v>
      </c>
      <c r="L2604" t="str">
        <f t="shared" si="484"/>
        <v>Z</v>
      </c>
      <c r="M2604" s="10">
        <f t="shared" si="485"/>
        <v>0.9</v>
      </c>
      <c r="N2604" s="24">
        <f t="shared" si="486"/>
        <v>1.2815515655446006</v>
      </c>
      <c r="O2604" s="25">
        <f t="shared" si="487"/>
        <v>32.388007852359479</v>
      </c>
      <c r="P2604" s="8">
        <f t="shared" si="488"/>
        <v>50</v>
      </c>
      <c r="Q2604" s="8">
        <f t="shared" si="489"/>
        <v>438.99999999999994</v>
      </c>
      <c r="R2604" s="8">
        <f t="shared" si="490"/>
        <v>460.75433614101485</v>
      </c>
      <c r="S2604" s="8">
        <f t="shared" si="491"/>
        <v>461</v>
      </c>
      <c r="T2604" t="s">
        <v>62</v>
      </c>
    </row>
    <row r="2605" spans="1:20" x14ac:dyDescent="0.35">
      <c r="A2605" s="18" t="s">
        <v>5256</v>
      </c>
      <c r="B2605" s="18" t="s">
        <v>5257</v>
      </c>
      <c r="C2605" s="19">
        <v>302.58999999999997</v>
      </c>
      <c r="D2605" s="20">
        <f t="shared" si="480"/>
        <v>3.2826851292078992E-5</v>
      </c>
      <c r="E2605" s="10">
        <f>SUM($C$5:C2605)/SUM($C$5:$C$3941)</f>
        <v>0.98427167906132207</v>
      </c>
      <c r="F2605" t="str">
        <f t="shared" si="481"/>
        <v>C</v>
      </c>
      <c r="G2605" s="21">
        <v>1.298669527896996</v>
      </c>
      <c r="H2605" s="22">
        <f t="shared" si="482"/>
        <v>0.7792017167381976</v>
      </c>
      <c r="I2605" s="23">
        <v>4.4807692307692308</v>
      </c>
      <c r="J2605" s="23">
        <v>5.9325965105901206</v>
      </c>
      <c r="K2605" s="24">
        <f t="shared" si="483"/>
        <v>1.3240129551531599</v>
      </c>
      <c r="L2605" t="str">
        <f t="shared" si="484"/>
        <v>Y</v>
      </c>
      <c r="M2605" s="10">
        <f t="shared" si="485"/>
        <v>0.9</v>
      </c>
      <c r="N2605" s="24">
        <f t="shared" si="486"/>
        <v>1.2815515655446006</v>
      </c>
      <c r="O2605" s="25">
        <f t="shared" si="487"/>
        <v>10.752164380510184</v>
      </c>
      <c r="P2605" s="8">
        <f t="shared" si="488"/>
        <v>20</v>
      </c>
      <c r="Q2605" s="8">
        <f t="shared" si="489"/>
        <v>233</v>
      </c>
      <c r="R2605" s="8">
        <f t="shared" si="490"/>
        <v>244.55019192207624</v>
      </c>
      <c r="S2605" s="8">
        <f t="shared" si="491"/>
        <v>245</v>
      </c>
      <c r="T2605" t="s">
        <v>62</v>
      </c>
    </row>
    <row r="2606" spans="1:20" x14ac:dyDescent="0.35">
      <c r="A2606" s="18" t="s">
        <v>5258</v>
      </c>
      <c r="B2606" s="18" t="s">
        <v>5259</v>
      </c>
      <c r="C2606" s="19">
        <v>302.56</v>
      </c>
      <c r="D2606" s="20">
        <f t="shared" si="480"/>
        <v>3.2823596704885888E-5</v>
      </c>
      <c r="E2606" s="10">
        <f>SUM($C$5:C2606)/SUM($C$5:$C$3941)</f>
        <v>0.98430450265802705</v>
      </c>
      <c r="F2606" t="str">
        <f t="shared" si="481"/>
        <v>C</v>
      </c>
      <c r="G2606" s="21">
        <v>0.48878836833602579</v>
      </c>
      <c r="H2606" s="22">
        <f t="shared" si="482"/>
        <v>0.29327302100161545</v>
      </c>
      <c r="I2606" s="23">
        <v>11.90384615384615</v>
      </c>
      <c r="J2606" s="23">
        <v>38.508598283757209</v>
      </c>
      <c r="K2606" s="24">
        <f t="shared" si="483"/>
        <v>3.2349710997663581</v>
      </c>
      <c r="L2606" t="str">
        <f t="shared" si="484"/>
        <v>Z</v>
      </c>
      <c r="M2606" s="10">
        <f t="shared" si="485"/>
        <v>0.9</v>
      </c>
      <c r="N2606" s="24">
        <f t="shared" si="486"/>
        <v>1.2815515655446006</v>
      </c>
      <c r="O2606" s="25">
        <f t="shared" si="487"/>
        <v>69.792506210540154</v>
      </c>
      <c r="P2606" s="8">
        <f t="shared" si="488"/>
        <v>94</v>
      </c>
      <c r="Q2606" s="8">
        <f t="shared" si="489"/>
        <v>618.99999999999977</v>
      </c>
      <c r="R2606" s="8">
        <f t="shared" si="490"/>
        <v>649.71705322458422</v>
      </c>
      <c r="S2606" s="8">
        <f t="shared" si="491"/>
        <v>650</v>
      </c>
      <c r="T2606" t="s">
        <v>62</v>
      </c>
    </row>
    <row r="2607" spans="1:20" x14ac:dyDescent="0.35">
      <c r="A2607" s="18" t="s">
        <v>5260</v>
      </c>
      <c r="B2607" s="18" t="s">
        <v>5261</v>
      </c>
      <c r="C2607" s="19">
        <v>302.33</v>
      </c>
      <c r="D2607" s="20">
        <f t="shared" si="480"/>
        <v>3.2798644869738731E-5</v>
      </c>
      <c r="E2607" s="10">
        <f>SUM($C$5:C2607)/SUM($C$5:$C$3941)</f>
        <v>0.98433730130289676</v>
      </c>
      <c r="F2607" t="str">
        <f t="shared" si="481"/>
        <v>C</v>
      </c>
      <c r="G2607" s="21">
        <v>0.32543595263724429</v>
      </c>
      <c r="H2607" s="22">
        <f t="shared" si="482"/>
        <v>0.19526157158234655</v>
      </c>
      <c r="I2607" s="23">
        <v>17.86538461538462</v>
      </c>
      <c r="J2607" s="23">
        <v>41.472896344742061</v>
      </c>
      <c r="K2607" s="24">
        <f t="shared" si="483"/>
        <v>2.3214107749478865</v>
      </c>
      <c r="L2607" t="str">
        <f t="shared" si="484"/>
        <v>Z</v>
      </c>
      <c r="M2607" s="10">
        <f t="shared" si="485"/>
        <v>0.9</v>
      </c>
      <c r="N2607" s="24">
        <f t="shared" si="486"/>
        <v>1.2815515655446006</v>
      </c>
      <c r="O2607" s="25">
        <f t="shared" si="487"/>
        <v>75.164963273420085</v>
      </c>
      <c r="P2607" s="8">
        <f t="shared" si="488"/>
        <v>111</v>
      </c>
      <c r="Q2607" s="8">
        <f t="shared" si="489"/>
        <v>929.00000000000023</v>
      </c>
      <c r="R2607" s="8">
        <f t="shared" si="490"/>
        <v>975.47122892361949</v>
      </c>
      <c r="S2607" s="8">
        <f t="shared" si="491"/>
        <v>976</v>
      </c>
      <c r="T2607" t="s">
        <v>62</v>
      </c>
    </row>
    <row r="2608" spans="1:20" x14ac:dyDescent="0.35">
      <c r="A2608" s="18" t="s">
        <v>5262</v>
      </c>
      <c r="B2608" s="18" t="s">
        <v>5263</v>
      </c>
      <c r="C2608" s="19">
        <v>301.88</v>
      </c>
      <c r="D2608" s="20">
        <f t="shared" si="480"/>
        <v>3.274982606184212E-5</v>
      </c>
      <c r="E2608" s="10">
        <f>SUM($C$5:C2608)/SUM($C$5:$C$3941)</f>
        <v>0.9843700511289587</v>
      </c>
      <c r="F2608" t="str">
        <f t="shared" si="481"/>
        <v>C</v>
      </c>
      <c r="G2608" s="21">
        <v>3.4698850574712639</v>
      </c>
      <c r="H2608" s="22">
        <f t="shared" si="482"/>
        <v>2.0819310344827584</v>
      </c>
      <c r="I2608" s="23">
        <v>1.6730769230769229</v>
      </c>
      <c r="J2608" s="23">
        <v>7.0841473225847356</v>
      </c>
      <c r="K2608" s="24">
        <f t="shared" si="483"/>
        <v>4.2342029974069684</v>
      </c>
      <c r="L2608" t="str">
        <f t="shared" si="484"/>
        <v>Z</v>
      </c>
      <c r="M2608" s="10">
        <f t="shared" si="485"/>
        <v>0.9</v>
      </c>
      <c r="N2608" s="24">
        <f t="shared" si="486"/>
        <v>1.2815515655446006</v>
      </c>
      <c r="O2608" s="25">
        <f t="shared" si="487"/>
        <v>12.839220798551407</v>
      </c>
      <c r="P2608" s="8">
        <f t="shared" si="488"/>
        <v>17</v>
      </c>
      <c r="Q2608" s="8">
        <f t="shared" si="489"/>
        <v>86.999999999999986</v>
      </c>
      <c r="R2608" s="8">
        <f t="shared" si="490"/>
        <v>91.420050025007072</v>
      </c>
      <c r="S2608" s="8">
        <f t="shared" si="491"/>
        <v>92</v>
      </c>
      <c r="T2608" t="s">
        <v>62</v>
      </c>
    </row>
    <row r="2609" spans="1:20" x14ac:dyDescent="0.35">
      <c r="A2609" s="18" t="s">
        <v>5264</v>
      </c>
      <c r="B2609" s="18" t="s">
        <v>5265</v>
      </c>
      <c r="C2609" s="19">
        <v>301.55</v>
      </c>
      <c r="D2609" s="20">
        <f t="shared" si="480"/>
        <v>3.2714025602717943E-5</v>
      </c>
      <c r="E2609" s="10">
        <f>SUM($C$5:C2609)/SUM($C$5:$C$3941)</f>
        <v>0.98440276515456149</v>
      </c>
      <c r="F2609" t="str">
        <f t="shared" si="481"/>
        <v>C</v>
      </c>
      <c r="G2609" s="21">
        <v>2.2672932330827069</v>
      </c>
      <c r="H2609" s="22">
        <f t="shared" si="482"/>
        <v>1.360375939849624</v>
      </c>
      <c r="I2609" s="23">
        <v>2.557692307692307</v>
      </c>
      <c r="J2609" s="23">
        <v>10.02822186560619</v>
      </c>
      <c r="K2609" s="24">
        <f t="shared" si="483"/>
        <v>3.9208085489588118</v>
      </c>
      <c r="L2609" t="str">
        <f t="shared" si="484"/>
        <v>Z</v>
      </c>
      <c r="M2609" s="10">
        <f t="shared" si="485"/>
        <v>0.9</v>
      </c>
      <c r="N2609" s="24">
        <f t="shared" si="486"/>
        <v>1.2815515655446006</v>
      </c>
      <c r="O2609" s="25">
        <f t="shared" si="487"/>
        <v>18.175025008147536</v>
      </c>
      <c r="P2609" s="8">
        <f t="shared" si="488"/>
        <v>24</v>
      </c>
      <c r="Q2609" s="8">
        <f t="shared" si="489"/>
        <v>132.99999999999997</v>
      </c>
      <c r="R2609" s="8">
        <f t="shared" si="490"/>
        <v>139.83353835587499</v>
      </c>
      <c r="S2609" s="8">
        <f t="shared" si="491"/>
        <v>140</v>
      </c>
      <c r="T2609" t="s">
        <v>62</v>
      </c>
    </row>
    <row r="2610" spans="1:20" x14ac:dyDescent="0.35">
      <c r="A2610" s="18" t="s">
        <v>5266</v>
      </c>
      <c r="B2610" s="18" t="s">
        <v>5267</v>
      </c>
      <c r="C2610" s="19">
        <v>300.67</v>
      </c>
      <c r="D2610" s="20">
        <f t="shared" si="480"/>
        <v>3.2618557711720127E-5</v>
      </c>
      <c r="E2610" s="10">
        <f>SUM($C$5:C2610)/SUM($C$5:$C$3941)</f>
        <v>0.98443538371227324</v>
      </c>
      <c r="F2610" t="str">
        <f t="shared" si="481"/>
        <v>C</v>
      </c>
      <c r="G2610" s="21">
        <v>1.2580334728033471</v>
      </c>
      <c r="H2610" s="22">
        <f t="shared" si="482"/>
        <v>0.75482008368200826</v>
      </c>
      <c r="I2610" s="23">
        <v>4.5961538461538458</v>
      </c>
      <c r="J2610" s="23">
        <v>13.312620601143299</v>
      </c>
      <c r="K2610" s="24">
        <f t="shared" si="483"/>
        <v>2.8964697542236468</v>
      </c>
      <c r="L2610" t="str">
        <f t="shared" si="484"/>
        <v>Z</v>
      </c>
      <c r="M2610" s="10">
        <f t="shared" si="485"/>
        <v>0.9</v>
      </c>
      <c r="N2610" s="24">
        <f t="shared" si="486"/>
        <v>1.2815515655446006</v>
      </c>
      <c r="O2610" s="25">
        <f t="shared" si="487"/>
        <v>24.127628565897673</v>
      </c>
      <c r="P2610" s="8">
        <f t="shared" si="488"/>
        <v>34</v>
      </c>
      <c r="Q2610" s="8">
        <f t="shared" si="489"/>
        <v>238.99999999999997</v>
      </c>
      <c r="R2610" s="8">
        <f t="shared" si="490"/>
        <v>251.64727086108053</v>
      </c>
      <c r="S2610" s="8">
        <f t="shared" si="491"/>
        <v>252</v>
      </c>
      <c r="T2610" t="s">
        <v>175</v>
      </c>
    </row>
    <row r="2611" spans="1:20" x14ac:dyDescent="0.35">
      <c r="A2611" s="18" t="s">
        <v>5268</v>
      </c>
      <c r="B2611" s="18" t="s">
        <v>5269</v>
      </c>
      <c r="C2611" s="19">
        <v>300.67</v>
      </c>
      <c r="D2611" s="20">
        <f t="shared" si="480"/>
        <v>3.2618557711720127E-5</v>
      </c>
      <c r="E2611" s="10">
        <f>SUM($C$5:C2611)/SUM($C$5:$C$3941)</f>
        <v>0.98446800226998488</v>
      </c>
      <c r="F2611" t="str">
        <f t="shared" si="481"/>
        <v>C</v>
      </c>
      <c r="G2611" s="21">
        <v>1.698700564971751</v>
      </c>
      <c r="H2611" s="22">
        <f t="shared" si="482"/>
        <v>1.0192203389830505</v>
      </c>
      <c r="I2611" s="23">
        <v>3.4038461538461542</v>
      </c>
      <c r="J2611" s="23">
        <v>7.0801008505739969</v>
      </c>
      <c r="K2611" s="24">
        <f t="shared" si="483"/>
        <v>2.0800296284172193</v>
      </c>
      <c r="L2611" t="str">
        <f t="shared" si="484"/>
        <v>Z</v>
      </c>
      <c r="M2611" s="10">
        <f t="shared" si="485"/>
        <v>0.9</v>
      </c>
      <c r="N2611" s="24">
        <f t="shared" si="486"/>
        <v>1.2815515655446006</v>
      </c>
      <c r="O2611" s="25">
        <f t="shared" si="487"/>
        <v>12.831887022835677</v>
      </c>
      <c r="P2611" s="8">
        <f t="shared" si="488"/>
        <v>20</v>
      </c>
      <c r="Q2611" s="8">
        <f t="shared" si="489"/>
        <v>177.00000000000003</v>
      </c>
      <c r="R2611" s="8">
        <f t="shared" si="490"/>
        <v>186.36638888038186</v>
      </c>
      <c r="S2611" s="8">
        <f t="shared" si="491"/>
        <v>187</v>
      </c>
      <c r="T2611" t="s">
        <v>62</v>
      </c>
    </row>
    <row r="2612" spans="1:20" x14ac:dyDescent="0.35">
      <c r="A2612" s="18" t="s">
        <v>5270</v>
      </c>
      <c r="B2612" s="18" t="s">
        <v>5271</v>
      </c>
      <c r="C2612" s="19">
        <v>300.49</v>
      </c>
      <c r="D2612" s="20">
        <f t="shared" si="480"/>
        <v>3.259903018856148E-5</v>
      </c>
      <c r="E2612" s="10">
        <f>SUM($C$5:C2612)/SUM($C$5:$C$3941)</f>
        <v>0.98450060130017347</v>
      </c>
      <c r="F2612" t="str">
        <f t="shared" si="481"/>
        <v>C</v>
      </c>
      <c r="G2612" s="21">
        <v>0.2309684857801691</v>
      </c>
      <c r="H2612" s="22">
        <f t="shared" si="482"/>
        <v>0.13858109146810146</v>
      </c>
      <c r="I2612" s="23">
        <v>25.01923076923077</v>
      </c>
      <c r="J2612" s="23">
        <v>94.070789028349765</v>
      </c>
      <c r="K2612" s="24">
        <f t="shared" si="483"/>
        <v>3.7599393001338877</v>
      </c>
      <c r="L2612" t="str">
        <f t="shared" si="484"/>
        <v>Z</v>
      </c>
      <c r="M2612" s="10">
        <f t="shared" si="485"/>
        <v>0.9</v>
      </c>
      <c r="N2612" s="24">
        <f t="shared" si="486"/>
        <v>1.2815515655446006</v>
      </c>
      <c r="O2612" s="25">
        <f t="shared" si="487"/>
        <v>170.49273201566496</v>
      </c>
      <c r="P2612" s="8">
        <f t="shared" si="488"/>
        <v>221</v>
      </c>
      <c r="Q2612" s="8">
        <f t="shared" si="489"/>
        <v>1301</v>
      </c>
      <c r="R2612" s="8">
        <f t="shared" si="490"/>
        <v>1370.2558262710322</v>
      </c>
      <c r="S2612" s="8">
        <f t="shared" si="491"/>
        <v>1371</v>
      </c>
      <c r="T2612" t="s">
        <v>62</v>
      </c>
    </row>
    <row r="2613" spans="1:20" x14ac:dyDescent="0.35">
      <c r="A2613" s="18" t="s">
        <v>5272</v>
      </c>
      <c r="B2613" s="18" t="s">
        <v>5273</v>
      </c>
      <c r="C2613" s="19">
        <v>300.3</v>
      </c>
      <c r="D2613" s="20">
        <f t="shared" si="480"/>
        <v>3.257841780300513E-5</v>
      </c>
      <c r="E2613" s="10">
        <f>SUM($C$5:C2613)/SUM($C$5:$C$3941)</f>
        <v>0.9845331797179766</v>
      </c>
      <c r="F2613" t="str">
        <f t="shared" si="481"/>
        <v>C</v>
      </c>
      <c r="G2613" s="21">
        <v>1.65</v>
      </c>
      <c r="H2613" s="22">
        <f t="shared" si="482"/>
        <v>0.98999999999999988</v>
      </c>
      <c r="I2613" s="23">
        <v>3.5</v>
      </c>
      <c r="J2613" s="23">
        <v>8.698658900466592</v>
      </c>
      <c r="K2613" s="24">
        <f t="shared" si="483"/>
        <v>2.4853311144190262</v>
      </c>
      <c r="L2613" t="str">
        <f t="shared" si="484"/>
        <v>Z</v>
      </c>
      <c r="M2613" s="10">
        <f t="shared" si="485"/>
        <v>0.9</v>
      </c>
      <c r="N2613" s="24">
        <f t="shared" si="486"/>
        <v>1.2815515655446006</v>
      </c>
      <c r="O2613" s="25">
        <f t="shared" si="487"/>
        <v>15.765341570229475</v>
      </c>
      <c r="P2613" s="8">
        <f t="shared" si="488"/>
        <v>23</v>
      </c>
      <c r="Q2613" s="8">
        <f t="shared" si="489"/>
        <v>182</v>
      </c>
      <c r="R2613" s="8">
        <f t="shared" si="490"/>
        <v>191.7489941764409</v>
      </c>
      <c r="S2613" s="8">
        <f t="shared" si="491"/>
        <v>192</v>
      </c>
      <c r="T2613" t="s">
        <v>175</v>
      </c>
    </row>
    <row r="2614" spans="1:20" x14ac:dyDescent="0.35">
      <c r="A2614" s="18" t="s">
        <v>5274</v>
      </c>
      <c r="B2614" s="18" t="s">
        <v>5275</v>
      </c>
      <c r="C2614" s="19">
        <v>300.3</v>
      </c>
      <c r="D2614" s="20">
        <f t="shared" si="480"/>
        <v>3.257841780300513E-5</v>
      </c>
      <c r="E2614" s="10">
        <f>SUM($C$5:C2614)/SUM($C$5:$C$3941)</f>
        <v>0.98456575813577973</v>
      </c>
      <c r="F2614" t="str">
        <f t="shared" si="481"/>
        <v>C</v>
      </c>
      <c r="G2614" s="21">
        <v>1.65</v>
      </c>
      <c r="H2614" s="22">
        <f t="shared" si="482"/>
        <v>0.98999999999999988</v>
      </c>
      <c r="I2614" s="23">
        <v>3.5</v>
      </c>
      <c r="J2614" s="23">
        <v>6.4458528999538247</v>
      </c>
      <c r="K2614" s="24">
        <f t="shared" si="483"/>
        <v>1.8416722571296642</v>
      </c>
      <c r="L2614" t="str">
        <f t="shared" si="484"/>
        <v>Y</v>
      </c>
      <c r="M2614" s="10">
        <f t="shared" si="485"/>
        <v>0.9</v>
      </c>
      <c r="N2614" s="24">
        <f t="shared" si="486"/>
        <v>1.2815515655446006</v>
      </c>
      <c r="O2614" s="25">
        <f t="shared" si="487"/>
        <v>11.682383898715162</v>
      </c>
      <c r="P2614" s="8">
        <f t="shared" si="488"/>
        <v>19</v>
      </c>
      <c r="Q2614" s="8">
        <f t="shared" si="489"/>
        <v>182</v>
      </c>
      <c r="R2614" s="8">
        <f t="shared" si="490"/>
        <v>191.7489941764409</v>
      </c>
      <c r="S2614" s="8">
        <f t="shared" si="491"/>
        <v>192</v>
      </c>
      <c r="T2614" t="s">
        <v>62</v>
      </c>
    </row>
    <row r="2615" spans="1:20" x14ac:dyDescent="0.35">
      <c r="A2615" s="18" t="s">
        <v>5276</v>
      </c>
      <c r="B2615" s="18" t="s">
        <v>5277</v>
      </c>
      <c r="C2615" s="19">
        <v>299.24</v>
      </c>
      <c r="D2615" s="20">
        <f t="shared" si="480"/>
        <v>3.2463422388848674E-5</v>
      </c>
      <c r="E2615" s="10">
        <f>SUM($C$5:C2615)/SUM($C$5:$C$3941)</f>
        <v>0.98459822155816856</v>
      </c>
      <c r="F2615" t="str">
        <f t="shared" si="481"/>
        <v>C</v>
      </c>
      <c r="G2615" s="21">
        <v>5.1593103448275874</v>
      </c>
      <c r="H2615" s="22">
        <f t="shared" si="482"/>
        <v>3.0955862068965523</v>
      </c>
      <c r="I2615" s="23">
        <v>1.115384615384615</v>
      </c>
      <c r="J2615" s="23">
        <v>4.022748285779147</v>
      </c>
      <c r="K2615" s="24">
        <f t="shared" si="483"/>
        <v>3.6066019113882022</v>
      </c>
      <c r="L2615" t="str">
        <f t="shared" si="484"/>
        <v>Z</v>
      </c>
      <c r="M2615" s="10">
        <f t="shared" si="485"/>
        <v>0.9</v>
      </c>
      <c r="N2615" s="24">
        <f t="shared" si="486"/>
        <v>1.2815515655446006</v>
      </c>
      <c r="O2615" s="25">
        <f t="shared" si="487"/>
        <v>7.2907791306728367</v>
      </c>
      <c r="P2615" s="8">
        <f t="shared" si="488"/>
        <v>10</v>
      </c>
      <c r="Q2615" s="8">
        <f t="shared" si="489"/>
        <v>57.999999999999979</v>
      </c>
      <c r="R2615" s="8">
        <f t="shared" si="490"/>
        <v>61.214956211423456</v>
      </c>
      <c r="S2615" s="8">
        <f t="shared" si="491"/>
        <v>62</v>
      </c>
      <c r="T2615" t="s">
        <v>62</v>
      </c>
    </row>
    <row r="2616" spans="1:20" x14ac:dyDescent="0.35">
      <c r="A2616" s="18" t="s">
        <v>5278</v>
      </c>
      <c r="B2616" s="18" t="s">
        <v>5279</v>
      </c>
      <c r="C2616" s="19">
        <v>298.49</v>
      </c>
      <c r="D2616" s="20">
        <f t="shared" si="480"/>
        <v>3.2382057709020989E-5</v>
      </c>
      <c r="E2616" s="10">
        <f>SUM($C$5:C2616)/SUM($C$5:$C$3941)</f>
        <v>0.98463060361587762</v>
      </c>
      <c r="F2616" t="str">
        <f t="shared" si="481"/>
        <v>C</v>
      </c>
      <c r="G2616" s="21">
        <v>6.633111111111111</v>
      </c>
      <c r="H2616" s="22">
        <f t="shared" si="482"/>
        <v>3.9798666666666662</v>
      </c>
      <c r="I2616" s="23">
        <v>0.86538461538461542</v>
      </c>
      <c r="J2616" s="23">
        <v>1.4006839527334309</v>
      </c>
      <c r="K2616" s="24">
        <f t="shared" si="483"/>
        <v>1.6185681231586313</v>
      </c>
      <c r="L2616" t="str">
        <f t="shared" si="484"/>
        <v>Y</v>
      </c>
      <c r="M2616" s="10">
        <f t="shared" si="485"/>
        <v>0.9</v>
      </c>
      <c r="N2616" s="24">
        <f t="shared" si="486"/>
        <v>1.2815515655446006</v>
      </c>
      <c r="O2616" s="25">
        <f t="shared" si="487"/>
        <v>2.5385822342794953</v>
      </c>
      <c r="P2616" s="8">
        <f t="shared" si="488"/>
        <v>5</v>
      </c>
      <c r="Q2616" s="8">
        <f t="shared" si="489"/>
        <v>45</v>
      </c>
      <c r="R2616" s="8">
        <f t="shared" si="490"/>
        <v>47.553993427093125</v>
      </c>
      <c r="S2616" s="8">
        <f t="shared" si="491"/>
        <v>48</v>
      </c>
      <c r="T2616" t="s">
        <v>62</v>
      </c>
    </row>
    <row r="2617" spans="1:20" x14ac:dyDescent="0.35">
      <c r="A2617" s="18" t="s">
        <v>5280</v>
      </c>
      <c r="B2617" s="18" t="s">
        <v>5281</v>
      </c>
      <c r="C2617" s="19">
        <v>298.33999999999997</v>
      </c>
      <c r="D2617" s="20">
        <f t="shared" si="480"/>
        <v>3.2365784773055445E-5</v>
      </c>
      <c r="E2617" s="10">
        <f>SUM($C$5:C2617)/SUM($C$5:$C$3941)</f>
        <v>0.98466296940065068</v>
      </c>
      <c r="F2617" t="str">
        <f t="shared" si="481"/>
        <v>C</v>
      </c>
      <c r="G2617" s="21">
        <v>0.68583908045977016</v>
      </c>
      <c r="H2617" s="22">
        <f t="shared" si="482"/>
        <v>0.4115034482758621</v>
      </c>
      <c r="I2617" s="23">
        <v>8.365384615384615</v>
      </c>
      <c r="J2617" s="23">
        <v>14.8654472983016</v>
      </c>
      <c r="K2617" s="24">
        <f t="shared" si="483"/>
        <v>1.7770189873831799</v>
      </c>
      <c r="L2617" t="str">
        <f t="shared" si="484"/>
        <v>Y</v>
      </c>
      <c r="M2617" s="10">
        <f t="shared" si="485"/>
        <v>0.9</v>
      </c>
      <c r="N2617" s="24">
        <f t="shared" si="486"/>
        <v>1.2815515655446006</v>
      </c>
      <c r="O2617" s="25">
        <f t="shared" si="487"/>
        <v>26.941952424344258</v>
      </c>
      <c r="P2617" s="8">
        <f t="shared" si="488"/>
        <v>44</v>
      </c>
      <c r="Q2617" s="8">
        <f t="shared" si="489"/>
        <v>435</v>
      </c>
      <c r="R2617" s="8">
        <f t="shared" si="490"/>
        <v>459.80415019823238</v>
      </c>
      <c r="S2617" s="8">
        <f t="shared" si="491"/>
        <v>460</v>
      </c>
      <c r="T2617" t="s">
        <v>175</v>
      </c>
    </row>
    <row r="2618" spans="1:20" x14ac:dyDescent="0.35">
      <c r="A2618" s="18" t="s">
        <v>5282</v>
      </c>
      <c r="B2618" s="18" t="s">
        <v>5283</v>
      </c>
      <c r="C2618" s="19">
        <v>297.98</v>
      </c>
      <c r="D2618" s="20">
        <f t="shared" si="480"/>
        <v>3.2326729726738158E-5</v>
      </c>
      <c r="E2618" s="10">
        <f>SUM($C$5:C2618)/SUM($C$5:$C$3941)</f>
        <v>0.98469529613037743</v>
      </c>
      <c r="F2618" t="str">
        <f t="shared" si="481"/>
        <v>C</v>
      </c>
      <c r="G2618" s="21">
        <v>3.04061224489796</v>
      </c>
      <c r="H2618" s="22">
        <f t="shared" si="482"/>
        <v>1.824367346938776</v>
      </c>
      <c r="I2618" s="23">
        <v>1.884615384615385</v>
      </c>
      <c r="J2618" s="23">
        <v>4.300724271670429</v>
      </c>
      <c r="K2618" s="24">
        <f t="shared" si="483"/>
        <v>2.2820169604781864</v>
      </c>
      <c r="L2618" t="str">
        <f t="shared" si="484"/>
        <v>Z</v>
      </c>
      <c r="M2618" s="10">
        <f t="shared" si="485"/>
        <v>0.9</v>
      </c>
      <c r="N2618" s="24">
        <f t="shared" si="486"/>
        <v>1.2815515655446006</v>
      </c>
      <c r="O2618" s="25">
        <f t="shared" si="487"/>
        <v>7.7945793619547272</v>
      </c>
      <c r="P2618" s="8">
        <f t="shared" si="488"/>
        <v>12</v>
      </c>
      <c r="Q2618" s="8">
        <f t="shared" si="489"/>
        <v>98.000000000000028</v>
      </c>
      <c r="R2618" s="8">
        <f t="shared" si="490"/>
        <v>103.65061670546633</v>
      </c>
      <c r="S2618" s="8">
        <f t="shared" si="491"/>
        <v>104</v>
      </c>
      <c r="T2618" t="s">
        <v>62</v>
      </c>
    </row>
    <row r="2619" spans="1:20" x14ac:dyDescent="0.35">
      <c r="A2619" s="18" t="s">
        <v>5284</v>
      </c>
      <c r="B2619" s="18" t="s">
        <v>5285</v>
      </c>
      <c r="C2619" s="19">
        <v>297.44</v>
      </c>
      <c r="D2619" s="20">
        <f t="shared" si="480"/>
        <v>3.2268147157262223E-5</v>
      </c>
      <c r="E2619" s="10">
        <f>SUM($C$5:C2619)/SUM($C$5:$C$3941)</f>
        <v>0.98472756427753461</v>
      </c>
      <c r="F2619" t="str">
        <f t="shared" si="481"/>
        <v>C</v>
      </c>
      <c r="G2619" s="21">
        <v>1.69</v>
      </c>
      <c r="H2619" s="22">
        <f t="shared" si="482"/>
        <v>1.014</v>
      </c>
      <c r="I2619" s="23">
        <v>3.384615384615385</v>
      </c>
      <c r="J2619" s="23">
        <v>7.0659466322605882</v>
      </c>
      <c r="K2619" s="24">
        <f t="shared" si="483"/>
        <v>2.0876660504406281</v>
      </c>
      <c r="L2619" t="str">
        <f t="shared" si="484"/>
        <v>Z</v>
      </c>
      <c r="M2619" s="10">
        <f t="shared" si="485"/>
        <v>0.9</v>
      </c>
      <c r="N2619" s="24">
        <f t="shared" si="486"/>
        <v>1.2815515655446006</v>
      </c>
      <c r="O2619" s="25">
        <f t="shared" si="487"/>
        <v>12.806234093007777</v>
      </c>
      <c r="P2619" s="8">
        <f t="shared" si="488"/>
        <v>20</v>
      </c>
      <c r="Q2619" s="8">
        <f t="shared" si="489"/>
        <v>176.00000000000003</v>
      </c>
      <c r="R2619" s="8">
        <f t="shared" si="490"/>
        <v>186.31694486753796</v>
      </c>
      <c r="S2619" s="8">
        <f t="shared" si="491"/>
        <v>187</v>
      </c>
      <c r="T2619" t="s">
        <v>175</v>
      </c>
    </row>
    <row r="2620" spans="1:20" x14ac:dyDescent="0.35">
      <c r="A2620" s="18" t="s">
        <v>5286</v>
      </c>
      <c r="B2620" s="18" t="s">
        <v>5287</v>
      </c>
      <c r="C2620" s="19">
        <v>296.43</v>
      </c>
      <c r="D2620" s="20">
        <f t="shared" si="480"/>
        <v>3.2158576055094277E-5</v>
      </c>
      <c r="E2620" s="10">
        <f>SUM($C$5:C2620)/SUM($C$5:$C$3941)</f>
        <v>0.9847597228535897</v>
      </c>
      <c r="F2620" t="str">
        <f t="shared" si="481"/>
        <v>C</v>
      </c>
      <c r="G2620" s="21">
        <v>1.8185889570552149</v>
      </c>
      <c r="H2620" s="22">
        <f t="shared" si="482"/>
        <v>1.091153374233129</v>
      </c>
      <c r="I2620" s="23">
        <v>3.134615384615385</v>
      </c>
      <c r="J2620" s="23">
        <v>7.841640600037139</v>
      </c>
      <c r="K2620" s="24">
        <f t="shared" si="483"/>
        <v>2.5016276760854672</v>
      </c>
      <c r="L2620" t="str">
        <f t="shared" si="484"/>
        <v>Z</v>
      </c>
      <c r="M2620" s="10">
        <f t="shared" si="485"/>
        <v>0.9</v>
      </c>
      <c r="N2620" s="24">
        <f t="shared" si="486"/>
        <v>1.2815515655446006</v>
      </c>
      <c r="O2620" s="25">
        <f t="shared" si="487"/>
        <v>14.212092225381255</v>
      </c>
      <c r="P2620" s="8">
        <f t="shared" si="488"/>
        <v>21</v>
      </c>
      <c r="Q2620" s="8">
        <f t="shared" si="489"/>
        <v>163.00000000000003</v>
      </c>
      <c r="R2620" s="8">
        <f t="shared" si="490"/>
        <v>172.84861343028442</v>
      </c>
      <c r="S2620" s="8">
        <f t="shared" si="491"/>
        <v>173</v>
      </c>
      <c r="T2620" t="s">
        <v>62</v>
      </c>
    </row>
    <row r="2621" spans="1:20" x14ac:dyDescent="0.35">
      <c r="A2621" s="18" t="s">
        <v>5288</v>
      </c>
      <c r="B2621" s="18" t="s">
        <v>5289</v>
      </c>
      <c r="C2621" s="19">
        <v>295.64999999999998</v>
      </c>
      <c r="D2621" s="20">
        <f t="shared" si="480"/>
        <v>3.2073956788073482E-5</v>
      </c>
      <c r="E2621" s="10">
        <f>SUM($C$5:C2621)/SUM($C$5:$C$3941)</f>
        <v>0.98479179681037776</v>
      </c>
      <c r="F2621" t="str">
        <f t="shared" si="481"/>
        <v>C</v>
      </c>
      <c r="G2621" s="21">
        <v>0.41936170212765961</v>
      </c>
      <c r="H2621" s="22">
        <f t="shared" si="482"/>
        <v>0.25161702127659574</v>
      </c>
      <c r="I2621" s="23">
        <v>13.55769230769231</v>
      </c>
      <c r="J2621" s="23">
        <v>30.230106705615199</v>
      </c>
      <c r="K2621" s="24">
        <f t="shared" si="483"/>
        <v>2.2297383669389932</v>
      </c>
      <c r="L2621" t="str">
        <f t="shared" si="484"/>
        <v>Z</v>
      </c>
      <c r="M2621" s="10">
        <f t="shared" si="485"/>
        <v>0.9</v>
      </c>
      <c r="N2621" s="24">
        <f t="shared" si="486"/>
        <v>1.2815515655446006</v>
      </c>
      <c r="O2621" s="25">
        <f t="shared" si="487"/>
        <v>54.788670687264691</v>
      </c>
      <c r="P2621" s="8">
        <f t="shared" si="488"/>
        <v>82</v>
      </c>
      <c r="Q2621" s="8">
        <f t="shared" si="489"/>
        <v>705.00000000000011</v>
      </c>
      <c r="R2621" s="8">
        <f t="shared" si="490"/>
        <v>748.58228935574471</v>
      </c>
      <c r="S2621" s="8">
        <f t="shared" si="491"/>
        <v>749</v>
      </c>
      <c r="T2621" t="s">
        <v>62</v>
      </c>
    </row>
    <row r="2622" spans="1:20" x14ac:dyDescent="0.35">
      <c r="A2622" s="18" t="s">
        <v>5290</v>
      </c>
      <c r="B2622" s="18" t="s">
        <v>5291</v>
      </c>
      <c r="C2622" s="19">
        <v>295.60000000000002</v>
      </c>
      <c r="D2622" s="20">
        <f t="shared" si="480"/>
        <v>3.2068532476084972E-5</v>
      </c>
      <c r="E2622" s="10">
        <f>SUM($C$5:C2622)/SUM($C$5:$C$3941)</f>
        <v>0.98482386534285382</v>
      </c>
      <c r="F2622" t="str">
        <f t="shared" si="481"/>
        <v>C</v>
      </c>
      <c r="G2622" s="21">
        <v>0.90121951219512186</v>
      </c>
      <c r="H2622" s="22">
        <f t="shared" si="482"/>
        <v>0.5407317073170731</v>
      </c>
      <c r="I2622" s="23">
        <v>6.3076923076923066</v>
      </c>
      <c r="J2622" s="23">
        <v>19.45284742657249</v>
      </c>
      <c r="K2622" s="24">
        <f t="shared" si="483"/>
        <v>3.0839880066517367</v>
      </c>
      <c r="L2622" t="str">
        <f t="shared" si="484"/>
        <v>Z</v>
      </c>
      <c r="M2622" s="10">
        <f t="shared" si="485"/>
        <v>0.9</v>
      </c>
      <c r="N2622" s="24">
        <f t="shared" si="486"/>
        <v>1.2815515655446006</v>
      </c>
      <c r="O2622" s="25">
        <f t="shared" si="487"/>
        <v>35.256099555418196</v>
      </c>
      <c r="P2622" s="8">
        <f t="shared" si="488"/>
        <v>48</v>
      </c>
      <c r="Q2622" s="8">
        <f t="shared" si="489"/>
        <v>327.99999999999994</v>
      </c>
      <c r="R2622" s="8">
        <f t="shared" si="490"/>
        <v>348.30603665980021</v>
      </c>
      <c r="S2622" s="8">
        <f t="shared" si="491"/>
        <v>349</v>
      </c>
      <c r="T2622" t="s">
        <v>175</v>
      </c>
    </row>
    <row r="2623" spans="1:20" x14ac:dyDescent="0.35">
      <c r="A2623" s="18" t="s">
        <v>5292</v>
      </c>
      <c r="B2623" s="18" t="s">
        <v>5293</v>
      </c>
      <c r="C2623" s="19">
        <v>295.52999999999997</v>
      </c>
      <c r="D2623" s="20">
        <f t="shared" si="480"/>
        <v>3.2060938439301048E-5</v>
      </c>
      <c r="E2623" s="10">
        <f>SUM($C$5:C2623)/SUM($C$5:$C$3941)</f>
        <v>0.98485592628129304</v>
      </c>
      <c r="F2623" t="str">
        <f t="shared" si="481"/>
        <v>C</v>
      </c>
      <c r="G2623" s="21">
        <v>1.623791208791209</v>
      </c>
      <c r="H2623" s="22">
        <f t="shared" si="482"/>
        <v>0.97427472527472536</v>
      </c>
      <c r="I2623" s="23">
        <v>3.5</v>
      </c>
      <c r="J2623" s="23">
        <v>15.05610422751529</v>
      </c>
      <c r="K2623" s="24">
        <f t="shared" si="483"/>
        <v>4.3017440650043683</v>
      </c>
      <c r="L2623" t="str">
        <f t="shared" si="484"/>
        <v>Z</v>
      </c>
      <c r="M2623" s="10">
        <f t="shared" si="485"/>
        <v>0.9</v>
      </c>
      <c r="N2623" s="24">
        <f t="shared" si="486"/>
        <v>1.2815515655446006</v>
      </c>
      <c r="O2623" s="25">
        <f t="shared" si="487"/>
        <v>27.287496679634422</v>
      </c>
      <c r="P2623" s="8">
        <f t="shared" si="488"/>
        <v>35</v>
      </c>
      <c r="Q2623" s="8">
        <f t="shared" si="489"/>
        <v>182</v>
      </c>
      <c r="R2623" s="8">
        <f t="shared" si="490"/>
        <v>193.2902615500185</v>
      </c>
      <c r="S2623" s="8">
        <f t="shared" si="491"/>
        <v>194</v>
      </c>
      <c r="T2623" t="s">
        <v>175</v>
      </c>
    </row>
    <row r="2624" spans="1:20" x14ac:dyDescent="0.35">
      <c r="A2624" s="18" t="s">
        <v>5294</v>
      </c>
      <c r="B2624" s="18" t="s">
        <v>5295</v>
      </c>
      <c r="C2624" s="19">
        <v>294.81</v>
      </c>
      <c r="D2624" s="20">
        <f t="shared" si="480"/>
        <v>3.1982828346666473E-5</v>
      </c>
      <c r="E2624" s="10">
        <f>SUM($C$5:C2624)/SUM($C$5:$C$3941)</f>
        <v>0.98488790910963986</v>
      </c>
      <c r="F2624" t="str">
        <f t="shared" si="481"/>
        <v>C</v>
      </c>
      <c r="G2624" s="21">
        <v>1.0878597785977859</v>
      </c>
      <c r="H2624" s="22">
        <f t="shared" si="482"/>
        <v>0.65271586715867158</v>
      </c>
      <c r="I2624" s="23">
        <v>5.2115384615384617</v>
      </c>
      <c r="J2624" s="23">
        <v>9.1722867729672792</v>
      </c>
      <c r="K2624" s="24">
        <f t="shared" si="483"/>
        <v>1.7599959859568211</v>
      </c>
      <c r="L2624" t="str">
        <f t="shared" si="484"/>
        <v>Y</v>
      </c>
      <c r="M2624" s="10">
        <f t="shared" si="485"/>
        <v>0.9</v>
      </c>
      <c r="N2624" s="24">
        <f t="shared" si="486"/>
        <v>1.2815515655446006</v>
      </c>
      <c r="O2624" s="25">
        <f t="shared" si="487"/>
        <v>16.623738855672396</v>
      </c>
      <c r="P2624" s="8">
        <f t="shared" si="488"/>
        <v>28</v>
      </c>
      <c r="Q2624" s="8">
        <f t="shared" si="489"/>
        <v>271</v>
      </c>
      <c r="R2624" s="8">
        <f t="shared" si="490"/>
        <v>288.16256293175115</v>
      </c>
      <c r="S2624" s="8">
        <f t="shared" si="491"/>
        <v>289</v>
      </c>
      <c r="T2624" t="s">
        <v>62</v>
      </c>
    </row>
    <row r="2625" spans="1:20" x14ac:dyDescent="0.35">
      <c r="A2625" s="18" t="s">
        <v>5296</v>
      </c>
      <c r="B2625" s="18" t="s">
        <v>5297</v>
      </c>
      <c r="C2625" s="19">
        <v>294.42</v>
      </c>
      <c r="D2625" s="20">
        <f t="shared" si="480"/>
        <v>3.1940518713156083E-5</v>
      </c>
      <c r="E2625" s="10">
        <f>SUM($C$5:C2625)/SUM($C$5:$C$3941)</f>
        <v>0.98491984962835299</v>
      </c>
      <c r="F2625" t="str">
        <f t="shared" si="481"/>
        <v>C</v>
      </c>
      <c r="G2625" s="21">
        <v>0.46733333333333338</v>
      </c>
      <c r="H2625" s="22">
        <f t="shared" si="482"/>
        <v>0.28040000000000004</v>
      </c>
      <c r="I2625" s="23">
        <v>12.11538461538461</v>
      </c>
      <c r="J2625" s="23">
        <v>49.753373654911577</v>
      </c>
      <c r="K2625" s="24">
        <f t="shared" si="483"/>
        <v>4.1066276667546084</v>
      </c>
      <c r="L2625" t="str">
        <f t="shared" si="484"/>
        <v>Z</v>
      </c>
      <c r="M2625" s="10">
        <f t="shared" si="485"/>
        <v>0.9</v>
      </c>
      <c r="N2625" s="24">
        <f t="shared" si="486"/>
        <v>1.2815515655446006</v>
      </c>
      <c r="O2625" s="25">
        <f t="shared" si="487"/>
        <v>90.172397712808788</v>
      </c>
      <c r="P2625" s="8">
        <f t="shared" si="488"/>
        <v>115</v>
      </c>
      <c r="Q2625" s="8">
        <f t="shared" si="489"/>
        <v>629.99999999999966</v>
      </c>
      <c r="R2625" s="8">
        <f t="shared" si="490"/>
        <v>670.34174859873349</v>
      </c>
      <c r="S2625" s="8">
        <f t="shared" si="491"/>
        <v>671</v>
      </c>
      <c r="T2625" t="s">
        <v>175</v>
      </c>
    </row>
    <row r="2626" spans="1:20" x14ac:dyDescent="0.35">
      <c r="A2626" s="18" t="s">
        <v>5298</v>
      </c>
      <c r="B2626" s="18" t="s">
        <v>5299</v>
      </c>
      <c r="C2626" s="19">
        <v>294</v>
      </c>
      <c r="D2626" s="20">
        <f t="shared" si="480"/>
        <v>3.1894954492452575E-5</v>
      </c>
      <c r="E2626" s="10">
        <f>SUM($C$5:C2626)/SUM($C$5:$C$3941)</f>
        <v>0.9849517445828454</v>
      </c>
      <c r="F2626" t="str">
        <f t="shared" si="481"/>
        <v>C</v>
      </c>
      <c r="G2626" s="21">
        <v>0.42</v>
      </c>
      <c r="H2626" s="22">
        <f t="shared" si="482"/>
        <v>0.252</v>
      </c>
      <c r="I2626" s="23">
        <v>13.46153846153846</v>
      </c>
      <c r="J2626" s="23">
        <v>48.370896102342257</v>
      </c>
      <c r="K2626" s="24">
        <f t="shared" si="483"/>
        <v>3.5932665676025684</v>
      </c>
      <c r="L2626" t="str">
        <f t="shared" si="484"/>
        <v>Z</v>
      </c>
      <c r="M2626" s="10">
        <f t="shared" si="485"/>
        <v>0.9</v>
      </c>
      <c r="N2626" s="24">
        <f t="shared" si="486"/>
        <v>1.2815515655446006</v>
      </c>
      <c r="O2626" s="25">
        <f t="shared" si="487"/>
        <v>87.66681253251609</v>
      </c>
      <c r="P2626" s="8">
        <f t="shared" si="488"/>
        <v>115</v>
      </c>
      <c r="Q2626" s="8">
        <f t="shared" si="489"/>
        <v>699.99999999999989</v>
      </c>
      <c r="R2626" s="8">
        <f t="shared" si="490"/>
        <v>745.35599249992981</v>
      </c>
      <c r="S2626" s="8">
        <f t="shared" si="491"/>
        <v>746</v>
      </c>
      <c r="T2626" t="s">
        <v>175</v>
      </c>
    </row>
    <row r="2627" spans="1:20" x14ac:dyDescent="0.35">
      <c r="A2627" s="18" t="s">
        <v>5300</v>
      </c>
      <c r="B2627" s="18" t="s">
        <v>5301</v>
      </c>
      <c r="C2627" s="19">
        <v>293.85000000000002</v>
      </c>
      <c r="D2627" s="20">
        <f t="shared" si="480"/>
        <v>3.1878681556487045E-5</v>
      </c>
      <c r="E2627" s="10">
        <f>SUM($C$5:C2627)/SUM($C$5:$C$3941)</f>
        <v>0.98498362326440181</v>
      </c>
      <c r="F2627" t="str">
        <f t="shared" si="481"/>
        <v>C</v>
      </c>
      <c r="G2627" s="21">
        <v>0.43858208955223882</v>
      </c>
      <c r="H2627" s="22">
        <f t="shared" si="482"/>
        <v>0.26314925373134329</v>
      </c>
      <c r="I2627" s="23">
        <v>12.88461538461539</v>
      </c>
      <c r="J2627" s="23">
        <v>25.874246296613119</v>
      </c>
      <c r="K2627" s="24">
        <f t="shared" si="483"/>
        <v>2.0081504588416141</v>
      </c>
      <c r="L2627" t="str">
        <f t="shared" si="484"/>
        <v>Z</v>
      </c>
      <c r="M2627" s="10">
        <f t="shared" si="485"/>
        <v>0.9</v>
      </c>
      <c r="N2627" s="24">
        <f t="shared" si="486"/>
        <v>1.2815515655446006</v>
      </c>
      <c r="O2627" s="25">
        <f t="shared" si="487"/>
        <v>46.89416327342947</v>
      </c>
      <c r="P2627" s="8">
        <f t="shared" si="488"/>
        <v>73</v>
      </c>
      <c r="Q2627" s="8">
        <f t="shared" si="489"/>
        <v>670.00000000000034</v>
      </c>
      <c r="R2627" s="8">
        <f t="shared" si="490"/>
        <v>713.59422681873843</v>
      </c>
      <c r="S2627" s="8">
        <f t="shared" si="491"/>
        <v>714</v>
      </c>
      <c r="T2627" t="s">
        <v>62</v>
      </c>
    </row>
    <row r="2628" spans="1:20" x14ac:dyDescent="0.35">
      <c r="A2628" s="18" t="s">
        <v>5302</v>
      </c>
      <c r="B2628" s="18" t="s">
        <v>5303</v>
      </c>
      <c r="C2628" s="19">
        <v>293.3</v>
      </c>
      <c r="D2628" s="20">
        <f t="shared" si="480"/>
        <v>3.1819014124613407E-5</v>
      </c>
      <c r="E2628" s="10">
        <f>SUM($C$5:C2628)/SUM($C$5:$C$3941)</f>
        <v>0.98501544227852655</v>
      </c>
      <c r="F2628" t="str">
        <f t="shared" si="481"/>
        <v>C</v>
      </c>
      <c r="G2628" s="21">
        <v>0.49796264855687611</v>
      </c>
      <c r="H2628" s="22">
        <f t="shared" si="482"/>
        <v>0.29877758913412567</v>
      </c>
      <c r="I2628" s="23">
        <v>11.32692307692308</v>
      </c>
      <c r="J2628" s="23">
        <v>42.818688037454727</v>
      </c>
      <c r="K2628" s="24">
        <f t="shared" si="483"/>
        <v>3.7802576875172242</v>
      </c>
      <c r="L2628" t="str">
        <f t="shared" si="484"/>
        <v>Z</v>
      </c>
      <c r="M2628" s="10">
        <f t="shared" si="485"/>
        <v>0.9</v>
      </c>
      <c r="N2628" s="24">
        <f t="shared" si="486"/>
        <v>1.2815515655446006</v>
      </c>
      <c r="O2628" s="25">
        <f t="shared" si="487"/>
        <v>77.604059456034449</v>
      </c>
      <c r="P2628" s="8">
        <f t="shared" si="488"/>
        <v>101</v>
      </c>
      <c r="Q2628" s="8">
        <f t="shared" si="489"/>
        <v>589.00000000000023</v>
      </c>
      <c r="R2628" s="8">
        <f t="shared" si="490"/>
        <v>627.91178748698326</v>
      </c>
      <c r="S2628" s="8">
        <f t="shared" si="491"/>
        <v>628</v>
      </c>
      <c r="T2628" t="s">
        <v>62</v>
      </c>
    </row>
    <row r="2629" spans="1:20" x14ac:dyDescent="0.35">
      <c r="A2629" s="18" t="s">
        <v>5304</v>
      </c>
      <c r="B2629" s="18" t="s">
        <v>5305</v>
      </c>
      <c r="C2629" s="19">
        <v>293.25</v>
      </c>
      <c r="D2629" s="20">
        <f t="shared" ref="D2629:D2692" si="492">C2629/SUM($C$5:$C$3941)</f>
        <v>3.181358981262489E-5</v>
      </c>
      <c r="E2629" s="10">
        <f>SUM($C$5:C2629)/SUM($C$5:$C$3941)</f>
        <v>0.98504725586833919</v>
      </c>
      <c r="F2629" t="str">
        <f t="shared" ref="F2629:F2692" si="493">IF(E2629-D2629&lt;CutA,"A",IF(E2629-D2629&lt;CutB,"B","C"))</f>
        <v>C</v>
      </c>
      <c r="G2629" s="21">
        <v>2.5499999999999998</v>
      </c>
      <c r="H2629" s="22">
        <f t="shared" ref="H2629:H2692" si="494">G2629*CostRatio</f>
        <v>1.5299999999999998</v>
      </c>
      <c r="I2629" s="23">
        <v>2.2115384615384621</v>
      </c>
      <c r="J2629" s="23">
        <v>5.4280915595523869</v>
      </c>
      <c r="K2629" s="24">
        <f t="shared" ref="K2629:K2692" si="495">IF(I2629&gt;0,J2629/I2629,0)</f>
        <v>2.4544414008410786</v>
      </c>
      <c r="L2629" t="str">
        <f t="shared" ref="L2629:L2692" si="496">IF(K2629&lt;=CutX,"X",IF(K2629&lt;=CutY,"Y","Z"))</f>
        <v>Z</v>
      </c>
      <c r="M2629" s="10">
        <f t="shared" ref="M2629:M2692" si="497">_xlfn.XLOOKUP(F2629,TargetClass,TargetLevel)</f>
        <v>0.9</v>
      </c>
      <c r="N2629" s="24">
        <f t="shared" ref="N2629:N2692" si="498">_xlfn.NORM.S.INV(M2629)</f>
        <v>1.2815515655446006</v>
      </c>
      <c r="O2629" s="25">
        <f t="shared" ref="O2629:O2692" si="499">N2629*J2629*SQRT(LeadTime)</f>
        <v>9.8378058606520096</v>
      </c>
      <c r="P2629" s="8">
        <f t="shared" ref="P2629:P2692" si="500">ROUNDUP(ROUND(I2629*LeadTime+O2629,6),0)</f>
        <v>15</v>
      </c>
      <c r="Q2629" s="8">
        <f t="shared" ref="Q2629:Q2692" si="501">I2629*WeeksPerYear</f>
        <v>115.00000000000003</v>
      </c>
      <c r="R2629" s="8">
        <f t="shared" ref="R2629:R2692" si="502">SQRT(2*Q2629*OrderCost/(HoldingRate*H2629))</f>
        <v>122.60782902638027</v>
      </c>
      <c r="S2629" s="8">
        <f t="shared" ref="S2629:S2692" si="503">MAX(ROUNDUP(ROUND(R2629,6),0),ROUNDUP(ROUND(I2629,6),0))</f>
        <v>123</v>
      </c>
      <c r="T2629" t="s">
        <v>62</v>
      </c>
    </row>
    <row r="2630" spans="1:20" x14ac:dyDescent="0.35">
      <c r="A2630" s="18" t="s">
        <v>5306</v>
      </c>
      <c r="B2630" s="18" t="s">
        <v>5307</v>
      </c>
      <c r="C2630" s="19">
        <v>292.74</v>
      </c>
      <c r="D2630" s="20">
        <f t="shared" si="492"/>
        <v>3.1758261830342065E-5</v>
      </c>
      <c r="E2630" s="10">
        <f>SUM($C$5:C2630)/SUM($C$5:$C$3941)</f>
        <v>0.98507901413016952</v>
      </c>
      <c r="F2630" t="str">
        <f t="shared" si="493"/>
        <v>C</v>
      </c>
      <c r="G2630" s="21">
        <v>0.55759999999999998</v>
      </c>
      <c r="H2630" s="22">
        <f t="shared" si="494"/>
        <v>0.33455999999999997</v>
      </c>
      <c r="I2630" s="23">
        <v>10.09615384615385</v>
      </c>
      <c r="J2630" s="23">
        <v>27.747644037339931</v>
      </c>
      <c r="K2630" s="24">
        <f t="shared" si="495"/>
        <v>2.7483380760793827</v>
      </c>
      <c r="L2630" t="str">
        <f t="shared" si="496"/>
        <v>Z</v>
      </c>
      <c r="M2630" s="10">
        <f t="shared" si="497"/>
        <v>0.9</v>
      </c>
      <c r="N2630" s="24">
        <f t="shared" si="498"/>
        <v>1.2815515655446006</v>
      </c>
      <c r="O2630" s="25">
        <f t="shared" si="499"/>
        <v>50.28948611772104</v>
      </c>
      <c r="P2630" s="8">
        <f t="shared" si="500"/>
        <v>71</v>
      </c>
      <c r="Q2630" s="8">
        <f t="shared" si="501"/>
        <v>525.00000000000023</v>
      </c>
      <c r="R2630" s="8">
        <f t="shared" si="502"/>
        <v>560.21875210957387</v>
      </c>
      <c r="S2630" s="8">
        <f t="shared" si="503"/>
        <v>561</v>
      </c>
      <c r="T2630" t="s">
        <v>62</v>
      </c>
    </row>
    <row r="2631" spans="1:20" x14ac:dyDescent="0.35">
      <c r="A2631" s="18" t="s">
        <v>5308</v>
      </c>
      <c r="B2631" s="18" t="s">
        <v>5309</v>
      </c>
      <c r="C2631" s="19">
        <v>292.45999999999998</v>
      </c>
      <c r="D2631" s="20">
        <f t="shared" si="492"/>
        <v>3.1727885683206391E-5</v>
      </c>
      <c r="E2631" s="10">
        <f>SUM($C$5:C2631)/SUM($C$5:$C$3941)</f>
        <v>0.9851107420158528</v>
      </c>
      <c r="F2631" t="str">
        <f t="shared" si="493"/>
        <v>C</v>
      </c>
      <c r="G2631" s="21">
        <v>1.0445</v>
      </c>
      <c r="H2631" s="22">
        <f t="shared" si="494"/>
        <v>0.62669999999999992</v>
      </c>
      <c r="I2631" s="23">
        <v>5.384615384615385</v>
      </c>
      <c r="J2631" s="23">
        <v>10.08037084237275</v>
      </c>
      <c r="K2631" s="24">
        <f t="shared" si="495"/>
        <v>1.8720688707263677</v>
      </c>
      <c r="L2631" t="str">
        <f t="shared" si="496"/>
        <v>Y</v>
      </c>
      <c r="M2631" s="10">
        <f t="shared" si="497"/>
        <v>0.9</v>
      </c>
      <c r="N2631" s="24">
        <f t="shared" si="498"/>
        <v>1.2815515655446006</v>
      </c>
      <c r="O2631" s="25">
        <f t="shared" si="499"/>
        <v>18.269539167246091</v>
      </c>
      <c r="P2631" s="8">
        <f t="shared" si="500"/>
        <v>30</v>
      </c>
      <c r="Q2631" s="8">
        <f t="shared" si="501"/>
        <v>280</v>
      </c>
      <c r="R2631" s="8">
        <f t="shared" si="502"/>
        <v>298.9263272086489</v>
      </c>
      <c r="S2631" s="8">
        <f t="shared" si="503"/>
        <v>299</v>
      </c>
      <c r="T2631" t="s">
        <v>62</v>
      </c>
    </row>
    <row r="2632" spans="1:20" x14ac:dyDescent="0.35">
      <c r="A2632" s="18" t="s">
        <v>5310</v>
      </c>
      <c r="B2632" s="18" t="s">
        <v>5311</v>
      </c>
      <c r="C2632" s="19">
        <v>292.27</v>
      </c>
      <c r="D2632" s="20">
        <f t="shared" si="492"/>
        <v>3.1707273297650047E-5</v>
      </c>
      <c r="E2632" s="10">
        <f>SUM($C$5:C2632)/SUM($C$5:$C$3941)</f>
        <v>0.9851424492891504</v>
      </c>
      <c r="F2632" t="str">
        <f t="shared" si="493"/>
        <v>C</v>
      </c>
      <c r="G2632" s="21">
        <v>2.4560504201680669</v>
      </c>
      <c r="H2632" s="22">
        <f t="shared" si="494"/>
        <v>1.47363025210084</v>
      </c>
      <c r="I2632" s="23">
        <v>2.2884615384615379</v>
      </c>
      <c r="J2632" s="23">
        <v>12.24638648338572</v>
      </c>
      <c r="K2632" s="24">
        <f t="shared" si="495"/>
        <v>5.3513621608072066</v>
      </c>
      <c r="L2632" t="str">
        <f t="shared" si="496"/>
        <v>Z</v>
      </c>
      <c r="M2632" s="10">
        <f t="shared" si="497"/>
        <v>0.9</v>
      </c>
      <c r="N2632" s="24">
        <f t="shared" si="498"/>
        <v>1.2815515655446006</v>
      </c>
      <c r="O2632" s="25">
        <f t="shared" si="499"/>
        <v>22.195199066980447</v>
      </c>
      <c r="P2632" s="8">
        <f t="shared" si="500"/>
        <v>27</v>
      </c>
      <c r="Q2632" s="8">
        <f t="shared" si="501"/>
        <v>118.99999999999997</v>
      </c>
      <c r="R2632" s="8">
        <f t="shared" si="502"/>
        <v>127.08497687839667</v>
      </c>
      <c r="S2632" s="8">
        <f t="shared" si="503"/>
        <v>128</v>
      </c>
      <c r="T2632" t="s">
        <v>62</v>
      </c>
    </row>
    <row r="2633" spans="1:20" x14ac:dyDescent="0.35">
      <c r="A2633" s="18" t="s">
        <v>5312</v>
      </c>
      <c r="B2633" s="18" t="s">
        <v>5313</v>
      </c>
      <c r="C2633" s="19">
        <v>292.11</v>
      </c>
      <c r="D2633" s="20">
        <f t="shared" si="492"/>
        <v>3.1689915499286814E-5</v>
      </c>
      <c r="E2633" s="10">
        <f>SUM($C$5:C2633)/SUM($C$5:$C$3941)</f>
        <v>0.98517413920464969</v>
      </c>
      <c r="F2633" t="str">
        <f t="shared" si="493"/>
        <v>C</v>
      </c>
      <c r="G2633" s="21">
        <v>3.140967741935484</v>
      </c>
      <c r="H2633" s="22">
        <f t="shared" si="494"/>
        <v>1.8845806451612903</v>
      </c>
      <c r="I2633" s="23">
        <v>1.788461538461539</v>
      </c>
      <c r="J2633" s="23">
        <v>6.0563903650106363</v>
      </c>
      <c r="K2633" s="24">
        <f t="shared" si="495"/>
        <v>3.3863688062425052</v>
      </c>
      <c r="L2633" t="str">
        <f t="shared" si="496"/>
        <v>Z</v>
      </c>
      <c r="M2633" s="10">
        <f t="shared" si="497"/>
        <v>0.9</v>
      </c>
      <c r="N2633" s="24">
        <f t="shared" si="498"/>
        <v>1.2815515655446006</v>
      </c>
      <c r="O2633" s="25">
        <f t="shared" si="499"/>
        <v>10.976526827821457</v>
      </c>
      <c r="P2633" s="8">
        <f t="shared" si="500"/>
        <v>15</v>
      </c>
      <c r="Q2633" s="8">
        <f t="shared" si="501"/>
        <v>93.000000000000028</v>
      </c>
      <c r="R2633" s="8">
        <f t="shared" si="502"/>
        <v>99.345707922656615</v>
      </c>
      <c r="S2633" s="8">
        <f t="shared" si="503"/>
        <v>100</v>
      </c>
      <c r="T2633" t="s">
        <v>62</v>
      </c>
    </row>
    <row r="2634" spans="1:20" x14ac:dyDescent="0.35">
      <c r="A2634" s="18" t="s">
        <v>5314</v>
      </c>
      <c r="B2634" s="18" t="s">
        <v>5315</v>
      </c>
      <c r="C2634" s="19">
        <v>290.95</v>
      </c>
      <c r="D2634" s="20">
        <f t="shared" si="492"/>
        <v>3.1564071461153324E-5</v>
      </c>
      <c r="E2634" s="10">
        <f>SUM($C$5:C2634)/SUM($C$5:$C$3941)</f>
        <v>0.98520570327611079</v>
      </c>
      <c r="F2634" t="str">
        <f t="shared" si="493"/>
        <v>C</v>
      </c>
      <c r="G2634" s="21">
        <v>1.259523809523809</v>
      </c>
      <c r="H2634" s="22">
        <f t="shared" si="494"/>
        <v>0.75571428571428545</v>
      </c>
      <c r="I2634" s="23">
        <v>4.4423076923076934</v>
      </c>
      <c r="J2634" s="23">
        <v>6.3598417218511409</v>
      </c>
      <c r="K2634" s="24">
        <f t="shared" si="495"/>
        <v>1.4316526819751483</v>
      </c>
      <c r="L2634" t="str">
        <f t="shared" si="496"/>
        <v>Y</v>
      </c>
      <c r="M2634" s="10">
        <f t="shared" si="497"/>
        <v>0.9</v>
      </c>
      <c r="N2634" s="24">
        <f t="shared" si="498"/>
        <v>1.2815515655446006</v>
      </c>
      <c r="O2634" s="25">
        <f t="shared" si="499"/>
        <v>11.526498305641278</v>
      </c>
      <c r="P2634" s="8">
        <f t="shared" si="500"/>
        <v>21</v>
      </c>
      <c r="Q2634" s="8">
        <f t="shared" si="501"/>
        <v>231.00000000000006</v>
      </c>
      <c r="R2634" s="8">
        <f t="shared" si="502"/>
        <v>247.25334274979016</v>
      </c>
      <c r="S2634" s="8">
        <f t="shared" si="503"/>
        <v>248</v>
      </c>
      <c r="T2634" t="s">
        <v>62</v>
      </c>
    </row>
    <row r="2635" spans="1:20" x14ac:dyDescent="0.35">
      <c r="A2635" s="18" t="s">
        <v>5316</v>
      </c>
      <c r="B2635" s="18" t="s">
        <v>5317</v>
      </c>
      <c r="C2635" s="19">
        <v>290.7</v>
      </c>
      <c r="D2635" s="20">
        <f t="shared" si="492"/>
        <v>3.153694990121076E-5</v>
      </c>
      <c r="E2635" s="10">
        <f>SUM($C$5:C2635)/SUM($C$5:$C$3941)</f>
        <v>0.98523724022601189</v>
      </c>
      <c r="F2635" t="str">
        <f t="shared" si="493"/>
        <v>C</v>
      </c>
      <c r="G2635" s="21">
        <v>1.7944444444444441</v>
      </c>
      <c r="H2635" s="22">
        <f t="shared" si="494"/>
        <v>1.0766666666666664</v>
      </c>
      <c r="I2635" s="23">
        <v>3.115384615384615</v>
      </c>
      <c r="J2635" s="23">
        <v>19.93779920412663</v>
      </c>
      <c r="K2635" s="24">
        <f t="shared" si="495"/>
        <v>6.3997873988554623</v>
      </c>
      <c r="L2635" t="str">
        <f t="shared" si="496"/>
        <v>Z</v>
      </c>
      <c r="M2635" s="10">
        <f t="shared" si="497"/>
        <v>0.9</v>
      </c>
      <c r="N2635" s="24">
        <f t="shared" si="498"/>
        <v>1.2815515655446006</v>
      </c>
      <c r="O2635" s="25">
        <f t="shared" si="499"/>
        <v>36.135020146018761</v>
      </c>
      <c r="P2635" s="8">
        <f t="shared" si="500"/>
        <v>43</v>
      </c>
      <c r="Q2635" s="8">
        <f t="shared" si="501"/>
        <v>161.99999999999997</v>
      </c>
      <c r="R2635" s="8">
        <f t="shared" si="502"/>
        <v>173.4729928748736</v>
      </c>
      <c r="S2635" s="8">
        <f t="shared" si="503"/>
        <v>174</v>
      </c>
      <c r="T2635" t="s">
        <v>175</v>
      </c>
    </row>
    <row r="2636" spans="1:20" x14ac:dyDescent="0.35">
      <c r="A2636" s="18" t="s">
        <v>5318</v>
      </c>
      <c r="B2636" s="18" t="s">
        <v>5319</v>
      </c>
      <c r="C2636" s="19">
        <v>289.82</v>
      </c>
      <c r="D2636" s="20">
        <f t="shared" si="492"/>
        <v>3.1441482010212945E-5</v>
      </c>
      <c r="E2636" s="10">
        <f>SUM($C$5:C2636)/SUM($C$5:$C$3941)</f>
        <v>0.98526868170802206</v>
      </c>
      <c r="F2636" t="str">
        <f t="shared" si="493"/>
        <v>C</v>
      </c>
      <c r="G2636" s="21">
        <v>0.57390099009900986</v>
      </c>
      <c r="H2636" s="22">
        <f t="shared" si="494"/>
        <v>0.34434059405940592</v>
      </c>
      <c r="I2636" s="23">
        <v>9.7115384615384617</v>
      </c>
      <c r="J2636" s="23">
        <v>23.760518032959009</v>
      </c>
      <c r="K2636" s="24">
        <f t="shared" si="495"/>
        <v>2.4466275994334028</v>
      </c>
      <c r="L2636" t="str">
        <f t="shared" si="496"/>
        <v>Z</v>
      </c>
      <c r="M2636" s="10">
        <f t="shared" si="497"/>
        <v>0.9</v>
      </c>
      <c r="N2636" s="24">
        <f t="shared" si="498"/>
        <v>1.2815515655446006</v>
      </c>
      <c r="O2636" s="25">
        <f t="shared" si="499"/>
        <v>43.063268368311675</v>
      </c>
      <c r="P2636" s="8">
        <f t="shared" si="500"/>
        <v>63</v>
      </c>
      <c r="Q2636" s="8">
        <f t="shared" si="501"/>
        <v>505</v>
      </c>
      <c r="R2636" s="8">
        <f t="shared" si="502"/>
        <v>541.58493426531345</v>
      </c>
      <c r="S2636" s="8">
        <f t="shared" si="503"/>
        <v>542</v>
      </c>
      <c r="T2636" t="s">
        <v>62</v>
      </c>
    </row>
    <row r="2637" spans="1:20" x14ac:dyDescent="0.35">
      <c r="A2637" s="18" t="s">
        <v>5320</v>
      </c>
      <c r="B2637" s="18" t="s">
        <v>5321</v>
      </c>
      <c r="C2637" s="19">
        <v>288.75</v>
      </c>
      <c r="D2637" s="20">
        <f t="shared" si="492"/>
        <v>3.1325401733658779E-5</v>
      </c>
      <c r="E2637" s="10">
        <f>SUM($C$5:C2637)/SUM($C$5:$C$3941)</f>
        <v>0.98530000710975574</v>
      </c>
      <c r="F2637" t="str">
        <f t="shared" si="493"/>
        <v>C</v>
      </c>
      <c r="G2637" s="21">
        <v>3.75</v>
      </c>
      <c r="H2637" s="22">
        <f t="shared" si="494"/>
        <v>2.25</v>
      </c>
      <c r="I2637" s="23">
        <v>1.4807692307692311</v>
      </c>
      <c r="J2637" s="23">
        <v>2.8866860340928739</v>
      </c>
      <c r="K2637" s="24">
        <f t="shared" si="495"/>
        <v>1.9494503087380444</v>
      </c>
      <c r="L2637" t="str">
        <f t="shared" si="496"/>
        <v>Y</v>
      </c>
      <c r="M2637" s="10">
        <f t="shared" si="497"/>
        <v>0.9</v>
      </c>
      <c r="N2637" s="24">
        <f t="shared" si="498"/>
        <v>1.2815515655446006</v>
      </c>
      <c r="O2637" s="25">
        <f t="shared" si="499"/>
        <v>5.2317939873517902</v>
      </c>
      <c r="P2637" s="8">
        <f t="shared" si="500"/>
        <v>9</v>
      </c>
      <c r="Q2637" s="8">
        <f t="shared" si="501"/>
        <v>77.000000000000014</v>
      </c>
      <c r="R2637" s="8">
        <f t="shared" si="502"/>
        <v>82.731157639939056</v>
      </c>
      <c r="S2637" s="8">
        <f t="shared" si="503"/>
        <v>83</v>
      </c>
      <c r="T2637" t="s">
        <v>175</v>
      </c>
    </row>
    <row r="2638" spans="1:20" x14ac:dyDescent="0.35">
      <c r="A2638" s="18" t="s">
        <v>5322</v>
      </c>
      <c r="B2638" s="18" t="s">
        <v>5323</v>
      </c>
      <c r="C2638" s="19">
        <v>288.18</v>
      </c>
      <c r="D2638" s="20">
        <f t="shared" si="492"/>
        <v>3.1263564576989741E-5</v>
      </c>
      <c r="E2638" s="10">
        <f>SUM($C$5:C2638)/SUM($C$5:$C$3941)</f>
        <v>0.98533127067433268</v>
      </c>
      <c r="F2638" t="str">
        <f t="shared" si="493"/>
        <v>C</v>
      </c>
      <c r="G2638" s="21">
        <v>0.59788381742738594</v>
      </c>
      <c r="H2638" s="22">
        <f t="shared" si="494"/>
        <v>0.35873029045643157</v>
      </c>
      <c r="I2638" s="23">
        <v>9.2692307692307701</v>
      </c>
      <c r="J2638" s="23">
        <v>42.213330941784292</v>
      </c>
      <c r="K2638" s="24">
        <f t="shared" si="495"/>
        <v>4.5541352883252761</v>
      </c>
      <c r="L2638" t="str">
        <f t="shared" si="496"/>
        <v>Z</v>
      </c>
      <c r="M2638" s="10">
        <f t="shared" si="497"/>
        <v>0.9</v>
      </c>
      <c r="N2638" s="24">
        <f t="shared" si="498"/>
        <v>1.2815515655446006</v>
      </c>
      <c r="O2638" s="25">
        <f t="shared" si="499"/>
        <v>76.506917759319037</v>
      </c>
      <c r="P2638" s="8">
        <f t="shared" si="500"/>
        <v>96</v>
      </c>
      <c r="Q2638" s="8">
        <f t="shared" si="501"/>
        <v>482.00000000000006</v>
      </c>
      <c r="R2638" s="8">
        <f t="shared" si="502"/>
        <v>518.38746612969749</v>
      </c>
      <c r="S2638" s="8">
        <f t="shared" si="503"/>
        <v>519</v>
      </c>
      <c r="T2638" t="s">
        <v>62</v>
      </c>
    </row>
    <row r="2639" spans="1:20" x14ac:dyDescent="0.35">
      <c r="A2639" s="18" t="s">
        <v>5324</v>
      </c>
      <c r="B2639" s="18" t="s">
        <v>5325</v>
      </c>
      <c r="C2639" s="19">
        <v>287.72000000000003</v>
      </c>
      <c r="D2639" s="20">
        <f t="shared" si="492"/>
        <v>3.1213660906695427E-5</v>
      </c>
      <c r="E2639" s="10">
        <f>SUM($C$5:C2639)/SUM($C$5:$C$3941)</f>
        <v>0.98536248433523954</v>
      </c>
      <c r="F2639" t="str">
        <f t="shared" si="493"/>
        <v>C</v>
      </c>
      <c r="G2639" s="21">
        <v>6.8504761904761908</v>
      </c>
      <c r="H2639" s="22">
        <f t="shared" si="494"/>
        <v>4.1102857142857143</v>
      </c>
      <c r="I2639" s="23">
        <v>0.80769230769230771</v>
      </c>
      <c r="J2639" s="23">
        <v>2.0678535005042091</v>
      </c>
      <c r="K2639" s="24">
        <f t="shared" si="495"/>
        <v>2.5601995720528303</v>
      </c>
      <c r="L2639" t="str">
        <f t="shared" si="496"/>
        <v>Z</v>
      </c>
      <c r="M2639" s="10">
        <f t="shared" si="497"/>
        <v>0.9</v>
      </c>
      <c r="N2639" s="24">
        <f t="shared" si="498"/>
        <v>1.2815515655446006</v>
      </c>
      <c r="O2639" s="25">
        <f t="shared" si="499"/>
        <v>3.7477520530084099</v>
      </c>
      <c r="P2639" s="8">
        <f t="shared" si="500"/>
        <v>6</v>
      </c>
      <c r="Q2639" s="8">
        <f t="shared" si="501"/>
        <v>42</v>
      </c>
      <c r="R2639" s="8">
        <f t="shared" si="502"/>
        <v>45.206786570873483</v>
      </c>
      <c r="S2639" s="8">
        <f t="shared" si="503"/>
        <v>46</v>
      </c>
      <c r="T2639" t="s">
        <v>62</v>
      </c>
    </row>
    <row r="2640" spans="1:20" x14ac:dyDescent="0.35">
      <c r="A2640" s="18" t="s">
        <v>5326</v>
      </c>
      <c r="B2640" s="18" t="s">
        <v>5327</v>
      </c>
      <c r="C2640" s="19">
        <v>287.67</v>
      </c>
      <c r="D2640" s="20">
        <f t="shared" si="492"/>
        <v>3.1208236594706917E-5</v>
      </c>
      <c r="E2640" s="10">
        <f>SUM($C$5:C2640)/SUM($C$5:$C$3941)</f>
        <v>0.98539369257183418</v>
      </c>
      <c r="F2640" t="str">
        <f t="shared" si="493"/>
        <v>C</v>
      </c>
      <c r="G2640" s="21">
        <v>2.8482178217821779</v>
      </c>
      <c r="H2640" s="22">
        <f t="shared" si="494"/>
        <v>1.7089306930693067</v>
      </c>
      <c r="I2640" s="23">
        <v>1.9423076923076921</v>
      </c>
      <c r="J2640" s="23">
        <v>4.1131709133334864</v>
      </c>
      <c r="K2640" s="24">
        <f t="shared" si="495"/>
        <v>2.1176721533994192</v>
      </c>
      <c r="L2640" t="str">
        <f t="shared" si="496"/>
        <v>Z</v>
      </c>
      <c r="M2640" s="10">
        <f t="shared" si="497"/>
        <v>0.9</v>
      </c>
      <c r="N2640" s="24">
        <f t="shared" si="498"/>
        <v>1.2815515655446006</v>
      </c>
      <c r="O2640" s="25">
        <f t="shared" si="499"/>
        <v>7.4546599800524271</v>
      </c>
      <c r="P2640" s="8">
        <f t="shared" si="500"/>
        <v>12</v>
      </c>
      <c r="Q2640" s="8">
        <f t="shared" si="501"/>
        <v>100.99999999999999</v>
      </c>
      <c r="R2640" s="8">
        <f t="shared" si="502"/>
        <v>108.72100536442194</v>
      </c>
      <c r="S2640" s="8">
        <f t="shared" si="503"/>
        <v>109</v>
      </c>
      <c r="T2640" t="s">
        <v>62</v>
      </c>
    </row>
    <row r="2641" spans="1:20" x14ac:dyDescent="0.35">
      <c r="A2641" s="18" t="s">
        <v>5328</v>
      </c>
      <c r="B2641" s="18" t="s">
        <v>5329</v>
      </c>
      <c r="C2641" s="19">
        <v>287.60000000000002</v>
      </c>
      <c r="D2641" s="20">
        <f t="shared" si="492"/>
        <v>3.1200642557923E-5</v>
      </c>
      <c r="E2641" s="10">
        <f>SUM($C$5:C2641)/SUM($C$5:$C$3941)</f>
        <v>0.98542489321439208</v>
      </c>
      <c r="F2641" t="str">
        <f t="shared" si="493"/>
        <v>C</v>
      </c>
      <c r="G2641" s="21">
        <v>35.950000000000003</v>
      </c>
      <c r="H2641" s="22">
        <f t="shared" si="494"/>
        <v>21.57</v>
      </c>
      <c r="I2641" s="23">
        <v>0.15384615384615391</v>
      </c>
      <c r="J2641" s="23">
        <v>0.53813823519704995</v>
      </c>
      <c r="K2641" s="24">
        <f t="shared" si="495"/>
        <v>3.4978985287808233</v>
      </c>
      <c r="L2641" t="str">
        <f t="shared" si="496"/>
        <v>Z</v>
      </c>
      <c r="M2641" s="10">
        <f t="shared" si="497"/>
        <v>0.9</v>
      </c>
      <c r="N2641" s="24">
        <f t="shared" si="498"/>
        <v>1.2815515655446006</v>
      </c>
      <c r="O2641" s="25">
        <f t="shared" si="499"/>
        <v>0.9753150671797125</v>
      </c>
      <c r="P2641" s="8">
        <f t="shared" si="500"/>
        <v>2</v>
      </c>
      <c r="Q2641" s="8">
        <f t="shared" si="501"/>
        <v>8.0000000000000036</v>
      </c>
      <c r="R2641" s="8">
        <f t="shared" si="502"/>
        <v>8.6126127174654599</v>
      </c>
      <c r="S2641" s="8">
        <f t="shared" si="503"/>
        <v>9</v>
      </c>
      <c r="T2641" t="s">
        <v>62</v>
      </c>
    </row>
    <row r="2642" spans="1:20" x14ac:dyDescent="0.35">
      <c r="A2642" s="18" t="s">
        <v>5330</v>
      </c>
      <c r="B2642" s="18" t="s">
        <v>5331</v>
      </c>
      <c r="C2642" s="19">
        <v>287.57</v>
      </c>
      <c r="D2642" s="20">
        <f t="shared" si="492"/>
        <v>3.119738797072989E-5</v>
      </c>
      <c r="E2642" s="10">
        <f>SUM($C$5:C2642)/SUM($C$5:$C$3941)</f>
        <v>0.98545609060236283</v>
      </c>
      <c r="F2642" t="str">
        <f t="shared" si="493"/>
        <v>C</v>
      </c>
      <c r="G2642" s="21">
        <v>1.764233128834356</v>
      </c>
      <c r="H2642" s="22">
        <f t="shared" si="494"/>
        <v>1.0585398773006136</v>
      </c>
      <c r="I2642" s="23">
        <v>3.134615384615385</v>
      </c>
      <c r="J2642" s="23">
        <v>6.3277442195456963</v>
      </c>
      <c r="K2642" s="24">
        <f t="shared" si="495"/>
        <v>2.01866686758513</v>
      </c>
      <c r="L2642" t="str">
        <f t="shared" si="496"/>
        <v>Z</v>
      </c>
      <c r="M2642" s="10">
        <f t="shared" si="497"/>
        <v>0.9</v>
      </c>
      <c r="N2642" s="24">
        <f t="shared" si="498"/>
        <v>1.2815515655446006</v>
      </c>
      <c r="O2642" s="25">
        <f t="shared" si="499"/>
        <v>11.468325190315488</v>
      </c>
      <c r="P2642" s="8">
        <f t="shared" si="500"/>
        <v>18</v>
      </c>
      <c r="Q2642" s="8">
        <f t="shared" si="501"/>
        <v>163.00000000000003</v>
      </c>
      <c r="R2642" s="8">
        <f t="shared" si="502"/>
        <v>175.49113723278376</v>
      </c>
      <c r="S2642" s="8">
        <f t="shared" si="503"/>
        <v>176</v>
      </c>
      <c r="T2642" t="s">
        <v>62</v>
      </c>
    </row>
    <row r="2643" spans="1:20" x14ac:dyDescent="0.35">
      <c r="A2643" s="18" t="s">
        <v>5332</v>
      </c>
      <c r="B2643" s="18" t="s">
        <v>5333</v>
      </c>
      <c r="C2643" s="19">
        <v>287.51</v>
      </c>
      <c r="D2643" s="20">
        <f t="shared" si="492"/>
        <v>3.1190878796343676E-5</v>
      </c>
      <c r="E2643" s="10">
        <f>SUM($C$5:C2643)/SUM($C$5:$C$3941)</f>
        <v>0.98548728148115916</v>
      </c>
      <c r="F2643" t="str">
        <f t="shared" si="493"/>
        <v>C</v>
      </c>
      <c r="G2643" s="21">
        <v>8.9846874999999997</v>
      </c>
      <c r="H2643" s="22">
        <f t="shared" si="494"/>
        <v>5.3908125</v>
      </c>
      <c r="I2643" s="23">
        <v>0.61538461538461542</v>
      </c>
      <c r="J2643" s="23">
        <v>1.561219309233453</v>
      </c>
      <c r="K2643" s="24">
        <f t="shared" si="495"/>
        <v>2.536981377504361</v>
      </c>
      <c r="L2643" t="str">
        <f t="shared" si="496"/>
        <v>Z</v>
      </c>
      <c r="M2643" s="10">
        <f t="shared" si="497"/>
        <v>0.9</v>
      </c>
      <c r="N2643" s="24">
        <f t="shared" si="498"/>
        <v>1.2815515655446006</v>
      </c>
      <c r="O2643" s="25">
        <f t="shared" si="499"/>
        <v>2.829534524544107</v>
      </c>
      <c r="P2643" s="8">
        <f t="shared" si="500"/>
        <v>5</v>
      </c>
      <c r="Q2643" s="8">
        <f t="shared" si="501"/>
        <v>32</v>
      </c>
      <c r="R2643" s="8">
        <f t="shared" si="502"/>
        <v>34.455842504889652</v>
      </c>
      <c r="S2643" s="8">
        <f t="shared" si="503"/>
        <v>35</v>
      </c>
      <c r="T2643" t="s">
        <v>62</v>
      </c>
    </row>
    <row r="2644" spans="1:20" x14ac:dyDescent="0.35">
      <c r="A2644" s="18" t="s">
        <v>5334</v>
      </c>
      <c r="B2644" s="18" t="s">
        <v>5335</v>
      </c>
      <c r="C2644" s="19">
        <v>286.38</v>
      </c>
      <c r="D2644" s="20">
        <f t="shared" si="492"/>
        <v>3.1068289345403297E-5</v>
      </c>
      <c r="E2644" s="10">
        <f>SUM($C$5:C2644)/SUM($C$5:$C$3941)</f>
        <v>0.98551834977050468</v>
      </c>
      <c r="F2644" t="str">
        <f t="shared" si="493"/>
        <v>C</v>
      </c>
      <c r="G2644" s="21">
        <v>1.213474576271186</v>
      </c>
      <c r="H2644" s="22">
        <f t="shared" si="494"/>
        <v>0.72808474576271165</v>
      </c>
      <c r="I2644" s="23">
        <v>4.5384615384615383</v>
      </c>
      <c r="J2644" s="23">
        <v>7.8252019668517896</v>
      </c>
      <c r="K2644" s="24">
        <f t="shared" si="495"/>
        <v>1.7241970435436147</v>
      </c>
      <c r="L2644" t="str">
        <f t="shared" si="496"/>
        <v>Y</v>
      </c>
      <c r="M2644" s="10">
        <f t="shared" si="497"/>
        <v>0.9</v>
      </c>
      <c r="N2644" s="24">
        <f t="shared" si="498"/>
        <v>1.2815515655446006</v>
      </c>
      <c r="O2644" s="25">
        <f t="shared" si="499"/>
        <v>14.182299050355065</v>
      </c>
      <c r="P2644" s="8">
        <f t="shared" si="500"/>
        <v>24</v>
      </c>
      <c r="Q2644" s="8">
        <f t="shared" si="501"/>
        <v>236</v>
      </c>
      <c r="R2644" s="8">
        <f t="shared" si="502"/>
        <v>254.61268294409535</v>
      </c>
      <c r="S2644" s="8">
        <f t="shared" si="503"/>
        <v>255</v>
      </c>
      <c r="T2644" t="s">
        <v>62</v>
      </c>
    </row>
    <row r="2645" spans="1:20" x14ac:dyDescent="0.35">
      <c r="A2645" s="18" t="s">
        <v>5336</v>
      </c>
      <c r="B2645" s="18" t="s">
        <v>5337</v>
      </c>
      <c r="C2645" s="19">
        <v>285.67</v>
      </c>
      <c r="D2645" s="20">
        <f t="shared" si="492"/>
        <v>3.0991264115166419E-5</v>
      </c>
      <c r="E2645" s="10">
        <f>SUM($C$5:C2645)/SUM($C$5:$C$3941)</f>
        <v>0.98554934103461977</v>
      </c>
      <c r="F2645" t="str">
        <f t="shared" si="493"/>
        <v>C</v>
      </c>
      <c r="G2645" s="21">
        <v>2.2144961240310082</v>
      </c>
      <c r="H2645" s="22">
        <f t="shared" si="494"/>
        <v>1.3286976744186048</v>
      </c>
      <c r="I2645" s="23">
        <v>2.4807692307692308</v>
      </c>
      <c r="J2645" s="23">
        <v>5.730860335149992</v>
      </c>
      <c r="K2645" s="24">
        <f t="shared" si="495"/>
        <v>2.3101142436263533</v>
      </c>
      <c r="L2645" t="str">
        <f t="shared" si="496"/>
        <v>Z</v>
      </c>
      <c r="M2645" s="10">
        <f t="shared" si="497"/>
        <v>0.9</v>
      </c>
      <c r="N2645" s="24">
        <f t="shared" si="498"/>
        <v>1.2815515655446006</v>
      </c>
      <c r="O2645" s="25">
        <f t="shared" si="499"/>
        <v>10.386540236687878</v>
      </c>
      <c r="P2645" s="8">
        <f t="shared" si="500"/>
        <v>16</v>
      </c>
      <c r="Q2645" s="8">
        <f t="shared" si="501"/>
        <v>129</v>
      </c>
      <c r="R2645" s="8">
        <f t="shared" si="502"/>
        <v>139.34672480544947</v>
      </c>
      <c r="S2645" s="8">
        <f t="shared" si="503"/>
        <v>140</v>
      </c>
      <c r="T2645" t="s">
        <v>62</v>
      </c>
    </row>
    <row r="2646" spans="1:20" x14ac:dyDescent="0.35">
      <c r="A2646" s="18" t="s">
        <v>5338</v>
      </c>
      <c r="B2646" s="18" t="s">
        <v>5339</v>
      </c>
      <c r="C2646" s="19">
        <v>285.60000000000002</v>
      </c>
      <c r="D2646" s="20">
        <f t="shared" si="492"/>
        <v>3.0983670078382502E-5</v>
      </c>
      <c r="E2646" s="10">
        <f>SUM($C$5:C2646)/SUM($C$5:$C$3941)</f>
        <v>0.98558032470469814</v>
      </c>
      <c r="F2646" t="str">
        <f t="shared" si="493"/>
        <v>C</v>
      </c>
      <c r="G2646" s="21">
        <v>5.95</v>
      </c>
      <c r="H2646" s="22">
        <f t="shared" si="494"/>
        <v>3.57</v>
      </c>
      <c r="I2646" s="23">
        <v>0.92307692307692313</v>
      </c>
      <c r="J2646" s="23">
        <v>2.6483154382802438</v>
      </c>
      <c r="K2646" s="24">
        <f t="shared" si="495"/>
        <v>2.8690083914702642</v>
      </c>
      <c r="L2646" t="str">
        <f t="shared" si="496"/>
        <v>Z</v>
      </c>
      <c r="M2646" s="10">
        <f t="shared" si="497"/>
        <v>0.9</v>
      </c>
      <c r="N2646" s="24">
        <f t="shared" si="498"/>
        <v>1.2815515655446006</v>
      </c>
      <c r="O2646" s="25">
        <f t="shared" si="499"/>
        <v>4.7997740741346329</v>
      </c>
      <c r="P2646" s="8">
        <f t="shared" si="500"/>
        <v>7</v>
      </c>
      <c r="Q2646" s="8">
        <f t="shared" si="501"/>
        <v>48</v>
      </c>
      <c r="R2646" s="8">
        <f t="shared" si="502"/>
        <v>51.856297884173152</v>
      </c>
      <c r="S2646" s="8">
        <f t="shared" si="503"/>
        <v>52</v>
      </c>
      <c r="T2646" t="s">
        <v>175</v>
      </c>
    </row>
    <row r="2647" spans="1:20" x14ac:dyDescent="0.35">
      <c r="A2647" s="18" t="s">
        <v>5340</v>
      </c>
      <c r="B2647" s="18" t="s">
        <v>5341</v>
      </c>
      <c r="C2647" s="19">
        <v>284.3</v>
      </c>
      <c r="D2647" s="20">
        <f t="shared" si="492"/>
        <v>3.0842637966681186E-5</v>
      </c>
      <c r="E2647" s="10">
        <f>SUM($C$5:C2647)/SUM($C$5:$C$3941)</f>
        <v>0.98561116734266496</v>
      </c>
      <c r="F2647" t="str">
        <f t="shared" si="493"/>
        <v>C</v>
      </c>
      <c r="G2647" s="21">
        <v>0.97030716723549471</v>
      </c>
      <c r="H2647" s="22">
        <f t="shared" si="494"/>
        <v>0.58218430034129676</v>
      </c>
      <c r="I2647" s="23">
        <v>5.634615384615385</v>
      </c>
      <c r="J2647" s="23">
        <v>22.24112852101678</v>
      </c>
      <c r="K2647" s="24">
        <f t="shared" si="495"/>
        <v>3.9472310003169708</v>
      </c>
      <c r="L2647" t="str">
        <f t="shared" si="496"/>
        <v>Z</v>
      </c>
      <c r="M2647" s="10">
        <f t="shared" si="497"/>
        <v>0.9</v>
      </c>
      <c r="N2647" s="24">
        <f t="shared" si="498"/>
        <v>1.2815515655446006</v>
      </c>
      <c r="O2647" s="25">
        <f t="shared" si="499"/>
        <v>40.309545649892556</v>
      </c>
      <c r="P2647" s="8">
        <f t="shared" si="500"/>
        <v>52</v>
      </c>
      <c r="Q2647" s="8">
        <f t="shared" si="501"/>
        <v>293</v>
      </c>
      <c r="R2647" s="8">
        <f t="shared" si="502"/>
        <v>317.26236926379016</v>
      </c>
      <c r="S2647" s="8">
        <f t="shared" si="503"/>
        <v>318</v>
      </c>
      <c r="T2647" t="s">
        <v>62</v>
      </c>
    </row>
    <row r="2648" spans="1:20" x14ac:dyDescent="0.35">
      <c r="A2648" s="18" t="s">
        <v>5342</v>
      </c>
      <c r="B2648" s="18" t="s">
        <v>5343</v>
      </c>
      <c r="C2648" s="19">
        <v>284.16000000000003</v>
      </c>
      <c r="D2648" s="20">
        <f t="shared" si="492"/>
        <v>3.0827449893113352E-5</v>
      </c>
      <c r="E2648" s="10">
        <f>SUM($C$5:C2648)/SUM($C$5:$C$3941)</f>
        <v>0.9856419947925581</v>
      </c>
      <c r="F2648" t="str">
        <f t="shared" si="493"/>
        <v>C</v>
      </c>
      <c r="G2648" s="21">
        <v>0.39032967032967042</v>
      </c>
      <c r="H2648" s="22">
        <f t="shared" si="494"/>
        <v>0.23419780219780223</v>
      </c>
      <c r="I2648" s="23">
        <v>14</v>
      </c>
      <c r="J2648" s="23">
        <v>48.918499648324627</v>
      </c>
      <c r="K2648" s="24">
        <f t="shared" si="495"/>
        <v>3.4941785463089019</v>
      </c>
      <c r="L2648" t="str">
        <f t="shared" si="496"/>
        <v>Z</v>
      </c>
      <c r="M2648" s="10">
        <f t="shared" si="497"/>
        <v>0.9</v>
      </c>
      <c r="N2648" s="24">
        <f t="shared" si="498"/>
        <v>1.2815515655446006</v>
      </c>
      <c r="O2648" s="25">
        <f t="shared" si="499"/>
        <v>88.659282411639396</v>
      </c>
      <c r="P2648" s="8">
        <f t="shared" si="500"/>
        <v>117</v>
      </c>
      <c r="Q2648" s="8">
        <f t="shared" si="501"/>
        <v>728</v>
      </c>
      <c r="R2648" s="8">
        <f t="shared" si="502"/>
        <v>788.47745478022171</v>
      </c>
      <c r="S2648" s="8">
        <f t="shared" si="503"/>
        <v>789</v>
      </c>
      <c r="T2648" t="s">
        <v>175</v>
      </c>
    </row>
    <row r="2649" spans="1:20" x14ac:dyDescent="0.35">
      <c r="A2649" s="18" t="s">
        <v>5344</v>
      </c>
      <c r="B2649" s="18" t="s">
        <v>5345</v>
      </c>
      <c r="C2649" s="19">
        <v>283.68</v>
      </c>
      <c r="D2649" s="20">
        <f t="shared" si="492"/>
        <v>3.0775376498023631E-5</v>
      </c>
      <c r="E2649" s="10">
        <f>SUM($C$5:C2649)/SUM($C$5:$C$3941)</f>
        <v>0.98567277016905608</v>
      </c>
      <c r="F2649" t="str">
        <f t="shared" si="493"/>
        <v>C</v>
      </c>
      <c r="G2649" s="21">
        <v>1.3770873786407769</v>
      </c>
      <c r="H2649" s="22">
        <f t="shared" si="494"/>
        <v>0.82625242718446612</v>
      </c>
      <c r="I2649" s="23">
        <v>3.9615384615384621</v>
      </c>
      <c r="J2649" s="23">
        <v>17.4141722072902</v>
      </c>
      <c r="K2649" s="24">
        <f t="shared" si="495"/>
        <v>4.3958104600926715</v>
      </c>
      <c r="L2649" t="str">
        <f t="shared" si="496"/>
        <v>Z</v>
      </c>
      <c r="M2649" s="10">
        <f t="shared" si="497"/>
        <v>0.9</v>
      </c>
      <c r="N2649" s="24">
        <f t="shared" si="498"/>
        <v>1.2815515655446006</v>
      </c>
      <c r="O2649" s="25">
        <f t="shared" si="499"/>
        <v>31.561229857627911</v>
      </c>
      <c r="P2649" s="8">
        <f t="shared" si="500"/>
        <v>40</v>
      </c>
      <c r="Q2649" s="8">
        <f t="shared" si="501"/>
        <v>206.00000000000003</v>
      </c>
      <c r="R2649" s="8">
        <f t="shared" si="502"/>
        <v>223.30180515054764</v>
      </c>
      <c r="S2649" s="8">
        <f t="shared" si="503"/>
        <v>224</v>
      </c>
      <c r="T2649" t="s">
        <v>62</v>
      </c>
    </row>
    <row r="2650" spans="1:20" x14ac:dyDescent="0.35">
      <c r="A2650" s="18" t="s">
        <v>5346</v>
      </c>
      <c r="B2650" s="18" t="s">
        <v>5347</v>
      </c>
      <c r="C2650" s="19">
        <v>283.22000000000003</v>
      </c>
      <c r="D2650" s="20">
        <f t="shared" si="492"/>
        <v>3.0725472827729316E-5</v>
      </c>
      <c r="E2650" s="10">
        <f>SUM($C$5:C2650)/SUM($C$5:$C$3941)</f>
        <v>0.98570349564188386</v>
      </c>
      <c r="F2650" t="str">
        <f t="shared" si="493"/>
        <v>C</v>
      </c>
      <c r="G2650" s="21">
        <v>3.012978723404256</v>
      </c>
      <c r="H2650" s="22">
        <f t="shared" si="494"/>
        <v>1.8077872340425536</v>
      </c>
      <c r="I2650" s="23">
        <v>1.8076923076923079</v>
      </c>
      <c r="J2650" s="23">
        <v>3.4925043632039299</v>
      </c>
      <c r="K2650" s="24">
        <f t="shared" si="495"/>
        <v>1.9320236902830248</v>
      </c>
      <c r="L2650" t="str">
        <f t="shared" si="496"/>
        <v>Y</v>
      </c>
      <c r="M2650" s="10">
        <f t="shared" si="497"/>
        <v>0.9</v>
      </c>
      <c r="N2650" s="24">
        <f t="shared" si="498"/>
        <v>1.2815515655446006</v>
      </c>
      <c r="O2650" s="25">
        <f t="shared" si="499"/>
        <v>6.3297716178379311</v>
      </c>
      <c r="P2650" s="8">
        <f t="shared" si="500"/>
        <v>10</v>
      </c>
      <c r="Q2650" s="8">
        <f t="shared" si="501"/>
        <v>94.000000000000014</v>
      </c>
      <c r="R2650" s="8">
        <f t="shared" si="502"/>
        <v>101.97771275728212</v>
      </c>
      <c r="S2650" s="8">
        <f t="shared" si="503"/>
        <v>102</v>
      </c>
      <c r="T2650" t="s">
        <v>62</v>
      </c>
    </row>
    <row r="2651" spans="1:20" x14ac:dyDescent="0.35">
      <c r="A2651" s="18" t="s">
        <v>5348</v>
      </c>
      <c r="B2651" s="18" t="s">
        <v>5349</v>
      </c>
      <c r="C2651" s="19">
        <v>282.95999999999998</v>
      </c>
      <c r="D2651" s="20">
        <f t="shared" si="492"/>
        <v>3.0697266405389049E-5</v>
      </c>
      <c r="E2651" s="10">
        <f>SUM($C$5:C2651)/SUM($C$5:$C$3941)</f>
        <v>0.98573419290828934</v>
      </c>
      <c r="F2651" t="str">
        <f t="shared" si="493"/>
        <v>C</v>
      </c>
      <c r="G2651" s="21">
        <v>0.25085106382978722</v>
      </c>
      <c r="H2651" s="22">
        <f t="shared" si="494"/>
        <v>0.15051063829787234</v>
      </c>
      <c r="I2651" s="23">
        <v>21.69230769230769</v>
      </c>
      <c r="J2651" s="23">
        <v>47.111689761854173</v>
      </c>
      <c r="K2651" s="24">
        <f t="shared" si="495"/>
        <v>2.1718154854755474</v>
      </c>
      <c r="L2651" t="str">
        <f t="shared" si="496"/>
        <v>Z</v>
      </c>
      <c r="M2651" s="10">
        <f t="shared" si="497"/>
        <v>0.9</v>
      </c>
      <c r="N2651" s="24">
        <f t="shared" si="498"/>
        <v>1.2815515655446006</v>
      </c>
      <c r="O2651" s="25">
        <f t="shared" si="499"/>
        <v>85.384642569037197</v>
      </c>
      <c r="P2651" s="8">
        <f t="shared" si="500"/>
        <v>129</v>
      </c>
      <c r="Q2651" s="8">
        <f t="shared" si="501"/>
        <v>1127.9999999999998</v>
      </c>
      <c r="R2651" s="8">
        <f t="shared" si="502"/>
        <v>1224.2946420911494</v>
      </c>
      <c r="S2651" s="8">
        <f t="shared" si="503"/>
        <v>1225</v>
      </c>
      <c r="T2651" t="s">
        <v>62</v>
      </c>
    </row>
    <row r="2652" spans="1:20" x14ac:dyDescent="0.35">
      <c r="A2652" s="18" t="s">
        <v>5350</v>
      </c>
      <c r="B2652" s="18" t="s">
        <v>5351</v>
      </c>
      <c r="C2652" s="19">
        <v>282.14</v>
      </c>
      <c r="D2652" s="20">
        <f t="shared" si="492"/>
        <v>3.0608307688777447E-5</v>
      </c>
      <c r="E2652" s="10">
        <f>SUM($C$5:C2652)/SUM($C$5:$C$3941)</f>
        <v>0.9857648012159782</v>
      </c>
      <c r="F2652" t="str">
        <f t="shared" si="493"/>
        <v>C</v>
      </c>
      <c r="G2652" s="21">
        <v>0.97289655172413791</v>
      </c>
      <c r="H2652" s="22">
        <f t="shared" si="494"/>
        <v>0.58373793103448268</v>
      </c>
      <c r="I2652" s="23">
        <v>5.5769230769230766</v>
      </c>
      <c r="J2652" s="23">
        <v>11.469219085244619</v>
      </c>
      <c r="K2652" s="24">
        <f t="shared" si="495"/>
        <v>2.0565496290783458</v>
      </c>
      <c r="L2652" t="str">
        <f t="shared" si="496"/>
        <v>Z</v>
      </c>
      <c r="M2652" s="10">
        <f t="shared" si="497"/>
        <v>0.9</v>
      </c>
      <c r="N2652" s="24">
        <f t="shared" si="498"/>
        <v>1.2815515655446006</v>
      </c>
      <c r="O2652" s="25">
        <f t="shared" si="499"/>
        <v>20.786670507677613</v>
      </c>
      <c r="P2652" s="8">
        <f t="shared" si="500"/>
        <v>32</v>
      </c>
      <c r="Q2652" s="8">
        <f t="shared" si="501"/>
        <v>290</v>
      </c>
      <c r="R2652" s="8">
        <f t="shared" si="502"/>
        <v>315.21366715731222</v>
      </c>
      <c r="S2652" s="8">
        <f t="shared" si="503"/>
        <v>316</v>
      </c>
      <c r="T2652" t="s">
        <v>62</v>
      </c>
    </row>
    <row r="2653" spans="1:20" x14ac:dyDescent="0.35">
      <c r="A2653" s="18" t="s">
        <v>5352</v>
      </c>
      <c r="B2653" s="18" t="s">
        <v>5353</v>
      </c>
      <c r="C2653" s="19">
        <v>281.99</v>
      </c>
      <c r="D2653" s="20">
        <f t="shared" si="492"/>
        <v>3.059203475281191E-5</v>
      </c>
      <c r="E2653" s="10">
        <f>SUM($C$5:C2653)/SUM($C$5:$C$3941)</f>
        <v>0.98579539325073096</v>
      </c>
      <c r="F2653" t="str">
        <f t="shared" si="493"/>
        <v>C</v>
      </c>
      <c r="G2653" s="21">
        <v>2.4954867256637172</v>
      </c>
      <c r="H2653" s="22">
        <f t="shared" si="494"/>
        <v>1.4972920353982302</v>
      </c>
      <c r="I2653" s="23">
        <v>2.1730769230769229</v>
      </c>
      <c r="J2653" s="23">
        <v>11.099763561951301</v>
      </c>
      <c r="K2653" s="24">
        <f t="shared" si="495"/>
        <v>5.1078557984200677</v>
      </c>
      <c r="L2653" t="str">
        <f t="shared" si="496"/>
        <v>Z</v>
      </c>
      <c r="M2653" s="10">
        <f t="shared" si="497"/>
        <v>0.9</v>
      </c>
      <c r="N2653" s="24">
        <f t="shared" si="498"/>
        <v>1.2815515655446006</v>
      </c>
      <c r="O2653" s="25">
        <f t="shared" si="499"/>
        <v>20.117073896708696</v>
      </c>
      <c r="P2653" s="8">
        <f t="shared" si="500"/>
        <v>25</v>
      </c>
      <c r="Q2653" s="8">
        <f t="shared" si="501"/>
        <v>112.99999999999999</v>
      </c>
      <c r="R2653" s="8">
        <f t="shared" si="502"/>
        <v>122.85729876527672</v>
      </c>
      <c r="S2653" s="8">
        <f t="shared" si="503"/>
        <v>123</v>
      </c>
      <c r="T2653" t="s">
        <v>62</v>
      </c>
    </row>
    <row r="2654" spans="1:20" x14ac:dyDescent="0.35">
      <c r="A2654" s="18" t="s">
        <v>5354</v>
      </c>
      <c r="B2654" s="18" t="s">
        <v>5355</v>
      </c>
      <c r="C2654" s="19">
        <v>280.06</v>
      </c>
      <c r="D2654" s="20">
        <f t="shared" si="492"/>
        <v>3.0382656310055336E-5</v>
      </c>
      <c r="E2654" s="10">
        <f>SUM($C$5:C2654)/SUM($C$5:$C$3941)</f>
        <v>0.98582577590704112</v>
      </c>
      <c r="F2654" t="str">
        <f t="shared" si="493"/>
        <v>C</v>
      </c>
      <c r="G2654" s="21">
        <v>4.9133333333333331</v>
      </c>
      <c r="H2654" s="22">
        <f t="shared" si="494"/>
        <v>2.948</v>
      </c>
      <c r="I2654" s="23">
        <v>1.096153846153846</v>
      </c>
      <c r="J2654" s="23">
        <v>1.472088224452988</v>
      </c>
      <c r="K2654" s="24">
        <f t="shared" si="495"/>
        <v>1.3429576784483401</v>
      </c>
      <c r="L2654" t="str">
        <f t="shared" si="496"/>
        <v>Y</v>
      </c>
      <c r="M2654" s="10">
        <f t="shared" si="497"/>
        <v>0.9</v>
      </c>
      <c r="N2654" s="24">
        <f t="shared" si="498"/>
        <v>1.2815515655446006</v>
      </c>
      <c r="O2654" s="25">
        <f t="shared" si="499"/>
        <v>2.6679944512790503</v>
      </c>
      <c r="P2654" s="8">
        <f t="shared" si="500"/>
        <v>5</v>
      </c>
      <c r="Q2654" s="8">
        <f t="shared" si="501"/>
        <v>56.999999999999993</v>
      </c>
      <c r="R2654" s="8">
        <f t="shared" si="502"/>
        <v>62.185436348828212</v>
      </c>
      <c r="S2654" s="8">
        <f t="shared" si="503"/>
        <v>63</v>
      </c>
      <c r="T2654" t="s">
        <v>62</v>
      </c>
    </row>
    <row r="2655" spans="1:20" x14ac:dyDescent="0.35">
      <c r="A2655" s="18" t="s">
        <v>5356</v>
      </c>
      <c r="B2655" s="18" t="s">
        <v>5357</v>
      </c>
      <c r="C2655" s="19">
        <v>280.06</v>
      </c>
      <c r="D2655" s="20">
        <f t="shared" si="492"/>
        <v>3.0382656310055336E-5</v>
      </c>
      <c r="E2655" s="10">
        <f>SUM($C$5:C2655)/SUM($C$5:$C$3941)</f>
        <v>0.98585615856335118</v>
      </c>
      <c r="F2655" t="str">
        <f t="shared" si="493"/>
        <v>C</v>
      </c>
      <c r="G2655" s="21">
        <v>1.186694915254237</v>
      </c>
      <c r="H2655" s="22">
        <f t="shared" si="494"/>
        <v>0.71201694915254221</v>
      </c>
      <c r="I2655" s="23">
        <v>4.5384615384615383</v>
      </c>
      <c r="J2655" s="23">
        <v>9.2343381738105954</v>
      </c>
      <c r="K2655" s="24">
        <f t="shared" si="495"/>
        <v>2.0346846823650466</v>
      </c>
      <c r="L2655" t="str">
        <f t="shared" si="496"/>
        <v>Z</v>
      </c>
      <c r="M2655" s="10">
        <f t="shared" si="497"/>
        <v>0.9</v>
      </c>
      <c r="N2655" s="24">
        <f t="shared" si="498"/>
        <v>1.2815515655446006</v>
      </c>
      <c r="O2655" s="25">
        <f t="shared" si="499"/>
        <v>16.736200045425868</v>
      </c>
      <c r="P2655" s="8">
        <f t="shared" si="500"/>
        <v>26</v>
      </c>
      <c r="Q2655" s="8">
        <f t="shared" si="501"/>
        <v>236</v>
      </c>
      <c r="R2655" s="8">
        <f t="shared" si="502"/>
        <v>257.46952593549929</v>
      </c>
      <c r="S2655" s="8">
        <f t="shared" si="503"/>
        <v>258</v>
      </c>
      <c r="T2655" t="s">
        <v>175</v>
      </c>
    </row>
    <row r="2656" spans="1:20" x14ac:dyDescent="0.35">
      <c r="A2656" s="18" t="s">
        <v>5358</v>
      </c>
      <c r="B2656" s="18" t="s">
        <v>5359</v>
      </c>
      <c r="C2656" s="19">
        <v>280.05</v>
      </c>
      <c r="D2656" s="20">
        <f t="shared" si="492"/>
        <v>3.0381571447657632E-5</v>
      </c>
      <c r="E2656" s="10">
        <f>SUM($C$5:C2656)/SUM($C$5:$C$3941)</f>
        <v>0.98588654013479893</v>
      </c>
      <c r="F2656" t="str">
        <f t="shared" si="493"/>
        <v>C</v>
      </c>
      <c r="G2656" s="21">
        <v>2.1709302325581401</v>
      </c>
      <c r="H2656" s="22">
        <f t="shared" si="494"/>
        <v>1.302558139534884</v>
      </c>
      <c r="I2656" s="23">
        <v>2.4807692307692308</v>
      </c>
      <c r="J2656" s="23">
        <v>3.8931331432654019</v>
      </c>
      <c r="K2656" s="24">
        <f t="shared" si="495"/>
        <v>1.5693249879829527</v>
      </c>
      <c r="L2656" t="str">
        <f t="shared" si="496"/>
        <v>Y</v>
      </c>
      <c r="M2656" s="10">
        <f t="shared" si="497"/>
        <v>0.9</v>
      </c>
      <c r="N2656" s="24">
        <f t="shared" si="498"/>
        <v>1.2815515655446006</v>
      </c>
      <c r="O2656" s="25">
        <f t="shared" si="499"/>
        <v>7.0558662529769931</v>
      </c>
      <c r="P2656" s="8">
        <f t="shared" si="500"/>
        <v>13</v>
      </c>
      <c r="Q2656" s="8">
        <f t="shared" si="501"/>
        <v>129</v>
      </c>
      <c r="R2656" s="8">
        <f t="shared" si="502"/>
        <v>140.73797387261791</v>
      </c>
      <c r="S2656" s="8">
        <f t="shared" si="503"/>
        <v>141</v>
      </c>
      <c r="T2656" t="s">
        <v>62</v>
      </c>
    </row>
    <row r="2657" spans="1:20" x14ac:dyDescent="0.35">
      <c r="A2657" s="18" t="s">
        <v>5360</v>
      </c>
      <c r="B2657" s="18" t="s">
        <v>5361</v>
      </c>
      <c r="C2657" s="19">
        <v>279.42</v>
      </c>
      <c r="D2657" s="20">
        <f t="shared" si="492"/>
        <v>3.0313225116602377E-5</v>
      </c>
      <c r="E2657" s="10">
        <f>SUM($C$5:C2657)/SUM($C$5:$C$3941)</f>
        <v>0.98591685335991552</v>
      </c>
      <c r="F2657" t="str">
        <f t="shared" si="493"/>
        <v>C</v>
      </c>
      <c r="G2657" s="21">
        <v>6.4981395348837196</v>
      </c>
      <c r="H2657" s="22">
        <f t="shared" si="494"/>
        <v>3.8988837209302316</v>
      </c>
      <c r="I2657" s="23">
        <v>0.82692307692307687</v>
      </c>
      <c r="J2657" s="23">
        <v>3.0724656627648059</v>
      </c>
      <c r="K2657" s="24">
        <f t="shared" si="495"/>
        <v>3.715539871250463</v>
      </c>
      <c r="L2657" t="str">
        <f t="shared" si="496"/>
        <v>Z</v>
      </c>
      <c r="M2657" s="10">
        <f t="shared" si="497"/>
        <v>0.9</v>
      </c>
      <c r="N2657" s="24">
        <f t="shared" si="498"/>
        <v>1.2815515655446006</v>
      </c>
      <c r="O2657" s="25">
        <f t="shared" si="499"/>
        <v>5.5684986835948278</v>
      </c>
      <c r="P2657" s="8">
        <f t="shared" si="500"/>
        <v>8</v>
      </c>
      <c r="Q2657" s="8">
        <f t="shared" si="501"/>
        <v>43</v>
      </c>
      <c r="R2657" s="8">
        <f t="shared" si="502"/>
        <v>46.965514471185152</v>
      </c>
      <c r="S2657" s="8">
        <f t="shared" si="503"/>
        <v>47</v>
      </c>
      <c r="T2657" t="s">
        <v>62</v>
      </c>
    </row>
    <row r="2658" spans="1:20" x14ac:dyDescent="0.35">
      <c r="A2658" s="18" t="s">
        <v>5362</v>
      </c>
      <c r="B2658" s="18" t="s">
        <v>5363</v>
      </c>
      <c r="C2658" s="19">
        <v>279.08</v>
      </c>
      <c r="D2658" s="20">
        <f t="shared" si="492"/>
        <v>3.027633979508049E-5</v>
      </c>
      <c r="E2658" s="10">
        <f>SUM($C$5:C2658)/SUM($C$5:$C$3941)</f>
        <v>0.98594712969971066</v>
      </c>
      <c r="F2658" t="str">
        <f t="shared" si="493"/>
        <v>C</v>
      </c>
      <c r="G2658" s="21">
        <v>2.4697345132743358</v>
      </c>
      <c r="H2658" s="22">
        <f t="shared" si="494"/>
        <v>1.4818407079646014</v>
      </c>
      <c r="I2658" s="23">
        <v>2.1730769230769229</v>
      </c>
      <c r="J2658" s="23">
        <v>12.02729111327146</v>
      </c>
      <c r="K2658" s="24">
        <f t="shared" si="495"/>
        <v>5.5346826361957167</v>
      </c>
      <c r="L2658" t="str">
        <f t="shared" si="496"/>
        <v>Z</v>
      </c>
      <c r="M2658" s="10">
        <f t="shared" si="497"/>
        <v>0.9</v>
      </c>
      <c r="N2658" s="24">
        <f t="shared" si="498"/>
        <v>1.2815515655446006</v>
      </c>
      <c r="O2658" s="25">
        <f t="shared" si="499"/>
        <v>21.798113333900158</v>
      </c>
      <c r="P2658" s="8">
        <f t="shared" si="500"/>
        <v>27</v>
      </c>
      <c r="Q2658" s="8">
        <f t="shared" si="501"/>
        <v>112.99999999999999</v>
      </c>
      <c r="R2658" s="8">
        <f t="shared" si="502"/>
        <v>123.49616146548132</v>
      </c>
      <c r="S2658" s="8">
        <f t="shared" si="503"/>
        <v>124</v>
      </c>
      <c r="T2658" t="s">
        <v>175</v>
      </c>
    </row>
    <row r="2659" spans="1:20" x14ac:dyDescent="0.35">
      <c r="A2659" s="18" t="s">
        <v>5364</v>
      </c>
      <c r="B2659" s="18" t="s">
        <v>5365</v>
      </c>
      <c r="C2659" s="19">
        <v>279.04000000000002</v>
      </c>
      <c r="D2659" s="20">
        <f t="shared" si="492"/>
        <v>3.0272000345489687E-5</v>
      </c>
      <c r="E2659" s="10">
        <f>SUM($C$5:C2659)/SUM($C$5:$C$3941)</f>
        <v>0.98597740170005599</v>
      </c>
      <c r="F2659" t="str">
        <f t="shared" si="493"/>
        <v>C</v>
      </c>
      <c r="G2659" s="21">
        <v>4.3600000000000003</v>
      </c>
      <c r="H2659" s="22">
        <f t="shared" si="494"/>
        <v>2.6160000000000001</v>
      </c>
      <c r="I2659" s="23">
        <v>1.2307692307692311</v>
      </c>
      <c r="J2659" s="23">
        <v>3.2636764101864069</v>
      </c>
      <c r="K2659" s="24">
        <f t="shared" si="495"/>
        <v>2.6517370832764549</v>
      </c>
      <c r="L2659" t="str">
        <f t="shared" si="496"/>
        <v>Z</v>
      </c>
      <c r="M2659" s="10">
        <f t="shared" si="497"/>
        <v>0.9</v>
      </c>
      <c r="N2659" s="24">
        <f t="shared" si="498"/>
        <v>1.2815515655446006</v>
      </c>
      <c r="O2659" s="25">
        <f t="shared" si="499"/>
        <v>5.9150466721403632</v>
      </c>
      <c r="P2659" s="8">
        <f t="shared" si="500"/>
        <v>9</v>
      </c>
      <c r="Q2659" s="8">
        <f t="shared" si="501"/>
        <v>64.000000000000014</v>
      </c>
      <c r="R2659" s="8">
        <f t="shared" si="502"/>
        <v>69.949741678266903</v>
      </c>
      <c r="S2659" s="8">
        <f t="shared" si="503"/>
        <v>70</v>
      </c>
      <c r="T2659" t="s">
        <v>62</v>
      </c>
    </row>
    <row r="2660" spans="1:20" x14ac:dyDescent="0.35">
      <c r="A2660" s="18" t="s">
        <v>5366</v>
      </c>
      <c r="B2660" s="18" t="s">
        <v>5367</v>
      </c>
      <c r="C2660" s="19">
        <v>279.04000000000002</v>
      </c>
      <c r="D2660" s="20">
        <f t="shared" si="492"/>
        <v>3.0272000345489687E-5</v>
      </c>
      <c r="E2660" s="10">
        <f>SUM($C$5:C2660)/SUM($C$5:$C$3941)</f>
        <v>0.98600767370040143</v>
      </c>
      <c r="F2660" t="str">
        <f t="shared" si="493"/>
        <v>C</v>
      </c>
      <c r="G2660" s="21">
        <v>1.0650381679389309</v>
      </c>
      <c r="H2660" s="22">
        <f t="shared" si="494"/>
        <v>0.63902290076335855</v>
      </c>
      <c r="I2660" s="23">
        <v>5.0384615384615383</v>
      </c>
      <c r="J2660" s="23">
        <v>14.740848325365571</v>
      </c>
      <c r="K2660" s="24">
        <f t="shared" si="495"/>
        <v>2.9256645531259911</v>
      </c>
      <c r="L2660" t="str">
        <f t="shared" si="496"/>
        <v>Z</v>
      </c>
      <c r="M2660" s="10">
        <f t="shared" si="497"/>
        <v>0.9</v>
      </c>
      <c r="N2660" s="24">
        <f t="shared" si="498"/>
        <v>1.2815515655446006</v>
      </c>
      <c r="O2660" s="25">
        <f t="shared" si="499"/>
        <v>26.716130790215011</v>
      </c>
      <c r="P2660" s="8">
        <f t="shared" si="500"/>
        <v>37</v>
      </c>
      <c r="Q2660" s="8">
        <f t="shared" si="501"/>
        <v>262</v>
      </c>
      <c r="R2660" s="8">
        <f t="shared" si="502"/>
        <v>286.3567549954052</v>
      </c>
      <c r="S2660" s="8">
        <f t="shared" si="503"/>
        <v>287</v>
      </c>
      <c r="T2660" t="s">
        <v>62</v>
      </c>
    </row>
    <row r="2661" spans="1:20" x14ac:dyDescent="0.35">
      <c r="A2661" s="18" t="s">
        <v>5368</v>
      </c>
      <c r="B2661" s="18" t="s">
        <v>5369</v>
      </c>
      <c r="C2661" s="19">
        <v>278.45</v>
      </c>
      <c r="D2661" s="20">
        <f t="shared" si="492"/>
        <v>3.0207993464025235E-5</v>
      </c>
      <c r="E2661" s="10">
        <f>SUM($C$5:C2661)/SUM($C$5:$C$3941)</f>
        <v>0.98603788169386541</v>
      </c>
      <c r="F2661" t="str">
        <f t="shared" si="493"/>
        <v>C</v>
      </c>
      <c r="G2661" s="21">
        <v>2.0324817518248168</v>
      </c>
      <c r="H2661" s="22">
        <f t="shared" si="494"/>
        <v>1.2194890510948901</v>
      </c>
      <c r="I2661" s="23">
        <v>2.634615384615385</v>
      </c>
      <c r="J2661" s="23">
        <v>7.1346402856789624</v>
      </c>
      <c r="K2661" s="24">
        <f t="shared" si="495"/>
        <v>2.7080386485788757</v>
      </c>
      <c r="L2661" t="str">
        <f t="shared" si="496"/>
        <v>Z</v>
      </c>
      <c r="M2661" s="10">
        <f t="shared" si="497"/>
        <v>0.9</v>
      </c>
      <c r="N2661" s="24">
        <f t="shared" si="498"/>
        <v>1.2815515655446006</v>
      </c>
      <c r="O2661" s="25">
        <f t="shared" si="499"/>
        <v>12.930733618996724</v>
      </c>
      <c r="P2661" s="8">
        <f t="shared" si="500"/>
        <v>19</v>
      </c>
      <c r="Q2661" s="8">
        <f t="shared" si="501"/>
        <v>137.00000000000003</v>
      </c>
      <c r="R2661" s="8">
        <f t="shared" si="502"/>
        <v>149.89471774579792</v>
      </c>
      <c r="S2661" s="8">
        <f t="shared" si="503"/>
        <v>150</v>
      </c>
      <c r="T2661" t="s">
        <v>62</v>
      </c>
    </row>
    <row r="2662" spans="1:20" x14ac:dyDescent="0.35">
      <c r="A2662" s="18" t="s">
        <v>5370</v>
      </c>
      <c r="B2662" s="18" t="s">
        <v>5371</v>
      </c>
      <c r="C2662" s="19">
        <v>278.41000000000003</v>
      </c>
      <c r="D2662" s="20">
        <f t="shared" si="492"/>
        <v>3.0203654014434432E-5</v>
      </c>
      <c r="E2662" s="10">
        <f>SUM($C$5:C2662)/SUM($C$5:$C$3941)</f>
        <v>0.98606808534787982</v>
      </c>
      <c r="F2662" t="str">
        <f t="shared" si="493"/>
        <v>C</v>
      </c>
      <c r="G2662" s="21">
        <v>0.49015845070422542</v>
      </c>
      <c r="H2662" s="22">
        <f t="shared" si="494"/>
        <v>0.29409507042253524</v>
      </c>
      <c r="I2662" s="23">
        <v>10.92307692307692</v>
      </c>
      <c r="J2662" s="23">
        <v>35.305304913749012</v>
      </c>
      <c r="K2662" s="24">
        <f t="shared" si="495"/>
        <v>3.2321758019629385</v>
      </c>
      <c r="L2662" t="str">
        <f t="shared" si="496"/>
        <v>Z</v>
      </c>
      <c r="M2662" s="10">
        <f t="shared" si="497"/>
        <v>0.9</v>
      </c>
      <c r="N2662" s="24">
        <f t="shared" si="498"/>
        <v>1.2815515655446006</v>
      </c>
      <c r="O2662" s="25">
        <f t="shared" si="499"/>
        <v>63.986897011963364</v>
      </c>
      <c r="P2662" s="8">
        <f t="shared" si="500"/>
        <v>86</v>
      </c>
      <c r="Q2662" s="8">
        <f t="shared" si="501"/>
        <v>567.99999999999977</v>
      </c>
      <c r="R2662" s="8">
        <f t="shared" si="502"/>
        <v>621.50595353220206</v>
      </c>
      <c r="S2662" s="8">
        <f t="shared" si="503"/>
        <v>622</v>
      </c>
      <c r="T2662" t="s">
        <v>62</v>
      </c>
    </row>
    <row r="2663" spans="1:20" x14ac:dyDescent="0.35">
      <c r="A2663" s="18" t="s">
        <v>5372</v>
      </c>
      <c r="B2663" s="18" t="s">
        <v>5373</v>
      </c>
      <c r="C2663" s="19">
        <v>276.27</v>
      </c>
      <c r="D2663" s="20">
        <f t="shared" si="492"/>
        <v>2.9971493461326097E-5</v>
      </c>
      <c r="E2663" s="10">
        <f>SUM($C$5:C2663)/SUM($C$5:$C$3941)</f>
        <v>0.98609805684134111</v>
      </c>
      <c r="F2663" t="str">
        <f t="shared" si="493"/>
        <v>C</v>
      </c>
      <c r="G2663" s="21">
        <v>0.36836000000000002</v>
      </c>
      <c r="H2663" s="22">
        <f t="shared" si="494"/>
        <v>0.22101600000000002</v>
      </c>
      <c r="I2663" s="23">
        <v>14.42307692307692</v>
      </c>
      <c r="J2663" s="23">
        <v>31.04730492793351</v>
      </c>
      <c r="K2663" s="24">
        <f t="shared" si="495"/>
        <v>2.1526131416700571</v>
      </c>
      <c r="L2663" t="str">
        <f t="shared" si="496"/>
        <v>Z</v>
      </c>
      <c r="M2663" s="10">
        <f t="shared" si="497"/>
        <v>0.9</v>
      </c>
      <c r="N2663" s="24">
        <f t="shared" si="498"/>
        <v>1.2815515655446006</v>
      </c>
      <c r="O2663" s="25">
        <f t="shared" si="499"/>
        <v>56.269750616119182</v>
      </c>
      <c r="P2663" s="8">
        <f t="shared" si="500"/>
        <v>86</v>
      </c>
      <c r="Q2663" s="8">
        <f t="shared" si="501"/>
        <v>749.99999999999977</v>
      </c>
      <c r="R2663" s="8">
        <f t="shared" si="502"/>
        <v>823.82273347396222</v>
      </c>
      <c r="S2663" s="8">
        <f t="shared" si="503"/>
        <v>824</v>
      </c>
      <c r="T2663" t="s">
        <v>62</v>
      </c>
    </row>
    <row r="2664" spans="1:20" x14ac:dyDescent="0.35">
      <c r="A2664" s="18" t="s">
        <v>5374</v>
      </c>
      <c r="B2664" s="18" t="s">
        <v>5375</v>
      </c>
      <c r="C2664" s="19">
        <v>276.10000000000002</v>
      </c>
      <c r="D2664" s="20">
        <f t="shared" si="492"/>
        <v>2.995305080056516E-5</v>
      </c>
      <c r="E2664" s="10">
        <f>SUM($C$5:C2664)/SUM($C$5:$C$3941)</f>
        <v>0.98612800989214167</v>
      </c>
      <c r="F2664" t="str">
        <f t="shared" si="493"/>
        <v>C</v>
      </c>
      <c r="G2664" s="21">
        <v>2.3008333333333342</v>
      </c>
      <c r="H2664" s="22">
        <f t="shared" si="494"/>
        <v>1.3805000000000005</v>
      </c>
      <c r="I2664" s="23">
        <v>2.307692307692307</v>
      </c>
      <c r="J2664" s="23">
        <v>12.98949569812871</v>
      </c>
      <c r="K2664" s="24">
        <f t="shared" si="495"/>
        <v>5.6287814691891089</v>
      </c>
      <c r="L2664" t="str">
        <f t="shared" si="496"/>
        <v>Z</v>
      </c>
      <c r="M2664" s="10">
        <f t="shared" si="497"/>
        <v>0.9</v>
      </c>
      <c r="N2664" s="24">
        <f t="shared" si="498"/>
        <v>1.2815515655446006</v>
      </c>
      <c r="O2664" s="25">
        <f t="shared" si="499"/>
        <v>23.542000996848028</v>
      </c>
      <c r="P2664" s="8">
        <f t="shared" si="500"/>
        <v>29</v>
      </c>
      <c r="Q2664" s="8">
        <f t="shared" si="501"/>
        <v>119.99999999999997</v>
      </c>
      <c r="R2664" s="8">
        <f t="shared" si="502"/>
        <v>131.85221057234568</v>
      </c>
      <c r="S2664" s="8">
        <f t="shared" si="503"/>
        <v>132</v>
      </c>
      <c r="T2664" t="s">
        <v>62</v>
      </c>
    </row>
    <row r="2665" spans="1:20" x14ac:dyDescent="0.35">
      <c r="A2665" s="18" t="s">
        <v>5376</v>
      </c>
      <c r="B2665" s="18" t="s">
        <v>5377</v>
      </c>
      <c r="C2665" s="19">
        <v>276</v>
      </c>
      <c r="D2665" s="20">
        <f t="shared" si="492"/>
        <v>2.9942202176588133E-5</v>
      </c>
      <c r="E2665" s="10">
        <f>SUM($C$5:C2665)/SUM($C$5:$C$3941)</f>
        <v>0.98615795209431822</v>
      </c>
      <c r="F2665" t="str">
        <f t="shared" si="493"/>
        <v>C</v>
      </c>
      <c r="G2665" s="21">
        <v>12</v>
      </c>
      <c r="H2665" s="22">
        <f t="shared" si="494"/>
        <v>7.1999999999999993</v>
      </c>
      <c r="I2665" s="23">
        <v>0.44230769230769229</v>
      </c>
      <c r="J2665" s="23">
        <v>2.6819181132566632</v>
      </c>
      <c r="K2665" s="24">
        <f t="shared" si="495"/>
        <v>6.0634670386672385</v>
      </c>
      <c r="L2665" t="str">
        <f t="shared" si="496"/>
        <v>Z</v>
      </c>
      <c r="M2665" s="10">
        <f t="shared" si="497"/>
        <v>0.9</v>
      </c>
      <c r="N2665" s="24">
        <f t="shared" si="498"/>
        <v>1.2815515655446006</v>
      </c>
      <c r="O2665" s="25">
        <f t="shared" si="499"/>
        <v>4.8606751457524933</v>
      </c>
      <c r="P2665" s="8">
        <f t="shared" si="500"/>
        <v>6</v>
      </c>
      <c r="Q2665" s="8">
        <f t="shared" si="501"/>
        <v>23</v>
      </c>
      <c r="R2665" s="8">
        <f t="shared" si="502"/>
        <v>25.276251480171837</v>
      </c>
      <c r="S2665" s="8">
        <f t="shared" si="503"/>
        <v>26</v>
      </c>
      <c r="T2665" t="s">
        <v>175</v>
      </c>
    </row>
    <row r="2666" spans="1:20" x14ac:dyDescent="0.35">
      <c r="A2666" s="18" t="s">
        <v>5378</v>
      </c>
      <c r="B2666" s="18" t="s">
        <v>5379</v>
      </c>
      <c r="C2666" s="19">
        <v>275.7</v>
      </c>
      <c r="D2666" s="20">
        <f t="shared" si="492"/>
        <v>2.9909656304657059E-5</v>
      </c>
      <c r="E2666" s="10">
        <f>SUM($C$5:C2666)/SUM($C$5:$C$3941)</f>
        <v>0.98618786175062279</v>
      </c>
      <c r="F2666" t="str">
        <f t="shared" si="493"/>
        <v>C</v>
      </c>
      <c r="G2666" s="21">
        <v>1.6313609467455621</v>
      </c>
      <c r="H2666" s="22">
        <f t="shared" si="494"/>
        <v>0.97881656804733719</v>
      </c>
      <c r="I2666" s="23">
        <v>3.25</v>
      </c>
      <c r="J2666" s="23">
        <v>8.3216584885466194</v>
      </c>
      <c r="K2666" s="24">
        <f t="shared" si="495"/>
        <v>2.5605103041681905</v>
      </c>
      <c r="L2666" t="str">
        <f t="shared" si="496"/>
        <v>Z</v>
      </c>
      <c r="M2666" s="10">
        <f t="shared" si="497"/>
        <v>0.9</v>
      </c>
      <c r="N2666" s="24">
        <f t="shared" si="498"/>
        <v>1.2815515655446006</v>
      </c>
      <c r="O2666" s="25">
        <f t="shared" si="499"/>
        <v>15.082070696633458</v>
      </c>
      <c r="P2666" s="8">
        <f t="shared" si="500"/>
        <v>22</v>
      </c>
      <c r="Q2666" s="8">
        <f t="shared" si="501"/>
        <v>169</v>
      </c>
      <c r="R2666" s="8">
        <f t="shared" si="502"/>
        <v>185.82652013905522</v>
      </c>
      <c r="S2666" s="8">
        <f t="shared" si="503"/>
        <v>186</v>
      </c>
      <c r="T2666" t="s">
        <v>62</v>
      </c>
    </row>
    <row r="2667" spans="1:20" x14ac:dyDescent="0.35">
      <c r="A2667" s="18" t="s">
        <v>5380</v>
      </c>
      <c r="B2667" s="18" t="s">
        <v>5381</v>
      </c>
      <c r="C2667" s="19">
        <v>275.45999999999998</v>
      </c>
      <c r="D2667" s="20">
        <f t="shared" si="492"/>
        <v>2.9883619607112198E-5</v>
      </c>
      <c r="E2667" s="10">
        <f>SUM($C$5:C2667)/SUM($C$5:$C$3941)</f>
        <v>0.98621774537022999</v>
      </c>
      <c r="F2667" t="str">
        <f t="shared" si="493"/>
        <v>C</v>
      </c>
      <c r="G2667" s="21">
        <v>2.5041818181818192</v>
      </c>
      <c r="H2667" s="22">
        <f t="shared" si="494"/>
        <v>1.5025090909090915</v>
      </c>
      <c r="I2667" s="23">
        <v>2.115384615384615</v>
      </c>
      <c r="J2667" s="23">
        <v>5.5999084241596622</v>
      </c>
      <c r="K2667" s="24">
        <f t="shared" si="495"/>
        <v>2.647229436875477</v>
      </c>
      <c r="L2667" t="str">
        <f t="shared" si="496"/>
        <v>Z</v>
      </c>
      <c r="M2667" s="10">
        <f t="shared" si="497"/>
        <v>0.9</v>
      </c>
      <c r="N2667" s="24">
        <f t="shared" si="498"/>
        <v>1.2815515655446006</v>
      </c>
      <c r="O2667" s="25">
        <f t="shared" si="499"/>
        <v>10.149204616374487</v>
      </c>
      <c r="P2667" s="8">
        <f t="shared" si="500"/>
        <v>15</v>
      </c>
      <c r="Q2667" s="8">
        <f t="shared" si="501"/>
        <v>109.99999999999997</v>
      </c>
      <c r="R2667" s="8">
        <f t="shared" si="502"/>
        <v>121.00485239187329</v>
      </c>
      <c r="S2667" s="8">
        <f t="shared" si="503"/>
        <v>122</v>
      </c>
      <c r="T2667" t="s">
        <v>62</v>
      </c>
    </row>
    <row r="2668" spans="1:20" x14ac:dyDescent="0.35">
      <c r="A2668" s="18" t="s">
        <v>5382</v>
      </c>
      <c r="B2668" s="18" t="s">
        <v>5383</v>
      </c>
      <c r="C2668" s="19">
        <v>275.42</v>
      </c>
      <c r="D2668" s="20">
        <f t="shared" si="492"/>
        <v>2.9879280157521391E-5</v>
      </c>
      <c r="E2668" s="10">
        <f>SUM($C$5:C2668)/SUM($C$5:$C$3941)</f>
        <v>0.98624762465038751</v>
      </c>
      <c r="F2668" t="str">
        <f t="shared" si="493"/>
        <v>C</v>
      </c>
      <c r="G2668" s="21">
        <v>5.1003703703703707</v>
      </c>
      <c r="H2668" s="22">
        <f t="shared" si="494"/>
        <v>3.0602222222222224</v>
      </c>
      <c r="I2668" s="23">
        <v>1.038461538461539</v>
      </c>
      <c r="J2668" s="23">
        <v>4.1395345881312364</v>
      </c>
      <c r="K2668" s="24">
        <f t="shared" si="495"/>
        <v>3.9862184922745221</v>
      </c>
      <c r="L2668" t="str">
        <f t="shared" si="496"/>
        <v>Z</v>
      </c>
      <c r="M2668" s="10">
        <f t="shared" si="497"/>
        <v>0.9</v>
      </c>
      <c r="N2668" s="24">
        <f t="shared" si="498"/>
        <v>1.2815515655446006</v>
      </c>
      <c r="O2668" s="25">
        <f t="shared" si="499"/>
        <v>7.5024411774747897</v>
      </c>
      <c r="P2668" s="8">
        <f t="shared" si="500"/>
        <v>10</v>
      </c>
      <c r="Q2668" s="8">
        <f t="shared" si="501"/>
        <v>54.000000000000028</v>
      </c>
      <c r="R2668" s="8">
        <f t="shared" si="502"/>
        <v>59.406695511897567</v>
      </c>
      <c r="S2668" s="8">
        <f t="shared" si="503"/>
        <v>60</v>
      </c>
      <c r="T2668" t="s">
        <v>175</v>
      </c>
    </row>
    <row r="2669" spans="1:20" x14ac:dyDescent="0.35">
      <c r="A2669" s="18" t="s">
        <v>5384</v>
      </c>
      <c r="B2669" s="18" t="s">
        <v>5385</v>
      </c>
      <c r="C2669" s="19">
        <v>275.02</v>
      </c>
      <c r="D2669" s="20">
        <f t="shared" si="492"/>
        <v>2.983588566161329E-5</v>
      </c>
      <c r="E2669" s="10">
        <f>SUM($C$5:C2669)/SUM($C$5:$C$3941)</f>
        <v>0.98627746053604903</v>
      </c>
      <c r="F2669" t="str">
        <f t="shared" si="493"/>
        <v>C</v>
      </c>
      <c r="G2669" s="21">
        <v>0.67906172839506174</v>
      </c>
      <c r="H2669" s="22">
        <f t="shared" si="494"/>
        <v>0.40743703703703704</v>
      </c>
      <c r="I2669" s="23">
        <v>7.7884615384615383</v>
      </c>
      <c r="J2669" s="23">
        <v>27.767477476894879</v>
      </c>
      <c r="K2669" s="24">
        <f t="shared" si="495"/>
        <v>3.5652069846877374</v>
      </c>
      <c r="L2669" t="str">
        <f t="shared" si="496"/>
        <v>Z</v>
      </c>
      <c r="M2669" s="10">
        <f t="shared" si="497"/>
        <v>0.9</v>
      </c>
      <c r="N2669" s="24">
        <f t="shared" si="498"/>
        <v>1.2815515655446006</v>
      </c>
      <c r="O2669" s="25">
        <f t="shared" si="499"/>
        <v>50.325431997732444</v>
      </c>
      <c r="P2669" s="8">
        <f t="shared" si="500"/>
        <v>66</v>
      </c>
      <c r="Q2669" s="8">
        <f t="shared" si="501"/>
        <v>405</v>
      </c>
      <c r="R2669" s="8">
        <f t="shared" si="502"/>
        <v>445.87411156690115</v>
      </c>
      <c r="S2669" s="8">
        <f t="shared" si="503"/>
        <v>446</v>
      </c>
      <c r="T2669" t="s">
        <v>62</v>
      </c>
    </row>
    <row r="2670" spans="1:20" x14ac:dyDescent="0.35">
      <c r="A2670" s="18" t="s">
        <v>5386</v>
      </c>
      <c r="B2670" s="18" t="s">
        <v>5387</v>
      </c>
      <c r="C2670" s="19">
        <v>274.95999999999998</v>
      </c>
      <c r="D2670" s="20">
        <f t="shared" si="492"/>
        <v>2.9829376487227074E-5</v>
      </c>
      <c r="E2670" s="10">
        <f>SUM($C$5:C2670)/SUM($C$5:$C$3941)</f>
        <v>0.98630728991253636</v>
      </c>
      <c r="F2670" t="str">
        <f t="shared" si="493"/>
        <v>C</v>
      </c>
      <c r="G2670" s="21">
        <v>0.56114285714285705</v>
      </c>
      <c r="H2670" s="22">
        <f t="shared" si="494"/>
        <v>0.3366857142857142</v>
      </c>
      <c r="I2670" s="23">
        <v>9.4230769230769234</v>
      </c>
      <c r="J2670" s="23">
        <v>36.640460949368553</v>
      </c>
      <c r="K2670" s="24">
        <f t="shared" si="495"/>
        <v>3.8883754476880914</v>
      </c>
      <c r="L2670" t="str">
        <f t="shared" si="496"/>
        <v>Z</v>
      </c>
      <c r="M2670" s="10">
        <f t="shared" si="497"/>
        <v>0.9</v>
      </c>
      <c r="N2670" s="24">
        <f t="shared" si="498"/>
        <v>1.2815515655446006</v>
      </c>
      <c r="O2670" s="25">
        <f t="shared" si="499"/>
        <v>66.40671726149246</v>
      </c>
      <c r="P2670" s="8">
        <f t="shared" si="500"/>
        <v>86</v>
      </c>
      <c r="Q2670" s="8">
        <f t="shared" si="501"/>
        <v>490</v>
      </c>
      <c r="R2670" s="8">
        <f t="shared" si="502"/>
        <v>539.51148353763051</v>
      </c>
      <c r="S2670" s="8">
        <f t="shared" si="503"/>
        <v>540</v>
      </c>
      <c r="T2670" t="s">
        <v>62</v>
      </c>
    </row>
    <row r="2671" spans="1:20" x14ac:dyDescent="0.35">
      <c r="A2671" s="18" t="s">
        <v>5388</v>
      </c>
      <c r="B2671" s="18" t="s">
        <v>5389</v>
      </c>
      <c r="C2671" s="19">
        <v>274.48</v>
      </c>
      <c r="D2671" s="20">
        <f t="shared" si="492"/>
        <v>2.9777303092137359E-5</v>
      </c>
      <c r="E2671" s="10">
        <f>SUM($C$5:C2671)/SUM($C$5:$C$3941)</f>
        <v>0.98633706721562864</v>
      </c>
      <c r="F2671" t="str">
        <f t="shared" si="493"/>
        <v>C</v>
      </c>
      <c r="G2671" s="21">
        <v>4.2227692307692308</v>
      </c>
      <c r="H2671" s="22">
        <f t="shared" si="494"/>
        <v>2.5336615384615384</v>
      </c>
      <c r="I2671" s="23">
        <v>1.25</v>
      </c>
      <c r="J2671" s="23">
        <v>2.6336807911749518</v>
      </c>
      <c r="K2671" s="24">
        <f t="shared" si="495"/>
        <v>2.1069446329399613</v>
      </c>
      <c r="L2671" t="str">
        <f t="shared" si="496"/>
        <v>Z</v>
      </c>
      <c r="M2671" s="10">
        <f t="shared" si="497"/>
        <v>0.9</v>
      </c>
      <c r="N2671" s="24">
        <f t="shared" si="498"/>
        <v>1.2815515655446006</v>
      </c>
      <c r="O2671" s="25">
        <f t="shared" si="499"/>
        <v>4.7732504211193021</v>
      </c>
      <c r="P2671" s="8">
        <f t="shared" si="500"/>
        <v>8</v>
      </c>
      <c r="Q2671" s="8">
        <f t="shared" si="501"/>
        <v>65</v>
      </c>
      <c r="R2671" s="8">
        <f t="shared" si="502"/>
        <v>71.630400065497227</v>
      </c>
      <c r="S2671" s="8">
        <f t="shared" si="503"/>
        <v>72</v>
      </c>
      <c r="T2671" t="s">
        <v>62</v>
      </c>
    </row>
    <row r="2672" spans="1:20" x14ac:dyDescent="0.35">
      <c r="A2672" s="18" t="s">
        <v>5390</v>
      </c>
      <c r="B2672" s="18" t="s">
        <v>5391</v>
      </c>
      <c r="C2672" s="19">
        <v>274.45999999999998</v>
      </c>
      <c r="D2672" s="20">
        <f t="shared" si="492"/>
        <v>2.9775133367341949E-5</v>
      </c>
      <c r="E2672" s="10">
        <f>SUM($C$5:C2672)/SUM($C$5:$C$3941)</f>
        <v>0.98636684234899608</v>
      </c>
      <c r="F2672" t="str">
        <f t="shared" si="493"/>
        <v>C</v>
      </c>
      <c r="G2672" s="21">
        <v>4.0964179104477614</v>
      </c>
      <c r="H2672" s="22">
        <f t="shared" si="494"/>
        <v>2.4578507462686567</v>
      </c>
      <c r="I2672" s="23">
        <v>1.288461538461539</v>
      </c>
      <c r="J2672" s="23">
        <v>1.7414951707840749</v>
      </c>
      <c r="K2672" s="24">
        <f t="shared" si="495"/>
        <v>1.3516081922503262</v>
      </c>
      <c r="L2672" t="str">
        <f t="shared" si="496"/>
        <v>Y</v>
      </c>
      <c r="M2672" s="10">
        <f t="shared" si="497"/>
        <v>0.9</v>
      </c>
      <c r="N2672" s="24">
        <f t="shared" si="498"/>
        <v>1.2815515655446006</v>
      </c>
      <c r="O2672" s="25">
        <f t="shared" si="499"/>
        <v>3.1562642614763718</v>
      </c>
      <c r="P2672" s="8">
        <f t="shared" si="500"/>
        <v>6</v>
      </c>
      <c r="Q2672" s="8">
        <f t="shared" si="501"/>
        <v>67.000000000000028</v>
      </c>
      <c r="R2672" s="8">
        <f t="shared" si="502"/>
        <v>73.837102496437055</v>
      </c>
      <c r="S2672" s="8">
        <f t="shared" si="503"/>
        <v>74</v>
      </c>
      <c r="T2672" t="s">
        <v>62</v>
      </c>
    </row>
    <row r="2673" spans="1:20" x14ac:dyDescent="0.35">
      <c r="A2673" s="18" t="s">
        <v>5392</v>
      </c>
      <c r="B2673" s="18" t="s">
        <v>5393</v>
      </c>
      <c r="C2673" s="19">
        <v>274.35000000000002</v>
      </c>
      <c r="D2673" s="20">
        <f t="shared" si="492"/>
        <v>2.9763199880967229E-5</v>
      </c>
      <c r="E2673" s="10">
        <f>SUM($C$5:C2673)/SUM($C$5:$C$3941)</f>
        <v>0.98639660554887698</v>
      </c>
      <c r="F2673" t="str">
        <f t="shared" si="493"/>
        <v>C</v>
      </c>
      <c r="G2673" s="21">
        <v>2.95</v>
      </c>
      <c r="H2673" s="22">
        <f t="shared" si="494"/>
        <v>1.77</v>
      </c>
      <c r="I2673" s="23">
        <v>1.788461538461539</v>
      </c>
      <c r="J2673" s="23">
        <v>2.6147135595494402</v>
      </c>
      <c r="K2673" s="24">
        <f t="shared" si="495"/>
        <v>1.4619903773824823</v>
      </c>
      <c r="L2673" t="str">
        <f t="shared" si="496"/>
        <v>Y</v>
      </c>
      <c r="M2673" s="10">
        <f t="shared" si="497"/>
        <v>0.9</v>
      </c>
      <c r="N2673" s="24">
        <f t="shared" si="498"/>
        <v>1.2815515655446006</v>
      </c>
      <c r="O2673" s="25">
        <f t="shared" si="499"/>
        <v>4.7388744456224572</v>
      </c>
      <c r="P2673" s="8">
        <f t="shared" si="500"/>
        <v>9</v>
      </c>
      <c r="Q2673" s="8">
        <f t="shared" si="501"/>
        <v>93.000000000000028</v>
      </c>
      <c r="R2673" s="8">
        <f t="shared" si="502"/>
        <v>102.51085101720301</v>
      </c>
      <c r="S2673" s="8">
        <f t="shared" si="503"/>
        <v>103</v>
      </c>
      <c r="T2673" t="s">
        <v>62</v>
      </c>
    </row>
    <row r="2674" spans="1:20" x14ac:dyDescent="0.35">
      <c r="A2674" s="18" t="s">
        <v>5394</v>
      </c>
      <c r="B2674" s="18" t="s">
        <v>5395</v>
      </c>
      <c r="C2674" s="19">
        <v>273.77</v>
      </c>
      <c r="D2674" s="20">
        <f t="shared" si="492"/>
        <v>2.9700277861900481E-5</v>
      </c>
      <c r="E2674" s="10">
        <f>SUM($C$5:C2674)/SUM($C$5:$C$3941)</f>
        <v>0.98642630582673885</v>
      </c>
      <c r="F2674" t="str">
        <f t="shared" si="493"/>
        <v>C</v>
      </c>
      <c r="G2674" s="21">
        <v>2.0130147058823531</v>
      </c>
      <c r="H2674" s="22">
        <f t="shared" si="494"/>
        <v>1.2078088235294118</v>
      </c>
      <c r="I2674" s="23">
        <v>2.615384615384615</v>
      </c>
      <c r="J2674" s="23">
        <v>5.8045075322810717</v>
      </c>
      <c r="K2674" s="24">
        <f t="shared" si="495"/>
        <v>2.2193705270486452</v>
      </c>
      <c r="L2674" t="str">
        <f t="shared" si="496"/>
        <v>Z</v>
      </c>
      <c r="M2674" s="10">
        <f t="shared" si="497"/>
        <v>0.9</v>
      </c>
      <c r="N2674" s="24">
        <f t="shared" si="498"/>
        <v>1.2815515655446006</v>
      </c>
      <c r="O2674" s="25">
        <f t="shared" si="499"/>
        <v>10.520017503901933</v>
      </c>
      <c r="P2674" s="8">
        <f t="shared" si="500"/>
        <v>16</v>
      </c>
      <c r="Q2674" s="8">
        <f t="shared" si="501"/>
        <v>135.99999999999997</v>
      </c>
      <c r="R2674" s="8">
        <f t="shared" si="502"/>
        <v>150.06705266521789</v>
      </c>
      <c r="S2674" s="8">
        <f t="shared" si="503"/>
        <v>151</v>
      </c>
      <c r="T2674" t="s">
        <v>62</v>
      </c>
    </row>
    <row r="2675" spans="1:20" x14ac:dyDescent="0.35">
      <c r="A2675" s="18" t="s">
        <v>5396</v>
      </c>
      <c r="B2675" s="18" t="s">
        <v>5397</v>
      </c>
      <c r="C2675" s="19">
        <v>272.56</v>
      </c>
      <c r="D2675" s="20">
        <f t="shared" si="492"/>
        <v>2.9569009511778485E-5</v>
      </c>
      <c r="E2675" s="10">
        <f>SUM($C$5:C2675)/SUM($C$5:$C$3941)</f>
        <v>0.98645587483625063</v>
      </c>
      <c r="F2675" t="str">
        <f t="shared" si="493"/>
        <v>C</v>
      </c>
      <c r="G2675" s="21">
        <v>0.83097560975609752</v>
      </c>
      <c r="H2675" s="22">
        <f t="shared" si="494"/>
        <v>0.49858536585365848</v>
      </c>
      <c r="I2675" s="23">
        <v>6.3076923076923066</v>
      </c>
      <c r="J2675" s="23">
        <v>11.106504826996501</v>
      </c>
      <c r="K2675" s="24">
        <f t="shared" si="495"/>
        <v>1.7607873506213967</v>
      </c>
      <c r="L2675" t="str">
        <f t="shared" si="496"/>
        <v>Y</v>
      </c>
      <c r="M2675" s="10">
        <f t="shared" si="497"/>
        <v>0.9</v>
      </c>
      <c r="N2675" s="24">
        <f t="shared" si="498"/>
        <v>1.2815515655446006</v>
      </c>
      <c r="O2675" s="25">
        <f t="shared" si="499"/>
        <v>20.129291681917785</v>
      </c>
      <c r="P2675" s="8">
        <f t="shared" si="500"/>
        <v>33</v>
      </c>
      <c r="Q2675" s="8">
        <f t="shared" si="501"/>
        <v>327.99999999999994</v>
      </c>
      <c r="R2675" s="8">
        <f t="shared" si="502"/>
        <v>362.72889766902699</v>
      </c>
      <c r="S2675" s="8">
        <f t="shared" si="503"/>
        <v>363</v>
      </c>
      <c r="T2675" t="s">
        <v>62</v>
      </c>
    </row>
    <row r="2676" spans="1:20" x14ac:dyDescent="0.35">
      <c r="A2676" s="18" t="s">
        <v>5398</v>
      </c>
      <c r="B2676" s="18" t="s">
        <v>5399</v>
      </c>
      <c r="C2676" s="19">
        <v>272.56</v>
      </c>
      <c r="D2676" s="20">
        <f t="shared" si="492"/>
        <v>2.9569009511778485E-5</v>
      </c>
      <c r="E2676" s="10">
        <f>SUM($C$5:C2676)/SUM($C$5:$C$3941)</f>
        <v>0.98648544384576253</v>
      </c>
      <c r="F2676" t="str">
        <f t="shared" si="493"/>
        <v>C</v>
      </c>
      <c r="G2676" s="21">
        <v>1.8668493150684931</v>
      </c>
      <c r="H2676" s="22">
        <f t="shared" si="494"/>
        <v>1.1201095890410957</v>
      </c>
      <c r="I2676" s="23">
        <v>2.807692307692307</v>
      </c>
      <c r="J2676" s="23">
        <v>7.4624247269523512</v>
      </c>
      <c r="K2676" s="24">
        <f t="shared" si="495"/>
        <v>2.657849902750153</v>
      </c>
      <c r="L2676" t="str">
        <f t="shared" si="496"/>
        <v>Z</v>
      </c>
      <c r="M2676" s="10">
        <f t="shared" si="497"/>
        <v>0.9</v>
      </c>
      <c r="N2676" s="24">
        <f t="shared" si="498"/>
        <v>1.2815515655446006</v>
      </c>
      <c r="O2676" s="25">
        <f t="shared" si="499"/>
        <v>13.524806077431048</v>
      </c>
      <c r="P2676" s="8">
        <f t="shared" si="500"/>
        <v>20</v>
      </c>
      <c r="Q2676" s="8">
        <f t="shared" si="501"/>
        <v>145.99999999999997</v>
      </c>
      <c r="R2676" s="8">
        <f t="shared" si="502"/>
        <v>161.45859469414006</v>
      </c>
      <c r="S2676" s="8">
        <f t="shared" si="503"/>
        <v>162</v>
      </c>
      <c r="T2676" t="s">
        <v>62</v>
      </c>
    </row>
    <row r="2677" spans="1:20" x14ac:dyDescent="0.35">
      <c r="A2677" s="18" t="s">
        <v>5400</v>
      </c>
      <c r="B2677" s="18" t="s">
        <v>5401</v>
      </c>
      <c r="C2677" s="19">
        <v>272.33999999999997</v>
      </c>
      <c r="D2677" s="20">
        <f t="shared" si="492"/>
        <v>2.9545142539029027E-5</v>
      </c>
      <c r="E2677" s="10">
        <f>SUM($C$5:C2677)/SUM($C$5:$C$3941)</f>
        <v>0.98651498898830148</v>
      </c>
      <c r="F2677" t="str">
        <f t="shared" si="493"/>
        <v>C</v>
      </c>
      <c r="G2677" s="21">
        <v>2.0173333333333332</v>
      </c>
      <c r="H2677" s="22">
        <f t="shared" si="494"/>
        <v>1.2103999999999999</v>
      </c>
      <c r="I2677" s="23">
        <v>2.5961538461538458</v>
      </c>
      <c r="J2677" s="23">
        <v>5.2478179046324573</v>
      </c>
      <c r="K2677" s="24">
        <f t="shared" si="495"/>
        <v>2.021381711413984</v>
      </c>
      <c r="L2677" t="str">
        <f t="shared" si="496"/>
        <v>Z</v>
      </c>
      <c r="M2677" s="10">
        <f t="shared" si="497"/>
        <v>0.9</v>
      </c>
      <c r="N2677" s="24">
        <f t="shared" si="498"/>
        <v>1.2815515655446006</v>
      </c>
      <c r="O2677" s="25">
        <f t="shared" si="499"/>
        <v>9.5110801229898581</v>
      </c>
      <c r="P2677" s="8">
        <f t="shared" si="500"/>
        <v>15</v>
      </c>
      <c r="Q2677" s="8">
        <f t="shared" si="501"/>
        <v>134.99999999999997</v>
      </c>
      <c r="R2677" s="8">
        <f t="shared" si="502"/>
        <v>149.3541947157174</v>
      </c>
      <c r="S2677" s="8">
        <f t="shared" si="503"/>
        <v>150</v>
      </c>
      <c r="T2677" t="s">
        <v>62</v>
      </c>
    </row>
    <row r="2678" spans="1:20" x14ac:dyDescent="0.35">
      <c r="A2678" s="18" t="s">
        <v>5402</v>
      </c>
      <c r="B2678" s="18" t="s">
        <v>5403</v>
      </c>
      <c r="C2678" s="19">
        <v>272.19</v>
      </c>
      <c r="D2678" s="20">
        <f t="shared" si="492"/>
        <v>2.952886960306349E-5</v>
      </c>
      <c r="E2678" s="10">
        <f>SUM($C$5:C2678)/SUM($C$5:$C$3941)</f>
        <v>0.98654451785790453</v>
      </c>
      <c r="F2678" t="str">
        <f t="shared" si="493"/>
        <v>C</v>
      </c>
      <c r="G2678" s="21">
        <v>1.29</v>
      </c>
      <c r="H2678" s="22">
        <f t="shared" si="494"/>
        <v>0.77400000000000002</v>
      </c>
      <c r="I2678" s="23">
        <v>4.0576923076923066</v>
      </c>
      <c r="J2678" s="23">
        <v>16.700843540441081</v>
      </c>
      <c r="K2678" s="24">
        <f t="shared" si="495"/>
        <v>4.1158476971703148</v>
      </c>
      <c r="L2678" t="str">
        <f t="shared" si="496"/>
        <v>Z</v>
      </c>
      <c r="M2678" s="10">
        <f t="shared" si="497"/>
        <v>0.9</v>
      </c>
      <c r="N2678" s="24">
        <f t="shared" si="498"/>
        <v>1.2815515655446006</v>
      </c>
      <c r="O2678" s="25">
        <f t="shared" si="499"/>
        <v>30.268401823629524</v>
      </c>
      <c r="P2678" s="8">
        <f t="shared" si="500"/>
        <v>39</v>
      </c>
      <c r="Q2678" s="8">
        <f t="shared" si="501"/>
        <v>210.99999999999994</v>
      </c>
      <c r="R2678" s="8">
        <f t="shared" si="502"/>
        <v>233.49938720324167</v>
      </c>
      <c r="S2678" s="8">
        <f t="shared" si="503"/>
        <v>234</v>
      </c>
      <c r="T2678" t="s">
        <v>175</v>
      </c>
    </row>
    <row r="2679" spans="1:20" x14ac:dyDescent="0.35">
      <c r="A2679" s="18" t="s">
        <v>5404</v>
      </c>
      <c r="B2679" s="18" t="s">
        <v>5405</v>
      </c>
      <c r="C2679" s="19">
        <v>271.86</v>
      </c>
      <c r="D2679" s="20">
        <f t="shared" si="492"/>
        <v>2.9493069143939313E-5</v>
      </c>
      <c r="E2679" s="10">
        <f>SUM($C$5:C2679)/SUM($C$5:$C$3941)</f>
        <v>0.98657401092704833</v>
      </c>
      <c r="F2679" t="str">
        <f t="shared" si="493"/>
        <v>C</v>
      </c>
      <c r="G2679" s="21">
        <v>0.58844155844155843</v>
      </c>
      <c r="H2679" s="22">
        <f t="shared" si="494"/>
        <v>0.35306493506493503</v>
      </c>
      <c r="I2679" s="23">
        <v>8.884615384615385</v>
      </c>
      <c r="J2679" s="23">
        <v>15.0758264445577</v>
      </c>
      <c r="K2679" s="24">
        <f t="shared" si="495"/>
        <v>1.6968462664870139</v>
      </c>
      <c r="L2679" t="str">
        <f t="shared" si="496"/>
        <v>Y</v>
      </c>
      <c r="M2679" s="10">
        <f t="shared" si="497"/>
        <v>0.9</v>
      </c>
      <c r="N2679" s="24">
        <f t="shared" si="498"/>
        <v>1.2815515655446006</v>
      </c>
      <c r="O2679" s="25">
        <f t="shared" si="499"/>
        <v>27.323240981342714</v>
      </c>
      <c r="P2679" s="8">
        <f t="shared" si="500"/>
        <v>46</v>
      </c>
      <c r="Q2679" s="8">
        <f t="shared" si="501"/>
        <v>462</v>
      </c>
      <c r="R2679" s="8">
        <f t="shared" si="502"/>
        <v>511.57426848731075</v>
      </c>
      <c r="S2679" s="8">
        <f t="shared" si="503"/>
        <v>512</v>
      </c>
      <c r="T2679" t="s">
        <v>175</v>
      </c>
    </row>
    <row r="2680" spans="1:20" x14ac:dyDescent="0.35">
      <c r="A2680" s="18" t="s">
        <v>5406</v>
      </c>
      <c r="B2680" s="18" t="s">
        <v>5407</v>
      </c>
      <c r="C2680" s="19">
        <v>271.47000000000003</v>
      </c>
      <c r="D2680" s="20">
        <f t="shared" si="492"/>
        <v>2.9450759510428919E-5</v>
      </c>
      <c r="E2680" s="10">
        <f>SUM($C$5:C2680)/SUM($C$5:$C$3941)</f>
        <v>0.98660346168655888</v>
      </c>
      <c r="F2680" t="str">
        <f t="shared" si="493"/>
        <v>C</v>
      </c>
      <c r="G2680" s="21">
        <v>0.93934256055363308</v>
      </c>
      <c r="H2680" s="22">
        <f t="shared" si="494"/>
        <v>0.5636055363321798</v>
      </c>
      <c r="I2680" s="23">
        <v>5.5576923076923066</v>
      </c>
      <c r="J2680" s="23">
        <v>13.924746572887971</v>
      </c>
      <c r="K2680" s="24">
        <f t="shared" si="495"/>
        <v>2.5054907328379743</v>
      </c>
      <c r="L2680" t="str">
        <f t="shared" si="496"/>
        <v>Z</v>
      </c>
      <c r="M2680" s="10">
        <f t="shared" si="497"/>
        <v>0.9</v>
      </c>
      <c r="N2680" s="24">
        <f t="shared" si="498"/>
        <v>1.2815515655446006</v>
      </c>
      <c r="O2680" s="25">
        <f t="shared" si="499"/>
        <v>25.23703808970895</v>
      </c>
      <c r="P2680" s="8">
        <f t="shared" si="500"/>
        <v>37</v>
      </c>
      <c r="Q2680" s="8">
        <f t="shared" si="501"/>
        <v>288.99999999999994</v>
      </c>
      <c r="R2680" s="8">
        <f t="shared" si="502"/>
        <v>320.24052857882953</v>
      </c>
      <c r="S2680" s="8">
        <f t="shared" si="503"/>
        <v>321</v>
      </c>
      <c r="T2680" t="s">
        <v>175</v>
      </c>
    </row>
    <row r="2681" spans="1:20" x14ac:dyDescent="0.35">
      <c r="A2681" s="18" t="s">
        <v>5408</v>
      </c>
      <c r="B2681" s="18" t="s">
        <v>5409</v>
      </c>
      <c r="C2681" s="19">
        <v>271.23</v>
      </c>
      <c r="D2681" s="20">
        <f t="shared" si="492"/>
        <v>2.9424722812884058E-5</v>
      </c>
      <c r="E2681" s="10">
        <f>SUM($C$5:C2681)/SUM($C$5:$C$3941)</f>
        <v>0.98663288640937186</v>
      </c>
      <c r="F2681" t="str">
        <f t="shared" si="493"/>
        <v>C</v>
      </c>
      <c r="G2681" s="21">
        <v>9.0409999999999986</v>
      </c>
      <c r="H2681" s="22">
        <f t="shared" si="494"/>
        <v>5.424599999999999</v>
      </c>
      <c r="I2681" s="23">
        <v>0.57692307692307687</v>
      </c>
      <c r="J2681" s="23">
        <v>1.177337538788825</v>
      </c>
      <c r="K2681" s="24">
        <f t="shared" si="495"/>
        <v>2.0407184005672967</v>
      </c>
      <c r="L2681" t="str">
        <f t="shared" si="496"/>
        <v>Z</v>
      </c>
      <c r="M2681" s="10">
        <f t="shared" si="497"/>
        <v>0.9</v>
      </c>
      <c r="N2681" s="24">
        <f t="shared" si="498"/>
        <v>1.2815515655446006</v>
      </c>
      <c r="O2681" s="25">
        <f t="shared" si="499"/>
        <v>2.1337919620533126</v>
      </c>
      <c r="P2681" s="8">
        <f t="shared" si="500"/>
        <v>4</v>
      </c>
      <c r="Q2681" s="8">
        <f t="shared" si="501"/>
        <v>29.999999999999996</v>
      </c>
      <c r="R2681" s="8">
        <f t="shared" si="502"/>
        <v>33.257665840086375</v>
      </c>
      <c r="S2681" s="8">
        <f t="shared" si="503"/>
        <v>34</v>
      </c>
      <c r="T2681" t="s">
        <v>62</v>
      </c>
    </row>
    <row r="2682" spans="1:20" x14ac:dyDescent="0.35">
      <c r="A2682" s="18" t="s">
        <v>5410</v>
      </c>
      <c r="B2682" s="18" t="s">
        <v>5411</v>
      </c>
      <c r="C2682" s="19">
        <v>271.22000000000003</v>
      </c>
      <c r="D2682" s="20">
        <f t="shared" si="492"/>
        <v>2.9423637950486355E-5</v>
      </c>
      <c r="E2682" s="10">
        <f>SUM($C$5:C2682)/SUM($C$5:$C$3941)</f>
        <v>0.98666231004732241</v>
      </c>
      <c r="F2682" t="str">
        <f t="shared" si="493"/>
        <v>C</v>
      </c>
      <c r="G2682" s="21">
        <v>3.2677108433734938</v>
      </c>
      <c r="H2682" s="22">
        <f t="shared" si="494"/>
        <v>1.9606265060240962</v>
      </c>
      <c r="I2682" s="23">
        <v>1.596153846153846</v>
      </c>
      <c r="J2682" s="23">
        <v>2.6141366466272991</v>
      </c>
      <c r="K2682" s="24">
        <f t="shared" si="495"/>
        <v>1.6377723569231273</v>
      </c>
      <c r="L2682" t="str">
        <f t="shared" si="496"/>
        <v>Y</v>
      </c>
      <c r="M2682" s="10">
        <f t="shared" si="497"/>
        <v>0.9</v>
      </c>
      <c r="N2682" s="24">
        <f t="shared" si="498"/>
        <v>1.2815515655446006</v>
      </c>
      <c r="O2682" s="25">
        <f t="shared" si="499"/>
        <v>4.7378288557932766</v>
      </c>
      <c r="P2682" s="8">
        <f t="shared" si="500"/>
        <v>8</v>
      </c>
      <c r="Q2682" s="8">
        <f t="shared" si="501"/>
        <v>83</v>
      </c>
      <c r="R2682" s="8">
        <f t="shared" si="502"/>
        <v>92.014571752747841</v>
      </c>
      <c r="S2682" s="8">
        <f t="shared" si="503"/>
        <v>93</v>
      </c>
      <c r="T2682" t="s">
        <v>62</v>
      </c>
    </row>
    <row r="2683" spans="1:20" x14ac:dyDescent="0.35">
      <c r="A2683" s="18" t="s">
        <v>5412</v>
      </c>
      <c r="B2683" s="18" t="s">
        <v>5413</v>
      </c>
      <c r="C2683" s="19">
        <v>271.2</v>
      </c>
      <c r="D2683" s="20">
        <f t="shared" si="492"/>
        <v>2.9421468225690948E-5</v>
      </c>
      <c r="E2683" s="10">
        <f>SUM($C$5:C2683)/SUM($C$5:$C$3941)</f>
        <v>0.98669173151554801</v>
      </c>
      <c r="F2683" t="str">
        <f t="shared" si="493"/>
        <v>C</v>
      </c>
      <c r="G2683" s="21">
        <v>1.653658536585366</v>
      </c>
      <c r="H2683" s="22">
        <f t="shared" si="494"/>
        <v>0.99219512195121951</v>
      </c>
      <c r="I2683" s="23">
        <v>3.1538461538461542</v>
      </c>
      <c r="J2683" s="23">
        <v>14.28063904675524</v>
      </c>
      <c r="K2683" s="24">
        <f t="shared" si="495"/>
        <v>4.52800750262971</v>
      </c>
      <c r="L2683" t="str">
        <f t="shared" si="496"/>
        <v>Z</v>
      </c>
      <c r="M2683" s="10">
        <f t="shared" si="497"/>
        <v>0.9</v>
      </c>
      <c r="N2683" s="24">
        <f t="shared" si="498"/>
        <v>1.2815515655446006</v>
      </c>
      <c r="O2683" s="25">
        <f t="shared" si="499"/>
        <v>25.882053198013807</v>
      </c>
      <c r="P2683" s="8">
        <f t="shared" si="500"/>
        <v>33</v>
      </c>
      <c r="Q2683" s="8">
        <f t="shared" si="501"/>
        <v>164.00000000000003</v>
      </c>
      <c r="R2683" s="8">
        <f t="shared" si="502"/>
        <v>181.81862876498209</v>
      </c>
      <c r="S2683" s="8">
        <f t="shared" si="503"/>
        <v>182</v>
      </c>
      <c r="T2683" t="s">
        <v>62</v>
      </c>
    </row>
    <row r="2684" spans="1:20" x14ac:dyDescent="0.35">
      <c r="A2684" s="18" t="s">
        <v>5414</v>
      </c>
      <c r="B2684" s="18" t="s">
        <v>5415</v>
      </c>
      <c r="C2684" s="19">
        <v>271.2</v>
      </c>
      <c r="D2684" s="20">
        <f t="shared" si="492"/>
        <v>2.9421468225690948E-5</v>
      </c>
      <c r="E2684" s="10">
        <f>SUM($C$5:C2684)/SUM($C$5:$C$3941)</f>
        <v>0.98672115298377361</v>
      </c>
      <c r="F2684" t="str">
        <f t="shared" si="493"/>
        <v>C</v>
      </c>
      <c r="G2684" s="21">
        <v>0.59473684210526312</v>
      </c>
      <c r="H2684" s="22">
        <f t="shared" si="494"/>
        <v>0.35684210526315785</v>
      </c>
      <c r="I2684" s="23">
        <v>8.7692307692307701</v>
      </c>
      <c r="J2684" s="23">
        <v>58.277771427311258</v>
      </c>
      <c r="K2684" s="24">
        <f t="shared" si="495"/>
        <v>6.6457107767986514</v>
      </c>
      <c r="L2684" t="str">
        <f t="shared" si="496"/>
        <v>Z</v>
      </c>
      <c r="M2684" s="10">
        <f t="shared" si="497"/>
        <v>0.9</v>
      </c>
      <c r="N2684" s="24">
        <f t="shared" si="498"/>
        <v>1.2815515655446006</v>
      </c>
      <c r="O2684" s="25">
        <f t="shared" si="499"/>
        <v>105.62191057451851</v>
      </c>
      <c r="P2684" s="8">
        <f t="shared" si="500"/>
        <v>124</v>
      </c>
      <c r="Q2684" s="8">
        <f t="shared" si="501"/>
        <v>456.00000000000006</v>
      </c>
      <c r="R2684" s="8">
        <f t="shared" si="502"/>
        <v>505.54447998068196</v>
      </c>
      <c r="S2684" s="8">
        <f t="shared" si="503"/>
        <v>506</v>
      </c>
      <c r="T2684" t="s">
        <v>175</v>
      </c>
    </row>
    <row r="2685" spans="1:20" x14ac:dyDescent="0.35">
      <c r="A2685" s="18" t="s">
        <v>5416</v>
      </c>
      <c r="B2685" s="18" t="s">
        <v>5417</v>
      </c>
      <c r="C2685" s="19">
        <v>271</v>
      </c>
      <c r="D2685" s="20">
        <f t="shared" si="492"/>
        <v>2.9399770977736898E-5</v>
      </c>
      <c r="E2685" s="10">
        <f>SUM($C$5:C2685)/SUM($C$5:$C$3941)</f>
        <v>0.98675055275475132</v>
      </c>
      <c r="F2685" t="str">
        <f t="shared" si="493"/>
        <v>C</v>
      </c>
      <c r="G2685" s="21">
        <v>0.4169230769230769</v>
      </c>
      <c r="H2685" s="22">
        <f t="shared" si="494"/>
        <v>0.25015384615384612</v>
      </c>
      <c r="I2685" s="23">
        <v>12.5</v>
      </c>
      <c r="J2685" s="23">
        <v>20.109991663496089</v>
      </c>
      <c r="K2685" s="24">
        <f t="shared" si="495"/>
        <v>1.608799333079687</v>
      </c>
      <c r="L2685" t="str">
        <f t="shared" si="496"/>
        <v>Y</v>
      </c>
      <c r="M2685" s="10">
        <f t="shared" si="497"/>
        <v>0.9</v>
      </c>
      <c r="N2685" s="24">
        <f t="shared" si="498"/>
        <v>1.2815515655446006</v>
      </c>
      <c r="O2685" s="25">
        <f t="shared" si="499"/>
        <v>36.447099625032678</v>
      </c>
      <c r="P2685" s="8">
        <f t="shared" si="500"/>
        <v>62</v>
      </c>
      <c r="Q2685" s="8">
        <f t="shared" si="501"/>
        <v>650</v>
      </c>
      <c r="R2685" s="8">
        <f t="shared" si="502"/>
        <v>720.88847736801017</v>
      </c>
      <c r="S2685" s="8">
        <f t="shared" si="503"/>
        <v>721</v>
      </c>
      <c r="T2685" t="s">
        <v>62</v>
      </c>
    </row>
    <row r="2686" spans="1:20" x14ac:dyDescent="0.35">
      <c r="A2686" s="18" t="s">
        <v>5418</v>
      </c>
      <c r="B2686" s="18" t="s">
        <v>5419</v>
      </c>
      <c r="C2686" s="19">
        <v>270.95999999999998</v>
      </c>
      <c r="D2686" s="20">
        <f t="shared" si="492"/>
        <v>2.9395431528146088E-5</v>
      </c>
      <c r="E2686" s="10">
        <f>SUM($C$5:C2686)/SUM($C$5:$C$3941)</f>
        <v>0.98677994818627957</v>
      </c>
      <c r="F2686" t="str">
        <f t="shared" si="493"/>
        <v>C</v>
      </c>
      <c r="G2686" s="21">
        <v>0.3893103448275862</v>
      </c>
      <c r="H2686" s="22">
        <f t="shared" si="494"/>
        <v>0.23358620689655171</v>
      </c>
      <c r="I2686" s="23">
        <v>13.38461538461539</v>
      </c>
      <c r="J2686" s="23">
        <v>38.900654687849247</v>
      </c>
      <c r="K2686" s="24">
        <f t="shared" si="495"/>
        <v>2.9063707525404596</v>
      </c>
      <c r="L2686" t="str">
        <f t="shared" si="496"/>
        <v>Z</v>
      </c>
      <c r="M2686" s="10">
        <f t="shared" si="497"/>
        <v>0.9</v>
      </c>
      <c r="N2686" s="24">
        <f t="shared" si="498"/>
        <v>1.2815515655446006</v>
      </c>
      <c r="O2686" s="25">
        <f t="shared" si="499"/>
        <v>70.503064377727895</v>
      </c>
      <c r="P2686" s="8">
        <f t="shared" si="500"/>
        <v>98</v>
      </c>
      <c r="Q2686" s="8">
        <f t="shared" si="501"/>
        <v>696.00000000000034</v>
      </c>
      <c r="R2686" s="8">
        <f t="shared" si="502"/>
        <v>771.96217386231126</v>
      </c>
      <c r="S2686" s="8">
        <f t="shared" si="503"/>
        <v>772</v>
      </c>
      <c r="T2686" t="s">
        <v>62</v>
      </c>
    </row>
    <row r="2687" spans="1:20" x14ac:dyDescent="0.35">
      <c r="A2687" s="18" t="s">
        <v>5420</v>
      </c>
      <c r="B2687" s="18" t="s">
        <v>5421</v>
      </c>
      <c r="C2687" s="19">
        <v>270.14</v>
      </c>
      <c r="D2687" s="20">
        <f t="shared" si="492"/>
        <v>2.9306472811534486E-5</v>
      </c>
      <c r="E2687" s="10">
        <f>SUM($C$5:C2687)/SUM($C$5:$C$3941)</f>
        <v>0.9868092546590912</v>
      </c>
      <c r="F2687" t="str">
        <f t="shared" si="493"/>
        <v>C</v>
      </c>
      <c r="G2687" s="21">
        <v>6.1395454545454546</v>
      </c>
      <c r="H2687" s="22">
        <f t="shared" si="494"/>
        <v>3.6837272727272725</v>
      </c>
      <c r="I2687" s="23">
        <v>0.84615384615384615</v>
      </c>
      <c r="J2687" s="23">
        <v>2.5000754136438532</v>
      </c>
      <c r="K2687" s="24">
        <f t="shared" si="495"/>
        <v>2.9546345797609175</v>
      </c>
      <c r="L2687" t="str">
        <f t="shared" si="496"/>
        <v>Z</v>
      </c>
      <c r="M2687" s="10">
        <f t="shared" si="497"/>
        <v>0.9</v>
      </c>
      <c r="N2687" s="24">
        <f t="shared" si="498"/>
        <v>1.2815515655446006</v>
      </c>
      <c r="O2687" s="25">
        <f t="shared" si="499"/>
        <v>4.5311056909374745</v>
      </c>
      <c r="P2687" s="8">
        <f t="shared" si="500"/>
        <v>7</v>
      </c>
      <c r="Q2687" s="8">
        <f t="shared" si="501"/>
        <v>44</v>
      </c>
      <c r="R2687" s="8">
        <f t="shared" si="502"/>
        <v>48.8762189187673</v>
      </c>
      <c r="S2687" s="8">
        <f t="shared" si="503"/>
        <v>49</v>
      </c>
      <c r="T2687" t="s">
        <v>175</v>
      </c>
    </row>
    <row r="2688" spans="1:20" x14ac:dyDescent="0.35">
      <c r="A2688" s="18" t="s">
        <v>5422</v>
      </c>
      <c r="B2688" s="18" t="s">
        <v>5423</v>
      </c>
      <c r="C2688" s="19">
        <v>270</v>
      </c>
      <c r="D2688" s="20">
        <f t="shared" si="492"/>
        <v>2.9291284737966652E-5</v>
      </c>
      <c r="E2688" s="10">
        <f>SUM($C$5:C2688)/SUM($C$5:$C$3941)</f>
        <v>0.98683854594382914</v>
      </c>
      <c r="F2688" t="str">
        <f t="shared" si="493"/>
        <v>C</v>
      </c>
      <c r="G2688" s="21">
        <v>6</v>
      </c>
      <c r="H2688" s="22">
        <f t="shared" si="494"/>
        <v>3.5999999999999996</v>
      </c>
      <c r="I2688" s="23">
        <v>0.86538461538461542</v>
      </c>
      <c r="J2688" s="23">
        <v>6.2403772075338297</v>
      </c>
      <c r="K2688" s="24">
        <f t="shared" si="495"/>
        <v>7.2111025509279809</v>
      </c>
      <c r="L2688" t="str">
        <f t="shared" si="496"/>
        <v>Z</v>
      </c>
      <c r="M2688" s="10">
        <f t="shared" si="497"/>
        <v>0.9</v>
      </c>
      <c r="N2688" s="24">
        <f t="shared" si="498"/>
        <v>1.2815515655446006</v>
      </c>
      <c r="O2688" s="25">
        <f t="shared" si="499"/>
        <v>11.309982300670335</v>
      </c>
      <c r="P2688" s="8">
        <f t="shared" si="500"/>
        <v>14</v>
      </c>
      <c r="Q2688" s="8">
        <f t="shared" si="501"/>
        <v>45</v>
      </c>
      <c r="R2688" s="8">
        <f t="shared" si="502"/>
        <v>50.000000000000007</v>
      </c>
      <c r="S2688" s="8">
        <f t="shared" si="503"/>
        <v>50</v>
      </c>
      <c r="T2688" t="s">
        <v>175</v>
      </c>
    </row>
    <row r="2689" spans="1:20" x14ac:dyDescent="0.35">
      <c r="A2689" s="18" t="s">
        <v>5424</v>
      </c>
      <c r="B2689" s="18" t="s">
        <v>5425</v>
      </c>
      <c r="C2689" s="19">
        <v>269.5</v>
      </c>
      <c r="D2689" s="20">
        <f t="shared" si="492"/>
        <v>2.9237041618081528E-5</v>
      </c>
      <c r="E2689" s="10">
        <f>SUM($C$5:C2689)/SUM($C$5:$C$3941)</f>
        <v>0.9868677829854472</v>
      </c>
      <c r="F2689" t="str">
        <f t="shared" si="493"/>
        <v>C</v>
      </c>
      <c r="G2689" s="21">
        <v>1.4807692307692311</v>
      </c>
      <c r="H2689" s="22">
        <f t="shared" si="494"/>
        <v>0.88846153846153864</v>
      </c>
      <c r="I2689" s="23">
        <v>3.5</v>
      </c>
      <c r="J2689" s="23">
        <v>20.158684208539199</v>
      </c>
      <c r="K2689" s="24">
        <f t="shared" si="495"/>
        <v>5.7596240595826282</v>
      </c>
      <c r="L2689" t="str">
        <f t="shared" si="496"/>
        <v>Z</v>
      </c>
      <c r="M2689" s="10">
        <f t="shared" si="497"/>
        <v>0.9</v>
      </c>
      <c r="N2689" s="24">
        <f t="shared" si="498"/>
        <v>1.2815515655446006</v>
      </c>
      <c r="O2689" s="25">
        <f t="shared" si="499"/>
        <v>36.535349390118569</v>
      </c>
      <c r="P2689" s="8">
        <f t="shared" si="500"/>
        <v>44</v>
      </c>
      <c r="Q2689" s="8">
        <f t="shared" si="501"/>
        <v>182</v>
      </c>
      <c r="R2689" s="8">
        <f t="shared" si="502"/>
        <v>202.40972548199596</v>
      </c>
      <c r="S2689" s="8">
        <f t="shared" si="503"/>
        <v>203</v>
      </c>
      <c r="T2689" t="s">
        <v>62</v>
      </c>
    </row>
    <row r="2690" spans="1:20" x14ac:dyDescent="0.35">
      <c r="A2690" s="18" t="s">
        <v>5426</v>
      </c>
      <c r="B2690" s="18" t="s">
        <v>5427</v>
      </c>
      <c r="C2690" s="19">
        <v>269.44</v>
      </c>
      <c r="D2690" s="20">
        <f t="shared" si="492"/>
        <v>2.9230532443695314E-5</v>
      </c>
      <c r="E2690" s="10">
        <f>SUM($C$5:C2690)/SUM($C$5:$C$3941)</f>
        <v>0.98689701351789083</v>
      </c>
      <c r="F2690" t="str">
        <f t="shared" si="493"/>
        <v>C</v>
      </c>
      <c r="G2690" s="21">
        <v>2.64156862745098</v>
      </c>
      <c r="H2690" s="22">
        <f t="shared" si="494"/>
        <v>1.5849411764705879</v>
      </c>
      <c r="I2690" s="23">
        <v>1.961538461538461</v>
      </c>
      <c r="J2690" s="23">
        <v>3.4068071330248451</v>
      </c>
      <c r="K2690" s="24">
        <f t="shared" si="495"/>
        <v>1.7368036364440391</v>
      </c>
      <c r="L2690" t="str">
        <f t="shared" si="496"/>
        <v>Y</v>
      </c>
      <c r="M2690" s="10">
        <f t="shared" si="497"/>
        <v>0.9</v>
      </c>
      <c r="N2690" s="24">
        <f t="shared" si="498"/>
        <v>1.2815515655446006</v>
      </c>
      <c r="O2690" s="25">
        <f t="shared" si="499"/>
        <v>6.1744550200893533</v>
      </c>
      <c r="P2690" s="8">
        <f t="shared" si="500"/>
        <v>11</v>
      </c>
      <c r="Q2690" s="8">
        <f t="shared" si="501"/>
        <v>101.99999999999997</v>
      </c>
      <c r="R2690" s="8">
        <f t="shared" si="502"/>
        <v>113.45104733988934</v>
      </c>
      <c r="S2690" s="8">
        <f t="shared" si="503"/>
        <v>114</v>
      </c>
      <c r="T2690" t="s">
        <v>62</v>
      </c>
    </row>
    <row r="2691" spans="1:20" x14ac:dyDescent="0.35">
      <c r="A2691" s="18" t="s">
        <v>5428</v>
      </c>
      <c r="B2691" s="18" t="s">
        <v>5429</v>
      </c>
      <c r="C2691" s="19">
        <v>268.86</v>
      </c>
      <c r="D2691" s="20">
        <f t="shared" si="492"/>
        <v>2.9167610424628573E-5</v>
      </c>
      <c r="E2691" s="10">
        <f>SUM($C$5:C2691)/SUM($C$5:$C$3941)</f>
        <v>0.98692618112831543</v>
      </c>
      <c r="F2691" t="str">
        <f t="shared" si="493"/>
        <v>C</v>
      </c>
      <c r="G2691" s="21">
        <v>0.35237221494102228</v>
      </c>
      <c r="H2691" s="22">
        <f t="shared" si="494"/>
        <v>0.21142332896461336</v>
      </c>
      <c r="I2691" s="23">
        <v>14.67307692307692</v>
      </c>
      <c r="J2691" s="23">
        <v>72.166941851718107</v>
      </c>
      <c r="K2691" s="24">
        <f t="shared" si="495"/>
        <v>4.9183236910738435</v>
      </c>
      <c r="L2691" t="str">
        <f t="shared" si="496"/>
        <v>Z</v>
      </c>
      <c r="M2691" s="10">
        <f t="shared" si="497"/>
        <v>0.9</v>
      </c>
      <c r="N2691" s="24">
        <f t="shared" si="498"/>
        <v>1.2815515655446006</v>
      </c>
      <c r="O2691" s="25">
        <f t="shared" si="499"/>
        <v>130.79447089369111</v>
      </c>
      <c r="P2691" s="8">
        <f t="shared" si="500"/>
        <v>161</v>
      </c>
      <c r="Q2691" s="8">
        <f t="shared" si="501"/>
        <v>762.99999999999977</v>
      </c>
      <c r="R2691" s="8">
        <f t="shared" si="502"/>
        <v>849.57321843097577</v>
      </c>
      <c r="S2691" s="8">
        <f t="shared" si="503"/>
        <v>850</v>
      </c>
      <c r="T2691" t="s">
        <v>175</v>
      </c>
    </row>
    <row r="2692" spans="1:20" x14ac:dyDescent="0.35">
      <c r="A2692" s="18" t="s">
        <v>5430</v>
      </c>
      <c r="B2692" s="18" t="s">
        <v>5431</v>
      </c>
      <c r="C2692" s="19">
        <v>266.77999999999997</v>
      </c>
      <c r="D2692" s="20">
        <f t="shared" si="492"/>
        <v>2.8941959045906454E-5</v>
      </c>
      <c r="E2692" s="10">
        <f>SUM($C$5:C2692)/SUM($C$5:$C$3941)</f>
        <v>0.98695512308736122</v>
      </c>
      <c r="F2692" t="str">
        <f t="shared" si="493"/>
        <v>C</v>
      </c>
      <c r="G2692" s="21">
        <v>1.0933606557377049</v>
      </c>
      <c r="H2692" s="22">
        <f t="shared" si="494"/>
        <v>0.65601639344262297</v>
      </c>
      <c r="I2692" s="23">
        <v>4.6923076923076934</v>
      </c>
      <c r="J2692" s="23">
        <v>10.36309148653871</v>
      </c>
      <c r="K2692" s="24">
        <f t="shared" si="495"/>
        <v>2.2085276938525116</v>
      </c>
      <c r="L2692" t="str">
        <f t="shared" si="496"/>
        <v>Z</v>
      </c>
      <c r="M2692" s="10">
        <f t="shared" si="497"/>
        <v>0.9</v>
      </c>
      <c r="N2692" s="24">
        <f t="shared" si="498"/>
        <v>1.2815515655446006</v>
      </c>
      <c r="O2692" s="25">
        <f t="shared" si="499"/>
        <v>18.781938558374375</v>
      </c>
      <c r="P2692" s="8">
        <f t="shared" si="500"/>
        <v>29</v>
      </c>
      <c r="Q2692" s="8">
        <f t="shared" si="501"/>
        <v>244.00000000000006</v>
      </c>
      <c r="R2692" s="8">
        <f t="shared" si="502"/>
        <v>272.74234166407319</v>
      </c>
      <c r="S2692" s="8">
        <f t="shared" si="503"/>
        <v>273</v>
      </c>
      <c r="T2692" t="s">
        <v>62</v>
      </c>
    </row>
    <row r="2693" spans="1:20" x14ac:dyDescent="0.35">
      <c r="A2693" s="18" t="s">
        <v>5432</v>
      </c>
      <c r="B2693" s="18" t="s">
        <v>5433</v>
      </c>
      <c r="C2693" s="19">
        <v>266.39999999999998</v>
      </c>
      <c r="D2693" s="20">
        <f t="shared" ref="D2693:D2756" si="504">C2693/SUM($C$5:$C$3941)</f>
        <v>2.890073427479376E-5</v>
      </c>
      <c r="E2693" s="10">
        <f>SUM($C$5:C2693)/SUM($C$5:$C$3941)</f>
        <v>0.98698402382163608</v>
      </c>
      <c r="F2693" t="str">
        <f t="shared" ref="F2693:F2756" si="505">IF(E2693-D2693&lt;CutA,"A",IF(E2693-D2693&lt;CutB,"B","C"))</f>
        <v>C</v>
      </c>
      <c r="G2693" s="21">
        <v>1.7076923076923081</v>
      </c>
      <c r="H2693" s="22">
        <f t="shared" ref="H2693:H2756" si="506">G2693*CostRatio</f>
        <v>1.0246153846153847</v>
      </c>
      <c r="I2693" s="23">
        <v>3</v>
      </c>
      <c r="J2693" s="23">
        <v>10.365856471713119</v>
      </c>
      <c r="K2693" s="24">
        <f t="shared" ref="K2693:K2756" si="507">IF(I2693&gt;0,J2693/I2693,0)</f>
        <v>3.4552854905710397</v>
      </c>
      <c r="L2693" t="str">
        <f t="shared" ref="L2693:L2756" si="508">IF(K2693&lt;=CutX,"X",IF(K2693&lt;=CutY,"Y","Z"))</f>
        <v>Z</v>
      </c>
      <c r="M2693" s="10">
        <f t="shared" ref="M2693:M2756" si="509">_xlfn.XLOOKUP(F2693,TargetClass,TargetLevel)</f>
        <v>0.9</v>
      </c>
      <c r="N2693" s="24">
        <f t="shared" ref="N2693:N2756" si="510">_xlfn.NORM.S.INV(M2693)</f>
        <v>1.2815515655446006</v>
      </c>
      <c r="O2693" s="25">
        <f t="shared" ref="O2693:O2756" si="511">N2693*J2693*SQRT(LeadTime)</f>
        <v>18.786949783232131</v>
      </c>
      <c r="P2693" s="8">
        <f t="shared" ref="P2693:P2756" si="512">ROUNDUP(ROUND(I2693*LeadTime+O2693,6),0)</f>
        <v>25</v>
      </c>
      <c r="Q2693" s="8">
        <f t="shared" ref="Q2693:Q2756" si="513">I2693*WeeksPerYear</f>
        <v>156</v>
      </c>
      <c r="R2693" s="8">
        <f t="shared" ref="R2693:R2756" si="514">SQRT(2*Q2693*OrderCost/(HoldingRate*H2693))</f>
        <v>174.50057435564631</v>
      </c>
      <c r="S2693" s="8">
        <f t="shared" ref="S2693:S2756" si="515">MAX(ROUNDUP(ROUND(R2693,6),0),ROUNDUP(ROUND(I2693,6),0))</f>
        <v>175</v>
      </c>
      <c r="T2693" t="s">
        <v>62</v>
      </c>
    </row>
    <row r="2694" spans="1:20" x14ac:dyDescent="0.35">
      <c r="A2694" s="18" t="s">
        <v>5434</v>
      </c>
      <c r="B2694" s="18" t="s">
        <v>5435</v>
      </c>
      <c r="C2694" s="19">
        <v>265.81</v>
      </c>
      <c r="D2694" s="20">
        <f t="shared" si="504"/>
        <v>2.8836727393329319E-5</v>
      </c>
      <c r="E2694" s="10">
        <f>SUM($C$5:C2694)/SUM($C$5:$C$3941)</f>
        <v>0.98701286054902948</v>
      </c>
      <c r="F2694" t="str">
        <f t="shared" si="505"/>
        <v>C</v>
      </c>
      <c r="G2694" s="21">
        <v>0.45515410958904112</v>
      </c>
      <c r="H2694" s="22">
        <f t="shared" si="506"/>
        <v>0.27309246575342466</v>
      </c>
      <c r="I2694" s="23">
        <v>11.23076923076923</v>
      </c>
      <c r="J2694" s="23">
        <v>13.51776664552826</v>
      </c>
      <c r="K2694" s="24">
        <f t="shared" si="507"/>
        <v>1.2036367561086807</v>
      </c>
      <c r="L2694" t="str">
        <f t="shared" si="508"/>
        <v>Y</v>
      </c>
      <c r="M2694" s="10">
        <f t="shared" si="509"/>
        <v>0.9</v>
      </c>
      <c r="N2694" s="24">
        <f t="shared" si="510"/>
        <v>1.2815515655446006</v>
      </c>
      <c r="O2694" s="25">
        <f t="shared" si="511"/>
        <v>24.499432713929835</v>
      </c>
      <c r="P2694" s="8">
        <f t="shared" si="512"/>
        <v>47</v>
      </c>
      <c r="Q2694" s="8">
        <f t="shared" si="513"/>
        <v>584</v>
      </c>
      <c r="R2694" s="8">
        <f t="shared" si="514"/>
        <v>653.98315488135108</v>
      </c>
      <c r="S2694" s="8">
        <f t="shared" si="515"/>
        <v>654</v>
      </c>
      <c r="T2694" t="s">
        <v>62</v>
      </c>
    </row>
    <row r="2695" spans="1:20" x14ac:dyDescent="0.35">
      <c r="A2695" s="18" t="s">
        <v>5436</v>
      </c>
      <c r="B2695" s="18" t="s">
        <v>5437</v>
      </c>
      <c r="C2695" s="19">
        <v>265.70999999999998</v>
      </c>
      <c r="D2695" s="20">
        <f t="shared" si="504"/>
        <v>2.8825878769352292E-5</v>
      </c>
      <c r="E2695" s="10">
        <f>SUM($C$5:C2695)/SUM($C$5:$C$3941)</f>
        <v>0.98704168642779888</v>
      </c>
      <c r="F2695" t="str">
        <f t="shared" si="505"/>
        <v>C</v>
      </c>
      <c r="G2695" s="21">
        <v>0.60526195899772206</v>
      </c>
      <c r="H2695" s="22">
        <f t="shared" si="506"/>
        <v>0.36315717539863324</v>
      </c>
      <c r="I2695" s="23">
        <v>8.4423076923076916</v>
      </c>
      <c r="J2695" s="23">
        <v>25.24888928757878</v>
      </c>
      <c r="K2695" s="24">
        <f t="shared" si="507"/>
        <v>2.9907568176630903</v>
      </c>
      <c r="L2695" t="str">
        <f t="shared" si="508"/>
        <v>Z</v>
      </c>
      <c r="M2695" s="10">
        <f t="shared" si="509"/>
        <v>0.9</v>
      </c>
      <c r="N2695" s="24">
        <f t="shared" si="510"/>
        <v>1.2815515655446006</v>
      </c>
      <c r="O2695" s="25">
        <f t="shared" si="511"/>
        <v>45.760773981634784</v>
      </c>
      <c r="P2695" s="8">
        <f t="shared" si="512"/>
        <v>63</v>
      </c>
      <c r="Q2695" s="8">
        <f t="shared" si="513"/>
        <v>438.99999999999994</v>
      </c>
      <c r="R2695" s="8">
        <f t="shared" si="514"/>
        <v>491.69969985141017</v>
      </c>
      <c r="S2695" s="8">
        <f t="shared" si="515"/>
        <v>492</v>
      </c>
      <c r="T2695" t="s">
        <v>62</v>
      </c>
    </row>
    <row r="2696" spans="1:20" x14ac:dyDescent="0.35">
      <c r="A2696" s="18" t="s">
        <v>5438</v>
      </c>
      <c r="B2696" s="18" t="s">
        <v>5439</v>
      </c>
      <c r="C2696" s="19">
        <v>264.62</v>
      </c>
      <c r="D2696" s="20">
        <f t="shared" si="504"/>
        <v>2.8707628768002723E-5</v>
      </c>
      <c r="E2696" s="10">
        <f>SUM($C$5:C2696)/SUM($C$5:$C$3941)</f>
        <v>0.98707039405656682</v>
      </c>
      <c r="F2696" t="str">
        <f t="shared" si="505"/>
        <v>C</v>
      </c>
      <c r="G2696" s="21">
        <v>2.1340322580645159</v>
      </c>
      <c r="H2696" s="22">
        <f t="shared" si="506"/>
        <v>1.2804193548387095</v>
      </c>
      <c r="I2696" s="23">
        <v>2.384615384615385</v>
      </c>
      <c r="J2696" s="23">
        <v>3.9563988684197628</v>
      </c>
      <c r="K2696" s="24">
        <f t="shared" si="507"/>
        <v>1.6591350093373196</v>
      </c>
      <c r="L2696" t="str">
        <f t="shared" si="508"/>
        <v>Y</v>
      </c>
      <c r="M2696" s="10">
        <f t="shared" si="509"/>
        <v>0.9</v>
      </c>
      <c r="N2696" s="24">
        <f t="shared" si="510"/>
        <v>1.2815515655446006</v>
      </c>
      <c r="O2696" s="25">
        <f t="shared" si="511"/>
        <v>7.1705282690601004</v>
      </c>
      <c r="P2696" s="8">
        <f t="shared" si="512"/>
        <v>12</v>
      </c>
      <c r="Q2696" s="8">
        <f t="shared" si="513"/>
        <v>124.00000000000003</v>
      </c>
      <c r="R2696" s="8">
        <f t="shared" si="514"/>
        <v>139.17131321753843</v>
      </c>
      <c r="S2696" s="8">
        <f t="shared" si="515"/>
        <v>140</v>
      </c>
      <c r="T2696" t="s">
        <v>62</v>
      </c>
    </row>
    <row r="2697" spans="1:20" x14ac:dyDescent="0.35">
      <c r="A2697" s="18" t="s">
        <v>5440</v>
      </c>
      <c r="B2697" s="18" t="s">
        <v>5441</v>
      </c>
      <c r="C2697" s="19">
        <v>264.54000000000002</v>
      </c>
      <c r="D2697" s="20">
        <f t="shared" si="504"/>
        <v>2.8698949868821106E-5</v>
      </c>
      <c r="E2697" s="10">
        <f>SUM($C$5:C2697)/SUM($C$5:$C$3941)</f>
        <v>0.9870990930064355</v>
      </c>
      <c r="F2697" t="str">
        <f t="shared" si="505"/>
        <v>C</v>
      </c>
      <c r="G2697" s="21">
        <v>0.40203647416413379</v>
      </c>
      <c r="H2697" s="22">
        <f t="shared" si="506"/>
        <v>0.24122188449848025</v>
      </c>
      <c r="I2697" s="23">
        <v>12.65384615384615</v>
      </c>
      <c r="J2697" s="23">
        <v>58.373672757430249</v>
      </c>
      <c r="K2697" s="24">
        <f t="shared" si="507"/>
        <v>4.6131169960279239</v>
      </c>
      <c r="L2697" t="str">
        <f t="shared" si="508"/>
        <v>Z</v>
      </c>
      <c r="M2697" s="10">
        <f t="shared" si="509"/>
        <v>0.9</v>
      </c>
      <c r="N2697" s="24">
        <f t="shared" si="510"/>
        <v>1.2815515655446006</v>
      </c>
      <c r="O2697" s="25">
        <f t="shared" si="511"/>
        <v>105.79572095651706</v>
      </c>
      <c r="P2697" s="8">
        <f t="shared" si="512"/>
        <v>132</v>
      </c>
      <c r="Q2697" s="8">
        <f t="shared" si="513"/>
        <v>657.99999999999977</v>
      </c>
      <c r="R2697" s="8">
        <f t="shared" si="514"/>
        <v>738.61749746762246</v>
      </c>
      <c r="S2697" s="8">
        <f t="shared" si="515"/>
        <v>739</v>
      </c>
      <c r="T2697" t="s">
        <v>62</v>
      </c>
    </row>
    <row r="2698" spans="1:20" x14ac:dyDescent="0.35">
      <c r="A2698" s="18" t="s">
        <v>5442</v>
      </c>
      <c r="B2698" s="18" t="s">
        <v>5443</v>
      </c>
      <c r="C2698" s="19">
        <v>263.92</v>
      </c>
      <c r="D2698" s="20">
        <f t="shared" si="504"/>
        <v>2.8631688400163551E-5</v>
      </c>
      <c r="E2698" s="10">
        <f>SUM($C$5:C2698)/SUM($C$5:$C$3941)</f>
        <v>0.98712772469483567</v>
      </c>
      <c r="F2698" t="str">
        <f t="shared" si="505"/>
        <v>C</v>
      </c>
      <c r="G2698" s="21">
        <v>0.25474903474903482</v>
      </c>
      <c r="H2698" s="22">
        <f t="shared" si="506"/>
        <v>0.15284942084942088</v>
      </c>
      <c r="I2698" s="23">
        <v>19.92307692307692</v>
      </c>
      <c r="J2698" s="23">
        <v>96.968732812634443</v>
      </c>
      <c r="K2698" s="24">
        <f t="shared" si="507"/>
        <v>4.8671564732210344</v>
      </c>
      <c r="L2698" t="str">
        <f t="shared" si="508"/>
        <v>Z</v>
      </c>
      <c r="M2698" s="10">
        <f t="shared" si="509"/>
        <v>0.9</v>
      </c>
      <c r="N2698" s="24">
        <f t="shared" si="510"/>
        <v>1.2815515655446006</v>
      </c>
      <c r="O2698" s="25">
        <f t="shared" si="511"/>
        <v>175.74492940992315</v>
      </c>
      <c r="P2698" s="8">
        <f t="shared" si="512"/>
        <v>216</v>
      </c>
      <c r="Q2698" s="8">
        <f t="shared" si="513"/>
        <v>1035.9999999999998</v>
      </c>
      <c r="R2698" s="8">
        <f t="shared" si="514"/>
        <v>1164.2948508635593</v>
      </c>
      <c r="S2698" s="8">
        <f t="shared" si="515"/>
        <v>1165</v>
      </c>
      <c r="T2698" t="s">
        <v>62</v>
      </c>
    </row>
    <row r="2699" spans="1:20" x14ac:dyDescent="0.35">
      <c r="A2699" s="18" t="s">
        <v>5444</v>
      </c>
      <c r="B2699" s="18" t="s">
        <v>5445</v>
      </c>
      <c r="C2699" s="19">
        <v>263.75</v>
      </c>
      <c r="D2699" s="20">
        <f t="shared" si="504"/>
        <v>2.8613245739402607E-5</v>
      </c>
      <c r="E2699" s="10">
        <f>SUM($C$5:C2699)/SUM($C$5:$C$3941)</f>
        <v>0.98715633794057511</v>
      </c>
      <c r="F2699" t="str">
        <f t="shared" si="505"/>
        <v>C</v>
      </c>
      <c r="G2699" s="21">
        <v>1.25</v>
      </c>
      <c r="H2699" s="22">
        <f t="shared" si="506"/>
        <v>0.75</v>
      </c>
      <c r="I2699" s="23">
        <v>4.0576923076923066</v>
      </c>
      <c r="J2699" s="23">
        <v>9.804787669134015</v>
      </c>
      <c r="K2699" s="24">
        <f t="shared" si="507"/>
        <v>2.4163457762794733</v>
      </c>
      <c r="L2699" t="str">
        <f t="shared" si="508"/>
        <v>Z</v>
      </c>
      <c r="M2699" s="10">
        <f t="shared" si="509"/>
        <v>0.9</v>
      </c>
      <c r="N2699" s="24">
        <f t="shared" si="510"/>
        <v>1.2815515655446006</v>
      </c>
      <c r="O2699" s="25">
        <f t="shared" si="511"/>
        <v>17.770075639956463</v>
      </c>
      <c r="P2699" s="8">
        <f t="shared" si="512"/>
        <v>26</v>
      </c>
      <c r="Q2699" s="8">
        <f t="shared" si="513"/>
        <v>210.99999999999994</v>
      </c>
      <c r="R2699" s="8">
        <f t="shared" si="514"/>
        <v>237.20595832876259</v>
      </c>
      <c r="S2699" s="8">
        <f t="shared" si="515"/>
        <v>238</v>
      </c>
      <c r="T2699" t="s">
        <v>175</v>
      </c>
    </row>
    <row r="2700" spans="1:20" x14ac:dyDescent="0.35">
      <c r="A2700" s="18" t="s">
        <v>5446</v>
      </c>
      <c r="B2700" s="18" t="s">
        <v>5447</v>
      </c>
      <c r="C2700" s="19">
        <v>263.44</v>
      </c>
      <c r="D2700" s="20">
        <f t="shared" si="504"/>
        <v>2.8579615005073833E-5</v>
      </c>
      <c r="E2700" s="10">
        <f>SUM($C$5:C2700)/SUM($C$5:$C$3941)</f>
        <v>0.98718491755558013</v>
      </c>
      <c r="F2700" t="str">
        <f t="shared" si="505"/>
        <v>C</v>
      </c>
      <c r="G2700" s="21">
        <v>4.2490322580645161</v>
      </c>
      <c r="H2700" s="22">
        <f t="shared" si="506"/>
        <v>2.5494193548387094</v>
      </c>
      <c r="I2700" s="23">
        <v>1.1923076923076921</v>
      </c>
      <c r="J2700" s="23">
        <v>2.196596846804312</v>
      </c>
      <c r="K2700" s="24">
        <f t="shared" si="507"/>
        <v>1.8423070328036169</v>
      </c>
      <c r="L2700" t="str">
        <f t="shared" si="508"/>
        <v>Y</v>
      </c>
      <c r="M2700" s="10">
        <f t="shared" si="509"/>
        <v>0.9</v>
      </c>
      <c r="N2700" s="24">
        <f t="shared" si="510"/>
        <v>1.2815515655446006</v>
      </c>
      <c r="O2700" s="25">
        <f t="shared" si="511"/>
        <v>3.9810848980526718</v>
      </c>
      <c r="P2700" s="8">
        <f t="shared" si="512"/>
        <v>7</v>
      </c>
      <c r="Q2700" s="8">
        <f t="shared" si="513"/>
        <v>61.999999999999986</v>
      </c>
      <c r="R2700" s="8">
        <f t="shared" si="514"/>
        <v>69.741326461873413</v>
      </c>
      <c r="S2700" s="8">
        <f t="shared" si="515"/>
        <v>70</v>
      </c>
      <c r="T2700" t="s">
        <v>62</v>
      </c>
    </row>
    <row r="2701" spans="1:20" x14ac:dyDescent="0.35">
      <c r="A2701" s="18" t="s">
        <v>5448</v>
      </c>
      <c r="B2701" s="18" t="s">
        <v>5449</v>
      </c>
      <c r="C2701" s="19">
        <v>263.41000000000003</v>
      </c>
      <c r="D2701" s="20">
        <f t="shared" si="504"/>
        <v>2.8576360417880727E-5</v>
      </c>
      <c r="E2701" s="10">
        <f>SUM($C$5:C2701)/SUM($C$5:$C$3941)</f>
        <v>0.987213493915998</v>
      </c>
      <c r="F2701" t="str">
        <f t="shared" si="505"/>
        <v>C</v>
      </c>
      <c r="G2701" s="21">
        <v>5.6044680851063822</v>
      </c>
      <c r="H2701" s="22">
        <f t="shared" si="506"/>
        <v>3.3626808510638293</v>
      </c>
      <c r="I2701" s="23">
        <v>0.90384615384615385</v>
      </c>
      <c r="J2701" s="23">
        <v>3.6259393124314561</v>
      </c>
      <c r="K2701" s="24">
        <f t="shared" si="507"/>
        <v>4.0116775371582065</v>
      </c>
      <c r="L2701" t="str">
        <f t="shared" si="508"/>
        <v>Z</v>
      </c>
      <c r="M2701" s="10">
        <f t="shared" si="509"/>
        <v>0.9</v>
      </c>
      <c r="N2701" s="24">
        <f t="shared" si="510"/>
        <v>1.2815515655446006</v>
      </c>
      <c r="O2701" s="25">
        <f t="shared" si="511"/>
        <v>6.5716074658748438</v>
      </c>
      <c r="P2701" s="8">
        <f t="shared" si="512"/>
        <v>9</v>
      </c>
      <c r="Q2701" s="8">
        <f t="shared" si="513"/>
        <v>47</v>
      </c>
      <c r="R2701" s="8">
        <f t="shared" si="514"/>
        <v>52.871435428850432</v>
      </c>
      <c r="S2701" s="8">
        <f t="shared" si="515"/>
        <v>53</v>
      </c>
      <c r="T2701" t="s">
        <v>175</v>
      </c>
    </row>
    <row r="2702" spans="1:20" x14ac:dyDescent="0.35">
      <c r="A2702" s="18" t="s">
        <v>5450</v>
      </c>
      <c r="B2702" s="18" t="s">
        <v>5451</v>
      </c>
      <c r="C2702" s="19">
        <v>263.08</v>
      </c>
      <c r="D2702" s="20">
        <f t="shared" si="504"/>
        <v>2.8540559958756542E-5</v>
      </c>
      <c r="E2702" s="10">
        <f>SUM($C$5:C2702)/SUM($C$5:$C$3941)</f>
        <v>0.98724203447595682</v>
      </c>
      <c r="F2702" t="str">
        <f t="shared" si="505"/>
        <v>C</v>
      </c>
      <c r="G2702" s="21">
        <v>0.29198668146503881</v>
      </c>
      <c r="H2702" s="22">
        <f t="shared" si="506"/>
        <v>0.17519200887902328</v>
      </c>
      <c r="I2702" s="23">
        <v>17.32692307692308</v>
      </c>
      <c r="J2702" s="23">
        <v>120.7190420110779</v>
      </c>
      <c r="K2702" s="24">
        <f t="shared" si="507"/>
        <v>6.9671367198402328</v>
      </c>
      <c r="L2702" t="str">
        <f t="shared" si="508"/>
        <v>Z</v>
      </c>
      <c r="M2702" s="10">
        <f t="shared" si="509"/>
        <v>0.9</v>
      </c>
      <c r="N2702" s="24">
        <f t="shared" si="510"/>
        <v>1.2815515655446006</v>
      </c>
      <c r="O2702" s="25">
        <f t="shared" si="511"/>
        <v>218.78969541309863</v>
      </c>
      <c r="P2702" s="8">
        <f t="shared" si="512"/>
        <v>254</v>
      </c>
      <c r="Q2702" s="8">
        <f t="shared" si="513"/>
        <v>901.00000000000023</v>
      </c>
      <c r="R2702" s="8">
        <f t="shared" si="514"/>
        <v>1014.1921553838639</v>
      </c>
      <c r="S2702" s="8">
        <f t="shared" si="515"/>
        <v>1015</v>
      </c>
      <c r="T2702" t="s">
        <v>62</v>
      </c>
    </row>
    <row r="2703" spans="1:20" x14ac:dyDescent="0.35">
      <c r="A2703" s="18" t="s">
        <v>5452</v>
      </c>
      <c r="B2703" s="18" t="s">
        <v>5453</v>
      </c>
      <c r="C2703" s="19">
        <v>262.95999999999998</v>
      </c>
      <c r="D2703" s="20">
        <f t="shared" si="504"/>
        <v>2.8527541609984112E-5</v>
      </c>
      <c r="E2703" s="10">
        <f>SUM($C$5:C2703)/SUM($C$5:$C$3941)</f>
        <v>0.98727056201756691</v>
      </c>
      <c r="F2703" t="str">
        <f t="shared" si="505"/>
        <v>C</v>
      </c>
      <c r="G2703" s="21">
        <v>6.1153488372093019</v>
      </c>
      <c r="H2703" s="22">
        <f t="shared" si="506"/>
        <v>3.669209302325581</v>
      </c>
      <c r="I2703" s="23">
        <v>0.82692307692307687</v>
      </c>
      <c r="J2703" s="23">
        <v>1.424177145928984</v>
      </c>
      <c r="K2703" s="24">
        <f t="shared" si="507"/>
        <v>1.7222607346117949</v>
      </c>
      <c r="L2703" t="str">
        <f t="shared" si="508"/>
        <v>Y</v>
      </c>
      <c r="M2703" s="10">
        <f t="shared" si="509"/>
        <v>0.9</v>
      </c>
      <c r="N2703" s="24">
        <f t="shared" si="510"/>
        <v>1.2815515655446006</v>
      </c>
      <c r="O2703" s="25">
        <f t="shared" si="511"/>
        <v>2.5811610064260173</v>
      </c>
      <c r="P2703" s="8">
        <f t="shared" si="512"/>
        <v>5</v>
      </c>
      <c r="Q2703" s="8">
        <f t="shared" si="513"/>
        <v>43</v>
      </c>
      <c r="R2703" s="8">
        <f t="shared" si="514"/>
        <v>48.413110065815879</v>
      </c>
      <c r="S2703" s="8">
        <f t="shared" si="515"/>
        <v>49</v>
      </c>
      <c r="T2703" t="s">
        <v>62</v>
      </c>
    </row>
    <row r="2704" spans="1:20" x14ac:dyDescent="0.35">
      <c r="A2704" s="18" t="s">
        <v>5454</v>
      </c>
      <c r="B2704" s="18" t="s">
        <v>5455</v>
      </c>
      <c r="C2704" s="19">
        <v>262.86</v>
      </c>
      <c r="D2704" s="20">
        <f t="shared" si="504"/>
        <v>2.8516692986007092E-5</v>
      </c>
      <c r="E2704" s="10">
        <f>SUM($C$5:C2704)/SUM($C$5:$C$3941)</f>
        <v>0.98729907871055278</v>
      </c>
      <c r="F2704" t="str">
        <f t="shared" si="505"/>
        <v>C</v>
      </c>
      <c r="G2704" s="21">
        <v>3.9232835820895531</v>
      </c>
      <c r="H2704" s="22">
        <f t="shared" si="506"/>
        <v>2.3539701492537319</v>
      </c>
      <c r="I2704" s="23">
        <v>1.288461538461539</v>
      </c>
      <c r="J2704" s="23">
        <v>2.8856408433696452</v>
      </c>
      <c r="K2704" s="24">
        <f t="shared" si="507"/>
        <v>2.2396018485853952</v>
      </c>
      <c r="L2704" t="str">
        <f t="shared" si="508"/>
        <v>Z</v>
      </c>
      <c r="M2704" s="10">
        <f t="shared" si="509"/>
        <v>0.9</v>
      </c>
      <c r="N2704" s="24">
        <f t="shared" si="510"/>
        <v>1.2815515655446006</v>
      </c>
      <c r="O2704" s="25">
        <f t="shared" si="511"/>
        <v>5.2298996966402811</v>
      </c>
      <c r="P2704" s="8">
        <f t="shared" si="512"/>
        <v>8</v>
      </c>
      <c r="Q2704" s="8">
        <f t="shared" si="513"/>
        <v>67.000000000000028</v>
      </c>
      <c r="R2704" s="8">
        <f t="shared" si="514"/>
        <v>75.448728210971339</v>
      </c>
      <c r="S2704" s="8">
        <f t="shared" si="515"/>
        <v>76</v>
      </c>
      <c r="T2704" t="s">
        <v>175</v>
      </c>
    </row>
    <row r="2705" spans="1:20" x14ac:dyDescent="0.35">
      <c r="A2705" s="18" t="s">
        <v>5456</v>
      </c>
      <c r="B2705" s="18" t="s">
        <v>5457</v>
      </c>
      <c r="C2705" s="19">
        <v>262.85000000000002</v>
      </c>
      <c r="D2705" s="20">
        <f t="shared" si="504"/>
        <v>2.8515608123609389E-5</v>
      </c>
      <c r="E2705" s="10">
        <f>SUM($C$5:C2705)/SUM($C$5:$C$3941)</f>
        <v>0.98732759431867634</v>
      </c>
      <c r="F2705" t="str">
        <f t="shared" si="505"/>
        <v>C</v>
      </c>
      <c r="G2705" s="21">
        <v>0.25347155255544851</v>
      </c>
      <c r="H2705" s="22">
        <f t="shared" si="506"/>
        <v>0.1520829315332691</v>
      </c>
      <c r="I2705" s="23">
        <v>19.94230769230769</v>
      </c>
      <c r="J2705" s="23">
        <v>30.64049189536199</v>
      </c>
      <c r="K2705" s="24">
        <f t="shared" si="507"/>
        <v>1.5364566813489138</v>
      </c>
      <c r="L2705" t="str">
        <f t="shared" si="508"/>
        <v>Y</v>
      </c>
      <c r="M2705" s="10">
        <f t="shared" si="509"/>
        <v>0.9</v>
      </c>
      <c r="N2705" s="24">
        <f t="shared" si="510"/>
        <v>1.2815515655446006</v>
      </c>
      <c r="O2705" s="25">
        <f t="shared" si="511"/>
        <v>55.532447718385498</v>
      </c>
      <c r="P2705" s="8">
        <f t="shared" si="512"/>
        <v>96</v>
      </c>
      <c r="Q2705" s="8">
        <f t="shared" si="513"/>
        <v>1036.9999999999998</v>
      </c>
      <c r="R2705" s="8">
        <f t="shared" si="514"/>
        <v>1167.7883499736402</v>
      </c>
      <c r="S2705" s="8">
        <f t="shared" si="515"/>
        <v>1168</v>
      </c>
      <c r="T2705" t="s">
        <v>62</v>
      </c>
    </row>
    <row r="2706" spans="1:20" x14ac:dyDescent="0.35">
      <c r="A2706" s="18" t="s">
        <v>5458</v>
      </c>
      <c r="B2706" s="18" t="s">
        <v>5459</v>
      </c>
      <c r="C2706" s="19">
        <v>262.72000000000003</v>
      </c>
      <c r="D2706" s="20">
        <f t="shared" si="504"/>
        <v>2.8501504912439258E-5</v>
      </c>
      <c r="E2706" s="10">
        <f>SUM($C$5:C2706)/SUM($C$5:$C$3941)</f>
        <v>0.98735609582358885</v>
      </c>
      <c r="F2706" t="str">
        <f t="shared" si="505"/>
        <v>C</v>
      </c>
      <c r="G2706" s="21">
        <v>10.10461538461538</v>
      </c>
      <c r="H2706" s="22">
        <f t="shared" si="506"/>
        <v>6.062769230769228</v>
      </c>
      <c r="I2706" s="23">
        <v>0.5</v>
      </c>
      <c r="J2706" s="23">
        <v>1.057188279741849</v>
      </c>
      <c r="K2706" s="24">
        <f t="shared" si="507"/>
        <v>2.1143765594836981</v>
      </c>
      <c r="L2706" t="str">
        <f t="shared" si="508"/>
        <v>Z</v>
      </c>
      <c r="M2706" s="10">
        <f t="shared" si="509"/>
        <v>0.9</v>
      </c>
      <c r="N2706" s="24">
        <f t="shared" si="510"/>
        <v>1.2815515655446006</v>
      </c>
      <c r="O2706" s="25">
        <f t="shared" si="511"/>
        <v>1.9160349342218206</v>
      </c>
      <c r="P2706" s="8">
        <f t="shared" si="512"/>
        <v>3</v>
      </c>
      <c r="Q2706" s="8">
        <f t="shared" si="513"/>
        <v>26</v>
      </c>
      <c r="R2706" s="8">
        <f t="shared" si="514"/>
        <v>29.286411000071762</v>
      </c>
      <c r="S2706" s="8">
        <f t="shared" si="515"/>
        <v>30</v>
      </c>
      <c r="T2706" t="s">
        <v>62</v>
      </c>
    </row>
    <row r="2707" spans="1:20" x14ac:dyDescent="0.35">
      <c r="A2707" s="18" t="s">
        <v>5460</v>
      </c>
      <c r="B2707" s="18" t="s">
        <v>5461</v>
      </c>
      <c r="C2707" s="19">
        <v>261.60000000000002</v>
      </c>
      <c r="D2707" s="20">
        <f t="shared" si="504"/>
        <v>2.8380000323896579E-5</v>
      </c>
      <c r="E2707" s="10">
        <f>SUM($C$5:C2707)/SUM($C$5:$C$3941)</f>
        <v>0.98738447582391276</v>
      </c>
      <c r="F2707" t="str">
        <f t="shared" si="505"/>
        <v>C</v>
      </c>
      <c r="G2707" s="21">
        <v>1.8293706293706291</v>
      </c>
      <c r="H2707" s="22">
        <f t="shared" si="506"/>
        <v>1.0976223776223775</v>
      </c>
      <c r="I2707" s="23">
        <v>2.75</v>
      </c>
      <c r="J2707" s="23">
        <v>6.0516567169336239</v>
      </c>
      <c r="K2707" s="24">
        <f t="shared" si="507"/>
        <v>2.2006024425213178</v>
      </c>
      <c r="L2707" t="str">
        <f t="shared" si="508"/>
        <v>Z</v>
      </c>
      <c r="M2707" s="10">
        <f t="shared" si="509"/>
        <v>0.9</v>
      </c>
      <c r="N2707" s="24">
        <f t="shared" si="510"/>
        <v>1.2815515655446006</v>
      </c>
      <c r="O2707" s="25">
        <f t="shared" si="511"/>
        <v>10.967947622720848</v>
      </c>
      <c r="P2707" s="8">
        <f t="shared" si="512"/>
        <v>17</v>
      </c>
      <c r="Q2707" s="8">
        <f t="shared" si="513"/>
        <v>143</v>
      </c>
      <c r="R2707" s="8">
        <f t="shared" si="514"/>
        <v>161.4197016523988</v>
      </c>
      <c r="S2707" s="8">
        <f t="shared" si="515"/>
        <v>162</v>
      </c>
      <c r="T2707" t="s">
        <v>62</v>
      </c>
    </row>
    <row r="2708" spans="1:20" x14ac:dyDescent="0.35">
      <c r="A2708" s="18" t="s">
        <v>5462</v>
      </c>
      <c r="B2708" s="18" t="s">
        <v>5463</v>
      </c>
      <c r="C2708" s="19">
        <v>261.51</v>
      </c>
      <c r="D2708" s="20">
        <f t="shared" si="504"/>
        <v>2.8370236562317255E-5</v>
      </c>
      <c r="E2708" s="10">
        <f>SUM($C$5:C2708)/SUM($C$5:$C$3941)</f>
        <v>0.98741284606047508</v>
      </c>
      <c r="F2708" t="str">
        <f t="shared" si="505"/>
        <v>C</v>
      </c>
      <c r="G2708" s="21">
        <v>1.025529411764706</v>
      </c>
      <c r="H2708" s="22">
        <f t="shared" si="506"/>
        <v>0.61531764705882364</v>
      </c>
      <c r="I2708" s="23">
        <v>4.9038461538461542</v>
      </c>
      <c r="J2708" s="23">
        <v>8.6823228467434301</v>
      </c>
      <c r="K2708" s="24">
        <f t="shared" si="507"/>
        <v>1.7705128942378758</v>
      </c>
      <c r="L2708" t="str">
        <f t="shared" si="508"/>
        <v>Y</v>
      </c>
      <c r="M2708" s="10">
        <f t="shared" si="509"/>
        <v>0.9</v>
      </c>
      <c r="N2708" s="24">
        <f t="shared" si="510"/>
        <v>1.2815515655446006</v>
      </c>
      <c r="O2708" s="25">
        <f t="shared" si="511"/>
        <v>15.735734308949068</v>
      </c>
      <c r="P2708" s="8">
        <f t="shared" si="512"/>
        <v>26</v>
      </c>
      <c r="Q2708" s="8">
        <f t="shared" si="513"/>
        <v>255.00000000000003</v>
      </c>
      <c r="R2708" s="8">
        <f t="shared" si="514"/>
        <v>287.89584875707919</v>
      </c>
      <c r="S2708" s="8">
        <f t="shared" si="515"/>
        <v>288</v>
      </c>
      <c r="T2708" t="s">
        <v>62</v>
      </c>
    </row>
    <row r="2709" spans="1:20" x14ac:dyDescent="0.35">
      <c r="A2709" s="18" t="s">
        <v>5464</v>
      </c>
      <c r="B2709" s="18" t="s">
        <v>5465</v>
      </c>
      <c r="C2709" s="19">
        <v>261.5</v>
      </c>
      <c r="D2709" s="20">
        <f t="shared" si="504"/>
        <v>2.8369151699919552E-5</v>
      </c>
      <c r="E2709" s="10">
        <f>SUM($C$5:C2709)/SUM($C$5:$C$3941)</f>
        <v>0.98744121521217498</v>
      </c>
      <c r="F2709" t="str">
        <f t="shared" si="505"/>
        <v>C</v>
      </c>
      <c r="G2709" s="21">
        <v>7.6911764705882364</v>
      </c>
      <c r="H2709" s="22">
        <f t="shared" si="506"/>
        <v>4.6147058823529417</v>
      </c>
      <c r="I2709" s="23">
        <v>0.65384615384615385</v>
      </c>
      <c r="J2709" s="23">
        <v>1.5828073270903189</v>
      </c>
      <c r="K2709" s="24">
        <f t="shared" si="507"/>
        <v>2.4207641473146055</v>
      </c>
      <c r="L2709" t="str">
        <f t="shared" si="508"/>
        <v>Z</v>
      </c>
      <c r="M2709" s="10">
        <f t="shared" si="509"/>
        <v>0.9</v>
      </c>
      <c r="N2709" s="24">
        <f t="shared" si="510"/>
        <v>1.2815515655446006</v>
      </c>
      <c r="O2709" s="25">
        <f t="shared" si="511"/>
        <v>2.8686603805216819</v>
      </c>
      <c r="P2709" s="8">
        <f t="shared" si="512"/>
        <v>5</v>
      </c>
      <c r="Q2709" s="8">
        <f t="shared" si="513"/>
        <v>34</v>
      </c>
      <c r="R2709" s="8">
        <f t="shared" si="514"/>
        <v>38.386847120692671</v>
      </c>
      <c r="S2709" s="8">
        <f t="shared" si="515"/>
        <v>39</v>
      </c>
      <c r="T2709" t="s">
        <v>175</v>
      </c>
    </row>
    <row r="2710" spans="1:20" x14ac:dyDescent="0.35">
      <c r="A2710" s="18" t="s">
        <v>5466</v>
      </c>
      <c r="B2710" s="18" t="s">
        <v>5467</v>
      </c>
      <c r="C2710" s="19">
        <v>261</v>
      </c>
      <c r="D2710" s="20">
        <f t="shared" si="504"/>
        <v>2.8314908580034431E-5</v>
      </c>
      <c r="E2710" s="10">
        <f>SUM($C$5:C2710)/SUM($C$5:$C$3941)</f>
        <v>0.987469530120755</v>
      </c>
      <c r="F2710" t="str">
        <f t="shared" si="505"/>
        <v>C</v>
      </c>
      <c r="G2710" s="21">
        <v>1.5</v>
      </c>
      <c r="H2710" s="22">
        <f t="shared" si="506"/>
        <v>0.89999999999999991</v>
      </c>
      <c r="I2710" s="23">
        <v>3.3461538461538458</v>
      </c>
      <c r="J2710" s="23">
        <v>12.44893036650077</v>
      </c>
      <c r="K2710" s="24">
        <f t="shared" si="507"/>
        <v>3.7203699945864375</v>
      </c>
      <c r="L2710" t="str">
        <f t="shared" si="508"/>
        <v>Z</v>
      </c>
      <c r="M2710" s="10">
        <f t="shared" si="509"/>
        <v>0.9</v>
      </c>
      <c r="N2710" s="24">
        <f t="shared" si="510"/>
        <v>1.2815515655446006</v>
      </c>
      <c r="O2710" s="25">
        <f t="shared" si="511"/>
        <v>22.56228709018114</v>
      </c>
      <c r="P2710" s="8">
        <f t="shared" si="512"/>
        <v>30</v>
      </c>
      <c r="Q2710" s="8">
        <f t="shared" si="513"/>
        <v>173.99999999999997</v>
      </c>
      <c r="R2710" s="8">
        <f t="shared" si="514"/>
        <v>196.638416050035</v>
      </c>
      <c r="S2710" s="8">
        <f t="shared" si="515"/>
        <v>197</v>
      </c>
      <c r="T2710" t="s">
        <v>62</v>
      </c>
    </row>
    <row r="2711" spans="1:20" x14ac:dyDescent="0.35">
      <c r="A2711" s="18" t="s">
        <v>5468</v>
      </c>
      <c r="B2711" s="18" t="s">
        <v>5469</v>
      </c>
      <c r="C2711" s="19">
        <v>260.58999999999997</v>
      </c>
      <c r="D2711" s="20">
        <f t="shared" si="504"/>
        <v>2.8270429221728627E-5</v>
      </c>
      <c r="E2711" s="10">
        <f>SUM($C$5:C2711)/SUM($C$5:$C$3941)</f>
        <v>0.98749780054997671</v>
      </c>
      <c r="F2711" t="str">
        <f t="shared" si="505"/>
        <v>C</v>
      </c>
      <c r="G2711" s="21">
        <v>2.020077519379845</v>
      </c>
      <c r="H2711" s="22">
        <f t="shared" si="506"/>
        <v>1.2120465116279069</v>
      </c>
      <c r="I2711" s="23">
        <v>2.4807692307692308</v>
      </c>
      <c r="J2711" s="23">
        <v>4.2908492902892634</v>
      </c>
      <c r="K2711" s="24">
        <f t="shared" si="507"/>
        <v>1.729644675155362</v>
      </c>
      <c r="L2711" t="str">
        <f t="shared" si="508"/>
        <v>Y</v>
      </c>
      <c r="M2711" s="10">
        <f t="shared" si="509"/>
        <v>0.9</v>
      </c>
      <c r="N2711" s="24">
        <f t="shared" si="510"/>
        <v>1.2815515655446006</v>
      </c>
      <c r="O2711" s="25">
        <f t="shared" si="511"/>
        <v>7.7766820681011444</v>
      </c>
      <c r="P2711" s="8">
        <f t="shared" si="512"/>
        <v>13</v>
      </c>
      <c r="Q2711" s="8">
        <f t="shared" si="513"/>
        <v>129</v>
      </c>
      <c r="R2711" s="8">
        <f t="shared" si="514"/>
        <v>145.89829276192847</v>
      </c>
      <c r="S2711" s="8">
        <f t="shared" si="515"/>
        <v>146</v>
      </c>
      <c r="T2711" t="s">
        <v>62</v>
      </c>
    </row>
    <row r="2712" spans="1:20" x14ac:dyDescent="0.35">
      <c r="A2712" s="18" t="s">
        <v>5470</v>
      </c>
      <c r="B2712" s="18" t="s">
        <v>5471</v>
      </c>
      <c r="C2712" s="19">
        <v>260.48</v>
      </c>
      <c r="D2712" s="20">
        <f t="shared" si="504"/>
        <v>2.8258495735353903E-5</v>
      </c>
      <c r="E2712" s="10">
        <f>SUM($C$5:C2712)/SUM($C$5:$C$3941)</f>
        <v>0.98752605904571211</v>
      </c>
      <c r="F2712" t="str">
        <f t="shared" si="505"/>
        <v>C</v>
      </c>
      <c r="G2712" s="21">
        <v>1.2523076923076919</v>
      </c>
      <c r="H2712" s="22">
        <f t="shared" si="506"/>
        <v>0.7513846153846151</v>
      </c>
      <c r="I2712" s="23">
        <v>4</v>
      </c>
      <c r="J2712" s="23">
        <v>13.47474034818409</v>
      </c>
      <c r="K2712" s="24">
        <f t="shared" si="507"/>
        <v>3.3686850870460225</v>
      </c>
      <c r="L2712" t="str">
        <f t="shared" si="508"/>
        <v>Z</v>
      </c>
      <c r="M2712" s="10">
        <f t="shared" si="509"/>
        <v>0.9</v>
      </c>
      <c r="N2712" s="24">
        <f t="shared" si="510"/>
        <v>1.2815515655446006</v>
      </c>
      <c r="O2712" s="25">
        <f t="shared" si="511"/>
        <v>24.421452385939652</v>
      </c>
      <c r="P2712" s="8">
        <f t="shared" si="512"/>
        <v>33</v>
      </c>
      <c r="Q2712" s="8">
        <f t="shared" si="513"/>
        <v>208</v>
      </c>
      <c r="R2712" s="8">
        <f t="shared" si="514"/>
        <v>235.29652646066705</v>
      </c>
      <c r="S2712" s="8">
        <f t="shared" si="515"/>
        <v>236</v>
      </c>
      <c r="T2712" t="s">
        <v>175</v>
      </c>
    </row>
    <row r="2713" spans="1:20" x14ac:dyDescent="0.35">
      <c r="A2713" s="18" t="s">
        <v>5472</v>
      </c>
      <c r="B2713" s="18" t="s">
        <v>5473</v>
      </c>
      <c r="C2713" s="19">
        <v>260.17</v>
      </c>
      <c r="D2713" s="20">
        <f t="shared" si="504"/>
        <v>2.8224865001025126E-5</v>
      </c>
      <c r="E2713" s="10">
        <f>SUM($C$5:C2713)/SUM($C$5:$C$3941)</f>
        <v>0.98755428391071309</v>
      </c>
      <c r="F2713" t="str">
        <f t="shared" si="505"/>
        <v>C</v>
      </c>
      <c r="G2713" s="21">
        <v>5.0032692307692308</v>
      </c>
      <c r="H2713" s="22">
        <f t="shared" si="506"/>
        <v>3.0019615384615386</v>
      </c>
      <c r="I2713" s="23">
        <v>1</v>
      </c>
      <c r="J2713" s="23">
        <v>1.970368732287556</v>
      </c>
      <c r="K2713" s="24">
        <f t="shared" si="507"/>
        <v>1.970368732287556</v>
      </c>
      <c r="L2713" t="str">
        <f t="shared" si="508"/>
        <v>Y</v>
      </c>
      <c r="M2713" s="10">
        <f t="shared" si="509"/>
        <v>0.9</v>
      </c>
      <c r="N2713" s="24">
        <f t="shared" si="510"/>
        <v>1.2815515655446006</v>
      </c>
      <c r="O2713" s="25">
        <f t="shared" si="511"/>
        <v>3.5710718674285671</v>
      </c>
      <c r="P2713" s="8">
        <f t="shared" si="512"/>
        <v>6</v>
      </c>
      <c r="Q2713" s="8">
        <f t="shared" si="513"/>
        <v>52</v>
      </c>
      <c r="R2713" s="8">
        <f t="shared" si="514"/>
        <v>58.859166500069314</v>
      </c>
      <c r="S2713" s="8">
        <f t="shared" si="515"/>
        <v>59</v>
      </c>
      <c r="T2713" t="s">
        <v>62</v>
      </c>
    </row>
    <row r="2714" spans="1:20" x14ac:dyDescent="0.35">
      <c r="A2714" s="18" t="s">
        <v>5474</v>
      </c>
      <c r="B2714" s="18" t="s">
        <v>5475</v>
      </c>
      <c r="C2714" s="19">
        <v>259.01</v>
      </c>
      <c r="D2714" s="20">
        <f t="shared" si="504"/>
        <v>2.8099020962891636E-5</v>
      </c>
      <c r="E2714" s="10">
        <f>SUM($C$5:C2714)/SUM($C$5:$C$3941)</f>
        <v>0.98758238293167599</v>
      </c>
      <c r="F2714" t="str">
        <f t="shared" si="505"/>
        <v>C</v>
      </c>
      <c r="G2714" s="21">
        <v>4.8869811320754719</v>
      </c>
      <c r="H2714" s="22">
        <f t="shared" si="506"/>
        <v>2.9321886792452831</v>
      </c>
      <c r="I2714" s="23">
        <v>1.0192307692307689</v>
      </c>
      <c r="J2714" s="23">
        <v>1.6743788384714391</v>
      </c>
      <c r="K2714" s="24">
        <f t="shared" si="507"/>
        <v>1.6427867849153748</v>
      </c>
      <c r="L2714" t="str">
        <f t="shared" si="508"/>
        <v>Y</v>
      </c>
      <c r="M2714" s="10">
        <f t="shared" si="509"/>
        <v>0.9</v>
      </c>
      <c r="N2714" s="24">
        <f t="shared" si="510"/>
        <v>1.2815515655446006</v>
      </c>
      <c r="O2714" s="25">
        <f t="shared" si="511"/>
        <v>3.0346234527083706</v>
      </c>
      <c r="P2714" s="8">
        <f t="shared" si="512"/>
        <v>6</v>
      </c>
      <c r="Q2714" s="8">
        <f t="shared" si="513"/>
        <v>52.999999999999986</v>
      </c>
      <c r="R2714" s="8">
        <f t="shared" si="514"/>
        <v>60.125261230874472</v>
      </c>
      <c r="S2714" s="8">
        <f t="shared" si="515"/>
        <v>61</v>
      </c>
      <c r="T2714" t="s">
        <v>62</v>
      </c>
    </row>
    <row r="2715" spans="1:20" x14ac:dyDescent="0.35">
      <c r="A2715" s="18" t="s">
        <v>5476</v>
      </c>
      <c r="B2715" s="18" t="s">
        <v>5477</v>
      </c>
      <c r="C2715" s="19">
        <v>258.99</v>
      </c>
      <c r="D2715" s="20">
        <f t="shared" si="504"/>
        <v>2.8096851238096236E-5</v>
      </c>
      <c r="E2715" s="10">
        <f>SUM($C$5:C2715)/SUM($C$5:$C$3941)</f>
        <v>0.98761047978291416</v>
      </c>
      <c r="F2715" t="str">
        <f t="shared" si="505"/>
        <v>C</v>
      </c>
      <c r="G2715" s="21">
        <v>2.252086956521739</v>
      </c>
      <c r="H2715" s="22">
        <f t="shared" si="506"/>
        <v>1.3512521739130434</v>
      </c>
      <c r="I2715" s="23">
        <v>2.2115384615384621</v>
      </c>
      <c r="J2715" s="23">
        <v>7.4658347010100243</v>
      </c>
      <c r="K2715" s="24">
        <f t="shared" si="507"/>
        <v>3.3758556908914885</v>
      </c>
      <c r="L2715" t="str">
        <f t="shared" si="508"/>
        <v>Z</v>
      </c>
      <c r="M2715" s="10">
        <f t="shared" si="509"/>
        <v>0.9</v>
      </c>
      <c r="N2715" s="24">
        <f t="shared" si="510"/>
        <v>1.2815515655446006</v>
      </c>
      <c r="O2715" s="25">
        <f t="shared" si="511"/>
        <v>13.530986272146118</v>
      </c>
      <c r="P2715" s="8">
        <f t="shared" si="512"/>
        <v>18</v>
      </c>
      <c r="Q2715" s="8">
        <f t="shared" si="513"/>
        <v>115.00000000000003</v>
      </c>
      <c r="R2715" s="8">
        <f t="shared" si="514"/>
        <v>130.46550966321053</v>
      </c>
      <c r="S2715" s="8">
        <f t="shared" si="515"/>
        <v>131</v>
      </c>
      <c r="T2715" t="s">
        <v>62</v>
      </c>
    </row>
    <row r="2716" spans="1:20" x14ac:dyDescent="0.35">
      <c r="A2716" s="18" t="s">
        <v>5478</v>
      </c>
      <c r="B2716" s="18" t="s">
        <v>5479</v>
      </c>
      <c r="C2716" s="19">
        <v>258.95</v>
      </c>
      <c r="D2716" s="20">
        <f t="shared" si="504"/>
        <v>2.8092511788505423E-5</v>
      </c>
      <c r="E2716" s="10">
        <f>SUM($C$5:C2716)/SUM($C$5:$C$3941)</f>
        <v>0.98763857229470253</v>
      </c>
      <c r="F2716" t="str">
        <f t="shared" si="505"/>
        <v>C</v>
      </c>
      <c r="G2716" s="21">
        <v>5.0774509803921566</v>
      </c>
      <c r="H2716" s="22">
        <f t="shared" si="506"/>
        <v>3.046470588235294</v>
      </c>
      <c r="I2716" s="23">
        <v>0.98076923076923073</v>
      </c>
      <c r="J2716" s="23">
        <v>2.287994109201458</v>
      </c>
      <c r="K2716" s="24">
        <f t="shared" si="507"/>
        <v>2.3328567387936436</v>
      </c>
      <c r="L2716" t="str">
        <f t="shared" si="508"/>
        <v>Z</v>
      </c>
      <c r="M2716" s="10">
        <f t="shared" si="509"/>
        <v>0.9</v>
      </c>
      <c r="N2716" s="24">
        <f t="shared" si="510"/>
        <v>1.2815515655446006</v>
      </c>
      <c r="O2716" s="25">
        <f t="shared" si="511"/>
        <v>4.1467321635406433</v>
      </c>
      <c r="P2716" s="8">
        <f t="shared" si="512"/>
        <v>7</v>
      </c>
      <c r="Q2716" s="8">
        <f t="shared" si="513"/>
        <v>51</v>
      </c>
      <c r="R2716" s="8">
        <f t="shared" si="514"/>
        <v>57.863085865928248</v>
      </c>
      <c r="S2716" s="8">
        <f t="shared" si="515"/>
        <v>58</v>
      </c>
      <c r="T2716" t="s">
        <v>62</v>
      </c>
    </row>
    <row r="2717" spans="1:20" x14ac:dyDescent="0.35">
      <c r="A2717" s="18" t="s">
        <v>5480</v>
      </c>
      <c r="B2717" s="18" t="s">
        <v>5481</v>
      </c>
      <c r="C2717" s="19">
        <v>258.87</v>
      </c>
      <c r="D2717" s="20">
        <f t="shared" si="504"/>
        <v>2.8083832889323806E-5</v>
      </c>
      <c r="E2717" s="10">
        <f>SUM($C$5:C2717)/SUM($C$5:$C$3941)</f>
        <v>0.98766665612759175</v>
      </c>
      <c r="F2717" t="str">
        <f t="shared" si="505"/>
        <v>C</v>
      </c>
      <c r="G2717" s="21">
        <v>0.26853734439834032</v>
      </c>
      <c r="H2717" s="22">
        <f t="shared" si="506"/>
        <v>0.16112240663900418</v>
      </c>
      <c r="I2717" s="23">
        <v>18.53846153846154</v>
      </c>
      <c r="J2717" s="23">
        <v>93.193339309761683</v>
      </c>
      <c r="K2717" s="24">
        <f t="shared" si="507"/>
        <v>5.0270266017713769</v>
      </c>
      <c r="L2717" t="str">
        <f t="shared" si="508"/>
        <v>Z</v>
      </c>
      <c r="M2717" s="10">
        <f t="shared" si="509"/>
        <v>0.9</v>
      </c>
      <c r="N2717" s="24">
        <f t="shared" si="510"/>
        <v>1.2815515655446006</v>
      </c>
      <c r="O2717" s="25">
        <f t="shared" si="511"/>
        <v>168.90245302179605</v>
      </c>
      <c r="P2717" s="8">
        <f t="shared" si="512"/>
        <v>206</v>
      </c>
      <c r="Q2717" s="8">
        <f t="shared" si="513"/>
        <v>964.00000000000011</v>
      </c>
      <c r="R2717" s="8">
        <f t="shared" si="514"/>
        <v>1093.8947668470432</v>
      </c>
      <c r="S2717" s="8">
        <f t="shared" si="515"/>
        <v>1094</v>
      </c>
      <c r="T2717" t="s">
        <v>62</v>
      </c>
    </row>
    <row r="2718" spans="1:20" x14ac:dyDescent="0.35">
      <c r="A2718" s="18" t="s">
        <v>5482</v>
      </c>
      <c r="B2718" s="18" t="s">
        <v>5483</v>
      </c>
      <c r="C2718" s="19">
        <v>258.29000000000002</v>
      </c>
      <c r="D2718" s="20">
        <f t="shared" si="504"/>
        <v>2.8020910870257065E-5</v>
      </c>
      <c r="E2718" s="10">
        <f>SUM($C$5:C2718)/SUM($C$5:$C$3941)</f>
        <v>0.98769467703846192</v>
      </c>
      <c r="F2718" t="str">
        <f t="shared" si="505"/>
        <v>C</v>
      </c>
      <c r="G2718" s="21">
        <v>1.30449494949495</v>
      </c>
      <c r="H2718" s="22">
        <f t="shared" si="506"/>
        <v>0.78269696969697</v>
      </c>
      <c r="I2718" s="23">
        <v>3.807692307692307</v>
      </c>
      <c r="J2718" s="23">
        <v>9.0120582871026613</v>
      </c>
      <c r="K2718" s="24">
        <f t="shared" si="507"/>
        <v>2.3668031865118104</v>
      </c>
      <c r="L2718" t="str">
        <f t="shared" si="508"/>
        <v>Z</v>
      </c>
      <c r="M2718" s="10">
        <f t="shared" si="509"/>
        <v>0.9</v>
      </c>
      <c r="N2718" s="24">
        <f t="shared" si="510"/>
        <v>1.2815515655446006</v>
      </c>
      <c r="O2718" s="25">
        <f t="shared" si="511"/>
        <v>16.333342733943692</v>
      </c>
      <c r="P2718" s="8">
        <f t="shared" si="512"/>
        <v>24</v>
      </c>
      <c r="Q2718" s="8">
        <f t="shared" si="513"/>
        <v>197.99999999999997</v>
      </c>
      <c r="R2718" s="8">
        <f t="shared" si="514"/>
        <v>224.93175239677649</v>
      </c>
      <c r="S2718" s="8">
        <f t="shared" si="515"/>
        <v>225</v>
      </c>
      <c r="T2718" t="s">
        <v>175</v>
      </c>
    </row>
    <row r="2719" spans="1:20" x14ac:dyDescent="0.35">
      <c r="A2719" s="18" t="s">
        <v>5484</v>
      </c>
      <c r="B2719" s="18" t="s">
        <v>5485</v>
      </c>
      <c r="C2719" s="19">
        <v>258.27</v>
      </c>
      <c r="D2719" s="20">
        <f t="shared" si="504"/>
        <v>2.8018741145461655E-5</v>
      </c>
      <c r="E2719" s="10">
        <f>SUM($C$5:C2719)/SUM($C$5:$C$3941)</f>
        <v>0.98772269577960736</v>
      </c>
      <c r="F2719" t="str">
        <f t="shared" si="505"/>
        <v>C</v>
      </c>
      <c r="G2719" s="21">
        <v>0.48638418079096041</v>
      </c>
      <c r="H2719" s="22">
        <f t="shared" si="506"/>
        <v>0.29183050847457626</v>
      </c>
      <c r="I2719" s="23">
        <v>10.21153846153846</v>
      </c>
      <c r="J2719" s="23">
        <v>15.86256728036108</v>
      </c>
      <c r="K2719" s="24">
        <f t="shared" si="507"/>
        <v>1.5533964191690703</v>
      </c>
      <c r="L2719" t="str">
        <f t="shared" si="508"/>
        <v>Y</v>
      </c>
      <c r="M2719" s="10">
        <f t="shared" si="509"/>
        <v>0.9</v>
      </c>
      <c r="N2719" s="24">
        <f t="shared" si="510"/>
        <v>1.2815515655446006</v>
      </c>
      <c r="O2719" s="25">
        <f t="shared" si="511"/>
        <v>28.749120320400696</v>
      </c>
      <c r="P2719" s="8">
        <f t="shared" si="512"/>
        <v>50</v>
      </c>
      <c r="Q2719" s="8">
        <f t="shared" si="513"/>
        <v>530.99999999999989</v>
      </c>
      <c r="R2719" s="8">
        <f t="shared" si="514"/>
        <v>603.24941920615515</v>
      </c>
      <c r="S2719" s="8">
        <f t="shared" si="515"/>
        <v>604</v>
      </c>
      <c r="T2719" t="s">
        <v>62</v>
      </c>
    </row>
    <row r="2720" spans="1:20" x14ac:dyDescent="0.35">
      <c r="A2720" s="18" t="s">
        <v>5486</v>
      </c>
      <c r="B2720" s="18" t="s">
        <v>5487</v>
      </c>
      <c r="C2720" s="19">
        <v>258.06</v>
      </c>
      <c r="D2720" s="20">
        <f t="shared" si="504"/>
        <v>2.7995959035109904E-5</v>
      </c>
      <c r="E2720" s="10">
        <f>SUM($C$5:C2720)/SUM($C$5:$C$3941)</f>
        <v>0.98775069173864249</v>
      </c>
      <c r="F2720" t="str">
        <f t="shared" si="505"/>
        <v>C</v>
      </c>
      <c r="G2720" s="21">
        <v>4.1622580645161289</v>
      </c>
      <c r="H2720" s="22">
        <f t="shared" si="506"/>
        <v>2.4973548387096773</v>
      </c>
      <c r="I2720" s="23">
        <v>1.1923076923076921</v>
      </c>
      <c r="J2720" s="23">
        <v>5.0721788702395321</v>
      </c>
      <c r="K2720" s="24">
        <f t="shared" si="507"/>
        <v>4.2540855040718668</v>
      </c>
      <c r="L2720" t="str">
        <f t="shared" si="508"/>
        <v>Z</v>
      </c>
      <c r="M2720" s="10">
        <f t="shared" si="509"/>
        <v>0.9</v>
      </c>
      <c r="N2720" s="24">
        <f t="shared" si="510"/>
        <v>1.2815515655446006</v>
      </c>
      <c r="O2720" s="25">
        <f t="shared" si="511"/>
        <v>9.1927541141241456</v>
      </c>
      <c r="P2720" s="8">
        <f t="shared" si="512"/>
        <v>12</v>
      </c>
      <c r="Q2720" s="8">
        <f t="shared" si="513"/>
        <v>61.999999999999986</v>
      </c>
      <c r="R2720" s="8">
        <f t="shared" si="514"/>
        <v>70.46455533531693</v>
      </c>
      <c r="S2720" s="8">
        <f t="shared" si="515"/>
        <v>71</v>
      </c>
      <c r="T2720" t="s">
        <v>175</v>
      </c>
    </row>
    <row r="2721" spans="1:20" x14ac:dyDescent="0.35">
      <c r="A2721" s="18" t="s">
        <v>5488</v>
      </c>
      <c r="B2721" s="18" t="s">
        <v>5489</v>
      </c>
      <c r="C2721" s="19">
        <v>257.58999999999997</v>
      </c>
      <c r="D2721" s="20">
        <f t="shared" si="504"/>
        <v>2.7944970502417886E-5</v>
      </c>
      <c r="E2721" s="10">
        <f>SUM($C$5:C2721)/SUM($C$5:$C$3941)</f>
        <v>0.9877786367091449</v>
      </c>
      <c r="F2721" t="str">
        <f t="shared" si="505"/>
        <v>C</v>
      </c>
      <c r="G2721" s="21">
        <v>2.430094339622642</v>
      </c>
      <c r="H2721" s="22">
        <f t="shared" si="506"/>
        <v>1.4580566037735851</v>
      </c>
      <c r="I2721" s="23">
        <v>2.0384615384615379</v>
      </c>
      <c r="J2721" s="23">
        <v>2.743702511038677</v>
      </c>
      <c r="K2721" s="24">
        <f t="shared" si="507"/>
        <v>1.3459672695661438</v>
      </c>
      <c r="L2721" t="str">
        <f t="shared" si="508"/>
        <v>Y</v>
      </c>
      <c r="M2721" s="10">
        <f t="shared" si="509"/>
        <v>0.9</v>
      </c>
      <c r="N2721" s="24">
        <f t="shared" si="510"/>
        <v>1.2815515655446006</v>
      </c>
      <c r="O2721" s="25">
        <f t="shared" si="511"/>
        <v>4.9726524224671982</v>
      </c>
      <c r="P2721" s="8">
        <f t="shared" si="512"/>
        <v>10</v>
      </c>
      <c r="Q2721" s="8">
        <f t="shared" si="513"/>
        <v>105.99999999999997</v>
      </c>
      <c r="R2721" s="8">
        <f t="shared" si="514"/>
        <v>120.58151562866539</v>
      </c>
      <c r="S2721" s="8">
        <f t="shared" si="515"/>
        <v>121</v>
      </c>
      <c r="T2721" t="s">
        <v>62</v>
      </c>
    </row>
    <row r="2722" spans="1:20" x14ac:dyDescent="0.35">
      <c r="A2722" s="18" t="s">
        <v>5490</v>
      </c>
      <c r="B2722" s="18" t="s">
        <v>5491</v>
      </c>
      <c r="C2722" s="19">
        <v>256.85000000000002</v>
      </c>
      <c r="D2722" s="20">
        <f t="shared" si="504"/>
        <v>2.7864690684987908E-5</v>
      </c>
      <c r="E2722" s="10">
        <f>SUM($C$5:C2722)/SUM($C$5:$C$3941)</f>
        <v>0.98780650139982984</v>
      </c>
      <c r="F2722" t="str">
        <f t="shared" si="505"/>
        <v>C</v>
      </c>
      <c r="G2722" s="21">
        <v>4.8462264150943399</v>
      </c>
      <c r="H2722" s="22">
        <f t="shared" si="506"/>
        <v>2.9077358490566039</v>
      </c>
      <c r="I2722" s="23">
        <v>1.0192307692307689</v>
      </c>
      <c r="J2722" s="23">
        <v>3.8013949174283881</v>
      </c>
      <c r="K2722" s="24">
        <f t="shared" si="507"/>
        <v>3.7296704850240801</v>
      </c>
      <c r="L2722" t="str">
        <f t="shared" si="508"/>
        <v>Z</v>
      </c>
      <c r="M2722" s="10">
        <f t="shared" si="509"/>
        <v>0.9</v>
      </c>
      <c r="N2722" s="24">
        <f t="shared" si="510"/>
        <v>1.2815515655446006</v>
      </c>
      <c r="O2722" s="25">
        <f t="shared" si="511"/>
        <v>6.8896010295768901</v>
      </c>
      <c r="P2722" s="8">
        <f t="shared" si="512"/>
        <v>9</v>
      </c>
      <c r="Q2722" s="8">
        <f t="shared" si="513"/>
        <v>52.999999999999986</v>
      </c>
      <c r="R2722" s="8">
        <f t="shared" si="514"/>
        <v>60.377545963569595</v>
      </c>
      <c r="S2722" s="8">
        <f t="shared" si="515"/>
        <v>61</v>
      </c>
      <c r="T2722" t="s">
        <v>175</v>
      </c>
    </row>
    <row r="2723" spans="1:20" x14ac:dyDescent="0.35">
      <c r="A2723" s="18" t="s">
        <v>5492</v>
      </c>
      <c r="B2723" s="18" t="s">
        <v>5493</v>
      </c>
      <c r="C2723" s="19">
        <v>256.35000000000002</v>
      </c>
      <c r="D2723" s="20">
        <f t="shared" si="504"/>
        <v>2.7810447565102783E-5</v>
      </c>
      <c r="E2723" s="10">
        <f>SUM($C$5:C2723)/SUM($C$5:$C$3941)</f>
        <v>0.9878343118473949</v>
      </c>
      <c r="F2723" t="str">
        <f t="shared" si="505"/>
        <v>C</v>
      </c>
      <c r="G2723" s="21">
        <v>1.7679310344827579</v>
      </c>
      <c r="H2723" s="22">
        <f t="shared" si="506"/>
        <v>1.0607586206896547</v>
      </c>
      <c r="I2723" s="23">
        <v>2.7884615384615379</v>
      </c>
      <c r="J2723" s="23">
        <v>5.4208621644840633</v>
      </c>
      <c r="K2723" s="24">
        <f t="shared" si="507"/>
        <v>1.9440333279529058</v>
      </c>
      <c r="L2723" t="str">
        <f t="shared" si="508"/>
        <v>Y</v>
      </c>
      <c r="M2723" s="10">
        <f t="shared" si="509"/>
        <v>0.9</v>
      </c>
      <c r="N2723" s="24">
        <f t="shared" si="510"/>
        <v>1.2815515655446006</v>
      </c>
      <c r="O2723" s="25">
        <f t="shared" si="511"/>
        <v>9.8247033946394442</v>
      </c>
      <c r="P2723" s="8">
        <f t="shared" si="512"/>
        <v>16</v>
      </c>
      <c r="Q2723" s="8">
        <f t="shared" si="513"/>
        <v>144.99999999999997</v>
      </c>
      <c r="R2723" s="8">
        <f t="shared" si="514"/>
        <v>165.34486580263723</v>
      </c>
      <c r="S2723" s="8">
        <f t="shared" si="515"/>
        <v>166</v>
      </c>
      <c r="T2723" t="s">
        <v>62</v>
      </c>
    </row>
    <row r="2724" spans="1:20" x14ac:dyDescent="0.35">
      <c r="A2724" s="18" t="s">
        <v>5494</v>
      </c>
      <c r="B2724" s="18" t="s">
        <v>5495</v>
      </c>
      <c r="C2724" s="19">
        <v>256.33999999999997</v>
      </c>
      <c r="D2724" s="20">
        <f t="shared" si="504"/>
        <v>2.7809362702705077E-5</v>
      </c>
      <c r="E2724" s="10">
        <f>SUM($C$5:C2724)/SUM($C$5:$C$3941)</f>
        <v>0.98786212121009764</v>
      </c>
      <c r="F2724" t="str">
        <f t="shared" si="505"/>
        <v>C</v>
      </c>
      <c r="G2724" s="21">
        <v>1.653806451612903</v>
      </c>
      <c r="H2724" s="22">
        <f t="shared" si="506"/>
        <v>0.99228387096774173</v>
      </c>
      <c r="I2724" s="23">
        <v>2.9807692307692308</v>
      </c>
      <c r="J2724" s="23">
        <v>5.2074245059258457</v>
      </c>
      <c r="K2724" s="24">
        <f t="shared" si="507"/>
        <v>1.7470069310202836</v>
      </c>
      <c r="L2724" t="str">
        <f t="shared" si="508"/>
        <v>Y</v>
      </c>
      <c r="M2724" s="10">
        <f t="shared" si="509"/>
        <v>0.9</v>
      </c>
      <c r="N2724" s="24">
        <f t="shared" si="510"/>
        <v>1.2815515655446006</v>
      </c>
      <c r="O2724" s="25">
        <f t="shared" si="511"/>
        <v>9.4378716278552766</v>
      </c>
      <c r="P2724" s="8">
        <f t="shared" si="512"/>
        <v>16</v>
      </c>
      <c r="Q2724" s="8">
        <f t="shared" si="513"/>
        <v>155</v>
      </c>
      <c r="R2724" s="8">
        <f t="shared" si="514"/>
        <v>176.7514074921437</v>
      </c>
      <c r="S2724" s="8">
        <f t="shared" si="515"/>
        <v>177</v>
      </c>
      <c r="T2724" t="s">
        <v>175</v>
      </c>
    </row>
    <row r="2725" spans="1:20" x14ac:dyDescent="0.35">
      <c r="A2725" s="18" t="s">
        <v>5496</v>
      </c>
      <c r="B2725" s="18" t="s">
        <v>5497</v>
      </c>
      <c r="C2725" s="19">
        <v>256.13</v>
      </c>
      <c r="D2725" s="20">
        <f t="shared" si="504"/>
        <v>2.7786580592353326E-5</v>
      </c>
      <c r="E2725" s="10">
        <f>SUM($C$5:C2725)/SUM($C$5:$C$3941)</f>
        <v>0.98788990779069008</v>
      </c>
      <c r="F2725" t="str">
        <f t="shared" si="505"/>
        <v>C</v>
      </c>
      <c r="G2725" s="21">
        <v>1.5155621301775151</v>
      </c>
      <c r="H2725" s="22">
        <f t="shared" si="506"/>
        <v>0.90933727810650899</v>
      </c>
      <c r="I2725" s="23">
        <v>3.25</v>
      </c>
      <c r="J2725" s="23">
        <v>3.80337827128854</v>
      </c>
      <c r="K2725" s="24">
        <f t="shared" si="507"/>
        <v>1.1702702373195508</v>
      </c>
      <c r="L2725" t="str">
        <f t="shared" si="508"/>
        <v>Y</v>
      </c>
      <c r="M2725" s="10">
        <f t="shared" si="509"/>
        <v>0.9</v>
      </c>
      <c r="N2725" s="24">
        <f t="shared" si="510"/>
        <v>1.2815515655446006</v>
      </c>
      <c r="O2725" s="25">
        <f t="shared" si="511"/>
        <v>6.893195635529108</v>
      </c>
      <c r="P2725" s="8">
        <f t="shared" si="512"/>
        <v>14</v>
      </c>
      <c r="Q2725" s="8">
        <f t="shared" si="513"/>
        <v>169</v>
      </c>
      <c r="R2725" s="8">
        <f t="shared" si="514"/>
        <v>192.79503813614031</v>
      </c>
      <c r="S2725" s="8">
        <f t="shared" si="515"/>
        <v>193</v>
      </c>
      <c r="T2725" t="s">
        <v>62</v>
      </c>
    </row>
    <row r="2726" spans="1:20" x14ac:dyDescent="0.35">
      <c r="A2726" s="18" t="s">
        <v>5498</v>
      </c>
      <c r="B2726" s="18" t="s">
        <v>5499</v>
      </c>
      <c r="C2726" s="19">
        <v>255.95</v>
      </c>
      <c r="D2726" s="20">
        <f t="shared" si="504"/>
        <v>2.7767053069194682E-5</v>
      </c>
      <c r="E2726" s="10">
        <f>SUM($C$5:C2726)/SUM($C$5:$C$3941)</f>
        <v>0.98791767484375914</v>
      </c>
      <c r="F2726" t="str">
        <f t="shared" si="505"/>
        <v>C</v>
      </c>
      <c r="G2726" s="21">
        <v>6.0940476190476192</v>
      </c>
      <c r="H2726" s="22">
        <f t="shared" si="506"/>
        <v>3.6564285714285711</v>
      </c>
      <c r="I2726" s="23">
        <v>0.80769230769230771</v>
      </c>
      <c r="J2726" s="23">
        <v>5.6846489588911329</v>
      </c>
      <c r="K2726" s="24">
        <f t="shared" si="507"/>
        <v>7.0381368062461647</v>
      </c>
      <c r="L2726" t="str">
        <f t="shared" si="508"/>
        <v>Z</v>
      </c>
      <c r="M2726" s="10">
        <f t="shared" si="509"/>
        <v>0.9</v>
      </c>
      <c r="N2726" s="24">
        <f t="shared" si="510"/>
        <v>1.2815515655446006</v>
      </c>
      <c r="O2726" s="25">
        <f t="shared" si="511"/>
        <v>10.302787311152169</v>
      </c>
      <c r="P2726" s="8">
        <f t="shared" si="512"/>
        <v>12</v>
      </c>
      <c r="Q2726" s="8">
        <f t="shared" si="513"/>
        <v>42</v>
      </c>
      <c r="R2726" s="8">
        <f t="shared" si="514"/>
        <v>47.93040471385968</v>
      </c>
      <c r="S2726" s="8">
        <f t="shared" si="515"/>
        <v>48</v>
      </c>
      <c r="T2726" t="s">
        <v>175</v>
      </c>
    </row>
    <row r="2727" spans="1:20" x14ac:dyDescent="0.35">
      <c r="A2727" s="18" t="s">
        <v>5500</v>
      </c>
      <c r="B2727" s="18" t="s">
        <v>5501</v>
      </c>
      <c r="C2727" s="19">
        <v>255.85</v>
      </c>
      <c r="D2727" s="20">
        <f t="shared" si="504"/>
        <v>2.7756204445217659E-5</v>
      </c>
      <c r="E2727" s="10">
        <f>SUM($C$5:C2727)/SUM($C$5:$C$3941)</f>
        <v>0.98794543104820431</v>
      </c>
      <c r="F2727" t="str">
        <f t="shared" si="505"/>
        <v>C</v>
      </c>
      <c r="G2727" s="21">
        <v>0.24114043355325171</v>
      </c>
      <c r="H2727" s="22">
        <f t="shared" si="506"/>
        <v>0.14468426013195101</v>
      </c>
      <c r="I2727" s="23">
        <v>20.40384615384615</v>
      </c>
      <c r="J2727" s="23">
        <v>64.826241241834282</v>
      </c>
      <c r="K2727" s="24">
        <f t="shared" si="507"/>
        <v>3.1771579119466384</v>
      </c>
      <c r="L2727" t="str">
        <f t="shared" si="508"/>
        <v>Z</v>
      </c>
      <c r="M2727" s="10">
        <f t="shared" si="509"/>
        <v>0.9</v>
      </c>
      <c r="N2727" s="24">
        <f t="shared" si="510"/>
        <v>1.2815515655446006</v>
      </c>
      <c r="O2727" s="25">
        <f t="shared" si="511"/>
        <v>117.49027609724926</v>
      </c>
      <c r="P2727" s="8">
        <f t="shared" si="512"/>
        <v>159</v>
      </c>
      <c r="Q2727" s="8">
        <f t="shared" si="513"/>
        <v>1060.9999999999998</v>
      </c>
      <c r="R2727" s="8">
        <f t="shared" si="514"/>
        <v>1211.0499215882821</v>
      </c>
      <c r="S2727" s="8">
        <f t="shared" si="515"/>
        <v>1212</v>
      </c>
      <c r="T2727" t="s">
        <v>62</v>
      </c>
    </row>
    <row r="2728" spans="1:20" x14ac:dyDescent="0.35">
      <c r="A2728" s="18" t="s">
        <v>5502</v>
      </c>
      <c r="B2728" s="18" t="s">
        <v>5503</v>
      </c>
      <c r="C2728" s="19">
        <v>255.25</v>
      </c>
      <c r="D2728" s="20">
        <f t="shared" si="504"/>
        <v>2.7691112701355511E-5</v>
      </c>
      <c r="E2728" s="10">
        <f>SUM($C$5:C2728)/SUM($C$5:$C$3941)</f>
        <v>0.98797312216090571</v>
      </c>
      <c r="F2728" t="str">
        <f t="shared" si="505"/>
        <v>C</v>
      </c>
      <c r="G2728" s="21">
        <v>1.9786821705426361</v>
      </c>
      <c r="H2728" s="22">
        <f t="shared" si="506"/>
        <v>1.1872093023255816</v>
      </c>
      <c r="I2728" s="23">
        <v>2.4807692307692308</v>
      </c>
      <c r="J2728" s="23">
        <v>15.23089016055714</v>
      </c>
      <c r="K2728" s="24">
        <f t="shared" si="507"/>
        <v>6.1395836306121803</v>
      </c>
      <c r="L2728" t="str">
        <f t="shared" si="508"/>
        <v>Z</v>
      </c>
      <c r="M2728" s="10">
        <f t="shared" si="509"/>
        <v>0.9</v>
      </c>
      <c r="N2728" s="24">
        <f t="shared" si="510"/>
        <v>1.2815515655446006</v>
      </c>
      <c r="O2728" s="25">
        <f t="shared" si="511"/>
        <v>27.604276538185747</v>
      </c>
      <c r="P2728" s="8">
        <f t="shared" si="512"/>
        <v>33</v>
      </c>
      <c r="Q2728" s="8">
        <f t="shared" si="513"/>
        <v>129</v>
      </c>
      <c r="R2728" s="8">
        <f t="shared" si="514"/>
        <v>147.41653791661989</v>
      </c>
      <c r="S2728" s="8">
        <f t="shared" si="515"/>
        <v>148</v>
      </c>
      <c r="T2728" t="s">
        <v>62</v>
      </c>
    </row>
    <row r="2729" spans="1:20" x14ac:dyDescent="0.35">
      <c r="A2729" s="18" t="s">
        <v>5504</v>
      </c>
      <c r="B2729" s="18" t="s">
        <v>5505</v>
      </c>
      <c r="C2729" s="19">
        <v>255.08</v>
      </c>
      <c r="D2729" s="20">
        <f t="shared" si="504"/>
        <v>2.767267004059457E-5</v>
      </c>
      <c r="E2729" s="10">
        <f>SUM($C$5:C2729)/SUM($C$5:$C$3941)</f>
        <v>0.98800079483094627</v>
      </c>
      <c r="F2729" t="str">
        <f t="shared" si="505"/>
        <v>C</v>
      </c>
      <c r="G2729" s="21">
        <v>0.22493827160493829</v>
      </c>
      <c r="H2729" s="22">
        <f t="shared" si="506"/>
        <v>0.13496296296296298</v>
      </c>
      <c r="I2729" s="23">
        <v>21.80769230769231</v>
      </c>
      <c r="J2729" s="23">
        <v>25.753003602883609</v>
      </c>
      <c r="K2729" s="24">
        <f t="shared" si="507"/>
        <v>1.1809137454585075</v>
      </c>
      <c r="L2729" t="str">
        <f t="shared" si="508"/>
        <v>Y</v>
      </c>
      <c r="M2729" s="10">
        <f t="shared" si="509"/>
        <v>0.9</v>
      </c>
      <c r="N2729" s="24">
        <f t="shared" si="510"/>
        <v>1.2815515655446006</v>
      </c>
      <c r="O2729" s="25">
        <f t="shared" si="511"/>
        <v>46.674424518132618</v>
      </c>
      <c r="P2729" s="8">
        <f t="shared" si="512"/>
        <v>91</v>
      </c>
      <c r="Q2729" s="8">
        <f t="shared" si="513"/>
        <v>1134.0000000000002</v>
      </c>
      <c r="R2729" s="8">
        <f t="shared" si="514"/>
        <v>1296.3259743726308</v>
      </c>
      <c r="S2729" s="8">
        <f t="shared" si="515"/>
        <v>1297</v>
      </c>
      <c r="T2729" t="s">
        <v>62</v>
      </c>
    </row>
    <row r="2730" spans="1:20" x14ac:dyDescent="0.35">
      <c r="A2730" s="18" t="s">
        <v>5506</v>
      </c>
      <c r="B2730" s="18" t="s">
        <v>5507</v>
      </c>
      <c r="C2730" s="19">
        <v>255</v>
      </c>
      <c r="D2730" s="20">
        <f t="shared" si="504"/>
        <v>2.766399114141295E-5</v>
      </c>
      <c r="E2730" s="10">
        <f>SUM($C$5:C2730)/SUM($C$5:$C$3941)</f>
        <v>0.98802845882208767</v>
      </c>
      <c r="F2730" t="str">
        <f t="shared" si="505"/>
        <v>C</v>
      </c>
      <c r="G2730" s="21">
        <v>2.5499999999999998</v>
      </c>
      <c r="H2730" s="22">
        <f t="shared" si="506"/>
        <v>1.5299999999999998</v>
      </c>
      <c r="I2730" s="23">
        <v>1.9230769230769229</v>
      </c>
      <c r="J2730" s="23">
        <v>13.86750490563073</v>
      </c>
      <c r="K2730" s="24">
        <f t="shared" si="507"/>
        <v>7.21110255092798</v>
      </c>
      <c r="L2730" t="str">
        <f t="shared" si="508"/>
        <v>Z</v>
      </c>
      <c r="M2730" s="10">
        <f t="shared" si="509"/>
        <v>0.9</v>
      </c>
      <c r="N2730" s="24">
        <f t="shared" si="510"/>
        <v>1.2815515655446006</v>
      </c>
      <c r="O2730" s="25">
        <f t="shared" si="511"/>
        <v>25.133294001489624</v>
      </c>
      <c r="P2730" s="8">
        <f t="shared" si="512"/>
        <v>29</v>
      </c>
      <c r="Q2730" s="8">
        <f t="shared" si="513"/>
        <v>99.999999999999986</v>
      </c>
      <c r="R2730" s="8">
        <f t="shared" si="514"/>
        <v>114.33239009500589</v>
      </c>
      <c r="S2730" s="8">
        <f t="shared" si="515"/>
        <v>115</v>
      </c>
      <c r="T2730" t="s">
        <v>175</v>
      </c>
    </row>
    <row r="2731" spans="1:20" x14ac:dyDescent="0.35">
      <c r="A2731" s="18" t="s">
        <v>5508</v>
      </c>
      <c r="B2731" s="18" t="s">
        <v>5509</v>
      </c>
      <c r="C2731" s="19">
        <v>254.53</v>
      </c>
      <c r="D2731" s="20">
        <f t="shared" si="504"/>
        <v>2.7613002608720932E-5</v>
      </c>
      <c r="E2731" s="10">
        <f>SUM($C$5:C2731)/SUM($C$5:$C$3941)</f>
        <v>0.98805607182469635</v>
      </c>
      <c r="F2731" t="str">
        <f t="shared" si="505"/>
        <v>C</v>
      </c>
      <c r="G2731" s="21">
        <v>3.1423456790123461</v>
      </c>
      <c r="H2731" s="22">
        <f t="shared" si="506"/>
        <v>1.8854074074074076</v>
      </c>
      <c r="I2731" s="23">
        <v>1.5576923076923079</v>
      </c>
      <c r="J2731" s="23">
        <v>2.4206097233715398</v>
      </c>
      <c r="K2731" s="24">
        <f t="shared" si="507"/>
        <v>1.5539716742632106</v>
      </c>
      <c r="L2731" t="str">
        <f t="shared" si="508"/>
        <v>Y</v>
      </c>
      <c r="M2731" s="10">
        <f t="shared" si="509"/>
        <v>0.9</v>
      </c>
      <c r="N2731" s="24">
        <f t="shared" si="510"/>
        <v>1.2815515655446006</v>
      </c>
      <c r="O2731" s="25">
        <f t="shared" si="511"/>
        <v>4.3870830588752057</v>
      </c>
      <c r="P2731" s="8">
        <f t="shared" si="512"/>
        <v>8</v>
      </c>
      <c r="Q2731" s="8">
        <f t="shared" si="513"/>
        <v>81.000000000000014</v>
      </c>
      <c r="R2731" s="8">
        <f t="shared" si="514"/>
        <v>92.694699902915389</v>
      </c>
      <c r="S2731" s="8">
        <f t="shared" si="515"/>
        <v>93</v>
      </c>
      <c r="T2731" t="s">
        <v>62</v>
      </c>
    </row>
    <row r="2732" spans="1:20" x14ac:dyDescent="0.35">
      <c r="A2732" s="18" t="s">
        <v>5510</v>
      </c>
      <c r="B2732" s="18" t="s">
        <v>5511</v>
      </c>
      <c r="C2732" s="19">
        <v>254.46</v>
      </c>
      <c r="D2732" s="20">
        <f t="shared" si="504"/>
        <v>2.7605408571937016E-5</v>
      </c>
      <c r="E2732" s="10">
        <f>SUM($C$5:C2732)/SUM($C$5:$C$3941)</f>
        <v>0.9880836772332684</v>
      </c>
      <c r="F2732" t="str">
        <f t="shared" si="505"/>
        <v>C</v>
      </c>
      <c r="G2732" s="21">
        <v>1.247352941176471</v>
      </c>
      <c r="H2732" s="22">
        <f t="shared" si="506"/>
        <v>0.74841176470588255</v>
      </c>
      <c r="I2732" s="23">
        <v>3.9230769230769229</v>
      </c>
      <c r="J2732" s="23">
        <v>8.2172610146083418</v>
      </c>
      <c r="K2732" s="24">
        <f t="shared" si="507"/>
        <v>2.0945959449001657</v>
      </c>
      <c r="L2732" t="str">
        <f t="shared" si="508"/>
        <v>Z</v>
      </c>
      <c r="M2732" s="10">
        <f t="shared" si="509"/>
        <v>0.9</v>
      </c>
      <c r="N2732" s="24">
        <f t="shared" si="510"/>
        <v>1.2815515655446006</v>
      </c>
      <c r="O2732" s="25">
        <f t="shared" si="511"/>
        <v>14.892862008887606</v>
      </c>
      <c r="P2732" s="8">
        <f t="shared" si="512"/>
        <v>23</v>
      </c>
      <c r="Q2732" s="8">
        <f t="shared" si="513"/>
        <v>204</v>
      </c>
      <c r="R2732" s="8">
        <f t="shared" si="514"/>
        <v>233.48542667722049</v>
      </c>
      <c r="S2732" s="8">
        <f t="shared" si="515"/>
        <v>234</v>
      </c>
      <c r="T2732" t="s">
        <v>62</v>
      </c>
    </row>
    <row r="2733" spans="1:20" x14ac:dyDescent="0.35">
      <c r="A2733" s="18" t="s">
        <v>5512</v>
      </c>
      <c r="B2733" s="18" t="s">
        <v>5513</v>
      </c>
      <c r="C2733" s="19">
        <v>253.92</v>
      </c>
      <c r="D2733" s="20">
        <f t="shared" si="504"/>
        <v>2.7546826002461081E-5</v>
      </c>
      <c r="E2733" s="10">
        <f>SUM($C$5:C2733)/SUM($C$5:$C$3941)</f>
        <v>0.98811122405927088</v>
      </c>
      <c r="F2733" t="str">
        <f t="shared" si="505"/>
        <v>C</v>
      </c>
      <c r="G2733" s="21">
        <v>2.3954716981132078</v>
      </c>
      <c r="H2733" s="22">
        <f t="shared" si="506"/>
        <v>1.4372830188679246</v>
      </c>
      <c r="I2733" s="23">
        <v>2.0384615384615379</v>
      </c>
      <c r="J2733" s="23">
        <v>5.614971368500461</v>
      </c>
      <c r="K2733" s="24">
        <f t="shared" si="507"/>
        <v>2.7545142562455101</v>
      </c>
      <c r="L2733" t="str">
        <f t="shared" si="508"/>
        <v>Z</v>
      </c>
      <c r="M2733" s="10">
        <f t="shared" si="509"/>
        <v>0.9</v>
      </c>
      <c r="N2733" s="24">
        <f t="shared" si="510"/>
        <v>1.2815515655446006</v>
      </c>
      <c r="O2733" s="25">
        <f t="shared" si="511"/>
        <v>10.176504509990654</v>
      </c>
      <c r="P2733" s="8">
        <f t="shared" si="512"/>
        <v>15</v>
      </c>
      <c r="Q2733" s="8">
        <f t="shared" si="513"/>
        <v>105.99999999999997</v>
      </c>
      <c r="R2733" s="8">
        <f t="shared" si="514"/>
        <v>121.44979419487251</v>
      </c>
      <c r="S2733" s="8">
        <f t="shared" si="515"/>
        <v>122</v>
      </c>
      <c r="T2733" t="s">
        <v>62</v>
      </c>
    </row>
    <row r="2734" spans="1:20" x14ac:dyDescent="0.35">
      <c r="A2734" s="18" t="s">
        <v>5514</v>
      </c>
      <c r="B2734" s="18" t="s">
        <v>5515</v>
      </c>
      <c r="C2734" s="19">
        <v>253.33</v>
      </c>
      <c r="D2734" s="20">
        <f t="shared" si="504"/>
        <v>2.7482819120996636E-5</v>
      </c>
      <c r="E2734" s="10">
        <f>SUM($C$5:C2734)/SUM($C$5:$C$3941)</f>
        <v>0.98813870687839189</v>
      </c>
      <c r="F2734" t="str">
        <f t="shared" si="505"/>
        <v>C</v>
      </c>
      <c r="G2734" s="21">
        <v>9.0474999999999994</v>
      </c>
      <c r="H2734" s="22">
        <f t="shared" si="506"/>
        <v>5.4284999999999997</v>
      </c>
      <c r="I2734" s="23">
        <v>0.53846153846153844</v>
      </c>
      <c r="J2734" s="23">
        <v>1.074874155179153</v>
      </c>
      <c r="K2734" s="24">
        <f t="shared" si="507"/>
        <v>1.9961948596184271</v>
      </c>
      <c r="L2734" t="str">
        <f t="shared" si="508"/>
        <v>Y</v>
      </c>
      <c r="M2734" s="10">
        <f t="shared" si="509"/>
        <v>0.9</v>
      </c>
      <c r="N2734" s="24">
        <f t="shared" si="510"/>
        <v>1.2815515655446006</v>
      </c>
      <c r="O2734" s="25">
        <f t="shared" si="511"/>
        <v>1.9480885956457294</v>
      </c>
      <c r="P2734" s="8">
        <f t="shared" si="512"/>
        <v>4</v>
      </c>
      <c r="Q2734" s="8">
        <f t="shared" si="513"/>
        <v>28</v>
      </c>
      <c r="R2734" s="8">
        <f t="shared" si="514"/>
        <v>32.118414047929313</v>
      </c>
      <c r="S2734" s="8">
        <f t="shared" si="515"/>
        <v>33</v>
      </c>
      <c r="T2734" t="s">
        <v>62</v>
      </c>
    </row>
    <row r="2735" spans="1:20" x14ac:dyDescent="0.35">
      <c r="A2735" s="18" t="s">
        <v>5516</v>
      </c>
      <c r="B2735" s="18" t="s">
        <v>5517</v>
      </c>
      <c r="C2735" s="19">
        <v>253.26</v>
      </c>
      <c r="D2735" s="20">
        <f t="shared" si="504"/>
        <v>2.747522508421272E-5</v>
      </c>
      <c r="E2735" s="10">
        <f>SUM($C$5:C2735)/SUM($C$5:$C$3941)</f>
        <v>0.98816618210347607</v>
      </c>
      <c r="F2735" t="str">
        <f t="shared" si="505"/>
        <v>C</v>
      </c>
      <c r="G2735" s="21">
        <v>2.2215789473684211</v>
      </c>
      <c r="H2735" s="22">
        <f t="shared" si="506"/>
        <v>1.3329473684210527</v>
      </c>
      <c r="I2735" s="23">
        <v>2.192307692307693</v>
      </c>
      <c r="J2735" s="23">
        <v>3.7261053711351759</v>
      </c>
      <c r="K2735" s="24">
        <f t="shared" si="507"/>
        <v>1.6996270113949921</v>
      </c>
      <c r="L2735" t="str">
        <f t="shared" si="508"/>
        <v>Y</v>
      </c>
      <c r="M2735" s="10">
        <f t="shared" si="509"/>
        <v>0.9</v>
      </c>
      <c r="N2735" s="24">
        <f t="shared" si="510"/>
        <v>1.2815515655446006</v>
      </c>
      <c r="O2735" s="25">
        <f t="shared" si="511"/>
        <v>6.7531471890985113</v>
      </c>
      <c r="P2735" s="8">
        <f t="shared" si="512"/>
        <v>12</v>
      </c>
      <c r="Q2735" s="8">
        <f t="shared" si="513"/>
        <v>114.00000000000003</v>
      </c>
      <c r="R2735" s="8">
        <f t="shared" si="514"/>
        <v>130.7858992143635</v>
      </c>
      <c r="S2735" s="8">
        <f t="shared" si="515"/>
        <v>131</v>
      </c>
      <c r="T2735" t="s">
        <v>62</v>
      </c>
    </row>
    <row r="2736" spans="1:20" x14ac:dyDescent="0.35">
      <c r="A2736" s="18" t="s">
        <v>5518</v>
      </c>
      <c r="B2736" s="18" t="s">
        <v>5519</v>
      </c>
      <c r="C2736" s="19">
        <v>252.5</v>
      </c>
      <c r="D2736" s="20">
        <f t="shared" si="504"/>
        <v>2.7392775541987331E-5</v>
      </c>
      <c r="E2736" s="10">
        <f>SUM($C$5:C2736)/SUM($C$5:$C$3941)</f>
        <v>0.98819357487901804</v>
      </c>
      <c r="F2736" t="str">
        <f t="shared" si="505"/>
        <v>C</v>
      </c>
      <c r="G2736" s="21">
        <v>3.2371794871794881</v>
      </c>
      <c r="H2736" s="22">
        <f t="shared" si="506"/>
        <v>1.9423076923076927</v>
      </c>
      <c r="I2736" s="23">
        <v>1.5</v>
      </c>
      <c r="J2736" s="23">
        <v>3.6434200696490611</v>
      </c>
      <c r="K2736" s="24">
        <f t="shared" si="507"/>
        <v>2.428946713099374</v>
      </c>
      <c r="L2736" t="str">
        <f t="shared" si="508"/>
        <v>Z</v>
      </c>
      <c r="M2736" s="10">
        <f t="shared" si="509"/>
        <v>0.9</v>
      </c>
      <c r="N2736" s="24">
        <f t="shared" si="510"/>
        <v>1.2815515655446006</v>
      </c>
      <c r="O2736" s="25">
        <f t="shared" si="511"/>
        <v>6.6032893735798375</v>
      </c>
      <c r="P2736" s="8">
        <f t="shared" si="512"/>
        <v>10</v>
      </c>
      <c r="Q2736" s="8">
        <f t="shared" si="513"/>
        <v>78</v>
      </c>
      <c r="R2736" s="8">
        <f t="shared" si="514"/>
        <v>89.619658380942454</v>
      </c>
      <c r="S2736" s="8">
        <f t="shared" si="515"/>
        <v>90</v>
      </c>
      <c r="T2736" t="s">
        <v>62</v>
      </c>
    </row>
    <row r="2737" spans="1:20" x14ac:dyDescent="0.35">
      <c r="A2737" s="18" t="s">
        <v>5520</v>
      </c>
      <c r="B2737" s="18" t="s">
        <v>5521</v>
      </c>
      <c r="C2737" s="19">
        <v>252.45</v>
      </c>
      <c r="D2737" s="20">
        <f t="shared" si="504"/>
        <v>2.7387351229998818E-5</v>
      </c>
      <c r="E2737" s="10">
        <f>SUM($C$5:C2737)/SUM($C$5:$C$3941)</f>
        <v>0.98822096223024791</v>
      </c>
      <c r="F2737" t="str">
        <f t="shared" si="505"/>
        <v>C</v>
      </c>
      <c r="G2737" s="21">
        <v>2.8687499999999999</v>
      </c>
      <c r="H2737" s="22">
        <f t="shared" si="506"/>
        <v>1.7212499999999999</v>
      </c>
      <c r="I2737" s="23">
        <v>1.6923076923076921</v>
      </c>
      <c r="J2737" s="23">
        <v>4.956827185469181</v>
      </c>
      <c r="K2737" s="24">
        <f t="shared" si="507"/>
        <v>2.9290342459590617</v>
      </c>
      <c r="L2737" t="str">
        <f t="shared" si="508"/>
        <v>Z</v>
      </c>
      <c r="M2737" s="10">
        <f t="shared" si="509"/>
        <v>0.9</v>
      </c>
      <c r="N2737" s="24">
        <f t="shared" si="510"/>
        <v>1.2815515655446006</v>
      </c>
      <c r="O2737" s="25">
        <f t="shared" si="511"/>
        <v>8.9836921504450693</v>
      </c>
      <c r="P2737" s="8">
        <f t="shared" si="512"/>
        <v>13</v>
      </c>
      <c r="Q2737" s="8">
        <f t="shared" si="513"/>
        <v>87.999999999999986</v>
      </c>
      <c r="R2737" s="8">
        <f t="shared" si="514"/>
        <v>101.11937048791485</v>
      </c>
      <c r="S2737" s="8">
        <f t="shared" si="515"/>
        <v>102</v>
      </c>
      <c r="T2737" t="s">
        <v>62</v>
      </c>
    </row>
    <row r="2738" spans="1:20" x14ac:dyDescent="0.35">
      <c r="A2738" s="18" t="s">
        <v>5522</v>
      </c>
      <c r="B2738" s="18" t="s">
        <v>5523</v>
      </c>
      <c r="C2738" s="19">
        <v>252.36</v>
      </c>
      <c r="D2738" s="20">
        <f t="shared" si="504"/>
        <v>2.7377587468419497E-5</v>
      </c>
      <c r="E2738" s="10">
        <f>SUM($C$5:C2738)/SUM($C$5:$C$3941)</f>
        <v>0.98824833981771631</v>
      </c>
      <c r="F2738" t="str">
        <f t="shared" si="505"/>
        <v>C</v>
      </c>
      <c r="G2738" s="21">
        <v>1.529454545454545</v>
      </c>
      <c r="H2738" s="22">
        <f t="shared" si="506"/>
        <v>0.91767272727272697</v>
      </c>
      <c r="I2738" s="23">
        <v>3.1730769230769229</v>
      </c>
      <c r="J2738" s="23">
        <v>15.96899097312818</v>
      </c>
      <c r="K2738" s="24">
        <f t="shared" si="507"/>
        <v>5.0326517006222149</v>
      </c>
      <c r="L2738" t="str">
        <f t="shared" si="508"/>
        <v>Z</v>
      </c>
      <c r="M2738" s="10">
        <f t="shared" si="509"/>
        <v>0.9</v>
      </c>
      <c r="N2738" s="24">
        <f t="shared" si="510"/>
        <v>1.2815515655446006</v>
      </c>
      <c r="O2738" s="25">
        <f t="shared" si="511"/>
        <v>28.942001302036669</v>
      </c>
      <c r="P2738" s="8">
        <f t="shared" si="512"/>
        <v>36</v>
      </c>
      <c r="Q2738" s="8">
        <f t="shared" si="513"/>
        <v>165</v>
      </c>
      <c r="R2738" s="8">
        <f t="shared" si="514"/>
        <v>189.63262528509031</v>
      </c>
      <c r="S2738" s="8">
        <f t="shared" si="515"/>
        <v>190</v>
      </c>
      <c r="T2738" t="s">
        <v>62</v>
      </c>
    </row>
    <row r="2739" spans="1:20" x14ac:dyDescent="0.35">
      <c r="A2739" s="18" t="s">
        <v>5524</v>
      </c>
      <c r="B2739" s="18" t="s">
        <v>5525</v>
      </c>
      <c r="C2739" s="19">
        <v>251.97</v>
      </c>
      <c r="D2739" s="20">
        <f t="shared" si="504"/>
        <v>2.73352778349091E-5</v>
      </c>
      <c r="E2739" s="10">
        <f>SUM($C$5:C2739)/SUM($C$5:$C$3941)</f>
        <v>0.98827567509555125</v>
      </c>
      <c r="F2739" t="str">
        <f t="shared" si="505"/>
        <v>C</v>
      </c>
      <c r="G2739" s="21">
        <v>0.45318345323740999</v>
      </c>
      <c r="H2739" s="22">
        <f t="shared" si="506"/>
        <v>0.27191007194244599</v>
      </c>
      <c r="I2739" s="23">
        <v>10.69230769230769</v>
      </c>
      <c r="J2739" s="23">
        <v>42.900952254863263</v>
      </c>
      <c r="K2739" s="24">
        <f t="shared" si="507"/>
        <v>4.0123192756346944</v>
      </c>
      <c r="L2739" t="str">
        <f t="shared" si="508"/>
        <v>Z</v>
      </c>
      <c r="M2739" s="10">
        <f t="shared" si="509"/>
        <v>0.9</v>
      </c>
      <c r="N2739" s="24">
        <f t="shared" si="510"/>
        <v>1.2815515655446006</v>
      </c>
      <c r="O2739" s="25">
        <f t="shared" si="511"/>
        <v>77.753154103990312</v>
      </c>
      <c r="P2739" s="8">
        <f t="shared" si="512"/>
        <v>100</v>
      </c>
      <c r="Q2739" s="8">
        <f t="shared" si="513"/>
        <v>555.99999999999989</v>
      </c>
      <c r="R2739" s="8">
        <f t="shared" si="514"/>
        <v>639.49881819605969</v>
      </c>
      <c r="S2739" s="8">
        <f t="shared" si="515"/>
        <v>640</v>
      </c>
      <c r="T2739" t="s">
        <v>62</v>
      </c>
    </row>
    <row r="2740" spans="1:20" x14ac:dyDescent="0.35">
      <c r="A2740" s="18" t="s">
        <v>5526</v>
      </c>
      <c r="B2740" s="18" t="s">
        <v>5527</v>
      </c>
      <c r="C2740" s="19">
        <v>251.55</v>
      </c>
      <c r="D2740" s="20">
        <f t="shared" si="504"/>
        <v>2.7289713614205599E-5</v>
      </c>
      <c r="E2740" s="10">
        <f>SUM($C$5:C2740)/SUM($C$5:$C$3941)</f>
        <v>0.98830296480916557</v>
      </c>
      <c r="F2740" t="str">
        <f t="shared" si="505"/>
        <v>C</v>
      </c>
      <c r="G2740" s="21">
        <v>0.43073630136986302</v>
      </c>
      <c r="H2740" s="22">
        <f t="shared" si="506"/>
        <v>0.25844178082191782</v>
      </c>
      <c r="I2740" s="23">
        <v>11.23076923076923</v>
      </c>
      <c r="J2740" s="23">
        <v>22.28304145873232</v>
      </c>
      <c r="K2740" s="24">
        <f t="shared" si="507"/>
        <v>1.9841064312569876</v>
      </c>
      <c r="L2740" t="str">
        <f t="shared" si="508"/>
        <v>Y</v>
      </c>
      <c r="M2740" s="10">
        <f t="shared" si="509"/>
        <v>0.9</v>
      </c>
      <c r="N2740" s="24">
        <f t="shared" si="510"/>
        <v>1.2815515655446006</v>
      </c>
      <c r="O2740" s="25">
        <f t="shared" si="511"/>
        <v>40.385508138692046</v>
      </c>
      <c r="P2740" s="8">
        <f t="shared" si="512"/>
        <v>63</v>
      </c>
      <c r="Q2740" s="8">
        <f t="shared" si="513"/>
        <v>584</v>
      </c>
      <c r="R2740" s="8">
        <f t="shared" si="514"/>
        <v>672.26431529103809</v>
      </c>
      <c r="S2740" s="8">
        <f t="shared" si="515"/>
        <v>673</v>
      </c>
      <c r="T2740" t="s">
        <v>175</v>
      </c>
    </row>
    <row r="2741" spans="1:20" x14ac:dyDescent="0.35">
      <c r="A2741" s="18" t="s">
        <v>5528</v>
      </c>
      <c r="B2741" s="18" t="s">
        <v>5529</v>
      </c>
      <c r="C2741" s="19">
        <v>250.93</v>
      </c>
      <c r="D2741" s="20">
        <f t="shared" si="504"/>
        <v>2.7222452145548044E-5</v>
      </c>
      <c r="E2741" s="10">
        <f>SUM($C$5:C2741)/SUM($C$5:$C$3941)</f>
        <v>0.98833018726131106</v>
      </c>
      <c r="F2741" t="str">
        <f t="shared" si="505"/>
        <v>C</v>
      </c>
      <c r="G2741" s="21">
        <v>2.1265254237288129</v>
      </c>
      <c r="H2741" s="22">
        <f t="shared" si="506"/>
        <v>1.2759152542372878</v>
      </c>
      <c r="I2741" s="23">
        <v>2.2692307692307692</v>
      </c>
      <c r="J2741" s="23">
        <v>5.787462394288986</v>
      </c>
      <c r="K2741" s="24">
        <f t="shared" si="507"/>
        <v>2.5504071568053162</v>
      </c>
      <c r="L2741" t="str">
        <f t="shared" si="508"/>
        <v>Z</v>
      </c>
      <c r="M2741" s="10">
        <f t="shared" si="509"/>
        <v>0.9</v>
      </c>
      <c r="N2741" s="24">
        <f t="shared" si="510"/>
        <v>1.2815515655446006</v>
      </c>
      <c r="O2741" s="25">
        <f t="shared" si="511"/>
        <v>10.489125107081716</v>
      </c>
      <c r="P2741" s="8">
        <f t="shared" si="512"/>
        <v>16</v>
      </c>
      <c r="Q2741" s="8">
        <f t="shared" si="513"/>
        <v>118</v>
      </c>
      <c r="R2741" s="8">
        <f t="shared" si="514"/>
        <v>136.00193474970226</v>
      </c>
      <c r="S2741" s="8">
        <f t="shared" si="515"/>
        <v>137</v>
      </c>
      <c r="T2741" t="s">
        <v>62</v>
      </c>
    </row>
    <row r="2742" spans="1:20" x14ac:dyDescent="0.35">
      <c r="A2742" s="18" t="s">
        <v>5530</v>
      </c>
      <c r="B2742" s="18" t="s">
        <v>5531</v>
      </c>
      <c r="C2742" s="19">
        <v>249.34</v>
      </c>
      <c r="D2742" s="20">
        <f t="shared" si="504"/>
        <v>2.704995902431335E-5</v>
      </c>
      <c r="E2742" s="10">
        <f>SUM($C$5:C2742)/SUM($C$5:$C$3941)</f>
        <v>0.98835723722033542</v>
      </c>
      <c r="F2742" t="str">
        <f t="shared" si="505"/>
        <v>C</v>
      </c>
      <c r="G2742" s="21">
        <v>1.7809999999999999</v>
      </c>
      <c r="H2742" s="22">
        <f t="shared" si="506"/>
        <v>1.0686</v>
      </c>
      <c r="I2742" s="23">
        <v>2.692307692307693</v>
      </c>
      <c r="J2742" s="23">
        <v>10.2259540262318</v>
      </c>
      <c r="K2742" s="24">
        <f t="shared" si="507"/>
        <v>3.798211495457525</v>
      </c>
      <c r="L2742" t="str">
        <f t="shared" si="508"/>
        <v>Z</v>
      </c>
      <c r="M2742" s="10">
        <f t="shared" si="509"/>
        <v>0.9</v>
      </c>
      <c r="N2742" s="24">
        <f t="shared" si="510"/>
        <v>1.2815515655446006</v>
      </c>
      <c r="O2742" s="25">
        <f t="shared" si="511"/>
        <v>18.533392325150277</v>
      </c>
      <c r="P2742" s="8">
        <f t="shared" si="512"/>
        <v>24</v>
      </c>
      <c r="Q2742" s="8">
        <f t="shared" si="513"/>
        <v>140.00000000000003</v>
      </c>
      <c r="R2742" s="8">
        <f t="shared" si="514"/>
        <v>161.87188747380682</v>
      </c>
      <c r="S2742" s="8">
        <f t="shared" si="515"/>
        <v>162</v>
      </c>
      <c r="T2742" t="s">
        <v>62</v>
      </c>
    </row>
    <row r="2743" spans="1:20" x14ac:dyDescent="0.35">
      <c r="A2743" s="18" t="s">
        <v>5532</v>
      </c>
      <c r="B2743" s="18" t="s">
        <v>5533</v>
      </c>
      <c r="C2743" s="19">
        <v>249.15</v>
      </c>
      <c r="D2743" s="20">
        <f t="shared" si="504"/>
        <v>2.7029346638757007E-5</v>
      </c>
      <c r="E2743" s="10">
        <f>SUM($C$5:C2743)/SUM($C$5:$C$3941)</f>
        <v>0.9883842665669742</v>
      </c>
      <c r="F2743" t="str">
        <f t="shared" si="505"/>
        <v>C</v>
      </c>
      <c r="G2743" s="21">
        <v>0.78596214511041007</v>
      </c>
      <c r="H2743" s="22">
        <f t="shared" si="506"/>
        <v>0.47157728706624602</v>
      </c>
      <c r="I2743" s="23">
        <v>6.0961538461538458</v>
      </c>
      <c r="J2743" s="23">
        <v>28.625547081258681</v>
      </c>
      <c r="K2743" s="24">
        <f t="shared" si="507"/>
        <v>4.6956733382506357</v>
      </c>
      <c r="L2743" t="str">
        <f t="shared" si="508"/>
        <v>Z</v>
      </c>
      <c r="M2743" s="10">
        <f t="shared" si="509"/>
        <v>0.9</v>
      </c>
      <c r="N2743" s="24">
        <f t="shared" si="510"/>
        <v>1.2815515655446006</v>
      </c>
      <c r="O2743" s="25">
        <f t="shared" si="511"/>
        <v>51.880586712800223</v>
      </c>
      <c r="P2743" s="8">
        <f t="shared" si="512"/>
        <v>65</v>
      </c>
      <c r="Q2743" s="8">
        <f t="shared" si="513"/>
        <v>317</v>
      </c>
      <c r="R2743" s="8">
        <f t="shared" si="514"/>
        <v>366.66393007936512</v>
      </c>
      <c r="S2743" s="8">
        <f t="shared" si="515"/>
        <v>367</v>
      </c>
      <c r="T2743" t="s">
        <v>62</v>
      </c>
    </row>
    <row r="2744" spans="1:20" x14ac:dyDescent="0.35">
      <c r="A2744" s="18" t="s">
        <v>5534</v>
      </c>
      <c r="B2744" s="18" t="s">
        <v>5535</v>
      </c>
      <c r="C2744" s="19">
        <v>248.26</v>
      </c>
      <c r="D2744" s="20">
        <f t="shared" si="504"/>
        <v>2.6932793885361484E-5</v>
      </c>
      <c r="E2744" s="10">
        <f>SUM($C$5:C2744)/SUM($C$5:$C$3941)</f>
        <v>0.98841119936085953</v>
      </c>
      <c r="F2744" t="str">
        <f t="shared" si="505"/>
        <v>C</v>
      </c>
      <c r="G2744" s="21">
        <v>8.8664285714285711</v>
      </c>
      <c r="H2744" s="22">
        <f t="shared" si="506"/>
        <v>5.3198571428571428</v>
      </c>
      <c r="I2744" s="23">
        <v>0.53846153846153844</v>
      </c>
      <c r="J2744" s="23">
        <v>1.074874155179153</v>
      </c>
      <c r="K2744" s="24">
        <f t="shared" si="507"/>
        <v>1.9961948596184271</v>
      </c>
      <c r="L2744" t="str">
        <f t="shared" si="508"/>
        <v>Y</v>
      </c>
      <c r="M2744" s="10">
        <f t="shared" si="509"/>
        <v>0.9</v>
      </c>
      <c r="N2744" s="24">
        <f t="shared" si="510"/>
        <v>1.2815515655446006</v>
      </c>
      <c r="O2744" s="25">
        <f t="shared" si="511"/>
        <v>1.9480885956457294</v>
      </c>
      <c r="P2744" s="8">
        <f t="shared" si="512"/>
        <v>4</v>
      </c>
      <c r="Q2744" s="8">
        <f t="shared" si="513"/>
        <v>28</v>
      </c>
      <c r="R2744" s="8">
        <f t="shared" si="514"/>
        <v>32.444719845616213</v>
      </c>
      <c r="S2744" s="8">
        <f t="shared" si="515"/>
        <v>33</v>
      </c>
      <c r="T2744" t="s">
        <v>62</v>
      </c>
    </row>
    <row r="2745" spans="1:20" x14ac:dyDescent="0.35">
      <c r="A2745" s="18" t="s">
        <v>5536</v>
      </c>
      <c r="B2745" s="18" t="s">
        <v>5235</v>
      </c>
      <c r="C2745" s="19">
        <v>247.98</v>
      </c>
      <c r="D2745" s="20">
        <f t="shared" si="504"/>
        <v>2.6902417738225814E-5</v>
      </c>
      <c r="E2745" s="10">
        <f>SUM($C$5:C2745)/SUM($C$5:$C$3941)</f>
        <v>0.98843810177859781</v>
      </c>
      <c r="F2745" t="str">
        <f t="shared" si="505"/>
        <v>C</v>
      </c>
      <c r="G2745" s="21">
        <v>0.80252427184466013</v>
      </c>
      <c r="H2745" s="22">
        <f t="shared" si="506"/>
        <v>0.48151456310679608</v>
      </c>
      <c r="I2745" s="23">
        <v>5.9423076923076934</v>
      </c>
      <c r="J2745" s="23">
        <v>21.991454188280361</v>
      </c>
      <c r="K2745" s="24">
        <f t="shared" si="507"/>
        <v>3.7008272420407073</v>
      </c>
      <c r="L2745" t="str">
        <f t="shared" si="508"/>
        <v>Z</v>
      </c>
      <c r="M2745" s="10">
        <f t="shared" si="509"/>
        <v>0.9</v>
      </c>
      <c r="N2745" s="24">
        <f t="shared" si="510"/>
        <v>1.2815515655446006</v>
      </c>
      <c r="O2745" s="25">
        <f t="shared" si="511"/>
        <v>39.857038983985966</v>
      </c>
      <c r="P2745" s="8">
        <f t="shared" si="512"/>
        <v>52</v>
      </c>
      <c r="Q2745" s="8">
        <f t="shared" si="513"/>
        <v>309.00000000000006</v>
      </c>
      <c r="R2745" s="8">
        <f t="shared" si="514"/>
        <v>358.2527429411038</v>
      </c>
      <c r="S2745" s="8">
        <f t="shared" si="515"/>
        <v>359</v>
      </c>
      <c r="T2745" t="s">
        <v>62</v>
      </c>
    </row>
    <row r="2746" spans="1:20" x14ac:dyDescent="0.35">
      <c r="A2746" s="18" t="s">
        <v>5537</v>
      </c>
      <c r="B2746" s="18" t="s">
        <v>5538</v>
      </c>
      <c r="C2746" s="19">
        <v>247.95</v>
      </c>
      <c r="D2746" s="20">
        <f t="shared" si="504"/>
        <v>2.6899163151032707E-5</v>
      </c>
      <c r="E2746" s="10">
        <f>SUM($C$5:C2746)/SUM($C$5:$C$3941)</f>
        <v>0.98846500094174872</v>
      </c>
      <c r="F2746" t="str">
        <f t="shared" si="505"/>
        <v>C</v>
      </c>
      <c r="G2746" s="21">
        <v>7.0842857142857136</v>
      </c>
      <c r="H2746" s="22">
        <f t="shared" si="506"/>
        <v>4.250571428571428</v>
      </c>
      <c r="I2746" s="23">
        <v>0.67307692307692313</v>
      </c>
      <c r="J2746" s="23">
        <v>1.115332603977947</v>
      </c>
      <c r="K2746" s="24">
        <f t="shared" si="507"/>
        <v>1.6570655830529497</v>
      </c>
      <c r="L2746" t="str">
        <f t="shared" si="508"/>
        <v>Y</v>
      </c>
      <c r="M2746" s="10">
        <f t="shared" si="509"/>
        <v>0.9</v>
      </c>
      <c r="N2746" s="24">
        <f t="shared" si="510"/>
        <v>1.2815515655446006</v>
      </c>
      <c r="O2746" s="25">
        <f t="shared" si="511"/>
        <v>2.0214149867610791</v>
      </c>
      <c r="P2746" s="8">
        <f t="shared" si="512"/>
        <v>4</v>
      </c>
      <c r="Q2746" s="8">
        <f t="shared" si="513"/>
        <v>35</v>
      </c>
      <c r="R2746" s="8">
        <f t="shared" si="514"/>
        <v>40.581244436481292</v>
      </c>
      <c r="S2746" s="8">
        <f t="shared" si="515"/>
        <v>41</v>
      </c>
      <c r="T2746" t="s">
        <v>62</v>
      </c>
    </row>
    <row r="2747" spans="1:20" x14ac:dyDescent="0.35">
      <c r="A2747" s="18" t="s">
        <v>5539</v>
      </c>
      <c r="B2747" s="18" t="s">
        <v>5540</v>
      </c>
      <c r="C2747" s="19">
        <v>247.65</v>
      </c>
      <c r="D2747" s="20">
        <f t="shared" si="504"/>
        <v>2.6866617279101636E-5</v>
      </c>
      <c r="E2747" s="10">
        <f>SUM($C$5:C2747)/SUM($C$5:$C$3941)</f>
        <v>0.98849186755902785</v>
      </c>
      <c r="F2747" t="str">
        <f t="shared" si="505"/>
        <v>C</v>
      </c>
      <c r="G2747" s="21">
        <v>6.35</v>
      </c>
      <c r="H2747" s="22">
        <f t="shared" si="506"/>
        <v>3.8099999999999996</v>
      </c>
      <c r="I2747" s="23">
        <v>0.75</v>
      </c>
      <c r="J2747" s="23">
        <v>1.702074858380034</v>
      </c>
      <c r="K2747" s="24">
        <f t="shared" si="507"/>
        <v>2.2694331445067122</v>
      </c>
      <c r="L2747" t="str">
        <f t="shared" si="508"/>
        <v>Z</v>
      </c>
      <c r="M2747" s="10">
        <f t="shared" si="509"/>
        <v>0.9</v>
      </c>
      <c r="N2747" s="24">
        <f t="shared" si="510"/>
        <v>1.2815515655446006</v>
      </c>
      <c r="O2747" s="25">
        <f t="shared" si="511"/>
        <v>3.0848193758950413</v>
      </c>
      <c r="P2747" s="8">
        <f t="shared" si="512"/>
        <v>5</v>
      </c>
      <c r="Q2747" s="8">
        <f t="shared" si="513"/>
        <v>39</v>
      </c>
      <c r="R2747" s="8">
        <f t="shared" si="514"/>
        <v>45.246481570263441</v>
      </c>
      <c r="S2747" s="8">
        <f t="shared" si="515"/>
        <v>46</v>
      </c>
      <c r="T2747" t="s">
        <v>62</v>
      </c>
    </row>
    <row r="2748" spans="1:20" x14ac:dyDescent="0.35">
      <c r="A2748" s="18" t="s">
        <v>5541</v>
      </c>
      <c r="B2748" s="18" t="s">
        <v>5542</v>
      </c>
      <c r="C2748" s="19">
        <v>247.35</v>
      </c>
      <c r="D2748" s="20">
        <f t="shared" si="504"/>
        <v>2.6834071407170559E-5</v>
      </c>
      <c r="E2748" s="10">
        <f>SUM($C$5:C2748)/SUM($C$5:$C$3941)</f>
        <v>0.98851870163043498</v>
      </c>
      <c r="F2748" t="str">
        <f t="shared" si="505"/>
        <v>C</v>
      </c>
      <c r="G2748" s="21">
        <v>19.026923076923079</v>
      </c>
      <c r="H2748" s="22">
        <f t="shared" si="506"/>
        <v>11.416153846153847</v>
      </c>
      <c r="I2748" s="23">
        <v>0.25</v>
      </c>
      <c r="J2748" s="23">
        <v>0.78901775620567827</v>
      </c>
      <c r="K2748" s="24">
        <f t="shared" si="507"/>
        <v>3.1560710248227131</v>
      </c>
      <c r="L2748" t="str">
        <f t="shared" si="508"/>
        <v>Z</v>
      </c>
      <c r="M2748" s="10">
        <f t="shared" si="509"/>
        <v>0.9</v>
      </c>
      <c r="N2748" s="24">
        <f t="shared" si="510"/>
        <v>1.2815515655446006</v>
      </c>
      <c r="O2748" s="25">
        <f t="shared" si="511"/>
        <v>1.4300060013723881</v>
      </c>
      <c r="P2748" s="8">
        <f t="shared" si="512"/>
        <v>2</v>
      </c>
      <c r="Q2748" s="8">
        <f t="shared" si="513"/>
        <v>13</v>
      </c>
      <c r="R2748" s="8">
        <f t="shared" si="514"/>
        <v>15.091303998358276</v>
      </c>
      <c r="S2748" s="8">
        <f t="shared" si="515"/>
        <v>16</v>
      </c>
      <c r="T2748" t="s">
        <v>175</v>
      </c>
    </row>
    <row r="2749" spans="1:20" x14ac:dyDescent="0.35">
      <c r="A2749" s="18" t="s">
        <v>5543</v>
      </c>
      <c r="B2749" s="18" t="s">
        <v>5544</v>
      </c>
      <c r="C2749" s="19">
        <v>247.01</v>
      </c>
      <c r="D2749" s="20">
        <f t="shared" si="504"/>
        <v>2.6797186085648675E-5</v>
      </c>
      <c r="E2749" s="10">
        <f>SUM($C$5:C2749)/SUM($C$5:$C$3941)</f>
        <v>0.98854549881652065</v>
      </c>
      <c r="F2749" t="str">
        <f t="shared" si="505"/>
        <v>C</v>
      </c>
      <c r="G2749" s="21">
        <v>0.66579514824797836</v>
      </c>
      <c r="H2749" s="22">
        <f t="shared" si="506"/>
        <v>0.39947708894878703</v>
      </c>
      <c r="I2749" s="23">
        <v>7.134615384615385</v>
      </c>
      <c r="J2749" s="23">
        <v>16.28788656851399</v>
      </c>
      <c r="K2749" s="24">
        <f t="shared" si="507"/>
        <v>2.2829382791448181</v>
      </c>
      <c r="L2749" t="str">
        <f t="shared" si="508"/>
        <v>Z</v>
      </c>
      <c r="M2749" s="10">
        <f t="shared" si="509"/>
        <v>0.9</v>
      </c>
      <c r="N2749" s="24">
        <f t="shared" si="510"/>
        <v>1.2815515655446006</v>
      </c>
      <c r="O2749" s="25">
        <f t="shared" si="511"/>
        <v>29.519963726362711</v>
      </c>
      <c r="P2749" s="8">
        <f t="shared" si="512"/>
        <v>44</v>
      </c>
      <c r="Q2749" s="8">
        <f t="shared" si="513"/>
        <v>371</v>
      </c>
      <c r="R2749" s="8">
        <f t="shared" si="514"/>
        <v>430.97890601489263</v>
      </c>
      <c r="S2749" s="8">
        <f t="shared" si="515"/>
        <v>431</v>
      </c>
      <c r="T2749" t="s">
        <v>62</v>
      </c>
    </row>
    <row r="2750" spans="1:20" x14ac:dyDescent="0.35">
      <c r="A2750" s="18" t="s">
        <v>5545</v>
      </c>
      <c r="B2750" s="18" t="s">
        <v>5546</v>
      </c>
      <c r="C2750" s="19">
        <v>244.38</v>
      </c>
      <c r="D2750" s="20">
        <f t="shared" si="504"/>
        <v>2.6511867275052925E-5</v>
      </c>
      <c r="E2750" s="10">
        <f>SUM($C$5:C2750)/SUM($C$5:$C$3941)</f>
        <v>0.98857201068379574</v>
      </c>
      <c r="F2750" t="str">
        <f t="shared" si="505"/>
        <v>C</v>
      </c>
      <c r="G2750" s="21">
        <v>4.8875999999999999</v>
      </c>
      <c r="H2750" s="22">
        <f t="shared" si="506"/>
        <v>2.9325600000000001</v>
      </c>
      <c r="I2750" s="23">
        <v>0.96153846153846156</v>
      </c>
      <c r="J2750" s="23">
        <v>2.0384686530511318</v>
      </c>
      <c r="K2750" s="24">
        <f t="shared" si="507"/>
        <v>2.1200073991731769</v>
      </c>
      <c r="L2750" t="str">
        <f t="shared" si="508"/>
        <v>Z</v>
      </c>
      <c r="M2750" s="10">
        <f t="shared" si="509"/>
        <v>0.9</v>
      </c>
      <c r="N2750" s="24">
        <f t="shared" si="510"/>
        <v>1.2815515655446006</v>
      </c>
      <c r="O2750" s="25">
        <f t="shared" si="511"/>
        <v>3.694495319713349</v>
      </c>
      <c r="P2750" s="8">
        <f t="shared" si="512"/>
        <v>6</v>
      </c>
      <c r="Q2750" s="8">
        <f t="shared" si="513"/>
        <v>50</v>
      </c>
      <c r="R2750" s="8">
        <f t="shared" si="514"/>
        <v>58.395118857913772</v>
      </c>
      <c r="S2750" s="8">
        <f t="shared" si="515"/>
        <v>59</v>
      </c>
      <c r="T2750" t="s">
        <v>175</v>
      </c>
    </row>
    <row r="2751" spans="1:20" x14ac:dyDescent="0.35">
      <c r="A2751" s="18" t="s">
        <v>5547</v>
      </c>
      <c r="B2751" s="18" t="s">
        <v>5548</v>
      </c>
      <c r="C2751" s="19">
        <v>244.35</v>
      </c>
      <c r="D2751" s="20">
        <f t="shared" si="504"/>
        <v>2.6508612687859819E-5</v>
      </c>
      <c r="E2751" s="10">
        <f>SUM($C$5:C2751)/SUM($C$5:$C$3941)</f>
        <v>0.98859851929648357</v>
      </c>
      <c r="F2751" t="str">
        <f t="shared" si="505"/>
        <v>C</v>
      </c>
      <c r="G2751" s="21">
        <v>1.35</v>
      </c>
      <c r="H2751" s="22">
        <f t="shared" si="506"/>
        <v>0.81</v>
      </c>
      <c r="I2751" s="23">
        <v>3.4807692307692308</v>
      </c>
      <c r="J2751" s="23">
        <v>4.5524842802773016</v>
      </c>
      <c r="K2751" s="24">
        <f t="shared" si="507"/>
        <v>1.3078960363227607</v>
      </c>
      <c r="L2751" t="str">
        <f t="shared" si="508"/>
        <v>Y</v>
      </c>
      <c r="M2751" s="10">
        <f t="shared" si="509"/>
        <v>0.9</v>
      </c>
      <c r="N2751" s="24">
        <f t="shared" si="510"/>
        <v>1.2815515655446006</v>
      </c>
      <c r="O2751" s="25">
        <f t="shared" si="511"/>
        <v>8.2508660809567065</v>
      </c>
      <c r="P2751" s="8">
        <f t="shared" si="512"/>
        <v>16</v>
      </c>
      <c r="Q2751" s="8">
        <f t="shared" si="513"/>
        <v>181</v>
      </c>
      <c r="R2751" s="8">
        <f t="shared" si="514"/>
        <v>211.40330656044941</v>
      </c>
      <c r="S2751" s="8">
        <f t="shared" si="515"/>
        <v>212</v>
      </c>
      <c r="T2751" t="s">
        <v>62</v>
      </c>
    </row>
    <row r="2752" spans="1:20" x14ac:dyDescent="0.35">
      <c r="A2752" s="18" t="s">
        <v>5549</v>
      </c>
      <c r="B2752" s="18" t="s">
        <v>5550</v>
      </c>
      <c r="C2752" s="19">
        <v>243.8</v>
      </c>
      <c r="D2752" s="20">
        <f t="shared" si="504"/>
        <v>2.6448945255986184E-5</v>
      </c>
      <c r="E2752" s="10">
        <f>SUM($C$5:C2752)/SUM($C$5:$C$3941)</f>
        <v>0.98862496824173973</v>
      </c>
      <c r="F2752" t="str">
        <f t="shared" si="505"/>
        <v>C</v>
      </c>
      <c r="G2752" s="21">
        <v>2.1963963963963971</v>
      </c>
      <c r="H2752" s="22">
        <f t="shared" si="506"/>
        <v>1.3178378378378381</v>
      </c>
      <c r="I2752" s="23">
        <v>2.134615384615385</v>
      </c>
      <c r="J2752" s="23">
        <v>4.1493153045085958</v>
      </c>
      <c r="K2752" s="24">
        <f t="shared" si="507"/>
        <v>1.9438233858959184</v>
      </c>
      <c r="L2752" t="str">
        <f t="shared" si="508"/>
        <v>Y</v>
      </c>
      <c r="M2752" s="10">
        <f t="shared" si="509"/>
        <v>0.9</v>
      </c>
      <c r="N2752" s="24">
        <f t="shared" si="510"/>
        <v>1.2815515655446006</v>
      </c>
      <c r="O2752" s="25">
        <f t="shared" si="511"/>
        <v>7.5201676266039001</v>
      </c>
      <c r="P2752" s="8">
        <f t="shared" si="512"/>
        <v>12</v>
      </c>
      <c r="Q2752" s="8">
        <f t="shared" si="513"/>
        <v>111.00000000000003</v>
      </c>
      <c r="R2752" s="8">
        <f t="shared" si="514"/>
        <v>129.79127561432915</v>
      </c>
      <c r="S2752" s="8">
        <f t="shared" si="515"/>
        <v>130</v>
      </c>
      <c r="T2752" t="s">
        <v>62</v>
      </c>
    </row>
    <row r="2753" spans="1:20" x14ac:dyDescent="0.35">
      <c r="A2753" s="18" t="s">
        <v>5551</v>
      </c>
      <c r="B2753" s="18" t="s">
        <v>5552</v>
      </c>
      <c r="C2753" s="19">
        <v>243.74</v>
      </c>
      <c r="D2753" s="20">
        <f t="shared" si="504"/>
        <v>2.6442436081599971E-5</v>
      </c>
      <c r="E2753" s="10">
        <f>SUM($C$5:C2753)/SUM($C$5:$C$3941)</f>
        <v>0.98865141067782125</v>
      </c>
      <c r="F2753" t="str">
        <f t="shared" si="505"/>
        <v>C</v>
      </c>
      <c r="G2753" s="21">
        <v>0.43447415329768269</v>
      </c>
      <c r="H2753" s="22">
        <f t="shared" si="506"/>
        <v>0.2606844919786096</v>
      </c>
      <c r="I2753" s="23">
        <v>10.78846153846154</v>
      </c>
      <c r="J2753" s="23">
        <v>13.64585197113392</v>
      </c>
      <c r="K2753" s="24">
        <f t="shared" si="507"/>
        <v>1.2648561541871011</v>
      </c>
      <c r="L2753" t="str">
        <f t="shared" si="508"/>
        <v>Y</v>
      </c>
      <c r="M2753" s="10">
        <f t="shared" si="509"/>
        <v>0.9</v>
      </c>
      <c r="N2753" s="24">
        <f t="shared" si="510"/>
        <v>1.2815515655446006</v>
      </c>
      <c r="O2753" s="25">
        <f t="shared" si="511"/>
        <v>24.731572970423738</v>
      </c>
      <c r="P2753" s="8">
        <f t="shared" si="512"/>
        <v>47</v>
      </c>
      <c r="Q2753" s="8">
        <f t="shared" si="513"/>
        <v>561.00000000000011</v>
      </c>
      <c r="R2753" s="8">
        <f t="shared" si="514"/>
        <v>656.05285607416999</v>
      </c>
      <c r="S2753" s="8">
        <f t="shared" si="515"/>
        <v>657</v>
      </c>
      <c r="T2753" t="s">
        <v>62</v>
      </c>
    </row>
    <row r="2754" spans="1:20" x14ac:dyDescent="0.35">
      <c r="A2754" s="18" t="s">
        <v>5553</v>
      </c>
      <c r="B2754" s="18" t="s">
        <v>5554</v>
      </c>
      <c r="C2754" s="19">
        <v>242.67</v>
      </c>
      <c r="D2754" s="20">
        <f t="shared" si="504"/>
        <v>2.6326355805045805E-5</v>
      </c>
      <c r="E2754" s="10">
        <f>SUM($C$5:C2754)/SUM($C$5:$C$3941)</f>
        <v>0.98867773703362638</v>
      </c>
      <c r="F2754" t="str">
        <f t="shared" si="505"/>
        <v>C</v>
      </c>
      <c r="G2754" s="21">
        <v>1.3710169491525419</v>
      </c>
      <c r="H2754" s="22">
        <f t="shared" si="506"/>
        <v>0.8226101694915251</v>
      </c>
      <c r="I2754" s="23">
        <v>3.4038461538461542</v>
      </c>
      <c r="J2754" s="23">
        <v>13.073337056000231</v>
      </c>
      <c r="K2754" s="24">
        <f t="shared" si="507"/>
        <v>3.8407543893334006</v>
      </c>
      <c r="L2754" t="str">
        <f t="shared" si="508"/>
        <v>Z</v>
      </c>
      <c r="M2754" s="10">
        <f t="shared" si="509"/>
        <v>0.9</v>
      </c>
      <c r="N2754" s="24">
        <f t="shared" si="510"/>
        <v>1.2815515655446006</v>
      </c>
      <c r="O2754" s="25">
        <f t="shared" si="511"/>
        <v>23.693954034630149</v>
      </c>
      <c r="P2754" s="8">
        <f t="shared" si="512"/>
        <v>31</v>
      </c>
      <c r="Q2754" s="8">
        <f t="shared" si="513"/>
        <v>177.00000000000003</v>
      </c>
      <c r="R2754" s="8">
        <f t="shared" si="514"/>
        <v>207.44577493023928</v>
      </c>
      <c r="S2754" s="8">
        <f t="shared" si="515"/>
        <v>208</v>
      </c>
      <c r="T2754" t="s">
        <v>62</v>
      </c>
    </row>
    <row r="2755" spans="1:20" x14ac:dyDescent="0.35">
      <c r="A2755" s="18" t="s">
        <v>5555</v>
      </c>
      <c r="B2755" s="18" t="s">
        <v>5556</v>
      </c>
      <c r="C2755" s="19">
        <v>241.65</v>
      </c>
      <c r="D2755" s="20">
        <f t="shared" si="504"/>
        <v>2.6215699840480152E-5</v>
      </c>
      <c r="E2755" s="10">
        <f>SUM($C$5:C2755)/SUM($C$5:$C$3941)</f>
        <v>0.9887039527334669</v>
      </c>
      <c r="F2755" t="str">
        <f t="shared" si="505"/>
        <v>C</v>
      </c>
      <c r="G2755" s="21">
        <v>8.9499999999999993</v>
      </c>
      <c r="H2755" s="22">
        <f t="shared" si="506"/>
        <v>5.3699999999999992</v>
      </c>
      <c r="I2755" s="23">
        <v>0.51923076923076927</v>
      </c>
      <c r="J2755" s="23">
        <v>1.4071300874319539</v>
      </c>
      <c r="K2755" s="24">
        <f t="shared" si="507"/>
        <v>2.7100283165356145</v>
      </c>
      <c r="L2755" t="str">
        <f t="shared" si="508"/>
        <v>Z</v>
      </c>
      <c r="M2755" s="10">
        <f t="shared" si="509"/>
        <v>0.9</v>
      </c>
      <c r="N2755" s="24">
        <f t="shared" si="510"/>
        <v>1.2815515655446006</v>
      </c>
      <c r="O2755" s="25">
        <f t="shared" si="511"/>
        <v>2.5502651289064442</v>
      </c>
      <c r="P2755" s="8">
        <f t="shared" si="512"/>
        <v>4</v>
      </c>
      <c r="Q2755" s="8">
        <f t="shared" si="513"/>
        <v>27.000000000000004</v>
      </c>
      <c r="R2755" s="8">
        <f t="shared" si="514"/>
        <v>31.710985354901403</v>
      </c>
      <c r="S2755" s="8">
        <f t="shared" si="515"/>
        <v>32</v>
      </c>
      <c r="T2755" t="s">
        <v>62</v>
      </c>
    </row>
    <row r="2756" spans="1:20" x14ac:dyDescent="0.35">
      <c r="A2756" s="18" t="s">
        <v>5557</v>
      </c>
      <c r="B2756" s="18" t="s">
        <v>5558</v>
      </c>
      <c r="C2756" s="19">
        <v>241.43</v>
      </c>
      <c r="D2756" s="20">
        <f t="shared" si="504"/>
        <v>2.6191832867730698E-5</v>
      </c>
      <c r="E2756" s="10">
        <f>SUM($C$5:C2756)/SUM($C$5:$C$3941)</f>
        <v>0.98873014456633457</v>
      </c>
      <c r="F2756" t="str">
        <f t="shared" si="505"/>
        <v>C</v>
      </c>
      <c r="G2756" s="21">
        <v>2.56840425531915</v>
      </c>
      <c r="H2756" s="22">
        <f t="shared" si="506"/>
        <v>1.54104255319149</v>
      </c>
      <c r="I2756" s="23">
        <v>1.8076923076923079</v>
      </c>
      <c r="J2756" s="23">
        <v>4.1113828671068404</v>
      </c>
      <c r="K2756" s="24">
        <f t="shared" si="507"/>
        <v>2.2743820115910176</v>
      </c>
      <c r="L2756" t="str">
        <f t="shared" si="508"/>
        <v>Z</v>
      </c>
      <c r="M2756" s="10">
        <f t="shared" si="509"/>
        <v>0.9</v>
      </c>
      <c r="N2756" s="24">
        <f t="shared" si="510"/>
        <v>1.2815515655446006</v>
      </c>
      <c r="O2756" s="25">
        <f t="shared" si="511"/>
        <v>7.4514193472343129</v>
      </c>
      <c r="P2756" s="8">
        <f t="shared" si="512"/>
        <v>12</v>
      </c>
      <c r="Q2756" s="8">
        <f t="shared" si="513"/>
        <v>94.000000000000014</v>
      </c>
      <c r="R2756" s="8">
        <f t="shared" si="514"/>
        <v>110.45149766342988</v>
      </c>
      <c r="S2756" s="8">
        <f t="shared" si="515"/>
        <v>111</v>
      </c>
      <c r="T2756" t="s">
        <v>62</v>
      </c>
    </row>
    <row r="2757" spans="1:20" x14ac:dyDescent="0.35">
      <c r="A2757" s="18" t="s">
        <v>5559</v>
      </c>
      <c r="B2757" s="18" t="s">
        <v>5560</v>
      </c>
      <c r="C2757" s="19">
        <v>241.37</v>
      </c>
      <c r="D2757" s="20">
        <f t="shared" ref="D2757:D2820" si="516">C2757/SUM($C$5:$C$3941)</f>
        <v>2.6185323693344485E-5</v>
      </c>
      <c r="E2757" s="10">
        <f>SUM($C$5:C2757)/SUM($C$5:$C$3941)</f>
        <v>0.98875632989002782</v>
      </c>
      <c r="F2757" t="str">
        <f t="shared" ref="F2757:F2820" si="517">IF(E2757-D2757&lt;CutA,"A",IF(E2757-D2757&lt;CutB,"B","C"))</f>
        <v>C</v>
      </c>
      <c r="G2757" s="21">
        <v>0.60342499999999999</v>
      </c>
      <c r="H2757" s="22">
        <f t="shared" ref="H2757:H2820" si="518">G2757*CostRatio</f>
        <v>0.36205499999999996</v>
      </c>
      <c r="I2757" s="23">
        <v>7.6923076923076934</v>
      </c>
      <c r="J2757" s="23">
        <v>22.386566754210531</v>
      </c>
      <c r="K2757" s="24">
        <f t="shared" ref="K2757:K2820" si="519">IF(I2757&gt;0,J2757/I2757,0)</f>
        <v>2.9102536780473685</v>
      </c>
      <c r="L2757" t="str">
        <f t="shared" ref="L2757:L2820" si="520">IF(K2757&lt;=CutX,"X",IF(K2757&lt;=CutY,"Y","Z"))</f>
        <v>Z</v>
      </c>
      <c r="M2757" s="10">
        <f t="shared" ref="M2757:M2820" si="521">_xlfn.XLOOKUP(F2757,TargetClass,TargetLevel)</f>
        <v>0.9</v>
      </c>
      <c r="N2757" s="24">
        <f t="shared" ref="N2757:N2820" si="522">_xlfn.NORM.S.INV(M2757)</f>
        <v>1.2815515655446006</v>
      </c>
      <c r="O2757" s="25">
        <f t="shared" ref="O2757:O2820" si="523">N2757*J2757*SQRT(LeadTime)</f>
        <v>40.573136101007627</v>
      </c>
      <c r="P2757" s="8">
        <f t="shared" ref="P2757:P2820" si="524">ROUNDUP(ROUND(I2757*LeadTime+O2757,6),0)</f>
        <v>56</v>
      </c>
      <c r="Q2757" s="8">
        <f t="shared" ref="Q2757:Q2820" si="525">I2757*WeeksPerYear</f>
        <v>400.00000000000006</v>
      </c>
      <c r="R2757" s="8">
        <f t="shared" ref="R2757:R2820" si="526">SQRT(2*Q2757*OrderCost/(HoldingRate*H2757))</f>
        <v>470.06478673699473</v>
      </c>
      <c r="S2757" s="8">
        <f t="shared" ref="S2757:S2820" si="527">MAX(ROUNDUP(ROUND(R2757,6),0),ROUNDUP(ROUND(I2757,6),0))</f>
        <v>471</v>
      </c>
      <c r="T2757" t="s">
        <v>62</v>
      </c>
    </row>
    <row r="2758" spans="1:20" x14ac:dyDescent="0.35">
      <c r="A2758" s="18" t="s">
        <v>5561</v>
      </c>
      <c r="B2758" s="18" t="s">
        <v>5562</v>
      </c>
      <c r="C2758" s="19">
        <v>241.36</v>
      </c>
      <c r="D2758" s="20">
        <f t="shared" si="516"/>
        <v>2.6184238830946782E-5</v>
      </c>
      <c r="E2758" s="10">
        <f>SUM($C$5:C2758)/SUM($C$5:$C$3941)</f>
        <v>0.98878251412885865</v>
      </c>
      <c r="F2758" t="str">
        <f t="shared" si="517"/>
        <v>C</v>
      </c>
      <c r="G2758" s="21">
        <v>1.7489855072463769</v>
      </c>
      <c r="H2758" s="22">
        <f t="shared" si="518"/>
        <v>1.049391304347826</v>
      </c>
      <c r="I2758" s="23">
        <v>2.6538461538461542</v>
      </c>
      <c r="J2758" s="23">
        <v>7.0707478468067411</v>
      </c>
      <c r="K2758" s="24">
        <f t="shared" si="519"/>
        <v>2.6643397683619598</v>
      </c>
      <c r="L2758" t="str">
        <f t="shared" si="520"/>
        <v>Z</v>
      </c>
      <c r="M2758" s="10">
        <f t="shared" si="521"/>
        <v>0.9</v>
      </c>
      <c r="N2758" s="24">
        <f t="shared" si="522"/>
        <v>1.2815515655446006</v>
      </c>
      <c r="O2758" s="25">
        <f t="shared" si="523"/>
        <v>12.814935754739563</v>
      </c>
      <c r="P2758" s="8">
        <f t="shared" si="524"/>
        <v>19</v>
      </c>
      <c r="Q2758" s="8">
        <f t="shared" si="525"/>
        <v>138.00000000000003</v>
      </c>
      <c r="R2758" s="8">
        <f t="shared" si="526"/>
        <v>162.17571094265236</v>
      </c>
      <c r="S2758" s="8">
        <f t="shared" si="527"/>
        <v>163</v>
      </c>
      <c r="T2758" t="s">
        <v>62</v>
      </c>
    </row>
    <row r="2759" spans="1:20" x14ac:dyDescent="0.35">
      <c r="A2759" s="18" t="s">
        <v>5563</v>
      </c>
      <c r="B2759" s="18" t="s">
        <v>5564</v>
      </c>
      <c r="C2759" s="19">
        <v>241.17</v>
      </c>
      <c r="D2759" s="20">
        <f t="shared" si="516"/>
        <v>2.6163626445390435E-5</v>
      </c>
      <c r="E2759" s="10">
        <f>SUM($C$5:C2759)/SUM($C$5:$C$3941)</f>
        <v>0.98880867775530412</v>
      </c>
      <c r="F2759" t="str">
        <f t="shared" si="517"/>
        <v>C</v>
      </c>
      <c r="G2759" s="21">
        <v>1.993140495867769</v>
      </c>
      <c r="H2759" s="22">
        <f t="shared" si="518"/>
        <v>1.1958842975206614</v>
      </c>
      <c r="I2759" s="23">
        <v>2.3269230769230771</v>
      </c>
      <c r="J2759" s="23">
        <v>3.4169195727315329</v>
      </c>
      <c r="K2759" s="24">
        <f t="shared" si="519"/>
        <v>1.4684282461325595</v>
      </c>
      <c r="L2759" t="str">
        <f t="shared" si="520"/>
        <v>Y</v>
      </c>
      <c r="M2759" s="10">
        <f t="shared" si="521"/>
        <v>0.9</v>
      </c>
      <c r="N2759" s="24">
        <f t="shared" si="522"/>
        <v>1.2815515655446006</v>
      </c>
      <c r="O2759" s="25">
        <f t="shared" si="523"/>
        <v>6.1927826804687882</v>
      </c>
      <c r="P2759" s="8">
        <f t="shared" si="524"/>
        <v>11</v>
      </c>
      <c r="Q2759" s="8">
        <f t="shared" si="525"/>
        <v>121.00000000000001</v>
      </c>
      <c r="R2759" s="8">
        <f t="shared" si="526"/>
        <v>142.25354608681164</v>
      </c>
      <c r="S2759" s="8">
        <f t="shared" si="527"/>
        <v>143</v>
      </c>
      <c r="T2759" t="s">
        <v>62</v>
      </c>
    </row>
    <row r="2760" spans="1:20" x14ac:dyDescent="0.35">
      <c r="A2760" s="18" t="s">
        <v>5565</v>
      </c>
      <c r="B2760" s="18" t="s">
        <v>5566</v>
      </c>
      <c r="C2760" s="19">
        <v>240.25</v>
      </c>
      <c r="D2760" s="20">
        <f t="shared" si="516"/>
        <v>2.6063819104801809E-5</v>
      </c>
      <c r="E2760" s="10">
        <f>SUM($C$5:C2760)/SUM($C$5:$C$3941)</f>
        <v>0.98883474157440887</v>
      </c>
      <c r="F2760" t="str">
        <f t="shared" si="517"/>
        <v>C</v>
      </c>
      <c r="G2760" s="21">
        <v>1.716071428571428</v>
      </c>
      <c r="H2760" s="22">
        <f t="shared" si="518"/>
        <v>1.0296428571428569</v>
      </c>
      <c r="I2760" s="23">
        <v>2.692307692307693</v>
      </c>
      <c r="J2760" s="23">
        <v>14.113737517999921</v>
      </c>
      <c r="K2760" s="24">
        <f t="shared" si="519"/>
        <v>5.2422453638285411</v>
      </c>
      <c r="L2760" t="str">
        <f t="shared" si="520"/>
        <v>Z</v>
      </c>
      <c r="M2760" s="10">
        <f t="shared" si="521"/>
        <v>0.9</v>
      </c>
      <c r="N2760" s="24">
        <f t="shared" si="522"/>
        <v>1.2815515655446006</v>
      </c>
      <c r="O2760" s="25">
        <f t="shared" si="523"/>
        <v>25.579562936063201</v>
      </c>
      <c r="P2760" s="8">
        <f t="shared" si="524"/>
        <v>31</v>
      </c>
      <c r="Q2760" s="8">
        <f t="shared" si="525"/>
        <v>140.00000000000003</v>
      </c>
      <c r="R2760" s="8">
        <f t="shared" si="526"/>
        <v>164.90571623811456</v>
      </c>
      <c r="S2760" s="8">
        <f t="shared" si="527"/>
        <v>165</v>
      </c>
      <c r="T2760" t="s">
        <v>62</v>
      </c>
    </row>
    <row r="2761" spans="1:20" x14ac:dyDescent="0.35">
      <c r="A2761" s="18" t="s">
        <v>5567</v>
      </c>
      <c r="B2761" s="18" t="s">
        <v>5568</v>
      </c>
      <c r="C2761" s="19">
        <v>239.02</v>
      </c>
      <c r="D2761" s="20">
        <f t="shared" si="516"/>
        <v>2.5930381029884406E-5</v>
      </c>
      <c r="E2761" s="10">
        <f>SUM($C$5:C2761)/SUM($C$5:$C$3941)</f>
        <v>0.9888606719554387</v>
      </c>
      <c r="F2761" t="str">
        <f t="shared" si="517"/>
        <v>C</v>
      </c>
      <c r="G2761" s="21">
        <v>0.82137457044673534</v>
      </c>
      <c r="H2761" s="22">
        <f t="shared" si="518"/>
        <v>0.49282474226804118</v>
      </c>
      <c r="I2761" s="23">
        <v>5.5961538461538458</v>
      </c>
      <c r="J2761" s="23">
        <v>15.89211126953616</v>
      </c>
      <c r="K2761" s="24">
        <f t="shared" si="519"/>
        <v>2.8398274433535406</v>
      </c>
      <c r="L2761" t="str">
        <f t="shared" si="520"/>
        <v>Z</v>
      </c>
      <c r="M2761" s="10">
        <f t="shared" si="521"/>
        <v>0.9</v>
      </c>
      <c r="N2761" s="24">
        <f t="shared" si="522"/>
        <v>1.2815515655446006</v>
      </c>
      <c r="O2761" s="25">
        <f t="shared" si="523"/>
        <v>28.802665480180135</v>
      </c>
      <c r="P2761" s="8">
        <f t="shared" si="524"/>
        <v>40</v>
      </c>
      <c r="Q2761" s="8">
        <f t="shared" si="525"/>
        <v>291</v>
      </c>
      <c r="R2761" s="8">
        <f t="shared" si="526"/>
        <v>343.64912353606263</v>
      </c>
      <c r="S2761" s="8">
        <f t="shared" si="527"/>
        <v>344</v>
      </c>
      <c r="T2761" t="s">
        <v>62</v>
      </c>
    </row>
    <row r="2762" spans="1:20" x14ac:dyDescent="0.35">
      <c r="A2762" s="18" t="s">
        <v>5569</v>
      </c>
      <c r="B2762" s="18" t="s">
        <v>5570</v>
      </c>
      <c r="C2762" s="19">
        <v>238.55</v>
      </c>
      <c r="D2762" s="20">
        <f t="shared" si="516"/>
        <v>2.5879392497192388E-5</v>
      </c>
      <c r="E2762" s="10">
        <f>SUM($C$5:C2762)/SUM($C$5:$C$3941)</f>
        <v>0.98888655134793602</v>
      </c>
      <c r="F2762" t="str">
        <f t="shared" si="517"/>
        <v>C</v>
      </c>
      <c r="G2762" s="21">
        <v>0.34078571428571419</v>
      </c>
      <c r="H2762" s="22">
        <f t="shared" si="518"/>
        <v>0.2044714285714285</v>
      </c>
      <c r="I2762" s="23">
        <v>13.46153846153846</v>
      </c>
      <c r="J2762" s="23">
        <v>76.052216720980326</v>
      </c>
      <c r="K2762" s="24">
        <f t="shared" si="519"/>
        <v>5.6495932421299679</v>
      </c>
      <c r="L2762" t="str">
        <f t="shared" si="520"/>
        <v>Z</v>
      </c>
      <c r="M2762" s="10">
        <f t="shared" si="521"/>
        <v>0.9</v>
      </c>
      <c r="N2762" s="24">
        <f t="shared" si="522"/>
        <v>1.2815515655446006</v>
      </c>
      <c r="O2762" s="25">
        <f t="shared" si="523"/>
        <v>137.83609490826905</v>
      </c>
      <c r="P2762" s="8">
        <f t="shared" si="524"/>
        <v>165</v>
      </c>
      <c r="Q2762" s="8">
        <f t="shared" si="525"/>
        <v>699.99999999999989</v>
      </c>
      <c r="R2762" s="8">
        <f t="shared" si="526"/>
        <v>827.46132104513072</v>
      </c>
      <c r="S2762" s="8">
        <f t="shared" si="527"/>
        <v>828</v>
      </c>
      <c r="T2762" t="s">
        <v>175</v>
      </c>
    </row>
    <row r="2763" spans="1:20" x14ac:dyDescent="0.35">
      <c r="A2763" s="18" t="s">
        <v>5571</v>
      </c>
      <c r="B2763" s="18" t="s">
        <v>5572</v>
      </c>
      <c r="C2763" s="19">
        <v>237.68</v>
      </c>
      <c r="D2763" s="20">
        <f t="shared" si="516"/>
        <v>2.5785009468592273E-5</v>
      </c>
      <c r="E2763" s="10">
        <f>SUM($C$5:C2763)/SUM($C$5:$C$3941)</f>
        <v>0.9889123363574045</v>
      </c>
      <c r="F2763" t="str">
        <f t="shared" si="517"/>
        <v>C</v>
      </c>
      <c r="G2763" s="21">
        <v>0.63212765957446815</v>
      </c>
      <c r="H2763" s="22">
        <f t="shared" si="518"/>
        <v>0.37927659574468087</v>
      </c>
      <c r="I2763" s="23">
        <v>7.2307692307692308</v>
      </c>
      <c r="J2763" s="23">
        <v>24.202264830509009</v>
      </c>
      <c r="K2763" s="24">
        <f t="shared" si="519"/>
        <v>3.3471217318789055</v>
      </c>
      <c r="L2763" t="str">
        <f t="shared" si="520"/>
        <v>Z</v>
      </c>
      <c r="M2763" s="10">
        <f t="shared" si="521"/>
        <v>0.9</v>
      </c>
      <c r="N2763" s="24">
        <f t="shared" si="522"/>
        <v>1.2815515655446006</v>
      </c>
      <c r="O2763" s="25">
        <f t="shared" si="523"/>
        <v>43.863884788683919</v>
      </c>
      <c r="P2763" s="8">
        <f t="shared" si="524"/>
        <v>59</v>
      </c>
      <c r="Q2763" s="8">
        <f t="shared" si="525"/>
        <v>376</v>
      </c>
      <c r="R2763" s="8">
        <f t="shared" si="526"/>
        <v>445.27765123975581</v>
      </c>
      <c r="S2763" s="8">
        <f t="shared" si="527"/>
        <v>446</v>
      </c>
      <c r="T2763" t="s">
        <v>62</v>
      </c>
    </row>
    <row r="2764" spans="1:20" x14ac:dyDescent="0.35">
      <c r="A2764" s="18" t="s">
        <v>5573</v>
      </c>
      <c r="B2764" s="18" t="s">
        <v>5574</v>
      </c>
      <c r="C2764" s="19">
        <v>237.68</v>
      </c>
      <c r="D2764" s="20">
        <f t="shared" si="516"/>
        <v>2.5785009468592273E-5</v>
      </c>
      <c r="E2764" s="10">
        <f>SUM($C$5:C2764)/SUM($C$5:$C$3941)</f>
        <v>0.98893812136687309</v>
      </c>
      <c r="F2764" t="str">
        <f t="shared" si="517"/>
        <v>C</v>
      </c>
      <c r="G2764" s="21">
        <v>0.60478371501272254</v>
      </c>
      <c r="H2764" s="22">
        <f t="shared" si="518"/>
        <v>0.36287022900763349</v>
      </c>
      <c r="I2764" s="23">
        <v>7.5576923076923066</v>
      </c>
      <c r="J2764" s="23">
        <v>32.663713428853917</v>
      </c>
      <c r="K2764" s="24">
        <f t="shared" si="519"/>
        <v>4.321916280662605</v>
      </c>
      <c r="L2764" t="str">
        <f t="shared" si="520"/>
        <v>Z</v>
      </c>
      <c r="M2764" s="10">
        <f t="shared" si="521"/>
        <v>0.9</v>
      </c>
      <c r="N2764" s="24">
        <f t="shared" si="522"/>
        <v>1.2815515655446006</v>
      </c>
      <c r="O2764" s="25">
        <f t="shared" si="523"/>
        <v>59.199309347599723</v>
      </c>
      <c r="P2764" s="8">
        <f t="shared" si="524"/>
        <v>75</v>
      </c>
      <c r="Q2764" s="8">
        <f t="shared" si="525"/>
        <v>392.99999999999994</v>
      </c>
      <c r="R2764" s="8">
        <f t="shared" si="526"/>
        <v>465.40988547134054</v>
      </c>
      <c r="S2764" s="8">
        <f t="shared" si="527"/>
        <v>466</v>
      </c>
      <c r="T2764" t="s">
        <v>175</v>
      </c>
    </row>
    <row r="2765" spans="1:20" x14ac:dyDescent="0.35">
      <c r="A2765" s="18" t="s">
        <v>5575</v>
      </c>
      <c r="B2765" s="18" t="s">
        <v>5576</v>
      </c>
      <c r="C2765" s="19">
        <v>237.5</v>
      </c>
      <c r="D2765" s="20">
        <f t="shared" si="516"/>
        <v>2.5765481945433629E-5</v>
      </c>
      <c r="E2765" s="10">
        <f>SUM($C$5:C2765)/SUM($C$5:$C$3941)</f>
        <v>0.98896388684881853</v>
      </c>
      <c r="F2765" t="str">
        <f t="shared" si="517"/>
        <v>C</v>
      </c>
      <c r="G2765" s="21">
        <v>0.41304347826086962</v>
      </c>
      <c r="H2765" s="22">
        <f t="shared" si="518"/>
        <v>0.24782608695652175</v>
      </c>
      <c r="I2765" s="23">
        <v>11.05769230769231</v>
      </c>
      <c r="J2765" s="23">
        <v>19.436587150534731</v>
      </c>
      <c r="K2765" s="24">
        <f t="shared" si="519"/>
        <v>1.7577435336135752</v>
      </c>
      <c r="L2765" t="str">
        <f t="shared" si="520"/>
        <v>Y</v>
      </c>
      <c r="M2765" s="10">
        <f t="shared" si="521"/>
        <v>0.9</v>
      </c>
      <c r="N2765" s="24">
        <f t="shared" si="522"/>
        <v>1.2815515655446006</v>
      </c>
      <c r="O2765" s="25">
        <f t="shared" si="523"/>
        <v>35.226629632675539</v>
      </c>
      <c r="P2765" s="8">
        <f t="shared" si="524"/>
        <v>58</v>
      </c>
      <c r="Q2765" s="8">
        <f t="shared" si="525"/>
        <v>575.00000000000011</v>
      </c>
      <c r="R2765" s="8">
        <f t="shared" si="526"/>
        <v>681.20120942295625</v>
      </c>
      <c r="S2765" s="8">
        <f t="shared" si="527"/>
        <v>682</v>
      </c>
      <c r="T2765" t="s">
        <v>62</v>
      </c>
    </row>
    <row r="2766" spans="1:20" x14ac:dyDescent="0.35">
      <c r="A2766" s="18" t="s">
        <v>5577</v>
      </c>
      <c r="B2766" s="18" t="s">
        <v>5578</v>
      </c>
      <c r="C2766" s="19">
        <v>237.12</v>
      </c>
      <c r="D2766" s="20">
        <f t="shared" si="516"/>
        <v>2.5724257174320935E-5</v>
      </c>
      <c r="E2766" s="10">
        <f>SUM($C$5:C2766)/SUM($C$5:$C$3941)</f>
        <v>0.98898961110599282</v>
      </c>
      <c r="F2766" t="str">
        <f t="shared" si="517"/>
        <v>C</v>
      </c>
      <c r="G2766" s="21">
        <v>0.72513761467889915</v>
      </c>
      <c r="H2766" s="22">
        <f t="shared" si="518"/>
        <v>0.43508256880733948</v>
      </c>
      <c r="I2766" s="23">
        <v>6.2884615384615383</v>
      </c>
      <c r="J2766" s="23">
        <v>14.064747390385451</v>
      </c>
      <c r="K2766" s="24">
        <f t="shared" si="519"/>
        <v>2.2365959152906529</v>
      </c>
      <c r="L2766" t="str">
        <f t="shared" si="520"/>
        <v>Z</v>
      </c>
      <c r="M2766" s="10">
        <f t="shared" si="521"/>
        <v>0.9</v>
      </c>
      <c r="N2766" s="24">
        <f t="shared" si="522"/>
        <v>1.2815515655446006</v>
      </c>
      <c r="O2766" s="25">
        <f t="shared" si="523"/>
        <v>25.490773836013563</v>
      </c>
      <c r="P2766" s="8">
        <f t="shared" si="524"/>
        <v>39</v>
      </c>
      <c r="Q2766" s="8">
        <f t="shared" si="525"/>
        <v>327</v>
      </c>
      <c r="R2766" s="8">
        <f t="shared" si="526"/>
        <v>387.70645538417165</v>
      </c>
      <c r="S2766" s="8">
        <f t="shared" si="527"/>
        <v>388</v>
      </c>
      <c r="T2766" t="s">
        <v>62</v>
      </c>
    </row>
    <row r="2767" spans="1:20" x14ac:dyDescent="0.35">
      <c r="A2767" s="18" t="s">
        <v>5579</v>
      </c>
      <c r="B2767" s="18" t="s">
        <v>5580</v>
      </c>
      <c r="C2767" s="19">
        <v>236.35</v>
      </c>
      <c r="D2767" s="20">
        <f t="shared" si="516"/>
        <v>2.5640722769697843E-5</v>
      </c>
      <c r="E2767" s="10">
        <f>SUM($C$5:C2767)/SUM($C$5:$C$3941)</f>
        <v>0.98901525182876249</v>
      </c>
      <c r="F2767" t="str">
        <f t="shared" si="517"/>
        <v>C</v>
      </c>
      <c r="G2767" s="21">
        <v>0.91254826254826249</v>
      </c>
      <c r="H2767" s="22">
        <f t="shared" si="518"/>
        <v>0.54752895752895747</v>
      </c>
      <c r="I2767" s="23">
        <v>4.9807692307692308</v>
      </c>
      <c r="J2767" s="23">
        <v>12.310509434379091</v>
      </c>
      <c r="K2767" s="24">
        <f t="shared" si="519"/>
        <v>2.4716080717672306</v>
      </c>
      <c r="L2767" t="str">
        <f t="shared" si="520"/>
        <v>Z</v>
      </c>
      <c r="M2767" s="10">
        <f t="shared" si="521"/>
        <v>0.9</v>
      </c>
      <c r="N2767" s="24">
        <f t="shared" si="522"/>
        <v>1.2815515655446006</v>
      </c>
      <c r="O2767" s="25">
        <f t="shared" si="523"/>
        <v>22.311414708548753</v>
      </c>
      <c r="P2767" s="8">
        <f t="shared" si="524"/>
        <v>33</v>
      </c>
      <c r="Q2767" s="8">
        <f t="shared" si="525"/>
        <v>259</v>
      </c>
      <c r="R2767" s="8">
        <f t="shared" si="526"/>
        <v>307.58229523977587</v>
      </c>
      <c r="S2767" s="8">
        <f t="shared" si="527"/>
        <v>308</v>
      </c>
      <c r="T2767" t="s">
        <v>62</v>
      </c>
    </row>
    <row r="2768" spans="1:20" x14ac:dyDescent="0.35">
      <c r="A2768" s="18" t="s">
        <v>5581</v>
      </c>
      <c r="B2768" s="18" t="s">
        <v>5582</v>
      </c>
      <c r="C2768" s="19">
        <v>236.33</v>
      </c>
      <c r="D2768" s="20">
        <f t="shared" si="516"/>
        <v>2.563855304490244E-5</v>
      </c>
      <c r="E2768" s="10">
        <f>SUM($C$5:C2768)/SUM($C$5:$C$3941)</f>
        <v>0.98904089038180731</v>
      </c>
      <c r="F2768" t="str">
        <f t="shared" si="517"/>
        <v>C</v>
      </c>
      <c r="G2768" s="21">
        <v>0.34551169590643271</v>
      </c>
      <c r="H2768" s="22">
        <f t="shared" si="518"/>
        <v>0.20730701754385963</v>
      </c>
      <c r="I2768" s="23">
        <v>13.15384615384615</v>
      </c>
      <c r="J2768" s="23">
        <v>94.430051841558353</v>
      </c>
      <c r="K2768" s="24">
        <f t="shared" si="519"/>
        <v>7.1788928300599943</v>
      </c>
      <c r="L2768" t="str">
        <f t="shared" si="520"/>
        <v>Z</v>
      </c>
      <c r="M2768" s="10">
        <f t="shared" si="521"/>
        <v>0.9</v>
      </c>
      <c r="N2768" s="24">
        <f t="shared" si="522"/>
        <v>1.2815515655446006</v>
      </c>
      <c r="O2768" s="25">
        <f t="shared" si="523"/>
        <v>171.14385548521625</v>
      </c>
      <c r="P2768" s="8">
        <f t="shared" si="524"/>
        <v>198</v>
      </c>
      <c r="Q2768" s="8">
        <f t="shared" si="525"/>
        <v>683.99999999999977</v>
      </c>
      <c r="R2768" s="8">
        <f t="shared" si="526"/>
        <v>812.3366485750862</v>
      </c>
      <c r="S2768" s="8">
        <f t="shared" si="527"/>
        <v>813</v>
      </c>
      <c r="T2768" t="s">
        <v>175</v>
      </c>
    </row>
    <row r="2769" spans="1:20" x14ac:dyDescent="0.35">
      <c r="A2769" s="18" t="s">
        <v>5583</v>
      </c>
      <c r="B2769" s="18" t="s">
        <v>5584</v>
      </c>
      <c r="C2769" s="19">
        <v>235.31</v>
      </c>
      <c r="D2769" s="20">
        <f t="shared" si="516"/>
        <v>2.5527897080336787E-5</v>
      </c>
      <c r="E2769" s="10">
        <f>SUM($C$5:C2769)/SUM($C$5:$C$3941)</f>
        <v>0.98906641827888775</v>
      </c>
      <c r="F2769" t="str">
        <f t="shared" si="517"/>
        <v>C</v>
      </c>
      <c r="G2769" s="21">
        <v>1.5181290322580649</v>
      </c>
      <c r="H2769" s="22">
        <f t="shared" si="518"/>
        <v>0.9108774193548389</v>
      </c>
      <c r="I2769" s="23">
        <v>2.9807692307692308</v>
      </c>
      <c r="J2769" s="23">
        <v>4.4036098588361137</v>
      </c>
      <c r="K2769" s="24">
        <f t="shared" si="519"/>
        <v>1.477340081674051</v>
      </c>
      <c r="L2769" t="str">
        <f t="shared" si="520"/>
        <v>Y</v>
      </c>
      <c r="M2769" s="10">
        <f t="shared" si="521"/>
        <v>0.9</v>
      </c>
      <c r="N2769" s="24">
        <f t="shared" si="522"/>
        <v>1.2815515655446006</v>
      </c>
      <c r="O2769" s="25">
        <f t="shared" si="523"/>
        <v>7.9810479248539608</v>
      </c>
      <c r="P2769" s="8">
        <f t="shared" si="524"/>
        <v>14</v>
      </c>
      <c r="Q2769" s="8">
        <f t="shared" si="525"/>
        <v>155</v>
      </c>
      <c r="R2769" s="8">
        <f t="shared" si="526"/>
        <v>184.48067495297457</v>
      </c>
      <c r="S2769" s="8">
        <f t="shared" si="527"/>
        <v>185</v>
      </c>
      <c r="T2769" t="s">
        <v>62</v>
      </c>
    </row>
    <row r="2770" spans="1:20" x14ac:dyDescent="0.35">
      <c r="A2770" s="18" t="s">
        <v>5585</v>
      </c>
      <c r="B2770" s="18" t="s">
        <v>5586</v>
      </c>
      <c r="C2770" s="19">
        <v>235.04</v>
      </c>
      <c r="D2770" s="20">
        <f t="shared" si="516"/>
        <v>2.549860579559882E-5</v>
      </c>
      <c r="E2770" s="10">
        <f>SUM($C$5:C2770)/SUM($C$5:$C$3941)</f>
        <v>0.98909191688468323</v>
      </c>
      <c r="F2770" t="str">
        <f t="shared" si="517"/>
        <v>C</v>
      </c>
      <c r="G2770" s="21">
        <v>9.0399999999999991</v>
      </c>
      <c r="H2770" s="22">
        <f t="shared" si="518"/>
        <v>5.4239999999999995</v>
      </c>
      <c r="I2770" s="23">
        <v>0.5</v>
      </c>
      <c r="J2770" s="23">
        <v>1.179896971241599</v>
      </c>
      <c r="K2770" s="24">
        <f t="shared" si="519"/>
        <v>2.359793942483198</v>
      </c>
      <c r="L2770" t="str">
        <f t="shared" si="520"/>
        <v>Z</v>
      </c>
      <c r="M2770" s="10">
        <f t="shared" si="521"/>
        <v>0.9</v>
      </c>
      <c r="N2770" s="24">
        <f t="shared" si="522"/>
        <v>1.2815515655446006</v>
      </c>
      <c r="O2770" s="25">
        <f t="shared" si="523"/>
        <v>2.1384306457062316</v>
      </c>
      <c r="P2770" s="8">
        <f t="shared" si="524"/>
        <v>4</v>
      </c>
      <c r="Q2770" s="8">
        <f t="shared" si="525"/>
        <v>26</v>
      </c>
      <c r="R2770" s="8">
        <f t="shared" si="526"/>
        <v>30.962914347599053</v>
      </c>
      <c r="S2770" s="8">
        <f t="shared" si="527"/>
        <v>31</v>
      </c>
      <c r="T2770" t="s">
        <v>62</v>
      </c>
    </row>
    <row r="2771" spans="1:20" x14ac:dyDescent="0.35">
      <c r="A2771" s="18" t="s">
        <v>5587</v>
      </c>
      <c r="B2771" s="18" t="s">
        <v>5588</v>
      </c>
      <c r="C2771" s="19">
        <v>234.48</v>
      </c>
      <c r="D2771" s="20">
        <f t="shared" si="516"/>
        <v>2.5437853501327482E-5</v>
      </c>
      <c r="E2771" s="10">
        <f>SUM($C$5:C2771)/SUM($C$5:$C$3941)</f>
        <v>0.98911735473818463</v>
      </c>
      <c r="F2771" t="str">
        <f t="shared" si="517"/>
        <v>C</v>
      </c>
      <c r="G2771" s="21">
        <v>2.634606741573033</v>
      </c>
      <c r="H2771" s="22">
        <f t="shared" si="518"/>
        <v>1.5807640449438198</v>
      </c>
      <c r="I2771" s="23">
        <v>1.711538461538461</v>
      </c>
      <c r="J2771" s="23">
        <v>3.942411616185312</v>
      </c>
      <c r="K2771" s="24">
        <f t="shared" si="519"/>
        <v>2.3034315060858011</v>
      </c>
      <c r="L2771" t="str">
        <f t="shared" si="520"/>
        <v>Z</v>
      </c>
      <c r="M2771" s="10">
        <f t="shared" si="521"/>
        <v>0.9</v>
      </c>
      <c r="N2771" s="24">
        <f t="shared" si="522"/>
        <v>1.2815515655446006</v>
      </c>
      <c r="O2771" s="25">
        <f t="shared" si="523"/>
        <v>7.1451779464841394</v>
      </c>
      <c r="P2771" s="8">
        <f t="shared" si="524"/>
        <v>11</v>
      </c>
      <c r="Q2771" s="8">
        <f t="shared" si="525"/>
        <v>88.999999999999972</v>
      </c>
      <c r="R2771" s="8">
        <f t="shared" si="526"/>
        <v>106.11492625012508</v>
      </c>
      <c r="S2771" s="8">
        <f t="shared" si="527"/>
        <v>107</v>
      </c>
      <c r="T2771" t="s">
        <v>175</v>
      </c>
    </row>
    <row r="2772" spans="1:20" x14ac:dyDescent="0.35">
      <c r="A2772" s="18" t="s">
        <v>5589</v>
      </c>
      <c r="B2772" s="18" t="s">
        <v>5590</v>
      </c>
      <c r="C2772" s="19">
        <v>234.4</v>
      </c>
      <c r="D2772" s="20">
        <f t="shared" si="516"/>
        <v>2.5429174602145865E-5</v>
      </c>
      <c r="E2772" s="10">
        <f>SUM($C$5:C2772)/SUM($C$5:$C$3941)</f>
        <v>0.98914278391278676</v>
      </c>
      <c r="F2772" t="str">
        <f t="shared" si="517"/>
        <v>C</v>
      </c>
      <c r="G2772" s="21">
        <v>0.76351791530944624</v>
      </c>
      <c r="H2772" s="22">
        <f t="shared" si="518"/>
        <v>0.45811074918566774</v>
      </c>
      <c r="I2772" s="23">
        <v>5.9038461538461542</v>
      </c>
      <c r="J2772" s="23">
        <v>11.03161164586929</v>
      </c>
      <c r="K2772" s="24">
        <f t="shared" si="519"/>
        <v>1.8685465979974041</v>
      </c>
      <c r="L2772" t="str">
        <f t="shared" si="520"/>
        <v>Y</v>
      </c>
      <c r="M2772" s="10">
        <f t="shared" si="521"/>
        <v>0.9</v>
      </c>
      <c r="N2772" s="24">
        <f t="shared" si="522"/>
        <v>1.2815515655446006</v>
      </c>
      <c r="O2772" s="25">
        <f t="shared" si="523"/>
        <v>19.993556208753272</v>
      </c>
      <c r="P2772" s="8">
        <f t="shared" si="524"/>
        <v>32</v>
      </c>
      <c r="Q2772" s="8">
        <f t="shared" si="525"/>
        <v>307</v>
      </c>
      <c r="R2772" s="8">
        <f t="shared" si="526"/>
        <v>366.09933873854635</v>
      </c>
      <c r="S2772" s="8">
        <f t="shared" si="527"/>
        <v>367</v>
      </c>
      <c r="T2772" t="s">
        <v>175</v>
      </c>
    </row>
    <row r="2773" spans="1:20" x14ac:dyDescent="0.35">
      <c r="A2773" s="18" t="s">
        <v>5591</v>
      </c>
      <c r="B2773" s="18" t="s">
        <v>5592</v>
      </c>
      <c r="C2773" s="19">
        <v>232.89</v>
      </c>
      <c r="D2773" s="20">
        <f t="shared" si="516"/>
        <v>2.5265360380092788E-5</v>
      </c>
      <c r="E2773" s="10">
        <f>SUM($C$5:C2773)/SUM($C$5:$C$3941)</f>
        <v>0.98916804927316693</v>
      </c>
      <c r="F2773" t="str">
        <f t="shared" si="517"/>
        <v>C</v>
      </c>
      <c r="G2773" s="21">
        <v>1.628601398601399</v>
      </c>
      <c r="H2773" s="22">
        <f t="shared" si="518"/>
        <v>0.97716083916083929</v>
      </c>
      <c r="I2773" s="23">
        <v>2.75</v>
      </c>
      <c r="J2773" s="23">
        <v>16.932246761494969</v>
      </c>
      <c r="K2773" s="24">
        <f t="shared" si="519"/>
        <v>6.1571806405436256</v>
      </c>
      <c r="L2773" t="str">
        <f t="shared" si="520"/>
        <v>Z</v>
      </c>
      <c r="M2773" s="10">
        <f t="shared" si="521"/>
        <v>0.9</v>
      </c>
      <c r="N2773" s="24">
        <f t="shared" si="522"/>
        <v>1.2815515655446006</v>
      </c>
      <c r="O2773" s="25">
        <f t="shared" si="523"/>
        <v>30.68779415319543</v>
      </c>
      <c r="P2773" s="8">
        <f t="shared" si="524"/>
        <v>37</v>
      </c>
      <c r="Q2773" s="8">
        <f t="shared" si="525"/>
        <v>143</v>
      </c>
      <c r="R2773" s="8">
        <f t="shared" si="526"/>
        <v>171.08029468818222</v>
      </c>
      <c r="S2773" s="8">
        <f t="shared" si="527"/>
        <v>172</v>
      </c>
      <c r="T2773" t="s">
        <v>175</v>
      </c>
    </row>
    <row r="2774" spans="1:20" x14ac:dyDescent="0.35">
      <c r="A2774" s="18" t="s">
        <v>5593</v>
      </c>
      <c r="B2774" s="18" t="s">
        <v>5594</v>
      </c>
      <c r="C2774" s="19">
        <v>232.8</v>
      </c>
      <c r="D2774" s="20">
        <f t="shared" si="516"/>
        <v>2.5255596618513468E-5</v>
      </c>
      <c r="E2774" s="10">
        <f>SUM($C$5:C2774)/SUM($C$5:$C$3941)</f>
        <v>0.98919330486978552</v>
      </c>
      <c r="F2774" t="str">
        <f t="shared" si="517"/>
        <v>C</v>
      </c>
      <c r="G2774" s="21">
        <v>10.121739130434779</v>
      </c>
      <c r="H2774" s="22">
        <f t="shared" si="518"/>
        <v>6.0730434782608675</v>
      </c>
      <c r="I2774" s="23">
        <v>0.44230769230769229</v>
      </c>
      <c r="J2774" s="23">
        <v>2.652512397919403</v>
      </c>
      <c r="K2774" s="24">
        <f t="shared" si="519"/>
        <v>5.9969845518177811</v>
      </c>
      <c r="L2774" t="str">
        <f t="shared" si="520"/>
        <v>Z</v>
      </c>
      <c r="M2774" s="10">
        <f t="shared" si="521"/>
        <v>0.9</v>
      </c>
      <c r="N2774" s="24">
        <f t="shared" si="522"/>
        <v>1.2815515655446006</v>
      </c>
      <c r="O2774" s="25">
        <f t="shared" si="523"/>
        <v>4.8073805917628007</v>
      </c>
      <c r="P2774" s="8">
        <f t="shared" si="524"/>
        <v>6</v>
      </c>
      <c r="Q2774" s="8">
        <f t="shared" si="525"/>
        <v>23</v>
      </c>
      <c r="R2774" s="8">
        <f t="shared" si="526"/>
        <v>27.521729413679964</v>
      </c>
      <c r="S2774" s="8">
        <f t="shared" si="527"/>
        <v>28</v>
      </c>
      <c r="T2774" t="s">
        <v>175</v>
      </c>
    </row>
    <row r="2775" spans="1:20" x14ac:dyDescent="0.35">
      <c r="A2775" s="18" t="s">
        <v>5595</v>
      </c>
      <c r="B2775" s="18" t="s">
        <v>5596</v>
      </c>
      <c r="C2775" s="19">
        <v>232.51</v>
      </c>
      <c r="D2775" s="20">
        <f t="shared" si="516"/>
        <v>2.5224135608980098E-5</v>
      </c>
      <c r="E2775" s="10">
        <f>SUM($C$5:C2775)/SUM($C$5:$C$3941)</f>
        <v>0.98921852900539453</v>
      </c>
      <c r="F2775" t="str">
        <f t="shared" si="517"/>
        <v>C</v>
      </c>
      <c r="G2775" s="21">
        <v>1.2568108108108109</v>
      </c>
      <c r="H2775" s="22">
        <f t="shared" si="518"/>
        <v>0.75408648648648657</v>
      </c>
      <c r="I2775" s="23">
        <v>3.557692307692307</v>
      </c>
      <c r="J2775" s="23">
        <v>4.9126226434362348</v>
      </c>
      <c r="K2775" s="24">
        <f t="shared" si="519"/>
        <v>1.3808452835604554</v>
      </c>
      <c r="L2775" t="str">
        <f t="shared" si="520"/>
        <v>Y</v>
      </c>
      <c r="M2775" s="10">
        <f t="shared" si="521"/>
        <v>0.9</v>
      </c>
      <c r="N2775" s="24">
        <f t="shared" si="522"/>
        <v>1.2815515655446006</v>
      </c>
      <c r="O2775" s="25">
        <f t="shared" si="523"/>
        <v>8.9035763863854402</v>
      </c>
      <c r="P2775" s="8">
        <f t="shared" si="524"/>
        <v>17</v>
      </c>
      <c r="Q2775" s="8">
        <f t="shared" si="525"/>
        <v>184.99999999999997</v>
      </c>
      <c r="R2775" s="8">
        <f t="shared" si="526"/>
        <v>221.50844226182875</v>
      </c>
      <c r="S2775" s="8">
        <f t="shared" si="527"/>
        <v>222</v>
      </c>
      <c r="T2775" t="s">
        <v>62</v>
      </c>
    </row>
    <row r="2776" spans="1:20" x14ac:dyDescent="0.35">
      <c r="A2776" s="18" t="s">
        <v>5597</v>
      </c>
      <c r="B2776" s="18" t="s">
        <v>5598</v>
      </c>
      <c r="C2776" s="19">
        <v>232.46</v>
      </c>
      <c r="D2776" s="20">
        <f t="shared" si="516"/>
        <v>2.5218711296991584E-5</v>
      </c>
      <c r="E2776" s="10">
        <f>SUM($C$5:C2776)/SUM($C$5:$C$3941)</f>
        <v>0.98924374771669155</v>
      </c>
      <c r="F2776" t="str">
        <f t="shared" si="517"/>
        <v>C</v>
      </c>
      <c r="G2776" s="21">
        <v>2.279019607843138</v>
      </c>
      <c r="H2776" s="22">
        <f t="shared" si="518"/>
        <v>1.3674117647058828</v>
      </c>
      <c r="I2776" s="23">
        <v>1.961538461538461</v>
      </c>
      <c r="J2776" s="23">
        <v>7.375001597770618</v>
      </c>
      <c r="K2776" s="24">
        <f t="shared" si="519"/>
        <v>3.7598047361183555</v>
      </c>
      <c r="L2776" t="str">
        <f t="shared" si="520"/>
        <v>Z</v>
      </c>
      <c r="M2776" s="10">
        <f t="shared" si="521"/>
        <v>0.9</v>
      </c>
      <c r="N2776" s="24">
        <f t="shared" si="522"/>
        <v>1.2815515655446006</v>
      </c>
      <c r="O2776" s="25">
        <f t="shared" si="523"/>
        <v>13.366361481722807</v>
      </c>
      <c r="P2776" s="8">
        <f t="shared" si="524"/>
        <v>18</v>
      </c>
      <c r="Q2776" s="8">
        <f t="shared" si="525"/>
        <v>101.99999999999997</v>
      </c>
      <c r="R2776" s="8">
        <f t="shared" si="526"/>
        <v>122.14211267855568</v>
      </c>
      <c r="S2776" s="8">
        <f t="shared" si="527"/>
        <v>123</v>
      </c>
      <c r="T2776" t="s">
        <v>175</v>
      </c>
    </row>
    <row r="2777" spans="1:20" x14ac:dyDescent="0.35">
      <c r="A2777" s="18" t="s">
        <v>5599</v>
      </c>
      <c r="B2777" s="18" t="s">
        <v>5600</v>
      </c>
      <c r="C2777" s="19">
        <v>231.72</v>
      </c>
      <c r="D2777" s="20">
        <f t="shared" si="516"/>
        <v>2.5138431479561602E-5</v>
      </c>
      <c r="E2777" s="10">
        <f>SUM($C$5:C2777)/SUM($C$5:$C$3941)</f>
        <v>0.98926888614817121</v>
      </c>
      <c r="F2777" t="str">
        <f t="shared" si="517"/>
        <v>C</v>
      </c>
      <c r="G2777" s="21">
        <v>0.230337972166998</v>
      </c>
      <c r="H2777" s="22">
        <f t="shared" si="518"/>
        <v>0.13820278330019881</v>
      </c>
      <c r="I2777" s="23">
        <v>19.34615384615385</v>
      </c>
      <c r="J2777" s="23">
        <v>24.637676086763118</v>
      </c>
      <c r="K2777" s="24">
        <f t="shared" si="519"/>
        <v>1.2735180482223478</v>
      </c>
      <c r="L2777" t="str">
        <f t="shared" si="520"/>
        <v>Y</v>
      </c>
      <c r="M2777" s="10">
        <f t="shared" si="521"/>
        <v>0.9</v>
      </c>
      <c r="N2777" s="24">
        <f t="shared" si="522"/>
        <v>1.2815515655446006</v>
      </c>
      <c r="O2777" s="25">
        <f t="shared" si="523"/>
        <v>44.653018752541328</v>
      </c>
      <c r="P2777" s="8">
        <f t="shared" si="524"/>
        <v>84</v>
      </c>
      <c r="Q2777" s="8">
        <f t="shared" si="525"/>
        <v>1006.0000000000002</v>
      </c>
      <c r="R2777" s="8">
        <f t="shared" si="526"/>
        <v>1206.5785307901874</v>
      </c>
      <c r="S2777" s="8">
        <f t="shared" si="527"/>
        <v>1207</v>
      </c>
      <c r="T2777" t="s">
        <v>62</v>
      </c>
    </row>
    <row r="2778" spans="1:20" x14ac:dyDescent="0.35">
      <c r="A2778" s="18" t="s">
        <v>5601</v>
      </c>
      <c r="B2778" s="18" t="s">
        <v>5602</v>
      </c>
      <c r="C2778" s="19">
        <v>231.18</v>
      </c>
      <c r="D2778" s="20">
        <f t="shared" si="516"/>
        <v>2.5079848910085668E-5</v>
      </c>
      <c r="E2778" s="10">
        <f>SUM($C$5:C2778)/SUM($C$5:$C$3941)</f>
        <v>0.9892939659970813</v>
      </c>
      <c r="F2778" t="str">
        <f t="shared" si="517"/>
        <v>C</v>
      </c>
      <c r="G2778" s="21">
        <v>3.7898360655737711</v>
      </c>
      <c r="H2778" s="22">
        <f t="shared" si="518"/>
        <v>2.2739016393442624</v>
      </c>
      <c r="I2778" s="23">
        <v>1.1730769230769229</v>
      </c>
      <c r="J2778" s="23">
        <v>1.4378790732397959</v>
      </c>
      <c r="K2778" s="24">
        <f t="shared" si="519"/>
        <v>1.2257329804667114</v>
      </c>
      <c r="L2778" t="str">
        <f t="shared" si="520"/>
        <v>Y</v>
      </c>
      <c r="M2778" s="10">
        <f t="shared" si="521"/>
        <v>0.9</v>
      </c>
      <c r="N2778" s="24">
        <f t="shared" si="522"/>
        <v>1.2815515655446006</v>
      </c>
      <c r="O2778" s="25">
        <f t="shared" si="523"/>
        <v>2.6059942096470126</v>
      </c>
      <c r="P2778" s="8">
        <f t="shared" si="524"/>
        <v>5</v>
      </c>
      <c r="Q2778" s="8">
        <f t="shared" si="525"/>
        <v>60.999999999999993</v>
      </c>
      <c r="R2778" s="8">
        <f t="shared" si="526"/>
        <v>73.247714452539</v>
      </c>
      <c r="S2778" s="8">
        <f t="shared" si="527"/>
        <v>74</v>
      </c>
      <c r="T2778" t="s">
        <v>62</v>
      </c>
    </row>
    <row r="2779" spans="1:20" x14ac:dyDescent="0.35">
      <c r="A2779" s="18" t="s">
        <v>5603</v>
      </c>
      <c r="B2779" s="18" t="s">
        <v>5604</v>
      </c>
      <c r="C2779" s="19">
        <v>231.16</v>
      </c>
      <c r="D2779" s="20">
        <f t="shared" si="516"/>
        <v>2.5077679185290264E-5</v>
      </c>
      <c r="E2779" s="10">
        <f>SUM($C$5:C2779)/SUM($C$5:$C$3941)</f>
        <v>0.98931904367626655</v>
      </c>
      <c r="F2779" t="str">
        <f t="shared" si="517"/>
        <v>C</v>
      </c>
      <c r="G2779" s="21">
        <v>1.0228318584070799</v>
      </c>
      <c r="H2779" s="22">
        <f t="shared" si="518"/>
        <v>0.6136991150442479</v>
      </c>
      <c r="I2779" s="23">
        <v>4.3461538461538458</v>
      </c>
      <c r="J2779" s="23">
        <v>8.5517676544140837</v>
      </c>
      <c r="K2779" s="24">
        <f t="shared" si="519"/>
        <v>1.9676633541129751</v>
      </c>
      <c r="L2779" t="str">
        <f t="shared" si="520"/>
        <v>Y</v>
      </c>
      <c r="M2779" s="10">
        <f t="shared" si="521"/>
        <v>0.9</v>
      </c>
      <c r="N2779" s="24">
        <f t="shared" si="522"/>
        <v>1.2815515655446006</v>
      </c>
      <c r="O2779" s="25">
        <f t="shared" si="523"/>
        <v>15.499117696619466</v>
      </c>
      <c r="P2779" s="8">
        <f t="shared" si="524"/>
        <v>25</v>
      </c>
      <c r="Q2779" s="8">
        <f t="shared" si="525"/>
        <v>225.99999999999997</v>
      </c>
      <c r="R2779" s="8">
        <f t="shared" si="526"/>
        <v>271.38851766273865</v>
      </c>
      <c r="S2779" s="8">
        <f t="shared" si="527"/>
        <v>272</v>
      </c>
      <c r="T2779" t="s">
        <v>62</v>
      </c>
    </row>
    <row r="2780" spans="1:20" x14ac:dyDescent="0.35">
      <c r="A2780" s="18" t="s">
        <v>5605</v>
      </c>
      <c r="B2780" s="18" t="s">
        <v>5606</v>
      </c>
      <c r="C2780" s="19">
        <v>230.82</v>
      </c>
      <c r="D2780" s="20">
        <f t="shared" si="516"/>
        <v>2.504079386376838E-5</v>
      </c>
      <c r="E2780" s="10">
        <f>SUM($C$5:C2780)/SUM($C$5:$C$3941)</f>
        <v>0.98934408447013045</v>
      </c>
      <c r="F2780" t="str">
        <f t="shared" si="517"/>
        <v>C</v>
      </c>
      <c r="G2780" s="21">
        <v>3.783934426229508</v>
      </c>
      <c r="H2780" s="22">
        <f t="shared" si="518"/>
        <v>2.2703606557377047</v>
      </c>
      <c r="I2780" s="23">
        <v>1.1730769230769229</v>
      </c>
      <c r="J2780" s="23">
        <v>1.91711746288949</v>
      </c>
      <c r="K2780" s="24">
        <f t="shared" si="519"/>
        <v>1.6342640667254671</v>
      </c>
      <c r="L2780" t="str">
        <f t="shared" si="520"/>
        <v>Y</v>
      </c>
      <c r="M2780" s="10">
        <f t="shared" si="521"/>
        <v>0.9</v>
      </c>
      <c r="N2780" s="24">
        <f t="shared" si="522"/>
        <v>1.2815515655446006</v>
      </c>
      <c r="O2780" s="25">
        <f t="shared" si="523"/>
        <v>3.4745599268277254</v>
      </c>
      <c r="P2780" s="8">
        <f t="shared" si="524"/>
        <v>6</v>
      </c>
      <c r="Q2780" s="8">
        <f t="shared" si="525"/>
        <v>60.999999999999993</v>
      </c>
      <c r="R2780" s="8">
        <f t="shared" si="526"/>
        <v>73.304812848466455</v>
      </c>
      <c r="S2780" s="8">
        <f t="shared" si="527"/>
        <v>74</v>
      </c>
      <c r="T2780" t="s">
        <v>62</v>
      </c>
    </row>
    <row r="2781" spans="1:20" x14ac:dyDescent="0.35">
      <c r="A2781" s="18" t="s">
        <v>5607</v>
      </c>
      <c r="B2781" s="18" t="s">
        <v>5608</v>
      </c>
      <c r="C2781" s="19">
        <v>230.78</v>
      </c>
      <c r="D2781" s="20">
        <f t="shared" si="516"/>
        <v>2.503645441417757E-5</v>
      </c>
      <c r="E2781" s="10">
        <f>SUM($C$5:C2781)/SUM($C$5:$C$3941)</f>
        <v>0.98936912092454454</v>
      </c>
      <c r="F2781" t="str">
        <f t="shared" si="517"/>
        <v>C</v>
      </c>
      <c r="G2781" s="21">
        <v>8.2421428571428574</v>
      </c>
      <c r="H2781" s="22">
        <f t="shared" si="518"/>
        <v>4.9452857142857143</v>
      </c>
      <c r="I2781" s="23">
        <v>0.53846153846153844</v>
      </c>
      <c r="J2781" s="23">
        <v>1.73161534538536</v>
      </c>
      <c r="K2781" s="24">
        <f t="shared" si="519"/>
        <v>3.2158570700013831</v>
      </c>
      <c r="L2781" t="str">
        <f t="shared" si="520"/>
        <v>Z</v>
      </c>
      <c r="M2781" s="10">
        <f t="shared" si="521"/>
        <v>0.9</v>
      </c>
      <c r="N2781" s="24">
        <f t="shared" si="522"/>
        <v>1.2815515655446006</v>
      </c>
      <c r="O2781" s="25">
        <f t="shared" si="523"/>
        <v>3.1383581883854252</v>
      </c>
      <c r="P2781" s="8">
        <f t="shared" si="524"/>
        <v>5</v>
      </c>
      <c r="Q2781" s="8">
        <f t="shared" si="525"/>
        <v>28</v>
      </c>
      <c r="R2781" s="8">
        <f t="shared" si="526"/>
        <v>33.651026722867378</v>
      </c>
      <c r="S2781" s="8">
        <f t="shared" si="527"/>
        <v>34</v>
      </c>
      <c r="T2781" t="s">
        <v>62</v>
      </c>
    </row>
    <row r="2782" spans="1:20" x14ac:dyDescent="0.35">
      <c r="A2782" s="18" t="s">
        <v>5609</v>
      </c>
      <c r="B2782" s="18" t="s">
        <v>5610</v>
      </c>
      <c r="C2782" s="19">
        <v>230.28</v>
      </c>
      <c r="D2782" s="20">
        <f t="shared" si="516"/>
        <v>2.4982211294292446E-5</v>
      </c>
      <c r="E2782" s="10">
        <f>SUM($C$5:C2782)/SUM($C$5:$C$3941)</f>
        <v>0.98939410313583875</v>
      </c>
      <c r="F2782" t="str">
        <f t="shared" si="517"/>
        <v>C</v>
      </c>
      <c r="G2782" s="21">
        <v>3.289714285714286</v>
      </c>
      <c r="H2782" s="22">
        <f t="shared" si="518"/>
        <v>1.9738285714285715</v>
      </c>
      <c r="I2782" s="23">
        <v>1.346153846153846</v>
      </c>
      <c r="J2782" s="23">
        <v>6.7005548947408764</v>
      </c>
      <c r="K2782" s="24">
        <f t="shared" si="519"/>
        <v>4.9775550646646511</v>
      </c>
      <c r="L2782" t="str">
        <f t="shared" si="520"/>
        <v>Z</v>
      </c>
      <c r="M2782" s="10">
        <f t="shared" si="521"/>
        <v>0.9</v>
      </c>
      <c r="N2782" s="24">
        <f t="shared" si="522"/>
        <v>1.2815515655446006</v>
      </c>
      <c r="O2782" s="25">
        <f t="shared" si="523"/>
        <v>12.144002637003807</v>
      </c>
      <c r="P2782" s="8">
        <f t="shared" si="524"/>
        <v>15</v>
      </c>
      <c r="Q2782" s="8">
        <f t="shared" si="525"/>
        <v>70</v>
      </c>
      <c r="R2782" s="8">
        <f t="shared" si="526"/>
        <v>84.218849105246946</v>
      </c>
      <c r="S2782" s="8">
        <f t="shared" si="527"/>
        <v>85</v>
      </c>
      <c r="T2782" t="s">
        <v>62</v>
      </c>
    </row>
    <row r="2783" spans="1:20" x14ac:dyDescent="0.35">
      <c r="A2783" s="18" t="s">
        <v>5611</v>
      </c>
      <c r="B2783" s="18" t="s">
        <v>5612</v>
      </c>
      <c r="C2783" s="19">
        <v>229.68</v>
      </c>
      <c r="D2783" s="20">
        <f t="shared" si="516"/>
        <v>2.4917119550430298E-5</v>
      </c>
      <c r="E2783" s="10">
        <f>SUM($C$5:C2783)/SUM($C$5:$C$3941)</f>
        <v>0.98941902025538908</v>
      </c>
      <c r="F2783" t="str">
        <f t="shared" si="517"/>
        <v>C</v>
      </c>
      <c r="G2783" s="21">
        <v>2.2968000000000002</v>
      </c>
      <c r="H2783" s="22">
        <f t="shared" si="518"/>
        <v>1.37808</v>
      </c>
      <c r="I2783" s="23">
        <v>1.9230769230769229</v>
      </c>
      <c r="J2783" s="23">
        <v>10.318166264060221</v>
      </c>
      <c r="K2783" s="24">
        <f t="shared" si="519"/>
        <v>5.3654464573113154</v>
      </c>
      <c r="L2783" t="str">
        <f t="shared" si="520"/>
        <v>Z</v>
      </c>
      <c r="M2783" s="10">
        <f t="shared" si="521"/>
        <v>0.9</v>
      </c>
      <c r="N2783" s="24">
        <f t="shared" si="522"/>
        <v>1.2815515655446006</v>
      </c>
      <c r="O2783" s="25">
        <f t="shared" si="523"/>
        <v>18.700516642008164</v>
      </c>
      <c r="P2783" s="8">
        <f t="shared" si="524"/>
        <v>23</v>
      </c>
      <c r="Q2783" s="8">
        <f t="shared" si="525"/>
        <v>99.999999999999986</v>
      </c>
      <c r="R2783" s="8">
        <f t="shared" si="526"/>
        <v>120.46968725545985</v>
      </c>
      <c r="S2783" s="8">
        <f t="shared" si="527"/>
        <v>121</v>
      </c>
      <c r="T2783" t="s">
        <v>62</v>
      </c>
    </row>
    <row r="2784" spans="1:20" x14ac:dyDescent="0.35">
      <c r="A2784" s="18" t="s">
        <v>5613</v>
      </c>
      <c r="B2784" s="18" t="s">
        <v>5614</v>
      </c>
      <c r="C2784" s="19">
        <v>229.42</v>
      </c>
      <c r="D2784" s="20">
        <f t="shared" si="516"/>
        <v>2.4888913128090034E-5</v>
      </c>
      <c r="E2784" s="10">
        <f>SUM($C$5:C2784)/SUM($C$5:$C$3941)</f>
        <v>0.98944390916851721</v>
      </c>
      <c r="F2784" t="str">
        <f t="shared" si="517"/>
        <v>C</v>
      </c>
      <c r="G2784" s="21">
        <v>0.73768488745980709</v>
      </c>
      <c r="H2784" s="22">
        <f t="shared" si="518"/>
        <v>0.44261093247588423</v>
      </c>
      <c r="I2784" s="23">
        <v>5.9807692307692308</v>
      </c>
      <c r="J2784" s="23">
        <v>10.3913432761581</v>
      </c>
      <c r="K2784" s="24">
        <f t="shared" si="519"/>
        <v>1.7374593259171098</v>
      </c>
      <c r="L2784" t="str">
        <f t="shared" si="520"/>
        <v>Y</v>
      </c>
      <c r="M2784" s="10">
        <f t="shared" si="521"/>
        <v>0.9</v>
      </c>
      <c r="N2784" s="24">
        <f t="shared" si="522"/>
        <v>1.2815515655446006</v>
      </c>
      <c r="O2784" s="25">
        <f t="shared" si="523"/>
        <v>18.833141751696051</v>
      </c>
      <c r="P2784" s="8">
        <f t="shared" si="524"/>
        <v>31</v>
      </c>
      <c r="Q2784" s="8">
        <f t="shared" si="525"/>
        <v>311</v>
      </c>
      <c r="R2784" s="8">
        <f t="shared" si="526"/>
        <v>374.87296737347322</v>
      </c>
      <c r="S2784" s="8">
        <f t="shared" si="527"/>
        <v>375</v>
      </c>
      <c r="T2784" t="s">
        <v>62</v>
      </c>
    </row>
    <row r="2785" spans="1:20" x14ac:dyDescent="0.35">
      <c r="A2785" s="18" t="s">
        <v>5615</v>
      </c>
      <c r="B2785" s="18" t="s">
        <v>5616</v>
      </c>
      <c r="C2785" s="19">
        <v>229.22</v>
      </c>
      <c r="D2785" s="20">
        <f t="shared" si="516"/>
        <v>2.4867215880135983E-5</v>
      </c>
      <c r="E2785" s="10">
        <f>SUM($C$5:C2785)/SUM($C$5:$C$3941)</f>
        <v>0.98946877638439745</v>
      </c>
      <c r="F2785" t="str">
        <f t="shared" si="517"/>
        <v>C</v>
      </c>
      <c r="G2785" s="21">
        <v>2.3153535353535348</v>
      </c>
      <c r="H2785" s="22">
        <f t="shared" si="518"/>
        <v>1.3892121212121209</v>
      </c>
      <c r="I2785" s="23">
        <v>1.903846153846154</v>
      </c>
      <c r="J2785" s="23">
        <v>3.8616242411437232</v>
      </c>
      <c r="K2785" s="24">
        <f t="shared" si="519"/>
        <v>2.0283278842371071</v>
      </c>
      <c r="L2785" t="str">
        <f t="shared" si="520"/>
        <v>Z</v>
      </c>
      <c r="M2785" s="10">
        <f t="shared" si="521"/>
        <v>0.9</v>
      </c>
      <c r="N2785" s="24">
        <f t="shared" si="522"/>
        <v>1.2815515655446006</v>
      </c>
      <c r="O2785" s="25">
        <f t="shared" si="523"/>
        <v>6.9987599093284851</v>
      </c>
      <c r="P2785" s="8">
        <f t="shared" si="524"/>
        <v>11</v>
      </c>
      <c r="Q2785" s="8">
        <f t="shared" si="525"/>
        <v>99</v>
      </c>
      <c r="R2785" s="8">
        <f t="shared" si="526"/>
        <v>119.38460123463823</v>
      </c>
      <c r="S2785" s="8">
        <f t="shared" si="527"/>
        <v>120</v>
      </c>
      <c r="T2785" t="s">
        <v>62</v>
      </c>
    </row>
    <row r="2786" spans="1:20" x14ac:dyDescent="0.35">
      <c r="A2786" s="18" t="s">
        <v>5617</v>
      </c>
      <c r="B2786" s="18" t="s">
        <v>5618</v>
      </c>
      <c r="C2786" s="19">
        <v>228.32</v>
      </c>
      <c r="D2786" s="20">
        <f t="shared" si="516"/>
        <v>2.4769578264342761E-5</v>
      </c>
      <c r="E2786" s="10">
        <f>SUM($C$5:C2786)/SUM($C$5:$C$3941)</f>
        <v>0.98949354596266181</v>
      </c>
      <c r="F2786" t="str">
        <f t="shared" si="517"/>
        <v>C</v>
      </c>
      <c r="G2786" s="21">
        <v>1.312183908045977</v>
      </c>
      <c r="H2786" s="22">
        <f t="shared" si="518"/>
        <v>0.78731034482758611</v>
      </c>
      <c r="I2786" s="23">
        <v>3.3461538461538458</v>
      </c>
      <c r="J2786" s="23">
        <v>5.8271999645496688</v>
      </c>
      <c r="K2786" s="24">
        <f t="shared" si="519"/>
        <v>1.7414620583711655</v>
      </c>
      <c r="L2786" t="str">
        <f t="shared" si="520"/>
        <v>Y</v>
      </c>
      <c r="M2786" s="10">
        <f t="shared" si="521"/>
        <v>0.9</v>
      </c>
      <c r="N2786" s="24">
        <f t="shared" si="522"/>
        <v>1.2815515655446006</v>
      </c>
      <c r="O2786" s="25">
        <f t="shared" si="523"/>
        <v>10.561144986869973</v>
      </c>
      <c r="P2786" s="8">
        <f t="shared" si="524"/>
        <v>18</v>
      </c>
      <c r="Q2786" s="8">
        <f t="shared" si="525"/>
        <v>173.99999999999997</v>
      </c>
      <c r="R2786" s="8">
        <f t="shared" si="526"/>
        <v>210.24062698098265</v>
      </c>
      <c r="S2786" s="8">
        <f t="shared" si="527"/>
        <v>211</v>
      </c>
      <c r="T2786" t="s">
        <v>62</v>
      </c>
    </row>
    <row r="2787" spans="1:20" x14ac:dyDescent="0.35">
      <c r="A2787" s="18" t="s">
        <v>5619</v>
      </c>
      <c r="B2787" s="18" t="s">
        <v>5620</v>
      </c>
      <c r="C2787" s="19">
        <v>227.06</v>
      </c>
      <c r="D2787" s="20">
        <f t="shared" si="516"/>
        <v>2.4632885602232252E-5</v>
      </c>
      <c r="E2787" s="10">
        <f>SUM($C$5:C2787)/SUM($C$5:$C$3941)</f>
        <v>0.9895181788482641</v>
      </c>
      <c r="F2787" t="str">
        <f t="shared" si="517"/>
        <v>C</v>
      </c>
      <c r="G2787" s="21">
        <v>1.1353</v>
      </c>
      <c r="H2787" s="22">
        <f t="shared" si="518"/>
        <v>0.68118000000000001</v>
      </c>
      <c r="I2787" s="23">
        <v>3.8461538461538458</v>
      </c>
      <c r="J2787" s="23">
        <v>8.9844846991466696</v>
      </c>
      <c r="K2787" s="24">
        <f t="shared" si="519"/>
        <v>2.3359660217781344</v>
      </c>
      <c r="L2787" t="str">
        <f t="shared" si="520"/>
        <v>Z</v>
      </c>
      <c r="M2787" s="10">
        <f t="shared" si="521"/>
        <v>0.9</v>
      </c>
      <c r="N2787" s="24">
        <f t="shared" si="522"/>
        <v>1.2815515655446006</v>
      </c>
      <c r="O2787" s="25">
        <f t="shared" si="523"/>
        <v>16.283368704910359</v>
      </c>
      <c r="P2787" s="8">
        <f t="shared" si="524"/>
        <v>24</v>
      </c>
      <c r="Q2787" s="8">
        <f t="shared" si="525"/>
        <v>199.99999999999997</v>
      </c>
      <c r="R2787" s="8">
        <f t="shared" si="526"/>
        <v>242.32546319454732</v>
      </c>
      <c r="S2787" s="8">
        <f t="shared" si="527"/>
        <v>243</v>
      </c>
      <c r="T2787" t="s">
        <v>62</v>
      </c>
    </row>
    <row r="2788" spans="1:20" x14ac:dyDescent="0.35">
      <c r="A2788" s="18" t="s">
        <v>5621</v>
      </c>
      <c r="B2788" s="18" t="s">
        <v>5622</v>
      </c>
      <c r="C2788" s="19">
        <v>226.9</v>
      </c>
      <c r="D2788" s="20">
        <f t="shared" si="516"/>
        <v>2.4615527803869011E-5</v>
      </c>
      <c r="E2788" s="10">
        <f>SUM($C$5:C2788)/SUM($C$5:$C$3941)</f>
        <v>0.98954279437606796</v>
      </c>
      <c r="F2788" t="str">
        <f t="shared" si="517"/>
        <v>C</v>
      </c>
      <c r="G2788" s="21">
        <v>11.94210526315789</v>
      </c>
      <c r="H2788" s="22">
        <f t="shared" si="518"/>
        <v>7.1652631578947341</v>
      </c>
      <c r="I2788" s="23">
        <v>0.36538461538461542</v>
      </c>
      <c r="J2788" s="23">
        <v>0.81718901631515073</v>
      </c>
      <c r="K2788" s="24">
        <f t="shared" si="519"/>
        <v>2.2365173078098861</v>
      </c>
      <c r="L2788" t="str">
        <f t="shared" si="520"/>
        <v>Z</v>
      </c>
      <c r="M2788" s="10">
        <f t="shared" si="521"/>
        <v>0.9</v>
      </c>
      <c r="N2788" s="24">
        <f t="shared" si="522"/>
        <v>1.2815515655446006</v>
      </c>
      <c r="O2788" s="25">
        <f t="shared" si="523"/>
        <v>1.4810632440084674</v>
      </c>
      <c r="P2788" s="8">
        <f t="shared" si="524"/>
        <v>3</v>
      </c>
      <c r="Q2788" s="8">
        <f t="shared" si="525"/>
        <v>19</v>
      </c>
      <c r="R2788" s="8">
        <f t="shared" si="526"/>
        <v>23.029034247940817</v>
      </c>
      <c r="S2788" s="8">
        <f t="shared" si="527"/>
        <v>24</v>
      </c>
      <c r="T2788" t="s">
        <v>62</v>
      </c>
    </row>
    <row r="2789" spans="1:20" x14ac:dyDescent="0.35">
      <c r="A2789" s="18" t="s">
        <v>5623</v>
      </c>
      <c r="B2789" s="18" t="s">
        <v>5624</v>
      </c>
      <c r="C2789" s="19">
        <v>226.07</v>
      </c>
      <c r="D2789" s="20">
        <f t="shared" si="516"/>
        <v>2.4525484224859706E-5</v>
      </c>
      <c r="E2789" s="10">
        <f>SUM($C$5:C2789)/SUM($C$5:$C$3941)</f>
        <v>0.98956731986029289</v>
      </c>
      <c r="F2789" t="str">
        <f t="shared" si="517"/>
        <v>C</v>
      </c>
      <c r="G2789" s="21">
        <v>0.35941176470588238</v>
      </c>
      <c r="H2789" s="22">
        <f t="shared" si="518"/>
        <v>0.21564705882352941</v>
      </c>
      <c r="I2789" s="23">
        <v>12.09615384615385</v>
      </c>
      <c r="J2789" s="23">
        <v>58.371783277164482</v>
      </c>
      <c r="K2789" s="24">
        <f t="shared" si="519"/>
        <v>4.8256482200517521</v>
      </c>
      <c r="L2789" t="str">
        <f t="shared" si="520"/>
        <v>Z</v>
      </c>
      <c r="M2789" s="10">
        <f t="shared" si="521"/>
        <v>0.9</v>
      </c>
      <c r="N2789" s="24">
        <f t="shared" si="522"/>
        <v>1.2815515655446006</v>
      </c>
      <c r="O2789" s="25">
        <f t="shared" si="523"/>
        <v>105.79229648590372</v>
      </c>
      <c r="P2789" s="8">
        <f t="shared" si="524"/>
        <v>130</v>
      </c>
      <c r="Q2789" s="8">
        <f t="shared" si="525"/>
        <v>629.00000000000023</v>
      </c>
      <c r="R2789" s="8">
        <f t="shared" si="526"/>
        <v>763.78047305504322</v>
      </c>
      <c r="S2789" s="8">
        <f t="shared" si="527"/>
        <v>764</v>
      </c>
      <c r="T2789" t="s">
        <v>62</v>
      </c>
    </row>
    <row r="2790" spans="1:20" x14ac:dyDescent="0.35">
      <c r="A2790" s="18" t="s">
        <v>5625</v>
      </c>
      <c r="B2790" s="18" t="s">
        <v>5626</v>
      </c>
      <c r="C2790" s="19">
        <v>225.95</v>
      </c>
      <c r="D2790" s="20">
        <f t="shared" si="516"/>
        <v>2.4512465876087276E-5</v>
      </c>
      <c r="E2790" s="10">
        <f>SUM($C$5:C2790)/SUM($C$5:$C$3941)</f>
        <v>0.98959183232616887</v>
      </c>
      <c r="F2790" t="str">
        <f t="shared" si="517"/>
        <v>C</v>
      </c>
      <c r="G2790" s="21">
        <v>17.380769230769229</v>
      </c>
      <c r="H2790" s="22">
        <f t="shared" si="518"/>
        <v>10.428461538461537</v>
      </c>
      <c r="I2790" s="23">
        <v>0.25</v>
      </c>
      <c r="J2790" s="23">
        <v>1.1861124504439029</v>
      </c>
      <c r="K2790" s="24">
        <f t="shared" si="519"/>
        <v>4.7444498017756116</v>
      </c>
      <c r="L2790" t="str">
        <f t="shared" si="520"/>
        <v>Z</v>
      </c>
      <c r="M2790" s="10">
        <f t="shared" si="521"/>
        <v>0.9</v>
      </c>
      <c r="N2790" s="24">
        <f t="shared" si="522"/>
        <v>1.2815515655446006</v>
      </c>
      <c r="O2790" s="25">
        <f t="shared" si="523"/>
        <v>2.1496955031708374</v>
      </c>
      <c r="P2790" s="8">
        <f t="shared" si="524"/>
        <v>3</v>
      </c>
      <c r="Q2790" s="8">
        <f t="shared" si="525"/>
        <v>13</v>
      </c>
      <c r="R2790" s="8">
        <f t="shared" si="526"/>
        <v>15.789797201211325</v>
      </c>
      <c r="S2790" s="8">
        <f t="shared" si="527"/>
        <v>16</v>
      </c>
      <c r="T2790" t="s">
        <v>175</v>
      </c>
    </row>
    <row r="2791" spans="1:20" x14ac:dyDescent="0.35">
      <c r="A2791" s="18" t="s">
        <v>5627</v>
      </c>
      <c r="B2791" s="18" t="s">
        <v>5628</v>
      </c>
      <c r="C2791" s="19">
        <v>225.8</v>
      </c>
      <c r="D2791" s="20">
        <f t="shared" si="516"/>
        <v>2.4496192940121742E-5</v>
      </c>
      <c r="E2791" s="10">
        <f>SUM($C$5:C2791)/SUM($C$5:$C$3941)</f>
        <v>0.98961632851910908</v>
      </c>
      <c r="F2791" t="str">
        <f t="shared" si="517"/>
        <v>C</v>
      </c>
      <c r="G2791" s="21">
        <v>1.7640625000000001</v>
      </c>
      <c r="H2791" s="22">
        <f t="shared" si="518"/>
        <v>1.0584374999999999</v>
      </c>
      <c r="I2791" s="23">
        <v>2.4615384615384621</v>
      </c>
      <c r="J2791" s="23">
        <v>7.5289286232622752</v>
      </c>
      <c r="K2791" s="24">
        <f t="shared" si="519"/>
        <v>3.0586272532002985</v>
      </c>
      <c r="L2791" t="str">
        <f t="shared" si="520"/>
        <v>Z</v>
      </c>
      <c r="M2791" s="10">
        <f t="shared" si="521"/>
        <v>0.9</v>
      </c>
      <c r="N2791" s="24">
        <f t="shared" si="522"/>
        <v>1.2815515655446006</v>
      </c>
      <c r="O2791" s="25">
        <f t="shared" si="523"/>
        <v>13.645336914778957</v>
      </c>
      <c r="P2791" s="8">
        <f t="shared" si="524"/>
        <v>19</v>
      </c>
      <c r="Q2791" s="8">
        <f t="shared" si="525"/>
        <v>128.00000000000003</v>
      </c>
      <c r="R2791" s="8">
        <f t="shared" si="526"/>
        <v>155.52040318716791</v>
      </c>
      <c r="S2791" s="8">
        <f t="shared" si="527"/>
        <v>156</v>
      </c>
      <c r="T2791" t="s">
        <v>62</v>
      </c>
    </row>
    <row r="2792" spans="1:20" x14ac:dyDescent="0.35">
      <c r="A2792" s="18" t="s">
        <v>5629</v>
      </c>
      <c r="B2792" s="18" t="s">
        <v>5630</v>
      </c>
      <c r="C2792" s="19">
        <v>225.2</v>
      </c>
      <c r="D2792" s="20">
        <f t="shared" si="516"/>
        <v>2.443110119625959E-5</v>
      </c>
      <c r="E2792" s="10">
        <f>SUM($C$5:C2792)/SUM($C$5:$C$3941)</f>
        <v>0.98964075962030529</v>
      </c>
      <c r="F2792" t="str">
        <f t="shared" si="517"/>
        <v>C</v>
      </c>
      <c r="G2792" s="21">
        <v>4.2490566037735853</v>
      </c>
      <c r="H2792" s="22">
        <f t="shared" si="518"/>
        <v>2.5494339622641511</v>
      </c>
      <c r="I2792" s="23">
        <v>1.0192307692307689</v>
      </c>
      <c r="J2792" s="23">
        <v>1.6025761688836839</v>
      </c>
      <c r="K2792" s="24">
        <f t="shared" si="519"/>
        <v>1.5723388826783318</v>
      </c>
      <c r="L2792" t="str">
        <f t="shared" si="520"/>
        <v>Y</v>
      </c>
      <c r="M2792" s="10">
        <f t="shared" si="521"/>
        <v>0.9</v>
      </c>
      <c r="N2792" s="24">
        <f t="shared" si="522"/>
        <v>1.2815515655446006</v>
      </c>
      <c r="O2792" s="25">
        <f t="shared" si="523"/>
        <v>2.9044891843506848</v>
      </c>
      <c r="P2792" s="8">
        <f t="shared" si="524"/>
        <v>5</v>
      </c>
      <c r="Q2792" s="8">
        <f t="shared" si="525"/>
        <v>52.999999999999986</v>
      </c>
      <c r="R2792" s="8">
        <f t="shared" si="526"/>
        <v>64.480893852328549</v>
      </c>
      <c r="S2792" s="8">
        <f t="shared" si="527"/>
        <v>65</v>
      </c>
      <c r="T2792" t="s">
        <v>62</v>
      </c>
    </row>
    <row r="2793" spans="1:20" x14ac:dyDescent="0.35">
      <c r="A2793" s="18" t="s">
        <v>5631</v>
      </c>
      <c r="B2793" s="18" t="s">
        <v>5632</v>
      </c>
      <c r="C2793" s="19">
        <v>225.18</v>
      </c>
      <c r="D2793" s="20">
        <f t="shared" si="516"/>
        <v>2.4428931471464187E-5</v>
      </c>
      <c r="E2793" s="10">
        <f>SUM($C$5:C2793)/SUM($C$5:$C$3941)</f>
        <v>0.98966518855177665</v>
      </c>
      <c r="F2793" t="str">
        <f t="shared" si="517"/>
        <v>C</v>
      </c>
      <c r="G2793" s="21">
        <v>2.962894736842105</v>
      </c>
      <c r="H2793" s="22">
        <f t="shared" si="518"/>
        <v>1.7777368421052631</v>
      </c>
      <c r="I2793" s="23">
        <v>1.461538461538461</v>
      </c>
      <c r="J2793" s="23">
        <v>2.1186523506241959</v>
      </c>
      <c r="K2793" s="24">
        <f t="shared" si="519"/>
        <v>1.449604239900766</v>
      </c>
      <c r="L2793" t="str">
        <f t="shared" si="520"/>
        <v>Y</v>
      </c>
      <c r="M2793" s="10">
        <f t="shared" si="521"/>
        <v>0.9</v>
      </c>
      <c r="N2793" s="24">
        <f t="shared" si="522"/>
        <v>1.2815515655446006</v>
      </c>
      <c r="O2793" s="25">
        <f t="shared" si="523"/>
        <v>3.8398192593077076</v>
      </c>
      <c r="P2793" s="8">
        <f t="shared" si="524"/>
        <v>7</v>
      </c>
      <c r="Q2793" s="8">
        <f t="shared" si="525"/>
        <v>75.999999999999972</v>
      </c>
      <c r="R2793" s="8">
        <f t="shared" si="526"/>
        <v>92.467274640996138</v>
      </c>
      <c r="S2793" s="8">
        <f t="shared" si="527"/>
        <v>93</v>
      </c>
      <c r="T2793" t="s">
        <v>62</v>
      </c>
    </row>
    <row r="2794" spans="1:20" x14ac:dyDescent="0.35">
      <c r="A2794" s="18" t="s">
        <v>5633</v>
      </c>
      <c r="B2794" s="18" t="s">
        <v>5634</v>
      </c>
      <c r="C2794" s="19">
        <v>225.18</v>
      </c>
      <c r="D2794" s="20">
        <f t="shared" si="516"/>
        <v>2.4428931471464187E-5</v>
      </c>
      <c r="E2794" s="10">
        <f>SUM($C$5:C2794)/SUM($C$5:$C$3941)</f>
        <v>0.98968961748324813</v>
      </c>
      <c r="F2794" t="str">
        <f t="shared" si="517"/>
        <v>C</v>
      </c>
      <c r="G2794" s="21">
        <v>0.5106122448979592</v>
      </c>
      <c r="H2794" s="22">
        <f t="shared" si="518"/>
        <v>0.30636734693877549</v>
      </c>
      <c r="I2794" s="23">
        <v>8.4807692307692299</v>
      </c>
      <c r="J2794" s="23">
        <v>13.623063466790841</v>
      </c>
      <c r="K2794" s="24">
        <f t="shared" si="519"/>
        <v>1.6063476196669473</v>
      </c>
      <c r="L2794" t="str">
        <f t="shared" si="520"/>
        <v>Y</v>
      </c>
      <c r="M2794" s="10">
        <f t="shared" si="521"/>
        <v>0.9</v>
      </c>
      <c r="N2794" s="24">
        <f t="shared" si="522"/>
        <v>1.2815515655446006</v>
      </c>
      <c r="O2794" s="25">
        <f t="shared" si="523"/>
        <v>24.690271367618731</v>
      </c>
      <c r="P2794" s="8">
        <f t="shared" si="524"/>
        <v>42</v>
      </c>
      <c r="Q2794" s="8">
        <f t="shared" si="525"/>
        <v>440.99999999999994</v>
      </c>
      <c r="R2794" s="8">
        <f t="shared" si="526"/>
        <v>536.55352785104344</v>
      </c>
      <c r="S2794" s="8">
        <f t="shared" si="527"/>
        <v>537</v>
      </c>
      <c r="T2794" t="s">
        <v>62</v>
      </c>
    </row>
    <row r="2795" spans="1:20" x14ac:dyDescent="0.35">
      <c r="A2795" s="18" t="s">
        <v>5635</v>
      </c>
      <c r="B2795" s="18" t="s">
        <v>5636</v>
      </c>
      <c r="C2795" s="19">
        <v>225.06</v>
      </c>
      <c r="D2795" s="20">
        <f t="shared" si="516"/>
        <v>2.4415913122691757E-5</v>
      </c>
      <c r="E2795" s="10">
        <f>SUM($C$5:C2795)/SUM($C$5:$C$3941)</f>
        <v>0.98971403339637087</v>
      </c>
      <c r="F2795" t="str">
        <f t="shared" si="517"/>
        <v>C</v>
      </c>
      <c r="G2795" s="21">
        <v>0.47783439490445861</v>
      </c>
      <c r="H2795" s="22">
        <f t="shared" si="518"/>
        <v>0.28670063694267517</v>
      </c>
      <c r="I2795" s="23">
        <v>9.0576923076923084</v>
      </c>
      <c r="J2795" s="23">
        <v>17.375228548688369</v>
      </c>
      <c r="K2795" s="24">
        <f t="shared" si="519"/>
        <v>1.9182842559061468</v>
      </c>
      <c r="L2795" t="str">
        <f t="shared" si="520"/>
        <v>Y</v>
      </c>
      <c r="M2795" s="10">
        <f t="shared" si="521"/>
        <v>0.9</v>
      </c>
      <c r="N2795" s="24">
        <f t="shared" si="522"/>
        <v>1.2815515655446006</v>
      </c>
      <c r="O2795" s="25">
        <f t="shared" si="523"/>
        <v>31.490648853489521</v>
      </c>
      <c r="P2795" s="8">
        <f t="shared" si="524"/>
        <v>50</v>
      </c>
      <c r="Q2795" s="8">
        <f t="shared" si="525"/>
        <v>471.00000000000006</v>
      </c>
      <c r="R2795" s="8">
        <f t="shared" si="526"/>
        <v>573.20652108041963</v>
      </c>
      <c r="S2795" s="8">
        <f t="shared" si="527"/>
        <v>574</v>
      </c>
      <c r="T2795" t="s">
        <v>62</v>
      </c>
    </row>
    <row r="2796" spans="1:20" x14ac:dyDescent="0.35">
      <c r="A2796" s="18" t="s">
        <v>5637</v>
      </c>
      <c r="B2796" s="18" t="s">
        <v>5638</v>
      </c>
      <c r="C2796" s="19">
        <v>224.45</v>
      </c>
      <c r="D2796" s="20">
        <f t="shared" si="516"/>
        <v>2.4349736516431905E-5</v>
      </c>
      <c r="E2796" s="10">
        <f>SUM($C$5:C2796)/SUM($C$5:$C$3941)</f>
        <v>0.9897383831328872</v>
      </c>
      <c r="F2796" t="str">
        <f t="shared" si="517"/>
        <v>C</v>
      </c>
      <c r="G2796" s="21">
        <v>2.3139175257731961</v>
      </c>
      <c r="H2796" s="22">
        <f t="shared" si="518"/>
        <v>1.3883505154639175</v>
      </c>
      <c r="I2796" s="23">
        <v>1.865384615384615</v>
      </c>
      <c r="J2796" s="23">
        <v>3.5092530133798472</v>
      </c>
      <c r="K2796" s="24">
        <f t="shared" si="519"/>
        <v>1.8812490381005371</v>
      </c>
      <c r="L2796" t="str">
        <f t="shared" si="520"/>
        <v>Y</v>
      </c>
      <c r="M2796" s="10">
        <f t="shared" si="521"/>
        <v>0.9</v>
      </c>
      <c r="N2796" s="24">
        <f t="shared" si="522"/>
        <v>1.2815515655446006</v>
      </c>
      <c r="O2796" s="25">
        <f t="shared" si="523"/>
        <v>6.3601266638151284</v>
      </c>
      <c r="P2796" s="8">
        <f t="shared" si="524"/>
        <v>11</v>
      </c>
      <c r="Q2796" s="8">
        <f t="shared" si="525"/>
        <v>96.999999999999972</v>
      </c>
      <c r="R2796" s="8">
        <f t="shared" si="526"/>
        <v>118.2092064925215</v>
      </c>
      <c r="S2796" s="8">
        <f t="shared" si="527"/>
        <v>119</v>
      </c>
      <c r="T2796" t="s">
        <v>62</v>
      </c>
    </row>
    <row r="2797" spans="1:20" x14ac:dyDescent="0.35">
      <c r="A2797" s="18" t="s">
        <v>5639</v>
      </c>
      <c r="B2797" s="18" t="s">
        <v>5640</v>
      </c>
      <c r="C2797" s="19">
        <v>224.2</v>
      </c>
      <c r="D2797" s="20">
        <f t="shared" si="516"/>
        <v>2.4322614956489345E-5</v>
      </c>
      <c r="E2797" s="10">
        <f>SUM($C$5:C2797)/SUM($C$5:$C$3941)</f>
        <v>0.98976270574784364</v>
      </c>
      <c r="F2797" t="str">
        <f t="shared" si="517"/>
        <v>C</v>
      </c>
      <c r="G2797" s="21">
        <v>2.7012048192771081</v>
      </c>
      <c r="H2797" s="22">
        <f t="shared" si="518"/>
        <v>1.6207228915662648</v>
      </c>
      <c r="I2797" s="23">
        <v>1.596153846153846</v>
      </c>
      <c r="J2797" s="23">
        <v>4.0885282619074914</v>
      </c>
      <c r="K2797" s="24">
        <f t="shared" si="519"/>
        <v>2.5614875857733681</v>
      </c>
      <c r="L2797" t="str">
        <f t="shared" si="520"/>
        <v>Z</v>
      </c>
      <c r="M2797" s="10">
        <f t="shared" si="521"/>
        <v>0.9</v>
      </c>
      <c r="N2797" s="24">
        <f t="shared" si="522"/>
        <v>1.2815515655446006</v>
      </c>
      <c r="O2797" s="25">
        <f t="shared" si="523"/>
        <v>7.4099979440567321</v>
      </c>
      <c r="P2797" s="8">
        <f t="shared" si="524"/>
        <v>11</v>
      </c>
      <c r="Q2797" s="8">
        <f t="shared" si="525"/>
        <v>83</v>
      </c>
      <c r="R2797" s="8">
        <f t="shared" si="526"/>
        <v>101.20446208542683</v>
      </c>
      <c r="S2797" s="8">
        <f t="shared" si="527"/>
        <v>102</v>
      </c>
      <c r="T2797" t="s">
        <v>62</v>
      </c>
    </row>
    <row r="2798" spans="1:20" x14ac:dyDescent="0.35">
      <c r="A2798" s="18" t="s">
        <v>5641</v>
      </c>
      <c r="B2798" s="18" t="s">
        <v>5642</v>
      </c>
      <c r="C2798" s="19">
        <v>224</v>
      </c>
      <c r="D2798" s="20">
        <f t="shared" si="516"/>
        <v>2.4300917708535298E-5</v>
      </c>
      <c r="E2798" s="10">
        <f>SUM($C$5:C2798)/SUM($C$5:$C$3941)</f>
        <v>0.98978700666555219</v>
      </c>
      <c r="F2798" t="str">
        <f t="shared" si="517"/>
        <v>C</v>
      </c>
      <c r="G2798" s="21">
        <v>0.26923076923076922</v>
      </c>
      <c r="H2798" s="22">
        <f t="shared" si="518"/>
        <v>0.16153846153846152</v>
      </c>
      <c r="I2798" s="23">
        <v>16</v>
      </c>
      <c r="J2798" s="23">
        <v>26.321541167108069</v>
      </c>
      <c r="K2798" s="24">
        <f t="shared" si="519"/>
        <v>1.6450963229442543</v>
      </c>
      <c r="L2798" t="str">
        <f t="shared" si="520"/>
        <v>Y</v>
      </c>
      <c r="M2798" s="10">
        <f t="shared" si="521"/>
        <v>0.9</v>
      </c>
      <c r="N2798" s="24">
        <f t="shared" si="522"/>
        <v>1.2815515655446006</v>
      </c>
      <c r="O2798" s="25">
        <f t="shared" si="523"/>
        <v>47.704834952438084</v>
      </c>
      <c r="P2798" s="8">
        <f t="shared" si="524"/>
        <v>80</v>
      </c>
      <c r="Q2798" s="8">
        <f t="shared" si="525"/>
        <v>832</v>
      </c>
      <c r="R2798" s="8">
        <f t="shared" si="526"/>
        <v>1014.9360758664745</v>
      </c>
      <c r="S2798" s="8">
        <f t="shared" si="527"/>
        <v>1015</v>
      </c>
      <c r="T2798" t="s">
        <v>62</v>
      </c>
    </row>
    <row r="2799" spans="1:20" x14ac:dyDescent="0.35">
      <c r="A2799" s="18" t="s">
        <v>5643</v>
      </c>
      <c r="B2799" s="18" t="s">
        <v>5644</v>
      </c>
      <c r="C2799" s="19">
        <v>223.77</v>
      </c>
      <c r="D2799" s="20">
        <f t="shared" si="516"/>
        <v>2.427596587338814E-5</v>
      </c>
      <c r="E2799" s="10">
        <f>SUM($C$5:C2799)/SUM($C$5:$C$3941)</f>
        <v>0.98981128263142548</v>
      </c>
      <c r="F2799" t="str">
        <f t="shared" si="517"/>
        <v>C</v>
      </c>
      <c r="G2799" s="21">
        <v>3.6091935483870969</v>
      </c>
      <c r="H2799" s="22">
        <f t="shared" si="518"/>
        <v>2.165516129032258</v>
      </c>
      <c r="I2799" s="23">
        <v>1.1923076923076921</v>
      </c>
      <c r="J2799" s="23">
        <v>2.693772495295446</v>
      </c>
      <c r="K2799" s="24">
        <f t="shared" si="519"/>
        <v>2.2592930605703745</v>
      </c>
      <c r="L2799" t="str">
        <f t="shared" si="520"/>
        <v>Z</v>
      </c>
      <c r="M2799" s="10">
        <f t="shared" si="521"/>
        <v>0.9</v>
      </c>
      <c r="N2799" s="24">
        <f t="shared" si="522"/>
        <v>1.2815515655446006</v>
      </c>
      <c r="O2799" s="25">
        <f t="shared" si="523"/>
        <v>4.8821598808230204</v>
      </c>
      <c r="P2799" s="8">
        <f t="shared" si="524"/>
        <v>8</v>
      </c>
      <c r="Q2799" s="8">
        <f t="shared" si="525"/>
        <v>61.999999999999986</v>
      </c>
      <c r="R2799" s="8">
        <f t="shared" si="526"/>
        <v>75.671114640785035</v>
      </c>
      <c r="S2799" s="8">
        <f t="shared" si="527"/>
        <v>76</v>
      </c>
      <c r="T2799" t="s">
        <v>62</v>
      </c>
    </row>
    <row r="2800" spans="1:20" x14ac:dyDescent="0.35">
      <c r="A2800" s="18" t="s">
        <v>5645</v>
      </c>
      <c r="B2800" s="18" t="s">
        <v>5646</v>
      </c>
      <c r="C2800" s="19">
        <v>222.56</v>
      </c>
      <c r="D2800" s="20">
        <f t="shared" si="516"/>
        <v>2.4144697523266141E-5</v>
      </c>
      <c r="E2800" s="10">
        <f>SUM($C$5:C2800)/SUM($C$5:$C$3941)</f>
        <v>0.9898354273289488</v>
      </c>
      <c r="F2800" t="str">
        <f t="shared" si="517"/>
        <v>C</v>
      </c>
      <c r="G2800" s="21">
        <v>2.2480808080808079</v>
      </c>
      <c r="H2800" s="22">
        <f t="shared" si="518"/>
        <v>1.3488484848484847</v>
      </c>
      <c r="I2800" s="23">
        <v>1.903846153846154</v>
      </c>
      <c r="J2800" s="23">
        <v>12.3926917353114</v>
      </c>
      <c r="K2800" s="24">
        <f t="shared" si="519"/>
        <v>6.5092926286484118</v>
      </c>
      <c r="L2800" t="str">
        <f t="shared" si="520"/>
        <v>Z</v>
      </c>
      <c r="M2800" s="10">
        <f t="shared" si="521"/>
        <v>0.9</v>
      </c>
      <c r="N2800" s="24">
        <f t="shared" si="522"/>
        <v>1.2815515655446006</v>
      </c>
      <c r="O2800" s="25">
        <f t="shared" si="523"/>
        <v>22.460360892098464</v>
      </c>
      <c r="P2800" s="8">
        <f t="shared" si="524"/>
        <v>27</v>
      </c>
      <c r="Q2800" s="8">
        <f t="shared" si="525"/>
        <v>99</v>
      </c>
      <c r="R2800" s="8">
        <f t="shared" si="526"/>
        <v>121.15769738153294</v>
      </c>
      <c r="S2800" s="8">
        <f t="shared" si="527"/>
        <v>122</v>
      </c>
      <c r="T2800" t="s">
        <v>62</v>
      </c>
    </row>
    <row r="2801" spans="1:20" x14ac:dyDescent="0.35">
      <c r="A2801" s="18" t="s">
        <v>5647</v>
      </c>
      <c r="B2801" s="18" t="s">
        <v>5648</v>
      </c>
      <c r="C2801" s="19">
        <v>222.41</v>
      </c>
      <c r="D2801" s="20">
        <f t="shared" si="516"/>
        <v>2.4128424587300604E-5</v>
      </c>
      <c r="E2801" s="10">
        <f>SUM($C$5:C2801)/SUM($C$5:$C$3941)</f>
        <v>0.98985955575353612</v>
      </c>
      <c r="F2801" t="str">
        <f t="shared" si="517"/>
        <v>C</v>
      </c>
      <c r="G2801" s="21">
        <v>0.99735426008968608</v>
      </c>
      <c r="H2801" s="22">
        <f t="shared" si="518"/>
        <v>0.59841255605381161</v>
      </c>
      <c r="I2801" s="23">
        <v>4.2884615384615383</v>
      </c>
      <c r="J2801" s="23">
        <v>5.3663312711961044</v>
      </c>
      <c r="K2801" s="24">
        <f t="shared" si="519"/>
        <v>1.2513418210860872</v>
      </c>
      <c r="L2801" t="str">
        <f t="shared" si="520"/>
        <v>Y</v>
      </c>
      <c r="M2801" s="10">
        <f t="shared" si="521"/>
        <v>0.9</v>
      </c>
      <c r="N2801" s="24">
        <f t="shared" si="522"/>
        <v>1.2815515655446006</v>
      </c>
      <c r="O2801" s="25">
        <f t="shared" si="523"/>
        <v>9.7258722795616599</v>
      </c>
      <c r="P2801" s="8">
        <f t="shared" si="524"/>
        <v>19</v>
      </c>
      <c r="Q2801" s="8">
        <f t="shared" si="525"/>
        <v>223</v>
      </c>
      <c r="R2801" s="8">
        <f t="shared" si="526"/>
        <v>273.00278699887986</v>
      </c>
      <c r="S2801" s="8">
        <f t="shared" si="527"/>
        <v>274</v>
      </c>
      <c r="T2801" t="s">
        <v>62</v>
      </c>
    </row>
    <row r="2802" spans="1:20" x14ac:dyDescent="0.35">
      <c r="A2802" s="18" t="s">
        <v>5649</v>
      </c>
      <c r="B2802" s="18" t="s">
        <v>5650</v>
      </c>
      <c r="C2802" s="19">
        <v>222.32</v>
      </c>
      <c r="D2802" s="20">
        <f t="shared" si="516"/>
        <v>2.411866082572128E-5</v>
      </c>
      <c r="E2802" s="10">
        <f>SUM($C$5:C2802)/SUM($C$5:$C$3941)</f>
        <v>0.98988367441436187</v>
      </c>
      <c r="F2802" t="str">
        <f t="shared" si="517"/>
        <v>C</v>
      </c>
      <c r="G2802" s="21">
        <v>1.9165517241379311</v>
      </c>
      <c r="H2802" s="22">
        <f t="shared" si="518"/>
        <v>1.1499310344827587</v>
      </c>
      <c r="I2802" s="23">
        <v>2.2307692307692308</v>
      </c>
      <c r="J2802" s="23">
        <v>5.5363872435377246</v>
      </c>
      <c r="K2802" s="24">
        <f t="shared" si="519"/>
        <v>2.4818287643444972</v>
      </c>
      <c r="L2802" t="str">
        <f t="shared" si="520"/>
        <v>Z</v>
      </c>
      <c r="M2802" s="10">
        <f t="shared" si="521"/>
        <v>0.9</v>
      </c>
      <c r="N2802" s="24">
        <f t="shared" si="522"/>
        <v>1.2815515655446006</v>
      </c>
      <c r="O2802" s="25">
        <f t="shared" si="523"/>
        <v>10.034079615968347</v>
      </c>
      <c r="P2802" s="8">
        <f t="shared" si="524"/>
        <v>15</v>
      </c>
      <c r="Q2802" s="8">
        <f t="shared" si="525"/>
        <v>116</v>
      </c>
      <c r="R2802" s="8">
        <f t="shared" si="526"/>
        <v>142.03915990283735</v>
      </c>
      <c r="S2802" s="8">
        <f t="shared" si="527"/>
        <v>143</v>
      </c>
      <c r="T2802" t="s">
        <v>175</v>
      </c>
    </row>
    <row r="2803" spans="1:20" x14ac:dyDescent="0.35">
      <c r="A2803" s="18" t="s">
        <v>5651</v>
      </c>
      <c r="B2803" s="18" t="s">
        <v>5652</v>
      </c>
      <c r="C2803" s="19">
        <v>222.16</v>
      </c>
      <c r="D2803" s="20">
        <f t="shared" si="516"/>
        <v>2.410130302735804E-5</v>
      </c>
      <c r="E2803" s="10">
        <f>SUM($C$5:C2803)/SUM($C$5:$C$3941)</f>
        <v>0.9899077757173893</v>
      </c>
      <c r="F2803" t="str">
        <f t="shared" si="517"/>
        <v>C</v>
      </c>
      <c r="G2803" s="21">
        <v>2.0762616822429911</v>
      </c>
      <c r="H2803" s="22">
        <f t="shared" si="518"/>
        <v>1.2457570093457946</v>
      </c>
      <c r="I2803" s="23">
        <v>2.057692307692307</v>
      </c>
      <c r="J2803" s="23">
        <v>5.9521406975861417</v>
      </c>
      <c r="K2803" s="24">
        <f t="shared" si="519"/>
        <v>2.8926291240605559</v>
      </c>
      <c r="L2803" t="str">
        <f t="shared" si="520"/>
        <v>Z</v>
      </c>
      <c r="M2803" s="10">
        <f t="shared" si="521"/>
        <v>0.9</v>
      </c>
      <c r="N2803" s="24">
        <f t="shared" si="522"/>
        <v>1.2815515655446006</v>
      </c>
      <c r="O2803" s="25">
        <f t="shared" si="523"/>
        <v>10.787586022769105</v>
      </c>
      <c r="P2803" s="8">
        <f t="shared" si="524"/>
        <v>15</v>
      </c>
      <c r="Q2803" s="8">
        <f t="shared" si="525"/>
        <v>106.99999999999997</v>
      </c>
      <c r="R2803" s="8">
        <f t="shared" si="526"/>
        <v>131.06605177077506</v>
      </c>
      <c r="S2803" s="8">
        <f t="shared" si="527"/>
        <v>132</v>
      </c>
      <c r="T2803" t="s">
        <v>62</v>
      </c>
    </row>
    <row r="2804" spans="1:20" x14ac:dyDescent="0.35">
      <c r="A2804" s="18" t="s">
        <v>5653</v>
      </c>
      <c r="B2804" s="18" t="s">
        <v>5654</v>
      </c>
      <c r="C2804" s="19">
        <v>222.11</v>
      </c>
      <c r="D2804" s="20">
        <f t="shared" si="516"/>
        <v>2.409587871536953E-5</v>
      </c>
      <c r="E2804" s="10">
        <f>SUM($C$5:C2804)/SUM($C$5:$C$3941)</f>
        <v>0.98993187159610463</v>
      </c>
      <c r="F2804" t="str">
        <f t="shared" si="517"/>
        <v>C</v>
      </c>
      <c r="G2804" s="21">
        <v>1.762777777777778</v>
      </c>
      <c r="H2804" s="22">
        <f t="shared" si="518"/>
        <v>1.0576666666666668</v>
      </c>
      <c r="I2804" s="23">
        <v>2.4230769230769229</v>
      </c>
      <c r="J2804" s="23">
        <v>5.9945928375565636</v>
      </c>
      <c r="K2804" s="24">
        <f t="shared" si="519"/>
        <v>2.4739589488328675</v>
      </c>
      <c r="L2804" t="str">
        <f t="shared" si="520"/>
        <v>Z</v>
      </c>
      <c r="M2804" s="10">
        <f t="shared" si="521"/>
        <v>0.9</v>
      </c>
      <c r="N2804" s="24">
        <f t="shared" si="522"/>
        <v>1.2815515655446006</v>
      </c>
      <c r="O2804" s="25">
        <f t="shared" si="523"/>
        <v>10.864525755051858</v>
      </c>
      <c r="P2804" s="8">
        <f t="shared" si="524"/>
        <v>16</v>
      </c>
      <c r="Q2804" s="8">
        <f t="shared" si="525"/>
        <v>125.99999999999999</v>
      </c>
      <c r="R2804" s="8">
        <f t="shared" si="526"/>
        <v>154.35683381772847</v>
      </c>
      <c r="S2804" s="8">
        <f t="shared" si="527"/>
        <v>155</v>
      </c>
      <c r="T2804" t="s">
        <v>62</v>
      </c>
    </row>
    <row r="2805" spans="1:20" x14ac:dyDescent="0.35">
      <c r="A2805" s="18" t="s">
        <v>5655</v>
      </c>
      <c r="B2805" s="18" t="s">
        <v>5656</v>
      </c>
      <c r="C2805" s="19">
        <v>222</v>
      </c>
      <c r="D2805" s="20">
        <f t="shared" si="516"/>
        <v>2.4083945228994803E-5</v>
      </c>
      <c r="E2805" s="10">
        <f>SUM($C$5:C2805)/SUM($C$5:$C$3941)</f>
        <v>0.98995595554133353</v>
      </c>
      <c r="F2805" t="str">
        <f t="shared" si="517"/>
        <v>C</v>
      </c>
      <c r="G2805" s="21">
        <v>3.7000000000000011</v>
      </c>
      <c r="H2805" s="22">
        <f t="shared" si="518"/>
        <v>2.2200000000000006</v>
      </c>
      <c r="I2805" s="23">
        <v>1.153846153846154</v>
      </c>
      <c r="J2805" s="23">
        <v>6.0338412159257642</v>
      </c>
      <c r="K2805" s="24">
        <f t="shared" si="519"/>
        <v>5.2293290538023287</v>
      </c>
      <c r="L2805" t="str">
        <f t="shared" si="520"/>
        <v>Z</v>
      </c>
      <c r="M2805" s="10">
        <f t="shared" si="521"/>
        <v>0.9</v>
      </c>
      <c r="N2805" s="24">
        <f t="shared" si="522"/>
        <v>1.2815515655446006</v>
      </c>
      <c r="O2805" s="25">
        <f t="shared" si="523"/>
        <v>10.935659029519588</v>
      </c>
      <c r="P2805" s="8">
        <f t="shared" si="524"/>
        <v>14</v>
      </c>
      <c r="Q2805" s="8">
        <f t="shared" si="525"/>
        <v>60.000000000000007</v>
      </c>
      <c r="R2805" s="8">
        <f t="shared" si="526"/>
        <v>73.521462209380772</v>
      </c>
      <c r="S2805" s="8">
        <f t="shared" si="527"/>
        <v>74</v>
      </c>
      <c r="T2805" t="s">
        <v>175</v>
      </c>
    </row>
    <row r="2806" spans="1:20" x14ac:dyDescent="0.35">
      <c r="A2806" s="18" t="s">
        <v>5657</v>
      </c>
      <c r="B2806" s="18" t="s">
        <v>5658</v>
      </c>
      <c r="C2806" s="19">
        <v>221.97</v>
      </c>
      <c r="D2806" s="20">
        <f t="shared" si="516"/>
        <v>2.4080690641801696E-5</v>
      </c>
      <c r="E2806" s="10">
        <f>SUM($C$5:C2806)/SUM($C$5:$C$3941)</f>
        <v>0.9899800362319755</v>
      </c>
      <c r="F2806" t="str">
        <f t="shared" si="517"/>
        <v>C</v>
      </c>
      <c r="G2806" s="21">
        <v>4.1881132075471701</v>
      </c>
      <c r="H2806" s="22">
        <f t="shared" si="518"/>
        <v>2.5128679245283019</v>
      </c>
      <c r="I2806" s="23">
        <v>1.0192307692307689</v>
      </c>
      <c r="J2806" s="23">
        <v>2.2794081156006412</v>
      </c>
      <c r="K2806" s="24">
        <f t="shared" si="519"/>
        <v>2.23640041530629</v>
      </c>
      <c r="L2806" t="str">
        <f t="shared" si="520"/>
        <v>Z</v>
      </c>
      <c r="M2806" s="10">
        <f t="shared" si="521"/>
        <v>0.9</v>
      </c>
      <c r="N2806" s="24">
        <f t="shared" si="522"/>
        <v>1.2815515655446006</v>
      </c>
      <c r="O2806" s="25">
        <f t="shared" si="523"/>
        <v>4.131171015162999</v>
      </c>
      <c r="P2806" s="8">
        <f t="shared" si="524"/>
        <v>7</v>
      </c>
      <c r="Q2806" s="8">
        <f t="shared" si="525"/>
        <v>52.999999999999986</v>
      </c>
      <c r="R2806" s="8">
        <f t="shared" si="526"/>
        <v>64.948346835033021</v>
      </c>
      <c r="S2806" s="8">
        <f t="shared" si="527"/>
        <v>65</v>
      </c>
      <c r="T2806" t="s">
        <v>62</v>
      </c>
    </row>
    <row r="2807" spans="1:20" x14ac:dyDescent="0.35">
      <c r="A2807" s="18" t="s">
        <v>5659</v>
      </c>
      <c r="B2807" s="18" t="s">
        <v>5660</v>
      </c>
      <c r="C2807" s="19">
        <v>221.7</v>
      </c>
      <c r="D2807" s="20">
        <f t="shared" si="516"/>
        <v>2.4051399357063726E-5</v>
      </c>
      <c r="E2807" s="10">
        <f>SUM($C$5:C2807)/SUM($C$5:$C$3941)</f>
        <v>0.99000408763133241</v>
      </c>
      <c r="F2807" t="str">
        <f t="shared" si="517"/>
        <v>C</v>
      </c>
      <c r="G2807" s="21">
        <v>1.478</v>
      </c>
      <c r="H2807" s="22">
        <f t="shared" si="518"/>
        <v>0.88679999999999992</v>
      </c>
      <c r="I2807" s="23">
        <v>2.884615384615385</v>
      </c>
      <c r="J2807" s="23">
        <v>13.750798687896379</v>
      </c>
      <c r="K2807" s="24">
        <f t="shared" si="519"/>
        <v>4.7669435451374111</v>
      </c>
      <c r="L2807" t="str">
        <f t="shared" si="520"/>
        <v>Z</v>
      </c>
      <c r="M2807" s="10">
        <f t="shared" si="521"/>
        <v>0.9</v>
      </c>
      <c r="N2807" s="24">
        <f t="shared" si="522"/>
        <v>1.2815515655446006</v>
      </c>
      <c r="O2807" s="25">
        <f t="shared" si="523"/>
        <v>24.921777099056204</v>
      </c>
      <c r="P2807" s="8">
        <f t="shared" si="524"/>
        <v>31</v>
      </c>
      <c r="Q2807" s="8">
        <f t="shared" si="525"/>
        <v>150.00000000000003</v>
      </c>
      <c r="R2807" s="8">
        <f t="shared" si="526"/>
        <v>183.92797319442747</v>
      </c>
      <c r="S2807" s="8">
        <f t="shared" si="527"/>
        <v>184</v>
      </c>
      <c r="T2807" t="s">
        <v>62</v>
      </c>
    </row>
    <row r="2808" spans="1:20" x14ac:dyDescent="0.35">
      <c r="A2808" s="18" t="s">
        <v>5661</v>
      </c>
      <c r="B2808" s="18" t="s">
        <v>5662</v>
      </c>
      <c r="C2808" s="19">
        <v>221.6</v>
      </c>
      <c r="D2808" s="20">
        <f t="shared" si="516"/>
        <v>2.4040550733086702E-5</v>
      </c>
      <c r="E2808" s="10">
        <f>SUM($C$5:C2808)/SUM($C$5:$C$3941)</f>
        <v>0.99002812818206543</v>
      </c>
      <c r="F2808" t="str">
        <f t="shared" si="517"/>
        <v>C</v>
      </c>
      <c r="G2808" s="21">
        <v>2.9157894736842098</v>
      </c>
      <c r="H2808" s="22">
        <f t="shared" si="518"/>
        <v>1.7494736842105258</v>
      </c>
      <c r="I2808" s="23">
        <v>1.461538461538461</v>
      </c>
      <c r="J2808" s="23">
        <v>8.4469777364951462</v>
      </c>
      <c r="K2808" s="24">
        <f t="shared" si="519"/>
        <v>5.7795110828651017</v>
      </c>
      <c r="L2808" t="str">
        <f t="shared" si="520"/>
        <v>Z</v>
      </c>
      <c r="M2808" s="10">
        <f t="shared" si="521"/>
        <v>0.9</v>
      </c>
      <c r="N2808" s="24">
        <f t="shared" si="522"/>
        <v>1.2815515655446006</v>
      </c>
      <c r="O2808" s="25">
        <f t="shared" si="523"/>
        <v>15.309197748267456</v>
      </c>
      <c r="P2808" s="8">
        <f t="shared" si="524"/>
        <v>19</v>
      </c>
      <c r="Q2808" s="8">
        <f t="shared" si="525"/>
        <v>75.999999999999972</v>
      </c>
      <c r="R2808" s="8">
        <f t="shared" si="526"/>
        <v>93.21119737717224</v>
      </c>
      <c r="S2808" s="8">
        <f t="shared" si="527"/>
        <v>94</v>
      </c>
      <c r="T2808" t="s">
        <v>175</v>
      </c>
    </row>
    <row r="2809" spans="1:20" x14ac:dyDescent="0.35">
      <c r="A2809" s="18" t="s">
        <v>5663</v>
      </c>
      <c r="B2809" s="18" t="s">
        <v>5664</v>
      </c>
      <c r="C2809" s="19">
        <v>221.58</v>
      </c>
      <c r="D2809" s="20">
        <f t="shared" si="516"/>
        <v>2.4038381008291299E-5</v>
      </c>
      <c r="E2809" s="10">
        <f>SUM($C$5:C2809)/SUM($C$5:$C$3941)</f>
        <v>0.99005216656307382</v>
      </c>
      <c r="F2809" t="str">
        <f t="shared" si="517"/>
        <v>C</v>
      </c>
      <c r="G2809" s="21">
        <v>10.07181818181818</v>
      </c>
      <c r="H2809" s="22">
        <f t="shared" si="518"/>
        <v>6.0430909090909077</v>
      </c>
      <c r="I2809" s="23">
        <v>0.42307692307692307</v>
      </c>
      <c r="J2809" s="23">
        <v>1.0727672453026651</v>
      </c>
      <c r="K2809" s="24">
        <f t="shared" si="519"/>
        <v>2.5356316707153903</v>
      </c>
      <c r="L2809" t="str">
        <f t="shared" si="520"/>
        <v>Z</v>
      </c>
      <c r="M2809" s="10">
        <f t="shared" si="521"/>
        <v>0.9</v>
      </c>
      <c r="N2809" s="24">
        <f t="shared" si="522"/>
        <v>1.2815515655446006</v>
      </c>
      <c r="O2809" s="25">
        <f t="shared" si="523"/>
        <v>1.9442700583009971</v>
      </c>
      <c r="P2809" s="8">
        <f t="shared" si="524"/>
        <v>3</v>
      </c>
      <c r="Q2809" s="8">
        <f t="shared" si="525"/>
        <v>22</v>
      </c>
      <c r="R2809" s="8">
        <f t="shared" si="526"/>
        <v>26.98340640466407</v>
      </c>
      <c r="S2809" s="8">
        <f t="shared" si="527"/>
        <v>27</v>
      </c>
      <c r="T2809" t="s">
        <v>62</v>
      </c>
    </row>
    <row r="2810" spans="1:20" x14ac:dyDescent="0.35">
      <c r="A2810" s="18" t="s">
        <v>5665</v>
      </c>
      <c r="B2810" s="18" t="s">
        <v>5666</v>
      </c>
      <c r="C2810" s="19">
        <v>221.5</v>
      </c>
      <c r="D2810" s="20">
        <f t="shared" si="516"/>
        <v>2.4029702109109678E-5</v>
      </c>
      <c r="E2810" s="10">
        <f>SUM($C$5:C2810)/SUM($C$5:$C$3941)</f>
        <v>0.99007619626518284</v>
      </c>
      <c r="F2810" t="str">
        <f t="shared" si="517"/>
        <v>C</v>
      </c>
      <c r="G2810" s="21">
        <v>2.260204081632653</v>
      </c>
      <c r="H2810" s="22">
        <f t="shared" si="518"/>
        <v>1.3561224489795918</v>
      </c>
      <c r="I2810" s="23">
        <v>1.884615384615385</v>
      </c>
      <c r="J2810" s="23">
        <v>13.310255291601351</v>
      </c>
      <c r="K2810" s="24">
        <f t="shared" si="519"/>
        <v>7.0625844404415314</v>
      </c>
      <c r="L2810" t="str">
        <f t="shared" si="520"/>
        <v>Z</v>
      </c>
      <c r="M2810" s="10">
        <f t="shared" si="521"/>
        <v>0.9</v>
      </c>
      <c r="N2810" s="24">
        <f t="shared" si="522"/>
        <v>1.2815515655446006</v>
      </c>
      <c r="O2810" s="25">
        <f t="shared" si="523"/>
        <v>24.123341708202155</v>
      </c>
      <c r="P2810" s="8">
        <f t="shared" si="524"/>
        <v>28</v>
      </c>
      <c r="Q2810" s="8">
        <f t="shared" si="525"/>
        <v>98.000000000000028</v>
      </c>
      <c r="R2810" s="8">
        <f t="shared" si="526"/>
        <v>120.22051471990311</v>
      </c>
      <c r="S2810" s="8">
        <f t="shared" si="527"/>
        <v>121</v>
      </c>
      <c r="T2810" t="s">
        <v>175</v>
      </c>
    </row>
    <row r="2811" spans="1:20" x14ac:dyDescent="0.35">
      <c r="A2811" s="18" t="s">
        <v>5667</v>
      </c>
      <c r="B2811" s="18" t="s">
        <v>5668</v>
      </c>
      <c r="C2811" s="19">
        <v>221.43</v>
      </c>
      <c r="D2811" s="20">
        <f t="shared" si="516"/>
        <v>2.4022108072325762E-5</v>
      </c>
      <c r="E2811" s="10">
        <f>SUM($C$5:C2811)/SUM($C$5:$C$3941)</f>
        <v>0.99010021837325524</v>
      </c>
      <c r="F2811" t="str">
        <f t="shared" si="517"/>
        <v>C</v>
      </c>
      <c r="G2811" s="21">
        <v>3.2563235294117638</v>
      </c>
      <c r="H2811" s="22">
        <f t="shared" si="518"/>
        <v>1.9537941176470581</v>
      </c>
      <c r="I2811" s="23">
        <v>1.3076923076923079</v>
      </c>
      <c r="J2811" s="23">
        <v>7.1525080245130779</v>
      </c>
      <c r="K2811" s="24">
        <f t="shared" si="519"/>
        <v>5.4695649599217644</v>
      </c>
      <c r="L2811" t="str">
        <f t="shared" si="520"/>
        <v>Z</v>
      </c>
      <c r="M2811" s="10">
        <f t="shared" si="521"/>
        <v>0.9</v>
      </c>
      <c r="N2811" s="24">
        <f t="shared" si="522"/>
        <v>1.2815515655446006</v>
      </c>
      <c r="O2811" s="25">
        <f t="shared" si="523"/>
        <v>12.963116887386796</v>
      </c>
      <c r="P2811" s="8">
        <f t="shared" si="524"/>
        <v>16</v>
      </c>
      <c r="Q2811" s="8">
        <f t="shared" si="525"/>
        <v>68.000000000000014</v>
      </c>
      <c r="R2811" s="8">
        <f t="shared" si="526"/>
        <v>83.43150068510046</v>
      </c>
      <c r="S2811" s="8">
        <f t="shared" si="527"/>
        <v>84</v>
      </c>
      <c r="T2811" t="s">
        <v>62</v>
      </c>
    </row>
    <row r="2812" spans="1:20" x14ac:dyDescent="0.35">
      <c r="A2812" s="18" t="s">
        <v>5669</v>
      </c>
      <c r="B2812" s="18" t="s">
        <v>5670</v>
      </c>
      <c r="C2812" s="19">
        <v>220.88</v>
      </c>
      <c r="D2812" s="20">
        <f t="shared" si="516"/>
        <v>2.3962440640452127E-5</v>
      </c>
      <c r="E2812" s="10">
        <f>SUM($C$5:C2812)/SUM($C$5:$C$3941)</f>
        <v>0.99012418081389575</v>
      </c>
      <c r="F2812" t="str">
        <f t="shared" si="517"/>
        <v>C</v>
      </c>
      <c r="G2812" s="21">
        <v>10.039999999999999</v>
      </c>
      <c r="H2812" s="22">
        <f t="shared" si="518"/>
        <v>6.0239999999999991</v>
      </c>
      <c r="I2812" s="23">
        <v>0.42307692307692307</v>
      </c>
      <c r="J2812" s="23">
        <v>0.89324598298770985</v>
      </c>
      <c r="K2812" s="24">
        <f t="shared" si="519"/>
        <v>2.1113086870618596</v>
      </c>
      <c r="L2812" t="str">
        <f t="shared" si="520"/>
        <v>Z</v>
      </c>
      <c r="M2812" s="10">
        <f t="shared" si="521"/>
        <v>0.9</v>
      </c>
      <c r="N2812" s="24">
        <f t="shared" si="522"/>
        <v>1.2815515655446006</v>
      </c>
      <c r="O2812" s="25">
        <f t="shared" si="523"/>
        <v>1.6189079476701016</v>
      </c>
      <c r="P2812" s="8">
        <f t="shared" si="524"/>
        <v>3</v>
      </c>
      <c r="Q2812" s="8">
        <f t="shared" si="525"/>
        <v>22</v>
      </c>
      <c r="R2812" s="8">
        <f t="shared" si="526"/>
        <v>27.026129700476638</v>
      </c>
      <c r="S2812" s="8">
        <f t="shared" si="527"/>
        <v>28</v>
      </c>
      <c r="T2812" t="s">
        <v>62</v>
      </c>
    </row>
    <row r="2813" spans="1:20" x14ac:dyDescent="0.35">
      <c r="A2813" s="18" t="s">
        <v>5671</v>
      </c>
      <c r="B2813" s="18" t="s">
        <v>5672</v>
      </c>
      <c r="C2813" s="19">
        <v>220.71</v>
      </c>
      <c r="D2813" s="20">
        <f t="shared" si="516"/>
        <v>2.3943997979691183E-5</v>
      </c>
      <c r="E2813" s="10">
        <f>SUM($C$5:C2813)/SUM($C$5:$C$3941)</f>
        <v>0.99014812481187553</v>
      </c>
      <c r="F2813" t="str">
        <f t="shared" si="517"/>
        <v>C</v>
      </c>
      <c r="G2813" s="21">
        <v>5.0161363636363641</v>
      </c>
      <c r="H2813" s="22">
        <f t="shared" si="518"/>
        <v>3.0096818181818183</v>
      </c>
      <c r="I2813" s="23">
        <v>0.84615384615384615</v>
      </c>
      <c r="J2813" s="23">
        <v>1.7864919659754199</v>
      </c>
      <c r="K2813" s="24">
        <f t="shared" si="519"/>
        <v>2.11130868706186</v>
      </c>
      <c r="L2813" t="str">
        <f t="shared" si="520"/>
        <v>Z</v>
      </c>
      <c r="M2813" s="10">
        <f t="shared" si="521"/>
        <v>0.9</v>
      </c>
      <c r="N2813" s="24">
        <f t="shared" si="522"/>
        <v>1.2815515655446006</v>
      </c>
      <c r="O2813" s="25">
        <f t="shared" si="523"/>
        <v>3.2378158953402041</v>
      </c>
      <c r="P2813" s="8">
        <f t="shared" si="524"/>
        <v>5</v>
      </c>
      <c r="Q2813" s="8">
        <f t="shared" si="525"/>
        <v>44</v>
      </c>
      <c r="R2813" s="8">
        <f t="shared" si="526"/>
        <v>54.073072040535351</v>
      </c>
      <c r="S2813" s="8">
        <f t="shared" si="527"/>
        <v>55</v>
      </c>
      <c r="T2813" t="s">
        <v>62</v>
      </c>
    </row>
    <row r="2814" spans="1:20" x14ac:dyDescent="0.35">
      <c r="A2814" s="18" t="s">
        <v>5673</v>
      </c>
      <c r="B2814" s="18" t="s">
        <v>5674</v>
      </c>
      <c r="C2814" s="19">
        <v>220.58</v>
      </c>
      <c r="D2814" s="20">
        <f t="shared" si="516"/>
        <v>2.3929894768521053E-5</v>
      </c>
      <c r="E2814" s="10">
        <f>SUM($C$5:C2814)/SUM($C$5:$C$3941)</f>
        <v>0.99017205470664404</v>
      </c>
      <c r="F2814" t="str">
        <f t="shared" si="517"/>
        <v>C</v>
      </c>
      <c r="G2814" s="21">
        <v>0.14734802939211761</v>
      </c>
      <c r="H2814" s="22">
        <f t="shared" si="518"/>
        <v>8.8408817635270559E-2</v>
      </c>
      <c r="I2814" s="23">
        <v>28.78846153846154</v>
      </c>
      <c r="J2814" s="23">
        <v>167.52598119114941</v>
      </c>
      <c r="K2814" s="24">
        <f t="shared" si="519"/>
        <v>5.8192057594788036</v>
      </c>
      <c r="L2814" t="str">
        <f t="shared" si="520"/>
        <v>Z</v>
      </c>
      <c r="M2814" s="10">
        <f t="shared" si="521"/>
        <v>0.9</v>
      </c>
      <c r="N2814" s="24">
        <f t="shared" si="522"/>
        <v>1.2815515655446006</v>
      </c>
      <c r="O2814" s="25">
        <f t="shared" si="523"/>
        <v>303.62201180513489</v>
      </c>
      <c r="P2814" s="8">
        <f t="shared" si="524"/>
        <v>362</v>
      </c>
      <c r="Q2814" s="8">
        <f t="shared" si="525"/>
        <v>1497</v>
      </c>
      <c r="R2814" s="8">
        <f t="shared" si="526"/>
        <v>1840.2554254308875</v>
      </c>
      <c r="S2814" s="8">
        <f t="shared" si="527"/>
        <v>1841</v>
      </c>
      <c r="T2814" t="s">
        <v>175</v>
      </c>
    </row>
    <row r="2815" spans="1:20" x14ac:dyDescent="0.35">
      <c r="A2815" s="18" t="s">
        <v>5675</v>
      </c>
      <c r="B2815" s="18" t="s">
        <v>5676</v>
      </c>
      <c r="C2815" s="19">
        <v>219.79</v>
      </c>
      <c r="D2815" s="20">
        <f t="shared" si="516"/>
        <v>2.3844190639102554E-5</v>
      </c>
      <c r="E2815" s="10">
        <f>SUM($C$5:C2815)/SUM($C$5:$C$3941)</f>
        <v>0.9901958988972831</v>
      </c>
      <c r="F2815" t="str">
        <f t="shared" si="517"/>
        <v>C</v>
      </c>
      <c r="G2815" s="21">
        <v>6.1052777777777782</v>
      </c>
      <c r="H2815" s="22">
        <f t="shared" si="518"/>
        <v>3.6631666666666667</v>
      </c>
      <c r="I2815" s="23">
        <v>0.69230769230769229</v>
      </c>
      <c r="J2815" s="23">
        <v>1.379662668893983</v>
      </c>
      <c r="K2815" s="24">
        <f t="shared" si="519"/>
        <v>1.9928460772913088</v>
      </c>
      <c r="L2815" t="str">
        <f t="shared" si="520"/>
        <v>Y</v>
      </c>
      <c r="M2815" s="10">
        <f t="shared" si="521"/>
        <v>0.9</v>
      </c>
      <c r="N2815" s="24">
        <f t="shared" si="522"/>
        <v>1.2815515655446006</v>
      </c>
      <c r="O2815" s="25">
        <f t="shared" si="523"/>
        <v>2.500483520010349</v>
      </c>
      <c r="P2815" s="8">
        <f t="shared" si="524"/>
        <v>4</v>
      </c>
      <c r="Q2815" s="8">
        <f t="shared" si="525"/>
        <v>36</v>
      </c>
      <c r="R2815" s="8">
        <f t="shared" si="526"/>
        <v>44.334101261807554</v>
      </c>
      <c r="S2815" s="8">
        <f t="shared" si="527"/>
        <v>45</v>
      </c>
      <c r="T2815" t="s">
        <v>62</v>
      </c>
    </row>
    <row r="2816" spans="1:20" x14ac:dyDescent="0.35">
      <c r="A2816" s="18" t="s">
        <v>5677</v>
      </c>
      <c r="B2816" s="18" t="s">
        <v>5678</v>
      </c>
      <c r="C2816" s="19">
        <v>219.65</v>
      </c>
      <c r="D2816" s="20">
        <f t="shared" si="516"/>
        <v>2.3829002565534724E-5</v>
      </c>
      <c r="E2816" s="10">
        <f>SUM($C$5:C2816)/SUM($C$5:$C$3941)</f>
        <v>0.99021972789984858</v>
      </c>
      <c r="F2816" t="str">
        <f t="shared" si="517"/>
        <v>C</v>
      </c>
      <c r="G2816" s="21">
        <v>9.9840909090909076</v>
      </c>
      <c r="H2816" s="22">
        <f t="shared" si="518"/>
        <v>5.9904545454545444</v>
      </c>
      <c r="I2816" s="23">
        <v>0.42307692307692307</v>
      </c>
      <c r="J2816" s="23">
        <v>1.226283302938133</v>
      </c>
      <c r="K2816" s="24">
        <f t="shared" si="519"/>
        <v>2.898487806944678</v>
      </c>
      <c r="L2816" t="str">
        <f t="shared" si="520"/>
        <v>Z</v>
      </c>
      <c r="M2816" s="10">
        <f t="shared" si="521"/>
        <v>0.9</v>
      </c>
      <c r="N2816" s="24">
        <f t="shared" si="522"/>
        <v>1.2815515655446006</v>
      </c>
      <c r="O2816" s="25">
        <f t="shared" si="523"/>
        <v>2.2225006583085873</v>
      </c>
      <c r="P2816" s="8">
        <f t="shared" si="524"/>
        <v>4</v>
      </c>
      <c r="Q2816" s="8">
        <f t="shared" si="525"/>
        <v>22</v>
      </c>
      <c r="R2816" s="8">
        <f t="shared" si="526"/>
        <v>27.101694762839742</v>
      </c>
      <c r="S2816" s="8">
        <f t="shared" si="527"/>
        <v>28</v>
      </c>
      <c r="T2816" t="s">
        <v>62</v>
      </c>
    </row>
    <row r="2817" spans="1:20" x14ac:dyDescent="0.35">
      <c r="A2817" s="18" t="s">
        <v>5679</v>
      </c>
      <c r="B2817" s="18" t="s">
        <v>5680</v>
      </c>
      <c r="C2817" s="19">
        <v>219.41</v>
      </c>
      <c r="D2817" s="20">
        <f t="shared" si="516"/>
        <v>2.3802965867989864E-5</v>
      </c>
      <c r="E2817" s="10">
        <f>SUM($C$5:C2817)/SUM($C$5:$C$3941)</f>
        <v>0.99024353086571659</v>
      </c>
      <c r="F2817" t="str">
        <f t="shared" si="517"/>
        <v>C</v>
      </c>
      <c r="G2817" s="21">
        <v>0.48757777777777778</v>
      </c>
      <c r="H2817" s="22">
        <f t="shared" si="518"/>
        <v>0.29254666666666668</v>
      </c>
      <c r="I2817" s="23">
        <v>8.6538461538461533</v>
      </c>
      <c r="J2817" s="23">
        <v>28.581417667733628</v>
      </c>
      <c r="K2817" s="24">
        <f t="shared" si="519"/>
        <v>3.3027415971603307</v>
      </c>
      <c r="L2817" t="str">
        <f t="shared" si="520"/>
        <v>Z</v>
      </c>
      <c r="M2817" s="10">
        <f t="shared" si="521"/>
        <v>0.9</v>
      </c>
      <c r="N2817" s="24">
        <f t="shared" si="522"/>
        <v>1.2815515655446006</v>
      </c>
      <c r="O2817" s="25">
        <f t="shared" si="523"/>
        <v>51.800607110717081</v>
      </c>
      <c r="P2817" s="8">
        <f t="shared" si="524"/>
        <v>70</v>
      </c>
      <c r="Q2817" s="8">
        <f t="shared" si="525"/>
        <v>450</v>
      </c>
      <c r="R2817" s="8">
        <f t="shared" si="526"/>
        <v>554.65595193104491</v>
      </c>
      <c r="S2817" s="8">
        <f t="shared" si="527"/>
        <v>555</v>
      </c>
      <c r="T2817" t="s">
        <v>62</v>
      </c>
    </row>
    <row r="2818" spans="1:20" x14ac:dyDescent="0.35">
      <c r="A2818" s="18" t="s">
        <v>5681</v>
      </c>
      <c r="B2818" s="18" t="s">
        <v>2521</v>
      </c>
      <c r="C2818" s="19">
        <v>219.3</v>
      </c>
      <c r="D2818" s="20">
        <f t="shared" si="516"/>
        <v>2.3791032381615137E-5</v>
      </c>
      <c r="E2818" s="10">
        <f>SUM($C$5:C2818)/SUM($C$5:$C$3941)</f>
        <v>0.9902673218980983</v>
      </c>
      <c r="F2818" t="str">
        <f t="shared" si="517"/>
        <v>C</v>
      </c>
      <c r="G2818" s="21">
        <v>1.2049450549450551</v>
      </c>
      <c r="H2818" s="22">
        <f t="shared" si="518"/>
        <v>0.72296703296703302</v>
      </c>
      <c r="I2818" s="23">
        <v>3.5</v>
      </c>
      <c r="J2818" s="23">
        <v>14.609290624428681</v>
      </c>
      <c r="K2818" s="24">
        <f t="shared" si="519"/>
        <v>4.1740830355510514</v>
      </c>
      <c r="L2818" t="str">
        <f t="shared" si="520"/>
        <v>Z</v>
      </c>
      <c r="M2818" s="10">
        <f t="shared" si="521"/>
        <v>0.9</v>
      </c>
      <c r="N2818" s="24">
        <f t="shared" si="522"/>
        <v>1.2815515655446006</v>
      </c>
      <c r="O2818" s="25">
        <f t="shared" si="523"/>
        <v>26.477697243711322</v>
      </c>
      <c r="P2818" s="8">
        <f t="shared" si="524"/>
        <v>34</v>
      </c>
      <c r="Q2818" s="8">
        <f t="shared" si="525"/>
        <v>182</v>
      </c>
      <c r="R2818" s="8">
        <f t="shared" si="526"/>
        <v>224.38377217477711</v>
      </c>
      <c r="S2818" s="8">
        <f t="shared" si="527"/>
        <v>225</v>
      </c>
      <c r="T2818" t="s">
        <v>62</v>
      </c>
    </row>
    <row r="2819" spans="1:20" x14ac:dyDescent="0.35">
      <c r="A2819" s="18" t="s">
        <v>5682</v>
      </c>
      <c r="B2819" s="18" t="s">
        <v>5683</v>
      </c>
      <c r="C2819" s="19">
        <v>218.88</v>
      </c>
      <c r="D2819" s="20">
        <f t="shared" si="516"/>
        <v>2.3745468160911632E-5</v>
      </c>
      <c r="E2819" s="10">
        <f>SUM($C$5:C2819)/SUM($C$5:$C$3941)</f>
        <v>0.99029106736625927</v>
      </c>
      <c r="F2819" t="str">
        <f t="shared" si="517"/>
        <v>C</v>
      </c>
      <c r="G2819" s="21">
        <v>0.22800000000000001</v>
      </c>
      <c r="H2819" s="22">
        <f t="shared" si="518"/>
        <v>0.1368</v>
      </c>
      <c r="I2819" s="23">
        <v>18.46153846153846</v>
      </c>
      <c r="J2819" s="23">
        <v>93.932487549274271</v>
      </c>
      <c r="K2819" s="24">
        <f t="shared" si="519"/>
        <v>5.0880097422523569</v>
      </c>
      <c r="L2819" t="str">
        <f t="shared" si="520"/>
        <v>Z</v>
      </c>
      <c r="M2819" s="10">
        <f t="shared" si="521"/>
        <v>0.9</v>
      </c>
      <c r="N2819" s="24">
        <f t="shared" si="522"/>
        <v>1.2815515655446006</v>
      </c>
      <c r="O2819" s="25">
        <f t="shared" si="523"/>
        <v>170.24207612925284</v>
      </c>
      <c r="P2819" s="8">
        <f t="shared" si="524"/>
        <v>208</v>
      </c>
      <c r="Q2819" s="8">
        <f t="shared" si="525"/>
        <v>959.99999999999989</v>
      </c>
      <c r="R2819" s="8">
        <f t="shared" si="526"/>
        <v>1184.6977555181845</v>
      </c>
      <c r="S2819" s="8">
        <f t="shared" si="527"/>
        <v>1185</v>
      </c>
      <c r="T2819" t="s">
        <v>175</v>
      </c>
    </row>
    <row r="2820" spans="1:20" x14ac:dyDescent="0.35">
      <c r="A2820" s="18" t="s">
        <v>5684</v>
      </c>
      <c r="B2820" s="18" t="s">
        <v>5685</v>
      </c>
      <c r="C2820" s="19">
        <v>218.52</v>
      </c>
      <c r="D2820" s="20">
        <f t="shared" si="516"/>
        <v>2.3706413114594345E-5</v>
      </c>
      <c r="E2820" s="10">
        <f>SUM($C$5:C2820)/SUM($C$5:$C$3941)</f>
        <v>0.99031477377937382</v>
      </c>
      <c r="F2820" t="str">
        <f t="shared" si="517"/>
        <v>C</v>
      </c>
      <c r="G2820" s="21">
        <v>3.2135294117647062</v>
      </c>
      <c r="H2820" s="22">
        <f t="shared" si="518"/>
        <v>1.9281176470588237</v>
      </c>
      <c r="I2820" s="23">
        <v>1.3076923076923079</v>
      </c>
      <c r="J2820" s="23">
        <v>4.3365227849341919</v>
      </c>
      <c r="K2820" s="24">
        <f t="shared" si="519"/>
        <v>3.3161644825967342</v>
      </c>
      <c r="L2820" t="str">
        <f t="shared" si="520"/>
        <v>Z</v>
      </c>
      <c r="M2820" s="10">
        <f t="shared" si="521"/>
        <v>0.9</v>
      </c>
      <c r="N2820" s="24">
        <f t="shared" si="522"/>
        <v>1.2815515655446006</v>
      </c>
      <c r="O2820" s="25">
        <f t="shared" si="523"/>
        <v>7.8594601436668761</v>
      </c>
      <c r="P2820" s="8">
        <f t="shared" si="524"/>
        <v>11</v>
      </c>
      <c r="Q2820" s="8">
        <f t="shared" si="525"/>
        <v>68.000000000000014</v>
      </c>
      <c r="R2820" s="8">
        <f t="shared" si="526"/>
        <v>83.985186203383151</v>
      </c>
      <c r="S2820" s="8">
        <f t="shared" si="527"/>
        <v>84</v>
      </c>
      <c r="T2820" t="s">
        <v>62</v>
      </c>
    </row>
    <row r="2821" spans="1:20" x14ac:dyDescent="0.35">
      <c r="A2821" s="18" t="s">
        <v>5686</v>
      </c>
      <c r="B2821" s="18" t="s">
        <v>5687</v>
      </c>
      <c r="C2821" s="19">
        <v>218.13</v>
      </c>
      <c r="D2821" s="20">
        <f t="shared" ref="D2821:D2884" si="528">C2821/SUM($C$5:$C$3941)</f>
        <v>2.3664103481083947E-5</v>
      </c>
      <c r="E2821" s="10">
        <f>SUM($C$5:C2821)/SUM($C$5:$C$3941)</f>
        <v>0.99033843788285503</v>
      </c>
      <c r="F2821" t="str">
        <f t="shared" ref="F2821:F2884" si="529">IF(E2821-D2821&lt;CutA,"A",IF(E2821-D2821&lt;CutB,"B","C"))</f>
        <v>C</v>
      </c>
      <c r="G2821" s="21">
        <v>0.42770588235294121</v>
      </c>
      <c r="H2821" s="22">
        <f t="shared" ref="H2821:H2884" si="530">G2821*CostRatio</f>
        <v>0.25662352941176469</v>
      </c>
      <c r="I2821" s="23">
        <v>9.8076923076923084</v>
      </c>
      <c r="J2821" s="23">
        <v>14.898398994836709</v>
      </c>
      <c r="K2821" s="24">
        <f t="shared" ref="K2821:K2884" si="531">IF(I2821&gt;0,J2821/I2821,0)</f>
        <v>1.5190524465323703</v>
      </c>
      <c r="L2821" t="str">
        <f t="shared" ref="L2821:L2884" si="532">IF(K2821&lt;=CutX,"X",IF(K2821&lt;=CutY,"Y","Z"))</f>
        <v>Y</v>
      </c>
      <c r="M2821" s="10">
        <f t="shared" ref="M2821:M2884" si="533">_xlfn.XLOOKUP(F2821,TargetClass,TargetLevel)</f>
        <v>0.9</v>
      </c>
      <c r="N2821" s="24">
        <f t="shared" ref="N2821:N2884" si="534">_xlfn.NORM.S.INV(M2821)</f>
        <v>1.2815515655446006</v>
      </c>
      <c r="O2821" s="25">
        <f t="shared" ref="O2821:O2884" si="535">N2821*J2821*SQRT(LeadTime)</f>
        <v>27.001673670704051</v>
      </c>
      <c r="P2821" s="8">
        <f t="shared" ref="P2821:P2884" si="536">ROUNDUP(ROUND(I2821*LeadTime+O2821,6),0)</f>
        <v>47</v>
      </c>
      <c r="Q2821" s="8">
        <f t="shared" ref="Q2821:Q2884" si="537">I2821*WeeksPerYear</f>
        <v>510.00000000000006</v>
      </c>
      <c r="R2821" s="8">
        <f t="shared" ref="R2821:R2884" si="538">SQRT(2*Q2821*OrderCost/(HoldingRate*H2821))</f>
        <v>630.45174199319831</v>
      </c>
      <c r="S2821" s="8">
        <f t="shared" ref="S2821:S2884" si="539">MAX(ROUNDUP(ROUND(R2821,6),0),ROUNDUP(ROUND(I2821,6),0))</f>
        <v>631</v>
      </c>
      <c r="T2821" t="s">
        <v>62</v>
      </c>
    </row>
    <row r="2822" spans="1:20" x14ac:dyDescent="0.35">
      <c r="A2822" s="18" t="s">
        <v>5688</v>
      </c>
      <c r="B2822" s="18" t="s">
        <v>5689</v>
      </c>
      <c r="C2822" s="19">
        <v>217.58</v>
      </c>
      <c r="D2822" s="20">
        <f t="shared" si="528"/>
        <v>2.3604436049210313E-5</v>
      </c>
      <c r="E2822" s="10">
        <f>SUM($C$5:C2822)/SUM($C$5:$C$3941)</f>
        <v>0.99036204231890423</v>
      </c>
      <c r="F2822" t="str">
        <f t="shared" si="529"/>
        <v>C</v>
      </c>
      <c r="G2822" s="21">
        <v>1.310722891566265</v>
      </c>
      <c r="H2822" s="22">
        <f t="shared" si="530"/>
        <v>0.78643373493975899</v>
      </c>
      <c r="I2822" s="23">
        <v>3.192307692307693</v>
      </c>
      <c r="J2822" s="23">
        <v>11.42415477036243</v>
      </c>
      <c r="K2822" s="24">
        <f t="shared" si="531"/>
        <v>3.5786508919207605</v>
      </c>
      <c r="L2822" t="str">
        <f t="shared" si="532"/>
        <v>Z</v>
      </c>
      <c r="M2822" s="10">
        <f t="shared" si="533"/>
        <v>0.9</v>
      </c>
      <c r="N2822" s="24">
        <f t="shared" si="534"/>
        <v>1.2815515655446006</v>
      </c>
      <c r="O2822" s="25">
        <f t="shared" si="535"/>
        <v>20.704996501963009</v>
      </c>
      <c r="P2822" s="8">
        <f t="shared" si="536"/>
        <v>28</v>
      </c>
      <c r="Q2822" s="8">
        <f t="shared" si="537"/>
        <v>166.00000000000003</v>
      </c>
      <c r="R2822" s="8">
        <f t="shared" si="538"/>
        <v>205.46505771265507</v>
      </c>
      <c r="S2822" s="8">
        <f t="shared" si="539"/>
        <v>206</v>
      </c>
      <c r="T2822" t="s">
        <v>62</v>
      </c>
    </row>
    <row r="2823" spans="1:20" x14ac:dyDescent="0.35">
      <c r="A2823" s="18" t="s">
        <v>5690</v>
      </c>
      <c r="B2823" s="18" t="s">
        <v>5691</v>
      </c>
      <c r="C2823" s="19">
        <v>216.86</v>
      </c>
      <c r="D2823" s="20">
        <f t="shared" si="528"/>
        <v>2.3526325956575734E-5</v>
      </c>
      <c r="E2823" s="10">
        <f>SUM($C$5:C2823)/SUM($C$5:$C$3941)</f>
        <v>0.99038556864486083</v>
      </c>
      <c r="F2823" t="str">
        <f t="shared" si="529"/>
        <v>C</v>
      </c>
      <c r="G2823" s="21">
        <v>1.6681538461538461</v>
      </c>
      <c r="H2823" s="22">
        <f t="shared" si="530"/>
        <v>1.0008923076923075</v>
      </c>
      <c r="I2823" s="23">
        <v>2.5</v>
      </c>
      <c r="J2823" s="23">
        <v>3.8780427648846918</v>
      </c>
      <c r="K2823" s="24">
        <f t="shared" si="531"/>
        <v>1.5512171059538766</v>
      </c>
      <c r="L2823" t="str">
        <f t="shared" si="532"/>
        <v>Y</v>
      </c>
      <c r="M2823" s="10">
        <f t="shared" si="533"/>
        <v>0.9</v>
      </c>
      <c r="N2823" s="24">
        <f t="shared" si="534"/>
        <v>1.2815515655446006</v>
      </c>
      <c r="O2823" s="25">
        <f t="shared" si="535"/>
        <v>7.0285166382469413</v>
      </c>
      <c r="P2823" s="8">
        <f t="shared" si="536"/>
        <v>13</v>
      </c>
      <c r="Q2823" s="8">
        <f t="shared" si="537"/>
        <v>130</v>
      </c>
      <c r="R2823" s="8">
        <f t="shared" si="538"/>
        <v>161.17326292869669</v>
      </c>
      <c r="S2823" s="8">
        <f t="shared" si="539"/>
        <v>162</v>
      </c>
      <c r="T2823" t="s">
        <v>62</v>
      </c>
    </row>
    <row r="2824" spans="1:20" x14ac:dyDescent="0.35">
      <c r="A2824" s="18" t="s">
        <v>5692</v>
      </c>
      <c r="B2824" s="18" t="s">
        <v>5693</v>
      </c>
      <c r="C2824" s="19">
        <v>216.09</v>
      </c>
      <c r="D2824" s="20">
        <f t="shared" si="528"/>
        <v>2.3442791551952642E-5</v>
      </c>
      <c r="E2824" s="10">
        <f>SUM($C$5:C2824)/SUM($C$5:$C$3941)</f>
        <v>0.99040901143641269</v>
      </c>
      <c r="F2824" t="str">
        <f t="shared" si="529"/>
        <v>C</v>
      </c>
      <c r="G2824" s="21">
        <v>0.43920731707317068</v>
      </c>
      <c r="H2824" s="22">
        <f t="shared" si="530"/>
        <v>0.2635243902439024</v>
      </c>
      <c r="I2824" s="23">
        <v>9.4615384615384617</v>
      </c>
      <c r="J2824" s="23">
        <v>14.72288007105699</v>
      </c>
      <c r="K2824" s="24">
        <f t="shared" si="531"/>
        <v>1.5560767554775681</v>
      </c>
      <c r="L2824" t="str">
        <f t="shared" si="532"/>
        <v>Y</v>
      </c>
      <c r="M2824" s="10">
        <f t="shared" si="533"/>
        <v>0.9</v>
      </c>
      <c r="N2824" s="24">
        <f t="shared" si="534"/>
        <v>1.2815515655446006</v>
      </c>
      <c r="O2824" s="25">
        <f t="shared" si="535"/>
        <v>26.683565348824924</v>
      </c>
      <c r="P2824" s="8">
        <f t="shared" si="536"/>
        <v>46</v>
      </c>
      <c r="Q2824" s="8">
        <f t="shared" si="537"/>
        <v>492</v>
      </c>
      <c r="R2824" s="8">
        <f t="shared" si="538"/>
        <v>611.06462197855274</v>
      </c>
      <c r="S2824" s="8">
        <f t="shared" si="539"/>
        <v>612</v>
      </c>
      <c r="T2824" t="s">
        <v>62</v>
      </c>
    </row>
    <row r="2825" spans="1:20" x14ac:dyDescent="0.35">
      <c r="A2825" s="18" t="s">
        <v>5694</v>
      </c>
      <c r="B2825" s="18" t="s">
        <v>5695</v>
      </c>
      <c r="C2825" s="19">
        <v>215.93</v>
      </c>
      <c r="D2825" s="20">
        <f t="shared" si="528"/>
        <v>2.3425433753589405E-5</v>
      </c>
      <c r="E2825" s="10">
        <f>SUM($C$5:C2825)/SUM($C$5:$C$3941)</f>
        <v>0.99043243687016624</v>
      </c>
      <c r="F2825" t="str">
        <f t="shared" si="529"/>
        <v>C</v>
      </c>
      <c r="G2825" s="21">
        <v>0.92673819742489272</v>
      </c>
      <c r="H2825" s="22">
        <f t="shared" si="530"/>
        <v>0.55604291845493559</v>
      </c>
      <c r="I2825" s="23">
        <v>4.4807692307692308</v>
      </c>
      <c r="J2825" s="23">
        <v>23.852890961890111</v>
      </c>
      <c r="K2825" s="24">
        <f t="shared" si="531"/>
        <v>5.3233919743274063</v>
      </c>
      <c r="L2825" t="str">
        <f t="shared" si="532"/>
        <v>Z</v>
      </c>
      <c r="M2825" s="10">
        <f t="shared" si="533"/>
        <v>0.9</v>
      </c>
      <c r="N2825" s="24">
        <f t="shared" si="534"/>
        <v>1.2815515655446006</v>
      </c>
      <c r="O2825" s="25">
        <f t="shared" si="535"/>
        <v>43.230683919732272</v>
      </c>
      <c r="P2825" s="8">
        <f t="shared" si="536"/>
        <v>53</v>
      </c>
      <c r="Q2825" s="8">
        <f t="shared" si="537"/>
        <v>233</v>
      </c>
      <c r="R2825" s="8">
        <f t="shared" si="538"/>
        <v>289.49348955584861</v>
      </c>
      <c r="S2825" s="8">
        <f t="shared" si="539"/>
        <v>290</v>
      </c>
      <c r="T2825" t="s">
        <v>175</v>
      </c>
    </row>
    <row r="2826" spans="1:20" x14ac:dyDescent="0.35">
      <c r="A2826" s="18" t="s">
        <v>5696</v>
      </c>
      <c r="B2826" s="18" t="s">
        <v>5697</v>
      </c>
      <c r="C2826" s="19">
        <v>215.83</v>
      </c>
      <c r="D2826" s="20">
        <f t="shared" si="528"/>
        <v>2.3414585129612382E-5</v>
      </c>
      <c r="E2826" s="10">
        <f>SUM($C$5:C2826)/SUM($C$5:$C$3941)</f>
        <v>0.99045585145529591</v>
      </c>
      <c r="F2826" t="str">
        <f t="shared" si="529"/>
        <v>C</v>
      </c>
      <c r="G2826" s="21">
        <v>1.9620909090909091</v>
      </c>
      <c r="H2826" s="22">
        <f t="shared" si="530"/>
        <v>1.1772545454545453</v>
      </c>
      <c r="I2826" s="23">
        <v>2.115384615384615</v>
      </c>
      <c r="J2826" s="23">
        <v>7.3927729578307204</v>
      </c>
      <c r="K2826" s="24">
        <f t="shared" si="531"/>
        <v>3.4947653982472504</v>
      </c>
      <c r="L2826" t="str">
        <f t="shared" si="532"/>
        <v>Z</v>
      </c>
      <c r="M2826" s="10">
        <f t="shared" si="533"/>
        <v>0.9</v>
      </c>
      <c r="N2826" s="24">
        <f t="shared" si="534"/>
        <v>1.2815515655446006</v>
      </c>
      <c r="O2826" s="25">
        <f t="shared" si="535"/>
        <v>13.398570074417483</v>
      </c>
      <c r="P2826" s="8">
        <f t="shared" si="536"/>
        <v>18</v>
      </c>
      <c r="Q2826" s="8">
        <f t="shared" si="537"/>
        <v>109.99999999999997</v>
      </c>
      <c r="R2826" s="8">
        <f t="shared" si="538"/>
        <v>136.70240414136015</v>
      </c>
      <c r="S2826" s="8">
        <f t="shared" si="539"/>
        <v>137</v>
      </c>
      <c r="T2826" t="s">
        <v>62</v>
      </c>
    </row>
    <row r="2827" spans="1:20" x14ac:dyDescent="0.35">
      <c r="A2827" s="18" t="s">
        <v>5698</v>
      </c>
      <c r="B2827" s="18" t="s">
        <v>5699</v>
      </c>
      <c r="C2827" s="19">
        <v>215.61</v>
      </c>
      <c r="D2827" s="20">
        <f t="shared" si="528"/>
        <v>2.3390718156862928E-5</v>
      </c>
      <c r="E2827" s="10">
        <f>SUM($C$5:C2827)/SUM($C$5:$C$3941)</f>
        <v>0.99047924217345273</v>
      </c>
      <c r="F2827" t="str">
        <f t="shared" si="529"/>
        <v>C</v>
      </c>
      <c r="G2827" s="21">
        <v>0.82609195402298841</v>
      </c>
      <c r="H2827" s="22">
        <f t="shared" si="530"/>
        <v>0.49565517241379303</v>
      </c>
      <c r="I2827" s="23">
        <v>5.0192307692307692</v>
      </c>
      <c r="J2827" s="23">
        <v>8.0913664582311213</v>
      </c>
      <c r="K2827" s="24">
        <f t="shared" si="531"/>
        <v>1.6120730108353192</v>
      </c>
      <c r="L2827" t="str">
        <f t="shared" si="532"/>
        <v>Y</v>
      </c>
      <c r="M2827" s="10">
        <f t="shared" si="533"/>
        <v>0.9</v>
      </c>
      <c r="N2827" s="24">
        <f t="shared" si="534"/>
        <v>1.2815515655446006</v>
      </c>
      <c r="O2827" s="25">
        <f t="shared" si="535"/>
        <v>14.664692275388465</v>
      </c>
      <c r="P2827" s="8">
        <f t="shared" si="536"/>
        <v>25</v>
      </c>
      <c r="Q2827" s="8">
        <f t="shared" si="537"/>
        <v>261</v>
      </c>
      <c r="R2827" s="8">
        <f t="shared" si="538"/>
        <v>324.52296121911769</v>
      </c>
      <c r="S2827" s="8">
        <f t="shared" si="539"/>
        <v>325</v>
      </c>
      <c r="T2827" t="s">
        <v>62</v>
      </c>
    </row>
    <row r="2828" spans="1:20" x14ac:dyDescent="0.35">
      <c r="A2828" s="18" t="s">
        <v>5700</v>
      </c>
      <c r="B2828" s="18" t="s">
        <v>5701</v>
      </c>
      <c r="C2828" s="19">
        <v>214.8</v>
      </c>
      <c r="D2828" s="20">
        <f t="shared" si="528"/>
        <v>2.3302844302649026E-5</v>
      </c>
      <c r="E2828" s="10">
        <f>SUM($C$5:C2828)/SUM($C$5:$C$3941)</f>
        <v>0.99050254501775536</v>
      </c>
      <c r="F2828" t="str">
        <f t="shared" si="529"/>
        <v>C</v>
      </c>
      <c r="G2828" s="21">
        <v>1.88421052631579</v>
      </c>
      <c r="H2828" s="22">
        <f t="shared" si="530"/>
        <v>1.130526315789474</v>
      </c>
      <c r="I2828" s="23">
        <v>2.192307692307693</v>
      </c>
      <c r="J2828" s="23">
        <v>7.2923232843766064</v>
      </c>
      <c r="K2828" s="24">
        <f t="shared" si="531"/>
        <v>3.3263229016454687</v>
      </c>
      <c r="L2828" t="str">
        <f t="shared" si="532"/>
        <v>Z</v>
      </c>
      <c r="M2828" s="10">
        <f t="shared" si="533"/>
        <v>0.9</v>
      </c>
      <c r="N2828" s="24">
        <f t="shared" si="534"/>
        <v>1.2815515655446006</v>
      </c>
      <c r="O2828" s="25">
        <f t="shared" si="535"/>
        <v>13.216516331335642</v>
      </c>
      <c r="P2828" s="8">
        <f t="shared" si="536"/>
        <v>18</v>
      </c>
      <c r="Q2828" s="8">
        <f t="shared" si="537"/>
        <v>114.00000000000003</v>
      </c>
      <c r="R2828" s="8">
        <f t="shared" si="538"/>
        <v>142.01266762286781</v>
      </c>
      <c r="S2828" s="8">
        <f t="shared" si="539"/>
        <v>143</v>
      </c>
      <c r="T2828" t="s">
        <v>175</v>
      </c>
    </row>
    <row r="2829" spans="1:20" x14ac:dyDescent="0.35">
      <c r="A2829" s="18" t="s">
        <v>5702</v>
      </c>
      <c r="B2829" s="18" t="s">
        <v>5703</v>
      </c>
      <c r="C2829" s="19">
        <v>214.5</v>
      </c>
      <c r="D2829" s="20">
        <f t="shared" si="528"/>
        <v>2.3270298430717952E-5</v>
      </c>
      <c r="E2829" s="10">
        <f>SUM($C$5:C2829)/SUM($C$5:$C$3941)</f>
        <v>0.99052581531618611</v>
      </c>
      <c r="F2829" t="str">
        <f t="shared" si="529"/>
        <v>C</v>
      </c>
      <c r="G2829" s="21">
        <v>1.65</v>
      </c>
      <c r="H2829" s="22">
        <f t="shared" si="530"/>
        <v>0.98999999999999988</v>
      </c>
      <c r="I2829" s="23">
        <v>2.5</v>
      </c>
      <c r="J2829" s="23">
        <v>4.9408263181255778</v>
      </c>
      <c r="K2829" s="24">
        <f t="shared" si="531"/>
        <v>1.9763305272502312</v>
      </c>
      <c r="L2829" t="str">
        <f t="shared" si="532"/>
        <v>Y</v>
      </c>
      <c r="M2829" s="10">
        <f t="shared" si="533"/>
        <v>0.9</v>
      </c>
      <c r="N2829" s="24">
        <f t="shared" si="534"/>
        <v>1.2815515655446006</v>
      </c>
      <c r="O2829" s="25">
        <f t="shared" si="535"/>
        <v>8.9546923768042941</v>
      </c>
      <c r="P2829" s="8">
        <f t="shared" si="536"/>
        <v>14</v>
      </c>
      <c r="Q2829" s="8">
        <f t="shared" si="537"/>
        <v>130</v>
      </c>
      <c r="R2829" s="8">
        <f t="shared" si="538"/>
        <v>162.0574782681326</v>
      </c>
      <c r="S2829" s="8">
        <f t="shared" si="539"/>
        <v>163</v>
      </c>
      <c r="T2829" t="s">
        <v>175</v>
      </c>
    </row>
    <row r="2830" spans="1:20" x14ac:dyDescent="0.35">
      <c r="A2830" s="18" t="s">
        <v>5704</v>
      </c>
      <c r="B2830" s="18" t="s">
        <v>5705</v>
      </c>
      <c r="C2830" s="19">
        <v>214.2</v>
      </c>
      <c r="D2830" s="20">
        <f t="shared" si="528"/>
        <v>2.3237752558786875E-5</v>
      </c>
      <c r="E2830" s="10">
        <f>SUM($C$5:C2830)/SUM($C$5:$C$3941)</f>
        <v>0.99054905306874486</v>
      </c>
      <c r="F2830" t="str">
        <f t="shared" si="529"/>
        <v>C</v>
      </c>
      <c r="G2830" s="21">
        <v>7.65</v>
      </c>
      <c r="H2830" s="22">
        <f t="shared" si="530"/>
        <v>4.59</v>
      </c>
      <c r="I2830" s="23">
        <v>0.53846153846153844</v>
      </c>
      <c r="J2830" s="23">
        <v>0.91740337871408451</v>
      </c>
      <c r="K2830" s="24">
        <f t="shared" si="531"/>
        <v>1.7037491318975857</v>
      </c>
      <c r="L2830" t="str">
        <f t="shared" si="532"/>
        <v>Y</v>
      </c>
      <c r="M2830" s="10">
        <f t="shared" si="533"/>
        <v>0.9</v>
      </c>
      <c r="N2830" s="24">
        <f t="shared" si="534"/>
        <v>1.2815515655446006</v>
      </c>
      <c r="O2830" s="25">
        <f t="shared" si="535"/>
        <v>1.6626905122506106</v>
      </c>
      <c r="P2830" s="8">
        <f t="shared" si="536"/>
        <v>3</v>
      </c>
      <c r="Q2830" s="8">
        <f t="shared" si="537"/>
        <v>28</v>
      </c>
      <c r="R2830" s="8">
        <f t="shared" si="538"/>
        <v>34.929122133038923</v>
      </c>
      <c r="S2830" s="8">
        <f t="shared" si="539"/>
        <v>35</v>
      </c>
      <c r="T2830" t="s">
        <v>62</v>
      </c>
    </row>
    <row r="2831" spans="1:20" x14ac:dyDescent="0.35">
      <c r="A2831" s="18" t="s">
        <v>5706</v>
      </c>
      <c r="B2831" s="18" t="s">
        <v>5707</v>
      </c>
      <c r="C2831" s="19">
        <v>213.81</v>
      </c>
      <c r="D2831" s="20">
        <f t="shared" si="528"/>
        <v>2.319544292527648E-5</v>
      </c>
      <c r="E2831" s="10">
        <f>SUM($C$5:C2831)/SUM($C$5:$C$3941)</f>
        <v>0.99057224851167014</v>
      </c>
      <c r="F2831" t="str">
        <f t="shared" si="529"/>
        <v>C</v>
      </c>
      <c r="G2831" s="21">
        <v>3.2395454545454552</v>
      </c>
      <c r="H2831" s="22">
        <f t="shared" si="530"/>
        <v>1.943727272727273</v>
      </c>
      <c r="I2831" s="23">
        <v>1.2692307692307689</v>
      </c>
      <c r="J2831" s="23">
        <v>2.7015999951763119</v>
      </c>
      <c r="K2831" s="24">
        <f t="shared" si="531"/>
        <v>2.1285333295328521</v>
      </c>
      <c r="L2831" t="str">
        <f t="shared" si="532"/>
        <v>Z</v>
      </c>
      <c r="M2831" s="10">
        <f t="shared" si="533"/>
        <v>0.9</v>
      </c>
      <c r="N2831" s="24">
        <f t="shared" si="534"/>
        <v>1.2815515655446006</v>
      </c>
      <c r="O2831" s="25">
        <f t="shared" si="535"/>
        <v>4.8963463445842512</v>
      </c>
      <c r="P2831" s="8">
        <f t="shared" si="536"/>
        <v>8</v>
      </c>
      <c r="Q2831" s="8">
        <f t="shared" si="537"/>
        <v>65.999999999999986</v>
      </c>
      <c r="R2831" s="8">
        <f t="shared" si="538"/>
        <v>82.407986197576065</v>
      </c>
      <c r="S2831" s="8">
        <f t="shared" si="539"/>
        <v>83</v>
      </c>
      <c r="T2831" t="s">
        <v>62</v>
      </c>
    </row>
    <row r="2832" spans="1:20" x14ac:dyDescent="0.35">
      <c r="A2832" s="18" t="s">
        <v>5708</v>
      </c>
      <c r="B2832" s="18" t="s">
        <v>5709</v>
      </c>
      <c r="C2832" s="19">
        <v>213.69</v>
      </c>
      <c r="D2832" s="20">
        <f t="shared" si="528"/>
        <v>2.318242457650405E-5</v>
      </c>
      <c r="E2832" s="10">
        <f>SUM($C$5:C2832)/SUM($C$5:$C$3941)</f>
        <v>0.99059543093624658</v>
      </c>
      <c r="F2832" t="str">
        <f t="shared" si="529"/>
        <v>C</v>
      </c>
      <c r="G2832" s="21">
        <v>4.9695348837209314</v>
      </c>
      <c r="H2832" s="22">
        <f t="shared" si="530"/>
        <v>2.9817209302325587</v>
      </c>
      <c r="I2832" s="23">
        <v>0.82692307692307687</v>
      </c>
      <c r="J2832" s="23">
        <v>1.653530433928448</v>
      </c>
      <c r="K2832" s="24">
        <f t="shared" si="531"/>
        <v>1.9996181991692861</v>
      </c>
      <c r="L2832" t="str">
        <f t="shared" si="532"/>
        <v>Y</v>
      </c>
      <c r="M2832" s="10">
        <f t="shared" si="533"/>
        <v>0.9</v>
      </c>
      <c r="N2832" s="24">
        <f t="shared" si="534"/>
        <v>1.2815515655446006</v>
      </c>
      <c r="O2832" s="25">
        <f t="shared" si="535"/>
        <v>2.996838062733262</v>
      </c>
      <c r="P2832" s="8">
        <f t="shared" si="536"/>
        <v>5</v>
      </c>
      <c r="Q2832" s="8">
        <f t="shared" si="537"/>
        <v>43</v>
      </c>
      <c r="R2832" s="8">
        <f t="shared" si="538"/>
        <v>53.70512462106003</v>
      </c>
      <c r="S2832" s="8">
        <f t="shared" si="539"/>
        <v>54</v>
      </c>
      <c r="T2832" t="s">
        <v>62</v>
      </c>
    </row>
    <row r="2833" spans="1:20" x14ac:dyDescent="0.35">
      <c r="A2833" s="18" t="s">
        <v>5710</v>
      </c>
      <c r="B2833" s="18" t="s">
        <v>5711</v>
      </c>
      <c r="C2833" s="19">
        <v>212.46</v>
      </c>
      <c r="D2833" s="20">
        <f t="shared" si="528"/>
        <v>2.3048986501586647E-5</v>
      </c>
      <c r="E2833" s="10">
        <f>SUM($C$5:C2833)/SUM($C$5:$C$3941)</f>
        <v>0.99061847992274832</v>
      </c>
      <c r="F2833" t="str">
        <f t="shared" si="529"/>
        <v>C</v>
      </c>
      <c r="G2833" s="21">
        <v>13.27875</v>
      </c>
      <c r="H2833" s="22">
        <f t="shared" si="530"/>
        <v>7.9672499999999999</v>
      </c>
      <c r="I2833" s="23">
        <v>0.30769230769230771</v>
      </c>
      <c r="J2833" s="23">
        <v>0.64286312812938318</v>
      </c>
      <c r="K2833" s="24">
        <f t="shared" si="531"/>
        <v>2.0893051664204951</v>
      </c>
      <c r="L2833" t="str">
        <f t="shared" si="532"/>
        <v>Z</v>
      </c>
      <c r="M2833" s="10">
        <f t="shared" si="533"/>
        <v>0.9</v>
      </c>
      <c r="N2833" s="24">
        <f t="shared" si="534"/>
        <v>1.2815515655446006</v>
      </c>
      <c r="O2833" s="25">
        <f t="shared" si="535"/>
        <v>1.1651171650519929</v>
      </c>
      <c r="P2833" s="8">
        <f t="shared" si="536"/>
        <v>2</v>
      </c>
      <c r="Q2833" s="8">
        <f t="shared" si="537"/>
        <v>16</v>
      </c>
      <c r="R2833" s="8">
        <f t="shared" si="538"/>
        <v>20.041063621248917</v>
      </c>
      <c r="S2833" s="8">
        <f t="shared" si="539"/>
        <v>21</v>
      </c>
      <c r="T2833" t="s">
        <v>62</v>
      </c>
    </row>
    <row r="2834" spans="1:20" x14ac:dyDescent="0.35">
      <c r="A2834" s="18" t="s">
        <v>5712</v>
      </c>
      <c r="B2834" s="18" t="s">
        <v>5713</v>
      </c>
      <c r="C2834" s="19">
        <v>212.46</v>
      </c>
      <c r="D2834" s="20">
        <f t="shared" si="528"/>
        <v>2.3048986501586647E-5</v>
      </c>
      <c r="E2834" s="10">
        <f>SUM($C$5:C2834)/SUM($C$5:$C$3941)</f>
        <v>0.99064152890924995</v>
      </c>
      <c r="F2834" t="str">
        <f t="shared" si="529"/>
        <v>C</v>
      </c>
      <c r="G2834" s="21">
        <v>3.2190909090909088</v>
      </c>
      <c r="H2834" s="22">
        <f t="shared" si="530"/>
        <v>1.9314545454545451</v>
      </c>
      <c r="I2834" s="23">
        <v>1.2692307692307689</v>
      </c>
      <c r="J2834" s="23">
        <v>2.1339035814021599</v>
      </c>
      <c r="K2834" s="24">
        <f t="shared" si="531"/>
        <v>1.6812573671653384</v>
      </c>
      <c r="L2834" t="str">
        <f t="shared" si="532"/>
        <v>Y</v>
      </c>
      <c r="M2834" s="10">
        <f t="shared" si="533"/>
        <v>0.9</v>
      </c>
      <c r="N2834" s="24">
        <f t="shared" si="534"/>
        <v>1.2815515655446006</v>
      </c>
      <c r="O2834" s="25">
        <f t="shared" si="535"/>
        <v>3.8674604009287576</v>
      </c>
      <c r="P2834" s="8">
        <f t="shared" si="536"/>
        <v>7</v>
      </c>
      <c r="Q2834" s="8">
        <f t="shared" si="537"/>
        <v>65.999999999999986</v>
      </c>
      <c r="R2834" s="8">
        <f t="shared" si="538"/>
        <v>82.669387437651764</v>
      </c>
      <c r="S2834" s="8">
        <f t="shared" si="539"/>
        <v>83</v>
      </c>
      <c r="T2834" t="s">
        <v>62</v>
      </c>
    </row>
    <row r="2835" spans="1:20" x14ac:dyDescent="0.35">
      <c r="A2835" s="18" t="s">
        <v>5714</v>
      </c>
      <c r="B2835" s="18" t="s">
        <v>5715</v>
      </c>
      <c r="C2835" s="19">
        <v>212.14</v>
      </c>
      <c r="D2835" s="20">
        <f t="shared" si="528"/>
        <v>2.3014270904860167E-5</v>
      </c>
      <c r="E2835" s="10">
        <f>SUM($C$5:C2835)/SUM($C$5:$C$3941)</f>
        <v>0.99066454318015496</v>
      </c>
      <c r="F2835" t="str">
        <f t="shared" si="529"/>
        <v>C</v>
      </c>
      <c r="G2835" s="21">
        <v>0.51995098039215681</v>
      </c>
      <c r="H2835" s="22">
        <f t="shared" si="530"/>
        <v>0.31197058823529406</v>
      </c>
      <c r="I2835" s="23">
        <v>7.8461538461538458</v>
      </c>
      <c r="J2835" s="23">
        <v>34.572676854953592</v>
      </c>
      <c r="K2835" s="24">
        <f t="shared" si="531"/>
        <v>4.4063215599450656</v>
      </c>
      <c r="L2835" t="str">
        <f t="shared" si="532"/>
        <v>Z</v>
      </c>
      <c r="M2835" s="10">
        <f t="shared" si="533"/>
        <v>0.9</v>
      </c>
      <c r="N2835" s="24">
        <f t="shared" si="534"/>
        <v>1.2815515655446006</v>
      </c>
      <c r="O2835" s="25">
        <f t="shared" si="535"/>
        <v>62.659090999219906</v>
      </c>
      <c r="P2835" s="8">
        <f t="shared" si="536"/>
        <v>79</v>
      </c>
      <c r="Q2835" s="8">
        <f t="shared" si="537"/>
        <v>408</v>
      </c>
      <c r="R2835" s="8">
        <f t="shared" si="538"/>
        <v>511.43241850238758</v>
      </c>
      <c r="S2835" s="8">
        <f t="shared" si="539"/>
        <v>512</v>
      </c>
      <c r="T2835" t="s">
        <v>62</v>
      </c>
    </row>
    <row r="2836" spans="1:20" x14ac:dyDescent="0.35">
      <c r="A2836" s="18" t="s">
        <v>5716</v>
      </c>
      <c r="B2836" s="18" t="s">
        <v>5717</v>
      </c>
      <c r="C2836" s="19">
        <v>211.99</v>
      </c>
      <c r="D2836" s="20">
        <f t="shared" si="528"/>
        <v>2.2997997968894633E-5</v>
      </c>
      <c r="E2836" s="10">
        <f>SUM($C$5:C2836)/SUM($C$5:$C$3941)</f>
        <v>0.99068754117812385</v>
      </c>
      <c r="F2836" t="str">
        <f t="shared" si="529"/>
        <v>C</v>
      </c>
      <c r="G2836" s="21">
        <v>2.0989108910891092</v>
      </c>
      <c r="H2836" s="22">
        <f t="shared" si="530"/>
        <v>1.2593465346534656</v>
      </c>
      <c r="I2836" s="23">
        <v>1.9423076923076921</v>
      </c>
      <c r="J2836" s="23">
        <v>10.0418994014949</v>
      </c>
      <c r="K2836" s="24">
        <f t="shared" si="531"/>
        <v>5.1700868205716324</v>
      </c>
      <c r="L2836" t="str">
        <f t="shared" si="532"/>
        <v>Z</v>
      </c>
      <c r="M2836" s="10">
        <f t="shared" si="533"/>
        <v>0.9</v>
      </c>
      <c r="N2836" s="24">
        <f t="shared" si="534"/>
        <v>1.2815515655446006</v>
      </c>
      <c r="O2836" s="25">
        <f t="shared" si="535"/>
        <v>18.199814004657451</v>
      </c>
      <c r="P2836" s="8">
        <f t="shared" si="536"/>
        <v>23</v>
      </c>
      <c r="Q2836" s="8">
        <f t="shared" si="537"/>
        <v>100.99999999999999</v>
      </c>
      <c r="R2836" s="8">
        <f t="shared" si="538"/>
        <v>126.64937734916033</v>
      </c>
      <c r="S2836" s="8">
        <f t="shared" si="539"/>
        <v>127</v>
      </c>
      <c r="T2836" t="s">
        <v>62</v>
      </c>
    </row>
    <row r="2837" spans="1:20" x14ac:dyDescent="0.35">
      <c r="A2837" s="18" t="s">
        <v>5718</v>
      </c>
      <c r="B2837" s="18" t="s">
        <v>5719</v>
      </c>
      <c r="C2837" s="19">
        <v>211.7</v>
      </c>
      <c r="D2837" s="20">
        <f t="shared" si="528"/>
        <v>2.2966536959361259E-5</v>
      </c>
      <c r="E2837" s="10">
        <f>SUM($C$5:C2837)/SUM($C$5:$C$3941)</f>
        <v>0.99071050771508307</v>
      </c>
      <c r="F2837" t="str">
        <f t="shared" si="529"/>
        <v>C</v>
      </c>
      <c r="G2837" s="21">
        <v>1.45</v>
      </c>
      <c r="H2837" s="22">
        <f t="shared" si="530"/>
        <v>0.87</v>
      </c>
      <c r="I2837" s="23">
        <v>2.807692307692307</v>
      </c>
      <c r="J2837" s="23">
        <v>5.9640704008760936</v>
      </c>
      <c r="K2837" s="24">
        <f t="shared" si="531"/>
        <v>2.1241894578462803</v>
      </c>
      <c r="L2837" t="str">
        <f t="shared" si="532"/>
        <v>Z</v>
      </c>
      <c r="M2837" s="10">
        <f t="shared" si="533"/>
        <v>0.9</v>
      </c>
      <c r="N2837" s="24">
        <f t="shared" si="534"/>
        <v>1.2815515655446006</v>
      </c>
      <c r="O2837" s="25">
        <f t="shared" si="535"/>
        <v>10.809207269141634</v>
      </c>
      <c r="P2837" s="8">
        <f t="shared" si="536"/>
        <v>17</v>
      </c>
      <c r="Q2837" s="8">
        <f t="shared" si="537"/>
        <v>145.99999999999997</v>
      </c>
      <c r="R2837" s="8">
        <f t="shared" si="538"/>
        <v>183.20267026111981</v>
      </c>
      <c r="S2837" s="8">
        <f t="shared" si="539"/>
        <v>184</v>
      </c>
      <c r="T2837" t="s">
        <v>62</v>
      </c>
    </row>
    <row r="2838" spans="1:20" x14ac:dyDescent="0.35">
      <c r="A2838" s="18" t="s">
        <v>5720</v>
      </c>
      <c r="B2838" s="18" t="s">
        <v>5721</v>
      </c>
      <c r="C2838" s="19">
        <v>210.82</v>
      </c>
      <c r="D2838" s="20">
        <f t="shared" si="528"/>
        <v>2.2871069068363444E-5</v>
      </c>
      <c r="E2838" s="10">
        <f>SUM($C$5:C2838)/SUM($C$5:$C$3941)</f>
        <v>0.99073337878415146</v>
      </c>
      <c r="F2838" t="str">
        <f t="shared" si="529"/>
        <v>C</v>
      </c>
      <c r="G2838" s="21">
        <v>2.0078095238095242</v>
      </c>
      <c r="H2838" s="22">
        <f t="shared" si="530"/>
        <v>1.2046857142857144</v>
      </c>
      <c r="I2838" s="23">
        <v>2.0192307692307692</v>
      </c>
      <c r="J2838" s="23">
        <v>3.3867700189690519</v>
      </c>
      <c r="K2838" s="24">
        <f t="shared" si="531"/>
        <v>1.677257533203721</v>
      </c>
      <c r="L2838" t="str">
        <f t="shared" si="532"/>
        <v>Y</v>
      </c>
      <c r="M2838" s="10">
        <f t="shared" si="533"/>
        <v>0.9</v>
      </c>
      <c r="N2838" s="24">
        <f t="shared" si="534"/>
        <v>1.2815515655446006</v>
      </c>
      <c r="O2838" s="25">
        <f t="shared" si="535"/>
        <v>6.1381400029371944</v>
      </c>
      <c r="P2838" s="8">
        <f t="shared" si="536"/>
        <v>11</v>
      </c>
      <c r="Q2838" s="8">
        <f t="shared" si="537"/>
        <v>105</v>
      </c>
      <c r="R2838" s="8">
        <f t="shared" si="538"/>
        <v>132.0300437560571</v>
      </c>
      <c r="S2838" s="8">
        <f t="shared" si="539"/>
        <v>133</v>
      </c>
      <c r="T2838" t="s">
        <v>62</v>
      </c>
    </row>
    <row r="2839" spans="1:20" x14ac:dyDescent="0.35">
      <c r="A2839" s="18" t="s">
        <v>5722</v>
      </c>
      <c r="B2839" s="18" t="s">
        <v>5723</v>
      </c>
      <c r="C2839" s="19">
        <v>210.24</v>
      </c>
      <c r="D2839" s="20">
        <f t="shared" si="528"/>
        <v>2.2808147049296699E-5</v>
      </c>
      <c r="E2839" s="10">
        <f>SUM($C$5:C2839)/SUM($C$5:$C$3941)</f>
        <v>0.99075618693120082</v>
      </c>
      <c r="F2839" t="str">
        <f t="shared" si="529"/>
        <v>C</v>
      </c>
      <c r="G2839" s="21">
        <v>3.893333333333334</v>
      </c>
      <c r="H2839" s="22">
        <f t="shared" si="530"/>
        <v>2.3360000000000003</v>
      </c>
      <c r="I2839" s="23">
        <v>1.038461538461539</v>
      </c>
      <c r="J2839" s="23">
        <v>1.8990352397017181</v>
      </c>
      <c r="K2839" s="24">
        <f t="shared" si="531"/>
        <v>1.8287006011942462</v>
      </c>
      <c r="L2839" t="str">
        <f t="shared" si="532"/>
        <v>Y</v>
      </c>
      <c r="M2839" s="10">
        <f t="shared" si="533"/>
        <v>0.9</v>
      </c>
      <c r="N2839" s="24">
        <f t="shared" si="534"/>
        <v>1.2815515655446006</v>
      </c>
      <c r="O2839" s="25">
        <f t="shared" si="535"/>
        <v>3.4417879296536484</v>
      </c>
      <c r="P2839" s="8">
        <f t="shared" si="536"/>
        <v>6</v>
      </c>
      <c r="Q2839" s="8">
        <f t="shared" si="537"/>
        <v>54.000000000000028</v>
      </c>
      <c r="R2839" s="8">
        <f t="shared" si="538"/>
        <v>67.994762086743705</v>
      </c>
      <c r="S2839" s="8">
        <f t="shared" si="539"/>
        <v>68</v>
      </c>
      <c r="T2839" t="s">
        <v>175</v>
      </c>
    </row>
    <row r="2840" spans="1:20" x14ac:dyDescent="0.35">
      <c r="A2840" s="18" t="s">
        <v>5724</v>
      </c>
      <c r="B2840" s="18" t="s">
        <v>5725</v>
      </c>
      <c r="C2840" s="19">
        <v>209.96</v>
      </c>
      <c r="D2840" s="20">
        <f t="shared" si="528"/>
        <v>2.2777770902161032E-5</v>
      </c>
      <c r="E2840" s="10">
        <f>SUM($C$5:C2840)/SUM($C$5:$C$3941)</f>
        <v>0.99077896470210314</v>
      </c>
      <c r="F2840" t="str">
        <f t="shared" si="529"/>
        <v>C</v>
      </c>
      <c r="G2840" s="21">
        <v>2.2821739130434779</v>
      </c>
      <c r="H2840" s="22">
        <f t="shared" si="530"/>
        <v>1.3693043478260867</v>
      </c>
      <c r="I2840" s="23">
        <v>1.7692307692307689</v>
      </c>
      <c r="J2840" s="23">
        <v>4.0613693460838052</v>
      </c>
      <c r="K2840" s="24">
        <f t="shared" si="531"/>
        <v>2.2955565869169337</v>
      </c>
      <c r="L2840" t="str">
        <f t="shared" si="532"/>
        <v>Z</v>
      </c>
      <c r="M2840" s="10">
        <f t="shared" si="533"/>
        <v>0.9</v>
      </c>
      <c r="N2840" s="24">
        <f t="shared" si="534"/>
        <v>1.2815515655446006</v>
      </c>
      <c r="O2840" s="25">
        <f t="shared" si="535"/>
        <v>7.3607754616560763</v>
      </c>
      <c r="P2840" s="8">
        <f t="shared" si="536"/>
        <v>11</v>
      </c>
      <c r="Q2840" s="8">
        <f t="shared" si="537"/>
        <v>91.999999999999986</v>
      </c>
      <c r="R2840" s="8">
        <f t="shared" si="538"/>
        <v>115.92014559579431</v>
      </c>
      <c r="S2840" s="8">
        <f t="shared" si="539"/>
        <v>116</v>
      </c>
      <c r="T2840" t="s">
        <v>62</v>
      </c>
    </row>
    <row r="2841" spans="1:20" x14ac:dyDescent="0.35">
      <c r="A2841" s="18" t="s">
        <v>5726</v>
      </c>
      <c r="B2841" s="18" t="s">
        <v>5727</v>
      </c>
      <c r="C2841" s="19">
        <v>209.94</v>
      </c>
      <c r="D2841" s="20">
        <f t="shared" si="528"/>
        <v>2.2775601177365625E-5</v>
      </c>
      <c r="E2841" s="10">
        <f>SUM($C$5:C2841)/SUM($C$5:$C$3941)</f>
        <v>0.99080174030328039</v>
      </c>
      <c r="F2841" t="str">
        <f t="shared" si="529"/>
        <v>C</v>
      </c>
      <c r="G2841" s="21">
        <v>0.3880591497227357</v>
      </c>
      <c r="H2841" s="22">
        <f t="shared" si="530"/>
        <v>0.23283548983364141</v>
      </c>
      <c r="I2841" s="23">
        <v>10.40384615384615</v>
      </c>
      <c r="J2841" s="23">
        <v>25.392803994851882</v>
      </c>
      <c r="K2841" s="24">
        <f t="shared" si="531"/>
        <v>2.440713138137335</v>
      </c>
      <c r="L2841" t="str">
        <f t="shared" si="532"/>
        <v>Z</v>
      </c>
      <c r="M2841" s="10">
        <f t="shared" si="533"/>
        <v>0.9</v>
      </c>
      <c r="N2841" s="24">
        <f t="shared" si="534"/>
        <v>1.2815515655446006</v>
      </c>
      <c r="O2841" s="25">
        <f t="shared" si="535"/>
        <v>46.021603213255574</v>
      </c>
      <c r="P2841" s="8">
        <f t="shared" si="536"/>
        <v>67</v>
      </c>
      <c r="Q2841" s="8">
        <f t="shared" si="537"/>
        <v>540.99999999999977</v>
      </c>
      <c r="R2841" s="8">
        <f t="shared" si="538"/>
        <v>681.69332471102746</v>
      </c>
      <c r="S2841" s="8">
        <f t="shared" si="539"/>
        <v>682</v>
      </c>
      <c r="T2841" t="s">
        <v>62</v>
      </c>
    </row>
    <row r="2842" spans="1:20" x14ac:dyDescent="0.35">
      <c r="A2842" s="18" t="s">
        <v>5728</v>
      </c>
      <c r="B2842" s="18" t="s">
        <v>5729</v>
      </c>
      <c r="C2842" s="19">
        <v>209.66</v>
      </c>
      <c r="D2842" s="20">
        <f t="shared" si="528"/>
        <v>2.2745225030229957E-5</v>
      </c>
      <c r="E2842" s="10">
        <f>SUM($C$5:C2842)/SUM($C$5:$C$3941)</f>
        <v>0.99082448552831059</v>
      </c>
      <c r="F2842" t="str">
        <f t="shared" si="529"/>
        <v>C</v>
      </c>
      <c r="G2842" s="21">
        <v>1.1034736842105259</v>
      </c>
      <c r="H2842" s="22">
        <f t="shared" si="530"/>
        <v>0.6620842105263155</v>
      </c>
      <c r="I2842" s="23">
        <v>3.6538461538461542</v>
      </c>
      <c r="J2842" s="23">
        <v>24.94769792938553</v>
      </c>
      <c r="K2842" s="24">
        <f t="shared" si="531"/>
        <v>6.8277910122528809</v>
      </c>
      <c r="L2842" t="str">
        <f t="shared" si="532"/>
        <v>Z</v>
      </c>
      <c r="M2842" s="10">
        <f t="shared" si="533"/>
        <v>0.9</v>
      </c>
      <c r="N2842" s="24">
        <f t="shared" si="534"/>
        <v>1.2815515655446006</v>
      </c>
      <c r="O2842" s="25">
        <f t="shared" si="535"/>
        <v>45.214898497350276</v>
      </c>
      <c r="P2842" s="8">
        <f t="shared" si="536"/>
        <v>53</v>
      </c>
      <c r="Q2842" s="8">
        <f t="shared" si="537"/>
        <v>190.00000000000003</v>
      </c>
      <c r="R2842" s="8">
        <f t="shared" si="538"/>
        <v>239.57151698225991</v>
      </c>
      <c r="S2842" s="8">
        <f t="shared" si="539"/>
        <v>240</v>
      </c>
      <c r="T2842" t="s">
        <v>175</v>
      </c>
    </row>
    <row r="2843" spans="1:20" x14ac:dyDescent="0.35">
      <c r="A2843" s="18" t="s">
        <v>5730</v>
      </c>
      <c r="B2843" s="18" t="s">
        <v>5731</v>
      </c>
      <c r="C2843" s="19">
        <v>209.43</v>
      </c>
      <c r="D2843" s="20">
        <f t="shared" si="528"/>
        <v>2.27202731950828E-5</v>
      </c>
      <c r="E2843" s="10">
        <f>SUM($C$5:C2843)/SUM($C$5:$C$3941)</f>
        <v>0.99084720580150565</v>
      </c>
      <c r="F2843" t="str">
        <f t="shared" si="529"/>
        <v>C</v>
      </c>
      <c r="G2843" s="21">
        <v>10.471500000000001</v>
      </c>
      <c r="H2843" s="22">
        <f t="shared" si="530"/>
        <v>6.2829000000000006</v>
      </c>
      <c r="I2843" s="23">
        <v>0.38461538461538458</v>
      </c>
      <c r="J2843" s="23">
        <v>0.66136656365693192</v>
      </c>
      <c r="K2843" s="24">
        <f t="shared" si="531"/>
        <v>1.7195530655080231</v>
      </c>
      <c r="L2843" t="str">
        <f t="shared" si="532"/>
        <v>Y</v>
      </c>
      <c r="M2843" s="10">
        <f t="shared" si="533"/>
        <v>0.9</v>
      </c>
      <c r="N2843" s="24">
        <f t="shared" si="534"/>
        <v>1.2815515655446006</v>
      </c>
      <c r="O2843" s="25">
        <f t="shared" si="535"/>
        <v>1.1986525622497011</v>
      </c>
      <c r="P2843" s="8">
        <f t="shared" si="536"/>
        <v>2</v>
      </c>
      <c r="Q2843" s="8">
        <f t="shared" si="537"/>
        <v>20</v>
      </c>
      <c r="R2843" s="8">
        <f t="shared" si="538"/>
        <v>25.231898092323906</v>
      </c>
      <c r="S2843" s="8">
        <f t="shared" si="539"/>
        <v>26</v>
      </c>
      <c r="T2843" t="s">
        <v>62</v>
      </c>
    </row>
    <row r="2844" spans="1:20" x14ac:dyDescent="0.35">
      <c r="A2844" s="18" t="s">
        <v>5732</v>
      </c>
      <c r="B2844" s="18" t="s">
        <v>5733</v>
      </c>
      <c r="C2844" s="19">
        <v>209.2</v>
      </c>
      <c r="D2844" s="20">
        <f t="shared" si="528"/>
        <v>2.2695321359935643E-5</v>
      </c>
      <c r="E2844" s="10">
        <f>SUM($C$5:C2844)/SUM($C$5:$C$3941)</f>
        <v>0.99086990112286555</v>
      </c>
      <c r="F2844" t="str">
        <f t="shared" si="529"/>
        <v>C</v>
      </c>
      <c r="G2844" s="21">
        <v>9.961904761904762</v>
      </c>
      <c r="H2844" s="22">
        <f t="shared" si="530"/>
        <v>5.9771428571428569</v>
      </c>
      <c r="I2844" s="23">
        <v>0.40384615384615391</v>
      </c>
      <c r="J2844" s="23">
        <v>0.99527541531872377</v>
      </c>
      <c r="K2844" s="24">
        <f t="shared" si="531"/>
        <v>2.4644915045987443</v>
      </c>
      <c r="L2844" t="str">
        <f t="shared" si="532"/>
        <v>Z</v>
      </c>
      <c r="M2844" s="10">
        <f t="shared" si="533"/>
        <v>0.9</v>
      </c>
      <c r="N2844" s="24">
        <f t="shared" si="534"/>
        <v>1.2815515655446006</v>
      </c>
      <c r="O2844" s="25">
        <f t="shared" si="535"/>
        <v>1.8038248261591256</v>
      </c>
      <c r="P2844" s="8">
        <f t="shared" si="536"/>
        <v>3</v>
      </c>
      <c r="Q2844" s="8">
        <f t="shared" si="537"/>
        <v>21.000000000000004</v>
      </c>
      <c r="R2844" s="8">
        <f t="shared" si="538"/>
        <v>26.508052818808515</v>
      </c>
      <c r="S2844" s="8">
        <f t="shared" si="539"/>
        <v>27</v>
      </c>
      <c r="T2844" t="s">
        <v>62</v>
      </c>
    </row>
    <row r="2845" spans="1:20" x14ac:dyDescent="0.35">
      <c r="A2845" s="18" t="s">
        <v>5734</v>
      </c>
      <c r="B2845" s="18" t="s">
        <v>5735</v>
      </c>
      <c r="C2845" s="19">
        <v>209</v>
      </c>
      <c r="D2845" s="20">
        <f t="shared" si="528"/>
        <v>2.2673624111981593E-5</v>
      </c>
      <c r="E2845" s="10">
        <f>SUM($C$5:C2845)/SUM($C$5:$C$3941)</f>
        <v>0.99089257474697756</v>
      </c>
      <c r="F2845" t="str">
        <f t="shared" si="529"/>
        <v>C</v>
      </c>
      <c r="G2845" s="21">
        <v>0.59375</v>
      </c>
      <c r="H2845" s="22">
        <f t="shared" si="530"/>
        <v>0.35625000000000001</v>
      </c>
      <c r="I2845" s="23">
        <v>6.7692307692307692</v>
      </c>
      <c r="J2845" s="23">
        <v>33.35408102414619</v>
      </c>
      <c r="K2845" s="24">
        <f t="shared" si="531"/>
        <v>4.9273074240215964</v>
      </c>
      <c r="L2845" t="str">
        <f t="shared" si="532"/>
        <v>Z</v>
      </c>
      <c r="M2845" s="10">
        <f t="shared" si="533"/>
        <v>0.9</v>
      </c>
      <c r="N2845" s="24">
        <f t="shared" si="534"/>
        <v>1.2815515655446006</v>
      </c>
      <c r="O2845" s="25">
        <f t="shared" si="535"/>
        <v>60.45052302011387</v>
      </c>
      <c r="P2845" s="8">
        <f t="shared" si="536"/>
        <v>74</v>
      </c>
      <c r="Q2845" s="8">
        <f t="shared" si="537"/>
        <v>352</v>
      </c>
      <c r="R2845" s="8">
        <f t="shared" si="538"/>
        <v>444.53800184879503</v>
      </c>
      <c r="S2845" s="8">
        <f t="shared" si="539"/>
        <v>445</v>
      </c>
      <c r="T2845" t="s">
        <v>62</v>
      </c>
    </row>
    <row r="2846" spans="1:20" x14ac:dyDescent="0.35">
      <c r="A2846" s="18" t="s">
        <v>5736</v>
      </c>
      <c r="B2846" s="18" t="s">
        <v>5737</v>
      </c>
      <c r="C2846" s="19">
        <v>208.87</v>
      </c>
      <c r="D2846" s="20">
        <f t="shared" si="528"/>
        <v>2.2659520900811462E-5</v>
      </c>
      <c r="E2846" s="10">
        <f>SUM($C$5:C2846)/SUM($C$5:$C$3941)</f>
        <v>0.9909152342678782</v>
      </c>
      <c r="F2846" t="str">
        <f t="shared" si="529"/>
        <v>C</v>
      </c>
      <c r="G2846" s="21">
        <v>0.44252118644067789</v>
      </c>
      <c r="H2846" s="22">
        <f t="shared" si="530"/>
        <v>0.26551271186440673</v>
      </c>
      <c r="I2846" s="23">
        <v>9.0769230769230766</v>
      </c>
      <c r="J2846" s="23">
        <v>18.47504533555546</v>
      </c>
      <c r="K2846" s="24">
        <f t="shared" si="531"/>
        <v>2.0353863505272964</v>
      </c>
      <c r="L2846" t="str">
        <f t="shared" si="532"/>
        <v>Z</v>
      </c>
      <c r="M2846" s="10">
        <f t="shared" si="533"/>
        <v>0.9</v>
      </c>
      <c r="N2846" s="24">
        <f t="shared" si="534"/>
        <v>1.2815515655446006</v>
      </c>
      <c r="O2846" s="25">
        <f t="shared" si="535"/>
        <v>33.483943165639396</v>
      </c>
      <c r="P2846" s="8">
        <f t="shared" si="536"/>
        <v>52</v>
      </c>
      <c r="Q2846" s="8">
        <f t="shared" si="537"/>
        <v>472</v>
      </c>
      <c r="R2846" s="8">
        <f t="shared" si="538"/>
        <v>596.27051976402686</v>
      </c>
      <c r="S2846" s="8">
        <f t="shared" si="539"/>
        <v>597</v>
      </c>
      <c r="T2846" t="s">
        <v>175</v>
      </c>
    </row>
    <row r="2847" spans="1:20" x14ac:dyDescent="0.35">
      <c r="A2847" s="18" t="s">
        <v>5738</v>
      </c>
      <c r="B2847" s="18" t="s">
        <v>5739</v>
      </c>
      <c r="C2847" s="19">
        <v>208.17</v>
      </c>
      <c r="D2847" s="20">
        <f t="shared" si="528"/>
        <v>2.2583580532972287E-5</v>
      </c>
      <c r="E2847" s="10">
        <f>SUM($C$5:C2847)/SUM($C$5:$C$3941)</f>
        <v>0.99093781784841117</v>
      </c>
      <c r="F2847" t="str">
        <f t="shared" si="529"/>
        <v>C</v>
      </c>
      <c r="G2847" s="21">
        <v>5.6262162162162159</v>
      </c>
      <c r="H2847" s="22">
        <f t="shared" si="530"/>
        <v>3.3757297297297293</v>
      </c>
      <c r="I2847" s="23">
        <v>0.71153846153846156</v>
      </c>
      <c r="J2847" s="23">
        <v>1.30363802358282</v>
      </c>
      <c r="K2847" s="24">
        <f t="shared" si="531"/>
        <v>1.8321399250353145</v>
      </c>
      <c r="L2847" t="str">
        <f t="shared" si="532"/>
        <v>Y</v>
      </c>
      <c r="M2847" s="10">
        <f t="shared" si="533"/>
        <v>0.9</v>
      </c>
      <c r="N2847" s="24">
        <f t="shared" si="534"/>
        <v>1.2815515655446006</v>
      </c>
      <c r="O2847" s="25">
        <f t="shared" si="535"/>
        <v>2.3626973951834818</v>
      </c>
      <c r="P2847" s="8">
        <f t="shared" si="536"/>
        <v>4</v>
      </c>
      <c r="Q2847" s="8">
        <f t="shared" si="537"/>
        <v>37</v>
      </c>
      <c r="R2847" s="8">
        <f t="shared" si="538"/>
        <v>46.820066435224795</v>
      </c>
      <c r="S2847" s="8">
        <f t="shared" si="539"/>
        <v>47</v>
      </c>
      <c r="T2847" t="s">
        <v>175</v>
      </c>
    </row>
    <row r="2848" spans="1:20" x14ac:dyDescent="0.35">
      <c r="A2848" s="18" t="s">
        <v>5740</v>
      </c>
      <c r="B2848" s="18" t="s">
        <v>5741</v>
      </c>
      <c r="C2848" s="19">
        <v>207.75</v>
      </c>
      <c r="D2848" s="20">
        <f t="shared" si="528"/>
        <v>2.2538016312268786E-5</v>
      </c>
      <c r="E2848" s="10">
        <f>SUM($C$5:C2848)/SUM($C$5:$C$3941)</f>
        <v>0.99096035586472353</v>
      </c>
      <c r="F2848" t="str">
        <f t="shared" si="529"/>
        <v>C</v>
      </c>
      <c r="G2848" s="21">
        <v>1.154166666666667</v>
      </c>
      <c r="H2848" s="22">
        <f t="shared" si="530"/>
        <v>0.69250000000000023</v>
      </c>
      <c r="I2848" s="23">
        <v>3.4615384615384621</v>
      </c>
      <c r="J2848" s="23">
        <v>14.195361764532199</v>
      </c>
      <c r="K2848" s="24">
        <f t="shared" si="531"/>
        <v>4.1008822875315234</v>
      </c>
      <c r="L2848" t="str">
        <f t="shared" si="532"/>
        <v>Z</v>
      </c>
      <c r="M2848" s="10">
        <f t="shared" si="533"/>
        <v>0.9</v>
      </c>
      <c r="N2848" s="24">
        <f t="shared" si="534"/>
        <v>1.2815515655446006</v>
      </c>
      <c r="O2848" s="25">
        <f t="shared" si="535"/>
        <v>25.727497708735459</v>
      </c>
      <c r="P2848" s="8">
        <f t="shared" si="536"/>
        <v>33</v>
      </c>
      <c r="Q2848" s="8">
        <f t="shared" si="537"/>
        <v>180.00000000000003</v>
      </c>
      <c r="R2848" s="8">
        <f t="shared" si="538"/>
        <v>228.00342007695193</v>
      </c>
      <c r="S2848" s="8">
        <f t="shared" si="539"/>
        <v>229</v>
      </c>
      <c r="T2848" t="s">
        <v>62</v>
      </c>
    </row>
    <row r="2849" spans="1:20" x14ac:dyDescent="0.35">
      <c r="A2849" s="18" t="s">
        <v>5742</v>
      </c>
      <c r="B2849" s="18" t="s">
        <v>5743</v>
      </c>
      <c r="C2849" s="19">
        <v>207.3</v>
      </c>
      <c r="D2849" s="20">
        <f t="shared" si="528"/>
        <v>2.2489197504372175E-5</v>
      </c>
      <c r="E2849" s="10">
        <f>SUM($C$5:C2849)/SUM($C$5:$C$3941)</f>
        <v>0.99098284506222789</v>
      </c>
      <c r="F2849" t="str">
        <f t="shared" si="529"/>
        <v>C</v>
      </c>
      <c r="G2849" s="21">
        <v>7.9730769230769232</v>
      </c>
      <c r="H2849" s="22">
        <f t="shared" si="530"/>
        <v>4.7838461538461541</v>
      </c>
      <c r="I2849" s="23">
        <v>0.5</v>
      </c>
      <c r="J2849" s="23">
        <v>1.514634492892204</v>
      </c>
      <c r="K2849" s="24">
        <f t="shared" si="531"/>
        <v>3.029268985784408</v>
      </c>
      <c r="L2849" t="str">
        <f t="shared" si="532"/>
        <v>Z</v>
      </c>
      <c r="M2849" s="10">
        <f t="shared" si="533"/>
        <v>0.9</v>
      </c>
      <c r="N2849" s="24">
        <f t="shared" si="534"/>
        <v>1.2815515655446006</v>
      </c>
      <c r="O2849" s="25">
        <f t="shared" si="535"/>
        <v>2.745104780831912</v>
      </c>
      <c r="P2849" s="8">
        <f t="shared" si="536"/>
        <v>4</v>
      </c>
      <c r="Q2849" s="8">
        <f t="shared" si="537"/>
        <v>26</v>
      </c>
      <c r="R2849" s="8">
        <f t="shared" si="538"/>
        <v>32.969553799369784</v>
      </c>
      <c r="S2849" s="8">
        <f t="shared" si="539"/>
        <v>33</v>
      </c>
      <c r="T2849" t="s">
        <v>62</v>
      </c>
    </row>
    <row r="2850" spans="1:20" x14ac:dyDescent="0.35">
      <c r="A2850" s="18" t="s">
        <v>5744</v>
      </c>
      <c r="B2850" s="18" t="s">
        <v>5307</v>
      </c>
      <c r="C2850" s="19">
        <v>207.04</v>
      </c>
      <c r="D2850" s="20">
        <f t="shared" si="528"/>
        <v>2.2460991082031908E-5</v>
      </c>
      <c r="E2850" s="10">
        <f>SUM($C$5:C2850)/SUM($C$5:$C$3941)</f>
        <v>0.99100530605330983</v>
      </c>
      <c r="F2850" t="str">
        <f t="shared" si="529"/>
        <v>C</v>
      </c>
      <c r="G2850" s="21">
        <v>0.34913996627318722</v>
      </c>
      <c r="H2850" s="22">
        <f t="shared" si="530"/>
        <v>0.20948397976391234</v>
      </c>
      <c r="I2850" s="23">
        <v>11.40384615384615</v>
      </c>
      <c r="J2850" s="23">
        <v>27.075247081511311</v>
      </c>
      <c r="K2850" s="24">
        <f t="shared" si="531"/>
        <v>2.3742206547025102</v>
      </c>
      <c r="L2850" t="str">
        <f t="shared" si="532"/>
        <v>Z</v>
      </c>
      <c r="M2850" s="10">
        <f t="shared" si="533"/>
        <v>0.9</v>
      </c>
      <c r="N2850" s="24">
        <f t="shared" si="534"/>
        <v>1.2815515655446006</v>
      </c>
      <c r="O2850" s="25">
        <f t="shared" si="535"/>
        <v>49.07084220942248</v>
      </c>
      <c r="P2850" s="8">
        <f t="shared" si="536"/>
        <v>72</v>
      </c>
      <c r="Q2850" s="8">
        <f t="shared" si="537"/>
        <v>592.99999999999977</v>
      </c>
      <c r="R2850" s="8">
        <f t="shared" si="538"/>
        <v>752.43144425930871</v>
      </c>
      <c r="S2850" s="8">
        <f t="shared" si="539"/>
        <v>753</v>
      </c>
      <c r="T2850" t="s">
        <v>62</v>
      </c>
    </row>
    <row r="2851" spans="1:20" x14ac:dyDescent="0.35">
      <c r="A2851" s="18" t="s">
        <v>5745</v>
      </c>
      <c r="B2851" s="18" t="s">
        <v>5746</v>
      </c>
      <c r="C2851" s="19">
        <v>207.03</v>
      </c>
      <c r="D2851" s="20">
        <f t="shared" si="528"/>
        <v>2.2459906219634208E-5</v>
      </c>
      <c r="E2851" s="10">
        <f>SUM($C$5:C2851)/SUM($C$5:$C$3941)</f>
        <v>0.99102776595952946</v>
      </c>
      <c r="F2851" t="str">
        <f t="shared" si="529"/>
        <v>C</v>
      </c>
      <c r="G2851" s="21">
        <v>3.2861904761904759</v>
      </c>
      <c r="H2851" s="22">
        <f t="shared" si="530"/>
        <v>1.9717142857142855</v>
      </c>
      <c r="I2851" s="23">
        <v>1.211538461538461</v>
      </c>
      <c r="J2851" s="23">
        <v>6.6725558452736582</v>
      </c>
      <c r="K2851" s="24">
        <f t="shared" si="531"/>
        <v>5.507506411971911</v>
      </c>
      <c r="L2851" t="str">
        <f t="shared" si="532"/>
        <v>Z</v>
      </c>
      <c r="M2851" s="10">
        <f t="shared" si="533"/>
        <v>0.9</v>
      </c>
      <c r="N2851" s="24">
        <f t="shared" si="534"/>
        <v>1.2815515655446006</v>
      </c>
      <c r="O2851" s="25">
        <f t="shared" si="535"/>
        <v>12.093257506801177</v>
      </c>
      <c r="P2851" s="8">
        <f t="shared" si="536"/>
        <v>15</v>
      </c>
      <c r="Q2851" s="8">
        <f t="shared" si="537"/>
        <v>62.999999999999972</v>
      </c>
      <c r="R2851" s="8">
        <f t="shared" si="538"/>
        <v>79.939841168575583</v>
      </c>
      <c r="S2851" s="8">
        <f t="shared" si="539"/>
        <v>80</v>
      </c>
      <c r="T2851" t="s">
        <v>62</v>
      </c>
    </row>
    <row r="2852" spans="1:20" x14ac:dyDescent="0.35">
      <c r="A2852" s="18" t="s">
        <v>5747</v>
      </c>
      <c r="B2852" s="18" t="s">
        <v>5748</v>
      </c>
      <c r="C2852" s="19">
        <v>205.99</v>
      </c>
      <c r="D2852" s="20">
        <f t="shared" si="528"/>
        <v>2.2347080530273152E-5</v>
      </c>
      <c r="E2852" s="10">
        <f>SUM($C$5:C2852)/SUM($C$5:$C$3941)</f>
        <v>0.99105011304005974</v>
      </c>
      <c r="F2852" t="str">
        <f t="shared" si="529"/>
        <v>C</v>
      </c>
      <c r="G2852" s="21">
        <v>2.0395049504950489</v>
      </c>
      <c r="H2852" s="22">
        <f t="shared" si="530"/>
        <v>1.2237029702970292</v>
      </c>
      <c r="I2852" s="23">
        <v>1.9423076923076921</v>
      </c>
      <c r="J2852" s="23">
        <v>3.9278465962739988</v>
      </c>
      <c r="K2852" s="24">
        <f t="shared" si="531"/>
        <v>2.0222576535272077</v>
      </c>
      <c r="L2852" t="str">
        <f t="shared" si="532"/>
        <v>Z</v>
      </c>
      <c r="M2852" s="10">
        <f t="shared" si="533"/>
        <v>0.9</v>
      </c>
      <c r="N2852" s="24">
        <f t="shared" si="534"/>
        <v>1.2815515655446006</v>
      </c>
      <c r="O2852" s="25">
        <f t="shared" si="535"/>
        <v>7.1187804849321381</v>
      </c>
      <c r="P2852" s="8">
        <f t="shared" si="536"/>
        <v>12</v>
      </c>
      <c r="Q2852" s="8">
        <f t="shared" si="537"/>
        <v>100.99999999999999</v>
      </c>
      <c r="R2852" s="8">
        <f t="shared" si="538"/>
        <v>128.48063595686719</v>
      </c>
      <c r="S2852" s="8">
        <f t="shared" si="539"/>
        <v>129</v>
      </c>
      <c r="T2852" t="s">
        <v>62</v>
      </c>
    </row>
    <row r="2853" spans="1:20" x14ac:dyDescent="0.35">
      <c r="A2853" s="18" t="s">
        <v>5749</v>
      </c>
      <c r="B2853" s="18" t="s">
        <v>5750</v>
      </c>
      <c r="C2853" s="19">
        <v>204.96</v>
      </c>
      <c r="D2853" s="20">
        <f t="shared" si="528"/>
        <v>2.2235339703309796E-5</v>
      </c>
      <c r="E2853" s="10">
        <f>SUM($C$5:C2853)/SUM($C$5:$C$3941)</f>
        <v>0.9910723483797631</v>
      </c>
      <c r="F2853" t="str">
        <f t="shared" si="529"/>
        <v>C</v>
      </c>
      <c r="G2853" s="21">
        <v>6.4049999999999994</v>
      </c>
      <c r="H2853" s="22">
        <f t="shared" si="530"/>
        <v>3.8429999999999995</v>
      </c>
      <c r="I2853" s="23">
        <v>0.61538461538461542</v>
      </c>
      <c r="J2853" s="23">
        <v>1.4839513515868099</v>
      </c>
      <c r="K2853" s="24">
        <f t="shared" si="531"/>
        <v>2.4114209463285659</v>
      </c>
      <c r="L2853" t="str">
        <f t="shared" si="532"/>
        <v>Z</v>
      </c>
      <c r="M2853" s="10">
        <f t="shared" si="533"/>
        <v>0.9</v>
      </c>
      <c r="N2853" s="24">
        <f t="shared" si="534"/>
        <v>1.2815515655446006</v>
      </c>
      <c r="O2853" s="25">
        <f t="shared" si="535"/>
        <v>2.6894950358514293</v>
      </c>
      <c r="P2853" s="8">
        <f t="shared" si="536"/>
        <v>4</v>
      </c>
      <c r="Q2853" s="8">
        <f t="shared" si="537"/>
        <v>32</v>
      </c>
      <c r="R2853" s="8">
        <f t="shared" si="538"/>
        <v>40.808891185522668</v>
      </c>
      <c r="S2853" s="8">
        <f t="shared" si="539"/>
        <v>41</v>
      </c>
      <c r="T2853" t="s">
        <v>62</v>
      </c>
    </row>
    <row r="2854" spans="1:20" x14ac:dyDescent="0.35">
      <c r="A2854" s="18" t="s">
        <v>5751</v>
      </c>
      <c r="B2854" s="18" t="s">
        <v>5752</v>
      </c>
      <c r="C2854" s="19">
        <v>204.73</v>
      </c>
      <c r="D2854" s="20">
        <f t="shared" si="528"/>
        <v>2.2210387868162639E-5</v>
      </c>
      <c r="E2854" s="10">
        <f>SUM($C$5:C2854)/SUM($C$5:$C$3941)</f>
        <v>0.99109455876763131</v>
      </c>
      <c r="F2854" t="str">
        <f t="shared" si="529"/>
        <v>C</v>
      </c>
      <c r="G2854" s="21">
        <v>0.46424036281179137</v>
      </c>
      <c r="H2854" s="22">
        <f t="shared" si="530"/>
        <v>0.27854421768707482</v>
      </c>
      <c r="I2854" s="23">
        <v>8.4807692307692299</v>
      </c>
      <c r="J2854" s="23">
        <v>14.564919424015169</v>
      </c>
      <c r="K2854" s="24">
        <f t="shared" si="531"/>
        <v>1.7174054649632402</v>
      </c>
      <c r="L2854" t="str">
        <f t="shared" si="532"/>
        <v>Y</v>
      </c>
      <c r="M2854" s="10">
        <f t="shared" si="533"/>
        <v>0.9</v>
      </c>
      <c r="N2854" s="24">
        <f t="shared" si="534"/>
        <v>1.2815515655446006</v>
      </c>
      <c r="O2854" s="25">
        <f t="shared" si="535"/>
        <v>26.397279430068508</v>
      </c>
      <c r="P2854" s="8">
        <f t="shared" si="536"/>
        <v>44</v>
      </c>
      <c r="Q2854" s="8">
        <f t="shared" si="537"/>
        <v>440.99999999999994</v>
      </c>
      <c r="R2854" s="8">
        <f t="shared" si="538"/>
        <v>562.71335034663116</v>
      </c>
      <c r="S2854" s="8">
        <f t="shared" si="539"/>
        <v>563</v>
      </c>
      <c r="T2854" t="s">
        <v>62</v>
      </c>
    </row>
    <row r="2855" spans="1:20" x14ac:dyDescent="0.35">
      <c r="A2855" s="18" t="s">
        <v>5753</v>
      </c>
      <c r="B2855" s="18" t="s">
        <v>5754</v>
      </c>
      <c r="C2855" s="19">
        <v>204.36</v>
      </c>
      <c r="D2855" s="20">
        <f t="shared" si="528"/>
        <v>2.2170247959447648E-5</v>
      </c>
      <c r="E2855" s="10">
        <f>SUM($C$5:C2855)/SUM($C$5:$C$3941)</f>
        <v>0.99111672901559078</v>
      </c>
      <c r="F2855" t="str">
        <f t="shared" si="529"/>
        <v>C</v>
      </c>
      <c r="G2855" s="21">
        <v>0.4266388308977036</v>
      </c>
      <c r="H2855" s="22">
        <f t="shared" si="530"/>
        <v>0.25598329853862217</v>
      </c>
      <c r="I2855" s="23">
        <v>9.2115384615384617</v>
      </c>
      <c r="J2855" s="23">
        <v>38.971249603084857</v>
      </c>
      <c r="K2855" s="24">
        <f t="shared" si="531"/>
        <v>4.2306993306062894</v>
      </c>
      <c r="L2855" t="str">
        <f t="shared" si="532"/>
        <v>Z</v>
      </c>
      <c r="M2855" s="10">
        <f t="shared" si="533"/>
        <v>0.9</v>
      </c>
      <c r="N2855" s="24">
        <f t="shared" si="534"/>
        <v>1.2815515655446006</v>
      </c>
      <c r="O2855" s="25">
        <f t="shared" si="535"/>
        <v>70.631009727068019</v>
      </c>
      <c r="P2855" s="8">
        <f t="shared" si="536"/>
        <v>90</v>
      </c>
      <c r="Q2855" s="8">
        <f t="shared" si="537"/>
        <v>479</v>
      </c>
      <c r="R2855" s="8">
        <f t="shared" si="538"/>
        <v>611.75417093419094</v>
      </c>
      <c r="S2855" s="8">
        <f t="shared" si="539"/>
        <v>612</v>
      </c>
      <c r="T2855" t="s">
        <v>175</v>
      </c>
    </row>
    <row r="2856" spans="1:20" x14ac:dyDescent="0.35">
      <c r="A2856" s="18" t="s">
        <v>5755</v>
      </c>
      <c r="B2856" s="18" t="s">
        <v>5756</v>
      </c>
      <c r="C2856" s="19">
        <v>204</v>
      </c>
      <c r="D2856" s="20">
        <f t="shared" si="528"/>
        <v>2.2131192913130358E-5</v>
      </c>
      <c r="E2856" s="10">
        <f>SUM($C$5:C2856)/SUM($C$5:$C$3941)</f>
        <v>0.99113886020850384</v>
      </c>
      <c r="F2856" t="str">
        <f t="shared" si="529"/>
        <v>C</v>
      </c>
      <c r="G2856" s="21">
        <v>12.75</v>
      </c>
      <c r="H2856" s="22">
        <f t="shared" si="530"/>
        <v>7.6499999999999995</v>
      </c>
      <c r="I2856" s="23">
        <v>0.30769230769230771</v>
      </c>
      <c r="J2856" s="23">
        <v>0.72864261495730898</v>
      </c>
      <c r="K2856" s="24">
        <f t="shared" si="531"/>
        <v>2.3680884986112543</v>
      </c>
      <c r="L2856" t="str">
        <f t="shared" si="532"/>
        <v>Z</v>
      </c>
      <c r="M2856" s="10">
        <f t="shared" si="533"/>
        <v>0.9</v>
      </c>
      <c r="N2856" s="24">
        <f t="shared" si="534"/>
        <v>1.2815515655446006</v>
      </c>
      <c r="O2856" s="25">
        <f t="shared" si="535"/>
        <v>1.320582843731348</v>
      </c>
      <c r="P2856" s="8">
        <f t="shared" si="536"/>
        <v>2</v>
      </c>
      <c r="Q2856" s="8">
        <f t="shared" si="537"/>
        <v>16</v>
      </c>
      <c r="R2856" s="8">
        <f t="shared" si="538"/>
        <v>20.452399702596548</v>
      </c>
      <c r="S2856" s="8">
        <f t="shared" si="539"/>
        <v>21</v>
      </c>
      <c r="T2856" t="s">
        <v>62</v>
      </c>
    </row>
    <row r="2857" spans="1:20" x14ac:dyDescent="0.35">
      <c r="A2857" s="18" t="s">
        <v>5757</v>
      </c>
      <c r="B2857" s="18" t="s">
        <v>5758</v>
      </c>
      <c r="C2857" s="19">
        <v>203.75</v>
      </c>
      <c r="D2857" s="20">
        <f t="shared" si="528"/>
        <v>2.2104071353187797E-5</v>
      </c>
      <c r="E2857" s="10">
        <f>SUM($C$5:C2857)/SUM($C$5:$C$3941)</f>
        <v>0.991160964279857</v>
      </c>
      <c r="F2857" t="str">
        <f t="shared" si="529"/>
        <v>C</v>
      </c>
      <c r="G2857" s="21">
        <v>0.43351063829787229</v>
      </c>
      <c r="H2857" s="22">
        <f t="shared" si="530"/>
        <v>0.26010638297872335</v>
      </c>
      <c r="I2857" s="23">
        <v>9.0384615384615383</v>
      </c>
      <c r="J2857" s="23">
        <v>11.777282116741331</v>
      </c>
      <c r="K2857" s="24">
        <f t="shared" si="531"/>
        <v>1.3030184469586152</v>
      </c>
      <c r="L2857" t="str">
        <f t="shared" si="532"/>
        <v>Y</v>
      </c>
      <c r="M2857" s="10">
        <f t="shared" si="533"/>
        <v>0.9</v>
      </c>
      <c r="N2857" s="24">
        <f t="shared" si="534"/>
        <v>1.2815515655446006</v>
      </c>
      <c r="O2857" s="25">
        <f t="shared" si="535"/>
        <v>21.345000127482052</v>
      </c>
      <c r="P2857" s="8">
        <f t="shared" si="536"/>
        <v>40</v>
      </c>
      <c r="Q2857" s="8">
        <f t="shared" si="537"/>
        <v>470</v>
      </c>
      <c r="R2857" s="8">
        <f t="shared" si="538"/>
        <v>601.15771062761462</v>
      </c>
      <c r="S2857" s="8">
        <f t="shared" si="539"/>
        <v>602</v>
      </c>
      <c r="T2857" t="s">
        <v>62</v>
      </c>
    </row>
    <row r="2858" spans="1:20" x14ac:dyDescent="0.35">
      <c r="A2858" s="18" t="s">
        <v>5759</v>
      </c>
      <c r="B2858" s="18" t="s">
        <v>5760</v>
      </c>
      <c r="C2858" s="19">
        <v>203.7</v>
      </c>
      <c r="D2858" s="20">
        <f t="shared" si="528"/>
        <v>2.2098647041199283E-5</v>
      </c>
      <c r="E2858" s="10">
        <f>SUM($C$5:C2858)/SUM($C$5:$C$3941)</f>
        <v>0.99118306292689817</v>
      </c>
      <c r="F2858" t="str">
        <f t="shared" si="529"/>
        <v>C</v>
      </c>
      <c r="G2858" s="21">
        <v>2.1</v>
      </c>
      <c r="H2858" s="22">
        <f t="shared" si="530"/>
        <v>1.26</v>
      </c>
      <c r="I2858" s="23">
        <v>1.865384615384615</v>
      </c>
      <c r="J2858" s="23">
        <v>13.31080770689573</v>
      </c>
      <c r="K2858" s="24">
        <f t="shared" si="531"/>
        <v>7.1356907294698777</v>
      </c>
      <c r="L2858" t="str">
        <f t="shared" si="532"/>
        <v>Z</v>
      </c>
      <c r="M2858" s="10">
        <f t="shared" si="533"/>
        <v>0.9</v>
      </c>
      <c r="N2858" s="24">
        <f t="shared" si="534"/>
        <v>1.2815515655446006</v>
      </c>
      <c r="O2858" s="25">
        <f t="shared" si="535"/>
        <v>24.124342898834428</v>
      </c>
      <c r="P2858" s="8">
        <f t="shared" si="536"/>
        <v>28</v>
      </c>
      <c r="Q2858" s="8">
        <f t="shared" si="537"/>
        <v>96.999999999999972</v>
      </c>
      <c r="R2858" s="8">
        <f t="shared" si="538"/>
        <v>124.083944959956</v>
      </c>
      <c r="S2858" s="8">
        <f t="shared" si="539"/>
        <v>125</v>
      </c>
      <c r="T2858" t="s">
        <v>175</v>
      </c>
    </row>
    <row r="2859" spans="1:20" x14ac:dyDescent="0.35">
      <c r="A2859" s="18" t="s">
        <v>5761</v>
      </c>
      <c r="B2859" s="18" t="s">
        <v>5762</v>
      </c>
      <c r="C2859" s="19">
        <v>203.55</v>
      </c>
      <c r="D2859" s="20">
        <f t="shared" si="528"/>
        <v>2.208237410523375E-5</v>
      </c>
      <c r="E2859" s="10">
        <f>SUM($C$5:C2859)/SUM($C$5:$C$3941)</f>
        <v>0.99120514530100345</v>
      </c>
      <c r="F2859" t="str">
        <f t="shared" si="529"/>
        <v>C</v>
      </c>
      <c r="G2859" s="21">
        <v>2.5765822784810131</v>
      </c>
      <c r="H2859" s="22">
        <f t="shared" si="530"/>
        <v>1.5459493670886078</v>
      </c>
      <c r="I2859" s="23">
        <v>1.5192307692307689</v>
      </c>
      <c r="J2859" s="23">
        <v>4.4479137414729291</v>
      </c>
      <c r="K2859" s="24">
        <f t="shared" si="531"/>
        <v>2.9277406905897765</v>
      </c>
      <c r="L2859" t="str">
        <f t="shared" si="532"/>
        <v>Z</v>
      </c>
      <c r="M2859" s="10">
        <f t="shared" si="533"/>
        <v>0.9</v>
      </c>
      <c r="N2859" s="24">
        <f t="shared" si="534"/>
        <v>1.2815515655446006</v>
      </c>
      <c r="O2859" s="25">
        <f t="shared" si="535"/>
        <v>8.061343732592702</v>
      </c>
      <c r="P2859" s="8">
        <f t="shared" si="536"/>
        <v>12</v>
      </c>
      <c r="Q2859" s="8">
        <f t="shared" si="537"/>
        <v>78.999999999999986</v>
      </c>
      <c r="R2859" s="8">
        <f t="shared" si="538"/>
        <v>101.09528724469243</v>
      </c>
      <c r="S2859" s="8">
        <f t="shared" si="539"/>
        <v>102</v>
      </c>
      <c r="T2859" t="s">
        <v>62</v>
      </c>
    </row>
    <row r="2860" spans="1:20" x14ac:dyDescent="0.35">
      <c r="A2860" s="18" t="s">
        <v>5763</v>
      </c>
      <c r="B2860" s="18" t="s">
        <v>5764</v>
      </c>
      <c r="C2860" s="19">
        <v>202.74</v>
      </c>
      <c r="D2860" s="20">
        <f t="shared" si="528"/>
        <v>2.1994500251019848E-5</v>
      </c>
      <c r="E2860" s="10">
        <f>SUM($C$5:C2860)/SUM($C$5:$C$3941)</f>
        <v>0.99122713980125454</v>
      </c>
      <c r="F2860" t="str">
        <f t="shared" si="529"/>
        <v>C</v>
      </c>
      <c r="G2860" s="21">
        <v>2.2036956521739128</v>
      </c>
      <c r="H2860" s="22">
        <f t="shared" si="530"/>
        <v>1.3222173913043476</v>
      </c>
      <c r="I2860" s="23">
        <v>1.7692307692307689</v>
      </c>
      <c r="J2860" s="23">
        <v>7.5631080461838192</v>
      </c>
      <c r="K2860" s="24">
        <f t="shared" si="531"/>
        <v>4.2748002000169416</v>
      </c>
      <c r="L2860" t="str">
        <f t="shared" si="532"/>
        <v>Z</v>
      </c>
      <c r="M2860" s="10">
        <f t="shared" si="533"/>
        <v>0.9</v>
      </c>
      <c r="N2860" s="24">
        <f t="shared" si="534"/>
        <v>1.2815515655446006</v>
      </c>
      <c r="O2860" s="25">
        <f t="shared" si="535"/>
        <v>13.707283277223699</v>
      </c>
      <c r="P2860" s="8">
        <f t="shared" si="536"/>
        <v>18</v>
      </c>
      <c r="Q2860" s="8">
        <f t="shared" si="537"/>
        <v>91.999999999999986</v>
      </c>
      <c r="R2860" s="8">
        <f t="shared" si="538"/>
        <v>117.96616985647769</v>
      </c>
      <c r="S2860" s="8">
        <f t="shared" si="539"/>
        <v>118</v>
      </c>
      <c r="T2860" t="s">
        <v>175</v>
      </c>
    </row>
    <row r="2861" spans="1:20" x14ac:dyDescent="0.35">
      <c r="A2861" s="18" t="s">
        <v>5765</v>
      </c>
      <c r="B2861" s="18" t="s">
        <v>5766</v>
      </c>
      <c r="C2861" s="19">
        <v>202.62</v>
      </c>
      <c r="D2861" s="20">
        <f t="shared" si="528"/>
        <v>2.1981481902247418E-5</v>
      </c>
      <c r="E2861" s="10">
        <f>SUM($C$5:C2861)/SUM($C$5:$C$3941)</f>
        <v>0.99124912128315668</v>
      </c>
      <c r="F2861" t="str">
        <f t="shared" si="529"/>
        <v>C</v>
      </c>
      <c r="G2861" s="21">
        <v>0.33490909090909088</v>
      </c>
      <c r="H2861" s="22">
        <f t="shared" si="530"/>
        <v>0.20094545454545451</v>
      </c>
      <c r="I2861" s="23">
        <v>11.63461538461539</v>
      </c>
      <c r="J2861" s="23">
        <v>73.690670079134932</v>
      </c>
      <c r="K2861" s="24">
        <f t="shared" si="531"/>
        <v>6.3337435439917593</v>
      </c>
      <c r="L2861" t="str">
        <f t="shared" si="532"/>
        <v>Z</v>
      </c>
      <c r="M2861" s="10">
        <f t="shared" si="533"/>
        <v>0.9</v>
      </c>
      <c r="N2861" s="24">
        <f t="shared" si="534"/>
        <v>1.2815515655446006</v>
      </c>
      <c r="O2861" s="25">
        <f t="shared" si="535"/>
        <v>133.55605704625748</v>
      </c>
      <c r="P2861" s="8">
        <f t="shared" si="536"/>
        <v>157</v>
      </c>
      <c r="Q2861" s="8">
        <f t="shared" si="537"/>
        <v>605.00000000000034</v>
      </c>
      <c r="R2861" s="8">
        <f t="shared" si="538"/>
        <v>775.98547434084389</v>
      </c>
      <c r="S2861" s="8">
        <f t="shared" si="539"/>
        <v>776</v>
      </c>
      <c r="T2861" t="s">
        <v>175</v>
      </c>
    </row>
    <row r="2862" spans="1:20" x14ac:dyDescent="0.35">
      <c r="A2862" s="18" t="s">
        <v>5767</v>
      </c>
      <c r="B2862" s="18" t="s">
        <v>5768</v>
      </c>
      <c r="C2862" s="19">
        <v>202.08</v>
      </c>
      <c r="D2862" s="20">
        <f t="shared" si="528"/>
        <v>2.1922899332771486E-5</v>
      </c>
      <c r="E2862" s="10">
        <f>SUM($C$5:C2862)/SUM($C$5:$C$3941)</f>
        <v>0.99127104418248946</v>
      </c>
      <c r="F2862" t="str">
        <f t="shared" si="529"/>
        <v>C</v>
      </c>
      <c r="G2862" s="21">
        <v>1.906415094339623</v>
      </c>
      <c r="H2862" s="22">
        <f t="shared" si="530"/>
        <v>1.1438490566037738</v>
      </c>
      <c r="I2862" s="23">
        <v>2.0384615384615379</v>
      </c>
      <c r="J2862" s="23">
        <v>6.0648829691812063</v>
      </c>
      <c r="K2862" s="24">
        <f t="shared" si="531"/>
        <v>2.9752256075228569</v>
      </c>
      <c r="L2862" t="str">
        <f t="shared" si="532"/>
        <v>Z</v>
      </c>
      <c r="M2862" s="10">
        <f t="shared" si="533"/>
        <v>0.9</v>
      </c>
      <c r="N2862" s="24">
        <f t="shared" si="534"/>
        <v>1.2815515655446006</v>
      </c>
      <c r="O2862" s="25">
        <f t="shared" si="535"/>
        <v>10.991918718353297</v>
      </c>
      <c r="P2862" s="8">
        <f t="shared" si="536"/>
        <v>16</v>
      </c>
      <c r="Q2862" s="8">
        <f t="shared" si="537"/>
        <v>105.99999999999997</v>
      </c>
      <c r="R2862" s="8">
        <f t="shared" si="538"/>
        <v>136.1393182055331</v>
      </c>
      <c r="S2862" s="8">
        <f t="shared" si="539"/>
        <v>137</v>
      </c>
      <c r="T2862" t="s">
        <v>62</v>
      </c>
    </row>
    <row r="2863" spans="1:20" x14ac:dyDescent="0.35">
      <c r="A2863" s="18" t="s">
        <v>5769</v>
      </c>
      <c r="B2863" s="18" t="s">
        <v>5770</v>
      </c>
      <c r="C2863" s="19">
        <v>201.6</v>
      </c>
      <c r="D2863" s="20">
        <f t="shared" si="528"/>
        <v>2.1870825937681765E-5</v>
      </c>
      <c r="E2863" s="10">
        <f>SUM($C$5:C2863)/SUM($C$5:$C$3941)</f>
        <v>0.99129291500842709</v>
      </c>
      <c r="F2863" t="str">
        <f t="shared" si="529"/>
        <v>C</v>
      </c>
      <c r="G2863" s="21">
        <v>2.1</v>
      </c>
      <c r="H2863" s="22">
        <f t="shared" si="530"/>
        <v>1.26</v>
      </c>
      <c r="I2863" s="23">
        <v>1.846153846153846</v>
      </c>
      <c r="J2863" s="23">
        <v>12.23204504952113</v>
      </c>
      <c r="K2863" s="24">
        <f t="shared" si="531"/>
        <v>6.6256910684906121</v>
      </c>
      <c r="L2863" t="str">
        <f t="shared" si="532"/>
        <v>Z</v>
      </c>
      <c r="M2863" s="10">
        <f t="shared" si="533"/>
        <v>0.9</v>
      </c>
      <c r="N2863" s="24">
        <f t="shared" si="534"/>
        <v>1.2815515655446006</v>
      </c>
      <c r="O2863" s="25">
        <f t="shared" si="535"/>
        <v>22.169206830008147</v>
      </c>
      <c r="P2863" s="8">
        <f t="shared" si="536"/>
        <v>26</v>
      </c>
      <c r="Q2863" s="8">
        <f t="shared" si="537"/>
        <v>96</v>
      </c>
      <c r="R2863" s="8">
        <f t="shared" si="538"/>
        <v>123.44267996967353</v>
      </c>
      <c r="S2863" s="8">
        <f t="shared" si="539"/>
        <v>124</v>
      </c>
      <c r="T2863" t="s">
        <v>175</v>
      </c>
    </row>
    <row r="2864" spans="1:20" x14ac:dyDescent="0.35">
      <c r="A2864" s="18" t="s">
        <v>5771</v>
      </c>
      <c r="B2864" s="18" t="s">
        <v>5772</v>
      </c>
      <c r="C2864" s="19">
        <v>201.49</v>
      </c>
      <c r="D2864" s="20">
        <f t="shared" si="528"/>
        <v>2.1858892451307042E-5</v>
      </c>
      <c r="E2864" s="10">
        <f>SUM($C$5:C2864)/SUM($C$5:$C$3941)</f>
        <v>0.99131477390087841</v>
      </c>
      <c r="F2864" t="str">
        <f t="shared" si="529"/>
        <v>C</v>
      </c>
      <c r="G2864" s="21">
        <v>4.0297999999999998</v>
      </c>
      <c r="H2864" s="22">
        <f t="shared" si="530"/>
        <v>2.4178799999999998</v>
      </c>
      <c r="I2864" s="23">
        <v>0.96153846153846156</v>
      </c>
      <c r="J2864" s="23">
        <v>1.481408159740794</v>
      </c>
      <c r="K2864" s="24">
        <f t="shared" si="531"/>
        <v>1.5406644861304257</v>
      </c>
      <c r="L2864" t="str">
        <f t="shared" si="532"/>
        <v>Y</v>
      </c>
      <c r="M2864" s="10">
        <f t="shared" si="533"/>
        <v>0.9</v>
      </c>
      <c r="N2864" s="24">
        <f t="shared" si="534"/>
        <v>1.2815515655446006</v>
      </c>
      <c r="O2864" s="25">
        <f t="shared" si="535"/>
        <v>2.6848857864728943</v>
      </c>
      <c r="P2864" s="8">
        <f t="shared" si="536"/>
        <v>5</v>
      </c>
      <c r="Q2864" s="8">
        <f t="shared" si="537"/>
        <v>50</v>
      </c>
      <c r="R2864" s="8">
        <f t="shared" si="538"/>
        <v>64.31060993543116</v>
      </c>
      <c r="S2864" s="8">
        <f t="shared" si="539"/>
        <v>65</v>
      </c>
      <c r="T2864" t="s">
        <v>62</v>
      </c>
    </row>
    <row r="2865" spans="1:20" x14ac:dyDescent="0.35">
      <c r="A2865" s="18" t="s">
        <v>5773</v>
      </c>
      <c r="B2865" s="18" t="s">
        <v>5774</v>
      </c>
      <c r="C2865" s="19">
        <v>200.53</v>
      </c>
      <c r="D2865" s="20">
        <f t="shared" si="528"/>
        <v>2.1754745661127603E-5</v>
      </c>
      <c r="E2865" s="10">
        <f>SUM($C$5:C2865)/SUM($C$5:$C$3941)</f>
        <v>0.99133652864653954</v>
      </c>
      <c r="F2865" t="str">
        <f t="shared" si="529"/>
        <v>C</v>
      </c>
      <c r="G2865" s="21">
        <v>0.6596381578947369</v>
      </c>
      <c r="H2865" s="22">
        <f t="shared" si="530"/>
        <v>0.39578289473684214</v>
      </c>
      <c r="I2865" s="23">
        <v>5.8461538461538458</v>
      </c>
      <c r="J2865" s="23">
        <v>26.519977386930751</v>
      </c>
      <c r="K2865" s="24">
        <f t="shared" si="531"/>
        <v>4.5363119214486813</v>
      </c>
      <c r="L2865" t="str">
        <f t="shared" si="532"/>
        <v>Z</v>
      </c>
      <c r="M2865" s="10">
        <f t="shared" si="533"/>
        <v>0.9</v>
      </c>
      <c r="N2865" s="24">
        <f t="shared" si="534"/>
        <v>1.2815515655446006</v>
      </c>
      <c r="O2865" s="25">
        <f t="shared" si="535"/>
        <v>48.064478297602697</v>
      </c>
      <c r="P2865" s="8">
        <f t="shared" si="536"/>
        <v>60</v>
      </c>
      <c r="Q2865" s="8">
        <f t="shared" si="537"/>
        <v>304</v>
      </c>
      <c r="R2865" s="8">
        <f t="shared" si="538"/>
        <v>391.94333109961696</v>
      </c>
      <c r="S2865" s="8">
        <f t="shared" si="539"/>
        <v>392</v>
      </c>
      <c r="T2865" t="s">
        <v>175</v>
      </c>
    </row>
    <row r="2866" spans="1:20" x14ac:dyDescent="0.35">
      <c r="A2866" s="18" t="s">
        <v>5775</v>
      </c>
      <c r="B2866" s="18" t="s">
        <v>5776</v>
      </c>
      <c r="C2866" s="19">
        <v>199.5</v>
      </c>
      <c r="D2866" s="20">
        <f t="shared" si="528"/>
        <v>2.1643004834164247E-5</v>
      </c>
      <c r="E2866" s="10">
        <f>SUM($C$5:C2866)/SUM($C$5:$C$3941)</f>
        <v>0.99135817165137363</v>
      </c>
      <c r="F2866" t="str">
        <f t="shared" si="529"/>
        <v>C</v>
      </c>
      <c r="G2866" s="21">
        <v>0.42</v>
      </c>
      <c r="H2866" s="22">
        <f t="shared" si="530"/>
        <v>0.252</v>
      </c>
      <c r="I2866" s="23">
        <v>9.134615384615385</v>
      </c>
      <c r="J2866" s="23">
        <v>14.87599572696827</v>
      </c>
      <c r="K2866" s="24">
        <f t="shared" si="531"/>
        <v>1.6285300585312632</v>
      </c>
      <c r="L2866" t="str">
        <f t="shared" si="532"/>
        <v>Y</v>
      </c>
      <c r="M2866" s="10">
        <f t="shared" si="533"/>
        <v>0.9</v>
      </c>
      <c r="N2866" s="24">
        <f t="shared" si="534"/>
        <v>1.2815515655446006</v>
      </c>
      <c r="O2866" s="25">
        <f t="shared" si="535"/>
        <v>26.961070265710624</v>
      </c>
      <c r="P2866" s="8">
        <f t="shared" si="536"/>
        <v>46</v>
      </c>
      <c r="Q2866" s="8">
        <f t="shared" si="537"/>
        <v>475</v>
      </c>
      <c r="R2866" s="8">
        <f t="shared" si="538"/>
        <v>613.99033134417266</v>
      </c>
      <c r="S2866" s="8">
        <f t="shared" si="539"/>
        <v>614</v>
      </c>
      <c r="T2866" t="s">
        <v>62</v>
      </c>
    </row>
    <row r="2867" spans="1:20" x14ac:dyDescent="0.35">
      <c r="A2867" s="18" t="s">
        <v>5777</v>
      </c>
      <c r="B2867" s="18" t="s">
        <v>5778</v>
      </c>
      <c r="C2867" s="19">
        <v>199.22</v>
      </c>
      <c r="D2867" s="20">
        <f t="shared" si="528"/>
        <v>2.161262868702858E-5</v>
      </c>
      <c r="E2867" s="10">
        <f>SUM($C$5:C2867)/SUM($C$5:$C$3941)</f>
        <v>0.99137978428006079</v>
      </c>
      <c r="F2867" t="str">
        <f t="shared" si="529"/>
        <v>C</v>
      </c>
      <c r="G2867" s="21">
        <v>0.59825825825825829</v>
      </c>
      <c r="H2867" s="22">
        <f t="shared" si="530"/>
        <v>0.35895495495495494</v>
      </c>
      <c r="I2867" s="23">
        <v>6.4038461538461542</v>
      </c>
      <c r="J2867" s="23">
        <v>15.66845164889966</v>
      </c>
      <c r="K2867" s="24">
        <f t="shared" si="531"/>
        <v>2.4467251824107574</v>
      </c>
      <c r="L2867" t="str">
        <f t="shared" si="532"/>
        <v>Z</v>
      </c>
      <c r="M2867" s="10">
        <f t="shared" si="533"/>
        <v>0.9</v>
      </c>
      <c r="N2867" s="24">
        <f t="shared" si="534"/>
        <v>1.2815515655446006</v>
      </c>
      <c r="O2867" s="25">
        <f t="shared" si="535"/>
        <v>28.397307556027798</v>
      </c>
      <c r="P2867" s="8">
        <f t="shared" si="536"/>
        <v>42</v>
      </c>
      <c r="Q2867" s="8">
        <f t="shared" si="537"/>
        <v>333</v>
      </c>
      <c r="R2867" s="8">
        <f t="shared" si="538"/>
        <v>430.74191871945118</v>
      </c>
      <c r="S2867" s="8">
        <f t="shared" si="539"/>
        <v>431</v>
      </c>
      <c r="T2867" t="s">
        <v>175</v>
      </c>
    </row>
    <row r="2868" spans="1:20" x14ac:dyDescent="0.35">
      <c r="A2868" s="18" t="s">
        <v>5779</v>
      </c>
      <c r="B2868" s="18" t="s">
        <v>5780</v>
      </c>
      <c r="C2868" s="19">
        <v>198.95</v>
      </c>
      <c r="D2868" s="20">
        <f t="shared" si="528"/>
        <v>2.1583337402290612E-5</v>
      </c>
      <c r="E2868" s="10">
        <f>SUM($C$5:C2868)/SUM($C$5:$C$3941)</f>
        <v>0.991401367617463</v>
      </c>
      <c r="F2868" t="str">
        <f t="shared" si="529"/>
        <v>C</v>
      </c>
      <c r="G2868" s="21">
        <v>2.186263736263736</v>
      </c>
      <c r="H2868" s="22">
        <f t="shared" si="530"/>
        <v>1.3117582417582416</v>
      </c>
      <c r="I2868" s="23">
        <v>1.75</v>
      </c>
      <c r="J2868" s="23">
        <v>12.478805561242391</v>
      </c>
      <c r="K2868" s="24">
        <f t="shared" si="531"/>
        <v>7.130746034995652</v>
      </c>
      <c r="L2868" t="str">
        <f t="shared" si="532"/>
        <v>Z</v>
      </c>
      <c r="M2868" s="10">
        <f t="shared" si="533"/>
        <v>0.9</v>
      </c>
      <c r="N2868" s="24">
        <f t="shared" si="534"/>
        <v>1.2815515655446006</v>
      </c>
      <c r="O2868" s="25">
        <f t="shared" si="535"/>
        <v>22.616432522824041</v>
      </c>
      <c r="P2868" s="8">
        <f t="shared" si="536"/>
        <v>27</v>
      </c>
      <c r="Q2868" s="8">
        <f t="shared" si="537"/>
        <v>91</v>
      </c>
      <c r="R2868" s="8">
        <f t="shared" si="538"/>
        <v>117.79010074190789</v>
      </c>
      <c r="S2868" s="8">
        <f t="shared" si="539"/>
        <v>118</v>
      </c>
      <c r="T2868" t="s">
        <v>175</v>
      </c>
    </row>
    <row r="2869" spans="1:20" x14ac:dyDescent="0.35">
      <c r="A2869" s="18" t="s">
        <v>5781</v>
      </c>
      <c r="B2869" s="18" t="s">
        <v>5782</v>
      </c>
      <c r="C2869" s="19">
        <v>198.36</v>
      </c>
      <c r="D2869" s="20">
        <f t="shared" si="528"/>
        <v>2.1519330520826168E-5</v>
      </c>
      <c r="E2869" s="10">
        <f>SUM($C$5:C2869)/SUM($C$5:$C$3941)</f>
        <v>0.99142288694798375</v>
      </c>
      <c r="F2869" t="str">
        <f t="shared" si="529"/>
        <v>C</v>
      </c>
      <c r="G2869" s="21">
        <v>7.6292307692307686</v>
      </c>
      <c r="H2869" s="22">
        <f t="shared" si="530"/>
        <v>4.5775384615384613</v>
      </c>
      <c r="I2869" s="23">
        <v>0.5</v>
      </c>
      <c r="J2869" s="23">
        <v>0.87447463219520616</v>
      </c>
      <c r="K2869" s="24">
        <f t="shared" si="531"/>
        <v>1.7489492643904123</v>
      </c>
      <c r="L2869" t="str">
        <f t="shared" si="532"/>
        <v>Y</v>
      </c>
      <c r="M2869" s="10">
        <f t="shared" si="533"/>
        <v>0.9</v>
      </c>
      <c r="N2869" s="24">
        <f t="shared" si="534"/>
        <v>1.2815515655446006</v>
      </c>
      <c r="O2869" s="25">
        <f t="shared" si="535"/>
        <v>1.584886984167033</v>
      </c>
      <c r="P2869" s="8">
        <f t="shared" si="536"/>
        <v>3</v>
      </c>
      <c r="Q2869" s="8">
        <f t="shared" si="537"/>
        <v>26</v>
      </c>
      <c r="R2869" s="8">
        <f t="shared" si="538"/>
        <v>33.704327863702716</v>
      </c>
      <c r="S2869" s="8">
        <f t="shared" si="539"/>
        <v>34</v>
      </c>
      <c r="T2869" t="s">
        <v>62</v>
      </c>
    </row>
    <row r="2870" spans="1:20" x14ac:dyDescent="0.35">
      <c r="A2870" s="18" t="s">
        <v>5783</v>
      </c>
      <c r="B2870" s="18" t="s">
        <v>5784</v>
      </c>
      <c r="C2870" s="19">
        <v>197.98</v>
      </c>
      <c r="D2870" s="20">
        <f t="shared" si="528"/>
        <v>2.1478105749713473E-5</v>
      </c>
      <c r="E2870" s="10">
        <f>SUM($C$5:C2870)/SUM($C$5:$C$3941)</f>
        <v>0.99144436505373346</v>
      </c>
      <c r="F2870" t="str">
        <f t="shared" si="529"/>
        <v>C</v>
      </c>
      <c r="G2870" s="21">
        <v>4.499545454545455</v>
      </c>
      <c r="H2870" s="22">
        <f t="shared" si="530"/>
        <v>2.699727272727273</v>
      </c>
      <c r="I2870" s="23">
        <v>0.84615384615384615</v>
      </c>
      <c r="J2870" s="23">
        <v>4.4913189267026521</v>
      </c>
      <c r="K2870" s="24">
        <f t="shared" si="531"/>
        <v>5.3079223679213161</v>
      </c>
      <c r="L2870" t="str">
        <f t="shared" si="532"/>
        <v>Z</v>
      </c>
      <c r="M2870" s="10">
        <f t="shared" si="533"/>
        <v>0.9</v>
      </c>
      <c r="N2870" s="24">
        <f t="shared" si="534"/>
        <v>1.2815515655446006</v>
      </c>
      <c r="O2870" s="25">
        <f t="shared" si="535"/>
        <v>8.1400107522902978</v>
      </c>
      <c r="P2870" s="8">
        <f t="shared" si="536"/>
        <v>10</v>
      </c>
      <c r="Q2870" s="8">
        <f t="shared" si="537"/>
        <v>44</v>
      </c>
      <c r="R2870" s="8">
        <f t="shared" si="538"/>
        <v>57.092806119720272</v>
      </c>
      <c r="S2870" s="8">
        <f t="shared" si="539"/>
        <v>58</v>
      </c>
      <c r="T2870" t="s">
        <v>175</v>
      </c>
    </row>
    <row r="2871" spans="1:20" x14ac:dyDescent="0.35">
      <c r="A2871" s="18" t="s">
        <v>5785</v>
      </c>
      <c r="B2871" s="18" t="s">
        <v>5786</v>
      </c>
      <c r="C2871" s="19">
        <v>197.93</v>
      </c>
      <c r="D2871" s="20">
        <f t="shared" si="528"/>
        <v>2.147268143772496E-5</v>
      </c>
      <c r="E2871" s="10">
        <f>SUM($C$5:C2871)/SUM($C$5:$C$3941)</f>
        <v>0.99146583773517116</v>
      </c>
      <c r="F2871" t="str">
        <f t="shared" si="529"/>
        <v>C</v>
      </c>
      <c r="G2871" s="21">
        <v>1.4239568345323741</v>
      </c>
      <c r="H2871" s="22">
        <f t="shared" si="530"/>
        <v>0.85437410071942443</v>
      </c>
      <c r="I2871" s="23">
        <v>2.6730769230769229</v>
      </c>
      <c r="J2871" s="23">
        <v>5.5473758284617878</v>
      </c>
      <c r="K2871" s="24">
        <f t="shared" si="531"/>
        <v>2.0752772883454171</v>
      </c>
      <c r="L2871" t="str">
        <f t="shared" si="532"/>
        <v>Z</v>
      </c>
      <c r="M2871" s="10">
        <f t="shared" si="533"/>
        <v>0.9</v>
      </c>
      <c r="N2871" s="24">
        <f t="shared" si="534"/>
        <v>1.2815515655446006</v>
      </c>
      <c r="O2871" s="25">
        <f t="shared" si="535"/>
        <v>10.053995191079821</v>
      </c>
      <c r="P2871" s="8">
        <f t="shared" si="536"/>
        <v>16</v>
      </c>
      <c r="Q2871" s="8">
        <f t="shared" si="537"/>
        <v>139</v>
      </c>
      <c r="R2871" s="8">
        <f t="shared" si="538"/>
        <v>180.38414430224648</v>
      </c>
      <c r="S2871" s="8">
        <f t="shared" si="539"/>
        <v>181</v>
      </c>
      <c r="T2871" t="s">
        <v>62</v>
      </c>
    </row>
    <row r="2872" spans="1:20" x14ac:dyDescent="0.35">
      <c r="A2872" s="18" t="s">
        <v>5787</v>
      </c>
      <c r="B2872" s="18" t="s">
        <v>5788</v>
      </c>
      <c r="C2872" s="19">
        <v>197.54</v>
      </c>
      <c r="D2872" s="20">
        <f t="shared" si="528"/>
        <v>2.1430371804214562E-5</v>
      </c>
      <c r="E2872" s="10">
        <f>SUM($C$5:C2872)/SUM($C$5:$C$3941)</f>
        <v>0.99148726810697529</v>
      </c>
      <c r="F2872" t="str">
        <f t="shared" si="529"/>
        <v>C</v>
      </c>
      <c r="G2872" s="21">
        <v>3.6581481481481481</v>
      </c>
      <c r="H2872" s="22">
        <f t="shared" si="530"/>
        <v>2.1948888888888889</v>
      </c>
      <c r="I2872" s="23">
        <v>1.038461538461539</v>
      </c>
      <c r="J2872" s="23">
        <v>2.24884753457984</v>
      </c>
      <c r="K2872" s="24">
        <f t="shared" si="531"/>
        <v>2.1655568851509561</v>
      </c>
      <c r="L2872" t="str">
        <f t="shared" si="532"/>
        <v>Z</v>
      </c>
      <c r="M2872" s="10">
        <f t="shared" si="533"/>
        <v>0.9</v>
      </c>
      <c r="N2872" s="24">
        <f t="shared" si="534"/>
        <v>1.2815515655446006</v>
      </c>
      <c r="O2872" s="25">
        <f t="shared" si="535"/>
        <v>4.0757833969231614</v>
      </c>
      <c r="P2872" s="8">
        <f t="shared" si="536"/>
        <v>7</v>
      </c>
      <c r="Q2872" s="8">
        <f t="shared" si="537"/>
        <v>54.000000000000028</v>
      </c>
      <c r="R2872" s="8">
        <f t="shared" si="538"/>
        <v>70.146435588972068</v>
      </c>
      <c r="S2872" s="8">
        <f t="shared" si="539"/>
        <v>71</v>
      </c>
      <c r="T2872" t="s">
        <v>62</v>
      </c>
    </row>
    <row r="2873" spans="1:20" x14ac:dyDescent="0.35">
      <c r="A2873" s="18" t="s">
        <v>5789</v>
      </c>
      <c r="B2873" s="18" t="s">
        <v>5790</v>
      </c>
      <c r="C2873" s="19">
        <v>197.09</v>
      </c>
      <c r="D2873" s="20">
        <f t="shared" si="528"/>
        <v>2.1381552996317955E-5</v>
      </c>
      <c r="E2873" s="10">
        <f>SUM($C$5:C2873)/SUM($C$5:$C$3941)</f>
        <v>0.99150864965997165</v>
      </c>
      <c r="F2873" t="str">
        <f t="shared" si="529"/>
        <v>C</v>
      </c>
      <c r="G2873" s="21">
        <v>1.7138260869565221</v>
      </c>
      <c r="H2873" s="22">
        <f t="shared" si="530"/>
        <v>1.0282956521739133</v>
      </c>
      <c r="I2873" s="23">
        <v>2.2115384615384621</v>
      </c>
      <c r="J2873" s="23">
        <v>5.7269111493210021</v>
      </c>
      <c r="K2873" s="24">
        <f t="shared" si="531"/>
        <v>2.5895598240408004</v>
      </c>
      <c r="L2873" t="str">
        <f t="shared" si="532"/>
        <v>Z</v>
      </c>
      <c r="M2873" s="10">
        <f t="shared" si="533"/>
        <v>0.9</v>
      </c>
      <c r="N2873" s="24">
        <f t="shared" si="534"/>
        <v>1.2815515655446006</v>
      </c>
      <c r="O2873" s="25">
        <f t="shared" si="535"/>
        <v>10.379382781242073</v>
      </c>
      <c r="P2873" s="8">
        <f t="shared" si="536"/>
        <v>15</v>
      </c>
      <c r="Q2873" s="8">
        <f t="shared" si="537"/>
        <v>115.00000000000003</v>
      </c>
      <c r="R2873" s="8">
        <f t="shared" si="538"/>
        <v>149.55637094208643</v>
      </c>
      <c r="S2873" s="8">
        <f t="shared" si="539"/>
        <v>150</v>
      </c>
      <c r="T2873" t="s">
        <v>62</v>
      </c>
    </row>
    <row r="2874" spans="1:20" x14ac:dyDescent="0.35">
      <c r="A2874" s="18" t="s">
        <v>5791</v>
      </c>
      <c r="B2874" s="18" t="s">
        <v>5792</v>
      </c>
      <c r="C2874" s="19">
        <v>196.65</v>
      </c>
      <c r="D2874" s="20">
        <f t="shared" si="528"/>
        <v>2.1333819050819044E-5</v>
      </c>
      <c r="E2874" s="10">
        <f>SUM($C$5:C2874)/SUM($C$5:$C$3941)</f>
        <v>0.99152998347902244</v>
      </c>
      <c r="F2874" t="str">
        <f t="shared" si="529"/>
        <v>C</v>
      </c>
      <c r="G2874" s="21">
        <v>0.82974683544303796</v>
      </c>
      <c r="H2874" s="22">
        <f t="shared" si="530"/>
        <v>0.49784810126582274</v>
      </c>
      <c r="I2874" s="23">
        <v>4.5576923076923066</v>
      </c>
      <c r="J2874" s="23">
        <v>12.337434604055719</v>
      </c>
      <c r="K2874" s="24">
        <f t="shared" si="531"/>
        <v>2.70694767683923</v>
      </c>
      <c r="L2874" t="str">
        <f t="shared" si="532"/>
        <v>Z</v>
      </c>
      <c r="M2874" s="10">
        <f t="shared" si="533"/>
        <v>0.9</v>
      </c>
      <c r="N2874" s="24">
        <f t="shared" si="534"/>
        <v>1.2815515655446006</v>
      </c>
      <c r="O2874" s="25">
        <f t="shared" si="535"/>
        <v>22.360213552329792</v>
      </c>
      <c r="P2874" s="8">
        <f t="shared" si="536"/>
        <v>32</v>
      </c>
      <c r="Q2874" s="8">
        <f t="shared" si="537"/>
        <v>236.99999999999994</v>
      </c>
      <c r="R2874" s="8">
        <f t="shared" si="538"/>
        <v>308.56079391148023</v>
      </c>
      <c r="S2874" s="8">
        <f t="shared" si="539"/>
        <v>309</v>
      </c>
      <c r="T2874" t="s">
        <v>62</v>
      </c>
    </row>
    <row r="2875" spans="1:20" x14ac:dyDescent="0.35">
      <c r="A2875" s="18" t="s">
        <v>5793</v>
      </c>
      <c r="B2875" s="18" t="s">
        <v>5794</v>
      </c>
      <c r="C2875" s="19">
        <v>196.5</v>
      </c>
      <c r="D2875" s="20">
        <f t="shared" si="528"/>
        <v>2.1317546114853507E-5</v>
      </c>
      <c r="E2875" s="10">
        <f>SUM($C$5:C2875)/SUM($C$5:$C$3941)</f>
        <v>0.99155130102513733</v>
      </c>
      <c r="F2875" t="str">
        <f t="shared" si="529"/>
        <v>C</v>
      </c>
      <c r="G2875" s="21">
        <v>2.232954545454545</v>
      </c>
      <c r="H2875" s="22">
        <f t="shared" si="530"/>
        <v>1.3397727272727269</v>
      </c>
      <c r="I2875" s="23">
        <v>1.6923076923076921</v>
      </c>
      <c r="J2875" s="23">
        <v>9.8170289454210007</v>
      </c>
      <c r="K2875" s="24">
        <f t="shared" si="531"/>
        <v>5.8009716495669554</v>
      </c>
      <c r="L2875" t="str">
        <f t="shared" si="532"/>
        <v>Z</v>
      </c>
      <c r="M2875" s="10">
        <f t="shared" si="533"/>
        <v>0.9</v>
      </c>
      <c r="N2875" s="24">
        <f t="shared" si="534"/>
        <v>1.2815515655446006</v>
      </c>
      <c r="O2875" s="25">
        <f t="shared" si="535"/>
        <v>17.79226157736683</v>
      </c>
      <c r="P2875" s="8">
        <f t="shared" si="536"/>
        <v>22</v>
      </c>
      <c r="Q2875" s="8">
        <f t="shared" si="537"/>
        <v>87.999999999999986</v>
      </c>
      <c r="R2875" s="8">
        <f t="shared" si="538"/>
        <v>114.61481755746931</v>
      </c>
      <c r="S2875" s="8">
        <f t="shared" si="539"/>
        <v>115</v>
      </c>
      <c r="T2875" t="s">
        <v>175</v>
      </c>
    </row>
    <row r="2876" spans="1:20" x14ac:dyDescent="0.35">
      <c r="A2876" s="18" t="s">
        <v>5795</v>
      </c>
      <c r="B2876" s="18" t="s">
        <v>5796</v>
      </c>
      <c r="C2876" s="19">
        <v>194.2</v>
      </c>
      <c r="D2876" s="20">
        <f t="shared" si="528"/>
        <v>2.1068027763381938E-5</v>
      </c>
      <c r="E2876" s="10">
        <f>SUM($C$5:C2876)/SUM($C$5:$C$3941)</f>
        <v>0.99157236905290058</v>
      </c>
      <c r="F2876" t="str">
        <f t="shared" si="529"/>
        <v>C</v>
      </c>
      <c r="G2876" s="21">
        <v>0.88675799086757989</v>
      </c>
      <c r="H2876" s="22">
        <f t="shared" si="530"/>
        <v>0.53205479452054794</v>
      </c>
      <c r="I2876" s="23">
        <v>4.2115384615384617</v>
      </c>
      <c r="J2876" s="23">
        <v>9.7464655000461455</v>
      </c>
      <c r="K2876" s="24">
        <f t="shared" si="531"/>
        <v>2.3142292511525095</v>
      </c>
      <c r="L2876" t="str">
        <f t="shared" si="532"/>
        <v>Z</v>
      </c>
      <c r="M2876" s="10">
        <f t="shared" si="533"/>
        <v>0.9</v>
      </c>
      <c r="N2876" s="24">
        <f t="shared" si="534"/>
        <v>1.2815515655446006</v>
      </c>
      <c r="O2876" s="25">
        <f t="shared" si="535"/>
        <v>17.664373263612262</v>
      </c>
      <c r="P2876" s="8">
        <f t="shared" si="536"/>
        <v>27</v>
      </c>
      <c r="Q2876" s="8">
        <f t="shared" si="537"/>
        <v>219</v>
      </c>
      <c r="R2876" s="8">
        <f t="shared" si="538"/>
        <v>286.91871339239566</v>
      </c>
      <c r="S2876" s="8">
        <f t="shared" si="539"/>
        <v>287</v>
      </c>
      <c r="T2876" t="s">
        <v>62</v>
      </c>
    </row>
    <row r="2877" spans="1:20" x14ac:dyDescent="0.35">
      <c r="A2877" s="18" t="s">
        <v>5797</v>
      </c>
      <c r="B2877" s="18" t="s">
        <v>5798</v>
      </c>
      <c r="C2877" s="19">
        <v>193.75</v>
      </c>
      <c r="D2877" s="20">
        <f t="shared" si="528"/>
        <v>2.101920895548533E-5</v>
      </c>
      <c r="E2877" s="10">
        <f>SUM($C$5:C2877)/SUM($C$5:$C$3941)</f>
        <v>0.99159338826185606</v>
      </c>
      <c r="F2877" t="str">
        <f t="shared" si="529"/>
        <v>C</v>
      </c>
      <c r="G2877" s="21">
        <v>6.25</v>
      </c>
      <c r="H2877" s="22">
        <f t="shared" si="530"/>
        <v>3.75</v>
      </c>
      <c r="I2877" s="23">
        <v>0.59615384615384615</v>
      </c>
      <c r="J2877" s="23">
        <v>1.272015775346365</v>
      </c>
      <c r="K2877" s="24">
        <f t="shared" si="531"/>
        <v>2.1337038812261606</v>
      </c>
      <c r="L2877" t="str">
        <f t="shared" si="532"/>
        <v>Z</v>
      </c>
      <c r="M2877" s="10">
        <f t="shared" si="533"/>
        <v>0.9</v>
      </c>
      <c r="N2877" s="24">
        <f t="shared" si="534"/>
        <v>1.2815515655446006</v>
      </c>
      <c r="O2877" s="25">
        <f t="shared" si="535"/>
        <v>2.3053856244414934</v>
      </c>
      <c r="P2877" s="8">
        <f t="shared" si="536"/>
        <v>4</v>
      </c>
      <c r="Q2877" s="8">
        <f t="shared" si="537"/>
        <v>31</v>
      </c>
      <c r="R2877" s="8">
        <f t="shared" si="538"/>
        <v>40.661201818605079</v>
      </c>
      <c r="S2877" s="8">
        <f t="shared" si="539"/>
        <v>41</v>
      </c>
      <c r="T2877" t="s">
        <v>62</v>
      </c>
    </row>
    <row r="2878" spans="1:20" x14ac:dyDescent="0.35">
      <c r="A2878" s="18" t="s">
        <v>5799</v>
      </c>
      <c r="B2878" s="18" t="s">
        <v>5800</v>
      </c>
      <c r="C2878" s="19">
        <v>193.7</v>
      </c>
      <c r="D2878" s="20">
        <f t="shared" si="528"/>
        <v>2.1013784643496817E-5</v>
      </c>
      <c r="E2878" s="10">
        <f>SUM($C$5:C2878)/SUM($C$5:$C$3941)</f>
        <v>0.99161440204649953</v>
      </c>
      <c r="F2878" t="str">
        <f t="shared" si="529"/>
        <v>C</v>
      </c>
      <c r="G2878" s="21">
        <v>1.49</v>
      </c>
      <c r="H2878" s="22">
        <f t="shared" si="530"/>
        <v>0.89400000000000002</v>
      </c>
      <c r="I2878" s="23">
        <v>2.5</v>
      </c>
      <c r="J2878" s="23">
        <v>12.863537158779231</v>
      </c>
      <c r="K2878" s="24">
        <f t="shared" si="531"/>
        <v>5.1454148635116921</v>
      </c>
      <c r="L2878" t="str">
        <f t="shared" si="532"/>
        <v>Z</v>
      </c>
      <c r="M2878" s="10">
        <f t="shared" si="533"/>
        <v>0.9</v>
      </c>
      <c r="N2878" s="24">
        <f t="shared" si="534"/>
        <v>1.2815515655446006</v>
      </c>
      <c r="O2878" s="25">
        <f t="shared" si="535"/>
        <v>23.313715301403047</v>
      </c>
      <c r="P2878" s="8">
        <f t="shared" si="536"/>
        <v>29</v>
      </c>
      <c r="Q2878" s="8">
        <f t="shared" si="537"/>
        <v>130</v>
      </c>
      <c r="R2878" s="8">
        <f t="shared" si="538"/>
        <v>170.53672346218278</v>
      </c>
      <c r="S2878" s="8">
        <f t="shared" si="539"/>
        <v>171</v>
      </c>
      <c r="T2878" t="s">
        <v>175</v>
      </c>
    </row>
    <row r="2879" spans="1:20" x14ac:dyDescent="0.35">
      <c r="A2879" s="18" t="s">
        <v>5801</v>
      </c>
      <c r="B2879" s="18" t="s">
        <v>5802</v>
      </c>
      <c r="C2879" s="19">
        <v>193.23</v>
      </c>
      <c r="D2879" s="20">
        <f t="shared" si="528"/>
        <v>2.0962796110804799E-5</v>
      </c>
      <c r="E2879" s="10">
        <f>SUM($C$5:C2879)/SUM($C$5:$C$3941)</f>
        <v>0.99163536484261039</v>
      </c>
      <c r="F2879" t="str">
        <f t="shared" si="529"/>
        <v>C</v>
      </c>
      <c r="G2879" s="21">
        <v>3.788823529411764</v>
      </c>
      <c r="H2879" s="22">
        <f t="shared" si="530"/>
        <v>2.2732941176470582</v>
      </c>
      <c r="I2879" s="23">
        <v>0.98076923076923073</v>
      </c>
      <c r="J2879" s="23">
        <v>1.65079166528425</v>
      </c>
      <c r="K2879" s="24">
        <f t="shared" si="531"/>
        <v>1.6831601293094314</v>
      </c>
      <c r="L2879" t="str">
        <f t="shared" si="532"/>
        <v>Y</v>
      </c>
      <c r="M2879" s="10">
        <f t="shared" si="533"/>
        <v>0.9</v>
      </c>
      <c r="N2879" s="24">
        <f t="shared" si="534"/>
        <v>1.2815515655446006</v>
      </c>
      <c r="O2879" s="25">
        <f t="shared" si="535"/>
        <v>2.991874352389901</v>
      </c>
      <c r="P2879" s="8">
        <f t="shared" si="536"/>
        <v>5</v>
      </c>
      <c r="Q2879" s="8">
        <f t="shared" si="537"/>
        <v>51</v>
      </c>
      <c r="R2879" s="8">
        <f t="shared" si="538"/>
        <v>66.984184096784674</v>
      </c>
      <c r="S2879" s="8">
        <f t="shared" si="539"/>
        <v>67</v>
      </c>
      <c r="T2879" t="s">
        <v>175</v>
      </c>
    </row>
    <row r="2880" spans="1:20" x14ac:dyDescent="0.35">
      <c r="A2880" s="18" t="s">
        <v>5803</v>
      </c>
      <c r="B2880" s="18" t="s">
        <v>5804</v>
      </c>
      <c r="C2880" s="19">
        <v>192.87</v>
      </c>
      <c r="D2880" s="20">
        <f t="shared" si="528"/>
        <v>2.0923741064487511E-5</v>
      </c>
      <c r="E2880" s="10">
        <f>SUM($C$5:C2880)/SUM($C$5:$C$3941)</f>
        <v>0.99165628858367472</v>
      </c>
      <c r="F2880" t="str">
        <f t="shared" si="529"/>
        <v>C</v>
      </c>
      <c r="G2880" s="21">
        <v>2.269058823529412</v>
      </c>
      <c r="H2880" s="22">
        <f t="shared" si="530"/>
        <v>1.3614352941176471</v>
      </c>
      <c r="I2880" s="23">
        <v>1.634615384615385</v>
      </c>
      <c r="J2880" s="23">
        <v>5.0527757704478971</v>
      </c>
      <c r="K2880" s="24">
        <f t="shared" si="531"/>
        <v>3.0911098830975363</v>
      </c>
      <c r="L2880" t="str">
        <f t="shared" si="532"/>
        <v>Z</v>
      </c>
      <c r="M2880" s="10">
        <f t="shared" si="533"/>
        <v>0.9</v>
      </c>
      <c r="N2880" s="24">
        <f t="shared" si="534"/>
        <v>1.2815515655446006</v>
      </c>
      <c r="O2880" s="25">
        <f t="shared" si="535"/>
        <v>9.1575881765656586</v>
      </c>
      <c r="P2880" s="8">
        <f t="shared" si="536"/>
        <v>13</v>
      </c>
      <c r="Q2880" s="8">
        <f t="shared" si="537"/>
        <v>85.000000000000028</v>
      </c>
      <c r="R2880" s="8">
        <f t="shared" si="538"/>
        <v>111.74444892788446</v>
      </c>
      <c r="S2880" s="8">
        <f t="shared" si="539"/>
        <v>112</v>
      </c>
      <c r="T2880" t="s">
        <v>62</v>
      </c>
    </row>
    <row r="2881" spans="1:20" x14ac:dyDescent="0.35">
      <c r="A2881" s="18" t="s">
        <v>5805</v>
      </c>
      <c r="B2881" s="18" t="s">
        <v>5806</v>
      </c>
      <c r="C2881" s="19">
        <v>192.77</v>
      </c>
      <c r="D2881" s="20">
        <f t="shared" si="528"/>
        <v>2.0912892440510488E-5</v>
      </c>
      <c r="E2881" s="10">
        <f>SUM($C$5:C2881)/SUM($C$5:$C$3941)</f>
        <v>0.99167720147611527</v>
      </c>
      <c r="F2881" t="str">
        <f t="shared" si="529"/>
        <v>C</v>
      </c>
      <c r="G2881" s="21">
        <v>1.9873195876288661</v>
      </c>
      <c r="H2881" s="22">
        <f t="shared" si="530"/>
        <v>1.1923917525773196</v>
      </c>
      <c r="I2881" s="23">
        <v>1.865384615384615</v>
      </c>
      <c r="J2881" s="23">
        <v>8.8716973333551365</v>
      </c>
      <c r="K2881" s="24">
        <f t="shared" si="531"/>
        <v>4.7559614570563626</v>
      </c>
      <c r="L2881" t="str">
        <f t="shared" si="532"/>
        <v>Z</v>
      </c>
      <c r="M2881" s="10">
        <f t="shared" si="533"/>
        <v>0.9</v>
      </c>
      <c r="N2881" s="24">
        <f t="shared" si="534"/>
        <v>1.2815515655446006</v>
      </c>
      <c r="O2881" s="25">
        <f t="shared" si="535"/>
        <v>16.078954281163433</v>
      </c>
      <c r="P2881" s="8">
        <f t="shared" si="536"/>
        <v>20</v>
      </c>
      <c r="Q2881" s="8">
        <f t="shared" si="537"/>
        <v>96.999999999999972</v>
      </c>
      <c r="R2881" s="8">
        <f t="shared" si="538"/>
        <v>127.55320726821419</v>
      </c>
      <c r="S2881" s="8">
        <f t="shared" si="539"/>
        <v>128</v>
      </c>
      <c r="T2881" t="s">
        <v>62</v>
      </c>
    </row>
    <row r="2882" spans="1:20" x14ac:dyDescent="0.35">
      <c r="A2882" s="18" t="s">
        <v>5807</v>
      </c>
      <c r="B2882" s="18" t="s">
        <v>5808</v>
      </c>
      <c r="C2882" s="19">
        <v>192.42</v>
      </c>
      <c r="D2882" s="20">
        <f t="shared" si="528"/>
        <v>2.08749222565909E-5</v>
      </c>
      <c r="E2882" s="10">
        <f>SUM($C$5:C2882)/SUM($C$5:$C$3941)</f>
        <v>0.99169807639837182</v>
      </c>
      <c r="F2882" t="str">
        <f t="shared" si="529"/>
        <v>C</v>
      </c>
      <c r="G2882" s="21">
        <v>0.37508771929824558</v>
      </c>
      <c r="H2882" s="22">
        <f t="shared" si="530"/>
        <v>0.22505263157894734</v>
      </c>
      <c r="I2882" s="23">
        <v>9.865384615384615</v>
      </c>
      <c r="J2882" s="23">
        <v>28.708152047228982</v>
      </c>
      <c r="K2882" s="24">
        <f t="shared" si="531"/>
        <v>2.9099881217464074</v>
      </c>
      <c r="L2882" t="str">
        <f t="shared" si="532"/>
        <v>Z</v>
      </c>
      <c r="M2882" s="10">
        <f t="shared" si="533"/>
        <v>0.9</v>
      </c>
      <c r="N2882" s="24">
        <f t="shared" si="534"/>
        <v>1.2815515655446006</v>
      </c>
      <c r="O2882" s="25">
        <f t="shared" si="535"/>
        <v>52.030298929225808</v>
      </c>
      <c r="P2882" s="8">
        <f t="shared" si="536"/>
        <v>72</v>
      </c>
      <c r="Q2882" s="8">
        <f t="shared" si="537"/>
        <v>513</v>
      </c>
      <c r="R2882" s="8">
        <f t="shared" si="538"/>
        <v>675.19875464841118</v>
      </c>
      <c r="S2882" s="8">
        <f t="shared" si="539"/>
        <v>676</v>
      </c>
      <c r="T2882" t="s">
        <v>62</v>
      </c>
    </row>
    <row r="2883" spans="1:20" x14ac:dyDescent="0.35">
      <c r="A2883" s="18" t="s">
        <v>5809</v>
      </c>
      <c r="B2883" s="18" t="s">
        <v>5810</v>
      </c>
      <c r="C2883" s="19">
        <v>191.88</v>
      </c>
      <c r="D2883" s="20">
        <f t="shared" si="528"/>
        <v>2.0816339687114966E-5</v>
      </c>
      <c r="E2883" s="10">
        <f>SUM($C$5:C2883)/SUM($C$5:$C$3941)</f>
        <v>0.99171889273805902</v>
      </c>
      <c r="F2883" t="str">
        <f t="shared" si="529"/>
        <v>C</v>
      </c>
      <c r="G2883" s="21">
        <v>7.9950000000000001</v>
      </c>
      <c r="H2883" s="22">
        <f t="shared" si="530"/>
        <v>4.7969999999999997</v>
      </c>
      <c r="I2883" s="23">
        <v>0.46153846153846162</v>
      </c>
      <c r="J2883" s="23">
        <v>0.97942637196450222</v>
      </c>
      <c r="K2883" s="24">
        <f t="shared" si="531"/>
        <v>2.1220904725897545</v>
      </c>
      <c r="L2883" t="str">
        <f t="shared" si="532"/>
        <v>Z</v>
      </c>
      <c r="M2883" s="10">
        <f t="shared" si="533"/>
        <v>0.9</v>
      </c>
      <c r="N2883" s="24">
        <f t="shared" si="534"/>
        <v>1.2815515655446006</v>
      </c>
      <c r="O2883" s="25">
        <f t="shared" si="535"/>
        <v>1.7751002164348297</v>
      </c>
      <c r="P2883" s="8">
        <f t="shared" si="536"/>
        <v>3</v>
      </c>
      <c r="Q2883" s="8">
        <f t="shared" si="537"/>
        <v>24.000000000000004</v>
      </c>
      <c r="R2883" s="8">
        <f t="shared" si="538"/>
        <v>31.632663354028438</v>
      </c>
      <c r="S2883" s="8">
        <f t="shared" si="539"/>
        <v>32</v>
      </c>
      <c r="T2883" t="s">
        <v>62</v>
      </c>
    </row>
    <row r="2884" spans="1:20" x14ac:dyDescent="0.35">
      <c r="A2884" s="18" t="s">
        <v>5811</v>
      </c>
      <c r="B2884" s="18" t="s">
        <v>5812</v>
      </c>
      <c r="C2884" s="19">
        <v>191.55</v>
      </c>
      <c r="D2884" s="20">
        <f t="shared" si="528"/>
        <v>2.0780539227990788E-5</v>
      </c>
      <c r="E2884" s="10">
        <f>SUM($C$5:C2884)/SUM($C$5:$C$3941)</f>
        <v>0.99173967327728707</v>
      </c>
      <c r="F2884" t="str">
        <f t="shared" si="529"/>
        <v>C</v>
      </c>
      <c r="G2884" s="21">
        <v>2.0377659574468079</v>
      </c>
      <c r="H2884" s="22">
        <f t="shared" si="530"/>
        <v>1.2226595744680846</v>
      </c>
      <c r="I2884" s="23">
        <v>1.8076923076923079</v>
      </c>
      <c r="J2884" s="23">
        <v>2.6791750379288839</v>
      </c>
      <c r="K2884" s="24">
        <f t="shared" si="531"/>
        <v>1.4820968294925738</v>
      </c>
      <c r="L2884" t="str">
        <f t="shared" si="532"/>
        <v>Y</v>
      </c>
      <c r="M2884" s="10">
        <f t="shared" si="533"/>
        <v>0.9</v>
      </c>
      <c r="N2884" s="24">
        <f t="shared" si="534"/>
        <v>1.2815515655446006</v>
      </c>
      <c r="O2884" s="25">
        <f t="shared" si="535"/>
        <v>4.8557036300291916</v>
      </c>
      <c r="P2884" s="8">
        <f t="shared" si="536"/>
        <v>9</v>
      </c>
      <c r="Q2884" s="8">
        <f t="shared" si="537"/>
        <v>94.000000000000014</v>
      </c>
      <c r="R2884" s="8">
        <f t="shared" si="538"/>
        <v>124.00127426138015</v>
      </c>
      <c r="S2884" s="8">
        <f t="shared" si="539"/>
        <v>125</v>
      </c>
      <c r="T2884" t="s">
        <v>62</v>
      </c>
    </row>
    <row r="2885" spans="1:20" x14ac:dyDescent="0.35">
      <c r="A2885" s="18" t="s">
        <v>5813</v>
      </c>
      <c r="B2885" s="18" t="s">
        <v>5814</v>
      </c>
      <c r="C2885" s="19">
        <v>191.5</v>
      </c>
      <c r="D2885" s="20">
        <f t="shared" ref="D2885:D2948" si="540">C2885/SUM($C$5:$C$3941)</f>
        <v>2.0775114916002275E-5</v>
      </c>
      <c r="E2885" s="10">
        <f>SUM($C$5:C2885)/SUM($C$5:$C$3941)</f>
        <v>0.99176044839220312</v>
      </c>
      <c r="F2885" t="str">
        <f t="shared" ref="F2885:F2948" si="541">IF(E2885-D2885&lt;CutA,"A",IF(E2885-D2885&lt;CutB,"B","C"))</f>
        <v>C</v>
      </c>
      <c r="G2885" s="21">
        <v>0.6938405797101449</v>
      </c>
      <c r="H2885" s="22">
        <f t="shared" ref="H2885:H2948" si="542">G2885*CostRatio</f>
        <v>0.41630434782608694</v>
      </c>
      <c r="I2885" s="23">
        <v>5.3076923076923066</v>
      </c>
      <c r="J2885" s="23">
        <v>23.15467044027158</v>
      </c>
      <c r="K2885" s="24">
        <f t="shared" ref="K2885:K2948" si="543">IF(I2885&gt;0,J2885/I2885,0)</f>
        <v>4.3624741409207335</v>
      </c>
      <c r="L2885" t="str">
        <f t="shared" ref="L2885:L2948" si="544">IF(K2885&lt;=CutX,"X",IF(K2885&lt;=CutY,"Y","Z"))</f>
        <v>Z</v>
      </c>
      <c r="M2885" s="10">
        <f t="shared" ref="M2885:M2948" si="545">_xlfn.XLOOKUP(F2885,TargetClass,TargetLevel)</f>
        <v>0.9</v>
      </c>
      <c r="N2885" s="24">
        <f t="shared" ref="N2885:N2948" si="546">_xlfn.NORM.S.INV(M2885)</f>
        <v>1.2815515655446006</v>
      </c>
      <c r="O2885" s="25">
        <f t="shared" ref="O2885:O2948" si="547">N2885*J2885*SQRT(LeadTime)</f>
        <v>41.96523770088244</v>
      </c>
      <c r="P2885" s="8">
        <f t="shared" ref="P2885:P2948" si="548">ROUNDUP(ROUND(I2885*LeadTime+O2885,6),0)</f>
        <v>53</v>
      </c>
      <c r="Q2885" s="8">
        <f t="shared" ref="Q2885:Q2948" si="549">I2885*WeeksPerYear</f>
        <v>275.99999999999994</v>
      </c>
      <c r="R2885" s="8">
        <f t="shared" ref="R2885:R2948" si="550">SQRT(2*Q2885*OrderCost/(HoldingRate*H2885))</f>
        <v>364.13637591031272</v>
      </c>
      <c r="S2885" s="8">
        <f t="shared" ref="S2885:S2948" si="551">MAX(ROUNDUP(ROUND(R2885,6),0),ROUNDUP(ROUND(I2885,6),0))</f>
        <v>365</v>
      </c>
      <c r="T2885" t="s">
        <v>175</v>
      </c>
    </row>
    <row r="2886" spans="1:20" x14ac:dyDescent="0.35">
      <c r="A2886" s="18" t="s">
        <v>5815</v>
      </c>
      <c r="B2886" s="18" t="s">
        <v>5816</v>
      </c>
      <c r="C2886" s="19">
        <v>191.5</v>
      </c>
      <c r="D2886" s="20">
        <f t="shared" si="540"/>
        <v>2.0775114916002275E-5</v>
      </c>
      <c r="E2886" s="10">
        <f>SUM($C$5:C2886)/SUM($C$5:$C$3941)</f>
        <v>0.99178122350711906</v>
      </c>
      <c r="F2886" t="str">
        <f t="shared" si="541"/>
        <v>C</v>
      </c>
      <c r="G2886" s="21">
        <v>0.19188376753507011</v>
      </c>
      <c r="H2886" s="22">
        <f t="shared" si="542"/>
        <v>0.11513026052104205</v>
      </c>
      <c r="I2886" s="23">
        <v>19.19230769230769</v>
      </c>
      <c r="J2886" s="23">
        <v>133.47439182480471</v>
      </c>
      <c r="K2886" s="24">
        <f t="shared" si="543"/>
        <v>6.954577529949745</v>
      </c>
      <c r="L2886" t="str">
        <f t="shared" si="544"/>
        <v>Z</v>
      </c>
      <c r="M2886" s="10">
        <f t="shared" si="545"/>
        <v>0.9</v>
      </c>
      <c r="N2886" s="24">
        <f t="shared" si="546"/>
        <v>1.2815515655446006</v>
      </c>
      <c r="O2886" s="25">
        <f t="shared" si="547"/>
        <v>241.90733331132446</v>
      </c>
      <c r="P2886" s="8">
        <f t="shared" si="548"/>
        <v>281</v>
      </c>
      <c r="Q2886" s="8">
        <f t="shared" si="549"/>
        <v>997.99999999999989</v>
      </c>
      <c r="R2886" s="8">
        <f t="shared" si="550"/>
        <v>1316.6960259365658</v>
      </c>
      <c r="S2886" s="8">
        <f t="shared" si="551"/>
        <v>1317</v>
      </c>
      <c r="T2886" t="s">
        <v>62</v>
      </c>
    </row>
    <row r="2887" spans="1:20" x14ac:dyDescent="0.35">
      <c r="A2887" s="18" t="s">
        <v>5817</v>
      </c>
      <c r="B2887" s="18" t="s">
        <v>5818</v>
      </c>
      <c r="C2887" s="19">
        <v>191.25</v>
      </c>
      <c r="D2887" s="20">
        <f t="shared" si="540"/>
        <v>2.0747993356059711E-5</v>
      </c>
      <c r="E2887" s="10">
        <f>SUM($C$5:C2887)/SUM($C$5:$C$3941)</f>
        <v>0.99180197150047511</v>
      </c>
      <c r="F2887" t="str">
        <f t="shared" si="541"/>
        <v>C</v>
      </c>
      <c r="G2887" s="21">
        <v>4.25</v>
      </c>
      <c r="H2887" s="22">
        <f t="shared" si="542"/>
        <v>2.5499999999999998</v>
      </c>
      <c r="I2887" s="23">
        <v>0.86538461538461542</v>
      </c>
      <c r="J2887" s="23">
        <v>1.804448165646154</v>
      </c>
      <c r="K2887" s="24">
        <f t="shared" si="543"/>
        <v>2.0851401025244445</v>
      </c>
      <c r="L2887" t="str">
        <f t="shared" si="544"/>
        <v>Z</v>
      </c>
      <c r="M2887" s="10">
        <f t="shared" si="545"/>
        <v>0.9</v>
      </c>
      <c r="N2887" s="24">
        <f t="shared" si="546"/>
        <v>1.2815515655446006</v>
      </c>
      <c r="O2887" s="25">
        <f t="shared" si="547"/>
        <v>3.2703594890540786</v>
      </c>
      <c r="P2887" s="8">
        <f t="shared" si="548"/>
        <v>6</v>
      </c>
      <c r="Q2887" s="8">
        <f t="shared" si="549"/>
        <v>45</v>
      </c>
      <c r="R2887" s="8">
        <f t="shared" si="550"/>
        <v>59.40885257860046</v>
      </c>
      <c r="S2887" s="8">
        <f t="shared" si="551"/>
        <v>60</v>
      </c>
      <c r="T2887" t="s">
        <v>62</v>
      </c>
    </row>
    <row r="2888" spans="1:20" x14ac:dyDescent="0.35">
      <c r="A2888" s="18" t="s">
        <v>5819</v>
      </c>
      <c r="B2888" s="18" t="s">
        <v>5820</v>
      </c>
      <c r="C2888" s="19">
        <v>191.22</v>
      </c>
      <c r="D2888" s="20">
        <f t="shared" si="540"/>
        <v>2.0744738768866604E-5</v>
      </c>
      <c r="E2888" s="10">
        <f>SUM($C$5:C2888)/SUM($C$5:$C$3941)</f>
        <v>0.99182271623924412</v>
      </c>
      <c r="F2888" t="str">
        <f t="shared" si="541"/>
        <v>C</v>
      </c>
      <c r="G2888" s="21">
        <v>6.1683870967741932</v>
      </c>
      <c r="H2888" s="22">
        <f t="shared" si="542"/>
        <v>3.7010322580645156</v>
      </c>
      <c r="I2888" s="23">
        <v>0.59615384615384615</v>
      </c>
      <c r="J2888" s="23">
        <v>1.648048345290966</v>
      </c>
      <c r="K2888" s="24">
        <f t="shared" si="543"/>
        <v>2.7644681921009751</v>
      </c>
      <c r="L2888" t="str">
        <f t="shared" si="544"/>
        <v>Z</v>
      </c>
      <c r="M2888" s="10">
        <f t="shared" si="545"/>
        <v>0.9</v>
      </c>
      <c r="N2888" s="24">
        <f t="shared" si="546"/>
        <v>1.2815515655446006</v>
      </c>
      <c r="O2888" s="25">
        <f t="shared" si="547"/>
        <v>2.9869023932378709</v>
      </c>
      <c r="P2888" s="8">
        <f t="shared" si="548"/>
        <v>5</v>
      </c>
      <c r="Q2888" s="8">
        <f t="shared" si="549"/>
        <v>31</v>
      </c>
      <c r="R2888" s="8">
        <f t="shared" si="550"/>
        <v>40.929308710793336</v>
      </c>
      <c r="S2888" s="8">
        <f t="shared" si="551"/>
        <v>41</v>
      </c>
      <c r="T2888" t="s">
        <v>62</v>
      </c>
    </row>
    <row r="2889" spans="1:20" x14ac:dyDescent="0.35">
      <c r="A2889" s="18" t="s">
        <v>5821</v>
      </c>
      <c r="B2889" s="18" t="s">
        <v>5822</v>
      </c>
      <c r="C2889" s="19">
        <v>190.74</v>
      </c>
      <c r="D2889" s="20">
        <f t="shared" si="540"/>
        <v>2.0692665373776887E-5</v>
      </c>
      <c r="E2889" s="10">
        <f>SUM($C$5:C2889)/SUM($C$5:$C$3941)</f>
        <v>0.99184340890461786</v>
      </c>
      <c r="F2889" t="str">
        <f t="shared" si="541"/>
        <v>C</v>
      </c>
      <c r="G2889" s="21">
        <v>4.146521739130435</v>
      </c>
      <c r="H2889" s="22">
        <f t="shared" si="542"/>
        <v>2.4879130434782608</v>
      </c>
      <c r="I2889" s="23">
        <v>0.88461538461538458</v>
      </c>
      <c r="J2889" s="23">
        <v>4.8087087914873052</v>
      </c>
      <c r="K2889" s="24">
        <f t="shared" si="543"/>
        <v>5.4359316773334756</v>
      </c>
      <c r="L2889" t="str">
        <f t="shared" si="544"/>
        <v>Z</v>
      </c>
      <c r="M2889" s="10">
        <f t="shared" si="545"/>
        <v>0.9</v>
      </c>
      <c r="N2889" s="24">
        <f t="shared" si="546"/>
        <v>1.2815515655446006</v>
      </c>
      <c r="O2889" s="25">
        <f t="shared" si="547"/>
        <v>8.7152442091385254</v>
      </c>
      <c r="P2889" s="8">
        <f t="shared" si="548"/>
        <v>11</v>
      </c>
      <c r="Q2889" s="8">
        <f t="shared" si="549"/>
        <v>46</v>
      </c>
      <c r="R2889" s="8">
        <f t="shared" si="550"/>
        <v>60.810183673155173</v>
      </c>
      <c r="S2889" s="8">
        <f t="shared" si="551"/>
        <v>61</v>
      </c>
      <c r="T2889" t="s">
        <v>62</v>
      </c>
    </row>
    <row r="2890" spans="1:20" x14ac:dyDescent="0.35">
      <c r="A2890" s="18" t="s">
        <v>5823</v>
      </c>
      <c r="B2890" s="18" t="s">
        <v>5824</v>
      </c>
      <c r="C2890" s="19">
        <v>190.42</v>
      </c>
      <c r="D2890" s="20">
        <f t="shared" si="540"/>
        <v>2.0657949777050406E-5</v>
      </c>
      <c r="E2890" s="10">
        <f>SUM($C$5:C2890)/SUM($C$5:$C$3941)</f>
        <v>0.99186406685439499</v>
      </c>
      <c r="F2890" t="str">
        <f t="shared" si="541"/>
        <v>C</v>
      </c>
      <c r="G2890" s="21">
        <v>3.967083333333334</v>
      </c>
      <c r="H2890" s="22">
        <f t="shared" si="542"/>
        <v>2.3802500000000002</v>
      </c>
      <c r="I2890" s="23">
        <v>0.92307692307692313</v>
      </c>
      <c r="J2890" s="23">
        <v>1.758410086749534</v>
      </c>
      <c r="K2890" s="24">
        <f t="shared" si="543"/>
        <v>1.9049442606453284</v>
      </c>
      <c r="L2890" t="str">
        <f t="shared" si="544"/>
        <v>Y</v>
      </c>
      <c r="M2890" s="10">
        <f t="shared" si="545"/>
        <v>0.9</v>
      </c>
      <c r="N2890" s="24">
        <f t="shared" si="546"/>
        <v>1.2815515655446006</v>
      </c>
      <c r="O2890" s="25">
        <f t="shared" si="547"/>
        <v>3.186920645509649</v>
      </c>
      <c r="P2890" s="8">
        <f t="shared" si="548"/>
        <v>6</v>
      </c>
      <c r="Q2890" s="8">
        <f t="shared" si="549"/>
        <v>48</v>
      </c>
      <c r="R2890" s="8">
        <f t="shared" si="550"/>
        <v>63.507399497919465</v>
      </c>
      <c r="S2890" s="8">
        <f t="shared" si="551"/>
        <v>64</v>
      </c>
      <c r="T2890" t="s">
        <v>62</v>
      </c>
    </row>
    <row r="2891" spans="1:20" x14ac:dyDescent="0.35">
      <c r="A2891" s="18" t="s">
        <v>5825</v>
      </c>
      <c r="B2891" s="18" t="s">
        <v>5826</v>
      </c>
      <c r="C2891" s="19">
        <v>189.97</v>
      </c>
      <c r="D2891" s="20">
        <f t="shared" si="540"/>
        <v>2.0609130969153795E-5</v>
      </c>
      <c r="E2891" s="10">
        <f>SUM($C$5:C2891)/SUM($C$5:$C$3941)</f>
        <v>0.99188467598536412</v>
      </c>
      <c r="F2891" t="str">
        <f t="shared" si="541"/>
        <v>C</v>
      </c>
      <c r="G2891" s="21">
        <v>2.713857142857143</v>
      </c>
      <c r="H2891" s="22">
        <f t="shared" si="542"/>
        <v>1.6283142857142858</v>
      </c>
      <c r="I2891" s="23">
        <v>1.346153846153846</v>
      </c>
      <c r="J2891" s="23">
        <v>2.3505077914842261</v>
      </c>
      <c r="K2891" s="24">
        <f t="shared" si="543"/>
        <v>1.7460915022454253</v>
      </c>
      <c r="L2891" t="str">
        <f t="shared" si="544"/>
        <v>Y</v>
      </c>
      <c r="M2891" s="10">
        <f t="shared" si="545"/>
        <v>0.9</v>
      </c>
      <c r="N2891" s="24">
        <f t="shared" si="546"/>
        <v>1.2815515655446006</v>
      </c>
      <c r="O2891" s="25">
        <f t="shared" si="547"/>
        <v>4.2600311864449418</v>
      </c>
      <c r="P2891" s="8">
        <f t="shared" si="548"/>
        <v>7</v>
      </c>
      <c r="Q2891" s="8">
        <f t="shared" si="549"/>
        <v>70</v>
      </c>
      <c r="R2891" s="8">
        <f t="shared" si="550"/>
        <v>92.724585645562186</v>
      </c>
      <c r="S2891" s="8">
        <f t="shared" si="551"/>
        <v>93</v>
      </c>
      <c r="T2891" t="s">
        <v>62</v>
      </c>
    </row>
    <row r="2892" spans="1:20" x14ac:dyDescent="0.35">
      <c r="A2892" s="18" t="s">
        <v>5827</v>
      </c>
      <c r="B2892" s="18" t="s">
        <v>5828</v>
      </c>
      <c r="C2892" s="19">
        <v>188.59</v>
      </c>
      <c r="D2892" s="20">
        <f t="shared" si="540"/>
        <v>2.0459419958270855E-5</v>
      </c>
      <c r="E2892" s="10">
        <f>SUM($C$5:C2892)/SUM($C$5:$C$3941)</f>
        <v>0.99190513540532244</v>
      </c>
      <c r="F2892" t="str">
        <f t="shared" si="541"/>
        <v>C</v>
      </c>
      <c r="G2892" s="21">
        <v>2.328271604938271</v>
      </c>
      <c r="H2892" s="22">
        <f t="shared" si="542"/>
        <v>1.3969629629629625</v>
      </c>
      <c r="I2892" s="23">
        <v>1.5576923076923079</v>
      </c>
      <c r="J2892" s="23">
        <v>6.046919363264406</v>
      </c>
      <c r="K2892" s="24">
        <f t="shared" si="543"/>
        <v>3.8819729245648031</v>
      </c>
      <c r="L2892" t="str">
        <f t="shared" si="544"/>
        <v>Z</v>
      </c>
      <c r="M2892" s="10">
        <f t="shared" si="545"/>
        <v>0.9</v>
      </c>
      <c r="N2892" s="24">
        <f t="shared" si="546"/>
        <v>1.2815515655446006</v>
      </c>
      <c r="O2892" s="25">
        <f t="shared" si="547"/>
        <v>10.959361701650854</v>
      </c>
      <c r="P2892" s="8">
        <f t="shared" si="548"/>
        <v>15</v>
      </c>
      <c r="Q2892" s="8">
        <f t="shared" si="549"/>
        <v>81.000000000000014</v>
      </c>
      <c r="R2892" s="8">
        <f t="shared" si="550"/>
        <v>107.68744209420342</v>
      </c>
      <c r="S2892" s="8">
        <f t="shared" si="551"/>
        <v>108</v>
      </c>
      <c r="T2892" t="s">
        <v>175</v>
      </c>
    </row>
    <row r="2893" spans="1:20" x14ac:dyDescent="0.35">
      <c r="A2893" s="18" t="s">
        <v>5829</v>
      </c>
      <c r="B2893" s="18" t="s">
        <v>5830</v>
      </c>
      <c r="C2893" s="19">
        <v>188.23</v>
      </c>
      <c r="D2893" s="20">
        <f t="shared" si="540"/>
        <v>2.0420364911953564E-5</v>
      </c>
      <c r="E2893" s="10">
        <f>SUM($C$5:C2893)/SUM($C$5:$C$3941)</f>
        <v>0.99192555577023445</v>
      </c>
      <c r="F2893" t="str">
        <f t="shared" si="541"/>
        <v>C</v>
      </c>
      <c r="G2893" s="21">
        <v>5.7039393939393932</v>
      </c>
      <c r="H2893" s="22">
        <f t="shared" si="542"/>
        <v>3.4223636363636358</v>
      </c>
      <c r="I2893" s="23">
        <v>0.63461538461538458</v>
      </c>
      <c r="J2893" s="23">
        <v>2.807754291759863</v>
      </c>
      <c r="K2893" s="24">
        <f t="shared" si="543"/>
        <v>4.4243400961064507</v>
      </c>
      <c r="L2893" t="str">
        <f t="shared" si="544"/>
        <v>Z</v>
      </c>
      <c r="M2893" s="10">
        <f t="shared" si="545"/>
        <v>0.9</v>
      </c>
      <c r="N2893" s="24">
        <f t="shared" si="546"/>
        <v>1.2815515655446006</v>
      </c>
      <c r="O2893" s="25">
        <f t="shared" si="547"/>
        <v>5.0887390759163607</v>
      </c>
      <c r="P2893" s="8">
        <f t="shared" si="548"/>
        <v>7</v>
      </c>
      <c r="Q2893" s="8">
        <f t="shared" si="549"/>
        <v>33</v>
      </c>
      <c r="R2893" s="8">
        <f t="shared" si="550"/>
        <v>43.914595965694083</v>
      </c>
      <c r="S2893" s="8">
        <f t="shared" si="551"/>
        <v>44</v>
      </c>
      <c r="T2893" t="s">
        <v>175</v>
      </c>
    </row>
    <row r="2894" spans="1:20" x14ac:dyDescent="0.35">
      <c r="A2894" s="18" t="s">
        <v>5831</v>
      </c>
      <c r="B2894" s="18" t="s">
        <v>5832</v>
      </c>
      <c r="C2894" s="19">
        <v>187.54</v>
      </c>
      <c r="D2894" s="20">
        <f t="shared" si="540"/>
        <v>2.0345509406512096E-5</v>
      </c>
      <c r="E2894" s="10">
        <f>SUM($C$5:C2894)/SUM($C$5:$C$3941)</f>
        <v>0.99194590127964088</v>
      </c>
      <c r="F2894" t="str">
        <f t="shared" si="541"/>
        <v>C</v>
      </c>
      <c r="G2894" s="21">
        <v>1.368905109489051</v>
      </c>
      <c r="H2894" s="22">
        <f t="shared" si="542"/>
        <v>0.82134306569343052</v>
      </c>
      <c r="I2894" s="23">
        <v>2.634615384615385</v>
      </c>
      <c r="J2894" s="23">
        <v>5.477328840020423</v>
      </c>
      <c r="K2894" s="24">
        <f t="shared" si="543"/>
        <v>2.0789861290588463</v>
      </c>
      <c r="L2894" t="str">
        <f t="shared" si="544"/>
        <v>Z</v>
      </c>
      <c r="M2894" s="10">
        <f t="shared" si="545"/>
        <v>0.9</v>
      </c>
      <c r="N2894" s="24">
        <f t="shared" si="546"/>
        <v>1.2815515655446006</v>
      </c>
      <c r="O2894" s="25">
        <f t="shared" si="547"/>
        <v>9.9270428974699634</v>
      </c>
      <c r="P2894" s="8">
        <f t="shared" si="548"/>
        <v>16</v>
      </c>
      <c r="Q2894" s="8">
        <f t="shared" si="549"/>
        <v>137.00000000000003</v>
      </c>
      <c r="R2894" s="8">
        <f t="shared" si="550"/>
        <v>182.64718533917926</v>
      </c>
      <c r="S2894" s="8">
        <f t="shared" si="551"/>
        <v>183</v>
      </c>
      <c r="T2894" t="s">
        <v>62</v>
      </c>
    </row>
    <row r="2895" spans="1:20" x14ac:dyDescent="0.35">
      <c r="A2895" s="18" t="s">
        <v>5833</v>
      </c>
      <c r="B2895" s="18" t="s">
        <v>5525</v>
      </c>
      <c r="C2895" s="19">
        <v>187.5</v>
      </c>
      <c r="D2895" s="20">
        <f t="shared" si="540"/>
        <v>2.0341169956921286E-5</v>
      </c>
      <c r="E2895" s="10">
        <f>SUM($C$5:C2895)/SUM($C$5:$C$3941)</f>
        <v>0.99196624244959775</v>
      </c>
      <c r="F2895" t="str">
        <f t="shared" si="541"/>
        <v>C</v>
      </c>
      <c r="G2895" s="21">
        <v>0.42420814479638008</v>
      </c>
      <c r="H2895" s="22">
        <f t="shared" si="542"/>
        <v>0.25452488687782804</v>
      </c>
      <c r="I2895" s="23">
        <v>8.5</v>
      </c>
      <c r="J2895" s="23">
        <v>26.365827556613841</v>
      </c>
      <c r="K2895" s="24">
        <f t="shared" si="543"/>
        <v>3.1018620654839815</v>
      </c>
      <c r="L2895" t="str">
        <f t="shared" si="544"/>
        <v>Z</v>
      </c>
      <c r="M2895" s="10">
        <f t="shared" si="545"/>
        <v>0.9</v>
      </c>
      <c r="N2895" s="24">
        <f t="shared" si="546"/>
        <v>1.2815515655446006</v>
      </c>
      <c r="O2895" s="25">
        <f t="shared" si="547"/>
        <v>47.785099055842949</v>
      </c>
      <c r="P2895" s="8">
        <f t="shared" si="548"/>
        <v>65</v>
      </c>
      <c r="Q2895" s="8">
        <f t="shared" si="549"/>
        <v>442</v>
      </c>
      <c r="R2895" s="8">
        <f t="shared" si="550"/>
        <v>589.33333333333337</v>
      </c>
      <c r="S2895" s="8">
        <f t="shared" si="551"/>
        <v>590</v>
      </c>
      <c r="T2895" t="s">
        <v>175</v>
      </c>
    </row>
    <row r="2896" spans="1:20" x14ac:dyDescent="0.35">
      <c r="A2896" s="18" t="s">
        <v>5834</v>
      </c>
      <c r="B2896" s="18" t="s">
        <v>5835</v>
      </c>
      <c r="C2896" s="19">
        <v>187.17</v>
      </c>
      <c r="D2896" s="20">
        <f t="shared" si="540"/>
        <v>2.0305369497797101E-5</v>
      </c>
      <c r="E2896" s="10">
        <f>SUM($C$5:C2896)/SUM($C$5:$C$3941)</f>
        <v>0.99198654781909557</v>
      </c>
      <c r="F2896" t="str">
        <f t="shared" si="541"/>
        <v>C</v>
      </c>
      <c r="G2896" s="21">
        <v>6.0377419354838704</v>
      </c>
      <c r="H2896" s="22">
        <f t="shared" si="542"/>
        <v>3.6226451612903219</v>
      </c>
      <c r="I2896" s="23">
        <v>0.59615384615384615</v>
      </c>
      <c r="J2896" s="23">
        <v>2.0317057007102779</v>
      </c>
      <c r="K2896" s="24">
        <f t="shared" si="543"/>
        <v>3.4080224657075631</v>
      </c>
      <c r="L2896" t="str">
        <f t="shared" si="544"/>
        <v>Z</v>
      </c>
      <c r="M2896" s="10">
        <f t="shared" si="545"/>
        <v>0.9</v>
      </c>
      <c r="N2896" s="24">
        <f t="shared" si="546"/>
        <v>1.2815515655446006</v>
      </c>
      <c r="O2896" s="25">
        <f t="shared" si="547"/>
        <v>3.6822382287184348</v>
      </c>
      <c r="P2896" s="8">
        <f t="shared" si="548"/>
        <v>5</v>
      </c>
      <c r="Q2896" s="8">
        <f t="shared" si="549"/>
        <v>31</v>
      </c>
      <c r="R2896" s="8">
        <f t="shared" si="550"/>
        <v>41.369754749994058</v>
      </c>
      <c r="S2896" s="8">
        <f t="shared" si="551"/>
        <v>42</v>
      </c>
      <c r="T2896" t="s">
        <v>62</v>
      </c>
    </row>
    <row r="2897" spans="1:20" x14ac:dyDescent="0.35">
      <c r="A2897" s="18" t="s">
        <v>5836</v>
      </c>
      <c r="B2897" s="18" t="s">
        <v>5837</v>
      </c>
      <c r="C2897" s="19">
        <v>187.06</v>
      </c>
      <c r="D2897" s="20">
        <f t="shared" si="540"/>
        <v>2.0293436011422378E-5</v>
      </c>
      <c r="E2897" s="10">
        <f>SUM($C$5:C2897)/SUM($C$5:$C$3941)</f>
        <v>0.99200684125510707</v>
      </c>
      <c r="F2897" t="str">
        <f t="shared" si="541"/>
        <v>C</v>
      </c>
      <c r="G2897" s="21">
        <v>2.6346478873239429</v>
      </c>
      <c r="H2897" s="22">
        <f t="shared" si="542"/>
        <v>1.5807887323943657</v>
      </c>
      <c r="I2897" s="23">
        <v>1.365384615384615</v>
      </c>
      <c r="J2897" s="23">
        <v>2.4736164376359939</v>
      </c>
      <c r="K2897" s="24">
        <f t="shared" si="543"/>
        <v>1.8116627430573482</v>
      </c>
      <c r="L2897" t="str">
        <f t="shared" si="544"/>
        <v>Y</v>
      </c>
      <c r="M2897" s="10">
        <f t="shared" si="545"/>
        <v>0.9</v>
      </c>
      <c r="N2897" s="24">
        <f t="shared" si="546"/>
        <v>1.2815515655446006</v>
      </c>
      <c r="O2897" s="25">
        <f t="shared" si="547"/>
        <v>4.4831517707831816</v>
      </c>
      <c r="P2897" s="8">
        <f t="shared" si="548"/>
        <v>8</v>
      </c>
      <c r="Q2897" s="8">
        <f t="shared" si="549"/>
        <v>70.999999999999972</v>
      </c>
      <c r="R2897" s="8">
        <f t="shared" si="550"/>
        <v>94.777938098284025</v>
      </c>
      <c r="S2897" s="8">
        <f t="shared" si="551"/>
        <v>95</v>
      </c>
      <c r="T2897" t="s">
        <v>62</v>
      </c>
    </row>
    <row r="2898" spans="1:20" x14ac:dyDescent="0.35">
      <c r="A2898" s="18" t="s">
        <v>5838</v>
      </c>
      <c r="B2898" s="18" t="s">
        <v>5839</v>
      </c>
      <c r="C2898" s="19">
        <v>186.58</v>
      </c>
      <c r="D2898" s="20">
        <f t="shared" si="540"/>
        <v>2.024136261633266E-5</v>
      </c>
      <c r="E2898" s="10">
        <f>SUM($C$5:C2898)/SUM($C$5:$C$3941)</f>
        <v>0.99202708261772332</v>
      </c>
      <c r="F2898" t="str">
        <f t="shared" si="541"/>
        <v>C</v>
      </c>
      <c r="G2898" s="21">
        <v>4.3390697674418606</v>
      </c>
      <c r="H2898" s="22">
        <f t="shared" si="542"/>
        <v>2.6034418604651162</v>
      </c>
      <c r="I2898" s="23">
        <v>0.82692307692307687</v>
      </c>
      <c r="J2898" s="23">
        <v>2.423100864159061</v>
      </c>
      <c r="K2898" s="24">
        <f t="shared" si="543"/>
        <v>2.9302615101458414</v>
      </c>
      <c r="L2898" t="str">
        <f t="shared" si="544"/>
        <v>Z</v>
      </c>
      <c r="M2898" s="10">
        <f t="shared" si="545"/>
        <v>0.9</v>
      </c>
      <c r="N2898" s="24">
        <f t="shared" si="546"/>
        <v>1.2815515655446006</v>
      </c>
      <c r="O2898" s="25">
        <f t="shared" si="547"/>
        <v>4.391597971560504</v>
      </c>
      <c r="P2898" s="8">
        <f t="shared" si="548"/>
        <v>7</v>
      </c>
      <c r="Q2898" s="8">
        <f t="shared" si="549"/>
        <v>43</v>
      </c>
      <c r="R2898" s="8">
        <f t="shared" si="550"/>
        <v>57.474510857353664</v>
      </c>
      <c r="S2898" s="8">
        <f t="shared" si="551"/>
        <v>58</v>
      </c>
      <c r="T2898" t="s">
        <v>62</v>
      </c>
    </row>
    <row r="2899" spans="1:20" x14ac:dyDescent="0.35">
      <c r="A2899" s="18" t="s">
        <v>5840</v>
      </c>
      <c r="B2899" s="18" t="s">
        <v>5841</v>
      </c>
      <c r="C2899" s="19">
        <v>186.26</v>
      </c>
      <c r="D2899" s="20">
        <f t="shared" si="540"/>
        <v>2.0206647019606179E-5</v>
      </c>
      <c r="E2899" s="10">
        <f>SUM($C$5:C2899)/SUM($C$5:$C$3941)</f>
        <v>0.99204728926474295</v>
      </c>
      <c r="F2899" t="str">
        <f t="shared" si="541"/>
        <v>C</v>
      </c>
      <c r="G2899" s="21">
        <v>3.7252000000000001</v>
      </c>
      <c r="H2899" s="22">
        <f t="shared" si="542"/>
        <v>2.2351199999999998</v>
      </c>
      <c r="I2899" s="23">
        <v>0.96153846153846156</v>
      </c>
      <c r="J2899" s="23">
        <v>2.2920282862910679</v>
      </c>
      <c r="K2899" s="24">
        <f t="shared" si="543"/>
        <v>2.3837094177427107</v>
      </c>
      <c r="L2899" t="str">
        <f t="shared" si="544"/>
        <v>Z</v>
      </c>
      <c r="M2899" s="10">
        <f t="shared" si="545"/>
        <v>0.9</v>
      </c>
      <c r="N2899" s="24">
        <f t="shared" si="546"/>
        <v>1.2815515655446006</v>
      </c>
      <c r="O2899" s="25">
        <f t="shared" si="547"/>
        <v>4.1540436560937177</v>
      </c>
      <c r="P2899" s="8">
        <f t="shared" si="548"/>
        <v>7</v>
      </c>
      <c r="Q2899" s="8">
        <f t="shared" si="549"/>
        <v>50</v>
      </c>
      <c r="R2899" s="8">
        <f t="shared" si="550"/>
        <v>66.888210576507475</v>
      </c>
      <c r="S2899" s="8">
        <f t="shared" si="551"/>
        <v>67</v>
      </c>
      <c r="T2899" t="s">
        <v>62</v>
      </c>
    </row>
    <row r="2900" spans="1:20" x14ac:dyDescent="0.35">
      <c r="A2900" s="18" t="s">
        <v>5842</v>
      </c>
      <c r="B2900" s="18" t="s">
        <v>5843</v>
      </c>
      <c r="C2900" s="19">
        <v>185.73</v>
      </c>
      <c r="D2900" s="20">
        <f t="shared" si="540"/>
        <v>2.0149149312527948E-5</v>
      </c>
      <c r="E2900" s="10">
        <f>SUM($C$5:C2900)/SUM($C$5:$C$3941)</f>
        <v>0.99206743841405554</v>
      </c>
      <c r="F2900" t="str">
        <f t="shared" si="541"/>
        <v>C</v>
      </c>
      <c r="G2900" s="21">
        <v>4.3062833294690468E-2</v>
      </c>
      <c r="H2900" s="22">
        <f t="shared" si="542"/>
        <v>2.5837699976814281E-2</v>
      </c>
      <c r="I2900" s="23">
        <v>82.942307692307693</v>
      </c>
      <c r="J2900" s="23">
        <v>387.48052011563112</v>
      </c>
      <c r="K2900" s="24">
        <f t="shared" si="543"/>
        <v>4.6716872353380055</v>
      </c>
      <c r="L2900" t="str">
        <f t="shared" si="544"/>
        <v>Z</v>
      </c>
      <c r="M2900" s="10">
        <f t="shared" si="545"/>
        <v>0.9</v>
      </c>
      <c r="N2900" s="24">
        <f t="shared" si="546"/>
        <v>1.2815515655446006</v>
      </c>
      <c r="O2900" s="25">
        <f t="shared" si="547"/>
        <v>702.26489178756356</v>
      </c>
      <c r="P2900" s="8">
        <f t="shared" si="548"/>
        <v>869</v>
      </c>
      <c r="Q2900" s="8">
        <f t="shared" si="549"/>
        <v>4313</v>
      </c>
      <c r="R2900" s="8">
        <f t="shared" si="550"/>
        <v>5778.0035111706238</v>
      </c>
      <c r="S2900" s="8">
        <f t="shared" si="551"/>
        <v>5779</v>
      </c>
      <c r="T2900" t="s">
        <v>175</v>
      </c>
    </row>
    <row r="2901" spans="1:20" x14ac:dyDescent="0.35">
      <c r="A2901" s="18" t="s">
        <v>5844</v>
      </c>
      <c r="B2901" s="18" t="s">
        <v>5845</v>
      </c>
      <c r="C2901" s="19">
        <v>185.3</v>
      </c>
      <c r="D2901" s="20">
        <f t="shared" si="540"/>
        <v>2.0102500229426744E-5</v>
      </c>
      <c r="E2901" s="10">
        <f>SUM($C$5:C2901)/SUM($C$5:$C$3941)</f>
        <v>0.99208754091428508</v>
      </c>
      <c r="F2901" t="str">
        <f t="shared" si="541"/>
        <v>C</v>
      </c>
      <c r="G2901" s="21">
        <v>4.8763157894736846</v>
      </c>
      <c r="H2901" s="22">
        <f t="shared" si="542"/>
        <v>2.9257894736842105</v>
      </c>
      <c r="I2901" s="23">
        <v>0.73076923076923073</v>
      </c>
      <c r="J2901" s="23">
        <v>2.5980036424326891</v>
      </c>
      <c r="K2901" s="24">
        <f t="shared" si="543"/>
        <v>3.5551628791184169</v>
      </c>
      <c r="L2901" t="str">
        <f t="shared" si="544"/>
        <v>Z</v>
      </c>
      <c r="M2901" s="10">
        <f t="shared" si="545"/>
        <v>0.9</v>
      </c>
      <c r="N2901" s="24">
        <f t="shared" si="546"/>
        <v>1.2815515655446006</v>
      </c>
      <c r="O2901" s="25">
        <f t="shared" si="547"/>
        <v>4.7085895989615913</v>
      </c>
      <c r="P2901" s="8">
        <f t="shared" si="548"/>
        <v>7</v>
      </c>
      <c r="Q2901" s="8">
        <f t="shared" si="549"/>
        <v>38</v>
      </c>
      <c r="R2901" s="8">
        <f t="shared" si="550"/>
        <v>50.966552703840996</v>
      </c>
      <c r="S2901" s="8">
        <f t="shared" si="551"/>
        <v>51</v>
      </c>
      <c r="T2901" t="s">
        <v>62</v>
      </c>
    </row>
    <row r="2902" spans="1:20" x14ac:dyDescent="0.35">
      <c r="A2902" s="18" t="s">
        <v>5846</v>
      </c>
      <c r="B2902" s="18" t="s">
        <v>5847</v>
      </c>
      <c r="C2902" s="19">
        <v>185.01</v>
      </c>
      <c r="D2902" s="20">
        <f t="shared" si="540"/>
        <v>2.007103921989337E-5</v>
      </c>
      <c r="E2902" s="10">
        <f>SUM($C$5:C2902)/SUM($C$5:$C$3941)</f>
        <v>0.99210761195350494</v>
      </c>
      <c r="F2902" t="str">
        <f t="shared" si="541"/>
        <v>C</v>
      </c>
      <c r="G2902" s="21">
        <v>8.8099999999999987</v>
      </c>
      <c r="H2902" s="22">
        <f t="shared" si="542"/>
        <v>5.2859999999999987</v>
      </c>
      <c r="I2902" s="23">
        <v>0.40384615384615391</v>
      </c>
      <c r="J2902" s="23">
        <v>0.99527541531872366</v>
      </c>
      <c r="K2902" s="24">
        <f t="shared" si="543"/>
        <v>2.4644915045987439</v>
      </c>
      <c r="L2902" t="str">
        <f t="shared" si="544"/>
        <v>Z</v>
      </c>
      <c r="M2902" s="10">
        <f t="shared" si="545"/>
        <v>0.9</v>
      </c>
      <c r="N2902" s="24">
        <f t="shared" si="546"/>
        <v>1.2815515655446006</v>
      </c>
      <c r="O2902" s="25">
        <f t="shared" si="547"/>
        <v>1.8038248261591254</v>
      </c>
      <c r="P2902" s="8">
        <f t="shared" si="548"/>
        <v>3</v>
      </c>
      <c r="Q2902" s="8">
        <f t="shared" si="549"/>
        <v>21.000000000000004</v>
      </c>
      <c r="R2902" s="8">
        <f t="shared" si="550"/>
        <v>28.187792497054129</v>
      </c>
      <c r="S2902" s="8">
        <f t="shared" si="551"/>
        <v>29</v>
      </c>
      <c r="T2902" t="s">
        <v>62</v>
      </c>
    </row>
    <row r="2903" spans="1:20" x14ac:dyDescent="0.35">
      <c r="A2903" s="18" t="s">
        <v>5848</v>
      </c>
      <c r="B2903" s="18" t="s">
        <v>5849</v>
      </c>
      <c r="C2903" s="19">
        <v>184.61</v>
      </c>
      <c r="D2903" s="20">
        <f t="shared" si="540"/>
        <v>2.0027644723985276E-5</v>
      </c>
      <c r="E2903" s="10">
        <f>SUM($C$5:C2903)/SUM($C$5:$C$3941)</f>
        <v>0.99212763959822881</v>
      </c>
      <c r="F2903" t="str">
        <f t="shared" si="541"/>
        <v>C</v>
      </c>
      <c r="G2903" s="21">
        <v>1.4651587301587301</v>
      </c>
      <c r="H2903" s="22">
        <f t="shared" si="542"/>
        <v>0.87909523809523804</v>
      </c>
      <c r="I2903" s="23">
        <v>2.4230769230769229</v>
      </c>
      <c r="J2903" s="23">
        <v>6.4999129823621908</v>
      </c>
      <c r="K2903" s="24">
        <f t="shared" si="543"/>
        <v>2.6825037704986823</v>
      </c>
      <c r="L2903" t="str">
        <f t="shared" si="544"/>
        <v>Z</v>
      </c>
      <c r="M2903" s="10">
        <f t="shared" si="545"/>
        <v>0.9</v>
      </c>
      <c r="N2903" s="24">
        <f t="shared" si="546"/>
        <v>1.2815515655446006</v>
      </c>
      <c r="O2903" s="25">
        <f t="shared" si="547"/>
        <v>11.780361721990532</v>
      </c>
      <c r="P2903" s="8">
        <f t="shared" si="548"/>
        <v>17</v>
      </c>
      <c r="Q2903" s="8">
        <f t="shared" si="549"/>
        <v>125.99999999999999</v>
      </c>
      <c r="R2903" s="8">
        <f t="shared" si="550"/>
        <v>169.30988183471709</v>
      </c>
      <c r="S2903" s="8">
        <f t="shared" si="551"/>
        <v>170</v>
      </c>
      <c r="T2903" t="s">
        <v>175</v>
      </c>
    </row>
    <row r="2904" spans="1:20" x14ac:dyDescent="0.35">
      <c r="A2904" s="18" t="s">
        <v>5850</v>
      </c>
      <c r="B2904" s="18" t="s">
        <v>5851</v>
      </c>
      <c r="C2904" s="19">
        <v>184.6</v>
      </c>
      <c r="D2904" s="20">
        <f t="shared" si="540"/>
        <v>2.0026559861587569E-5</v>
      </c>
      <c r="E2904" s="10">
        <f>SUM($C$5:C2904)/SUM($C$5:$C$3941)</f>
        <v>0.99214766615809036</v>
      </c>
      <c r="F2904" t="str">
        <f t="shared" si="541"/>
        <v>C</v>
      </c>
      <c r="G2904" s="21">
        <v>1.4887096774193549</v>
      </c>
      <c r="H2904" s="22">
        <f t="shared" si="542"/>
        <v>0.89322580645161287</v>
      </c>
      <c r="I2904" s="23">
        <v>2.384615384615385</v>
      </c>
      <c r="J2904" s="23">
        <v>6.065504670511265</v>
      </c>
      <c r="K2904" s="24">
        <f t="shared" si="543"/>
        <v>2.5435987327950462</v>
      </c>
      <c r="L2904" t="str">
        <f t="shared" si="544"/>
        <v>Z</v>
      </c>
      <c r="M2904" s="10">
        <f t="shared" si="545"/>
        <v>0.9</v>
      </c>
      <c r="N2904" s="24">
        <f t="shared" si="546"/>
        <v>1.2815515655446006</v>
      </c>
      <c r="O2904" s="25">
        <f t="shared" si="547"/>
        <v>10.993045482137829</v>
      </c>
      <c r="P2904" s="8">
        <f t="shared" si="548"/>
        <v>16</v>
      </c>
      <c r="Q2904" s="8">
        <f t="shared" si="549"/>
        <v>124.00000000000003</v>
      </c>
      <c r="R2904" s="8">
        <f t="shared" si="550"/>
        <v>166.62693639850079</v>
      </c>
      <c r="S2904" s="8">
        <f t="shared" si="551"/>
        <v>167</v>
      </c>
      <c r="T2904" t="s">
        <v>62</v>
      </c>
    </row>
    <row r="2905" spans="1:20" x14ac:dyDescent="0.35">
      <c r="A2905" s="18" t="s">
        <v>5852</v>
      </c>
      <c r="B2905" s="18" t="s">
        <v>5853</v>
      </c>
      <c r="C2905" s="19">
        <v>184.21</v>
      </c>
      <c r="D2905" s="20">
        <f t="shared" si="540"/>
        <v>1.9984250228077175E-5</v>
      </c>
      <c r="E2905" s="10">
        <f>SUM($C$5:C2905)/SUM($C$5:$C$3941)</f>
        <v>0.99216765040831856</v>
      </c>
      <c r="F2905" t="str">
        <f t="shared" si="541"/>
        <v>C</v>
      </c>
      <c r="G2905" s="21">
        <v>1.69</v>
      </c>
      <c r="H2905" s="22">
        <f t="shared" si="542"/>
        <v>1.014</v>
      </c>
      <c r="I2905" s="23">
        <v>2.0961538461538458</v>
      </c>
      <c r="J2905" s="23">
        <v>5.1725505347643326</v>
      </c>
      <c r="K2905" s="24">
        <f t="shared" si="543"/>
        <v>2.4676387872270213</v>
      </c>
      <c r="L2905" t="str">
        <f t="shared" si="544"/>
        <v>Z</v>
      </c>
      <c r="M2905" s="10">
        <f t="shared" si="545"/>
        <v>0.9</v>
      </c>
      <c r="N2905" s="24">
        <f t="shared" si="546"/>
        <v>1.2815515655446006</v>
      </c>
      <c r="O2905" s="25">
        <f t="shared" si="547"/>
        <v>9.3746664747894286</v>
      </c>
      <c r="P2905" s="8">
        <f t="shared" si="548"/>
        <v>14</v>
      </c>
      <c r="Q2905" s="8">
        <f t="shared" si="549"/>
        <v>108.99999999999999</v>
      </c>
      <c r="R2905" s="8">
        <f t="shared" si="550"/>
        <v>146.62542005636712</v>
      </c>
      <c r="S2905" s="8">
        <f t="shared" si="551"/>
        <v>147</v>
      </c>
      <c r="T2905" t="s">
        <v>175</v>
      </c>
    </row>
    <row r="2906" spans="1:20" x14ac:dyDescent="0.35">
      <c r="A2906" s="18" t="s">
        <v>5854</v>
      </c>
      <c r="B2906" s="18" t="s">
        <v>5855</v>
      </c>
      <c r="C2906" s="19">
        <v>183.96</v>
      </c>
      <c r="D2906" s="20">
        <f t="shared" si="540"/>
        <v>1.9957128668134614E-5</v>
      </c>
      <c r="E2906" s="10">
        <f>SUM($C$5:C2906)/SUM($C$5:$C$3941)</f>
        <v>0.99218760753698676</v>
      </c>
      <c r="F2906" t="str">
        <f t="shared" si="541"/>
        <v>C</v>
      </c>
      <c r="G2906" s="21">
        <v>4.9718918918918922</v>
      </c>
      <c r="H2906" s="22">
        <f t="shared" si="542"/>
        <v>2.9831351351351354</v>
      </c>
      <c r="I2906" s="23">
        <v>0.71153846153846156</v>
      </c>
      <c r="J2906" s="23">
        <v>1.5254255396193801</v>
      </c>
      <c r="K2906" s="24">
        <f t="shared" si="543"/>
        <v>2.1438412989245341</v>
      </c>
      <c r="L2906" t="str">
        <f t="shared" si="544"/>
        <v>Z</v>
      </c>
      <c r="M2906" s="10">
        <f t="shared" si="545"/>
        <v>0.9</v>
      </c>
      <c r="N2906" s="24">
        <f t="shared" si="546"/>
        <v>1.2815515655446006</v>
      </c>
      <c r="O2906" s="25">
        <f t="shared" si="547"/>
        <v>2.7646623401638584</v>
      </c>
      <c r="P2906" s="8">
        <f t="shared" si="548"/>
        <v>5</v>
      </c>
      <c r="Q2906" s="8">
        <f t="shared" si="549"/>
        <v>37</v>
      </c>
      <c r="R2906" s="8">
        <f t="shared" si="550"/>
        <v>49.805739902013997</v>
      </c>
      <c r="S2906" s="8">
        <f t="shared" si="551"/>
        <v>50</v>
      </c>
      <c r="T2906" t="s">
        <v>62</v>
      </c>
    </row>
    <row r="2907" spans="1:20" x14ac:dyDescent="0.35">
      <c r="A2907" s="18" t="s">
        <v>5856</v>
      </c>
      <c r="B2907" s="18" t="s">
        <v>5857</v>
      </c>
      <c r="C2907" s="19">
        <v>183.8</v>
      </c>
      <c r="D2907" s="20">
        <f t="shared" si="540"/>
        <v>1.9939770869771374E-5</v>
      </c>
      <c r="E2907" s="10">
        <f>SUM($C$5:C2907)/SUM($C$5:$C$3941)</f>
        <v>0.99220754730785665</v>
      </c>
      <c r="F2907" t="str">
        <f t="shared" si="541"/>
        <v>C</v>
      </c>
      <c r="G2907" s="21">
        <v>1.2943661971830991</v>
      </c>
      <c r="H2907" s="22">
        <f t="shared" si="542"/>
        <v>0.77661971830985943</v>
      </c>
      <c r="I2907" s="23">
        <v>2.7307692307692308</v>
      </c>
      <c r="J2907" s="23">
        <v>5.5664097085770274</v>
      </c>
      <c r="K2907" s="24">
        <f t="shared" si="543"/>
        <v>2.0384035552535593</v>
      </c>
      <c r="L2907" t="str">
        <f t="shared" si="544"/>
        <v>Z</v>
      </c>
      <c r="M2907" s="10">
        <f t="shared" si="545"/>
        <v>0.9</v>
      </c>
      <c r="N2907" s="24">
        <f t="shared" si="546"/>
        <v>1.2815515655446006</v>
      </c>
      <c r="O2907" s="25">
        <f t="shared" si="547"/>
        <v>10.088491959473332</v>
      </c>
      <c r="P2907" s="8">
        <f t="shared" si="548"/>
        <v>16</v>
      </c>
      <c r="Q2907" s="8">
        <f t="shared" si="549"/>
        <v>142</v>
      </c>
      <c r="R2907" s="8">
        <f t="shared" si="550"/>
        <v>191.22953258140367</v>
      </c>
      <c r="S2907" s="8">
        <f t="shared" si="551"/>
        <v>192</v>
      </c>
      <c r="T2907" t="s">
        <v>62</v>
      </c>
    </row>
    <row r="2908" spans="1:20" x14ac:dyDescent="0.35">
      <c r="A2908" s="18" t="s">
        <v>5858</v>
      </c>
      <c r="B2908" s="18" t="s">
        <v>5859</v>
      </c>
      <c r="C2908" s="19">
        <v>183.66</v>
      </c>
      <c r="D2908" s="20">
        <f t="shared" si="540"/>
        <v>1.9924582796203537E-5</v>
      </c>
      <c r="E2908" s="10">
        <f>SUM($C$5:C2908)/SUM($C$5:$C$3941)</f>
        <v>0.99222747189065286</v>
      </c>
      <c r="F2908" t="str">
        <f t="shared" si="541"/>
        <v>C</v>
      </c>
      <c r="G2908" s="21">
        <v>0.86225352112676057</v>
      </c>
      <c r="H2908" s="22">
        <f t="shared" si="542"/>
        <v>0.5173521126760563</v>
      </c>
      <c r="I2908" s="23">
        <v>4.0961538461538458</v>
      </c>
      <c r="J2908" s="23">
        <v>10.781719487777551</v>
      </c>
      <c r="K2908" s="24">
        <f t="shared" si="543"/>
        <v>2.6321568702555527</v>
      </c>
      <c r="L2908" t="str">
        <f t="shared" si="544"/>
        <v>Z</v>
      </c>
      <c r="M2908" s="10">
        <f t="shared" si="545"/>
        <v>0.9</v>
      </c>
      <c r="N2908" s="24">
        <f t="shared" si="546"/>
        <v>1.2815515655446006</v>
      </c>
      <c r="O2908" s="25">
        <f t="shared" si="547"/>
        <v>19.540654758872677</v>
      </c>
      <c r="P2908" s="8">
        <f t="shared" si="548"/>
        <v>28</v>
      </c>
      <c r="Q2908" s="8">
        <f t="shared" si="549"/>
        <v>212.99999999999997</v>
      </c>
      <c r="R2908" s="8">
        <f t="shared" si="550"/>
        <v>286.95360561235344</v>
      </c>
      <c r="S2908" s="8">
        <f t="shared" si="551"/>
        <v>287</v>
      </c>
      <c r="T2908" t="s">
        <v>62</v>
      </c>
    </row>
    <row r="2909" spans="1:20" x14ac:dyDescent="0.35">
      <c r="A2909" s="18" t="s">
        <v>5860</v>
      </c>
      <c r="B2909" s="18" t="s">
        <v>5861</v>
      </c>
      <c r="C2909" s="19">
        <v>183.6</v>
      </c>
      <c r="D2909" s="20">
        <f t="shared" si="540"/>
        <v>1.9918073621817323E-5</v>
      </c>
      <c r="E2909" s="10">
        <f>SUM($C$5:C2909)/SUM($C$5:$C$3941)</f>
        <v>0.99224738996427464</v>
      </c>
      <c r="F2909" t="str">
        <f t="shared" si="541"/>
        <v>C</v>
      </c>
      <c r="G2909" s="21">
        <v>2.5499999999999998</v>
      </c>
      <c r="H2909" s="22">
        <f t="shared" si="542"/>
        <v>1.5299999999999998</v>
      </c>
      <c r="I2909" s="23">
        <v>1.384615384615385</v>
      </c>
      <c r="J2909" s="23">
        <v>2.9582310967399859</v>
      </c>
      <c r="K2909" s="24">
        <f t="shared" si="543"/>
        <v>2.1365002365344337</v>
      </c>
      <c r="L2909" t="str">
        <f t="shared" si="544"/>
        <v>Z</v>
      </c>
      <c r="M2909" s="10">
        <f t="shared" si="545"/>
        <v>0.9</v>
      </c>
      <c r="N2909" s="24">
        <f t="shared" si="546"/>
        <v>1.2815515655446006</v>
      </c>
      <c r="O2909" s="25">
        <f t="shared" si="547"/>
        <v>5.3614613720833244</v>
      </c>
      <c r="P2909" s="8">
        <f t="shared" si="548"/>
        <v>9</v>
      </c>
      <c r="Q2909" s="8">
        <f t="shared" si="549"/>
        <v>72.000000000000028</v>
      </c>
      <c r="R2909" s="8">
        <f t="shared" si="550"/>
        <v>97.014250014533218</v>
      </c>
      <c r="S2909" s="8">
        <f t="shared" si="551"/>
        <v>98</v>
      </c>
      <c r="T2909" t="s">
        <v>175</v>
      </c>
    </row>
    <row r="2910" spans="1:20" x14ac:dyDescent="0.35">
      <c r="A2910" s="18" t="s">
        <v>5862</v>
      </c>
      <c r="B2910" s="18" t="s">
        <v>5863</v>
      </c>
      <c r="C2910" s="19">
        <v>182.95</v>
      </c>
      <c r="D2910" s="20">
        <f t="shared" si="540"/>
        <v>1.9847557565966662E-5</v>
      </c>
      <c r="E2910" s="10">
        <f>SUM($C$5:C2910)/SUM($C$5:$C$3941)</f>
        <v>0.99226723752184054</v>
      </c>
      <c r="F2910" t="str">
        <f t="shared" si="541"/>
        <v>C</v>
      </c>
      <c r="G2910" s="21">
        <v>2.2586419753086422</v>
      </c>
      <c r="H2910" s="22">
        <f t="shared" si="542"/>
        <v>1.3551851851851853</v>
      </c>
      <c r="I2910" s="23">
        <v>1.5576923076923079</v>
      </c>
      <c r="J2910" s="23">
        <v>5.2371727949210571</v>
      </c>
      <c r="K2910" s="24">
        <f t="shared" si="543"/>
        <v>3.3621356214308018</v>
      </c>
      <c r="L2910" t="str">
        <f t="shared" si="544"/>
        <v>Z</v>
      </c>
      <c r="M2910" s="10">
        <f t="shared" si="545"/>
        <v>0.9</v>
      </c>
      <c r="N2910" s="24">
        <f t="shared" si="546"/>
        <v>1.2815515655446006</v>
      </c>
      <c r="O2910" s="25">
        <f t="shared" si="547"/>
        <v>9.4917870580963974</v>
      </c>
      <c r="P2910" s="8">
        <f t="shared" si="548"/>
        <v>13</v>
      </c>
      <c r="Q2910" s="8">
        <f t="shared" si="549"/>
        <v>81.000000000000014</v>
      </c>
      <c r="R2910" s="8">
        <f t="shared" si="550"/>
        <v>109.33474203471039</v>
      </c>
      <c r="S2910" s="8">
        <f t="shared" si="551"/>
        <v>110</v>
      </c>
      <c r="T2910" t="s">
        <v>62</v>
      </c>
    </row>
    <row r="2911" spans="1:20" x14ac:dyDescent="0.35">
      <c r="A2911" s="18" t="s">
        <v>5864</v>
      </c>
      <c r="B2911" s="18" t="s">
        <v>5865</v>
      </c>
      <c r="C2911" s="19">
        <v>181.51</v>
      </c>
      <c r="D2911" s="20">
        <f t="shared" si="540"/>
        <v>1.9691337380697505E-5</v>
      </c>
      <c r="E2911" s="10">
        <f>SUM($C$5:C2911)/SUM($C$5:$C$3941)</f>
        <v>0.99228692885922121</v>
      </c>
      <c r="F2911" t="str">
        <f t="shared" si="541"/>
        <v>C</v>
      </c>
      <c r="G2911" s="21">
        <v>2.213536585365854</v>
      </c>
      <c r="H2911" s="22">
        <f t="shared" si="542"/>
        <v>1.3281219512195124</v>
      </c>
      <c r="I2911" s="23">
        <v>1.5769230769230771</v>
      </c>
      <c r="J2911" s="23">
        <v>2.9194825880970949</v>
      </c>
      <c r="K2911" s="24">
        <f t="shared" si="543"/>
        <v>1.8513792022079136</v>
      </c>
      <c r="L2911" t="str">
        <f t="shared" si="544"/>
        <v>Y</v>
      </c>
      <c r="M2911" s="10">
        <f t="shared" si="545"/>
        <v>0.9</v>
      </c>
      <c r="N2911" s="24">
        <f t="shared" si="546"/>
        <v>1.2815515655446006</v>
      </c>
      <c r="O2911" s="25">
        <f t="shared" si="547"/>
        <v>5.2912340553116088</v>
      </c>
      <c r="P2911" s="8">
        <f t="shared" si="548"/>
        <v>9</v>
      </c>
      <c r="Q2911" s="8">
        <f t="shared" si="549"/>
        <v>82.000000000000014</v>
      </c>
      <c r="R2911" s="8">
        <f t="shared" si="550"/>
        <v>111.12274132779248</v>
      </c>
      <c r="S2911" s="8">
        <f t="shared" si="551"/>
        <v>112</v>
      </c>
      <c r="T2911" t="s">
        <v>62</v>
      </c>
    </row>
    <row r="2912" spans="1:20" x14ac:dyDescent="0.35">
      <c r="A2912" s="18" t="s">
        <v>5866</v>
      </c>
      <c r="B2912" s="18" t="s">
        <v>5867</v>
      </c>
      <c r="C2912" s="19">
        <v>181.5</v>
      </c>
      <c r="D2912" s="20">
        <f t="shared" si="540"/>
        <v>1.9690252518299805E-5</v>
      </c>
      <c r="E2912" s="10">
        <f>SUM($C$5:C2912)/SUM($C$5:$C$3941)</f>
        <v>0.99230661911173945</v>
      </c>
      <c r="F2912" t="str">
        <f t="shared" si="541"/>
        <v>C</v>
      </c>
      <c r="G2912" s="21">
        <v>0.16176470588235289</v>
      </c>
      <c r="H2912" s="22">
        <f t="shared" si="542"/>
        <v>9.7058823529411739E-2</v>
      </c>
      <c r="I2912" s="23">
        <v>21.57692307692308</v>
      </c>
      <c r="J2912" s="23">
        <v>153.90108182344051</v>
      </c>
      <c r="K2912" s="24">
        <f t="shared" si="543"/>
        <v>7.1326704588403791</v>
      </c>
      <c r="L2912" t="str">
        <f t="shared" si="544"/>
        <v>Z</v>
      </c>
      <c r="M2912" s="10">
        <f t="shared" si="545"/>
        <v>0.9</v>
      </c>
      <c r="N2912" s="24">
        <f t="shared" si="546"/>
        <v>1.2815515655446006</v>
      </c>
      <c r="O2912" s="25">
        <f t="shared" si="547"/>
        <v>278.9284130734485</v>
      </c>
      <c r="P2912" s="8">
        <f t="shared" si="548"/>
        <v>323</v>
      </c>
      <c r="Q2912" s="8">
        <f t="shared" si="549"/>
        <v>1122.0000000000002</v>
      </c>
      <c r="R2912" s="8">
        <f t="shared" si="550"/>
        <v>1520.5262246998575</v>
      </c>
      <c r="S2912" s="8">
        <f t="shared" si="551"/>
        <v>1521</v>
      </c>
      <c r="T2912" t="s">
        <v>175</v>
      </c>
    </row>
    <row r="2913" spans="1:20" x14ac:dyDescent="0.35">
      <c r="A2913" s="18" t="s">
        <v>5868</v>
      </c>
      <c r="B2913" s="18" t="s">
        <v>5869</v>
      </c>
      <c r="C2913" s="19">
        <v>181.06</v>
      </c>
      <c r="D2913" s="20">
        <f t="shared" si="540"/>
        <v>1.9642518572800897E-5</v>
      </c>
      <c r="E2913" s="10">
        <f>SUM($C$5:C2913)/SUM($C$5:$C$3941)</f>
        <v>0.99232626163031235</v>
      </c>
      <c r="F2913" t="str">
        <f t="shared" si="541"/>
        <v>C</v>
      </c>
      <c r="G2913" s="21">
        <v>2.0117777777777781</v>
      </c>
      <c r="H2913" s="22">
        <f t="shared" si="542"/>
        <v>1.2070666666666667</v>
      </c>
      <c r="I2913" s="23">
        <v>1.7307692307692311</v>
      </c>
      <c r="J2913" s="23">
        <v>3.5541491059422352</v>
      </c>
      <c r="K2913" s="24">
        <f t="shared" si="543"/>
        <v>2.0535083723221801</v>
      </c>
      <c r="L2913" t="str">
        <f t="shared" si="544"/>
        <v>Z</v>
      </c>
      <c r="M2913" s="10">
        <f t="shared" si="545"/>
        <v>0.9</v>
      </c>
      <c r="N2913" s="24">
        <f t="shared" si="546"/>
        <v>1.2815515655446006</v>
      </c>
      <c r="O2913" s="25">
        <f t="shared" si="547"/>
        <v>6.4414957854824602</v>
      </c>
      <c r="P2913" s="8">
        <f t="shared" si="548"/>
        <v>10</v>
      </c>
      <c r="Q2913" s="8">
        <f t="shared" si="549"/>
        <v>90.000000000000014</v>
      </c>
      <c r="R2913" s="8">
        <f t="shared" si="550"/>
        <v>122.11545277512177</v>
      </c>
      <c r="S2913" s="8">
        <f t="shared" si="551"/>
        <v>123</v>
      </c>
      <c r="T2913" t="s">
        <v>62</v>
      </c>
    </row>
    <row r="2914" spans="1:20" x14ac:dyDescent="0.35">
      <c r="A2914" s="18" t="s">
        <v>5870</v>
      </c>
      <c r="B2914" s="18" t="s">
        <v>5871</v>
      </c>
      <c r="C2914" s="19">
        <v>180.81</v>
      </c>
      <c r="D2914" s="20">
        <f t="shared" si="540"/>
        <v>1.9615397012858333E-5</v>
      </c>
      <c r="E2914" s="10">
        <f>SUM($C$5:C2914)/SUM($C$5:$C$3941)</f>
        <v>0.99234587702732524</v>
      </c>
      <c r="F2914" t="str">
        <f t="shared" si="541"/>
        <v>C</v>
      </c>
      <c r="G2914" s="21">
        <v>0.45089775561097262</v>
      </c>
      <c r="H2914" s="22">
        <f t="shared" si="542"/>
        <v>0.27053865336658356</v>
      </c>
      <c r="I2914" s="23">
        <v>7.7115384615384617</v>
      </c>
      <c r="J2914" s="23">
        <v>36.279058151112821</v>
      </c>
      <c r="K2914" s="24">
        <f t="shared" si="543"/>
        <v>4.7045162689722364</v>
      </c>
      <c r="L2914" t="str">
        <f t="shared" si="544"/>
        <v>Z</v>
      </c>
      <c r="M2914" s="10">
        <f t="shared" si="545"/>
        <v>0.9</v>
      </c>
      <c r="N2914" s="24">
        <f t="shared" si="546"/>
        <v>1.2815515655446006</v>
      </c>
      <c r="O2914" s="25">
        <f t="shared" si="547"/>
        <v>65.751715309567118</v>
      </c>
      <c r="P2914" s="8">
        <f t="shared" si="548"/>
        <v>82</v>
      </c>
      <c r="Q2914" s="8">
        <f t="shared" si="549"/>
        <v>401</v>
      </c>
      <c r="R2914" s="8">
        <f t="shared" si="550"/>
        <v>544.4682032223634</v>
      </c>
      <c r="S2914" s="8">
        <f t="shared" si="551"/>
        <v>545</v>
      </c>
      <c r="T2914" t="s">
        <v>175</v>
      </c>
    </row>
    <row r="2915" spans="1:20" x14ac:dyDescent="0.35">
      <c r="A2915" s="18" t="s">
        <v>5872</v>
      </c>
      <c r="B2915" s="18" t="s">
        <v>5873</v>
      </c>
      <c r="C2915" s="19">
        <v>180.72</v>
      </c>
      <c r="D2915" s="20">
        <f t="shared" si="540"/>
        <v>1.9605633251279013E-5</v>
      </c>
      <c r="E2915" s="10">
        <f>SUM($C$5:C2915)/SUM($C$5:$C$3941)</f>
        <v>0.99236548266057656</v>
      </c>
      <c r="F2915" t="str">
        <f t="shared" si="541"/>
        <v>C</v>
      </c>
      <c r="G2915" s="21">
        <v>0.2596551724137931</v>
      </c>
      <c r="H2915" s="22">
        <f t="shared" si="542"/>
        <v>0.15579310344827585</v>
      </c>
      <c r="I2915" s="23">
        <v>13.38461538461539</v>
      </c>
      <c r="J2915" s="23">
        <v>21.47333398422774</v>
      </c>
      <c r="K2915" s="24">
        <f t="shared" si="543"/>
        <v>1.60432955054575</v>
      </c>
      <c r="L2915" t="str">
        <f t="shared" si="544"/>
        <v>Y</v>
      </c>
      <c r="M2915" s="10">
        <f t="shared" si="545"/>
        <v>0.9</v>
      </c>
      <c r="N2915" s="24">
        <f t="shared" si="546"/>
        <v>1.2815515655446006</v>
      </c>
      <c r="O2915" s="25">
        <f t="shared" si="547"/>
        <v>38.918004348326399</v>
      </c>
      <c r="P2915" s="8">
        <f t="shared" si="548"/>
        <v>66</v>
      </c>
      <c r="Q2915" s="8">
        <f t="shared" si="549"/>
        <v>696.00000000000034</v>
      </c>
      <c r="R2915" s="8">
        <f t="shared" si="550"/>
        <v>945.24742574795448</v>
      </c>
      <c r="S2915" s="8">
        <f t="shared" si="551"/>
        <v>946</v>
      </c>
      <c r="T2915" t="s">
        <v>62</v>
      </c>
    </row>
    <row r="2916" spans="1:20" x14ac:dyDescent="0.35">
      <c r="A2916" s="18" t="s">
        <v>5874</v>
      </c>
      <c r="B2916" s="18" t="s">
        <v>5875</v>
      </c>
      <c r="C2916" s="19">
        <v>180.4</v>
      </c>
      <c r="D2916" s="20">
        <f t="shared" si="540"/>
        <v>1.9570917654552532E-5</v>
      </c>
      <c r="E2916" s="10">
        <f>SUM($C$5:C2916)/SUM($C$5:$C$3941)</f>
        <v>0.99238505357823115</v>
      </c>
      <c r="F2916" t="str">
        <f t="shared" si="541"/>
        <v>C</v>
      </c>
      <c r="G2916" s="21">
        <v>1.1000000000000001</v>
      </c>
      <c r="H2916" s="22">
        <f t="shared" si="542"/>
        <v>0.66</v>
      </c>
      <c r="I2916" s="23">
        <v>3.1538461538461542</v>
      </c>
      <c r="J2916" s="23">
        <v>22.742708045234391</v>
      </c>
      <c r="K2916" s="24">
        <f t="shared" si="543"/>
        <v>7.2111025509279765</v>
      </c>
      <c r="L2916" t="str">
        <f t="shared" si="544"/>
        <v>Z</v>
      </c>
      <c r="M2916" s="10">
        <f t="shared" si="545"/>
        <v>0.9</v>
      </c>
      <c r="N2916" s="24">
        <f t="shared" si="546"/>
        <v>1.2815515655446006</v>
      </c>
      <c r="O2916" s="25">
        <f t="shared" si="547"/>
        <v>41.21860216244297</v>
      </c>
      <c r="P2916" s="8">
        <f t="shared" si="548"/>
        <v>48</v>
      </c>
      <c r="Q2916" s="8">
        <f t="shared" si="549"/>
        <v>164.00000000000003</v>
      </c>
      <c r="R2916" s="8">
        <f t="shared" si="550"/>
        <v>222.92817160908513</v>
      </c>
      <c r="S2916" s="8">
        <f t="shared" si="551"/>
        <v>223</v>
      </c>
      <c r="T2916" t="s">
        <v>175</v>
      </c>
    </row>
    <row r="2917" spans="1:20" x14ac:dyDescent="0.35">
      <c r="A2917" s="18" t="s">
        <v>5876</v>
      </c>
      <c r="B2917" s="18" t="s">
        <v>5877</v>
      </c>
      <c r="C2917" s="19">
        <v>179.85</v>
      </c>
      <c r="D2917" s="20">
        <f t="shared" si="540"/>
        <v>1.9511250222678898E-5</v>
      </c>
      <c r="E2917" s="10">
        <f>SUM($C$5:C2917)/SUM($C$5:$C$3941)</f>
        <v>0.99240456482845385</v>
      </c>
      <c r="F2917" t="str">
        <f t="shared" si="541"/>
        <v>C</v>
      </c>
      <c r="G2917" s="21">
        <v>59.95000000000001</v>
      </c>
      <c r="H2917" s="22">
        <f t="shared" si="542"/>
        <v>35.970000000000006</v>
      </c>
      <c r="I2917" s="23">
        <v>5.7692307692307702E-2</v>
      </c>
      <c r="J2917" s="23">
        <v>0.30764516984328472</v>
      </c>
      <c r="K2917" s="24">
        <f t="shared" si="543"/>
        <v>5.3325162772836006</v>
      </c>
      <c r="L2917" t="str">
        <f t="shared" si="544"/>
        <v>Z</v>
      </c>
      <c r="M2917" s="10">
        <f t="shared" si="545"/>
        <v>0.9</v>
      </c>
      <c r="N2917" s="24">
        <f t="shared" si="546"/>
        <v>1.2815515655446006</v>
      </c>
      <c r="O2917" s="25">
        <f t="shared" si="547"/>
        <v>0.55757229252321705</v>
      </c>
      <c r="P2917" s="8">
        <f t="shared" si="548"/>
        <v>1</v>
      </c>
      <c r="Q2917" s="8">
        <f t="shared" si="549"/>
        <v>3.0000000000000004</v>
      </c>
      <c r="R2917" s="8">
        <f t="shared" si="550"/>
        <v>4.0841850030676543</v>
      </c>
      <c r="S2917" s="8">
        <f t="shared" si="551"/>
        <v>5</v>
      </c>
      <c r="T2917" t="s">
        <v>175</v>
      </c>
    </row>
    <row r="2918" spans="1:20" x14ac:dyDescent="0.35">
      <c r="A2918" s="18" t="s">
        <v>5878</v>
      </c>
      <c r="B2918" s="18" t="s">
        <v>5879</v>
      </c>
      <c r="C2918" s="19">
        <v>179.25</v>
      </c>
      <c r="D2918" s="20">
        <f t="shared" si="540"/>
        <v>1.944615847881675E-5</v>
      </c>
      <c r="E2918" s="10">
        <f>SUM($C$5:C2918)/SUM($C$5:$C$3941)</f>
        <v>0.99242401098693267</v>
      </c>
      <c r="F2918" t="str">
        <f t="shared" si="541"/>
        <v>C</v>
      </c>
      <c r="G2918" s="21">
        <v>11.95</v>
      </c>
      <c r="H2918" s="22">
        <f t="shared" si="542"/>
        <v>7.169999999999999</v>
      </c>
      <c r="I2918" s="23">
        <v>0.28846153846153838</v>
      </c>
      <c r="J2918" s="23">
        <v>0.66676092847932111</v>
      </c>
      <c r="K2918" s="24">
        <f t="shared" si="543"/>
        <v>2.3114378853949806</v>
      </c>
      <c r="L2918" t="str">
        <f t="shared" si="544"/>
        <v>Z</v>
      </c>
      <c r="M2918" s="10">
        <f t="shared" si="545"/>
        <v>0.9</v>
      </c>
      <c r="N2918" s="24">
        <f t="shared" si="546"/>
        <v>1.2815515655446006</v>
      </c>
      <c r="O2918" s="25">
        <f t="shared" si="547"/>
        <v>1.2084292421899656</v>
      </c>
      <c r="P2918" s="8">
        <f t="shared" si="548"/>
        <v>2</v>
      </c>
      <c r="Q2918" s="8">
        <f t="shared" si="549"/>
        <v>14.999999999999996</v>
      </c>
      <c r="R2918" s="8">
        <f t="shared" si="550"/>
        <v>20.455073743230653</v>
      </c>
      <c r="S2918" s="8">
        <f t="shared" si="551"/>
        <v>21</v>
      </c>
      <c r="T2918" t="s">
        <v>175</v>
      </c>
    </row>
    <row r="2919" spans="1:20" x14ac:dyDescent="0.35">
      <c r="A2919" s="18" t="s">
        <v>5880</v>
      </c>
      <c r="B2919" s="18" t="s">
        <v>5881</v>
      </c>
      <c r="C2919" s="19">
        <v>179.2</v>
      </c>
      <c r="D2919" s="20">
        <f t="shared" si="540"/>
        <v>1.9440734166828236E-5</v>
      </c>
      <c r="E2919" s="10">
        <f>SUM($C$5:C2919)/SUM($C$5:$C$3941)</f>
        <v>0.99244345172109938</v>
      </c>
      <c r="F2919" t="str">
        <f t="shared" si="541"/>
        <v>C</v>
      </c>
      <c r="G2919" s="21">
        <v>1.6</v>
      </c>
      <c r="H2919" s="22">
        <f t="shared" si="542"/>
        <v>0.96</v>
      </c>
      <c r="I2919" s="23">
        <v>2.1538461538461542</v>
      </c>
      <c r="J2919" s="23">
        <v>6.4697929032667956</v>
      </c>
      <c r="K2919" s="24">
        <f t="shared" si="543"/>
        <v>3.003832419373869</v>
      </c>
      <c r="L2919" t="str">
        <f t="shared" si="544"/>
        <v>Z</v>
      </c>
      <c r="M2919" s="10">
        <f t="shared" si="545"/>
        <v>0.9</v>
      </c>
      <c r="N2919" s="24">
        <f t="shared" si="546"/>
        <v>1.2815515655446006</v>
      </c>
      <c r="O2919" s="25">
        <f t="shared" si="547"/>
        <v>11.725772463980224</v>
      </c>
      <c r="P2919" s="8">
        <f t="shared" si="548"/>
        <v>17</v>
      </c>
      <c r="Q2919" s="8">
        <f t="shared" si="549"/>
        <v>112.00000000000001</v>
      </c>
      <c r="R2919" s="8">
        <f t="shared" si="550"/>
        <v>152.75252316519467</v>
      </c>
      <c r="S2919" s="8">
        <f t="shared" si="551"/>
        <v>153</v>
      </c>
      <c r="T2919" t="s">
        <v>175</v>
      </c>
    </row>
    <row r="2920" spans="1:20" x14ac:dyDescent="0.35">
      <c r="A2920" s="18" t="s">
        <v>5882</v>
      </c>
      <c r="B2920" s="18" t="s">
        <v>5883</v>
      </c>
      <c r="C2920" s="19">
        <v>179.14</v>
      </c>
      <c r="D2920" s="20">
        <f t="shared" si="540"/>
        <v>1.9434224992442019E-5</v>
      </c>
      <c r="E2920" s="10">
        <f>SUM($C$5:C2920)/SUM($C$5:$C$3941)</f>
        <v>0.99246288594609189</v>
      </c>
      <c r="F2920" t="str">
        <f t="shared" si="541"/>
        <v>C</v>
      </c>
      <c r="G2920" s="21">
        <v>1.69</v>
      </c>
      <c r="H2920" s="22">
        <f t="shared" si="542"/>
        <v>1.014</v>
      </c>
      <c r="I2920" s="23">
        <v>2.0384615384615379</v>
      </c>
      <c r="J2920" s="23">
        <v>4.7194280912305064</v>
      </c>
      <c r="K2920" s="24">
        <f t="shared" si="543"/>
        <v>2.3151911390942113</v>
      </c>
      <c r="L2920" t="str">
        <f t="shared" si="544"/>
        <v>Z</v>
      </c>
      <c r="M2920" s="10">
        <f t="shared" si="545"/>
        <v>0.9</v>
      </c>
      <c r="N2920" s="24">
        <f t="shared" si="546"/>
        <v>1.2815515655446006</v>
      </c>
      <c r="O2920" s="25">
        <f t="shared" si="547"/>
        <v>8.5534329746386639</v>
      </c>
      <c r="P2920" s="8">
        <f t="shared" si="548"/>
        <v>13</v>
      </c>
      <c r="Q2920" s="8">
        <f t="shared" si="549"/>
        <v>105.99999999999997</v>
      </c>
      <c r="R2920" s="8">
        <f t="shared" si="550"/>
        <v>144.59356081919674</v>
      </c>
      <c r="S2920" s="8">
        <f t="shared" si="551"/>
        <v>145</v>
      </c>
      <c r="T2920" t="s">
        <v>62</v>
      </c>
    </row>
    <row r="2921" spans="1:20" x14ac:dyDescent="0.35">
      <c r="A2921" s="18" t="s">
        <v>5884</v>
      </c>
      <c r="B2921" s="18" t="s">
        <v>5885</v>
      </c>
      <c r="C2921" s="19">
        <v>179.1</v>
      </c>
      <c r="D2921" s="20">
        <f t="shared" si="540"/>
        <v>1.9429885542851213E-5</v>
      </c>
      <c r="E2921" s="10">
        <f>SUM($C$5:C2921)/SUM($C$5:$C$3941)</f>
        <v>0.99248231583163471</v>
      </c>
      <c r="F2921" t="str">
        <f t="shared" si="541"/>
        <v>C</v>
      </c>
      <c r="G2921" s="21">
        <v>2.184146341463415</v>
      </c>
      <c r="H2921" s="22">
        <f t="shared" si="542"/>
        <v>1.3104878048780491</v>
      </c>
      <c r="I2921" s="23">
        <v>1.5769230769230771</v>
      </c>
      <c r="J2921" s="23">
        <v>7.1848046457707122</v>
      </c>
      <c r="K2921" s="24">
        <f t="shared" si="543"/>
        <v>4.5562175802448417</v>
      </c>
      <c r="L2921" t="str">
        <f t="shared" si="544"/>
        <v>Z</v>
      </c>
      <c r="M2921" s="10">
        <f t="shared" si="545"/>
        <v>0.9</v>
      </c>
      <c r="N2921" s="24">
        <f t="shared" si="546"/>
        <v>1.2815515655446006</v>
      </c>
      <c r="O2921" s="25">
        <f t="shared" si="547"/>
        <v>13.021650883433431</v>
      </c>
      <c r="P2921" s="8">
        <f t="shared" si="548"/>
        <v>17</v>
      </c>
      <c r="Q2921" s="8">
        <f t="shared" si="549"/>
        <v>82.000000000000014</v>
      </c>
      <c r="R2921" s="8">
        <f t="shared" si="550"/>
        <v>111.8678862395746</v>
      </c>
      <c r="S2921" s="8">
        <f t="shared" si="551"/>
        <v>112</v>
      </c>
      <c r="T2921" t="s">
        <v>175</v>
      </c>
    </row>
    <row r="2922" spans="1:20" x14ac:dyDescent="0.35">
      <c r="A2922" s="18" t="s">
        <v>5886</v>
      </c>
      <c r="B2922" s="18" t="s">
        <v>5887</v>
      </c>
      <c r="C2922" s="19">
        <v>177.31</v>
      </c>
      <c r="D2922" s="20">
        <f t="shared" si="540"/>
        <v>1.9235695173662472E-5</v>
      </c>
      <c r="E2922" s="10">
        <f>SUM($C$5:C2922)/SUM($C$5:$C$3941)</f>
        <v>0.99250155152680841</v>
      </c>
      <c r="F2922" t="str">
        <f t="shared" si="541"/>
        <v>C</v>
      </c>
      <c r="G2922" s="21">
        <v>2.9551666666666669</v>
      </c>
      <c r="H2922" s="22">
        <f t="shared" si="542"/>
        <v>1.7731000000000001</v>
      </c>
      <c r="I2922" s="23">
        <v>1.153846153846154</v>
      </c>
      <c r="J2922" s="23">
        <v>2.1271781490575861</v>
      </c>
      <c r="K2922" s="24">
        <f t="shared" si="543"/>
        <v>1.8435543958499077</v>
      </c>
      <c r="L2922" t="str">
        <f t="shared" si="544"/>
        <v>Y</v>
      </c>
      <c r="M2922" s="10">
        <f t="shared" si="545"/>
        <v>0.9</v>
      </c>
      <c r="N2922" s="24">
        <f t="shared" si="546"/>
        <v>1.2815515655446006</v>
      </c>
      <c r="O2922" s="25">
        <f t="shared" si="547"/>
        <v>3.8552713107100351</v>
      </c>
      <c r="P2922" s="8">
        <f t="shared" si="548"/>
        <v>7</v>
      </c>
      <c r="Q2922" s="8">
        <f t="shared" si="549"/>
        <v>60.000000000000007</v>
      </c>
      <c r="R2922" s="8">
        <f t="shared" si="550"/>
        <v>82.266687026150763</v>
      </c>
      <c r="S2922" s="8">
        <f t="shared" si="551"/>
        <v>83</v>
      </c>
      <c r="T2922" t="s">
        <v>62</v>
      </c>
    </row>
    <row r="2923" spans="1:20" x14ac:dyDescent="0.35">
      <c r="A2923" s="18" t="s">
        <v>5888</v>
      </c>
      <c r="B2923" s="18" t="s">
        <v>5889</v>
      </c>
      <c r="C2923" s="19">
        <v>177.07</v>
      </c>
      <c r="D2923" s="20">
        <f t="shared" si="540"/>
        <v>1.9209658476117611E-5</v>
      </c>
      <c r="E2923" s="10">
        <f>SUM($C$5:C2923)/SUM($C$5:$C$3941)</f>
        <v>0.99252076118528454</v>
      </c>
      <c r="F2923" t="str">
        <f t="shared" si="541"/>
        <v>C</v>
      </c>
      <c r="G2923" s="21">
        <v>8.8535000000000004</v>
      </c>
      <c r="H2923" s="22">
        <f t="shared" si="542"/>
        <v>5.3121</v>
      </c>
      <c r="I2923" s="23">
        <v>0.38461538461538458</v>
      </c>
      <c r="J2923" s="23">
        <v>1.1573100344493279</v>
      </c>
      <c r="K2923" s="24">
        <f t="shared" si="543"/>
        <v>3.0090060895682527</v>
      </c>
      <c r="L2923" t="str">
        <f t="shared" si="544"/>
        <v>Z</v>
      </c>
      <c r="M2923" s="10">
        <f t="shared" si="545"/>
        <v>0.9</v>
      </c>
      <c r="N2923" s="24">
        <f t="shared" si="546"/>
        <v>1.2815515655446006</v>
      </c>
      <c r="O2923" s="25">
        <f t="shared" si="547"/>
        <v>2.0974943614318549</v>
      </c>
      <c r="P2923" s="8">
        <f t="shared" si="548"/>
        <v>3</v>
      </c>
      <c r="Q2923" s="8">
        <f t="shared" si="549"/>
        <v>20</v>
      </c>
      <c r="R2923" s="8">
        <f t="shared" si="550"/>
        <v>27.440806707912387</v>
      </c>
      <c r="S2923" s="8">
        <f t="shared" si="551"/>
        <v>28</v>
      </c>
      <c r="T2923" t="s">
        <v>62</v>
      </c>
    </row>
    <row r="2924" spans="1:20" x14ac:dyDescent="0.35">
      <c r="A2924" s="18" t="s">
        <v>5890</v>
      </c>
      <c r="B2924" s="18" t="s">
        <v>5891</v>
      </c>
      <c r="C2924" s="19">
        <v>176.61</v>
      </c>
      <c r="D2924" s="20">
        <f t="shared" si="540"/>
        <v>1.91597548058233E-5</v>
      </c>
      <c r="E2924" s="10">
        <f>SUM($C$5:C2924)/SUM($C$5:$C$3941)</f>
        <v>0.99253992094009036</v>
      </c>
      <c r="F2924" t="str">
        <f t="shared" si="541"/>
        <v>C</v>
      </c>
      <c r="G2924" s="21">
        <v>1.6819999999999999</v>
      </c>
      <c r="H2924" s="22">
        <f t="shared" si="542"/>
        <v>1.0091999999999999</v>
      </c>
      <c r="I2924" s="23">
        <v>2.0192307692307692</v>
      </c>
      <c r="J2924" s="23">
        <v>4.2031285482078911</v>
      </c>
      <c r="K2924" s="24">
        <f t="shared" si="543"/>
        <v>2.0815493762553365</v>
      </c>
      <c r="L2924" t="str">
        <f t="shared" si="544"/>
        <v>Z</v>
      </c>
      <c r="M2924" s="10">
        <f t="shared" si="545"/>
        <v>0.9</v>
      </c>
      <c r="N2924" s="24">
        <f t="shared" si="546"/>
        <v>1.2815515655446006</v>
      </c>
      <c r="O2924" s="25">
        <f t="shared" si="547"/>
        <v>7.6176980824625478</v>
      </c>
      <c r="P2924" s="8">
        <f t="shared" si="548"/>
        <v>12</v>
      </c>
      <c r="Q2924" s="8">
        <f t="shared" si="549"/>
        <v>105</v>
      </c>
      <c r="R2924" s="8">
        <f t="shared" si="550"/>
        <v>144.25172871277167</v>
      </c>
      <c r="S2924" s="8">
        <f t="shared" si="551"/>
        <v>145</v>
      </c>
      <c r="T2924" t="s">
        <v>62</v>
      </c>
    </row>
    <row r="2925" spans="1:20" x14ac:dyDescent="0.35">
      <c r="A2925" s="18" t="s">
        <v>5892</v>
      </c>
      <c r="B2925" s="18" t="s">
        <v>5893</v>
      </c>
      <c r="C2925" s="19">
        <v>176.37</v>
      </c>
      <c r="D2925" s="20">
        <f t="shared" si="540"/>
        <v>1.913371810827844E-5</v>
      </c>
      <c r="E2925" s="10">
        <f>SUM($C$5:C2925)/SUM($C$5:$C$3941)</f>
        <v>0.99255905465819849</v>
      </c>
      <c r="F2925" t="str">
        <f t="shared" si="541"/>
        <v>C</v>
      </c>
      <c r="G2925" s="21">
        <v>1.399761904761905</v>
      </c>
      <c r="H2925" s="22">
        <f t="shared" si="542"/>
        <v>0.83985714285714297</v>
      </c>
      <c r="I2925" s="23">
        <v>2.4230769230769229</v>
      </c>
      <c r="J2925" s="23">
        <v>8.5688586968461475</v>
      </c>
      <c r="K2925" s="24">
        <f t="shared" si="543"/>
        <v>3.5363543828253943</v>
      </c>
      <c r="L2925" t="str">
        <f t="shared" si="544"/>
        <v>Z</v>
      </c>
      <c r="M2925" s="10">
        <f t="shared" si="545"/>
        <v>0.9</v>
      </c>
      <c r="N2925" s="24">
        <f t="shared" si="546"/>
        <v>1.2815515655446006</v>
      </c>
      <c r="O2925" s="25">
        <f t="shared" si="547"/>
        <v>15.530093290077707</v>
      </c>
      <c r="P2925" s="8">
        <f t="shared" si="548"/>
        <v>21</v>
      </c>
      <c r="Q2925" s="8">
        <f t="shared" si="549"/>
        <v>125.99999999999999</v>
      </c>
      <c r="R2925" s="8">
        <f t="shared" si="550"/>
        <v>173.21981095896024</v>
      </c>
      <c r="S2925" s="8">
        <f t="shared" si="551"/>
        <v>174</v>
      </c>
      <c r="T2925" t="s">
        <v>62</v>
      </c>
    </row>
    <row r="2926" spans="1:20" x14ac:dyDescent="0.35">
      <c r="A2926" s="18" t="s">
        <v>5894</v>
      </c>
      <c r="B2926" s="18" t="s">
        <v>5895</v>
      </c>
      <c r="C2926" s="19">
        <v>176.37</v>
      </c>
      <c r="D2926" s="20">
        <f t="shared" si="540"/>
        <v>1.913371810827844E-5</v>
      </c>
      <c r="E2926" s="10">
        <f>SUM($C$5:C2926)/SUM($C$5:$C$3941)</f>
        <v>0.99257818837630674</v>
      </c>
      <c r="F2926" t="str">
        <f t="shared" si="541"/>
        <v>C</v>
      </c>
      <c r="G2926" s="21">
        <v>0.99644067796610158</v>
      </c>
      <c r="H2926" s="22">
        <f t="shared" si="542"/>
        <v>0.59786440677966091</v>
      </c>
      <c r="I2926" s="23">
        <v>3.4038461538461542</v>
      </c>
      <c r="J2926" s="23">
        <v>8.8567236348716829</v>
      </c>
      <c r="K2926" s="24">
        <f t="shared" si="543"/>
        <v>2.6019753051600421</v>
      </c>
      <c r="L2926" t="str">
        <f t="shared" si="544"/>
        <v>Z</v>
      </c>
      <c r="M2926" s="10">
        <f t="shared" si="545"/>
        <v>0.9</v>
      </c>
      <c r="N2926" s="24">
        <f t="shared" si="546"/>
        <v>1.2815515655446006</v>
      </c>
      <c r="O2926" s="25">
        <f t="shared" si="547"/>
        <v>16.051816135632908</v>
      </c>
      <c r="P2926" s="8">
        <f t="shared" si="548"/>
        <v>23</v>
      </c>
      <c r="Q2926" s="8">
        <f t="shared" si="549"/>
        <v>177.00000000000003</v>
      </c>
      <c r="R2926" s="8">
        <f t="shared" si="550"/>
        <v>243.33259158520616</v>
      </c>
      <c r="S2926" s="8">
        <f t="shared" si="551"/>
        <v>244</v>
      </c>
      <c r="T2926" t="s">
        <v>62</v>
      </c>
    </row>
    <row r="2927" spans="1:20" x14ac:dyDescent="0.35">
      <c r="A2927" s="18" t="s">
        <v>5896</v>
      </c>
      <c r="B2927" s="18" t="s">
        <v>5897</v>
      </c>
      <c r="C2927" s="19">
        <v>176.33</v>
      </c>
      <c r="D2927" s="20">
        <f t="shared" si="540"/>
        <v>1.9129378658687629E-5</v>
      </c>
      <c r="E2927" s="10">
        <f>SUM($C$5:C2927)/SUM($C$5:$C$3941)</f>
        <v>0.9925973177549654</v>
      </c>
      <c r="F2927" t="str">
        <f t="shared" si="541"/>
        <v>C</v>
      </c>
      <c r="G2927" s="21">
        <v>2.1503658536585371</v>
      </c>
      <c r="H2927" s="22">
        <f t="shared" si="542"/>
        <v>1.2902195121951221</v>
      </c>
      <c r="I2927" s="23">
        <v>1.5769230769230771</v>
      </c>
      <c r="J2927" s="23">
        <v>3.4376585387820202</v>
      </c>
      <c r="K2927" s="24">
        <f t="shared" si="543"/>
        <v>2.1799785855690859</v>
      </c>
      <c r="L2927" t="str">
        <f t="shared" si="544"/>
        <v>Z</v>
      </c>
      <c r="M2927" s="10">
        <f t="shared" si="545"/>
        <v>0.9</v>
      </c>
      <c r="N2927" s="24">
        <f t="shared" si="546"/>
        <v>1.2815515655446006</v>
      </c>
      <c r="O2927" s="25">
        <f t="shared" si="547"/>
        <v>6.230369725476586</v>
      </c>
      <c r="P2927" s="8">
        <f t="shared" si="548"/>
        <v>10</v>
      </c>
      <c r="Q2927" s="8">
        <f t="shared" si="549"/>
        <v>82.000000000000014</v>
      </c>
      <c r="R2927" s="8">
        <f t="shared" si="550"/>
        <v>112.74313873182113</v>
      </c>
      <c r="S2927" s="8">
        <f t="shared" si="551"/>
        <v>113</v>
      </c>
      <c r="T2927" t="s">
        <v>62</v>
      </c>
    </row>
    <row r="2928" spans="1:20" x14ac:dyDescent="0.35">
      <c r="A2928" s="18" t="s">
        <v>5898</v>
      </c>
      <c r="B2928" s="18" t="s">
        <v>5899</v>
      </c>
      <c r="C2928" s="19">
        <v>175.88</v>
      </c>
      <c r="D2928" s="20">
        <f t="shared" si="540"/>
        <v>1.9080559850791018E-5</v>
      </c>
      <c r="E2928" s="10">
        <f>SUM($C$5:C2928)/SUM($C$5:$C$3941)</f>
        <v>0.9926163983148163</v>
      </c>
      <c r="F2928" t="str">
        <f t="shared" si="541"/>
        <v>C</v>
      </c>
      <c r="G2928" s="21">
        <v>0.38570175438596488</v>
      </c>
      <c r="H2928" s="22">
        <f t="shared" si="542"/>
        <v>0.23142105263157892</v>
      </c>
      <c r="I2928" s="23">
        <v>8.7692307692307701</v>
      </c>
      <c r="J2928" s="23">
        <v>51.378493778293013</v>
      </c>
      <c r="K2928" s="24">
        <f t="shared" si="543"/>
        <v>5.858951044893062</v>
      </c>
      <c r="L2928" t="str">
        <f t="shared" si="544"/>
        <v>Z</v>
      </c>
      <c r="M2928" s="10">
        <f t="shared" si="545"/>
        <v>0.9</v>
      </c>
      <c r="N2928" s="24">
        <f t="shared" si="546"/>
        <v>1.2815515655446006</v>
      </c>
      <c r="O2928" s="25">
        <f t="shared" si="547"/>
        <v>93.117745280856028</v>
      </c>
      <c r="P2928" s="8">
        <f t="shared" si="548"/>
        <v>111</v>
      </c>
      <c r="Q2928" s="8">
        <f t="shared" si="549"/>
        <v>456.00000000000006</v>
      </c>
      <c r="R2928" s="8">
        <f t="shared" si="550"/>
        <v>627.76339286105269</v>
      </c>
      <c r="S2928" s="8">
        <f t="shared" si="551"/>
        <v>628</v>
      </c>
      <c r="T2928" t="s">
        <v>175</v>
      </c>
    </row>
    <row r="2929" spans="1:20" x14ac:dyDescent="0.35">
      <c r="A2929" s="18" t="s">
        <v>5900</v>
      </c>
      <c r="B2929" s="18" t="s">
        <v>5901</v>
      </c>
      <c r="C2929" s="19">
        <v>175.31</v>
      </c>
      <c r="D2929" s="20">
        <f t="shared" si="540"/>
        <v>1.9018722694121977E-5</v>
      </c>
      <c r="E2929" s="10">
        <f>SUM($C$5:C2929)/SUM($C$5:$C$3941)</f>
        <v>0.99263541703751046</v>
      </c>
      <c r="F2929" t="str">
        <f t="shared" si="541"/>
        <v>C</v>
      </c>
      <c r="G2929" s="21">
        <v>1.31812030075188</v>
      </c>
      <c r="H2929" s="22">
        <f t="shared" si="542"/>
        <v>0.79087218045112795</v>
      </c>
      <c r="I2929" s="23">
        <v>2.557692307692307</v>
      </c>
      <c r="J2929" s="23">
        <v>5.3299503788238018</v>
      </c>
      <c r="K2929" s="24">
        <f t="shared" si="543"/>
        <v>2.0838903736754721</v>
      </c>
      <c r="L2929" t="str">
        <f t="shared" si="544"/>
        <v>Z</v>
      </c>
      <c r="M2929" s="10">
        <f t="shared" si="545"/>
        <v>0.9</v>
      </c>
      <c r="N2929" s="24">
        <f t="shared" si="546"/>
        <v>1.2815515655446006</v>
      </c>
      <c r="O2929" s="25">
        <f t="shared" si="547"/>
        <v>9.6599360011718556</v>
      </c>
      <c r="P2929" s="8">
        <f t="shared" si="548"/>
        <v>15</v>
      </c>
      <c r="Q2929" s="8">
        <f t="shared" si="549"/>
        <v>132.99999999999997</v>
      </c>
      <c r="R2929" s="8">
        <f t="shared" si="550"/>
        <v>183.39507501933031</v>
      </c>
      <c r="S2929" s="8">
        <f t="shared" si="551"/>
        <v>184</v>
      </c>
      <c r="T2929" t="s">
        <v>62</v>
      </c>
    </row>
    <row r="2930" spans="1:20" x14ac:dyDescent="0.35">
      <c r="A2930" s="18" t="s">
        <v>5902</v>
      </c>
      <c r="B2930" s="18" t="s">
        <v>5903</v>
      </c>
      <c r="C2930" s="19">
        <v>175.26</v>
      </c>
      <c r="D2930" s="20">
        <f t="shared" si="540"/>
        <v>1.9013298382133464E-5</v>
      </c>
      <c r="E2930" s="10">
        <f>SUM($C$5:C2930)/SUM($C$5:$C$3941)</f>
        <v>0.99265443033589262</v>
      </c>
      <c r="F2930" t="str">
        <f t="shared" si="541"/>
        <v>C</v>
      </c>
      <c r="G2930" s="21">
        <v>0.67407692307692313</v>
      </c>
      <c r="H2930" s="22">
        <f t="shared" si="542"/>
        <v>0.40444615384615384</v>
      </c>
      <c r="I2930" s="23">
        <v>5</v>
      </c>
      <c r="J2930" s="23">
        <v>27.553868807746579</v>
      </c>
      <c r="K2930" s="24">
        <f t="shared" si="543"/>
        <v>5.5107737615493155</v>
      </c>
      <c r="L2930" t="str">
        <f t="shared" si="544"/>
        <v>Z</v>
      </c>
      <c r="M2930" s="10">
        <f t="shared" si="545"/>
        <v>0.9</v>
      </c>
      <c r="N2930" s="24">
        <f t="shared" si="546"/>
        <v>1.2815515655446006</v>
      </c>
      <c r="O2930" s="25">
        <f t="shared" si="547"/>
        <v>49.938290293474502</v>
      </c>
      <c r="P2930" s="8">
        <f t="shared" si="548"/>
        <v>60</v>
      </c>
      <c r="Q2930" s="8">
        <f t="shared" si="549"/>
        <v>260</v>
      </c>
      <c r="R2930" s="8">
        <f t="shared" si="550"/>
        <v>358.56782505000916</v>
      </c>
      <c r="S2930" s="8">
        <f t="shared" si="551"/>
        <v>359</v>
      </c>
      <c r="T2930" t="s">
        <v>175</v>
      </c>
    </row>
    <row r="2931" spans="1:20" x14ac:dyDescent="0.35">
      <c r="A2931" s="18" t="s">
        <v>5904</v>
      </c>
      <c r="B2931" s="18" t="s">
        <v>5905</v>
      </c>
      <c r="C2931" s="19">
        <v>175.12</v>
      </c>
      <c r="D2931" s="20">
        <f t="shared" si="540"/>
        <v>1.899811030856563E-5</v>
      </c>
      <c r="E2931" s="10">
        <f>SUM($C$5:C2931)/SUM($C$5:$C$3941)</f>
        <v>0.9926734284462011</v>
      </c>
      <c r="F2931" t="str">
        <f t="shared" si="541"/>
        <v>C</v>
      </c>
      <c r="G2931" s="21">
        <v>2.274285714285714</v>
      </c>
      <c r="H2931" s="22">
        <f t="shared" si="542"/>
        <v>1.3645714285714283</v>
      </c>
      <c r="I2931" s="23">
        <v>1.4807692307692311</v>
      </c>
      <c r="J2931" s="23">
        <v>8.2354813057803877</v>
      </c>
      <c r="K2931" s="24">
        <f t="shared" si="543"/>
        <v>5.5616237389685725</v>
      </c>
      <c r="L2931" t="str">
        <f t="shared" si="544"/>
        <v>Z</v>
      </c>
      <c r="M2931" s="10">
        <f t="shared" si="545"/>
        <v>0.9</v>
      </c>
      <c r="N2931" s="24">
        <f t="shared" si="546"/>
        <v>1.2815515655446006</v>
      </c>
      <c r="O2931" s="25">
        <f t="shared" si="547"/>
        <v>14.925884238765011</v>
      </c>
      <c r="P2931" s="8">
        <f t="shared" si="548"/>
        <v>18</v>
      </c>
      <c r="Q2931" s="8">
        <f t="shared" si="549"/>
        <v>77.000000000000014</v>
      </c>
      <c r="R2931" s="8">
        <f t="shared" si="550"/>
        <v>106.23367940472551</v>
      </c>
      <c r="S2931" s="8">
        <f t="shared" si="551"/>
        <v>107</v>
      </c>
      <c r="T2931" t="s">
        <v>175</v>
      </c>
    </row>
    <row r="2932" spans="1:20" x14ac:dyDescent="0.35">
      <c r="A2932" s="18" t="s">
        <v>5906</v>
      </c>
      <c r="B2932" s="18" t="s">
        <v>5907</v>
      </c>
      <c r="C2932" s="19">
        <v>174.92</v>
      </c>
      <c r="D2932" s="20">
        <f t="shared" si="540"/>
        <v>1.8976413060611579E-5</v>
      </c>
      <c r="E2932" s="10">
        <f>SUM($C$5:C2932)/SUM($C$5:$C$3941)</f>
        <v>0.99269240485926169</v>
      </c>
      <c r="F2932" t="str">
        <f t="shared" si="541"/>
        <v>C</v>
      </c>
      <c r="G2932" s="21">
        <v>1.3455384615384609</v>
      </c>
      <c r="H2932" s="22">
        <f t="shared" si="542"/>
        <v>0.80732307692307648</v>
      </c>
      <c r="I2932" s="23">
        <v>2.5</v>
      </c>
      <c r="J2932" s="23">
        <v>9.6558424861659304</v>
      </c>
      <c r="K2932" s="24">
        <f t="shared" si="543"/>
        <v>3.8623369944663724</v>
      </c>
      <c r="L2932" t="str">
        <f t="shared" si="544"/>
        <v>Z</v>
      </c>
      <c r="M2932" s="10">
        <f t="shared" si="545"/>
        <v>0.9</v>
      </c>
      <c r="N2932" s="24">
        <f t="shared" si="546"/>
        <v>1.2815515655446006</v>
      </c>
      <c r="O2932" s="25">
        <f t="shared" si="547"/>
        <v>17.500129236539468</v>
      </c>
      <c r="P2932" s="8">
        <f t="shared" si="548"/>
        <v>23</v>
      </c>
      <c r="Q2932" s="8">
        <f t="shared" si="549"/>
        <v>130</v>
      </c>
      <c r="R2932" s="8">
        <f t="shared" si="550"/>
        <v>179.45806910519227</v>
      </c>
      <c r="S2932" s="8">
        <f t="shared" si="551"/>
        <v>180</v>
      </c>
      <c r="T2932" t="s">
        <v>175</v>
      </c>
    </row>
    <row r="2933" spans="1:20" x14ac:dyDescent="0.35">
      <c r="A2933" s="18" t="s">
        <v>5908</v>
      </c>
      <c r="B2933" s="18" t="s">
        <v>5909</v>
      </c>
      <c r="C2933" s="19">
        <v>174.77</v>
      </c>
      <c r="D2933" s="20">
        <f t="shared" si="540"/>
        <v>1.8960140124646046E-5</v>
      </c>
      <c r="E2933" s="10">
        <f>SUM($C$5:C2933)/SUM($C$5:$C$3941)</f>
        <v>0.99271136499938628</v>
      </c>
      <c r="F2933" t="str">
        <f t="shared" si="541"/>
        <v>C</v>
      </c>
      <c r="G2933" s="21">
        <v>7.5986956521739133</v>
      </c>
      <c r="H2933" s="22">
        <f t="shared" si="542"/>
        <v>4.5592173913043474</v>
      </c>
      <c r="I2933" s="23">
        <v>0.44230769230769229</v>
      </c>
      <c r="J2933" s="23">
        <v>1.1784579744677901</v>
      </c>
      <c r="K2933" s="24">
        <f t="shared" si="543"/>
        <v>2.6643397683619603</v>
      </c>
      <c r="L2933" t="str">
        <f t="shared" si="544"/>
        <v>Z</v>
      </c>
      <c r="M2933" s="10">
        <f t="shared" si="545"/>
        <v>0.9</v>
      </c>
      <c r="N2933" s="24">
        <f t="shared" si="546"/>
        <v>1.2815515655446006</v>
      </c>
      <c r="O2933" s="25">
        <f t="shared" si="547"/>
        <v>2.1358226257899271</v>
      </c>
      <c r="P2933" s="8">
        <f t="shared" si="548"/>
        <v>4</v>
      </c>
      <c r="Q2933" s="8">
        <f t="shared" si="549"/>
        <v>23</v>
      </c>
      <c r="R2933" s="8">
        <f t="shared" si="550"/>
        <v>31.763896010045553</v>
      </c>
      <c r="S2933" s="8">
        <f t="shared" si="551"/>
        <v>32</v>
      </c>
      <c r="T2933" t="s">
        <v>62</v>
      </c>
    </row>
    <row r="2934" spans="1:20" x14ac:dyDescent="0.35">
      <c r="A2934" s="18" t="s">
        <v>5910</v>
      </c>
      <c r="B2934" s="18" t="s">
        <v>5911</v>
      </c>
      <c r="C2934" s="19">
        <v>174.66</v>
      </c>
      <c r="D2934" s="20">
        <f t="shared" si="540"/>
        <v>1.8948206638271316E-5</v>
      </c>
      <c r="E2934" s="10">
        <f>SUM($C$5:C2934)/SUM($C$5:$C$3941)</f>
        <v>0.99273031320602456</v>
      </c>
      <c r="F2934" t="str">
        <f t="shared" si="541"/>
        <v>C</v>
      </c>
      <c r="G2934" s="21">
        <v>1.36453125</v>
      </c>
      <c r="H2934" s="22">
        <f t="shared" si="542"/>
        <v>0.81871874999999994</v>
      </c>
      <c r="I2934" s="23">
        <v>2.4615384615384621</v>
      </c>
      <c r="J2934" s="23">
        <v>5.042803213827967</v>
      </c>
      <c r="K2934" s="24">
        <f t="shared" si="543"/>
        <v>2.0486388056176112</v>
      </c>
      <c r="L2934" t="str">
        <f t="shared" si="544"/>
        <v>Z</v>
      </c>
      <c r="M2934" s="10">
        <f t="shared" si="545"/>
        <v>0.9</v>
      </c>
      <c r="N2934" s="24">
        <f t="shared" si="546"/>
        <v>1.2815515655446006</v>
      </c>
      <c r="O2934" s="25">
        <f t="shared" si="547"/>
        <v>9.1395140385587972</v>
      </c>
      <c r="P2934" s="8">
        <f t="shared" si="548"/>
        <v>15</v>
      </c>
      <c r="Q2934" s="8">
        <f t="shared" si="549"/>
        <v>128.00000000000003</v>
      </c>
      <c r="R2934" s="8">
        <f t="shared" si="550"/>
        <v>176.82864310319863</v>
      </c>
      <c r="S2934" s="8">
        <f t="shared" si="551"/>
        <v>177</v>
      </c>
      <c r="T2934" t="s">
        <v>62</v>
      </c>
    </row>
    <row r="2935" spans="1:20" x14ac:dyDescent="0.35">
      <c r="A2935" s="18" t="s">
        <v>5912</v>
      </c>
      <c r="B2935" s="18" t="s">
        <v>5913</v>
      </c>
      <c r="C2935" s="19">
        <v>174.45</v>
      </c>
      <c r="D2935" s="20">
        <f t="shared" si="540"/>
        <v>1.8925424527919562E-5</v>
      </c>
      <c r="E2935" s="10">
        <f>SUM($C$5:C2935)/SUM($C$5:$C$3941)</f>
        <v>0.99274923863055242</v>
      </c>
      <c r="F2935" t="str">
        <f t="shared" si="541"/>
        <v>C</v>
      </c>
      <c r="G2935" s="21">
        <v>4.9842857142857149</v>
      </c>
      <c r="H2935" s="22">
        <f t="shared" si="542"/>
        <v>2.9905714285714287</v>
      </c>
      <c r="I2935" s="23">
        <v>0.67307692307692313</v>
      </c>
      <c r="J2935" s="23">
        <v>1.3679977331444619</v>
      </c>
      <c r="K2935" s="24">
        <f t="shared" si="543"/>
        <v>2.032453774957486</v>
      </c>
      <c r="L2935" t="str">
        <f t="shared" si="544"/>
        <v>Z</v>
      </c>
      <c r="M2935" s="10">
        <f t="shared" si="545"/>
        <v>0.9</v>
      </c>
      <c r="N2935" s="24">
        <f t="shared" si="546"/>
        <v>1.2815515655446006</v>
      </c>
      <c r="O2935" s="25">
        <f t="shared" si="547"/>
        <v>2.4793421350462697</v>
      </c>
      <c r="P2935" s="8">
        <f t="shared" si="548"/>
        <v>4</v>
      </c>
      <c r="Q2935" s="8">
        <f t="shared" si="549"/>
        <v>35</v>
      </c>
      <c r="R2935" s="8">
        <f t="shared" si="550"/>
        <v>48.380675759537091</v>
      </c>
      <c r="S2935" s="8">
        <f t="shared" si="551"/>
        <v>49</v>
      </c>
      <c r="T2935" t="s">
        <v>62</v>
      </c>
    </row>
    <row r="2936" spans="1:20" x14ac:dyDescent="0.35">
      <c r="A2936" s="18" t="s">
        <v>5914</v>
      </c>
      <c r="B2936" s="18" t="s">
        <v>5915</v>
      </c>
      <c r="C2936" s="19">
        <v>174.37</v>
      </c>
      <c r="D2936" s="20">
        <f t="shared" si="540"/>
        <v>1.8916745628737945E-5</v>
      </c>
      <c r="E2936" s="10">
        <f>SUM($C$5:C2936)/SUM($C$5:$C$3941)</f>
        <v>0.99276815537618102</v>
      </c>
      <c r="F2936" t="str">
        <f t="shared" si="541"/>
        <v>C</v>
      </c>
      <c r="G2936" s="21">
        <v>5.1285294117647062</v>
      </c>
      <c r="H2936" s="22">
        <f t="shared" si="542"/>
        <v>3.0771176470588237</v>
      </c>
      <c r="I2936" s="23">
        <v>0.65384615384615385</v>
      </c>
      <c r="J2936" s="23">
        <v>3.661589793928933</v>
      </c>
      <c r="K2936" s="24">
        <f t="shared" si="543"/>
        <v>5.6000785083618974</v>
      </c>
      <c r="L2936" t="str">
        <f t="shared" si="544"/>
        <v>Z</v>
      </c>
      <c r="M2936" s="10">
        <f t="shared" si="545"/>
        <v>0.9</v>
      </c>
      <c r="N2936" s="24">
        <f t="shared" si="546"/>
        <v>1.2815515655446006</v>
      </c>
      <c r="O2936" s="25">
        <f t="shared" si="547"/>
        <v>6.6362199566486488</v>
      </c>
      <c r="P2936" s="8">
        <f t="shared" si="548"/>
        <v>8</v>
      </c>
      <c r="Q2936" s="8">
        <f t="shared" si="549"/>
        <v>34</v>
      </c>
      <c r="R2936" s="8">
        <f t="shared" si="550"/>
        <v>47.009150798930342</v>
      </c>
      <c r="S2936" s="8">
        <f t="shared" si="551"/>
        <v>48</v>
      </c>
      <c r="T2936" t="s">
        <v>62</v>
      </c>
    </row>
    <row r="2937" spans="1:20" x14ac:dyDescent="0.35">
      <c r="A2937" s="18" t="s">
        <v>5916</v>
      </c>
      <c r="B2937" s="18" t="s">
        <v>5917</v>
      </c>
      <c r="C2937" s="19">
        <v>174.34</v>
      </c>
      <c r="D2937" s="20">
        <f t="shared" si="540"/>
        <v>1.8913491041544838E-5</v>
      </c>
      <c r="E2937" s="10">
        <f>SUM($C$5:C2937)/SUM($C$5:$C$3941)</f>
        <v>0.99278706886722257</v>
      </c>
      <c r="F2937" t="str">
        <f t="shared" si="541"/>
        <v>C</v>
      </c>
      <c r="G2937" s="21">
        <v>2.9549152542372892</v>
      </c>
      <c r="H2937" s="22">
        <f t="shared" si="542"/>
        <v>1.7729491525423735</v>
      </c>
      <c r="I2937" s="23">
        <v>1.134615384615385</v>
      </c>
      <c r="J2937" s="23">
        <v>2.3265631148975539</v>
      </c>
      <c r="K2937" s="24">
        <f t="shared" si="543"/>
        <v>2.0505302029605552</v>
      </c>
      <c r="L2937" t="str">
        <f t="shared" si="544"/>
        <v>Z</v>
      </c>
      <c r="M2937" s="10">
        <f t="shared" si="545"/>
        <v>0.9</v>
      </c>
      <c r="N2937" s="24">
        <f t="shared" si="546"/>
        <v>1.2815515655446006</v>
      </c>
      <c r="O2937" s="25">
        <f t="shared" si="547"/>
        <v>4.2166341513965486</v>
      </c>
      <c r="P2937" s="8">
        <f t="shared" si="548"/>
        <v>7</v>
      </c>
      <c r="Q2937" s="8">
        <f t="shared" si="549"/>
        <v>59.000000000000021</v>
      </c>
      <c r="R2937" s="8">
        <f t="shared" si="550"/>
        <v>81.581721142547138</v>
      </c>
      <c r="S2937" s="8">
        <f t="shared" si="551"/>
        <v>82</v>
      </c>
      <c r="T2937" t="s">
        <v>62</v>
      </c>
    </row>
    <row r="2938" spans="1:20" x14ac:dyDescent="0.35">
      <c r="A2938" s="18" t="s">
        <v>5918</v>
      </c>
      <c r="B2938" s="18" t="s">
        <v>5919</v>
      </c>
      <c r="C2938" s="19">
        <v>174.26</v>
      </c>
      <c r="D2938" s="20">
        <f t="shared" si="540"/>
        <v>1.8904812142363218E-5</v>
      </c>
      <c r="E2938" s="10">
        <f>SUM($C$5:C2938)/SUM($C$5:$C$3941)</f>
        <v>0.99280597367936496</v>
      </c>
      <c r="F2938" t="str">
        <f t="shared" si="541"/>
        <v>C</v>
      </c>
      <c r="G2938" s="21">
        <v>3.4168627450980402</v>
      </c>
      <c r="H2938" s="22">
        <f t="shared" si="542"/>
        <v>2.050117647058824</v>
      </c>
      <c r="I2938" s="23">
        <v>0.98076923076923073</v>
      </c>
      <c r="J2938" s="23">
        <v>5.2896138878897618</v>
      </c>
      <c r="K2938" s="24">
        <f t="shared" si="543"/>
        <v>5.3933318072601493</v>
      </c>
      <c r="L2938" t="str">
        <f t="shared" si="544"/>
        <v>Z</v>
      </c>
      <c r="M2938" s="10">
        <f t="shared" si="545"/>
        <v>0.9</v>
      </c>
      <c r="N2938" s="24">
        <f t="shared" si="546"/>
        <v>1.2815515655446006</v>
      </c>
      <c r="O2938" s="25">
        <f t="shared" si="547"/>
        <v>9.5868306449789049</v>
      </c>
      <c r="P2938" s="8">
        <f t="shared" si="548"/>
        <v>12</v>
      </c>
      <c r="Q2938" s="8">
        <f t="shared" si="549"/>
        <v>51</v>
      </c>
      <c r="R2938" s="8">
        <f t="shared" si="550"/>
        <v>70.535978253404906</v>
      </c>
      <c r="S2938" s="8">
        <f t="shared" si="551"/>
        <v>71</v>
      </c>
      <c r="T2938" t="s">
        <v>175</v>
      </c>
    </row>
    <row r="2939" spans="1:20" x14ac:dyDescent="0.35">
      <c r="A2939" s="18" t="s">
        <v>5920</v>
      </c>
      <c r="B2939" s="18" t="s">
        <v>5921</v>
      </c>
      <c r="C2939" s="19">
        <v>173.8</v>
      </c>
      <c r="D2939" s="20">
        <f t="shared" si="540"/>
        <v>1.8854908472068904E-5</v>
      </c>
      <c r="E2939" s="10">
        <f>SUM($C$5:C2939)/SUM($C$5:$C$3941)</f>
        <v>0.99282482858783705</v>
      </c>
      <c r="F2939" t="str">
        <f t="shared" si="541"/>
        <v>C</v>
      </c>
      <c r="G2939" s="21">
        <v>6.6846153846153848</v>
      </c>
      <c r="H2939" s="22">
        <f t="shared" si="542"/>
        <v>4.0107692307692311</v>
      </c>
      <c r="I2939" s="23">
        <v>0.5</v>
      </c>
      <c r="J2939" s="23">
        <v>3.0901488002753421</v>
      </c>
      <c r="K2939" s="24">
        <f t="shared" si="543"/>
        <v>6.1802976005506842</v>
      </c>
      <c r="L2939" t="str">
        <f t="shared" si="544"/>
        <v>Z</v>
      </c>
      <c r="M2939" s="10">
        <f t="shared" si="545"/>
        <v>0.9</v>
      </c>
      <c r="N2939" s="24">
        <f t="shared" si="546"/>
        <v>1.2815515655446006</v>
      </c>
      <c r="O2939" s="25">
        <f t="shared" si="547"/>
        <v>5.6005473828342005</v>
      </c>
      <c r="P2939" s="8">
        <f t="shared" si="548"/>
        <v>7</v>
      </c>
      <c r="Q2939" s="8">
        <f t="shared" si="549"/>
        <v>26</v>
      </c>
      <c r="R2939" s="8">
        <f t="shared" si="550"/>
        <v>36.007074274025932</v>
      </c>
      <c r="S2939" s="8">
        <f t="shared" si="551"/>
        <v>37</v>
      </c>
      <c r="T2939" t="s">
        <v>175</v>
      </c>
    </row>
    <row r="2940" spans="1:20" x14ac:dyDescent="0.35">
      <c r="A2940" s="18" t="s">
        <v>5922</v>
      </c>
      <c r="B2940" s="18" t="s">
        <v>5923</v>
      </c>
      <c r="C2940" s="19">
        <v>173.75</v>
      </c>
      <c r="D2940" s="20">
        <f t="shared" si="540"/>
        <v>1.884948416008039E-5</v>
      </c>
      <c r="E2940" s="10">
        <f>SUM($C$5:C2940)/SUM($C$5:$C$3941)</f>
        <v>0.99284367807199714</v>
      </c>
      <c r="F2940" t="str">
        <f t="shared" si="541"/>
        <v>C</v>
      </c>
      <c r="G2940" s="21">
        <v>6.95</v>
      </c>
      <c r="H2940" s="22">
        <f t="shared" si="542"/>
        <v>4.17</v>
      </c>
      <c r="I2940" s="23">
        <v>0.48076923076923078</v>
      </c>
      <c r="J2940" s="23">
        <v>1.5902939007615531</v>
      </c>
      <c r="K2940" s="24">
        <f t="shared" si="543"/>
        <v>3.3078113135840304</v>
      </c>
      <c r="L2940" t="str">
        <f t="shared" si="544"/>
        <v>Z</v>
      </c>
      <c r="M2940" s="10">
        <f t="shared" si="545"/>
        <v>0.9</v>
      </c>
      <c r="N2940" s="24">
        <f t="shared" si="546"/>
        <v>1.2815515655446006</v>
      </c>
      <c r="O2940" s="25">
        <f t="shared" si="547"/>
        <v>2.8822289538464001</v>
      </c>
      <c r="P2940" s="8">
        <f t="shared" si="548"/>
        <v>4</v>
      </c>
      <c r="Q2940" s="8">
        <f t="shared" si="549"/>
        <v>25</v>
      </c>
      <c r="R2940" s="8">
        <f t="shared" si="550"/>
        <v>34.627168053222185</v>
      </c>
      <c r="S2940" s="8">
        <f t="shared" si="551"/>
        <v>35</v>
      </c>
      <c r="T2940" t="s">
        <v>62</v>
      </c>
    </row>
    <row r="2941" spans="1:20" x14ac:dyDescent="0.35">
      <c r="A2941" s="18" t="s">
        <v>5924</v>
      </c>
      <c r="B2941" s="18" t="s">
        <v>5925</v>
      </c>
      <c r="C2941" s="19">
        <v>173.49</v>
      </c>
      <c r="D2941" s="20">
        <f t="shared" si="540"/>
        <v>1.8821277737740129E-5</v>
      </c>
      <c r="E2941" s="10">
        <f>SUM($C$5:C2941)/SUM($C$5:$C$3941)</f>
        <v>0.99286249934973492</v>
      </c>
      <c r="F2941" t="str">
        <f t="shared" si="541"/>
        <v>C</v>
      </c>
      <c r="G2941" s="21">
        <v>0.73202531645569624</v>
      </c>
      <c r="H2941" s="22">
        <f t="shared" si="542"/>
        <v>0.43921518987341773</v>
      </c>
      <c r="I2941" s="23">
        <v>4.5576923076923066</v>
      </c>
      <c r="J2941" s="23">
        <v>22.0181862991362</v>
      </c>
      <c r="K2941" s="24">
        <f t="shared" si="543"/>
        <v>4.830994462257733</v>
      </c>
      <c r="L2941" t="str">
        <f t="shared" si="544"/>
        <v>Z</v>
      </c>
      <c r="M2941" s="10">
        <f t="shared" si="545"/>
        <v>0.9</v>
      </c>
      <c r="N2941" s="24">
        <f t="shared" si="546"/>
        <v>1.2815515655446006</v>
      </c>
      <c r="O2941" s="25">
        <f t="shared" si="547"/>
        <v>39.905487930353203</v>
      </c>
      <c r="P2941" s="8">
        <f t="shared" si="548"/>
        <v>50</v>
      </c>
      <c r="Q2941" s="8">
        <f t="shared" si="549"/>
        <v>236.99999999999994</v>
      </c>
      <c r="R2941" s="8">
        <f t="shared" si="550"/>
        <v>328.51143789515748</v>
      </c>
      <c r="S2941" s="8">
        <f t="shared" si="551"/>
        <v>329</v>
      </c>
      <c r="T2941" t="s">
        <v>175</v>
      </c>
    </row>
    <row r="2942" spans="1:20" x14ac:dyDescent="0.35">
      <c r="A2942" s="18" t="s">
        <v>5926</v>
      </c>
      <c r="B2942" s="18" t="s">
        <v>5927</v>
      </c>
      <c r="C2942" s="19">
        <v>173.4</v>
      </c>
      <c r="D2942" s="20">
        <f t="shared" si="540"/>
        <v>1.8811513976160806E-5</v>
      </c>
      <c r="E2942" s="10">
        <f>SUM($C$5:C2942)/SUM($C$5:$C$3941)</f>
        <v>0.99288131086371112</v>
      </c>
      <c r="F2942" t="str">
        <f t="shared" si="541"/>
        <v>C</v>
      </c>
      <c r="G2942" s="21">
        <v>0.57800000000000007</v>
      </c>
      <c r="H2942" s="22">
        <f t="shared" si="542"/>
        <v>0.34680000000000005</v>
      </c>
      <c r="I2942" s="23">
        <v>5.7692307692307692</v>
      </c>
      <c r="J2942" s="23">
        <v>33.815308857412077</v>
      </c>
      <c r="K2942" s="24">
        <f t="shared" si="543"/>
        <v>5.8613202019514272</v>
      </c>
      <c r="L2942" t="str">
        <f t="shared" si="544"/>
        <v>Z</v>
      </c>
      <c r="M2942" s="10">
        <f t="shared" si="545"/>
        <v>0.9</v>
      </c>
      <c r="N2942" s="24">
        <f t="shared" si="546"/>
        <v>1.2815515655446006</v>
      </c>
      <c r="O2942" s="25">
        <f t="shared" si="547"/>
        <v>61.286446628147687</v>
      </c>
      <c r="P2942" s="8">
        <f t="shared" si="548"/>
        <v>73</v>
      </c>
      <c r="Q2942" s="8">
        <f t="shared" si="549"/>
        <v>300</v>
      </c>
      <c r="R2942" s="8">
        <f t="shared" si="550"/>
        <v>415.94516540385143</v>
      </c>
      <c r="S2942" s="8">
        <f t="shared" si="551"/>
        <v>416</v>
      </c>
      <c r="T2942" t="s">
        <v>175</v>
      </c>
    </row>
    <row r="2943" spans="1:20" x14ac:dyDescent="0.35">
      <c r="A2943" s="18" t="s">
        <v>5928</v>
      </c>
      <c r="B2943" s="18" t="s">
        <v>5929</v>
      </c>
      <c r="C2943" s="19">
        <v>172.98</v>
      </c>
      <c r="D2943" s="20">
        <f t="shared" si="540"/>
        <v>1.8765949755457302E-5</v>
      </c>
      <c r="E2943" s="10">
        <f>SUM($C$5:C2943)/SUM($C$5:$C$3941)</f>
        <v>0.99290007681346659</v>
      </c>
      <c r="F2943" t="str">
        <f t="shared" si="541"/>
        <v>C</v>
      </c>
      <c r="G2943" s="21">
        <v>1.2534782608695649</v>
      </c>
      <c r="H2943" s="22">
        <f t="shared" si="542"/>
        <v>0.75208695652173896</v>
      </c>
      <c r="I2943" s="23">
        <v>2.6538461538461542</v>
      </c>
      <c r="J2943" s="23">
        <v>6.3303954446520319</v>
      </c>
      <c r="K2943" s="24">
        <f t="shared" si="543"/>
        <v>2.3853663994340986</v>
      </c>
      <c r="L2943" t="str">
        <f t="shared" si="544"/>
        <v>Z</v>
      </c>
      <c r="M2943" s="10">
        <f t="shared" si="545"/>
        <v>0.9</v>
      </c>
      <c r="N2943" s="24">
        <f t="shared" si="546"/>
        <v>1.2815515655446006</v>
      </c>
      <c r="O2943" s="25">
        <f t="shared" si="547"/>
        <v>11.473130237835941</v>
      </c>
      <c r="P2943" s="8">
        <f t="shared" si="548"/>
        <v>17</v>
      </c>
      <c r="Q2943" s="8">
        <f t="shared" si="549"/>
        <v>138.00000000000003</v>
      </c>
      <c r="R2943" s="8">
        <f t="shared" si="550"/>
        <v>191.56691819950669</v>
      </c>
      <c r="S2943" s="8">
        <f t="shared" si="551"/>
        <v>192</v>
      </c>
      <c r="T2943" t="s">
        <v>62</v>
      </c>
    </row>
    <row r="2944" spans="1:20" x14ac:dyDescent="0.35">
      <c r="A2944" s="18" t="s">
        <v>5930</v>
      </c>
      <c r="B2944" s="18" t="s">
        <v>5931</v>
      </c>
      <c r="C2944" s="19">
        <v>172.66</v>
      </c>
      <c r="D2944" s="20">
        <f t="shared" si="540"/>
        <v>1.8731234158730821E-5</v>
      </c>
      <c r="E2944" s="10">
        <f>SUM($C$5:C2944)/SUM($C$5:$C$3941)</f>
        <v>0.99291880804762533</v>
      </c>
      <c r="F2944" t="str">
        <f t="shared" si="541"/>
        <v>C</v>
      </c>
      <c r="G2944" s="21">
        <v>0.49472779369627512</v>
      </c>
      <c r="H2944" s="22">
        <f t="shared" si="542"/>
        <v>0.29683667621776505</v>
      </c>
      <c r="I2944" s="23">
        <v>6.7115384615384617</v>
      </c>
      <c r="J2944" s="23">
        <v>13.892213277357561</v>
      </c>
      <c r="K2944" s="24">
        <f t="shared" si="543"/>
        <v>2.0698999725575735</v>
      </c>
      <c r="L2944" t="str">
        <f t="shared" si="544"/>
        <v>Z</v>
      </c>
      <c r="M2944" s="10">
        <f t="shared" si="545"/>
        <v>0.9</v>
      </c>
      <c r="N2944" s="24">
        <f t="shared" si="546"/>
        <v>1.2815515655446006</v>
      </c>
      <c r="O2944" s="25">
        <f t="shared" si="547"/>
        <v>25.178075148143943</v>
      </c>
      <c r="P2944" s="8">
        <f t="shared" si="548"/>
        <v>39</v>
      </c>
      <c r="Q2944" s="8">
        <f t="shared" si="549"/>
        <v>349</v>
      </c>
      <c r="R2944" s="8">
        <f t="shared" si="550"/>
        <v>484.91869899890349</v>
      </c>
      <c r="S2944" s="8">
        <f t="shared" si="551"/>
        <v>485</v>
      </c>
      <c r="T2944" t="s">
        <v>175</v>
      </c>
    </row>
    <row r="2945" spans="1:20" x14ac:dyDescent="0.35">
      <c r="A2945" s="18" t="s">
        <v>5932</v>
      </c>
      <c r="B2945" s="18" t="s">
        <v>5933</v>
      </c>
      <c r="C2945" s="19">
        <v>172.5</v>
      </c>
      <c r="D2945" s="20">
        <f t="shared" si="540"/>
        <v>1.8713876360367584E-5</v>
      </c>
      <c r="E2945" s="10">
        <f>SUM($C$5:C2945)/SUM($C$5:$C$3941)</f>
        <v>0.99293752192398577</v>
      </c>
      <c r="F2945" t="str">
        <f t="shared" si="541"/>
        <v>C</v>
      </c>
      <c r="G2945" s="21">
        <v>1.25</v>
      </c>
      <c r="H2945" s="22">
        <f t="shared" si="542"/>
        <v>0.75</v>
      </c>
      <c r="I2945" s="23">
        <v>2.6538461538461542</v>
      </c>
      <c r="J2945" s="23">
        <v>5.0444479881627329</v>
      </c>
      <c r="K2945" s="24">
        <f t="shared" si="543"/>
        <v>1.9008064882932034</v>
      </c>
      <c r="L2945" t="str">
        <f t="shared" si="544"/>
        <v>Y</v>
      </c>
      <c r="M2945" s="10">
        <f t="shared" si="545"/>
        <v>0.9</v>
      </c>
      <c r="N2945" s="24">
        <f t="shared" si="546"/>
        <v>1.2815515655446006</v>
      </c>
      <c r="O2945" s="25">
        <f t="shared" si="547"/>
        <v>9.1424950071759401</v>
      </c>
      <c r="P2945" s="8">
        <f t="shared" si="548"/>
        <v>15</v>
      </c>
      <c r="Q2945" s="8">
        <f t="shared" si="549"/>
        <v>138.00000000000003</v>
      </c>
      <c r="R2945" s="8">
        <f t="shared" si="550"/>
        <v>191.83326093250881</v>
      </c>
      <c r="S2945" s="8">
        <f t="shared" si="551"/>
        <v>192</v>
      </c>
      <c r="T2945" t="s">
        <v>62</v>
      </c>
    </row>
    <row r="2946" spans="1:20" x14ac:dyDescent="0.35">
      <c r="A2946" s="18" t="s">
        <v>5934</v>
      </c>
      <c r="B2946" s="18" t="s">
        <v>5935</v>
      </c>
      <c r="C2946" s="19">
        <v>172.24</v>
      </c>
      <c r="D2946" s="20">
        <f t="shared" si="540"/>
        <v>1.868566993802732E-5</v>
      </c>
      <c r="E2946" s="10">
        <f>SUM($C$5:C2946)/SUM($C$5:$C$3941)</f>
        <v>0.99295620759392378</v>
      </c>
      <c r="F2946" t="str">
        <f t="shared" si="541"/>
        <v>C</v>
      </c>
      <c r="G2946" s="21">
        <v>5.0658823529411769</v>
      </c>
      <c r="H2946" s="22">
        <f t="shared" si="542"/>
        <v>3.0395294117647063</v>
      </c>
      <c r="I2946" s="23">
        <v>0.65384615384615385</v>
      </c>
      <c r="J2946" s="23">
        <v>1.135602377674948</v>
      </c>
      <c r="K2946" s="24">
        <f t="shared" si="543"/>
        <v>1.736803636444038</v>
      </c>
      <c r="L2946" t="str">
        <f t="shared" si="544"/>
        <v>Y</v>
      </c>
      <c r="M2946" s="10">
        <f t="shared" si="545"/>
        <v>0.9</v>
      </c>
      <c r="N2946" s="24">
        <f t="shared" si="546"/>
        <v>1.2815515655446006</v>
      </c>
      <c r="O2946" s="25">
        <f t="shared" si="547"/>
        <v>2.0581516733631173</v>
      </c>
      <c r="P2946" s="8">
        <f t="shared" si="548"/>
        <v>4</v>
      </c>
      <c r="Q2946" s="8">
        <f t="shared" si="549"/>
        <v>34</v>
      </c>
      <c r="R2946" s="8">
        <f t="shared" si="550"/>
        <v>47.298926195633101</v>
      </c>
      <c r="S2946" s="8">
        <f t="shared" si="551"/>
        <v>48</v>
      </c>
      <c r="T2946" t="s">
        <v>62</v>
      </c>
    </row>
    <row r="2947" spans="1:20" x14ac:dyDescent="0.35">
      <c r="A2947" s="18" t="s">
        <v>5936</v>
      </c>
      <c r="B2947" s="18" t="s">
        <v>5937</v>
      </c>
      <c r="C2947" s="19">
        <v>171.97</v>
      </c>
      <c r="D2947" s="20">
        <f t="shared" si="540"/>
        <v>1.8656378653289353E-5</v>
      </c>
      <c r="E2947" s="10">
        <f>SUM($C$5:C2947)/SUM($C$5:$C$3941)</f>
        <v>0.99297486397257717</v>
      </c>
      <c r="F2947" t="str">
        <f t="shared" si="541"/>
        <v>C</v>
      </c>
      <c r="G2947" s="21">
        <v>0.61199288256227757</v>
      </c>
      <c r="H2947" s="22">
        <f t="shared" si="542"/>
        <v>0.36719572953736651</v>
      </c>
      <c r="I2947" s="23">
        <v>5.4038461538461542</v>
      </c>
      <c r="J2947" s="23">
        <v>30.231952720742349</v>
      </c>
      <c r="K2947" s="24">
        <f t="shared" si="543"/>
        <v>5.594525058642712</v>
      </c>
      <c r="L2947" t="str">
        <f t="shared" si="544"/>
        <v>Z</v>
      </c>
      <c r="M2947" s="10">
        <f t="shared" si="545"/>
        <v>0.9</v>
      </c>
      <c r="N2947" s="24">
        <f t="shared" si="546"/>
        <v>1.2815515655446006</v>
      </c>
      <c r="O2947" s="25">
        <f t="shared" si="547"/>
        <v>54.792016382199556</v>
      </c>
      <c r="P2947" s="8">
        <f t="shared" si="548"/>
        <v>66</v>
      </c>
      <c r="Q2947" s="8">
        <f t="shared" si="549"/>
        <v>281</v>
      </c>
      <c r="R2947" s="8">
        <f t="shared" si="550"/>
        <v>391.21846696615688</v>
      </c>
      <c r="S2947" s="8">
        <f t="shared" si="551"/>
        <v>392</v>
      </c>
      <c r="T2947" t="s">
        <v>62</v>
      </c>
    </row>
    <row r="2948" spans="1:20" x14ac:dyDescent="0.35">
      <c r="A2948" s="18" t="s">
        <v>5938</v>
      </c>
      <c r="B2948" s="18" t="s">
        <v>5939</v>
      </c>
      <c r="C2948" s="19">
        <v>171.48</v>
      </c>
      <c r="D2948" s="20">
        <f t="shared" si="540"/>
        <v>1.8603220395801931E-5</v>
      </c>
      <c r="E2948" s="10">
        <f>SUM($C$5:C2948)/SUM($C$5:$C$3941)</f>
        <v>0.99299346719297299</v>
      </c>
      <c r="F2948" t="str">
        <f t="shared" si="541"/>
        <v>C</v>
      </c>
      <c r="G2948" s="21">
        <v>10.717499999999999</v>
      </c>
      <c r="H2948" s="22">
        <f t="shared" si="542"/>
        <v>6.4304999999999994</v>
      </c>
      <c r="I2948" s="23">
        <v>0.30769230769230771</v>
      </c>
      <c r="J2948" s="23">
        <v>0.85264206540867649</v>
      </c>
      <c r="K2948" s="24">
        <f t="shared" si="543"/>
        <v>2.7710867125781986</v>
      </c>
      <c r="L2948" t="str">
        <f t="shared" si="544"/>
        <v>Z</v>
      </c>
      <c r="M2948" s="10">
        <f t="shared" si="545"/>
        <v>0.9</v>
      </c>
      <c r="N2948" s="24">
        <f t="shared" si="546"/>
        <v>1.2815515655446006</v>
      </c>
      <c r="O2948" s="25">
        <f t="shared" si="547"/>
        <v>1.5453179107405504</v>
      </c>
      <c r="P2948" s="8">
        <f t="shared" si="548"/>
        <v>3</v>
      </c>
      <c r="Q2948" s="8">
        <f t="shared" si="549"/>
        <v>16</v>
      </c>
      <c r="R2948" s="8">
        <f t="shared" si="550"/>
        <v>22.307588153608371</v>
      </c>
      <c r="S2948" s="8">
        <f t="shared" si="551"/>
        <v>23</v>
      </c>
      <c r="T2948" t="s">
        <v>62</v>
      </c>
    </row>
    <row r="2949" spans="1:20" x14ac:dyDescent="0.35">
      <c r="A2949" s="18" t="s">
        <v>5940</v>
      </c>
      <c r="B2949" s="18" t="s">
        <v>5941</v>
      </c>
      <c r="C2949" s="19">
        <v>171.34</v>
      </c>
      <c r="D2949" s="20">
        <f t="shared" ref="D2949:D3012" si="552">C2949/SUM($C$5:$C$3941)</f>
        <v>1.8588032322234098E-5</v>
      </c>
      <c r="E2949" s="10">
        <f>SUM($C$5:C2949)/SUM($C$5:$C$3941)</f>
        <v>0.99301205522529523</v>
      </c>
      <c r="F2949" t="str">
        <f t="shared" ref="F2949:F3012" si="553">IF(E2949-D2949&lt;CutA,"A",IF(E2949-D2949&lt;CutB,"B","C"))</f>
        <v>C</v>
      </c>
      <c r="G2949" s="21">
        <v>1.6013084112149529</v>
      </c>
      <c r="H2949" s="22">
        <f t="shared" ref="H2949:H3012" si="554">G2949*CostRatio</f>
        <v>0.96078504672897169</v>
      </c>
      <c r="I2949" s="23">
        <v>2.057692307692307</v>
      </c>
      <c r="J2949" s="23">
        <v>11.793008000819411</v>
      </c>
      <c r="K2949" s="24">
        <f t="shared" ref="K2949:K3012" si="555">IF(I2949&gt;0,J2949/I2949,0)</f>
        <v>5.731181458342145</v>
      </c>
      <c r="L2949" t="str">
        <f t="shared" ref="L2949:L3012" si="556">IF(K2949&lt;=CutX,"X",IF(K2949&lt;=CutY,"Y","Z"))</f>
        <v>Z</v>
      </c>
      <c r="M2949" s="10">
        <f t="shared" ref="M2949:M3012" si="557">_xlfn.XLOOKUP(F2949,TargetClass,TargetLevel)</f>
        <v>0.9</v>
      </c>
      <c r="N2949" s="24">
        <f t="shared" ref="N2949:N3012" si="558">_xlfn.NORM.S.INV(M2949)</f>
        <v>1.2815515655446006</v>
      </c>
      <c r="O2949" s="25">
        <f t="shared" ref="O2949:O3012" si="559">N2949*J2949*SQRT(LeadTime)</f>
        <v>21.373501524860846</v>
      </c>
      <c r="P2949" s="8">
        <f t="shared" ref="P2949:P3012" si="560">ROUNDUP(ROUND(I2949*LeadTime+O2949,6),0)</f>
        <v>26</v>
      </c>
      <c r="Q2949" s="8">
        <f t="shared" ref="Q2949:Q3012" si="561">I2949*WeeksPerYear</f>
        <v>106.99999999999997</v>
      </c>
      <c r="R2949" s="8">
        <f t="shared" ref="R2949:R3012" si="562">SQRT(2*Q2949*OrderCost/(HoldingRate*H2949))</f>
        <v>149.24293080360104</v>
      </c>
      <c r="S2949" s="8">
        <f t="shared" ref="S2949:S3012" si="563">MAX(ROUNDUP(ROUND(R2949,6),0),ROUNDUP(ROUND(I2949,6),0))</f>
        <v>150</v>
      </c>
      <c r="T2949" t="s">
        <v>62</v>
      </c>
    </row>
    <row r="2950" spans="1:20" x14ac:dyDescent="0.35">
      <c r="A2950" s="18" t="s">
        <v>5942</v>
      </c>
      <c r="B2950" s="18" t="s">
        <v>5943</v>
      </c>
      <c r="C2950" s="19">
        <v>170.64</v>
      </c>
      <c r="D2950" s="20">
        <f t="shared" si="552"/>
        <v>1.8512091954394923E-5</v>
      </c>
      <c r="E2950" s="10">
        <f>SUM($C$5:C2950)/SUM($C$5:$C$3941)</f>
        <v>0.9930305673172497</v>
      </c>
      <c r="F2950" t="str">
        <f t="shared" si="553"/>
        <v>C</v>
      </c>
      <c r="G2950" s="21">
        <v>6.0942857142857152</v>
      </c>
      <c r="H2950" s="22">
        <f t="shared" si="554"/>
        <v>3.656571428571429</v>
      </c>
      <c r="I2950" s="23">
        <v>0.53846153846153844</v>
      </c>
      <c r="J2950" s="23">
        <v>1.461419380716857</v>
      </c>
      <c r="K2950" s="24">
        <f t="shared" si="555"/>
        <v>2.7140645641884489</v>
      </c>
      <c r="L2950" t="str">
        <f t="shared" si="556"/>
        <v>Z</v>
      </c>
      <c r="M2950" s="10">
        <f t="shared" si="557"/>
        <v>0.9</v>
      </c>
      <c r="N2950" s="24">
        <f t="shared" si="558"/>
        <v>1.2815515655446006</v>
      </c>
      <c r="O2950" s="25">
        <f t="shared" si="559"/>
        <v>2.6486583711333527</v>
      </c>
      <c r="P2950" s="8">
        <f t="shared" si="560"/>
        <v>4</v>
      </c>
      <c r="Q2950" s="8">
        <f t="shared" si="561"/>
        <v>28</v>
      </c>
      <c r="R2950" s="8">
        <f t="shared" si="562"/>
        <v>39.134247088737702</v>
      </c>
      <c r="S2950" s="8">
        <f t="shared" si="563"/>
        <v>40</v>
      </c>
      <c r="T2950" t="s">
        <v>62</v>
      </c>
    </row>
    <row r="2951" spans="1:20" x14ac:dyDescent="0.35">
      <c r="A2951" s="18" t="s">
        <v>5944</v>
      </c>
      <c r="B2951" s="18" t="s">
        <v>5945</v>
      </c>
      <c r="C2951" s="19">
        <v>170.53</v>
      </c>
      <c r="D2951" s="20">
        <f t="shared" si="552"/>
        <v>1.8500158468020196E-5</v>
      </c>
      <c r="E2951" s="10">
        <f>SUM($C$5:C2951)/SUM($C$5:$C$3941)</f>
        <v>0.99304906747571764</v>
      </c>
      <c r="F2951" t="str">
        <f t="shared" si="553"/>
        <v>C</v>
      </c>
      <c r="G2951" s="21">
        <v>1.3219379844961241</v>
      </c>
      <c r="H2951" s="22">
        <f t="shared" si="554"/>
        <v>0.79316279069767448</v>
      </c>
      <c r="I2951" s="23">
        <v>2.4807692307692308</v>
      </c>
      <c r="J2951" s="23">
        <v>5.7034230678426274</v>
      </c>
      <c r="K2951" s="24">
        <f t="shared" si="555"/>
        <v>2.2990542599055552</v>
      </c>
      <c r="L2951" t="str">
        <f t="shared" si="556"/>
        <v>Z</v>
      </c>
      <c r="M2951" s="10">
        <f t="shared" si="557"/>
        <v>0.9</v>
      </c>
      <c r="N2951" s="24">
        <f t="shared" si="558"/>
        <v>1.2815515655446006</v>
      </c>
      <c r="O2951" s="25">
        <f t="shared" si="559"/>
        <v>10.336813273508406</v>
      </c>
      <c r="P2951" s="8">
        <f t="shared" si="560"/>
        <v>16</v>
      </c>
      <c r="Q2951" s="8">
        <f t="shared" si="561"/>
        <v>129</v>
      </c>
      <c r="R2951" s="8">
        <f t="shared" si="562"/>
        <v>180.35520768264865</v>
      </c>
      <c r="S2951" s="8">
        <f t="shared" si="563"/>
        <v>181</v>
      </c>
      <c r="T2951" t="s">
        <v>62</v>
      </c>
    </row>
    <row r="2952" spans="1:20" x14ac:dyDescent="0.35">
      <c r="A2952" s="18" t="s">
        <v>5946</v>
      </c>
      <c r="B2952" s="18" t="s">
        <v>5947</v>
      </c>
      <c r="C2952" s="19">
        <v>170.4</v>
      </c>
      <c r="D2952" s="20">
        <f t="shared" si="552"/>
        <v>1.8486055256850066E-5</v>
      </c>
      <c r="E2952" s="10">
        <f>SUM($C$5:C2952)/SUM($C$5:$C$3941)</f>
        <v>0.99306755353097453</v>
      </c>
      <c r="F2952" t="str">
        <f t="shared" si="553"/>
        <v>C</v>
      </c>
      <c r="G2952" s="21">
        <v>0.42814070351758787</v>
      </c>
      <c r="H2952" s="22">
        <f t="shared" si="554"/>
        <v>0.25688442211055273</v>
      </c>
      <c r="I2952" s="23">
        <v>7.6538461538461542</v>
      </c>
      <c r="J2952" s="23">
        <v>12.83971262182925</v>
      </c>
      <c r="K2952" s="24">
        <f t="shared" si="555"/>
        <v>1.6775503928018114</v>
      </c>
      <c r="L2952" t="str">
        <f t="shared" si="556"/>
        <v>Y</v>
      </c>
      <c r="M2952" s="10">
        <f t="shared" si="557"/>
        <v>0.9</v>
      </c>
      <c r="N2952" s="24">
        <f t="shared" si="558"/>
        <v>1.2815515655446006</v>
      </c>
      <c r="O2952" s="25">
        <f t="shared" si="559"/>
        <v>23.270536005943043</v>
      </c>
      <c r="P2952" s="8">
        <f t="shared" si="560"/>
        <v>39</v>
      </c>
      <c r="Q2952" s="8">
        <f t="shared" si="561"/>
        <v>398</v>
      </c>
      <c r="R2952" s="8">
        <f t="shared" si="562"/>
        <v>556.65696767013708</v>
      </c>
      <c r="S2952" s="8">
        <f t="shared" si="563"/>
        <v>557</v>
      </c>
      <c r="T2952" t="s">
        <v>62</v>
      </c>
    </row>
    <row r="2953" spans="1:20" x14ac:dyDescent="0.35">
      <c r="A2953" s="18" t="s">
        <v>5948</v>
      </c>
      <c r="B2953" s="18" t="s">
        <v>5949</v>
      </c>
      <c r="C2953" s="19">
        <v>170.02</v>
      </c>
      <c r="D2953" s="20">
        <f t="shared" si="552"/>
        <v>1.8444830485737371E-5</v>
      </c>
      <c r="E2953" s="10">
        <f>SUM($C$5:C2953)/SUM($C$5:$C$3941)</f>
        <v>0.99308599836146016</v>
      </c>
      <c r="F2953" t="str">
        <f t="shared" si="553"/>
        <v>C</v>
      </c>
      <c r="G2953" s="21">
        <v>4.2505000000000006</v>
      </c>
      <c r="H2953" s="22">
        <f t="shared" si="554"/>
        <v>2.5503000000000005</v>
      </c>
      <c r="I2953" s="23">
        <v>0.76923076923076927</v>
      </c>
      <c r="J2953" s="23">
        <v>1.5031389981176531</v>
      </c>
      <c r="K2953" s="24">
        <f t="shared" si="555"/>
        <v>1.9540806975529488</v>
      </c>
      <c r="L2953" t="str">
        <f t="shared" si="556"/>
        <v>Y</v>
      </c>
      <c r="M2953" s="10">
        <f t="shared" si="557"/>
        <v>0.9</v>
      </c>
      <c r="N2953" s="24">
        <f t="shared" si="558"/>
        <v>1.2815515655446006</v>
      </c>
      <c r="O2953" s="25">
        <f t="shared" si="559"/>
        <v>2.7242704885906264</v>
      </c>
      <c r="P2953" s="8">
        <f t="shared" si="560"/>
        <v>5</v>
      </c>
      <c r="Q2953" s="8">
        <f t="shared" si="561"/>
        <v>40</v>
      </c>
      <c r="R2953" s="8">
        <f t="shared" si="562"/>
        <v>56.007908875139179</v>
      </c>
      <c r="S2953" s="8">
        <f t="shared" si="563"/>
        <v>57</v>
      </c>
      <c r="T2953" t="s">
        <v>62</v>
      </c>
    </row>
    <row r="2954" spans="1:20" x14ac:dyDescent="0.35">
      <c r="A2954" s="18" t="s">
        <v>5950</v>
      </c>
      <c r="B2954" s="18" t="s">
        <v>5951</v>
      </c>
      <c r="C2954" s="19">
        <v>169.37</v>
      </c>
      <c r="D2954" s="20">
        <f t="shared" si="552"/>
        <v>1.837431442988671E-5</v>
      </c>
      <c r="E2954" s="10">
        <f>SUM($C$5:C2954)/SUM($C$5:$C$3941)</f>
        <v>0.99310437267589002</v>
      </c>
      <c r="F2954" t="str">
        <f t="shared" si="553"/>
        <v>C</v>
      </c>
      <c r="G2954" s="21">
        <v>0.46149863760217991</v>
      </c>
      <c r="H2954" s="22">
        <f t="shared" si="554"/>
        <v>0.27689918256130791</v>
      </c>
      <c r="I2954" s="23">
        <v>7.0576923076923066</v>
      </c>
      <c r="J2954" s="23">
        <v>8.7993169555290613</v>
      </c>
      <c r="K2954" s="24">
        <f t="shared" si="555"/>
        <v>1.2467697048706028</v>
      </c>
      <c r="L2954" t="str">
        <f t="shared" si="556"/>
        <v>Y</v>
      </c>
      <c r="M2954" s="10">
        <f t="shared" si="557"/>
        <v>0.9</v>
      </c>
      <c r="N2954" s="24">
        <f t="shared" si="558"/>
        <v>1.2815515655446006</v>
      </c>
      <c r="O2954" s="25">
        <f t="shared" si="559"/>
        <v>15.947772981555385</v>
      </c>
      <c r="P2954" s="8">
        <f t="shared" si="560"/>
        <v>31</v>
      </c>
      <c r="Q2954" s="8">
        <f t="shared" si="561"/>
        <v>366.99999999999994</v>
      </c>
      <c r="R2954" s="8">
        <f t="shared" si="562"/>
        <v>514.85767732400632</v>
      </c>
      <c r="S2954" s="8">
        <f t="shared" si="563"/>
        <v>515</v>
      </c>
      <c r="T2954" t="s">
        <v>62</v>
      </c>
    </row>
    <row r="2955" spans="1:20" x14ac:dyDescent="0.35">
      <c r="A2955" s="18" t="s">
        <v>5952</v>
      </c>
      <c r="B2955" s="18" t="s">
        <v>5953</v>
      </c>
      <c r="C2955" s="19">
        <v>169.23</v>
      </c>
      <c r="D2955" s="20">
        <f t="shared" si="552"/>
        <v>1.8359126356318876E-5</v>
      </c>
      <c r="E2955" s="10">
        <f>SUM($C$5:C2955)/SUM($C$5:$C$3941)</f>
        <v>0.99312273180224631</v>
      </c>
      <c r="F2955" t="str">
        <f t="shared" si="553"/>
        <v>C</v>
      </c>
      <c r="G2955" s="21">
        <v>2.9689473684210528</v>
      </c>
      <c r="H2955" s="22">
        <f t="shared" si="554"/>
        <v>1.7813684210526317</v>
      </c>
      <c r="I2955" s="23">
        <v>1.096153846153846</v>
      </c>
      <c r="J2955" s="23">
        <v>3.7272689648926041</v>
      </c>
      <c r="K2955" s="24">
        <f t="shared" si="555"/>
        <v>3.4003155469195692</v>
      </c>
      <c r="L2955" t="str">
        <f t="shared" si="556"/>
        <v>Z</v>
      </c>
      <c r="M2955" s="10">
        <f t="shared" si="557"/>
        <v>0.9</v>
      </c>
      <c r="N2955" s="24">
        <f t="shared" si="558"/>
        <v>1.2815515655446006</v>
      </c>
      <c r="O2955" s="25">
        <f t="shared" si="559"/>
        <v>6.7552560720015826</v>
      </c>
      <c r="P2955" s="8">
        <f t="shared" si="560"/>
        <v>9</v>
      </c>
      <c r="Q2955" s="8">
        <f t="shared" si="561"/>
        <v>56.999999999999993</v>
      </c>
      <c r="R2955" s="8">
        <f t="shared" si="562"/>
        <v>79.997340852809913</v>
      </c>
      <c r="S2955" s="8">
        <f t="shared" si="563"/>
        <v>80</v>
      </c>
      <c r="T2955" t="s">
        <v>62</v>
      </c>
    </row>
    <row r="2956" spans="1:20" x14ac:dyDescent="0.35">
      <c r="A2956" s="18" t="s">
        <v>5954</v>
      </c>
      <c r="B2956" s="18" t="s">
        <v>5955</v>
      </c>
      <c r="C2956" s="19">
        <v>169.15</v>
      </c>
      <c r="D2956" s="20">
        <f t="shared" si="552"/>
        <v>1.8350447457137256E-5</v>
      </c>
      <c r="E2956" s="10">
        <f>SUM($C$5:C2956)/SUM($C$5:$C$3941)</f>
        <v>0.99314108224970354</v>
      </c>
      <c r="F2956" t="str">
        <f t="shared" si="553"/>
        <v>C</v>
      </c>
      <c r="G2956" s="21">
        <v>9.9499999999999993</v>
      </c>
      <c r="H2956" s="22">
        <f t="shared" si="554"/>
        <v>5.97</v>
      </c>
      <c r="I2956" s="23">
        <v>0.32692307692307693</v>
      </c>
      <c r="J2956" s="23">
        <v>0.9439415453435881</v>
      </c>
      <c r="K2956" s="24">
        <f t="shared" si="555"/>
        <v>2.8873506092862695</v>
      </c>
      <c r="L2956" t="str">
        <f t="shared" si="556"/>
        <v>Z</v>
      </c>
      <c r="M2956" s="10">
        <f t="shared" si="557"/>
        <v>0.9</v>
      </c>
      <c r="N2956" s="24">
        <f t="shared" si="558"/>
        <v>1.2815515655446006</v>
      </c>
      <c r="O2956" s="25">
        <f t="shared" si="559"/>
        <v>1.7107879565059945</v>
      </c>
      <c r="P2956" s="8">
        <f t="shared" si="560"/>
        <v>3</v>
      </c>
      <c r="Q2956" s="8">
        <f t="shared" si="561"/>
        <v>17</v>
      </c>
      <c r="R2956" s="8">
        <f t="shared" si="562"/>
        <v>23.864497435645831</v>
      </c>
      <c r="S2956" s="8">
        <f t="shared" si="563"/>
        <v>24</v>
      </c>
      <c r="T2956" t="s">
        <v>62</v>
      </c>
    </row>
    <row r="2957" spans="1:20" x14ac:dyDescent="0.35">
      <c r="A2957" s="18" t="s">
        <v>5956</v>
      </c>
      <c r="B2957" s="18" t="s">
        <v>5957</v>
      </c>
      <c r="C2957" s="19">
        <v>168.52</v>
      </c>
      <c r="D2957" s="20">
        <f t="shared" si="552"/>
        <v>1.8282101126082001E-5</v>
      </c>
      <c r="E2957" s="10">
        <f>SUM($C$5:C2957)/SUM($C$5:$C$3941)</f>
        <v>0.99315936435082952</v>
      </c>
      <c r="F2957" t="str">
        <f t="shared" si="553"/>
        <v>C</v>
      </c>
      <c r="G2957" s="21">
        <v>1.5046428571428569</v>
      </c>
      <c r="H2957" s="22">
        <f t="shared" si="554"/>
        <v>0.90278571428571408</v>
      </c>
      <c r="I2957" s="23">
        <v>2.1538461538461542</v>
      </c>
      <c r="J2957" s="23">
        <v>6.2634470725607017</v>
      </c>
      <c r="K2957" s="24">
        <f t="shared" si="555"/>
        <v>2.9080289979746112</v>
      </c>
      <c r="L2957" t="str">
        <f t="shared" si="556"/>
        <v>Z</v>
      </c>
      <c r="M2957" s="10">
        <f t="shared" si="557"/>
        <v>0.9</v>
      </c>
      <c r="N2957" s="24">
        <f t="shared" si="558"/>
        <v>1.2815515655446006</v>
      </c>
      <c r="O2957" s="25">
        <f t="shared" si="559"/>
        <v>11.351793838091146</v>
      </c>
      <c r="P2957" s="8">
        <f t="shared" si="560"/>
        <v>16</v>
      </c>
      <c r="Q2957" s="8">
        <f t="shared" si="561"/>
        <v>112.00000000000001</v>
      </c>
      <c r="R2957" s="8">
        <f t="shared" si="562"/>
        <v>157.51853720768167</v>
      </c>
      <c r="S2957" s="8">
        <f t="shared" si="563"/>
        <v>158</v>
      </c>
      <c r="T2957" t="s">
        <v>175</v>
      </c>
    </row>
    <row r="2958" spans="1:20" x14ac:dyDescent="0.35">
      <c r="A2958" s="18" t="s">
        <v>5958</v>
      </c>
      <c r="B2958" s="18" t="s">
        <v>5959</v>
      </c>
      <c r="C2958" s="19">
        <v>168.42</v>
      </c>
      <c r="D2958" s="20">
        <f t="shared" si="552"/>
        <v>1.8271252502104974E-5</v>
      </c>
      <c r="E2958" s="10">
        <f>SUM($C$5:C2958)/SUM($C$5:$C$3941)</f>
        <v>0.99317763560333172</v>
      </c>
      <c r="F2958" t="str">
        <f t="shared" si="553"/>
        <v>C</v>
      </c>
      <c r="G2958" s="21">
        <v>2.9547368421052629</v>
      </c>
      <c r="H2958" s="22">
        <f t="shared" si="554"/>
        <v>1.7728421052631578</v>
      </c>
      <c r="I2958" s="23">
        <v>1.096153846153846</v>
      </c>
      <c r="J2958" s="23">
        <v>1.9529727504761969</v>
      </c>
      <c r="K2958" s="24">
        <f t="shared" si="555"/>
        <v>1.7816593513116183</v>
      </c>
      <c r="L2958" t="str">
        <f t="shared" si="556"/>
        <v>Y</v>
      </c>
      <c r="M2958" s="10">
        <f t="shared" si="557"/>
        <v>0.9</v>
      </c>
      <c r="N2958" s="24">
        <f t="shared" si="558"/>
        <v>1.2815515655446006</v>
      </c>
      <c r="O2958" s="25">
        <f t="shared" si="559"/>
        <v>3.5395436056190523</v>
      </c>
      <c r="P2958" s="8">
        <f t="shared" si="560"/>
        <v>6</v>
      </c>
      <c r="Q2958" s="8">
        <f t="shared" si="561"/>
        <v>56.999999999999993</v>
      </c>
      <c r="R2958" s="8">
        <f t="shared" si="562"/>
        <v>80.189479919153428</v>
      </c>
      <c r="S2958" s="8">
        <f t="shared" si="563"/>
        <v>81</v>
      </c>
      <c r="T2958" t="s">
        <v>62</v>
      </c>
    </row>
    <row r="2959" spans="1:20" x14ac:dyDescent="0.35">
      <c r="A2959" s="18" t="s">
        <v>5960</v>
      </c>
      <c r="B2959" s="18" t="s">
        <v>5961</v>
      </c>
      <c r="C2959" s="19">
        <v>168.42</v>
      </c>
      <c r="D2959" s="20">
        <f t="shared" si="552"/>
        <v>1.8271252502104974E-5</v>
      </c>
      <c r="E2959" s="10">
        <f>SUM($C$5:C2959)/SUM($C$5:$C$3941)</f>
        <v>0.99319590685583381</v>
      </c>
      <c r="F2959" t="str">
        <f t="shared" si="553"/>
        <v>C</v>
      </c>
      <c r="G2959" s="21">
        <v>1.6841999999999999</v>
      </c>
      <c r="H2959" s="22">
        <f t="shared" si="554"/>
        <v>1.0105199999999999</v>
      </c>
      <c r="I2959" s="23">
        <v>1.9230769230769229</v>
      </c>
      <c r="J2959" s="23">
        <v>5.0636968354183329</v>
      </c>
      <c r="K2959" s="24">
        <f t="shared" si="555"/>
        <v>2.6331223544175333</v>
      </c>
      <c r="L2959" t="str">
        <f t="shared" si="556"/>
        <v>Z</v>
      </c>
      <c r="M2959" s="10">
        <f t="shared" si="557"/>
        <v>0.9</v>
      </c>
      <c r="N2959" s="24">
        <f t="shared" si="558"/>
        <v>1.2815515655446006</v>
      </c>
      <c r="O2959" s="25">
        <f t="shared" si="559"/>
        <v>9.1773813793500967</v>
      </c>
      <c r="P2959" s="8">
        <f t="shared" si="560"/>
        <v>14</v>
      </c>
      <c r="Q2959" s="8">
        <f t="shared" si="561"/>
        <v>99.999999999999986</v>
      </c>
      <c r="R2959" s="8">
        <f t="shared" si="562"/>
        <v>140.68329810377793</v>
      </c>
      <c r="S2959" s="8">
        <f t="shared" si="563"/>
        <v>141</v>
      </c>
      <c r="T2959" t="s">
        <v>175</v>
      </c>
    </row>
    <row r="2960" spans="1:20" x14ac:dyDescent="0.35">
      <c r="A2960" s="18" t="s">
        <v>5962</v>
      </c>
      <c r="B2960" s="18" t="s">
        <v>5963</v>
      </c>
      <c r="C2960" s="19">
        <v>168.35</v>
      </c>
      <c r="D2960" s="20">
        <f t="shared" si="552"/>
        <v>1.8263658465321057E-5</v>
      </c>
      <c r="E2960" s="10">
        <f>SUM($C$5:C2960)/SUM($C$5:$C$3941)</f>
        <v>0.99321417051429906</v>
      </c>
      <c r="F2960" t="str">
        <f t="shared" si="553"/>
        <v>C</v>
      </c>
      <c r="G2960" s="21">
        <v>1.85</v>
      </c>
      <c r="H2960" s="22">
        <f t="shared" si="554"/>
        <v>1.1100000000000001</v>
      </c>
      <c r="I2960" s="23">
        <v>1.75</v>
      </c>
      <c r="J2960" s="23">
        <v>7.5091447516984777</v>
      </c>
      <c r="K2960" s="24">
        <f t="shared" si="555"/>
        <v>4.2909398581134157</v>
      </c>
      <c r="L2960" t="str">
        <f t="shared" si="556"/>
        <v>Z</v>
      </c>
      <c r="M2960" s="10">
        <f t="shared" si="557"/>
        <v>0.9</v>
      </c>
      <c r="N2960" s="24">
        <f t="shared" si="558"/>
        <v>1.2815515655446006</v>
      </c>
      <c r="O2960" s="25">
        <f t="shared" si="559"/>
        <v>13.609480871180319</v>
      </c>
      <c r="P2960" s="8">
        <f t="shared" si="560"/>
        <v>18</v>
      </c>
      <c r="Q2960" s="8">
        <f t="shared" si="561"/>
        <v>91</v>
      </c>
      <c r="R2960" s="8">
        <f t="shared" si="562"/>
        <v>128.04841426740276</v>
      </c>
      <c r="S2960" s="8">
        <f t="shared" si="563"/>
        <v>129</v>
      </c>
      <c r="T2960" t="s">
        <v>62</v>
      </c>
    </row>
    <row r="2961" spans="1:20" x14ac:dyDescent="0.35">
      <c r="A2961" s="18" t="s">
        <v>5964</v>
      </c>
      <c r="B2961" s="18" t="s">
        <v>5965</v>
      </c>
      <c r="C2961" s="19">
        <v>168.3</v>
      </c>
      <c r="D2961" s="20">
        <f t="shared" si="552"/>
        <v>1.8258234153332547E-5</v>
      </c>
      <c r="E2961" s="10">
        <f>SUM($C$5:C2961)/SUM($C$5:$C$3941)</f>
        <v>0.99323242874845241</v>
      </c>
      <c r="F2961" t="str">
        <f t="shared" si="553"/>
        <v>C</v>
      </c>
      <c r="G2961" s="21">
        <v>2.5499999999999998</v>
      </c>
      <c r="H2961" s="22">
        <f t="shared" si="554"/>
        <v>1.5299999999999998</v>
      </c>
      <c r="I2961" s="23">
        <v>1.2692307692307689</v>
      </c>
      <c r="J2961" s="23">
        <v>3.5706614129728842</v>
      </c>
      <c r="K2961" s="24">
        <f t="shared" si="555"/>
        <v>2.8132483859786368</v>
      </c>
      <c r="L2961" t="str">
        <f t="shared" si="556"/>
        <v>Z</v>
      </c>
      <c r="M2961" s="10">
        <f t="shared" si="557"/>
        <v>0.9</v>
      </c>
      <c r="N2961" s="24">
        <f t="shared" si="558"/>
        <v>1.2815515655446006</v>
      </c>
      <c r="O2961" s="25">
        <f t="shared" si="559"/>
        <v>6.4714224860726768</v>
      </c>
      <c r="P2961" s="8">
        <f t="shared" si="560"/>
        <v>10</v>
      </c>
      <c r="Q2961" s="8">
        <f t="shared" si="561"/>
        <v>65.999999999999986</v>
      </c>
      <c r="R2961" s="8">
        <f t="shared" si="562"/>
        <v>92.884072802564788</v>
      </c>
      <c r="S2961" s="8">
        <f t="shared" si="563"/>
        <v>93</v>
      </c>
      <c r="T2961" t="s">
        <v>175</v>
      </c>
    </row>
    <row r="2962" spans="1:20" x14ac:dyDescent="0.35">
      <c r="A2962" s="18" t="s">
        <v>5966</v>
      </c>
      <c r="B2962" s="18" t="s">
        <v>5967</v>
      </c>
      <c r="C2962" s="19">
        <v>168.27</v>
      </c>
      <c r="D2962" s="20">
        <f t="shared" si="552"/>
        <v>1.8254979566139441E-5</v>
      </c>
      <c r="E2962" s="10">
        <f>SUM($C$5:C2962)/SUM($C$5:$C$3941)</f>
        <v>0.9932506837280185</v>
      </c>
      <c r="F2962" t="str">
        <f t="shared" si="553"/>
        <v>C</v>
      </c>
      <c r="G2962" s="21">
        <v>0.44633952254641912</v>
      </c>
      <c r="H2962" s="22">
        <f t="shared" si="554"/>
        <v>0.26780371352785148</v>
      </c>
      <c r="I2962" s="23">
        <v>7.25</v>
      </c>
      <c r="J2962" s="23">
        <v>25.718594021279088</v>
      </c>
      <c r="K2962" s="24">
        <f t="shared" si="555"/>
        <v>3.5473922787971155</v>
      </c>
      <c r="L2962" t="str">
        <f t="shared" si="556"/>
        <v>Z</v>
      </c>
      <c r="M2962" s="10">
        <f t="shared" si="557"/>
        <v>0.9</v>
      </c>
      <c r="N2962" s="24">
        <f t="shared" si="558"/>
        <v>1.2815515655446006</v>
      </c>
      <c r="O2962" s="25">
        <f t="shared" si="559"/>
        <v>46.612061018943699</v>
      </c>
      <c r="P2962" s="8">
        <f t="shared" si="560"/>
        <v>62</v>
      </c>
      <c r="Q2962" s="8">
        <f t="shared" si="561"/>
        <v>377</v>
      </c>
      <c r="R2962" s="8">
        <f t="shared" si="562"/>
        <v>530.612376287041</v>
      </c>
      <c r="S2962" s="8">
        <f t="shared" si="563"/>
        <v>531</v>
      </c>
      <c r="T2962" t="s">
        <v>62</v>
      </c>
    </row>
    <row r="2963" spans="1:20" x14ac:dyDescent="0.35">
      <c r="A2963" s="18" t="s">
        <v>5968</v>
      </c>
      <c r="B2963" s="18" t="s">
        <v>5969</v>
      </c>
      <c r="C2963" s="19">
        <v>167.67</v>
      </c>
      <c r="D2963" s="20">
        <f t="shared" si="552"/>
        <v>1.8189887822277289E-5</v>
      </c>
      <c r="E2963" s="10">
        <f>SUM($C$5:C2963)/SUM($C$5:$C$3941)</f>
        <v>0.99326887361584082</v>
      </c>
      <c r="F2963" t="str">
        <f t="shared" si="553"/>
        <v>C</v>
      </c>
      <c r="G2963" s="21">
        <v>0.205982800982801</v>
      </c>
      <c r="H2963" s="22">
        <f t="shared" si="554"/>
        <v>0.12358968058968059</v>
      </c>
      <c r="I2963" s="23">
        <v>15.65384615384615</v>
      </c>
      <c r="J2963" s="23">
        <v>35.206329987539931</v>
      </c>
      <c r="K2963" s="24">
        <f t="shared" si="555"/>
        <v>2.2490530213170477</v>
      </c>
      <c r="L2963" t="str">
        <f t="shared" si="556"/>
        <v>Z</v>
      </c>
      <c r="M2963" s="10">
        <f t="shared" si="557"/>
        <v>0.9</v>
      </c>
      <c r="N2963" s="24">
        <f t="shared" si="558"/>
        <v>1.2815515655446006</v>
      </c>
      <c r="O2963" s="25">
        <f t="shared" si="559"/>
        <v>63.807516082508741</v>
      </c>
      <c r="P2963" s="8">
        <f t="shared" si="560"/>
        <v>96</v>
      </c>
      <c r="Q2963" s="8">
        <f t="shared" si="561"/>
        <v>813.99999999999977</v>
      </c>
      <c r="R2963" s="8">
        <f t="shared" si="562"/>
        <v>1147.7203850523722</v>
      </c>
      <c r="S2963" s="8">
        <f t="shared" si="563"/>
        <v>1148</v>
      </c>
      <c r="T2963" t="s">
        <v>62</v>
      </c>
    </row>
    <row r="2964" spans="1:20" x14ac:dyDescent="0.35">
      <c r="A2964" s="18" t="s">
        <v>5970</v>
      </c>
      <c r="B2964" s="18" t="s">
        <v>5971</v>
      </c>
      <c r="C2964" s="19">
        <v>167.55</v>
      </c>
      <c r="D2964" s="20">
        <f t="shared" si="552"/>
        <v>1.8176869473504862E-5</v>
      </c>
      <c r="E2964" s="10">
        <f>SUM($C$5:C2964)/SUM($C$5:$C$3941)</f>
        <v>0.9932870504853144</v>
      </c>
      <c r="F2964" t="str">
        <f t="shared" si="553"/>
        <v>C</v>
      </c>
      <c r="G2964" s="21">
        <v>2.5007462686567159</v>
      </c>
      <c r="H2964" s="22">
        <f t="shared" si="554"/>
        <v>1.5004477611940295</v>
      </c>
      <c r="I2964" s="23">
        <v>1.288461538461539</v>
      </c>
      <c r="J2964" s="23">
        <v>3.6425402602457688</v>
      </c>
      <c r="K2964" s="24">
        <f t="shared" si="555"/>
        <v>2.8270461721310434</v>
      </c>
      <c r="L2964" t="str">
        <f t="shared" si="556"/>
        <v>Z</v>
      </c>
      <c r="M2964" s="10">
        <f t="shared" si="557"/>
        <v>0.9</v>
      </c>
      <c r="N2964" s="24">
        <f t="shared" si="558"/>
        <v>1.2815515655446006</v>
      </c>
      <c r="O2964" s="25">
        <f t="shared" si="559"/>
        <v>6.6016948179226587</v>
      </c>
      <c r="P2964" s="8">
        <f t="shared" si="560"/>
        <v>10</v>
      </c>
      <c r="Q2964" s="8">
        <f t="shared" si="561"/>
        <v>67.000000000000028</v>
      </c>
      <c r="R2964" s="8">
        <f t="shared" si="562"/>
        <v>94.502208770213542</v>
      </c>
      <c r="S2964" s="8">
        <f t="shared" si="563"/>
        <v>95</v>
      </c>
      <c r="T2964" t="s">
        <v>175</v>
      </c>
    </row>
    <row r="2965" spans="1:20" x14ac:dyDescent="0.35">
      <c r="A2965" s="18" t="s">
        <v>5972</v>
      </c>
      <c r="B2965" s="18" t="s">
        <v>5973</v>
      </c>
      <c r="C2965" s="19">
        <v>167.4</v>
      </c>
      <c r="D2965" s="20">
        <f t="shared" si="552"/>
        <v>1.8160596537539325E-5</v>
      </c>
      <c r="E2965" s="10">
        <f>SUM($C$5:C2965)/SUM($C$5:$C$3941)</f>
        <v>0.99330521108185199</v>
      </c>
      <c r="F2965" t="str">
        <f t="shared" si="553"/>
        <v>C</v>
      </c>
      <c r="G2965" s="21">
        <v>2.79</v>
      </c>
      <c r="H2965" s="22">
        <f t="shared" si="554"/>
        <v>1.6739999999999999</v>
      </c>
      <c r="I2965" s="23">
        <v>1.153846153846154</v>
      </c>
      <c r="J2965" s="23">
        <v>4.2857932909474306</v>
      </c>
      <c r="K2965" s="24">
        <f t="shared" si="555"/>
        <v>3.7143541854877729</v>
      </c>
      <c r="L2965" t="str">
        <f t="shared" si="556"/>
        <v>Z</v>
      </c>
      <c r="M2965" s="10">
        <f t="shared" si="557"/>
        <v>0.9</v>
      </c>
      <c r="N2965" s="24">
        <f t="shared" si="558"/>
        <v>1.2815515655446006</v>
      </c>
      <c r="O2965" s="25">
        <f t="shared" si="559"/>
        <v>7.7675186375637582</v>
      </c>
      <c r="P2965" s="8">
        <f t="shared" si="560"/>
        <v>11</v>
      </c>
      <c r="Q2965" s="8">
        <f t="shared" si="561"/>
        <v>60.000000000000007</v>
      </c>
      <c r="R2965" s="8">
        <f t="shared" si="562"/>
        <v>84.66675133346034</v>
      </c>
      <c r="S2965" s="8">
        <f t="shared" si="563"/>
        <v>85</v>
      </c>
      <c r="T2965" t="s">
        <v>175</v>
      </c>
    </row>
    <row r="2966" spans="1:20" x14ac:dyDescent="0.35">
      <c r="A2966" s="18" t="s">
        <v>5974</v>
      </c>
      <c r="B2966" s="18" t="s">
        <v>5975</v>
      </c>
      <c r="C2966" s="19">
        <v>167.29</v>
      </c>
      <c r="D2966" s="20">
        <f t="shared" si="552"/>
        <v>1.8148663051164595E-5</v>
      </c>
      <c r="E2966" s="10">
        <f>SUM($C$5:C2966)/SUM($C$5:$C$3941)</f>
        <v>0.99332335974490304</v>
      </c>
      <c r="F2966" t="str">
        <f t="shared" si="553"/>
        <v>C</v>
      </c>
      <c r="G2966" s="21">
        <v>3.55936170212766</v>
      </c>
      <c r="H2966" s="22">
        <f t="shared" si="554"/>
        <v>2.1356170212765959</v>
      </c>
      <c r="I2966" s="23">
        <v>0.90384615384615385</v>
      </c>
      <c r="J2966" s="23">
        <v>1.389873959366853</v>
      </c>
      <c r="K2966" s="24">
        <f t="shared" si="555"/>
        <v>1.5377328912143906</v>
      </c>
      <c r="L2966" t="str">
        <f t="shared" si="556"/>
        <v>Y</v>
      </c>
      <c r="M2966" s="10">
        <f t="shared" si="557"/>
        <v>0.9</v>
      </c>
      <c r="N2966" s="24">
        <f t="shared" si="558"/>
        <v>1.2815515655446006</v>
      </c>
      <c r="O2966" s="25">
        <f t="shared" si="559"/>
        <v>2.5189903362931427</v>
      </c>
      <c r="P2966" s="8">
        <f t="shared" si="560"/>
        <v>5</v>
      </c>
      <c r="Q2966" s="8">
        <f t="shared" si="561"/>
        <v>47</v>
      </c>
      <c r="R2966" s="8">
        <f t="shared" si="562"/>
        <v>66.344089766582698</v>
      </c>
      <c r="S2966" s="8">
        <f t="shared" si="563"/>
        <v>67</v>
      </c>
      <c r="T2966" t="s">
        <v>62</v>
      </c>
    </row>
    <row r="2967" spans="1:20" x14ac:dyDescent="0.35">
      <c r="A2967" s="18" t="s">
        <v>5976</v>
      </c>
      <c r="B2967" s="18" t="s">
        <v>5977</v>
      </c>
      <c r="C2967" s="19">
        <v>167.19</v>
      </c>
      <c r="D2967" s="20">
        <f t="shared" si="552"/>
        <v>1.8137814427187571E-5</v>
      </c>
      <c r="E2967" s="10">
        <f>SUM($C$5:C2967)/SUM($C$5:$C$3941)</f>
        <v>0.99334149755933021</v>
      </c>
      <c r="F2967" t="str">
        <f t="shared" si="553"/>
        <v>C</v>
      </c>
      <c r="G2967" s="21">
        <v>7.9614285714285717</v>
      </c>
      <c r="H2967" s="22">
        <f t="shared" si="554"/>
        <v>4.7768571428571427</v>
      </c>
      <c r="I2967" s="23">
        <v>0.40384615384615391</v>
      </c>
      <c r="J2967" s="23">
        <v>1.175895409925116</v>
      </c>
      <c r="K2967" s="24">
        <f t="shared" si="555"/>
        <v>2.9117410150526677</v>
      </c>
      <c r="L2967" t="str">
        <f t="shared" si="556"/>
        <v>Z</v>
      </c>
      <c r="M2967" s="10">
        <f t="shared" si="557"/>
        <v>0.9</v>
      </c>
      <c r="N2967" s="24">
        <f t="shared" si="558"/>
        <v>1.2815515655446006</v>
      </c>
      <c r="O2967" s="25">
        <f t="shared" si="559"/>
        <v>2.131178265576096</v>
      </c>
      <c r="P2967" s="8">
        <f t="shared" si="560"/>
        <v>3</v>
      </c>
      <c r="Q2967" s="8">
        <f t="shared" si="561"/>
        <v>21.000000000000004</v>
      </c>
      <c r="R2967" s="8">
        <f t="shared" si="562"/>
        <v>29.651967707838676</v>
      </c>
      <c r="S2967" s="8">
        <f t="shared" si="563"/>
        <v>30</v>
      </c>
      <c r="T2967" t="s">
        <v>62</v>
      </c>
    </row>
    <row r="2968" spans="1:20" x14ac:dyDescent="0.35">
      <c r="A2968" s="18" t="s">
        <v>5978</v>
      </c>
      <c r="B2968" s="18" t="s">
        <v>5979</v>
      </c>
      <c r="C2968" s="19">
        <v>167.18</v>
      </c>
      <c r="D2968" s="20">
        <f t="shared" si="552"/>
        <v>1.8136729564789871E-5</v>
      </c>
      <c r="E2968" s="10">
        <f>SUM($C$5:C2968)/SUM($C$5:$C$3941)</f>
        <v>0.99335963428889495</v>
      </c>
      <c r="F2968" t="str">
        <f t="shared" si="553"/>
        <v>C</v>
      </c>
      <c r="G2968" s="21">
        <v>8.359</v>
      </c>
      <c r="H2968" s="22">
        <f t="shared" si="554"/>
        <v>5.0153999999999996</v>
      </c>
      <c r="I2968" s="23">
        <v>0.38461538461538458</v>
      </c>
      <c r="J2968" s="23">
        <v>1.0692465031341249</v>
      </c>
      <c r="K2968" s="24">
        <f t="shared" si="555"/>
        <v>2.7800409081487252</v>
      </c>
      <c r="L2968" t="str">
        <f t="shared" si="556"/>
        <v>Z</v>
      </c>
      <c r="M2968" s="10">
        <f t="shared" si="557"/>
        <v>0.9</v>
      </c>
      <c r="N2968" s="24">
        <f t="shared" si="558"/>
        <v>1.2815515655446006</v>
      </c>
      <c r="O2968" s="25">
        <f t="shared" si="559"/>
        <v>1.9378891088347787</v>
      </c>
      <c r="P2968" s="8">
        <f t="shared" si="560"/>
        <v>3</v>
      </c>
      <c r="Q2968" s="8">
        <f t="shared" si="561"/>
        <v>20</v>
      </c>
      <c r="R2968" s="8">
        <f t="shared" si="562"/>
        <v>28.240813830647351</v>
      </c>
      <c r="S2968" s="8">
        <f t="shared" si="563"/>
        <v>29</v>
      </c>
      <c r="T2968" t="s">
        <v>175</v>
      </c>
    </row>
    <row r="2969" spans="1:20" x14ac:dyDescent="0.35">
      <c r="A2969" s="18" t="s">
        <v>5980</v>
      </c>
      <c r="B2969" s="18" t="s">
        <v>5981</v>
      </c>
      <c r="C2969" s="19">
        <v>167.13</v>
      </c>
      <c r="D2969" s="20">
        <f t="shared" si="552"/>
        <v>1.8131305252801358E-5</v>
      </c>
      <c r="E2969" s="10">
        <f>SUM($C$5:C2969)/SUM($C$5:$C$3941)</f>
        <v>0.99337776559414781</v>
      </c>
      <c r="F2969" t="str">
        <f t="shared" si="553"/>
        <v>C</v>
      </c>
      <c r="G2969" s="21">
        <v>0.33160714285714288</v>
      </c>
      <c r="H2969" s="22">
        <f t="shared" si="554"/>
        <v>0.19896428571428573</v>
      </c>
      <c r="I2969" s="23">
        <v>9.6923076923076916</v>
      </c>
      <c r="J2969" s="23">
        <v>28.504927996055908</v>
      </c>
      <c r="K2969" s="24">
        <f t="shared" si="555"/>
        <v>2.940984634513705</v>
      </c>
      <c r="L2969" t="str">
        <f t="shared" si="556"/>
        <v>Z</v>
      </c>
      <c r="M2969" s="10">
        <f t="shared" si="557"/>
        <v>0.9</v>
      </c>
      <c r="N2969" s="24">
        <f t="shared" si="558"/>
        <v>1.2815515655446006</v>
      </c>
      <c r="O2969" s="25">
        <f t="shared" si="559"/>
        <v>51.661978177867525</v>
      </c>
      <c r="P2969" s="8">
        <f t="shared" si="560"/>
        <v>72</v>
      </c>
      <c r="Q2969" s="8">
        <f t="shared" si="561"/>
        <v>503.99999999999994</v>
      </c>
      <c r="R2969" s="8">
        <f t="shared" si="562"/>
        <v>711.77495490479657</v>
      </c>
      <c r="S2969" s="8">
        <f t="shared" si="563"/>
        <v>712</v>
      </c>
      <c r="T2969" t="s">
        <v>62</v>
      </c>
    </row>
    <row r="2970" spans="1:20" x14ac:dyDescent="0.35">
      <c r="A2970" s="18" t="s">
        <v>5982</v>
      </c>
      <c r="B2970" s="18" t="s">
        <v>5983</v>
      </c>
      <c r="C2970" s="19">
        <v>166.96</v>
      </c>
      <c r="D2970" s="20">
        <f t="shared" si="552"/>
        <v>1.8112862592040418E-5</v>
      </c>
      <c r="E2970" s="10">
        <f>SUM($C$5:C2970)/SUM($C$5:$C$3941)</f>
        <v>0.99339587845673993</v>
      </c>
      <c r="F2970" t="str">
        <f t="shared" si="553"/>
        <v>C</v>
      </c>
      <c r="G2970" s="21">
        <v>5.0593939393939404</v>
      </c>
      <c r="H2970" s="22">
        <f t="shared" si="554"/>
        <v>3.0356363636363644</v>
      </c>
      <c r="I2970" s="23">
        <v>0.63461538461538458</v>
      </c>
      <c r="J2970" s="23">
        <v>0.95031153104294308</v>
      </c>
      <c r="K2970" s="24">
        <f t="shared" si="555"/>
        <v>1.4974605943706982</v>
      </c>
      <c r="L2970" t="str">
        <f t="shared" si="556"/>
        <v>Y</v>
      </c>
      <c r="M2970" s="10">
        <f t="shared" si="557"/>
        <v>0.9</v>
      </c>
      <c r="N2970" s="24">
        <f t="shared" si="558"/>
        <v>1.2815515655446006</v>
      </c>
      <c r="O2970" s="25">
        <f t="shared" si="559"/>
        <v>1.7223328396307278</v>
      </c>
      <c r="P2970" s="8">
        <f t="shared" si="560"/>
        <v>3</v>
      </c>
      <c r="Q2970" s="8">
        <f t="shared" si="561"/>
        <v>33</v>
      </c>
      <c r="R2970" s="8">
        <f t="shared" si="562"/>
        <v>46.628032927839591</v>
      </c>
      <c r="S2970" s="8">
        <f t="shared" si="563"/>
        <v>47</v>
      </c>
      <c r="T2970" t="s">
        <v>62</v>
      </c>
    </row>
    <row r="2971" spans="1:20" x14ac:dyDescent="0.35">
      <c r="A2971" s="18" t="s">
        <v>5984</v>
      </c>
      <c r="B2971" s="18" t="s">
        <v>5985</v>
      </c>
      <c r="C2971" s="19">
        <v>166.92</v>
      </c>
      <c r="D2971" s="20">
        <f t="shared" si="552"/>
        <v>1.8108523142449604E-5</v>
      </c>
      <c r="E2971" s="10">
        <f>SUM($C$5:C2971)/SUM($C$5:$C$3941)</f>
        <v>0.99341398697988237</v>
      </c>
      <c r="F2971" t="str">
        <f t="shared" si="553"/>
        <v>C</v>
      </c>
      <c r="G2971" s="21">
        <v>5.2162499999999996</v>
      </c>
      <c r="H2971" s="22">
        <f t="shared" si="554"/>
        <v>3.1297499999999996</v>
      </c>
      <c r="I2971" s="23">
        <v>0.61538461538461542</v>
      </c>
      <c r="J2971" s="23">
        <v>0.93208276485674091</v>
      </c>
      <c r="K2971" s="24">
        <f t="shared" si="555"/>
        <v>1.514634492892204</v>
      </c>
      <c r="L2971" t="str">
        <f t="shared" si="556"/>
        <v>Y</v>
      </c>
      <c r="M2971" s="10">
        <f t="shared" si="557"/>
        <v>0.9</v>
      </c>
      <c r="N2971" s="24">
        <f t="shared" si="558"/>
        <v>1.2815515655446006</v>
      </c>
      <c r="O2971" s="25">
        <f t="shared" si="559"/>
        <v>1.6892952497427152</v>
      </c>
      <c r="P2971" s="8">
        <f t="shared" si="560"/>
        <v>3</v>
      </c>
      <c r="Q2971" s="8">
        <f t="shared" si="561"/>
        <v>32</v>
      </c>
      <c r="R2971" s="8">
        <f t="shared" si="562"/>
        <v>45.220479481291804</v>
      </c>
      <c r="S2971" s="8">
        <f t="shared" si="563"/>
        <v>46</v>
      </c>
      <c r="T2971" t="s">
        <v>62</v>
      </c>
    </row>
    <row r="2972" spans="1:20" x14ac:dyDescent="0.35">
      <c r="A2972" s="18" t="s">
        <v>5986</v>
      </c>
      <c r="B2972" s="18" t="s">
        <v>5987</v>
      </c>
      <c r="C2972" s="19">
        <v>166.6</v>
      </c>
      <c r="D2972" s="20">
        <f t="shared" si="552"/>
        <v>1.8073807545723127E-5</v>
      </c>
      <c r="E2972" s="10">
        <f>SUM($C$5:C2972)/SUM($C$5:$C$3941)</f>
        <v>0.99343206078742807</v>
      </c>
      <c r="F2972" t="str">
        <f t="shared" si="553"/>
        <v>C</v>
      </c>
      <c r="G2972" s="21">
        <v>5.95</v>
      </c>
      <c r="H2972" s="22">
        <f t="shared" si="554"/>
        <v>3.57</v>
      </c>
      <c r="I2972" s="23">
        <v>0.53846153846153844</v>
      </c>
      <c r="J2972" s="23">
        <v>0.77867505522455227</v>
      </c>
      <c r="K2972" s="24">
        <f t="shared" si="555"/>
        <v>1.4461108168455972</v>
      </c>
      <c r="L2972" t="str">
        <f t="shared" si="556"/>
        <v>Y</v>
      </c>
      <c r="M2972" s="10">
        <f t="shared" si="557"/>
        <v>0.9</v>
      </c>
      <c r="N2972" s="24">
        <f t="shared" si="558"/>
        <v>1.2815515655446006</v>
      </c>
      <c r="O2972" s="25">
        <f t="shared" si="559"/>
        <v>1.411261018313281</v>
      </c>
      <c r="P2972" s="8">
        <f t="shared" si="560"/>
        <v>3</v>
      </c>
      <c r="Q2972" s="8">
        <f t="shared" si="561"/>
        <v>28</v>
      </c>
      <c r="R2972" s="8">
        <f t="shared" si="562"/>
        <v>39.605901719066971</v>
      </c>
      <c r="S2972" s="8">
        <f t="shared" si="563"/>
        <v>40</v>
      </c>
      <c r="T2972" t="s">
        <v>175</v>
      </c>
    </row>
    <row r="2973" spans="1:20" x14ac:dyDescent="0.35">
      <c r="A2973" s="18" t="s">
        <v>5988</v>
      </c>
      <c r="B2973" s="18" t="s">
        <v>5989</v>
      </c>
      <c r="C2973" s="19">
        <v>166.57</v>
      </c>
      <c r="D2973" s="20">
        <f t="shared" si="552"/>
        <v>1.807055295853002E-5</v>
      </c>
      <c r="E2973" s="10">
        <f>SUM($C$5:C2973)/SUM($C$5:$C$3941)</f>
        <v>0.99345013134038662</v>
      </c>
      <c r="F2973" t="str">
        <f t="shared" si="553"/>
        <v>C</v>
      </c>
      <c r="G2973" s="21">
        <v>2.163246753246753</v>
      </c>
      <c r="H2973" s="22">
        <f t="shared" si="554"/>
        <v>1.2979480519480517</v>
      </c>
      <c r="I2973" s="23">
        <v>1.4807692307692311</v>
      </c>
      <c r="J2973" s="23">
        <v>5.686207546284856</v>
      </c>
      <c r="K2973" s="24">
        <f t="shared" si="555"/>
        <v>3.8400362650235382</v>
      </c>
      <c r="L2973" t="str">
        <f t="shared" si="556"/>
        <v>Z</v>
      </c>
      <c r="M2973" s="10">
        <f t="shared" si="557"/>
        <v>0.9</v>
      </c>
      <c r="N2973" s="24">
        <f t="shared" si="558"/>
        <v>1.2815515655446006</v>
      </c>
      <c r="O2973" s="25">
        <f t="shared" si="559"/>
        <v>10.305612075625666</v>
      </c>
      <c r="P2973" s="8">
        <f t="shared" si="560"/>
        <v>14</v>
      </c>
      <c r="Q2973" s="8">
        <f t="shared" si="561"/>
        <v>77.000000000000014</v>
      </c>
      <c r="R2973" s="8">
        <f t="shared" si="562"/>
        <v>108.92603743525322</v>
      </c>
      <c r="S2973" s="8">
        <f t="shared" si="563"/>
        <v>109</v>
      </c>
      <c r="T2973" t="s">
        <v>175</v>
      </c>
    </row>
    <row r="2974" spans="1:20" x14ac:dyDescent="0.35">
      <c r="A2974" s="18" t="s">
        <v>5990</v>
      </c>
      <c r="B2974" s="18" t="s">
        <v>5991</v>
      </c>
      <c r="C2974" s="19">
        <v>166.47</v>
      </c>
      <c r="D2974" s="20">
        <f t="shared" si="552"/>
        <v>1.8059704334552993E-5</v>
      </c>
      <c r="E2974" s="10">
        <f>SUM($C$5:C2974)/SUM($C$5:$C$3941)</f>
        <v>0.99346819104472128</v>
      </c>
      <c r="F2974" t="str">
        <f t="shared" si="553"/>
        <v>C</v>
      </c>
      <c r="G2974" s="21">
        <v>0.90967213114754097</v>
      </c>
      <c r="H2974" s="22">
        <f t="shared" si="554"/>
        <v>0.54580327868852452</v>
      </c>
      <c r="I2974" s="23">
        <v>3.5192307692307692</v>
      </c>
      <c r="J2974" s="23">
        <v>14.25742377605488</v>
      </c>
      <c r="K2974" s="24">
        <f t="shared" si="555"/>
        <v>4.0512898161467419</v>
      </c>
      <c r="L2974" t="str">
        <f t="shared" si="556"/>
        <v>Z</v>
      </c>
      <c r="M2974" s="10">
        <f t="shared" si="557"/>
        <v>0.9</v>
      </c>
      <c r="N2974" s="24">
        <f t="shared" si="558"/>
        <v>1.2815515655446006</v>
      </c>
      <c r="O2974" s="25">
        <f t="shared" si="559"/>
        <v>25.839978129152691</v>
      </c>
      <c r="P2974" s="8">
        <f t="shared" si="560"/>
        <v>33</v>
      </c>
      <c r="Q2974" s="8">
        <f t="shared" si="561"/>
        <v>183</v>
      </c>
      <c r="R2974" s="8">
        <f t="shared" si="562"/>
        <v>258.95390981860885</v>
      </c>
      <c r="S2974" s="8">
        <f t="shared" si="563"/>
        <v>259</v>
      </c>
      <c r="T2974" t="s">
        <v>62</v>
      </c>
    </row>
    <row r="2975" spans="1:20" x14ac:dyDescent="0.35">
      <c r="A2975" s="18" t="s">
        <v>5992</v>
      </c>
      <c r="B2975" s="18" t="s">
        <v>5993</v>
      </c>
      <c r="C2975" s="19">
        <v>166.14</v>
      </c>
      <c r="D2975" s="20">
        <f t="shared" si="552"/>
        <v>1.8023903875428812E-5</v>
      </c>
      <c r="E2975" s="10">
        <f>SUM($C$5:C2975)/SUM($C$5:$C$3941)</f>
        <v>0.99348621494859679</v>
      </c>
      <c r="F2975" t="str">
        <f t="shared" si="553"/>
        <v>C</v>
      </c>
      <c r="G2975" s="21">
        <v>7.5518181818181809</v>
      </c>
      <c r="H2975" s="22">
        <f t="shared" si="554"/>
        <v>4.5310909090909082</v>
      </c>
      <c r="I2975" s="23">
        <v>0.42307692307692307</v>
      </c>
      <c r="J2975" s="23">
        <v>1.0727672453026651</v>
      </c>
      <c r="K2975" s="24">
        <f t="shared" si="555"/>
        <v>2.5356316707153903</v>
      </c>
      <c r="L2975" t="str">
        <f t="shared" si="556"/>
        <v>Z</v>
      </c>
      <c r="M2975" s="10">
        <f t="shared" si="557"/>
        <v>0.9</v>
      </c>
      <c r="N2975" s="24">
        <f t="shared" si="558"/>
        <v>1.2815515655446006</v>
      </c>
      <c r="O2975" s="25">
        <f t="shared" si="559"/>
        <v>1.9442700583009971</v>
      </c>
      <c r="P2975" s="8">
        <f t="shared" si="560"/>
        <v>3</v>
      </c>
      <c r="Q2975" s="8">
        <f t="shared" si="561"/>
        <v>22</v>
      </c>
      <c r="R2975" s="8">
        <f t="shared" si="562"/>
        <v>31.161973247892689</v>
      </c>
      <c r="S2975" s="8">
        <f t="shared" si="563"/>
        <v>32</v>
      </c>
      <c r="T2975" t="s">
        <v>62</v>
      </c>
    </row>
    <row r="2976" spans="1:20" x14ac:dyDescent="0.35">
      <c r="A2976" s="18" t="s">
        <v>5994</v>
      </c>
      <c r="B2976" s="18" t="s">
        <v>5995</v>
      </c>
      <c r="C2976" s="19">
        <v>165.66</v>
      </c>
      <c r="D2976" s="20">
        <f t="shared" si="552"/>
        <v>1.7971830480339094E-5</v>
      </c>
      <c r="E2976" s="10">
        <f>SUM($C$5:C2976)/SUM($C$5:$C$3941)</f>
        <v>0.99350418677907715</v>
      </c>
      <c r="F2976" t="str">
        <f t="shared" si="553"/>
        <v>C</v>
      </c>
      <c r="G2976" s="21">
        <v>3.8525581395348838</v>
      </c>
      <c r="H2976" s="22">
        <f t="shared" si="554"/>
        <v>2.3115348837209302</v>
      </c>
      <c r="I2976" s="23">
        <v>0.82692307692307687</v>
      </c>
      <c r="J2976" s="23">
        <v>2.0457622755551199</v>
      </c>
      <c r="K2976" s="24">
        <f t="shared" si="555"/>
        <v>2.4739450774154941</v>
      </c>
      <c r="L2976" t="str">
        <f t="shared" si="556"/>
        <v>Z</v>
      </c>
      <c r="M2976" s="10">
        <f t="shared" si="557"/>
        <v>0.9</v>
      </c>
      <c r="N2976" s="24">
        <f t="shared" si="558"/>
        <v>1.2815515655446006</v>
      </c>
      <c r="O2976" s="25">
        <f t="shared" si="559"/>
        <v>3.7077141907342051</v>
      </c>
      <c r="P2976" s="8">
        <f t="shared" si="560"/>
        <v>6</v>
      </c>
      <c r="Q2976" s="8">
        <f t="shared" si="561"/>
        <v>43</v>
      </c>
      <c r="R2976" s="8">
        <f t="shared" si="562"/>
        <v>60.995669098375352</v>
      </c>
      <c r="S2976" s="8">
        <f t="shared" si="563"/>
        <v>61</v>
      </c>
      <c r="T2976" t="s">
        <v>62</v>
      </c>
    </row>
    <row r="2977" spans="1:20" x14ac:dyDescent="0.35">
      <c r="A2977" s="18" t="s">
        <v>5996</v>
      </c>
      <c r="B2977" s="18" t="s">
        <v>5997</v>
      </c>
      <c r="C2977" s="19">
        <v>165.45</v>
      </c>
      <c r="D2977" s="20">
        <f t="shared" si="552"/>
        <v>1.7949048369987341E-5</v>
      </c>
      <c r="E2977" s="10">
        <f>SUM($C$5:C2977)/SUM($C$5:$C$3941)</f>
        <v>0.99352213582744708</v>
      </c>
      <c r="F2977" t="str">
        <f t="shared" si="553"/>
        <v>C</v>
      </c>
      <c r="G2977" s="21">
        <v>2.9544642857142862</v>
      </c>
      <c r="H2977" s="22">
        <f t="shared" si="554"/>
        <v>1.7726785714285718</v>
      </c>
      <c r="I2977" s="23">
        <v>1.0769230769230771</v>
      </c>
      <c r="J2977" s="23">
        <v>2.0277114874458251</v>
      </c>
      <c r="K2977" s="24">
        <f t="shared" si="555"/>
        <v>1.8828749526282658</v>
      </c>
      <c r="L2977" t="str">
        <f t="shared" si="556"/>
        <v>Y</v>
      </c>
      <c r="M2977" s="10">
        <f t="shared" si="557"/>
        <v>0.9</v>
      </c>
      <c r="N2977" s="24">
        <f t="shared" si="558"/>
        <v>1.2815515655446006</v>
      </c>
      <c r="O2977" s="25">
        <f t="shared" si="559"/>
        <v>3.6749991661067183</v>
      </c>
      <c r="P2977" s="8">
        <f t="shared" si="560"/>
        <v>6</v>
      </c>
      <c r="Q2977" s="8">
        <f t="shared" si="561"/>
        <v>56.000000000000007</v>
      </c>
      <c r="R2977" s="8">
        <f t="shared" si="562"/>
        <v>79.48661706688101</v>
      </c>
      <c r="S2977" s="8">
        <f t="shared" si="563"/>
        <v>80</v>
      </c>
      <c r="T2977" t="s">
        <v>62</v>
      </c>
    </row>
    <row r="2978" spans="1:20" x14ac:dyDescent="0.35">
      <c r="A2978" s="18" t="s">
        <v>5998</v>
      </c>
      <c r="B2978" s="18" t="s">
        <v>5999</v>
      </c>
      <c r="C2978" s="19">
        <v>165</v>
      </c>
      <c r="D2978" s="20">
        <f t="shared" si="552"/>
        <v>1.7900229562090733E-5</v>
      </c>
      <c r="E2978" s="10">
        <f>SUM($C$5:C2978)/SUM($C$5:$C$3941)</f>
        <v>0.99354003605700913</v>
      </c>
      <c r="F2978" t="str">
        <f t="shared" si="553"/>
        <v>C</v>
      </c>
      <c r="G2978" s="21">
        <v>2.75</v>
      </c>
      <c r="H2978" s="22">
        <f t="shared" si="554"/>
        <v>1.65</v>
      </c>
      <c r="I2978" s="23">
        <v>1.153846153846154</v>
      </c>
      <c r="J2978" s="23">
        <v>6.699091584259663</v>
      </c>
      <c r="K2978" s="24">
        <f t="shared" si="555"/>
        <v>5.8058793730250411</v>
      </c>
      <c r="L2978" t="str">
        <f t="shared" si="556"/>
        <v>Z</v>
      </c>
      <c r="M2978" s="10">
        <f t="shared" si="557"/>
        <v>0.9</v>
      </c>
      <c r="N2978" s="24">
        <f t="shared" si="558"/>
        <v>1.2815515655446006</v>
      </c>
      <c r="O2978" s="25">
        <f t="shared" si="559"/>
        <v>12.141350551225573</v>
      </c>
      <c r="P2978" s="8">
        <f t="shared" si="560"/>
        <v>15</v>
      </c>
      <c r="Q2978" s="8">
        <f t="shared" si="561"/>
        <v>60.000000000000007</v>
      </c>
      <c r="R2978" s="8">
        <f t="shared" si="562"/>
        <v>85.280286542244184</v>
      </c>
      <c r="S2978" s="8">
        <f t="shared" si="563"/>
        <v>86</v>
      </c>
      <c r="T2978" t="s">
        <v>62</v>
      </c>
    </row>
    <row r="2979" spans="1:20" x14ac:dyDescent="0.35">
      <c r="A2979" s="18" t="s">
        <v>6000</v>
      </c>
      <c r="B2979" s="18" t="s">
        <v>6001</v>
      </c>
      <c r="C2979" s="19">
        <v>164.76</v>
      </c>
      <c r="D2979" s="20">
        <f t="shared" si="552"/>
        <v>1.7874192864545872E-5</v>
      </c>
      <c r="E2979" s="10">
        <f>SUM($C$5:C2979)/SUM($C$5:$C$3941)</f>
        <v>0.99355791024987361</v>
      </c>
      <c r="F2979" t="str">
        <f t="shared" si="553"/>
        <v>C</v>
      </c>
      <c r="G2979" s="21">
        <v>2.4963636363636361</v>
      </c>
      <c r="H2979" s="22">
        <f t="shared" si="554"/>
        <v>1.4978181818181817</v>
      </c>
      <c r="I2979" s="23">
        <v>1.2692307692307689</v>
      </c>
      <c r="J2979" s="23">
        <v>3.8302991467435672</v>
      </c>
      <c r="K2979" s="24">
        <f t="shared" si="555"/>
        <v>3.0178114489494781</v>
      </c>
      <c r="L2979" t="str">
        <f t="shared" si="556"/>
        <v>Z</v>
      </c>
      <c r="M2979" s="10">
        <f t="shared" si="557"/>
        <v>0.9</v>
      </c>
      <c r="N2979" s="24">
        <f t="shared" si="558"/>
        <v>1.2815515655446006</v>
      </c>
      <c r="O2979" s="25">
        <f t="shared" si="559"/>
        <v>6.941986696516147</v>
      </c>
      <c r="P2979" s="8">
        <f t="shared" si="560"/>
        <v>10</v>
      </c>
      <c r="Q2979" s="8">
        <f t="shared" si="561"/>
        <v>65.999999999999986</v>
      </c>
      <c r="R2979" s="8">
        <f t="shared" si="562"/>
        <v>93.876613942463095</v>
      </c>
      <c r="S2979" s="8">
        <f t="shared" si="563"/>
        <v>94</v>
      </c>
      <c r="T2979" t="s">
        <v>62</v>
      </c>
    </row>
    <row r="2980" spans="1:20" x14ac:dyDescent="0.35">
      <c r="A2980" s="18" t="s">
        <v>6002</v>
      </c>
      <c r="B2980" s="18" t="s">
        <v>6003</v>
      </c>
      <c r="C2980" s="19">
        <v>164.67</v>
      </c>
      <c r="D2980" s="20">
        <f t="shared" si="552"/>
        <v>1.7864429102966549E-5</v>
      </c>
      <c r="E2980" s="10">
        <f>SUM($C$5:C2980)/SUM($C$5:$C$3941)</f>
        <v>0.99357577467897662</v>
      </c>
      <c r="F2980" t="str">
        <f t="shared" si="553"/>
        <v>C</v>
      </c>
      <c r="G2980" s="21">
        <v>3.430625</v>
      </c>
      <c r="H2980" s="22">
        <f t="shared" si="554"/>
        <v>2.0583749999999998</v>
      </c>
      <c r="I2980" s="23">
        <v>0.92307692307692313</v>
      </c>
      <c r="J2980" s="23">
        <v>4.1484518910077819</v>
      </c>
      <c r="K2980" s="24">
        <f t="shared" si="555"/>
        <v>4.49415621525843</v>
      </c>
      <c r="L2980" t="str">
        <f t="shared" si="556"/>
        <v>Z</v>
      </c>
      <c r="M2980" s="10">
        <f t="shared" si="557"/>
        <v>0.9</v>
      </c>
      <c r="N2980" s="24">
        <f t="shared" si="558"/>
        <v>1.2815515655446006</v>
      </c>
      <c r="O2980" s="25">
        <f t="shared" si="559"/>
        <v>7.5186027866771452</v>
      </c>
      <c r="P2980" s="8">
        <f t="shared" si="560"/>
        <v>10</v>
      </c>
      <c r="Q2980" s="8">
        <f t="shared" si="561"/>
        <v>48</v>
      </c>
      <c r="R2980" s="8">
        <f t="shared" si="562"/>
        <v>68.292555970232584</v>
      </c>
      <c r="S2980" s="8">
        <f t="shared" si="563"/>
        <v>69</v>
      </c>
      <c r="T2980" t="s">
        <v>175</v>
      </c>
    </row>
    <row r="2981" spans="1:20" x14ac:dyDescent="0.35">
      <c r="A2981" s="18" t="s">
        <v>6004</v>
      </c>
      <c r="B2981" s="18" t="s">
        <v>6005</v>
      </c>
      <c r="C2981" s="19">
        <v>164.2</v>
      </c>
      <c r="D2981" s="20">
        <f t="shared" si="552"/>
        <v>1.7813440570274534E-5</v>
      </c>
      <c r="E2981" s="10">
        <f>SUM($C$5:C2981)/SUM($C$5:$C$3941)</f>
        <v>0.99359358811954679</v>
      </c>
      <c r="F2981" t="str">
        <f t="shared" si="553"/>
        <v>C</v>
      </c>
      <c r="G2981" s="21">
        <v>4.5611111111111118</v>
      </c>
      <c r="H2981" s="22">
        <f t="shared" si="554"/>
        <v>2.7366666666666668</v>
      </c>
      <c r="I2981" s="23">
        <v>0.69230769230769229</v>
      </c>
      <c r="J2981" s="23">
        <v>2.2010555537123331</v>
      </c>
      <c r="K2981" s="24">
        <f t="shared" si="555"/>
        <v>3.17930246647337</v>
      </c>
      <c r="L2981" t="str">
        <f t="shared" si="556"/>
        <v>Z</v>
      </c>
      <c r="M2981" s="10">
        <f t="shared" si="557"/>
        <v>0.9</v>
      </c>
      <c r="N2981" s="24">
        <f t="shared" si="558"/>
        <v>1.2815515655446006</v>
      </c>
      <c r="O2981" s="25">
        <f t="shared" si="559"/>
        <v>3.9891658031865336</v>
      </c>
      <c r="P2981" s="8">
        <f t="shared" si="560"/>
        <v>6</v>
      </c>
      <c r="Q2981" s="8">
        <f t="shared" si="561"/>
        <v>36</v>
      </c>
      <c r="R2981" s="8">
        <f t="shared" si="562"/>
        <v>51.292668878050925</v>
      </c>
      <c r="S2981" s="8">
        <f t="shared" si="563"/>
        <v>52</v>
      </c>
      <c r="T2981" t="s">
        <v>62</v>
      </c>
    </row>
    <row r="2982" spans="1:20" x14ac:dyDescent="0.35">
      <c r="A2982" s="18" t="s">
        <v>6006</v>
      </c>
      <c r="B2982" s="18" t="s">
        <v>6007</v>
      </c>
      <c r="C2982" s="19">
        <v>163.92</v>
      </c>
      <c r="D2982" s="20">
        <f t="shared" si="552"/>
        <v>1.7783064423138864E-5</v>
      </c>
      <c r="E2982" s="10">
        <f>SUM($C$5:C2982)/SUM($C$5:$C$3941)</f>
        <v>0.99361137118396992</v>
      </c>
      <c r="F2982" t="str">
        <f t="shared" si="553"/>
        <v>C</v>
      </c>
      <c r="G2982" s="21">
        <v>2.4836363636363639</v>
      </c>
      <c r="H2982" s="22">
        <f t="shared" si="554"/>
        <v>1.4901818181818183</v>
      </c>
      <c r="I2982" s="23">
        <v>1.2692307692307689</v>
      </c>
      <c r="J2982" s="23">
        <v>2.9313410209314572</v>
      </c>
      <c r="K2982" s="24">
        <f t="shared" si="555"/>
        <v>2.3095414104308456</v>
      </c>
      <c r="L2982" t="str">
        <f t="shared" si="556"/>
        <v>Z</v>
      </c>
      <c r="M2982" s="10">
        <f t="shared" si="557"/>
        <v>0.9</v>
      </c>
      <c r="N2982" s="24">
        <f t="shared" si="558"/>
        <v>1.2815515655446006</v>
      </c>
      <c r="O2982" s="25">
        <f t="shared" si="559"/>
        <v>5.3127261319938341</v>
      </c>
      <c r="P2982" s="8">
        <f t="shared" si="560"/>
        <v>8</v>
      </c>
      <c r="Q2982" s="8">
        <f t="shared" si="561"/>
        <v>65.999999999999986</v>
      </c>
      <c r="R2982" s="8">
        <f t="shared" si="562"/>
        <v>94.116839631365607</v>
      </c>
      <c r="S2982" s="8">
        <f t="shared" si="563"/>
        <v>95</v>
      </c>
      <c r="T2982" t="s">
        <v>62</v>
      </c>
    </row>
    <row r="2983" spans="1:20" x14ac:dyDescent="0.35">
      <c r="A2983" s="18" t="s">
        <v>6008</v>
      </c>
      <c r="B2983" s="18" t="s">
        <v>6009</v>
      </c>
      <c r="C2983" s="19">
        <v>163.89</v>
      </c>
      <c r="D2983" s="20">
        <f t="shared" si="552"/>
        <v>1.7779809835945757E-5</v>
      </c>
      <c r="E2983" s="10">
        <f>SUM($C$5:C2983)/SUM($C$5:$C$3941)</f>
        <v>0.99362915099380589</v>
      </c>
      <c r="F2983" t="str">
        <f t="shared" si="553"/>
        <v>C</v>
      </c>
      <c r="G2983" s="21">
        <v>10.243124999999999</v>
      </c>
      <c r="H2983" s="22">
        <f t="shared" si="554"/>
        <v>6.1458749999999993</v>
      </c>
      <c r="I2983" s="23">
        <v>0.30769230769230771</v>
      </c>
      <c r="J2983" s="23">
        <v>0.61160225247605637</v>
      </c>
      <c r="K2983" s="24">
        <f t="shared" si="555"/>
        <v>1.9877073205471831</v>
      </c>
      <c r="L2983" t="str">
        <f t="shared" si="556"/>
        <v>Y</v>
      </c>
      <c r="M2983" s="10">
        <f t="shared" si="557"/>
        <v>0.9</v>
      </c>
      <c r="N2983" s="24">
        <f t="shared" si="558"/>
        <v>1.2815515655446006</v>
      </c>
      <c r="O2983" s="25">
        <f t="shared" si="559"/>
        <v>1.1084603415004073</v>
      </c>
      <c r="P2983" s="8">
        <f t="shared" si="560"/>
        <v>2</v>
      </c>
      <c r="Q2983" s="8">
        <f t="shared" si="561"/>
        <v>16</v>
      </c>
      <c r="R2983" s="8">
        <f t="shared" si="562"/>
        <v>22.818291699983106</v>
      </c>
      <c r="S2983" s="8">
        <f t="shared" si="563"/>
        <v>23</v>
      </c>
      <c r="T2983" t="s">
        <v>62</v>
      </c>
    </row>
    <row r="2984" spans="1:20" x14ac:dyDescent="0.35">
      <c r="A2984" s="18" t="s">
        <v>6010</v>
      </c>
      <c r="B2984" s="18" t="s">
        <v>6011</v>
      </c>
      <c r="C2984" s="19">
        <v>163.63999999999999</v>
      </c>
      <c r="D2984" s="20">
        <f t="shared" si="552"/>
        <v>1.7752688276003193E-5</v>
      </c>
      <c r="E2984" s="10">
        <f>SUM($C$5:C2984)/SUM($C$5:$C$3941)</f>
        <v>0.99364690368208197</v>
      </c>
      <c r="F2984" t="str">
        <f t="shared" si="553"/>
        <v>C</v>
      </c>
      <c r="G2984" s="21">
        <v>0.18041896361631751</v>
      </c>
      <c r="H2984" s="22">
        <f t="shared" si="554"/>
        <v>0.10825137816979051</v>
      </c>
      <c r="I2984" s="23">
        <v>17.44230769230769</v>
      </c>
      <c r="J2984" s="23">
        <v>83.753469570868361</v>
      </c>
      <c r="K2984" s="24">
        <f t="shared" si="555"/>
        <v>4.8017424671280651</v>
      </c>
      <c r="L2984" t="str">
        <f t="shared" si="556"/>
        <v>Z</v>
      </c>
      <c r="M2984" s="10">
        <f t="shared" si="557"/>
        <v>0.9</v>
      </c>
      <c r="N2984" s="24">
        <f t="shared" si="558"/>
        <v>1.2815515655446006</v>
      </c>
      <c r="O2984" s="25">
        <f t="shared" si="559"/>
        <v>151.79375011540398</v>
      </c>
      <c r="P2984" s="8">
        <f t="shared" si="560"/>
        <v>187</v>
      </c>
      <c r="Q2984" s="8">
        <f t="shared" si="561"/>
        <v>906.99999999999989</v>
      </c>
      <c r="R2984" s="8">
        <f t="shared" si="562"/>
        <v>1294.4996110674804</v>
      </c>
      <c r="S2984" s="8">
        <f t="shared" si="563"/>
        <v>1295</v>
      </c>
      <c r="T2984" t="s">
        <v>62</v>
      </c>
    </row>
    <row r="2985" spans="1:20" x14ac:dyDescent="0.35">
      <c r="A2985" s="18" t="s">
        <v>6012</v>
      </c>
      <c r="B2985" s="18" t="s">
        <v>6013</v>
      </c>
      <c r="C2985" s="19">
        <v>162.47999999999999</v>
      </c>
      <c r="D2985" s="20">
        <f t="shared" si="552"/>
        <v>1.7626844237869707E-5</v>
      </c>
      <c r="E2985" s="10">
        <f>SUM($C$5:C2985)/SUM($C$5:$C$3941)</f>
        <v>0.99366453052631998</v>
      </c>
      <c r="F2985" t="str">
        <f t="shared" si="553"/>
        <v>C</v>
      </c>
      <c r="G2985" s="21">
        <v>0.45008310249307482</v>
      </c>
      <c r="H2985" s="22">
        <f t="shared" si="554"/>
        <v>0.27004986149584487</v>
      </c>
      <c r="I2985" s="23">
        <v>6.9423076923076934</v>
      </c>
      <c r="J2985" s="23">
        <v>7.9419794577542593</v>
      </c>
      <c r="K2985" s="24">
        <f t="shared" si="555"/>
        <v>1.1439970410061535</v>
      </c>
      <c r="L2985" t="str">
        <f t="shared" si="556"/>
        <v>Y</v>
      </c>
      <c r="M2985" s="10">
        <f t="shared" si="557"/>
        <v>0.9</v>
      </c>
      <c r="N2985" s="24">
        <f t="shared" si="558"/>
        <v>1.2815515655446006</v>
      </c>
      <c r="O2985" s="25">
        <f t="shared" si="559"/>
        <v>14.393945127394945</v>
      </c>
      <c r="P2985" s="8">
        <f t="shared" si="560"/>
        <v>29</v>
      </c>
      <c r="Q2985" s="8">
        <f t="shared" si="561"/>
        <v>361.00000000000006</v>
      </c>
      <c r="R2985" s="8">
        <f t="shared" si="562"/>
        <v>517.06675952848627</v>
      </c>
      <c r="S2985" s="8">
        <f t="shared" si="563"/>
        <v>518</v>
      </c>
      <c r="T2985" t="s">
        <v>62</v>
      </c>
    </row>
    <row r="2986" spans="1:20" x14ac:dyDescent="0.35">
      <c r="A2986" s="18" t="s">
        <v>6014</v>
      </c>
      <c r="B2986" s="18" t="s">
        <v>6015</v>
      </c>
      <c r="C2986" s="19">
        <v>162.34</v>
      </c>
      <c r="D2986" s="20">
        <f t="shared" si="552"/>
        <v>1.7611656164301877E-5</v>
      </c>
      <c r="E2986" s="10">
        <f>SUM($C$5:C2986)/SUM($C$5:$C$3941)</f>
        <v>0.99368214218248418</v>
      </c>
      <c r="F2986" t="str">
        <f t="shared" si="553"/>
        <v>C</v>
      </c>
      <c r="G2986" s="21">
        <v>3.5291304347826089</v>
      </c>
      <c r="H2986" s="22">
        <f t="shared" si="554"/>
        <v>2.1174782608695653</v>
      </c>
      <c r="I2986" s="23">
        <v>0.88461538461538458</v>
      </c>
      <c r="J2986" s="23">
        <v>3.245835015401993</v>
      </c>
      <c r="K2986" s="24">
        <f t="shared" si="555"/>
        <v>3.6692048000196444</v>
      </c>
      <c r="L2986" t="str">
        <f t="shared" si="556"/>
        <v>Z</v>
      </c>
      <c r="M2986" s="10">
        <f t="shared" si="557"/>
        <v>0.9</v>
      </c>
      <c r="N2986" s="24">
        <f t="shared" si="558"/>
        <v>1.2815515655446006</v>
      </c>
      <c r="O2986" s="25">
        <f t="shared" si="559"/>
        <v>5.8827111493794346</v>
      </c>
      <c r="P2986" s="8">
        <f t="shared" si="560"/>
        <v>8</v>
      </c>
      <c r="Q2986" s="8">
        <f t="shared" si="561"/>
        <v>46</v>
      </c>
      <c r="R2986" s="8">
        <f t="shared" si="562"/>
        <v>65.915026878142655</v>
      </c>
      <c r="S2986" s="8">
        <f t="shared" si="563"/>
        <v>66</v>
      </c>
      <c r="T2986" t="s">
        <v>62</v>
      </c>
    </row>
    <row r="2987" spans="1:20" x14ac:dyDescent="0.35">
      <c r="A2987" s="18" t="s">
        <v>6016</v>
      </c>
      <c r="B2987" s="18" t="s">
        <v>6017</v>
      </c>
      <c r="C2987" s="19">
        <v>162.25</v>
      </c>
      <c r="D2987" s="20">
        <f t="shared" si="552"/>
        <v>1.7601892402722553E-5</v>
      </c>
      <c r="E2987" s="10">
        <f>SUM($C$5:C2987)/SUM($C$5:$C$3941)</f>
        <v>0.99369974407488693</v>
      </c>
      <c r="F2987" t="str">
        <f t="shared" si="553"/>
        <v>C</v>
      </c>
      <c r="G2987" s="21">
        <v>2.9500000000000011</v>
      </c>
      <c r="H2987" s="22">
        <f t="shared" si="554"/>
        <v>1.7700000000000007</v>
      </c>
      <c r="I2987" s="23">
        <v>1.0576923076923079</v>
      </c>
      <c r="J2987" s="23">
        <v>3.7751169909853051</v>
      </c>
      <c r="K2987" s="24">
        <f t="shared" si="555"/>
        <v>3.5692015187497423</v>
      </c>
      <c r="L2987" t="str">
        <f t="shared" si="556"/>
        <v>Z</v>
      </c>
      <c r="M2987" s="10">
        <f t="shared" si="557"/>
        <v>0.9</v>
      </c>
      <c r="N2987" s="24">
        <f t="shared" si="558"/>
        <v>1.2815515655446006</v>
      </c>
      <c r="O2987" s="25">
        <f t="shared" si="559"/>
        <v>6.8419752414096653</v>
      </c>
      <c r="P2987" s="8">
        <f t="shared" si="560"/>
        <v>9</v>
      </c>
      <c r="Q2987" s="8">
        <f t="shared" si="561"/>
        <v>55.000000000000014</v>
      </c>
      <c r="R2987" s="8">
        <f t="shared" si="562"/>
        <v>78.833300486131634</v>
      </c>
      <c r="S2987" s="8">
        <f t="shared" si="563"/>
        <v>79</v>
      </c>
      <c r="T2987" t="s">
        <v>175</v>
      </c>
    </row>
    <row r="2988" spans="1:20" x14ac:dyDescent="0.35">
      <c r="A2988" s="18" t="s">
        <v>6018</v>
      </c>
      <c r="B2988" s="18" t="s">
        <v>6019</v>
      </c>
      <c r="C2988" s="19">
        <v>162.16</v>
      </c>
      <c r="D2988" s="20">
        <f t="shared" si="552"/>
        <v>1.759212864114323E-5</v>
      </c>
      <c r="E2988" s="10">
        <f>SUM($C$5:C2988)/SUM($C$5:$C$3941)</f>
        <v>0.99371733620352809</v>
      </c>
      <c r="F2988" t="str">
        <f t="shared" si="553"/>
        <v>C</v>
      </c>
      <c r="G2988" s="21">
        <v>7.2103156958648287E-2</v>
      </c>
      <c r="H2988" s="22">
        <f t="shared" si="554"/>
        <v>4.326189417518897E-2</v>
      </c>
      <c r="I2988" s="23">
        <v>43.25</v>
      </c>
      <c r="J2988" s="23">
        <v>214.33516679604909</v>
      </c>
      <c r="K2988" s="24">
        <f t="shared" si="555"/>
        <v>4.9557263999086496</v>
      </c>
      <c r="L2988" t="str">
        <f t="shared" si="556"/>
        <v>Z</v>
      </c>
      <c r="M2988" s="10">
        <f t="shared" si="557"/>
        <v>0.9</v>
      </c>
      <c r="N2988" s="24">
        <f t="shared" si="558"/>
        <v>1.2815515655446006</v>
      </c>
      <c r="O2988" s="25">
        <f t="shared" si="559"/>
        <v>388.45839958968497</v>
      </c>
      <c r="P2988" s="8">
        <f t="shared" si="560"/>
        <v>475</v>
      </c>
      <c r="Q2988" s="8">
        <f t="shared" si="561"/>
        <v>2249</v>
      </c>
      <c r="R2988" s="8">
        <f t="shared" si="562"/>
        <v>3224.4597507331382</v>
      </c>
      <c r="S2988" s="8">
        <f t="shared" si="563"/>
        <v>3225</v>
      </c>
      <c r="T2988" t="s">
        <v>175</v>
      </c>
    </row>
    <row r="2989" spans="1:20" x14ac:dyDescent="0.35">
      <c r="A2989" s="18" t="s">
        <v>6020</v>
      </c>
      <c r="B2989" s="18" t="s">
        <v>6021</v>
      </c>
      <c r="C2989" s="19">
        <v>162.08000000000001</v>
      </c>
      <c r="D2989" s="20">
        <f t="shared" si="552"/>
        <v>1.7583449741961613E-5</v>
      </c>
      <c r="E2989" s="10">
        <f>SUM($C$5:C2989)/SUM($C$5:$C$3941)</f>
        <v>0.9937349196532701</v>
      </c>
      <c r="F2989" t="str">
        <f t="shared" si="553"/>
        <v>C</v>
      </c>
      <c r="G2989" s="21">
        <v>3.8590476190476188</v>
      </c>
      <c r="H2989" s="22">
        <f t="shared" si="554"/>
        <v>2.3154285714285714</v>
      </c>
      <c r="I2989" s="23">
        <v>0.80769230769230771</v>
      </c>
      <c r="J2989" s="23">
        <v>3.464319312018731</v>
      </c>
      <c r="K2989" s="24">
        <f t="shared" si="555"/>
        <v>4.2891572434517622</v>
      </c>
      <c r="L2989" t="str">
        <f t="shared" si="556"/>
        <v>Z</v>
      </c>
      <c r="M2989" s="10">
        <f t="shared" si="557"/>
        <v>0.9</v>
      </c>
      <c r="N2989" s="24">
        <f t="shared" si="558"/>
        <v>1.2815515655446006</v>
      </c>
      <c r="O2989" s="25">
        <f t="shared" si="559"/>
        <v>6.2786893804271475</v>
      </c>
      <c r="P2989" s="8">
        <f t="shared" si="560"/>
        <v>8</v>
      </c>
      <c r="Q2989" s="8">
        <f t="shared" si="561"/>
        <v>42</v>
      </c>
      <c r="R2989" s="8">
        <f t="shared" si="562"/>
        <v>60.2315374587075</v>
      </c>
      <c r="S2989" s="8">
        <f t="shared" si="563"/>
        <v>61</v>
      </c>
      <c r="T2989" t="s">
        <v>175</v>
      </c>
    </row>
    <row r="2990" spans="1:20" x14ac:dyDescent="0.35">
      <c r="A2990" s="18" t="s">
        <v>6022</v>
      </c>
      <c r="B2990" s="18" t="s">
        <v>6023</v>
      </c>
      <c r="C2990" s="19">
        <v>160.51</v>
      </c>
      <c r="D2990" s="20">
        <f t="shared" si="552"/>
        <v>1.7413126345522322E-5</v>
      </c>
      <c r="E2990" s="10">
        <f>SUM($C$5:C2990)/SUM($C$5:$C$3941)</f>
        <v>0.99375233277961561</v>
      </c>
      <c r="F2990" t="str">
        <f t="shared" si="553"/>
        <v>C</v>
      </c>
      <c r="G2990" s="21">
        <v>0.11673454545454549</v>
      </c>
      <c r="H2990" s="22">
        <f t="shared" si="554"/>
        <v>7.0040727272727296E-2</v>
      </c>
      <c r="I2990" s="23">
        <v>26.44230769230769</v>
      </c>
      <c r="J2990" s="23">
        <v>132.7959386134124</v>
      </c>
      <c r="K2990" s="24">
        <f t="shared" si="555"/>
        <v>5.0221009511981425</v>
      </c>
      <c r="L2990" t="str">
        <f t="shared" si="556"/>
        <v>Z</v>
      </c>
      <c r="M2990" s="10">
        <f t="shared" si="557"/>
        <v>0.9</v>
      </c>
      <c r="N2990" s="24">
        <f t="shared" si="558"/>
        <v>1.2815515655446006</v>
      </c>
      <c r="O2990" s="25">
        <f t="shared" si="559"/>
        <v>240.6777131205103</v>
      </c>
      <c r="P2990" s="8">
        <f t="shared" si="560"/>
        <v>294</v>
      </c>
      <c r="Q2990" s="8">
        <f t="shared" si="561"/>
        <v>1374.9999999999998</v>
      </c>
      <c r="R2990" s="8">
        <f t="shared" si="562"/>
        <v>1981.486069439437</v>
      </c>
      <c r="S2990" s="8">
        <f t="shared" si="563"/>
        <v>1982</v>
      </c>
      <c r="T2990" t="s">
        <v>62</v>
      </c>
    </row>
    <row r="2991" spans="1:20" x14ac:dyDescent="0.35">
      <c r="A2991" s="18" t="s">
        <v>6024</v>
      </c>
      <c r="B2991" s="18" t="s">
        <v>6025</v>
      </c>
      <c r="C2991" s="19">
        <v>160.15</v>
      </c>
      <c r="D2991" s="20">
        <f t="shared" si="552"/>
        <v>1.7374071299205035E-5</v>
      </c>
      <c r="E2991" s="10">
        <f>SUM($C$5:C2991)/SUM($C$5:$C$3941)</f>
        <v>0.99376970685091481</v>
      </c>
      <c r="F2991" t="str">
        <f t="shared" si="553"/>
        <v>C</v>
      </c>
      <c r="G2991" s="21">
        <v>10.676666666666669</v>
      </c>
      <c r="H2991" s="22">
        <f t="shared" si="554"/>
        <v>6.4060000000000015</v>
      </c>
      <c r="I2991" s="23">
        <v>0.28846153846153838</v>
      </c>
      <c r="J2991" s="23">
        <v>1.054152172322987</v>
      </c>
      <c r="K2991" s="24">
        <f t="shared" si="555"/>
        <v>3.6543941973863561</v>
      </c>
      <c r="L2991" t="str">
        <f t="shared" si="556"/>
        <v>Z</v>
      </c>
      <c r="M2991" s="10">
        <f t="shared" si="557"/>
        <v>0.9</v>
      </c>
      <c r="N2991" s="24">
        <f t="shared" si="558"/>
        <v>1.2815515655446006</v>
      </c>
      <c r="O2991" s="25">
        <f t="shared" si="559"/>
        <v>1.9105323307688102</v>
      </c>
      <c r="P2991" s="8">
        <f t="shared" si="560"/>
        <v>3</v>
      </c>
      <c r="Q2991" s="8">
        <f t="shared" si="561"/>
        <v>14.999999999999996</v>
      </c>
      <c r="R2991" s="8">
        <f t="shared" si="562"/>
        <v>21.640493489669502</v>
      </c>
      <c r="S2991" s="8">
        <f t="shared" si="563"/>
        <v>22</v>
      </c>
      <c r="T2991" t="s">
        <v>175</v>
      </c>
    </row>
    <row r="2992" spans="1:20" x14ac:dyDescent="0.35">
      <c r="A2992" s="18" t="s">
        <v>6026</v>
      </c>
      <c r="B2992" s="18" t="s">
        <v>6027</v>
      </c>
      <c r="C2992" s="19">
        <v>159.69999999999999</v>
      </c>
      <c r="D2992" s="20">
        <f t="shared" si="552"/>
        <v>1.732525249130842E-5</v>
      </c>
      <c r="E2992" s="10">
        <f>SUM($C$5:C2992)/SUM($C$5:$C$3941)</f>
        <v>0.99378703210340602</v>
      </c>
      <c r="F2992" t="str">
        <f t="shared" si="553"/>
        <v>C</v>
      </c>
      <c r="G2992" s="21">
        <v>2.4196969696969699</v>
      </c>
      <c r="H2992" s="22">
        <f t="shared" si="554"/>
        <v>1.4518181818181819</v>
      </c>
      <c r="I2992" s="23">
        <v>1.2692307692307689</v>
      </c>
      <c r="J2992" s="23">
        <v>3.0364800610884348</v>
      </c>
      <c r="K2992" s="24">
        <f t="shared" si="555"/>
        <v>2.3923782299484642</v>
      </c>
      <c r="L2992" t="str">
        <f t="shared" si="556"/>
        <v>Z</v>
      </c>
      <c r="M2992" s="10">
        <f t="shared" si="557"/>
        <v>0.9</v>
      </c>
      <c r="N2992" s="24">
        <f t="shared" si="558"/>
        <v>1.2815515655446006</v>
      </c>
      <c r="O2992" s="25">
        <f t="shared" si="559"/>
        <v>5.5032788251626528</v>
      </c>
      <c r="P2992" s="8">
        <f t="shared" si="560"/>
        <v>9</v>
      </c>
      <c r="Q2992" s="8">
        <f t="shared" si="561"/>
        <v>65.999999999999986</v>
      </c>
      <c r="R2992" s="8">
        <f t="shared" si="562"/>
        <v>95.352229073209415</v>
      </c>
      <c r="S2992" s="8">
        <f t="shared" si="563"/>
        <v>96</v>
      </c>
      <c r="T2992" t="s">
        <v>62</v>
      </c>
    </row>
    <row r="2993" spans="1:20" x14ac:dyDescent="0.35">
      <c r="A2993" s="18" t="s">
        <v>6028</v>
      </c>
      <c r="B2993" s="18" t="s">
        <v>6029</v>
      </c>
      <c r="C2993" s="19">
        <v>159.57</v>
      </c>
      <c r="D2993" s="20">
        <f t="shared" si="552"/>
        <v>1.731114928013829E-5</v>
      </c>
      <c r="E2993" s="10">
        <f>SUM($C$5:C2993)/SUM($C$5:$C$3941)</f>
        <v>0.99380434325268618</v>
      </c>
      <c r="F2993" t="str">
        <f t="shared" si="553"/>
        <v>C</v>
      </c>
      <c r="G2993" s="21">
        <v>2.5328571428571429</v>
      </c>
      <c r="H2993" s="22">
        <f t="shared" si="554"/>
        <v>1.5197142857142858</v>
      </c>
      <c r="I2993" s="23">
        <v>1.211538461538461</v>
      </c>
      <c r="J2993" s="23">
        <v>2.9923860140889631</v>
      </c>
      <c r="K2993" s="24">
        <f t="shared" si="555"/>
        <v>2.4699059163908914</v>
      </c>
      <c r="L2993" t="str">
        <f t="shared" si="556"/>
        <v>Z</v>
      </c>
      <c r="M2993" s="10">
        <f t="shared" si="557"/>
        <v>0.9</v>
      </c>
      <c r="N2993" s="24">
        <f t="shared" si="558"/>
        <v>1.2815515655446006</v>
      </c>
      <c r="O2993" s="25">
        <f t="shared" si="559"/>
        <v>5.4233633209320944</v>
      </c>
      <c r="P2993" s="8">
        <f t="shared" si="560"/>
        <v>8</v>
      </c>
      <c r="Q2993" s="8">
        <f t="shared" si="561"/>
        <v>62.999999999999972</v>
      </c>
      <c r="R2993" s="8">
        <f t="shared" si="562"/>
        <v>91.055105012844635</v>
      </c>
      <c r="S2993" s="8">
        <f t="shared" si="563"/>
        <v>92</v>
      </c>
      <c r="T2993" t="s">
        <v>62</v>
      </c>
    </row>
    <row r="2994" spans="1:20" x14ac:dyDescent="0.35">
      <c r="A2994" s="18" t="s">
        <v>6030</v>
      </c>
      <c r="B2994" s="18" t="s">
        <v>6031</v>
      </c>
      <c r="C2994" s="19">
        <v>159.24</v>
      </c>
      <c r="D2994" s="20">
        <f t="shared" si="552"/>
        <v>1.7275348821014109E-5</v>
      </c>
      <c r="E2994" s="10">
        <f>SUM($C$5:C2994)/SUM($C$5:$C$3941)</f>
        <v>0.9938216186015072</v>
      </c>
      <c r="F2994" t="str">
        <f t="shared" si="553"/>
        <v>C</v>
      </c>
      <c r="G2994" s="21">
        <v>7.9620000000000006</v>
      </c>
      <c r="H2994" s="22">
        <f t="shared" si="554"/>
        <v>4.7772000000000006</v>
      </c>
      <c r="I2994" s="23">
        <v>0.38461538461538458</v>
      </c>
      <c r="J2994" s="23">
        <v>1.254854825660787</v>
      </c>
      <c r="K2994" s="24">
        <f t="shared" si="555"/>
        <v>3.2626225467180463</v>
      </c>
      <c r="L2994" t="str">
        <f t="shared" si="556"/>
        <v>Z</v>
      </c>
      <c r="M2994" s="10">
        <f t="shared" si="557"/>
        <v>0.9</v>
      </c>
      <c r="N2994" s="24">
        <f t="shared" si="558"/>
        <v>1.2815515655446006</v>
      </c>
      <c r="O2994" s="25">
        <f t="shared" si="559"/>
        <v>2.274283331943491</v>
      </c>
      <c r="P2994" s="8">
        <f t="shared" si="560"/>
        <v>4</v>
      </c>
      <c r="Q2994" s="8">
        <f t="shared" si="561"/>
        <v>20</v>
      </c>
      <c r="R2994" s="8">
        <f t="shared" si="562"/>
        <v>28.936319021018246</v>
      </c>
      <c r="S2994" s="8">
        <f t="shared" si="563"/>
        <v>29</v>
      </c>
      <c r="T2994" t="s">
        <v>62</v>
      </c>
    </row>
    <row r="2995" spans="1:20" x14ac:dyDescent="0.35">
      <c r="A2995" s="18" t="s">
        <v>6032</v>
      </c>
      <c r="B2995" s="18" t="s">
        <v>6033</v>
      </c>
      <c r="C2995" s="19">
        <v>159.22999999999999</v>
      </c>
      <c r="D2995" s="20">
        <f t="shared" si="552"/>
        <v>1.7274263958616406E-5</v>
      </c>
      <c r="E2995" s="10">
        <f>SUM($C$5:C2995)/SUM($C$5:$C$3941)</f>
        <v>0.99383889286546589</v>
      </c>
      <c r="F2995" t="str">
        <f t="shared" si="553"/>
        <v>C</v>
      </c>
      <c r="G2995" s="21">
        <v>0.40723785166240412</v>
      </c>
      <c r="H2995" s="22">
        <f t="shared" si="554"/>
        <v>0.24434271099744245</v>
      </c>
      <c r="I2995" s="23">
        <v>7.5192307692307692</v>
      </c>
      <c r="J2995" s="23">
        <v>21.190536534320412</v>
      </c>
      <c r="K2995" s="24">
        <f t="shared" si="555"/>
        <v>2.8181787718277787</v>
      </c>
      <c r="L2995" t="str">
        <f t="shared" si="556"/>
        <v>Z</v>
      </c>
      <c r="M2995" s="10">
        <f t="shared" si="557"/>
        <v>0.9</v>
      </c>
      <c r="N2995" s="24">
        <f t="shared" si="558"/>
        <v>1.2815515655446006</v>
      </c>
      <c r="O2995" s="25">
        <f t="shared" si="559"/>
        <v>38.40546575542448</v>
      </c>
      <c r="P2995" s="8">
        <f t="shared" si="560"/>
        <v>54</v>
      </c>
      <c r="Q2995" s="8">
        <f t="shared" si="561"/>
        <v>391</v>
      </c>
      <c r="R2995" s="8">
        <f t="shared" si="562"/>
        <v>565.72280035256199</v>
      </c>
      <c r="S2995" s="8">
        <f t="shared" si="563"/>
        <v>566</v>
      </c>
      <c r="T2995" t="s">
        <v>175</v>
      </c>
    </row>
    <row r="2996" spans="1:20" x14ac:dyDescent="0.35">
      <c r="A2996" s="18" t="s">
        <v>6034</v>
      </c>
      <c r="B2996" s="18" t="s">
        <v>6035</v>
      </c>
      <c r="C2996" s="19">
        <v>159.19</v>
      </c>
      <c r="D2996" s="20">
        <f t="shared" si="552"/>
        <v>1.7269924509025596E-5</v>
      </c>
      <c r="E2996" s="10">
        <f>SUM($C$5:C2996)/SUM($C$5:$C$3941)</f>
        <v>0.99385616278997491</v>
      </c>
      <c r="F2996" t="str">
        <f t="shared" si="553"/>
        <v>C</v>
      </c>
      <c r="G2996" s="21">
        <v>2.067402597402598</v>
      </c>
      <c r="H2996" s="22">
        <f t="shared" si="554"/>
        <v>1.2404415584415587</v>
      </c>
      <c r="I2996" s="23">
        <v>1.4807692307692311</v>
      </c>
      <c r="J2996" s="23">
        <v>6.8670580069773379</v>
      </c>
      <c r="K2996" s="24">
        <f t="shared" si="555"/>
        <v>4.6374937189976819</v>
      </c>
      <c r="L2996" t="str">
        <f t="shared" si="556"/>
        <v>Z</v>
      </c>
      <c r="M2996" s="10">
        <f t="shared" si="557"/>
        <v>0.9</v>
      </c>
      <c r="N2996" s="24">
        <f t="shared" si="558"/>
        <v>1.2815515655446006</v>
      </c>
      <c r="O2996" s="25">
        <f t="shared" si="559"/>
        <v>12.445770813794056</v>
      </c>
      <c r="P2996" s="8">
        <f t="shared" si="560"/>
        <v>16</v>
      </c>
      <c r="Q2996" s="8">
        <f t="shared" si="561"/>
        <v>77.000000000000014</v>
      </c>
      <c r="R2996" s="8">
        <f t="shared" si="562"/>
        <v>111.42232243310265</v>
      </c>
      <c r="S2996" s="8">
        <f t="shared" si="563"/>
        <v>112</v>
      </c>
      <c r="T2996" t="s">
        <v>62</v>
      </c>
    </row>
    <row r="2997" spans="1:20" x14ac:dyDescent="0.35">
      <c r="A2997" s="18" t="s">
        <v>6036</v>
      </c>
      <c r="B2997" s="18" t="s">
        <v>6037</v>
      </c>
      <c r="C2997" s="19">
        <v>159.06</v>
      </c>
      <c r="D2997" s="20">
        <f t="shared" si="552"/>
        <v>1.7255821297855466E-5</v>
      </c>
      <c r="E2997" s="10">
        <f>SUM($C$5:C2997)/SUM($C$5:$C$3941)</f>
        <v>0.99387341861127276</v>
      </c>
      <c r="F2997" t="str">
        <f t="shared" si="553"/>
        <v>C</v>
      </c>
      <c r="G2997" s="21">
        <v>6.3624000000000001</v>
      </c>
      <c r="H2997" s="22">
        <f t="shared" si="554"/>
        <v>3.8174399999999999</v>
      </c>
      <c r="I2997" s="23">
        <v>0.48076923076923078</v>
      </c>
      <c r="J2997" s="23">
        <v>0.91801970621303941</v>
      </c>
      <c r="K2997" s="24">
        <f t="shared" si="555"/>
        <v>1.9094809889231219</v>
      </c>
      <c r="L2997" t="str">
        <f t="shared" si="556"/>
        <v>Y</v>
      </c>
      <c r="M2997" s="10">
        <f t="shared" si="557"/>
        <v>0.9</v>
      </c>
      <c r="N2997" s="24">
        <f t="shared" si="558"/>
        <v>1.2815515655446006</v>
      </c>
      <c r="O2997" s="25">
        <f t="shared" si="559"/>
        <v>1.6638075365702591</v>
      </c>
      <c r="P2997" s="8">
        <f t="shared" si="560"/>
        <v>3</v>
      </c>
      <c r="Q2997" s="8">
        <f t="shared" si="561"/>
        <v>25</v>
      </c>
      <c r="R2997" s="8">
        <f t="shared" si="562"/>
        <v>36.19085907701885</v>
      </c>
      <c r="S2997" s="8">
        <f t="shared" si="563"/>
        <v>37</v>
      </c>
      <c r="T2997" t="s">
        <v>62</v>
      </c>
    </row>
    <row r="2998" spans="1:20" x14ac:dyDescent="0.35">
      <c r="A2998" s="18" t="s">
        <v>6038</v>
      </c>
      <c r="B2998" s="18" t="s">
        <v>6039</v>
      </c>
      <c r="C2998" s="19">
        <v>158.99</v>
      </c>
      <c r="D2998" s="20">
        <f t="shared" si="552"/>
        <v>1.7248227261071549E-5</v>
      </c>
      <c r="E2998" s="10">
        <f>SUM($C$5:C2998)/SUM($C$5:$C$3941)</f>
        <v>0.99389066683853389</v>
      </c>
      <c r="F2998" t="str">
        <f t="shared" si="553"/>
        <v>C</v>
      </c>
      <c r="G2998" s="21">
        <v>1.419553571428571</v>
      </c>
      <c r="H2998" s="22">
        <f t="shared" si="554"/>
        <v>0.8517321428571426</v>
      </c>
      <c r="I2998" s="23">
        <v>2.1538461538461542</v>
      </c>
      <c r="J2998" s="23">
        <v>4.006781581585642</v>
      </c>
      <c r="K2998" s="24">
        <f t="shared" si="555"/>
        <v>1.8602914485933335</v>
      </c>
      <c r="L2998" t="str">
        <f t="shared" si="556"/>
        <v>Y</v>
      </c>
      <c r="M2998" s="10">
        <f t="shared" si="557"/>
        <v>0.9</v>
      </c>
      <c r="N2998" s="24">
        <f t="shared" si="558"/>
        <v>1.2815515655446006</v>
      </c>
      <c r="O2998" s="25">
        <f t="shared" si="559"/>
        <v>7.2618412739018439</v>
      </c>
      <c r="P2998" s="8">
        <f t="shared" si="560"/>
        <v>12</v>
      </c>
      <c r="Q2998" s="8">
        <f t="shared" si="561"/>
        <v>112.00000000000001</v>
      </c>
      <c r="R2998" s="8">
        <f t="shared" si="562"/>
        <v>162.17073708711266</v>
      </c>
      <c r="S2998" s="8">
        <f t="shared" si="563"/>
        <v>163</v>
      </c>
      <c r="T2998" t="s">
        <v>62</v>
      </c>
    </row>
    <row r="2999" spans="1:20" x14ac:dyDescent="0.35">
      <c r="A2999" s="18" t="s">
        <v>6040</v>
      </c>
      <c r="B2999" s="18" t="s">
        <v>6041</v>
      </c>
      <c r="C2999" s="19">
        <v>158.76</v>
      </c>
      <c r="D2999" s="20">
        <f t="shared" si="552"/>
        <v>1.7223275425924392E-5</v>
      </c>
      <c r="E2999" s="10">
        <f>SUM($C$5:C2999)/SUM($C$5:$C$3941)</f>
        <v>0.99390789011395975</v>
      </c>
      <c r="F2999" t="str">
        <f t="shared" si="553"/>
        <v>C</v>
      </c>
      <c r="G2999" s="21">
        <v>0.42</v>
      </c>
      <c r="H2999" s="22">
        <f t="shared" si="554"/>
        <v>0.252</v>
      </c>
      <c r="I2999" s="23">
        <v>7.2692307692307692</v>
      </c>
      <c r="J2999" s="23">
        <v>46.114994960218702</v>
      </c>
      <c r="K2999" s="24">
        <f t="shared" si="555"/>
        <v>6.3438617405591868</v>
      </c>
      <c r="L2999" t="str">
        <f t="shared" si="556"/>
        <v>Z</v>
      </c>
      <c r="M2999" s="10">
        <f t="shared" si="557"/>
        <v>0.9</v>
      </c>
      <c r="N2999" s="24">
        <f t="shared" si="558"/>
        <v>1.2815515655446006</v>
      </c>
      <c r="O2999" s="25">
        <f t="shared" si="559"/>
        <v>83.578245264711072</v>
      </c>
      <c r="P2999" s="8">
        <f t="shared" si="560"/>
        <v>99</v>
      </c>
      <c r="Q2999" s="8">
        <f t="shared" si="561"/>
        <v>378</v>
      </c>
      <c r="R2999" s="8">
        <f t="shared" si="562"/>
        <v>547.72255750516615</v>
      </c>
      <c r="S2999" s="8">
        <f t="shared" si="563"/>
        <v>548</v>
      </c>
      <c r="T2999" t="s">
        <v>175</v>
      </c>
    </row>
    <row r="3000" spans="1:20" x14ac:dyDescent="0.35">
      <c r="A3000" s="18" t="s">
        <v>6042</v>
      </c>
      <c r="B3000" s="18" t="s">
        <v>6043</v>
      </c>
      <c r="C3000" s="19">
        <v>157.13</v>
      </c>
      <c r="D3000" s="20">
        <f t="shared" si="552"/>
        <v>1.7046442855098888E-5</v>
      </c>
      <c r="E3000" s="10">
        <f>SUM($C$5:C3000)/SUM($C$5:$C$3941)</f>
        <v>0.99392493655681502</v>
      </c>
      <c r="F3000" t="str">
        <f t="shared" si="553"/>
        <v>C</v>
      </c>
      <c r="G3000" s="21">
        <v>4.7615151515151517</v>
      </c>
      <c r="H3000" s="22">
        <f t="shared" si="554"/>
        <v>2.8569090909090908</v>
      </c>
      <c r="I3000" s="23">
        <v>0.63461538461538458</v>
      </c>
      <c r="J3000" s="23">
        <v>2.0582578408368848</v>
      </c>
      <c r="K3000" s="24">
        <f t="shared" si="555"/>
        <v>3.2433153855611518</v>
      </c>
      <c r="L3000" t="str">
        <f t="shared" si="556"/>
        <v>Z</v>
      </c>
      <c r="M3000" s="10">
        <f t="shared" si="557"/>
        <v>0.9</v>
      </c>
      <c r="N3000" s="24">
        <f t="shared" si="558"/>
        <v>1.2815515655446006</v>
      </c>
      <c r="O3000" s="25">
        <f t="shared" si="559"/>
        <v>3.7303609983667654</v>
      </c>
      <c r="P3000" s="8">
        <f t="shared" si="560"/>
        <v>5</v>
      </c>
      <c r="Q3000" s="8">
        <f t="shared" si="561"/>
        <v>33</v>
      </c>
      <c r="R3000" s="8">
        <f t="shared" si="562"/>
        <v>48.064425674971936</v>
      </c>
      <c r="S3000" s="8">
        <f t="shared" si="563"/>
        <v>49</v>
      </c>
      <c r="T3000" t="s">
        <v>62</v>
      </c>
    </row>
    <row r="3001" spans="1:20" x14ac:dyDescent="0.35">
      <c r="A3001" s="18" t="s">
        <v>6044</v>
      </c>
      <c r="B3001" s="18" t="s">
        <v>6045</v>
      </c>
      <c r="C3001" s="19">
        <v>156.78</v>
      </c>
      <c r="D3001" s="20">
        <f t="shared" si="552"/>
        <v>1.7008472671179304E-5</v>
      </c>
      <c r="E3001" s="10">
        <f>SUM($C$5:C3001)/SUM($C$5:$C$3941)</f>
        <v>0.99394194502948607</v>
      </c>
      <c r="F3001" t="str">
        <f t="shared" si="553"/>
        <v>C</v>
      </c>
      <c r="G3001" s="21">
        <v>1.3065</v>
      </c>
      <c r="H3001" s="22">
        <f t="shared" si="554"/>
        <v>0.78389999999999993</v>
      </c>
      <c r="I3001" s="23">
        <v>2.307692307692307</v>
      </c>
      <c r="J3001" s="23">
        <v>4.9647323310683484</v>
      </c>
      <c r="K3001" s="24">
        <f t="shared" si="555"/>
        <v>2.1513840101296182</v>
      </c>
      <c r="L3001" t="str">
        <f t="shared" si="556"/>
        <v>Z</v>
      </c>
      <c r="M3001" s="10">
        <f t="shared" si="557"/>
        <v>0.9</v>
      </c>
      <c r="N3001" s="24">
        <f t="shared" si="558"/>
        <v>1.2815515655446006</v>
      </c>
      <c r="O3001" s="25">
        <f t="shared" si="559"/>
        <v>8.9980193383437221</v>
      </c>
      <c r="P3001" s="8">
        <f t="shared" si="560"/>
        <v>14</v>
      </c>
      <c r="Q3001" s="8">
        <f t="shared" si="561"/>
        <v>119.99999999999997</v>
      </c>
      <c r="R3001" s="8">
        <f t="shared" si="562"/>
        <v>174.97471251336603</v>
      </c>
      <c r="S3001" s="8">
        <f t="shared" si="563"/>
        <v>175</v>
      </c>
      <c r="T3001" t="s">
        <v>175</v>
      </c>
    </row>
    <row r="3002" spans="1:20" x14ac:dyDescent="0.35">
      <c r="A3002" s="18" t="s">
        <v>6046</v>
      </c>
      <c r="B3002" s="18" t="s">
        <v>6047</v>
      </c>
      <c r="C3002" s="19">
        <v>156.75</v>
      </c>
      <c r="D3002" s="20">
        <f t="shared" si="552"/>
        <v>1.7005218083986194E-5</v>
      </c>
      <c r="E3002" s="10">
        <f>SUM($C$5:C3002)/SUM($C$5:$C$3941)</f>
        <v>0.99395895024757008</v>
      </c>
      <c r="F3002" t="str">
        <f t="shared" si="553"/>
        <v>C</v>
      </c>
      <c r="G3002" s="21">
        <v>0.35544217687074831</v>
      </c>
      <c r="H3002" s="22">
        <f t="shared" si="554"/>
        <v>0.21326530612244898</v>
      </c>
      <c r="I3002" s="23">
        <v>8.4807692307692299</v>
      </c>
      <c r="J3002" s="23">
        <v>37.187648373533179</v>
      </c>
      <c r="K3002" s="24">
        <f t="shared" si="555"/>
        <v>4.3849381302125297</v>
      </c>
      <c r="L3002" t="str">
        <f t="shared" si="556"/>
        <v>Z</v>
      </c>
      <c r="M3002" s="10">
        <f t="shared" si="557"/>
        <v>0.9</v>
      </c>
      <c r="N3002" s="24">
        <f t="shared" si="558"/>
        <v>1.2815515655446006</v>
      </c>
      <c r="O3002" s="25">
        <f t="shared" si="559"/>
        <v>67.398432966591159</v>
      </c>
      <c r="P3002" s="8">
        <f t="shared" si="560"/>
        <v>85</v>
      </c>
      <c r="Q3002" s="8">
        <f t="shared" si="561"/>
        <v>440.99999999999994</v>
      </c>
      <c r="R3002" s="8">
        <f t="shared" si="562"/>
        <v>643.09359971191645</v>
      </c>
      <c r="S3002" s="8">
        <f t="shared" si="563"/>
        <v>644</v>
      </c>
      <c r="T3002" t="s">
        <v>62</v>
      </c>
    </row>
    <row r="3003" spans="1:20" x14ac:dyDescent="0.35">
      <c r="A3003" s="18" t="s">
        <v>6048</v>
      </c>
      <c r="B3003" s="18" t="s">
        <v>6049</v>
      </c>
      <c r="C3003" s="19">
        <v>156.46</v>
      </c>
      <c r="D3003" s="20">
        <f t="shared" si="552"/>
        <v>1.6973757074452823E-5</v>
      </c>
      <c r="E3003" s="10">
        <f>SUM($C$5:C3003)/SUM($C$5:$C$3941)</f>
        <v>0.99397592400464463</v>
      </c>
      <c r="F3003" t="str">
        <f t="shared" si="553"/>
        <v>C</v>
      </c>
      <c r="G3003" s="21">
        <v>1.1018309859154931</v>
      </c>
      <c r="H3003" s="22">
        <f t="shared" si="554"/>
        <v>0.66109859154929584</v>
      </c>
      <c r="I3003" s="23">
        <v>2.7307692307692308</v>
      </c>
      <c r="J3003" s="23">
        <v>8.497093816020298</v>
      </c>
      <c r="K3003" s="24">
        <f t="shared" si="555"/>
        <v>3.1116118199510949</v>
      </c>
      <c r="L3003" t="str">
        <f t="shared" si="556"/>
        <v>Z</v>
      </c>
      <c r="M3003" s="10">
        <f t="shared" si="557"/>
        <v>0.9</v>
      </c>
      <c r="N3003" s="24">
        <f t="shared" si="558"/>
        <v>1.2815515655446006</v>
      </c>
      <c r="O3003" s="25">
        <f t="shared" si="559"/>
        <v>15.400027509603703</v>
      </c>
      <c r="P3003" s="8">
        <f t="shared" si="560"/>
        <v>21</v>
      </c>
      <c r="Q3003" s="8">
        <f t="shared" si="561"/>
        <v>142</v>
      </c>
      <c r="R3003" s="8">
        <f t="shared" si="562"/>
        <v>207.26503976926341</v>
      </c>
      <c r="S3003" s="8">
        <f t="shared" si="563"/>
        <v>208</v>
      </c>
      <c r="T3003" t="s">
        <v>62</v>
      </c>
    </row>
    <row r="3004" spans="1:20" x14ac:dyDescent="0.35">
      <c r="A3004" s="18" t="s">
        <v>6050</v>
      </c>
      <c r="B3004" s="18" t="s">
        <v>6051</v>
      </c>
      <c r="C3004" s="19">
        <v>156.24</v>
      </c>
      <c r="D3004" s="20">
        <f t="shared" si="552"/>
        <v>1.6949890101703369E-5</v>
      </c>
      <c r="E3004" s="10">
        <f>SUM($C$5:C3004)/SUM($C$5:$C$3941)</f>
        <v>0.99399287389474633</v>
      </c>
      <c r="F3004" t="str">
        <f t="shared" si="553"/>
        <v>C</v>
      </c>
      <c r="G3004" s="21">
        <v>0.42923076923076919</v>
      </c>
      <c r="H3004" s="22">
        <f t="shared" si="554"/>
        <v>0.25753846153846149</v>
      </c>
      <c r="I3004" s="23">
        <v>7</v>
      </c>
      <c r="J3004" s="23">
        <v>12.027745701779139</v>
      </c>
      <c r="K3004" s="24">
        <f t="shared" si="555"/>
        <v>1.7182493859684485</v>
      </c>
      <c r="L3004" t="str">
        <f t="shared" si="556"/>
        <v>Y</v>
      </c>
      <c r="M3004" s="10">
        <f t="shared" si="557"/>
        <v>0.9</v>
      </c>
      <c r="N3004" s="24">
        <f t="shared" si="558"/>
        <v>1.2815515655446006</v>
      </c>
      <c r="O3004" s="25">
        <f t="shared" si="559"/>
        <v>21.798937224476795</v>
      </c>
      <c r="P3004" s="8">
        <f t="shared" si="560"/>
        <v>36</v>
      </c>
      <c r="Q3004" s="8">
        <f t="shared" si="561"/>
        <v>364</v>
      </c>
      <c r="R3004" s="8">
        <f t="shared" si="562"/>
        <v>531.67304296128134</v>
      </c>
      <c r="S3004" s="8">
        <f t="shared" si="563"/>
        <v>532</v>
      </c>
      <c r="T3004" t="s">
        <v>62</v>
      </c>
    </row>
    <row r="3005" spans="1:20" x14ac:dyDescent="0.35">
      <c r="A3005" s="18" t="s">
        <v>6052</v>
      </c>
      <c r="B3005" s="18" t="s">
        <v>6053</v>
      </c>
      <c r="C3005" s="19">
        <v>156.19999999999999</v>
      </c>
      <c r="D3005" s="20">
        <f t="shared" si="552"/>
        <v>1.6945550652112559E-5</v>
      </c>
      <c r="E3005" s="10">
        <f>SUM($C$5:C3005)/SUM($C$5:$C$3941)</f>
        <v>0.99400981944539835</v>
      </c>
      <c r="F3005" t="str">
        <f t="shared" si="553"/>
        <v>C</v>
      </c>
      <c r="G3005" s="21">
        <v>7.1</v>
      </c>
      <c r="H3005" s="22">
        <f t="shared" si="554"/>
        <v>4.26</v>
      </c>
      <c r="I3005" s="23">
        <v>0.42307692307692307</v>
      </c>
      <c r="J3005" s="23">
        <v>2.781917478415187</v>
      </c>
      <c r="K3005" s="24">
        <f t="shared" si="555"/>
        <v>6.5754413126177145</v>
      </c>
      <c r="L3005" t="str">
        <f t="shared" si="556"/>
        <v>Z</v>
      </c>
      <c r="M3005" s="10">
        <f t="shared" si="557"/>
        <v>0.9</v>
      </c>
      <c r="N3005" s="24">
        <f t="shared" si="558"/>
        <v>1.2815515655446006</v>
      </c>
      <c r="O3005" s="25">
        <f t="shared" si="559"/>
        <v>5.0419127556610359</v>
      </c>
      <c r="P3005" s="8">
        <f t="shared" si="560"/>
        <v>6</v>
      </c>
      <c r="Q3005" s="8">
        <f t="shared" si="561"/>
        <v>22</v>
      </c>
      <c r="R3005" s="8">
        <f t="shared" si="562"/>
        <v>32.138199230281373</v>
      </c>
      <c r="S3005" s="8">
        <f t="shared" si="563"/>
        <v>33</v>
      </c>
      <c r="T3005" t="s">
        <v>175</v>
      </c>
    </row>
    <row r="3006" spans="1:20" x14ac:dyDescent="0.35">
      <c r="A3006" s="18" t="s">
        <v>6054</v>
      </c>
      <c r="B3006" s="18" t="s">
        <v>6055</v>
      </c>
      <c r="C3006" s="19">
        <v>155.69999999999999</v>
      </c>
      <c r="D3006" s="20">
        <f t="shared" si="552"/>
        <v>1.6891307532227434E-5</v>
      </c>
      <c r="E3006" s="10">
        <f>SUM($C$5:C3006)/SUM($C$5:$C$3941)</f>
        <v>0.99402671075293048</v>
      </c>
      <c r="F3006" t="str">
        <f t="shared" si="553"/>
        <v>C</v>
      </c>
      <c r="G3006" s="21">
        <v>25.95</v>
      </c>
      <c r="H3006" s="22">
        <f t="shared" si="554"/>
        <v>15.569999999999999</v>
      </c>
      <c r="I3006" s="23">
        <v>0.1153846153846154</v>
      </c>
      <c r="J3006" s="23">
        <v>0.37853412589164942</v>
      </c>
      <c r="K3006" s="24">
        <f t="shared" si="555"/>
        <v>3.2806290910609612</v>
      </c>
      <c r="L3006" t="str">
        <f t="shared" si="556"/>
        <v>Z</v>
      </c>
      <c r="M3006" s="10">
        <f t="shared" si="557"/>
        <v>0.9</v>
      </c>
      <c r="N3006" s="24">
        <f t="shared" si="558"/>
        <v>1.2815515655446006</v>
      </c>
      <c r="O3006" s="25">
        <f t="shared" si="559"/>
        <v>0.68605055778770596</v>
      </c>
      <c r="P3006" s="8">
        <f t="shared" si="560"/>
        <v>1</v>
      </c>
      <c r="Q3006" s="8">
        <f t="shared" si="561"/>
        <v>6.0000000000000009</v>
      </c>
      <c r="R3006" s="8">
        <f t="shared" si="562"/>
        <v>8.7790256261229427</v>
      </c>
      <c r="S3006" s="8">
        <f t="shared" si="563"/>
        <v>9</v>
      </c>
      <c r="T3006" t="s">
        <v>175</v>
      </c>
    </row>
    <row r="3007" spans="1:20" x14ac:dyDescent="0.35">
      <c r="A3007" s="18" t="s">
        <v>6056</v>
      </c>
      <c r="B3007" s="18" t="s">
        <v>6057</v>
      </c>
      <c r="C3007" s="19">
        <v>155.43</v>
      </c>
      <c r="D3007" s="20">
        <f t="shared" si="552"/>
        <v>1.6862016247489471E-5</v>
      </c>
      <c r="E3007" s="10">
        <f>SUM($C$5:C3007)/SUM($C$5:$C$3941)</f>
        <v>0.99404357276917799</v>
      </c>
      <c r="F3007" t="str">
        <f t="shared" si="553"/>
        <v>C</v>
      </c>
      <c r="G3007" s="21">
        <v>2.6344067796610169</v>
      </c>
      <c r="H3007" s="22">
        <f t="shared" si="554"/>
        <v>1.58064406779661</v>
      </c>
      <c r="I3007" s="23">
        <v>1.134615384615385</v>
      </c>
      <c r="J3007" s="23">
        <v>4.4237719960119826</v>
      </c>
      <c r="K3007" s="24">
        <f t="shared" si="555"/>
        <v>3.8989176914003898</v>
      </c>
      <c r="L3007" t="str">
        <f t="shared" si="556"/>
        <v>Z</v>
      </c>
      <c r="M3007" s="10">
        <f t="shared" si="557"/>
        <v>0.9</v>
      </c>
      <c r="N3007" s="24">
        <f t="shared" si="558"/>
        <v>1.2815515655446006</v>
      </c>
      <c r="O3007" s="25">
        <f t="shared" si="559"/>
        <v>8.0175895323592687</v>
      </c>
      <c r="P3007" s="8">
        <f t="shared" si="560"/>
        <v>11</v>
      </c>
      <c r="Q3007" s="8">
        <f t="shared" si="561"/>
        <v>59.000000000000021</v>
      </c>
      <c r="R3007" s="8">
        <f t="shared" si="562"/>
        <v>86.402032886774947</v>
      </c>
      <c r="S3007" s="8">
        <f t="shared" si="563"/>
        <v>87</v>
      </c>
      <c r="T3007" t="s">
        <v>175</v>
      </c>
    </row>
    <row r="3008" spans="1:20" x14ac:dyDescent="0.35">
      <c r="A3008" s="18" t="s">
        <v>6058</v>
      </c>
      <c r="B3008" s="18" t="s">
        <v>6059</v>
      </c>
      <c r="C3008" s="19">
        <v>155.4</v>
      </c>
      <c r="D3008" s="20">
        <f t="shared" si="552"/>
        <v>1.6858761660296364E-5</v>
      </c>
      <c r="E3008" s="10">
        <f>SUM($C$5:C3008)/SUM($C$5:$C$3941)</f>
        <v>0.99406043153083834</v>
      </c>
      <c r="F3008" t="str">
        <f t="shared" si="553"/>
        <v>C</v>
      </c>
      <c r="G3008" s="21">
        <v>1.806976744186046</v>
      </c>
      <c r="H3008" s="22">
        <f t="shared" si="554"/>
        <v>1.0841860465116275</v>
      </c>
      <c r="I3008" s="23">
        <v>1.653846153846154</v>
      </c>
      <c r="J3008" s="23">
        <v>7.0373920508827732</v>
      </c>
      <c r="K3008" s="24">
        <f t="shared" si="555"/>
        <v>4.2551672865802814</v>
      </c>
      <c r="L3008" t="str">
        <f t="shared" si="556"/>
        <v>Z</v>
      </c>
      <c r="M3008" s="10">
        <f t="shared" si="557"/>
        <v>0.9</v>
      </c>
      <c r="N3008" s="24">
        <f t="shared" si="558"/>
        <v>1.2815515655446006</v>
      </c>
      <c r="O3008" s="25">
        <f t="shared" si="559"/>
        <v>12.754482123656269</v>
      </c>
      <c r="P3008" s="8">
        <f t="shared" si="560"/>
        <v>17</v>
      </c>
      <c r="Q3008" s="8">
        <f t="shared" si="561"/>
        <v>86</v>
      </c>
      <c r="R3008" s="8">
        <f t="shared" si="562"/>
        <v>125.95410221360743</v>
      </c>
      <c r="S3008" s="8">
        <f t="shared" si="563"/>
        <v>126</v>
      </c>
      <c r="T3008" t="s">
        <v>62</v>
      </c>
    </row>
    <row r="3009" spans="1:20" x14ac:dyDescent="0.35">
      <c r="A3009" s="18" t="s">
        <v>6060</v>
      </c>
      <c r="B3009" s="18" t="s">
        <v>6061</v>
      </c>
      <c r="C3009" s="19">
        <v>154.22999999999999</v>
      </c>
      <c r="D3009" s="20">
        <f t="shared" si="552"/>
        <v>1.6731832759765171E-5</v>
      </c>
      <c r="E3009" s="10">
        <f>SUM($C$5:C3009)/SUM($C$5:$C$3941)</f>
        <v>0.99407716336359808</v>
      </c>
      <c r="F3009" t="str">
        <f t="shared" si="553"/>
        <v>C</v>
      </c>
      <c r="G3009" s="21">
        <v>2.2680882352941181</v>
      </c>
      <c r="H3009" s="22">
        <f t="shared" si="554"/>
        <v>1.3608529411764707</v>
      </c>
      <c r="I3009" s="23">
        <v>1.3076923076923079</v>
      </c>
      <c r="J3009" s="23">
        <v>3.3286543329362028</v>
      </c>
      <c r="K3009" s="24">
        <f t="shared" si="555"/>
        <v>2.5454415487159192</v>
      </c>
      <c r="L3009" t="str">
        <f t="shared" si="556"/>
        <v>Z</v>
      </c>
      <c r="M3009" s="10">
        <f t="shared" si="557"/>
        <v>0.9</v>
      </c>
      <c r="N3009" s="24">
        <f t="shared" si="558"/>
        <v>1.2815515655446006</v>
      </c>
      <c r="O3009" s="25">
        <f t="shared" si="559"/>
        <v>6.0328118539225306</v>
      </c>
      <c r="P3009" s="8">
        <f t="shared" si="560"/>
        <v>9</v>
      </c>
      <c r="Q3009" s="8">
        <f t="shared" si="561"/>
        <v>68.000000000000014</v>
      </c>
      <c r="R3009" s="8">
        <f t="shared" si="562"/>
        <v>99.968656610793644</v>
      </c>
      <c r="S3009" s="8">
        <f t="shared" si="563"/>
        <v>100</v>
      </c>
      <c r="T3009" t="s">
        <v>62</v>
      </c>
    </row>
    <row r="3010" spans="1:20" x14ac:dyDescent="0.35">
      <c r="A3010" s="18" t="s">
        <v>6062</v>
      </c>
      <c r="B3010" s="18" t="s">
        <v>6063</v>
      </c>
      <c r="C3010" s="19">
        <v>153</v>
      </c>
      <c r="D3010" s="20">
        <f t="shared" si="552"/>
        <v>1.6598394684847768E-5</v>
      </c>
      <c r="E3010" s="10">
        <f>SUM($C$5:C3010)/SUM($C$5:$C$3941)</f>
        <v>0.99409376175828301</v>
      </c>
      <c r="F3010" t="str">
        <f t="shared" si="553"/>
        <v>C</v>
      </c>
      <c r="G3010" s="21">
        <v>12.75</v>
      </c>
      <c r="H3010" s="22">
        <f t="shared" si="554"/>
        <v>7.6499999999999995</v>
      </c>
      <c r="I3010" s="23">
        <v>0.23076923076923081</v>
      </c>
      <c r="J3010" s="23">
        <v>0.64520507806447158</v>
      </c>
      <c r="K3010" s="24">
        <f t="shared" si="555"/>
        <v>2.7958886716127096</v>
      </c>
      <c r="L3010" t="str">
        <f t="shared" si="556"/>
        <v>Z</v>
      </c>
      <c r="M3010" s="10">
        <f t="shared" si="557"/>
        <v>0.9</v>
      </c>
      <c r="N3010" s="24">
        <f t="shared" si="558"/>
        <v>1.2815515655446006</v>
      </c>
      <c r="O3010" s="25">
        <f t="shared" si="559"/>
        <v>1.1693616860855818</v>
      </c>
      <c r="P3010" s="8">
        <f t="shared" si="560"/>
        <v>2</v>
      </c>
      <c r="Q3010" s="8">
        <f t="shared" si="561"/>
        <v>12.000000000000002</v>
      </c>
      <c r="R3010" s="8">
        <f t="shared" si="562"/>
        <v>17.712297710801909</v>
      </c>
      <c r="S3010" s="8">
        <f t="shared" si="563"/>
        <v>18</v>
      </c>
      <c r="T3010" t="s">
        <v>62</v>
      </c>
    </row>
    <row r="3011" spans="1:20" x14ac:dyDescent="0.35">
      <c r="A3011" s="18" t="s">
        <v>6064</v>
      </c>
      <c r="B3011" s="18" t="s">
        <v>6065</v>
      </c>
      <c r="C3011" s="19">
        <v>152.94999999999999</v>
      </c>
      <c r="D3011" s="20">
        <f t="shared" si="552"/>
        <v>1.6592970372859255E-5</v>
      </c>
      <c r="E3011" s="10">
        <f>SUM($C$5:C3011)/SUM($C$5:$C$3941)</f>
        <v>0.99411035472865572</v>
      </c>
      <c r="F3011" t="str">
        <f t="shared" si="553"/>
        <v>C</v>
      </c>
      <c r="G3011" s="21">
        <v>1.5768041237113399</v>
      </c>
      <c r="H3011" s="22">
        <f t="shared" si="554"/>
        <v>0.94608247422680392</v>
      </c>
      <c r="I3011" s="23">
        <v>1.865384615384615</v>
      </c>
      <c r="J3011" s="23">
        <v>7.1318914966338802</v>
      </c>
      <c r="K3011" s="24">
        <f t="shared" si="555"/>
        <v>3.8232820394325966</v>
      </c>
      <c r="L3011" t="str">
        <f t="shared" si="556"/>
        <v>Z</v>
      </c>
      <c r="M3011" s="10">
        <f t="shared" si="557"/>
        <v>0.9</v>
      </c>
      <c r="N3011" s="24">
        <f t="shared" si="558"/>
        <v>1.2815515655446006</v>
      </c>
      <c r="O3011" s="25">
        <f t="shared" si="559"/>
        <v>12.925751747803007</v>
      </c>
      <c r="P3011" s="8">
        <f t="shared" si="560"/>
        <v>17</v>
      </c>
      <c r="Q3011" s="8">
        <f t="shared" si="561"/>
        <v>96.999999999999972</v>
      </c>
      <c r="R3011" s="8">
        <f t="shared" si="562"/>
        <v>143.19780674202477</v>
      </c>
      <c r="S3011" s="8">
        <f t="shared" si="563"/>
        <v>144</v>
      </c>
      <c r="T3011" t="s">
        <v>175</v>
      </c>
    </row>
    <row r="3012" spans="1:20" x14ac:dyDescent="0.35">
      <c r="A3012" s="18" t="s">
        <v>6066</v>
      </c>
      <c r="B3012" s="18" t="s">
        <v>6067</v>
      </c>
      <c r="C3012" s="19">
        <v>152.9</v>
      </c>
      <c r="D3012" s="20">
        <f t="shared" si="552"/>
        <v>1.6587546060870745E-5</v>
      </c>
      <c r="E3012" s="10">
        <f>SUM($C$5:C3012)/SUM($C$5:$C$3941)</f>
        <v>0.99412694227471665</v>
      </c>
      <c r="F3012" t="str">
        <f t="shared" si="553"/>
        <v>C</v>
      </c>
      <c r="G3012" s="21">
        <v>10.921428571428571</v>
      </c>
      <c r="H3012" s="22">
        <f t="shared" si="554"/>
        <v>6.5528571428571425</v>
      </c>
      <c r="I3012" s="23">
        <v>0.26923076923076922</v>
      </c>
      <c r="J3012" s="23">
        <v>0.88816586985091039</v>
      </c>
      <c r="K3012" s="24">
        <f t="shared" si="555"/>
        <v>3.2989018023033818</v>
      </c>
      <c r="L3012" t="str">
        <f t="shared" si="556"/>
        <v>Z</v>
      </c>
      <c r="M3012" s="10">
        <f t="shared" si="557"/>
        <v>0.9</v>
      </c>
      <c r="N3012" s="24">
        <f t="shared" si="558"/>
        <v>1.2815515655446006</v>
      </c>
      <c r="O3012" s="25">
        <f t="shared" si="559"/>
        <v>1.6097008135896107</v>
      </c>
      <c r="P3012" s="8">
        <f t="shared" si="560"/>
        <v>3</v>
      </c>
      <c r="Q3012" s="8">
        <f t="shared" si="561"/>
        <v>14</v>
      </c>
      <c r="R3012" s="8">
        <f t="shared" si="562"/>
        <v>20.671103696076621</v>
      </c>
      <c r="S3012" s="8">
        <f t="shared" si="563"/>
        <v>21</v>
      </c>
      <c r="T3012" t="s">
        <v>62</v>
      </c>
    </row>
    <row r="3013" spans="1:20" x14ac:dyDescent="0.35">
      <c r="A3013" s="18" t="s">
        <v>6068</v>
      </c>
      <c r="B3013" s="18" t="s">
        <v>6069</v>
      </c>
      <c r="C3013" s="19">
        <v>152.85</v>
      </c>
      <c r="D3013" s="20">
        <f t="shared" ref="D3013:D3076" si="564">C3013/SUM($C$5:$C$3941)</f>
        <v>1.6582121748882231E-5</v>
      </c>
      <c r="E3013" s="10">
        <f>SUM($C$5:C3013)/SUM($C$5:$C$3941)</f>
        <v>0.99414352439646547</v>
      </c>
      <c r="F3013" t="str">
        <f t="shared" ref="F3013:F3076" si="565">IF(E3013-D3013&lt;CutA,"A",IF(E3013-D3013&lt;CutB,"B","C"))</f>
        <v>C</v>
      </c>
      <c r="G3013" s="21">
        <v>1.3291304347826089</v>
      </c>
      <c r="H3013" s="22">
        <f t="shared" ref="H3013:H3076" si="566">G3013*CostRatio</f>
        <v>0.7974782608695653</v>
      </c>
      <c r="I3013" s="23">
        <v>2.2115384615384621</v>
      </c>
      <c r="J3013" s="23">
        <v>13.3891037619219</v>
      </c>
      <c r="K3013" s="24">
        <f t="shared" ref="K3013:K3076" si="567">IF(I3013&gt;0,J3013/I3013,0)</f>
        <v>6.0542034401733797</v>
      </c>
      <c r="L3013" t="str">
        <f t="shared" ref="L3013:L3076" si="568">IF(K3013&lt;=CutX,"X",IF(K3013&lt;=CutY,"Y","Z"))</f>
        <v>Z</v>
      </c>
      <c r="M3013" s="10">
        <f t="shared" ref="M3013:M3076" si="569">_xlfn.XLOOKUP(F3013,TargetClass,TargetLevel)</f>
        <v>0.9</v>
      </c>
      <c r="N3013" s="24">
        <f t="shared" ref="N3013:N3076" si="570">_xlfn.NORM.S.INV(M3013)</f>
        <v>1.2815515655446006</v>
      </c>
      <c r="O3013" s="25">
        <f t="shared" ref="O3013:O3076" si="571">N3013*J3013*SQRT(LeadTime)</f>
        <v>24.266245698474364</v>
      </c>
      <c r="P3013" s="8">
        <f t="shared" ref="P3013:P3076" si="572">ROUNDUP(ROUND(I3013*LeadTime+O3013,6),0)</f>
        <v>29</v>
      </c>
      <c r="Q3013" s="8">
        <f t="shared" ref="Q3013:Q3076" si="573">I3013*WeeksPerYear</f>
        <v>115.00000000000003</v>
      </c>
      <c r="R3013" s="8">
        <f t="shared" ref="R3013:R3076" si="574">SQRT(2*Q3013*OrderCost/(HoldingRate*H3013))</f>
        <v>169.82612157461656</v>
      </c>
      <c r="S3013" s="8">
        <f t="shared" ref="S3013:S3076" si="575">MAX(ROUNDUP(ROUND(R3013,6),0),ROUNDUP(ROUND(I3013,6),0))</f>
        <v>170</v>
      </c>
      <c r="T3013" t="s">
        <v>62</v>
      </c>
    </row>
    <row r="3014" spans="1:20" x14ac:dyDescent="0.35">
      <c r="A3014" s="18" t="s">
        <v>6070</v>
      </c>
      <c r="B3014" s="18" t="s">
        <v>6071</v>
      </c>
      <c r="C3014" s="19">
        <v>152.66999999999999</v>
      </c>
      <c r="D3014" s="20">
        <f t="shared" si="564"/>
        <v>1.6562594225723587E-5</v>
      </c>
      <c r="E3014" s="10">
        <f>SUM($C$5:C3014)/SUM($C$5:$C$3941)</f>
        <v>0.99416008699069125</v>
      </c>
      <c r="F3014" t="str">
        <f t="shared" si="565"/>
        <v>C</v>
      </c>
      <c r="G3014" s="21">
        <v>3.1157142857142861</v>
      </c>
      <c r="H3014" s="22">
        <f t="shared" si="566"/>
        <v>1.8694285714285717</v>
      </c>
      <c r="I3014" s="23">
        <v>0.94230769230769229</v>
      </c>
      <c r="J3014" s="23">
        <v>5.6962783224662141</v>
      </c>
      <c r="K3014" s="24">
        <f t="shared" si="567"/>
        <v>6.0450300564947579</v>
      </c>
      <c r="L3014" t="str">
        <f t="shared" si="568"/>
        <v>Z</v>
      </c>
      <c r="M3014" s="10">
        <f t="shared" si="569"/>
        <v>0.9</v>
      </c>
      <c r="N3014" s="24">
        <f t="shared" si="570"/>
        <v>1.2815515655446006</v>
      </c>
      <c r="O3014" s="25">
        <f t="shared" si="571"/>
        <v>10.323864225548215</v>
      </c>
      <c r="P3014" s="8">
        <f t="shared" si="572"/>
        <v>13</v>
      </c>
      <c r="Q3014" s="8">
        <f t="shared" si="573"/>
        <v>49</v>
      </c>
      <c r="R3014" s="8">
        <f t="shared" si="574"/>
        <v>72.403339834119208</v>
      </c>
      <c r="S3014" s="8">
        <f t="shared" si="575"/>
        <v>73</v>
      </c>
      <c r="T3014" t="s">
        <v>62</v>
      </c>
    </row>
    <row r="3015" spans="1:20" x14ac:dyDescent="0.35">
      <c r="A3015" s="18" t="s">
        <v>6072</v>
      </c>
      <c r="B3015" s="18" t="s">
        <v>6073</v>
      </c>
      <c r="C3015" s="19">
        <v>152.46</v>
      </c>
      <c r="D3015" s="20">
        <f t="shared" si="564"/>
        <v>1.6539812115371837E-5</v>
      </c>
      <c r="E3015" s="10">
        <f>SUM($C$5:C3015)/SUM($C$5:$C$3941)</f>
        <v>0.99417662680280672</v>
      </c>
      <c r="F3015" t="str">
        <f t="shared" si="565"/>
        <v>C</v>
      </c>
      <c r="G3015" s="21">
        <v>0.44709677419354837</v>
      </c>
      <c r="H3015" s="22">
        <f t="shared" si="566"/>
        <v>0.26825806451612899</v>
      </c>
      <c r="I3015" s="23">
        <v>6.5576923076923066</v>
      </c>
      <c r="J3015" s="23">
        <v>11.776369595280441</v>
      </c>
      <c r="K3015" s="24">
        <f t="shared" si="567"/>
        <v>1.7958100262597743</v>
      </c>
      <c r="L3015" t="str">
        <f t="shared" si="568"/>
        <v>Y</v>
      </c>
      <c r="M3015" s="10">
        <f t="shared" si="569"/>
        <v>0.9</v>
      </c>
      <c r="N3015" s="24">
        <f t="shared" si="570"/>
        <v>1.2815515655446006</v>
      </c>
      <c r="O3015" s="25">
        <f t="shared" si="571"/>
        <v>21.343346284897155</v>
      </c>
      <c r="P3015" s="8">
        <f t="shared" si="572"/>
        <v>35</v>
      </c>
      <c r="Q3015" s="8">
        <f t="shared" si="573"/>
        <v>340.99999999999994</v>
      </c>
      <c r="R3015" s="8">
        <f t="shared" si="574"/>
        <v>504.21503769007546</v>
      </c>
      <c r="S3015" s="8">
        <f t="shared" si="575"/>
        <v>505</v>
      </c>
      <c r="T3015" t="s">
        <v>62</v>
      </c>
    </row>
    <row r="3016" spans="1:20" x14ac:dyDescent="0.35">
      <c r="A3016" s="18" t="s">
        <v>6074</v>
      </c>
      <c r="B3016" s="18" t="s">
        <v>6075</v>
      </c>
      <c r="C3016" s="19">
        <v>152.44</v>
      </c>
      <c r="D3016" s="20">
        <f t="shared" si="564"/>
        <v>1.653764239057643E-5</v>
      </c>
      <c r="E3016" s="10">
        <f>SUM($C$5:C3016)/SUM($C$5:$C$3941)</f>
        <v>0.99419316444519723</v>
      </c>
      <c r="F3016" t="str">
        <f t="shared" si="565"/>
        <v>C</v>
      </c>
      <c r="G3016" s="21">
        <v>0.91831325301204814</v>
      </c>
      <c r="H3016" s="22">
        <f t="shared" si="566"/>
        <v>0.55098795180722882</v>
      </c>
      <c r="I3016" s="23">
        <v>3.192307692307693</v>
      </c>
      <c r="J3016" s="23">
        <v>5.6361524267871683</v>
      </c>
      <c r="K3016" s="24">
        <f t="shared" si="567"/>
        <v>1.7655417240538114</v>
      </c>
      <c r="L3016" t="str">
        <f t="shared" si="568"/>
        <v>Y</v>
      </c>
      <c r="M3016" s="10">
        <f t="shared" si="569"/>
        <v>0.9</v>
      </c>
      <c r="N3016" s="24">
        <f t="shared" si="570"/>
        <v>1.2815515655446006</v>
      </c>
      <c r="O3016" s="25">
        <f t="shared" si="571"/>
        <v>10.214892797487588</v>
      </c>
      <c r="P3016" s="8">
        <f t="shared" si="572"/>
        <v>17</v>
      </c>
      <c r="Q3016" s="8">
        <f t="shared" si="573"/>
        <v>166.00000000000003</v>
      </c>
      <c r="R3016" s="8">
        <f t="shared" si="574"/>
        <v>245.46975583989993</v>
      </c>
      <c r="S3016" s="8">
        <f t="shared" si="575"/>
        <v>246</v>
      </c>
      <c r="T3016" t="s">
        <v>62</v>
      </c>
    </row>
    <row r="3017" spans="1:20" x14ac:dyDescent="0.35">
      <c r="A3017" s="18" t="s">
        <v>6076</v>
      </c>
      <c r="B3017" s="18" t="s">
        <v>6077</v>
      </c>
      <c r="C3017" s="19">
        <v>152.15</v>
      </c>
      <c r="D3017" s="20">
        <f t="shared" si="564"/>
        <v>1.6506181381043059E-5</v>
      </c>
      <c r="E3017" s="10">
        <f>SUM($C$5:C3017)/SUM($C$5:$C$3941)</f>
        <v>0.99420967062657828</v>
      </c>
      <c r="F3017" t="str">
        <f t="shared" si="565"/>
        <v>C</v>
      </c>
      <c r="G3017" s="21">
        <v>8.9499999999999993</v>
      </c>
      <c r="H3017" s="22">
        <f t="shared" si="566"/>
        <v>5.3699999999999992</v>
      </c>
      <c r="I3017" s="23">
        <v>0.32692307692307693</v>
      </c>
      <c r="J3017" s="23">
        <v>1.0236641959762389</v>
      </c>
      <c r="K3017" s="24">
        <f t="shared" si="567"/>
        <v>3.1312081288684954</v>
      </c>
      <c r="L3017" t="str">
        <f t="shared" si="568"/>
        <v>Z</v>
      </c>
      <c r="M3017" s="10">
        <f t="shared" si="569"/>
        <v>0.9</v>
      </c>
      <c r="N3017" s="24">
        <f t="shared" si="570"/>
        <v>1.2815515655446006</v>
      </c>
      <c r="O3017" s="25">
        <f t="shared" si="571"/>
        <v>1.855276300340283</v>
      </c>
      <c r="P3017" s="8">
        <f t="shared" si="572"/>
        <v>3</v>
      </c>
      <c r="Q3017" s="8">
        <f t="shared" si="573"/>
        <v>17</v>
      </c>
      <c r="R3017" s="8">
        <f t="shared" si="574"/>
        <v>25.162414701177649</v>
      </c>
      <c r="S3017" s="8">
        <f t="shared" si="575"/>
        <v>26</v>
      </c>
      <c r="T3017" t="s">
        <v>62</v>
      </c>
    </row>
    <row r="3018" spans="1:20" x14ac:dyDescent="0.35">
      <c r="A3018" s="18" t="s">
        <v>6078</v>
      </c>
      <c r="B3018" s="18" t="s">
        <v>6079</v>
      </c>
      <c r="C3018" s="19">
        <v>151.35</v>
      </c>
      <c r="D3018" s="20">
        <f t="shared" si="564"/>
        <v>1.6419392389226861E-5</v>
      </c>
      <c r="E3018" s="10">
        <f>SUM($C$5:C3018)/SUM($C$5:$C$3941)</f>
        <v>0.99422609001896745</v>
      </c>
      <c r="F3018" t="str">
        <f t="shared" si="565"/>
        <v>C</v>
      </c>
      <c r="G3018" s="21">
        <v>1.3276315789473689</v>
      </c>
      <c r="H3018" s="22">
        <f t="shared" si="566"/>
        <v>0.79657894736842139</v>
      </c>
      <c r="I3018" s="23">
        <v>2.192307692307693</v>
      </c>
      <c r="J3018" s="23">
        <v>7.5512327562301493</v>
      </c>
      <c r="K3018" s="24">
        <f t="shared" si="567"/>
        <v>3.4444219589821725</v>
      </c>
      <c r="L3018" t="str">
        <f t="shared" si="568"/>
        <v>Z</v>
      </c>
      <c r="M3018" s="10">
        <f t="shared" si="569"/>
        <v>0.9</v>
      </c>
      <c r="N3018" s="24">
        <f t="shared" si="570"/>
        <v>1.2815515655446006</v>
      </c>
      <c r="O3018" s="25">
        <f t="shared" si="571"/>
        <v>13.685760648907387</v>
      </c>
      <c r="P3018" s="8">
        <f t="shared" si="572"/>
        <v>19</v>
      </c>
      <c r="Q3018" s="8">
        <f t="shared" si="573"/>
        <v>114.00000000000003</v>
      </c>
      <c r="R3018" s="8">
        <f t="shared" si="574"/>
        <v>169.18155459231232</v>
      </c>
      <c r="S3018" s="8">
        <f t="shared" si="575"/>
        <v>170</v>
      </c>
      <c r="T3018" t="s">
        <v>62</v>
      </c>
    </row>
    <row r="3019" spans="1:20" x14ac:dyDescent="0.35">
      <c r="A3019" s="18" t="s">
        <v>6080</v>
      </c>
      <c r="B3019" s="18" t="s">
        <v>6081</v>
      </c>
      <c r="C3019" s="19">
        <v>150.47</v>
      </c>
      <c r="D3019" s="20">
        <f t="shared" si="564"/>
        <v>1.6323924498229046E-5</v>
      </c>
      <c r="E3019" s="10">
        <f>SUM($C$5:C3019)/SUM($C$5:$C$3941)</f>
        <v>0.9942424139434658</v>
      </c>
      <c r="F3019" t="str">
        <f t="shared" si="565"/>
        <v>C</v>
      </c>
      <c r="G3019" s="21">
        <v>2.7358181818181819</v>
      </c>
      <c r="H3019" s="22">
        <f t="shared" si="566"/>
        <v>1.6414909090909091</v>
      </c>
      <c r="I3019" s="23">
        <v>1.0576923076923079</v>
      </c>
      <c r="J3019" s="23">
        <v>4.1369376830773206</v>
      </c>
      <c r="K3019" s="24">
        <f t="shared" si="567"/>
        <v>3.9112865367276477</v>
      </c>
      <c r="L3019" t="str">
        <f t="shared" si="568"/>
        <v>Z</v>
      </c>
      <c r="M3019" s="10">
        <f t="shared" si="569"/>
        <v>0.9</v>
      </c>
      <c r="N3019" s="24">
        <f t="shared" si="570"/>
        <v>1.2815515655446006</v>
      </c>
      <c r="O3019" s="25">
        <f t="shared" si="571"/>
        <v>7.4977345789440388</v>
      </c>
      <c r="P3019" s="8">
        <f t="shared" si="572"/>
        <v>10</v>
      </c>
      <c r="Q3019" s="8">
        <f t="shared" si="573"/>
        <v>55.000000000000014</v>
      </c>
      <c r="R3019" s="8">
        <f t="shared" si="574"/>
        <v>81.861010563012499</v>
      </c>
      <c r="S3019" s="8">
        <f t="shared" si="575"/>
        <v>82</v>
      </c>
      <c r="T3019" t="s">
        <v>62</v>
      </c>
    </row>
    <row r="3020" spans="1:20" x14ac:dyDescent="0.35">
      <c r="A3020" s="18" t="s">
        <v>6082</v>
      </c>
      <c r="B3020" s="18" t="s">
        <v>6083</v>
      </c>
      <c r="C3020" s="19">
        <v>150.22</v>
      </c>
      <c r="D3020" s="20">
        <f t="shared" si="564"/>
        <v>1.6296802938286482E-5</v>
      </c>
      <c r="E3020" s="10">
        <f>SUM($C$5:C3020)/SUM($C$5:$C$3941)</f>
        <v>0.99425871074640415</v>
      </c>
      <c r="F3020" t="str">
        <f t="shared" si="565"/>
        <v>C</v>
      </c>
      <c r="G3020" s="21">
        <v>1.5328571428571429</v>
      </c>
      <c r="H3020" s="22">
        <f t="shared" si="566"/>
        <v>0.91971428571428571</v>
      </c>
      <c r="I3020" s="23">
        <v>1.884615384615385</v>
      </c>
      <c r="J3020" s="23">
        <v>3.3586519597042712</v>
      </c>
      <c r="K3020" s="24">
        <f t="shared" si="567"/>
        <v>1.782141856169613</v>
      </c>
      <c r="L3020" t="str">
        <f t="shared" si="568"/>
        <v>Y</v>
      </c>
      <c r="M3020" s="10">
        <f t="shared" si="569"/>
        <v>0.9</v>
      </c>
      <c r="N3020" s="24">
        <f t="shared" si="570"/>
        <v>1.2815515655446006</v>
      </c>
      <c r="O3020" s="25">
        <f t="shared" si="571"/>
        <v>6.0871791808526039</v>
      </c>
      <c r="P3020" s="8">
        <f t="shared" si="572"/>
        <v>10</v>
      </c>
      <c r="Q3020" s="8">
        <f t="shared" si="573"/>
        <v>98.000000000000028</v>
      </c>
      <c r="R3020" s="8">
        <f t="shared" si="574"/>
        <v>145.98275973056667</v>
      </c>
      <c r="S3020" s="8">
        <f t="shared" si="575"/>
        <v>146</v>
      </c>
      <c r="T3020" t="s">
        <v>175</v>
      </c>
    </row>
    <row r="3021" spans="1:20" x14ac:dyDescent="0.35">
      <c r="A3021" s="18" t="s">
        <v>6084</v>
      </c>
      <c r="B3021" s="18" t="s">
        <v>6085</v>
      </c>
      <c r="C3021" s="19">
        <v>149.80000000000001</v>
      </c>
      <c r="D3021" s="20">
        <f t="shared" si="564"/>
        <v>1.6251238717582981E-5</v>
      </c>
      <c r="E3021" s="10">
        <f>SUM($C$5:C3021)/SUM($C$5:$C$3941)</f>
        <v>0.99427496198512177</v>
      </c>
      <c r="F3021" t="str">
        <f t="shared" si="565"/>
        <v>C</v>
      </c>
      <c r="G3021" s="21">
        <v>0.58515625000000004</v>
      </c>
      <c r="H3021" s="22">
        <f t="shared" si="566"/>
        <v>0.35109375000000004</v>
      </c>
      <c r="I3021" s="23">
        <v>4.9230769230769234</v>
      </c>
      <c r="J3021" s="23">
        <v>15.63912408389977</v>
      </c>
      <c r="K3021" s="24">
        <f t="shared" si="567"/>
        <v>3.1766970795421403</v>
      </c>
      <c r="L3021" t="str">
        <f t="shared" si="568"/>
        <v>Z</v>
      </c>
      <c r="M3021" s="10">
        <f t="shared" si="569"/>
        <v>0.9</v>
      </c>
      <c r="N3021" s="24">
        <f t="shared" si="570"/>
        <v>1.2815515655446006</v>
      </c>
      <c r="O3021" s="25">
        <f t="shared" si="571"/>
        <v>28.344154640740868</v>
      </c>
      <c r="P3021" s="8">
        <f t="shared" si="572"/>
        <v>39</v>
      </c>
      <c r="Q3021" s="8">
        <f t="shared" si="573"/>
        <v>256</v>
      </c>
      <c r="R3021" s="8">
        <f t="shared" si="574"/>
        <v>381.87693770326285</v>
      </c>
      <c r="S3021" s="8">
        <f t="shared" si="575"/>
        <v>382</v>
      </c>
      <c r="T3021" t="s">
        <v>62</v>
      </c>
    </row>
    <row r="3022" spans="1:20" x14ac:dyDescent="0.35">
      <c r="A3022" s="18" t="s">
        <v>6086</v>
      </c>
      <c r="B3022" s="18" t="s">
        <v>6087</v>
      </c>
      <c r="C3022" s="19">
        <v>149.75</v>
      </c>
      <c r="D3022" s="20">
        <f t="shared" si="564"/>
        <v>1.6245814405594467E-5</v>
      </c>
      <c r="E3022" s="10">
        <f>SUM($C$5:C3022)/SUM($C$5:$C$3941)</f>
        <v>0.9942912077995274</v>
      </c>
      <c r="F3022" t="str">
        <f t="shared" si="565"/>
        <v>C</v>
      </c>
      <c r="G3022" s="21">
        <v>29.95</v>
      </c>
      <c r="H3022" s="22">
        <f t="shared" si="566"/>
        <v>17.97</v>
      </c>
      <c r="I3022" s="23">
        <v>9.6153846153846159E-2</v>
      </c>
      <c r="J3022" s="23">
        <v>0.40870984888200612</v>
      </c>
      <c r="K3022" s="24">
        <f t="shared" si="567"/>
        <v>4.250582428372863</v>
      </c>
      <c r="L3022" t="str">
        <f t="shared" si="568"/>
        <v>Z</v>
      </c>
      <c r="M3022" s="10">
        <f t="shared" si="569"/>
        <v>0.9</v>
      </c>
      <c r="N3022" s="24">
        <f t="shared" si="570"/>
        <v>1.2815515655446006</v>
      </c>
      <c r="O3022" s="25">
        <f t="shared" si="571"/>
        <v>0.74074066410352923</v>
      </c>
      <c r="P3022" s="8">
        <f t="shared" si="572"/>
        <v>1</v>
      </c>
      <c r="Q3022" s="8">
        <f t="shared" si="573"/>
        <v>5</v>
      </c>
      <c r="R3022" s="8">
        <f t="shared" si="574"/>
        <v>7.4597789998609771</v>
      </c>
      <c r="S3022" s="8">
        <f t="shared" si="575"/>
        <v>8</v>
      </c>
      <c r="T3022" t="s">
        <v>62</v>
      </c>
    </row>
    <row r="3023" spans="1:20" x14ac:dyDescent="0.35">
      <c r="A3023" s="18" t="s">
        <v>6088</v>
      </c>
      <c r="B3023" s="18" t="s">
        <v>6089</v>
      </c>
      <c r="C3023" s="19">
        <v>149.56</v>
      </c>
      <c r="D3023" s="20">
        <f t="shared" si="564"/>
        <v>1.622520202003812E-5</v>
      </c>
      <c r="E3023" s="10">
        <f>SUM($C$5:C3023)/SUM($C$5:$C$3941)</f>
        <v>0.99430743300154745</v>
      </c>
      <c r="F3023" t="str">
        <f t="shared" si="565"/>
        <v>C</v>
      </c>
      <c r="G3023" s="21">
        <v>0.85954022988505752</v>
      </c>
      <c r="H3023" s="22">
        <f t="shared" si="566"/>
        <v>0.51572413793103444</v>
      </c>
      <c r="I3023" s="23">
        <v>3.3461538461538458</v>
      </c>
      <c r="J3023" s="23">
        <v>8.2340389045564777</v>
      </c>
      <c r="K3023" s="24">
        <f t="shared" si="567"/>
        <v>2.4607472588329706</v>
      </c>
      <c r="L3023" t="str">
        <f t="shared" si="568"/>
        <v>Z</v>
      </c>
      <c r="M3023" s="10">
        <f t="shared" si="569"/>
        <v>0.9</v>
      </c>
      <c r="N3023" s="24">
        <f t="shared" si="570"/>
        <v>1.2815515655446006</v>
      </c>
      <c r="O3023" s="25">
        <f t="shared" si="571"/>
        <v>14.923270048665541</v>
      </c>
      <c r="P3023" s="8">
        <f t="shared" si="572"/>
        <v>22</v>
      </c>
      <c r="Q3023" s="8">
        <f t="shared" si="573"/>
        <v>173.99999999999997</v>
      </c>
      <c r="R3023" s="8">
        <f t="shared" si="574"/>
        <v>259.76515408501575</v>
      </c>
      <c r="S3023" s="8">
        <f t="shared" si="575"/>
        <v>260</v>
      </c>
      <c r="T3023" t="s">
        <v>175</v>
      </c>
    </row>
    <row r="3024" spans="1:20" x14ac:dyDescent="0.35">
      <c r="A3024" s="18" t="s">
        <v>6090</v>
      </c>
      <c r="B3024" s="18" t="s">
        <v>6091</v>
      </c>
      <c r="C3024" s="19">
        <v>149.25</v>
      </c>
      <c r="D3024" s="20">
        <f t="shared" si="564"/>
        <v>1.6191571285709343E-5</v>
      </c>
      <c r="E3024" s="10">
        <f>SUM($C$5:C3024)/SUM($C$5:$C$3941)</f>
        <v>0.99432362457283319</v>
      </c>
      <c r="F3024" t="str">
        <f t="shared" si="565"/>
        <v>C</v>
      </c>
      <c r="G3024" s="21">
        <v>9.9499999999999993</v>
      </c>
      <c r="H3024" s="22">
        <f t="shared" si="566"/>
        <v>5.97</v>
      </c>
      <c r="I3024" s="23">
        <v>0.28846153846153838</v>
      </c>
      <c r="J3024" s="23">
        <v>0.66676092847932111</v>
      </c>
      <c r="K3024" s="24">
        <f t="shared" si="567"/>
        <v>2.3114378853949806</v>
      </c>
      <c r="L3024" t="str">
        <f t="shared" si="568"/>
        <v>Z</v>
      </c>
      <c r="M3024" s="10">
        <f t="shared" si="569"/>
        <v>0.9</v>
      </c>
      <c r="N3024" s="24">
        <f t="shared" si="570"/>
        <v>1.2815515655446006</v>
      </c>
      <c r="O3024" s="25">
        <f t="shared" si="571"/>
        <v>1.2084292421899656</v>
      </c>
      <c r="P3024" s="8">
        <f t="shared" si="572"/>
        <v>2</v>
      </c>
      <c r="Q3024" s="8">
        <f t="shared" si="573"/>
        <v>14.999999999999996</v>
      </c>
      <c r="R3024" s="8">
        <f t="shared" si="574"/>
        <v>22.416791983111015</v>
      </c>
      <c r="S3024" s="8">
        <f t="shared" si="575"/>
        <v>23</v>
      </c>
      <c r="T3024" t="s">
        <v>175</v>
      </c>
    </row>
    <row r="3025" spans="1:20" x14ac:dyDescent="0.35">
      <c r="A3025" s="18" t="s">
        <v>6092</v>
      </c>
      <c r="B3025" s="18" t="s">
        <v>6093</v>
      </c>
      <c r="C3025" s="19">
        <v>149.24</v>
      </c>
      <c r="D3025" s="20">
        <f t="shared" si="564"/>
        <v>1.6190486423311643E-5</v>
      </c>
      <c r="E3025" s="10">
        <f>SUM($C$5:C3025)/SUM($C$5:$C$3941)</f>
        <v>0.9943398150592565</v>
      </c>
      <c r="F3025" t="str">
        <f t="shared" si="565"/>
        <v>C</v>
      </c>
      <c r="G3025" s="21">
        <v>2.5731034482758619</v>
      </c>
      <c r="H3025" s="22">
        <f t="shared" si="566"/>
        <v>1.5438620689655171</v>
      </c>
      <c r="I3025" s="23">
        <v>1.115384615384615</v>
      </c>
      <c r="J3025" s="23">
        <v>2.646891229821084</v>
      </c>
      <c r="K3025" s="24">
        <f t="shared" si="567"/>
        <v>2.3730748957016625</v>
      </c>
      <c r="L3025" t="str">
        <f t="shared" si="568"/>
        <v>Z</v>
      </c>
      <c r="M3025" s="10">
        <f t="shared" si="569"/>
        <v>0.9</v>
      </c>
      <c r="N3025" s="24">
        <f t="shared" si="570"/>
        <v>1.2815515655446006</v>
      </c>
      <c r="O3025" s="25">
        <f t="shared" si="571"/>
        <v>4.7971928563764958</v>
      </c>
      <c r="P3025" s="8">
        <f t="shared" si="572"/>
        <v>8</v>
      </c>
      <c r="Q3025" s="8">
        <f t="shared" si="573"/>
        <v>57.999999999999979</v>
      </c>
      <c r="R3025" s="8">
        <f t="shared" si="574"/>
        <v>86.681166275006461</v>
      </c>
      <c r="S3025" s="8">
        <f t="shared" si="575"/>
        <v>87</v>
      </c>
      <c r="T3025" t="s">
        <v>62</v>
      </c>
    </row>
    <row r="3026" spans="1:20" x14ac:dyDescent="0.35">
      <c r="A3026" s="18" t="s">
        <v>6094</v>
      </c>
      <c r="B3026" s="18" t="s">
        <v>6095</v>
      </c>
      <c r="C3026" s="19">
        <v>148.75</v>
      </c>
      <c r="D3026" s="20">
        <f t="shared" si="564"/>
        <v>1.6137328165824222E-5</v>
      </c>
      <c r="E3026" s="10">
        <f>SUM($C$5:C3026)/SUM($C$5:$C$3941)</f>
        <v>0.99435595238742236</v>
      </c>
      <c r="F3026" t="str">
        <f t="shared" si="565"/>
        <v>C</v>
      </c>
      <c r="G3026" s="21">
        <v>1.2093495934959351</v>
      </c>
      <c r="H3026" s="22">
        <f t="shared" si="566"/>
        <v>0.72560975609756106</v>
      </c>
      <c r="I3026" s="23">
        <v>2.365384615384615</v>
      </c>
      <c r="J3026" s="23">
        <v>4.6527615504395738</v>
      </c>
      <c r="K3026" s="24">
        <f t="shared" si="567"/>
        <v>1.9670211432752673</v>
      </c>
      <c r="L3026" t="str">
        <f t="shared" si="568"/>
        <v>Y</v>
      </c>
      <c r="M3026" s="10">
        <f t="shared" si="569"/>
        <v>0.9</v>
      </c>
      <c r="N3026" s="24">
        <f t="shared" si="570"/>
        <v>1.2815515655446006</v>
      </c>
      <c r="O3026" s="25">
        <f t="shared" si="571"/>
        <v>8.4326073624493745</v>
      </c>
      <c r="P3026" s="8">
        <f t="shared" si="572"/>
        <v>14</v>
      </c>
      <c r="Q3026" s="8">
        <f t="shared" si="573"/>
        <v>122.99999999999997</v>
      </c>
      <c r="R3026" s="8">
        <f t="shared" si="574"/>
        <v>184.12637238701942</v>
      </c>
      <c r="S3026" s="8">
        <f t="shared" si="575"/>
        <v>185</v>
      </c>
      <c r="T3026" t="s">
        <v>62</v>
      </c>
    </row>
    <row r="3027" spans="1:20" x14ac:dyDescent="0.35">
      <c r="A3027" s="18" t="s">
        <v>6096</v>
      </c>
      <c r="B3027" s="18" t="s">
        <v>6097</v>
      </c>
      <c r="C3027" s="19">
        <v>148.63999999999999</v>
      </c>
      <c r="D3027" s="20">
        <f t="shared" si="564"/>
        <v>1.6125394679449491E-5</v>
      </c>
      <c r="E3027" s="10">
        <f>SUM($C$5:C3027)/SUM($C$5:$C$3941)</f>
        <v>0.9943720777821019</v>
      </c>
      <c r="F3027" t="str">
        <f t="shared" si="565"/>
        <v>C</v>
      </c>
      <c r="G3027" s="21">
        <v>4.9546666666666672</v>
      </c>
      <c r="H3027" s="22">
        <f t="shared" si="566"/>
        <v>2.9728000000000003</v>
      </c>
      <c r="I3027" s="23">
        <v>0.57692307692307687</v>
      </c>
      <c r="J3027" s="23">
        <v>1.242170046869336</v>
      </c>
      <c r="K3027" s="24">
        <f t="shared" si="567"/>
        <v>2.1530947479068492</v>
      </c>
      <c r="L3027" t="str">
        <f t="shared" si="568"/>
        <v>Z</v>
      </c>
      <c r="M3027" s="10">
        <f t="shared" si="569"/>
        <v>0.9</v>
      </c>
      <c r="N3027" s="24">
        <f t="shared" si="570"/>
        <v>1.2815515655446006</v>
      </c>
      <c r="O3027" s="25">
        <f t="shared" si="571"/>
        <v>2.2512935960913012</v>
      </c>
      <c r="P3027" s="8">
        <f t="shared" si="572"/>
        <v>4</v>
      </c>
      <c r="Q3027" s="8">
        <f t="shared" si="573"/>
        <v>29.999999999999996</v>
      </c>
      <c r="R3027" s="8">
        <f t="shared" si="574"/>
        <v>44.925485489882178</v>
      </c>
      <c r="S3027" s="8">
        <f t="shared" si="575"/>
        <v>45</v>
      </c>
      <c r="T3027" t="s">
        <v>62</v>
      </c>
    </row>
    <row r="3028" spans="1:20" x14ac:dyDescent="0.35">
      <c r="A3028" s="18" t="s">
        <v>6098</v>
      </c>
      <c r="B3028" s="18" t="s">
        <v>6099</v>
      </c>
      <c r="C3028" s="19">
        <v>148.38</v>
      </c>
      <c r="D3028" s="20">
        <f t="shared" si="564"/>
        <v>1.6097188257109227E-5</v>
      </c>
      <c r="E3028" s="10">
        <f>SUM($C$5:C3028)/SUM($C$5:$C$3941)</f>
        <v>0.99438817497035903</v>
      </c>
      <c r="F3028" t="str">
        <f t="shared" si="565"/>
        <v>C</v>
      </c>
      <c r="G3028" s="21">
        <v>7.4227113556778385E-2</v>
      </c>
      <c r="H3028" s="22">
        <f t="shared" si="566"/>
        <v>4.4536268134067032E-2</v>
      </c>
      <c r="I3028" s="23">
        <v>38.442307692307693</v>
      </c>
      <c r="J3028" s="23">
        <v>186.2000203725203</v>
      </c>
      <c r="K3028" s="24">
        <f t="shared" si="567"/>
        <v>4.8436223408559558</v>
      </c>
      <c r="L3028" t="str">
        <f t="shared" si="568"/>
        <v>Z</v>
      </c>
      <c r="M3028" s="10">
        <f t="shared" si="569"/>
        <v>0.9</v>
      </c>
      <c r="N3028" s="24">
        <f t="shared" si="570"/>
        <v>1.2815515655446006</v>
      </c>
      <c r="O3028" s="25">
        <f t="shared" si="571"/>
        <v>337.46660895037627</v>
      </c>
      <c r="P3028" s="8">
        <f t="shared" si="572"/>
        <v>415</v>
      </c>
      <c r="Q3028" s="8">
        <f t="shared" si="573"/>
        <v>1999</v>
      </c>
      <c r="R3028" s="8">
        <f t="shared" si="574"/>
        <v>2996.156424163672</v>
      </c>
      <c r="S3028" s="8">
        <f t="shared" si="575"/>
        <v>2997</v>
      </c>
      <c r="T3028" t="s">
        <v>62</v>
      </c>
    </row>
    <row r="3029" spans="1:20" x14ac:dyDescent="0.35">
      <c r="A3029" s="18" t="s">
        <v>6100</v>
      </c>
      <c r="B3029" s="18" t="s">
        <v>6101</v>
      </c>
      <c r="C3029" s="19">
        <v>147.94999999999999</v>
      </c>
      <c r="D3029" s="20">
        <f t="shared" si="564"/>
        <v>1.6050539174008023E-5</v>
      </c>
      <c r="E3029" s="10">
        <f>SUM($C$5:C3029)/SUM($C$5:$C$3941)</f>
        <v>0.994404225509533</v>
      </c>
      <c r="F3029" t="str">
        <f t="shared" si="565"/>
        <v>C</v>
      </c>
      <c r="G3029" s="21">
        <v>1.174206349206349</v>
      </c>
      <c r="H3029" s="22">
        <f t="shared" si="566"/>
        <v>0.70452380952380944</v>
      </c>
      <c r="I3029" s="23">
        <v>2.4230769230769229</v>
      </c>
      <c r="J3029" s="23">
        <v>13.78311862295174</v>
      </c>
      <c r="K3029" s="24">
        <f t="shared" si="567"/>
        <v>5.688271177726115</v>
      </c>
      <c r="L3029" t="str">
        <f t="shared" si="568"/>
        <v>Z</v>
      </c>
      <c r="M3029" s="10">
        <f t="shared" si="569"/>
        <v>0.9</v>
      </c>
      <c r="N3029" s="24">
        <f t="shared" si="570"/>
        <v>1.2815515655446006</v>
      </c>
      <c r="O3029" s="25">
        <f t="shared" si="571"/>
        <v>24.980353348740859</v>
      </c>
      <c r="P3029" s="8">
        <f t="shared" si="572"/>
        <v>30</v>
      </c>
      <c r="Q3029" s="8">
        <f t="shared" si="573"/>
        <v>125.99999999999999</v>
      </c>
      <c r="R3029" s="8">
        <f t="shared" si="574"/>
        <v>189.12652068021265</v>
      </c>
      <c r="S3029" s="8">
        <f t="shared" si="575"/>
        <v>190</v>
      </c>
      <c r="T3029" t="s">
        <v>62</v>
      </c>
    </row>
    <row r="3030" spans="1:20" x14ac:dyDescent="0.35">
      <c r="A3030" s="18" t="s">
        <v>6102</v>
      </c>
      <c r="B3030" s="18" t="s">
        <v>6103</v>
      </c>
      <c r="C3030" s="19">
        <v>147.5</v>
      </c>
      <c r="D3030" s="20">
        <f t="shared" si="564"/>
        <v>1.6001720366111412E-5</v>
      </c>
      <c r="E3030" s="10">
        <f>SUM($C$5:C3030)/SUM($C$5:$C$3941)</f>
        <v>0.99442022722989909</v>
      </c>
      <c r="F3030" t="str">
        <f t="shared" si="565"/>
        <v>C</v>
      </c>
      <c r="G3030" s="21">
        <v>2.95</v>
      </c>
      <c r="H3030" s="22">
        <f t="shared" si="566"/>
        <v>1.77</v>
      </c>
      <c r="I3030" s="23">
        <v>0.96153846153846156</v>
      </c>
      <c r="J3030" s="23">
        <v>2.1047242701583651</v>
      </c>
      <c r="K3030" s="24">
        <f t="shared" si="567"/>
        <v>2.1889132409646996</v>
      </c>
      <c r="L3030" t="str">
        <f t="shared" si="568"/>
        <v>Z</v>
      </c>
      <c r="M3030" s="10">
        <f t="shared" si="569"/>
        <v>0.9</v>
      </c>
      <c r="N3030" s="24">
        <f t="shared" si="570"/>
        <v>1.2815515655446006</v>
      </c>
      <c r="O3030" s="25">
        <f t="shared" si="571"/>
        <v>3.8145761789117536</v>
      </c>
      <c r="P3030" s="8">
        <f t="shared" si="572"/>
        <v>6</v>
      </c>
      <c r="Q3030" s="8">
        <f t="shared" si="573"/>
        <v>50</v>
      </c>
      <c r="R3030" s="8">
        <f t="shared" si="574"/>
        <v>75.164602800282879</v>
      </c>
      <c r="S3030" s="8">
        <f t="shared" si="575"/>
        <v>76</v>
      </c>
      <c r="T3030" t="s">
        <v>175</v>
      </c>
    </row>
    <row r="3031" spans="1:20" x14ac:dyDescent="0.35">
      <c r="A3031" s="18" t="s">
        <v>6104</v>
      </c>
      <c r="B3031" s="18" t="s">
        <v>6105</v>
      </c>
      <c r="C3031" s="19">
        <v>147.49</v>
      </c>
      <c r="D3031" s="20">
        <f t="shared" si="564"/>
        <v>1.6000635503713709E-5</v>
      </c>
      <c r="E3031" s="10">
        <f>SUM($C$5:C3031)/SUM($C$5:$C$3941)</f>
        <v>0.99443622786540287</v>
      </c>
      <c r="F3031" t="str">
        <f t="shared" si="565"/>
        <v>C</v>
      </c>
      <c r="G3031" s="21">
        <v>2.077323943661971</v>
      </c>
      <c r="H3031" s="22">
        <f t="shared" si="566"/>
        <v>1.2463943661971826</v>
      </c>
      <c r="I3031" s="23">
        <v>1.365384615384615</v>
      </c>
      <c r="J3031" s="23">
        <v>6.7881928813395156</v>
      </c>
      <c r="K3031" s="24">
        <f t="shared" si="567"/>
        <v>4.9716342229528863</v>
      </c>
      <c r="L3031" t="str">
        <f t="shared" si="568"/>
        <v>Z</v>
      </c>
      <c r="M3031" s="10">
        <f t="shared" si="569"/>
        <v>0.9</v>
      </c>
      <c r="N3031" s="24">
        <f t="shared" si="570"/>
        <v>1.2815515655446006</v>
      </c>
      <c r="O3031" s="25">
        <f t="shared" si="571"/>
        <v>12.302836637631264</v>
      </c>
      <c r="P3031" s="8">
        <f t="shared" si="572"/>
        <v>16</v>
      </c>
      <c r="Q3031" s="8">
        <f t="shared" si="573"/>
        <v>70.999999999999972</v>
      </c>
      <c r="R3031" s="8">
        <f t="shared" si="574"/>
        <v>106.73735425312788</v>
      </c>
      <c r="S3031" s="8">
        <f t="shared" si="575"/>
        <v>107</v>
      </c>
      <c r="T3031" t="s">
        <v>62</v>
      </c>
    </row>
    <row r="3032" spans="1:20" x14ac:dyDescent="0.35">
      <c r="A3032" s="18" t="s">
        <v>6106</v>
      </c>
      <c r="B3032" s="18" t="s">
        <v>6107</v>
      </c>
      <c r="C3032" s="19">
        <v>147.35</v>
      </c>
      <c r="D3032" s="20">
        <f t="shared" si="564"/>
        <v>1.5985447430145875E-5</v>
      </c>
      <c r="E3032" s="10">
        <f>SUM($C$5:C3032)/SUM($C$5:$C$3941)</f>
        <v>0.99445221331283296</v>
      </c>
      <c r="F3032" t="str">
        <f t="shared" si="565"/>
        <v>C</v>
      </c>
      <c r="G3032" s="21">
        <v>1.160236220472441</v>
      </c>
      <c r="H3032" s="22">
        <f t="shared" si="566"/>
        <v>0.69614173228346454</v>
      </c>
      <c r="I3032" s="23">
        <v>2.442307692307693</v>
      </c>
      <c r="J3032" s="23">
        <v>7.8800155806018486</v>
      </c>
      <c r="K3032" s="24">
        <f t="shared" si="567"/>
        <v>3.2264630723724097</v>
      </c>
      <c r="L3032" t="str">
        <f t="shared" si="568"/>
        <v>Z</v>
      </c>
      <c r="M3032" s="10">
        <f t="shared" si="569"/>
        <v>0.9</v>
      </c>
      <c r="N3032" s="24">
        <f t="shared" si="570"/>
        <v>1.2815515655446006</v>
      </c>
      <c r="O3032" s="25">
        <f t="shared" si="571"/>
        <v>14.281642564494003</v>
      </c>
      <c r="P3032" s="8">
        <f t="shared" si="572"/>
        <v>20</v>
      </c>
      <c r="Q3032" s="8">
        <f t="shared" si="573"/>
        <v>127.00000000000003</v>
      </c>
      <c r="R3032" s="8">
        <f t="shared" si="574"/>
        <v>191.01524221277899</v>
      </c>
      <c r="S3032" s="8">
        <f t="shared" si="575"/>
        <v>192</v>
      </c>
      <c r="T3032" t="s">
        <v>62</v>
      </c>
    </row>
    <row r="3033" spans="1:20" x14ac:dyDescent="0.35">
      <c r="A3033" s="18" t="s">
        <v>6108</v>
      </c>
      <c r="B3033" s="18" t="s">
        <v>6109</v>
      </c>
      <c r="C3033" s="19">
        <v>147.18</v>
      </c>
      <c r="D3033" s="20">
        <f t="shared" si="564"/>
        <v>1.5967004769384935E-5</v>
      </c>
      <c r="E3033" s="10">
        <f>SUM($C$5:C3033)/SUM($C$5:$C$3941)</f>
        <v>0.99446818031760231</v>
      </c>
      <c r="F3033" t="str">
        <f t="shared" si="565"/>
        <v>C</v>
      </c>
      <c r="G3033" s="21">
        <v>2.0441666666666669</v>
      </c>
      <c r="H3033" s="22">
        <f t="shared" si="566"/>
        <v>1.2265000000000001</v>
      </c>
      <c r="I3033" s="23">
        <v>1.384615384615385</v>
      </c>
      <c r="J3033" s="23">
        <v>4.1734635362473371</v>
      </c>
      <c r="K3033" s="24">
        <f t="shared" si="567"/>
        <v>3.014168109511965</v>
      </c>
      <c r="L3033" t="str">
        <f t="shared" si="568"/>
        <v>Z</v>
      </c>
      <c r="M3033" s="10">
        <f t="shared" si="569"/>
        <v>0.9</v>
      </c>
      <c r="N3033" s="24">
        <f t="shared" si="570"/>
        <v>1.2815515655446006</v>
      </c>
      <c r="O3033" s="25">
        <f t="shared" si="571"/>
        <v>7.5639335824868112</v>
      </c>
      <c r="P3033" s="8">
        <f t="shared" si="572"/>
        <v>11</v>
      </c>
      <c r="Q3033" s="8">
        <f t="shared" si="573"/>
        <v>72.000000000000028</v>
      </c>
      <c r="R3033" s="8">
        <f t="shared" si="574"/>
        <v>108.35462907541577</v>
      </c>
      <c r="S3033" s="8">
        <f t="shared" si="575"/>
        <v>109</v>
      </c>
      <c r="T3033" t="s">
        <v>62</v>
      </c>
    </row>
    <row r="3034" spans="1:20" x14ac:dyDescent="0.35">
      <c r="A3034" s="18" t="s">
        <v>6110</v>
      </c>
      <c r="B3034" s="18" t="s">
        <v>6111</v>
      </c>
      <c r="C3034" s="19">
        <v>147.05000000000001</v>
      </c>
      <c r="D3034" s="20">
        <f t="shared" si="564"/>
        <v>1.5952901558214801E-5</v>
      </c>
      <c r="E3034" s="10">
        <f>SUM($C$5:C3034)/SUM($C$5:$C$3941)</f>
        <v>0.99448413321916063</v>
      </c>
      <c r="F3034" t="str">
        <f t="shared" si="565"/>
        <v>C</v>
      </c>
      <c r="G3034" s="21">
        <v>4.201428571428572</v>
      </c>
      <c r="H3034" s="22">
        <f t="shared" si="566"/>
        <v>2.5208571428571429</v>
      </c>
      <c r="I3034" s="23">
        <v>0.67307692307692313</v>
      </c>
      <c r="J3034" s="23">
        <v>3.5131191316524548</v>
      </c>
      <c r="K3034" s="24">
        <f t="shared" si="567"/>
        <v>5.2194912813122185</v>
      </c>
      <c r="L3034" t="str">
        <f t="shared" si="568"/>
        <v>Z</v>
      </c>
      <c r="M3034" s="10">
        <f t="shared" si="569"/>
        <v>0.9</v>
      </c>
      <c r="N3034" s="24">
        <f t="shared" si="570"/>
        <v>1.2815515655446006</v>
      </c>
      <c r="O3034" s="25">
        <f t="shared" si="571"/>
        <v>6.3671335686513784</v>
      </c>
      <c r="P3034" s="8">
        <f t="shared" si="572"/>
        <v>8</v>
      </c>
      <c r="Q3034" s="8">
        <f t="shared" si="573"/>
        <v>35</v>
      </c>
      <c r="R3034" s="8">
        <f t="shared" si="574"/>
        <v>52.695666583346934</v>
      </c>
      <c r="S3034" s="8">
        <f t="shared" si="575"/>
        <v>53</v>
      </c>
      <c r="T3034" t="s">
        <v>175</v>
      </c>
    </row>
    <row r="3035" spans="1:20" x14ac:dyDescent="0.35">
      <c r="A3035" s="18" t="s">
        <v>6112</v>
      </c>
      <c r="B3035" s="18" t="s">
        <v>6113</v>
      </c>
      <c r="C3035" s="19">
        <v>146.53</v>
      </c>
      <c r="D3035" s="20">
        <f t="shared" si="564"/>
        <v>1.5896488713534273E-5</v>
      </c>
      <c r="E3035" s="10">
        <f>SUM($C$5:C3035)/SUM($C$5:$C$3941)</f>
        <v>0.9945000297078741</v>
      </c>
      <c r="F3035" t="str">
        <f t="shared" si="565"/>
        <v>C</v>
      </c>
      <c r="G3035" s="21">
        <v>1.2523931623931619</v>
      </c>
      <c r="H3035" s="22">
        <f t="shared" si="566"/>
        <v>0.75143589743589712</v>
      </c>
      <c r="I3035" s="23">
        <v>2.25</v>
      </c>
      <c r="J3035" s="23">
        <v>4.8904669170404036</v>
      </c>
      <c r="K3035" s="24">
        <f t="shared" si="567"/>
        <v>2.1735408520179571</v>
      </c>
      <c r="L3035" t="str">
        <f t="shared" si="568"/>
        <v>Z</v>
      </c>
      <c r="M3035" s="10">
        <f t="shared" si="569"/>
        <v>0.9</v>
      </c>
      <c r="N3035" s="24">
        <f t="shared" si="570"/>
        <v>1.2815515655446006</v>
      </c>
      <c r="O3035" s="25">
        <f t="shared" si="571"/>
        <v>8.8634216224886639</v>
      </c>
      <c r="P3035" s="8">
        <f t="shared" si="572"/>
        <v>14</v>
      </c>
      <c r="Q3035" s="8">
        <f t="shared" si="573"/>
        <v>117</v>
      </c>
      <c r="R3035" s="8">
        <f t="shared" si="574"/>
        <v>176.46637302724443</v>
      </c>
      <c r="S3035" s="8">
        <f t="shared" si="575"/>
        <v>177</v>
      </c>
      <c r="T3035" t="s">
        <v>62</v>
      </c>
    </row>
    <row r="3036" spans="1:20" x14ac:dyDescent="0.35">
      <c r="A3036" s="18" t="s">
        <v>6114</v>
      </c>
      <c r="B3036" s="18" t="s">
        <v>6115</v>
      </c>
      <c r="C3036" s="19">
        <v>146.25</v>
      </c>
      <c r="D3036" s="20">
        <f t="shared" si="564"/>
        <v>1.5866112566398602E-5</v>
      </c>
      <c r="E3036" s="10">
        <f>SUM($C$5:C3036)/SUM($C$5:$C$3941)</f>
        <v>0.99451589582044042</v>
      </c>
      <c r="F3036" t="str">
        <f t="shared" si="565"/>
        <v>C</v>
      </c>
      <c r="G3036" s="21">
        <v>1.25</v>
      </c>
      <c r="H3036" s="22">
        <f t="shared" si="566"/>
        <v>0.75</v>
      </c>
      <c r="I3036" s="23">
        <v>2.25</v>
      </c>
      <c r="J3036" s="23">
        <v>4.9343732343314164</v>
      </c>
      <c r="K3036" s="24">
        <f t="shared" si="567"/>
        <v>2.1930547708139629</v>
      </c>
      <c r="L3036" t="str">
        <f t="shared" si="568"/>
        <v>Z</v>
      </c>
      <c r="M3036" s="10">
        <f t="shared" si="569"/>
        <v>0.9</v>
      </c>
      <c r="N3036" s="24">
        <f t="shared" si="570"/>
        <v>1.2815515655446006</v>
      </c>
      <c r="O3036" s="25">
        <f t="shared" si="571"/>
        <v>8.9429968877225452</v>
      </c>
      <c r="P3036" s="8">
        <f t="shared" si="572"/>
        <v>14</v>
      </c>
      <c r="Q3036" s="8">
        <f t="shared" si="573"/>
        <v>117</v>
      </c>
      <c r="R3036" s="8">
        <f t="shared" si="574"/>
        <v>176.63521732655693</v>
      </c>
      <c r="S3036" s="8">
        <f t="shared" si="575"/>
        <v>177</v>
      </c>
      <c r="T3036" t="s">
        <v>62</v>
      </c>
    </row>
    <row r="3037" spans="1:20" x14ac:dyDescent="0.35">
      <c r="A3037" s="18" t="s">
        <v>6116</v>
      </c>
      <c r="B3037" s="18" t="s">
        <v>6117</v>
      </c>
      <c r="C3037" s="19">
        <v>146.16</v>
      </c>
      <c r="D3037" s="20">
        <f t="shared" si="564"/>
        <v>1.5856348804819279E-5</v>
      </c>
      <c r="E3037" s="10">
        <f>SUM($C$5:C3037)/SUM($C$5:$C$3941)</f>
        <v>0.99453175216924528</v>
      </c>
      <c r="F3037" t="str">
        <f t="shared" si="565"/>
        <v>C</v>
      </c>
      <c r="G3037" s="21">
        <v>1.218</v>
      </c>
      <c r="H3037" s="22">
        <f t="shared" si="566"/>
        <v>0.73080000000000001</v>
      </c>
      <c r="I3037" s="23">
        <v>2.307692307692307</v>
      </c>
      <c r="J3037" s="23">
        <v>9.2217527608313379</v>
      </c>
      <c r="K3037" s="24">
        <f t="shared" si="567"/>
        <v>3.9960928630269144</v>
      </c>
      <c r="L3037" t="str">
        <f t="shared" si="568"/>
        <v>Z</v>
      </c>
      <c r="M3037" s="10">
        <f t="shared" si="569"/>
        <v>0.9</v>
      </c>
      <c r="N3037" s="24">
        <f t="shared" si="570"/>
        <v>1.2815515655446006</v>
      </c>
      <c r="O3037" s="25">
        <f t="shared" si="571"/>
        <v>16.713390398940049</v>
      </c>
      <c r="P3037" s="8">
        <f t="shared" si="572"/>
        <v>22</v>
      </c>
      <c r="Q3037" s="8">
        <f t="shared" si="573"/>
        <v>119.99999999999997</v>
      </c>
      <c r="R3037" s="8">
        <f t="shared" si="574"/>
        <v>181.22009407318743</v>
      </c>
      <c r="S3037" s="8">
        <f t="shared" si="575"/>
        <v>182</v>
      </c>
      <c r="T3037" t="s">
        <v>62</v>
      </c>
    </row>
    <row r="3038" spans="1:20" x14ac:dyDescent="0.35">
      <c r="A3038" s="18" t="s">
        <v>6118</v>
      </c>
      <c r="B3038" s="18" t="s">
        <v>6119</v>
      </c>
      <c r="C3038" s="19">
        <v>145.54</v>
      </c>
      <c r="D3038" s="20">
        <f t="shared" si="564"/>
        <v>1.5789087336161727E-5</v>
      </c>
      <c r="E3038" s="10">
        <f>SUM($C$5:C3038)/SUM($C$5:$C$3941)</f>
        <v>0.9945475412565814</v>
      </c>
      <c r="F3038" t="str">
        <f t="shared" si="565"/>
        <v>C</v>
      </c>
      <c r="G3038" s="21">
        <v>2.0791428571428572</v>
      </c>
      <c r="H3038" s="22">
        <f t="shared" si="566"/>
        <v>1.2474857142857143</v>
      </c>
      <c r="I3038" s="23">
        <v>1.346153846153846</v>
      </c>
      <c r="J3038" s="23">
        <v>6.7819963958352396</v>
      </c>
      <c r="K3038" s="24">
        <f t="shared" si="567"/>
        <v>5.0380544654776074</v>
      </c>
      <c r="L3038" t="str">
        <f t="shared" si="568"/>
        <v>Z</v>
      </c>
      <c r="M3038" s="10">
        <f t="shared" si="569"/>
        <v>0.9</v>
      </c>
      <c r="N3038" s="24">
        <f t="shared" si="570"/>
        <v>1.2815515655446006</v>
      </c>
      <c r="O3038" s="25">
        <f t="shared" si="571"/>
        <v>12.291606204109534</v>
      </c>
      <c r="P3038" s="8">
        <f t="shared" si="572"/>
        <v>15</v>
      </c>
      <c r="Q3038" s="8">
        <f t="shared" si="573"/>
        <v>70</v>
      </c>
      <c r="R3038" s="8">
        <f t="shared" si="574"/>
        <v>105.93664807228588</v>
      </c>
      <c r="S3038" s="8">
        <f t="shared" si="575"/>
        <v>106</v>
      </c>
      <c r="T3038" t="s">
        <v>62</v>
      </c>
    </row>
    <row r="3039" spans="1:20" x14ac:dyDescent="0.35">
      <c r="A3039" s="18" t="s">
        <v>6120</v>
      </c>
      <c r="B3039" s="18" t="s">
        <v>6121</v>
      </c>
      <c r="C3039" s="19">
        <v>145.06</v>
      </c>
      <c r="D3039" s="20">
        <f t="shared" si="564"/>
        <v>1.573701394107201E-5</v>
      </c>
      <c r="E3039" s="10">
        <f>SUM($C$5:C3039)/SUM($C$5:$C$3941)</f>
        <v>0.99456327827052249</v>
      </c>
      <c r="F3039" t="str">
        <f t="shared" si="565"/>
        <v>C</v>
      </c>
      <c r="G3039" s="21">
        <v>5.0020689655172417</v>
      </c>
      <c r="H3039" s="22">
        <f t="shared" si="566"/>
        <v>3.0012413793103447</v>
      </c>
      <c r="I3039" s="23">
        <v>0.55769230769230771</v>
      </c>
      <c r="J3039" s="23">
        <v>1.194980704388668</v>
      </c>
      <c r="K3039" s="24">
        <f t="shared" si="567"/>
        <v>2.1427240216624392</v>
      </c>
      <c r="L3039" t="str">
        <f t="shared" si="568"/>
        <v>Z</v>
      </c>
      <c r="M3039" s="10">
        <f t="shared" si="569"/>
        <v>0.9</v>
      </c>
      <c r="N3039" s="24">
        <f t="shared" si="570"/>
        <v>1.2815515655446006</v>
      </c>
      <c r="O3039" s="25">
        <f t="shared" si="571"/>
        <v>2.165768216697201</v>
      </c>
      <c r="P3039" s="8">
        <f t="shared" si="572"/>
        <v>4</v>
      </c>
      <c r="Q3039" s="8">
        <f t="shared" si="573"/>
        <v>29</v>
      </c>
      <c r="R3039" s="8">
        <f t="shared" si="574"/>
        <v>43.960592173341944</v>
      </c>
      <c r="S3039" s="8">
        <f t="shared" si="575"/>
        <v>44</v>
      </c>
      <c r="T3039" t="s">
        <v>62</v>
      </c>
    </row>
    <row r="3040" spans="1:20" x14ac:dyDescent="0.35">
      <c r="A3040" s="18" t="s">
        <v>6122</v>
      </c>
      <c r="B3040" s="18" t="s">
        <v>6123</v>
      </c>
      <c r="C3040" s="19">
        <v>144.97</v>
      </c>
      <c r="D3040" s="20">
        <f t="shared" si="564"/>
        <v>1.5727250179492686E-5</v>
      </c>
      <c r="E3040" s="10">
        <f>SUM($C$5:C3040)/SUM($C$5:$C$3941)</f>
        <v>0.99457900552070211</v>
      </c>
      <c r="F3040" t="str">
        <f t="shared" si="565"/>
        <v>C</v>
      </c>
      <c r="G3040" s="21">
        <v>2.338225806451613</v>
      </c>
      <c r="H3040" s="22">
        <f t="shared" si="566"/>
        <v>1.4029354838709678</v>
      </c>
      <c r="I3040" s="23">
        <v>1.1923076923076921</v>
      </c>
      <c r="J3040" s="23">
        <v>5.2581904795428773</v>
      </c>
      <c r="K3040" s="24">
        <f t="shared" si="567"/>
        <v>4.4100952409069301</v>
      </c>
      <c r="L3040" t="str">
        <f t="shared" si="568"/>
        <v>Z</v>
      </c>
      <c r="M3040" s="10">
        <f t="shared" si="569"/>
        <v>0.9</v>
      </c>
      <c r="N3040" s="24">
        <f t="shared" si="570"/>
        <v>1.2815515655446006</v>
      </c>
      <c r="O3040" s="25">
        <f t="shared" si="571"/>
        <v>9.5298792491881272</v>
      </c>
      <c r="P3040" s="8">
        <f t="shared" si="572"/>
        <v>12</v>
      </c>
      <c r="Q3040" s="8">
        <f t="shared" si="573"/>
        <v>61.999999999999986</v>
      </c>
      <c r="R3040" s="8">
        <f t="shared" si="574"/>
        <v>94.013883481036203</v>
      </c>
      <c r="S3040" s="8">
        <f t="shared" si="575"/>
        <v>95</v>
      </c>
      <c r="T3040" t="s">
        <v>62</v>
      </c>
    </row>
    <row r="3041" spans="1:20" x14ac:dyDescent="0.35">
      <c r="A3041" s="18" t="s">
        <v>6124</v>
      </c>
      <c r="B3041" s="18" t="s">
        <v>6125</v>
      </c>
      <c r="C3041" s="19">
        <v>144.66999999999999</v>
      </c>
      <c r="D3041" s="20">
        <f t="shared" si="564"/>
        <v>1.5694704307561612E-5</v>
      </c>
      <c r="E3041" s="10">
        <f>SUM($C$5:C3041)/SUM($C$5:$C$3941)</f>
        <v>0.99459470022500962</v>
      </c>
      <c r="F3041" t="str">
        <f t="shared" si="565"/>
        <v>C</v>
      </c>
      <c r="G3041" s="21">
        <v>4.988620689655173</v>
      </c>
      <c r="H3041" s="22">
        <f t="shared" si="566"/>
        <v>2.9931724137931037</v>
      </c>
      <c r="I3041" s="23">
        <v>0.55769230769230771</v>
      </c>
      <c r="J3041" s="23">
        <v>1.274385073372168</v>
      </c>
      <c r="K3041" s="24">
        <f t="shared" si="567"/>
        <v>2.285104269494922</v>
      </c>
      <c r="L3041" t="str">
        <f t="shared" si="568"/>
        <v>Z</v>
      </c>
      <c r="M3041" s="10">
        <f t="shared" si="569"/>
        <v>0.9</v>
      </c>
      <c r="N3041" s="24">
        <f t="shared" si="570"/>
        <v>1.2815515655446006</v>
      </c>
      <c r="O3041" s="25">
        <f t="shared" si="571"/>
        <v>2.3096797108157099</v>
      </c>
      <c r="P3041" s="8">
        <f t="shared" si="572"/>
        <v>4</v>
      </c>
      <c r="Q3041" s="8">
        <f t="shared" si="573"/>
        <v>29</v>
      </c>
      <c r="R3041" s="8">
        <f t="shared" si="574"/>
        <v>44.01980656441409</v>
      </c>
      <c r="S3041" s="8">
        <f t="shared" si="575"/>
        <v>45</v>
      </c>
      <c r="T3041" t="s">
        <v>62</v>
      </c>
    </row>
    <row r="3042" spans="1:20" x14ac:dyDescent="0.35">
      <c r="A3042" s="18" t="s">
        <v>6126</v>
      </c>
      <c r="B3042" s="18" t="s">
        <v>6127</v>
      </c>
      <c r="C3042" s="19">
        <v>144.55000000000001</v>
      </c>
      <c r="D3042" s="20">
        <f t="shared" si="564"/>
        <v>1.5681685958789185E-5</v>
      </c>
      <c r="E3042" s="10">
        <f>SUM($C$5:C3042)/SUM($C$5:$C$3941)</f>
        <v>0.99461038191096851</v>
      </c>
      <c r="F3042" t="str">
        <f t="shared" si="565"/>
        <v>C</v>
      </c>
      <c r="G3042" s="21">
        <v>2.95</v>
      </c>
      <c r="H3042" s="22">
        <f t="shared" si="566"/>
        <v>1.77</v>
      </c>
      <c r="I3042" s="23">
        <v>0.94230769230769229</v>
      </c>
      <c r="J3042" s="23">
        <v>2.5546072299959359</v>
      </c>
      <c r="K3042" s="24">
        <f t="shared" si="567"/>
        <v>2.7110117542814014</v>
      </c>
      <c r="L3042" t="str">
        <f t="shared" si="568"/>
        <v>Z</v>
      </c>
      <c r="M3042" s="10">
        <f t="shared" si="569"/>
        <v>0.9</v>
      </c>
      <c r="N3042" s="24">
        <f t="shared" si="570"/>
        <v>1.2815515655446006</v>
      </c>
      <c r="O3042" s="25">
        <f t="shared" si="571"/>
        <v>4.6299384789652356</v>
      </c>
      <c r="P3042" s="8">
        <f t="shared" si="572"/>
        <v>7</v>
      </c>
      <c r="Q3042" s="8">
        <f t="shared" si="573"/>
        <v>49</v>
      </c>
      <c r="R3042" s="8">
        <f t="shared" si="574"/>
        <v>74.409160483382749</v>
      </c>
      <c r="S3042" s="8">
        <f t="shared" si="575"/>
        <v>75</v>
      </c>
      <c r="T3042" t="s">
        <v>62</v>
      </c>
    </row>
    <row r="3043" spans="1:20" x14ac:dyDescent="0.35">
      <c r="A3043" s="18" t="s">
        <v>6128</v>
      </c>
      <c r="B3043" s="18" t="s">
        <v>6129</v>
      </c>
      <c r="C3043" s="19">
        <v>144.44</v>
      </c>
      <c r="D3043" s="20">
        <f t="shared" si="564"/>
        <v>1.5669752472414455E-5</v>
      </c>
      <c r="E3043" s="10">
        <f>SUM($C$5:C3043)/SUM($C$5:$C$3941)</f>
        <v>0.99462605166344087</v>
      </c>
      <c r="F3043" t="str">
        <f t="shared" si="565"/>
        <v>C</v>
      </c>
      <c r="G3043" s="21">
        <v>0.98931506849315065</v>
      </c>
      <c r="H3043" s="22">
        <f t="shared" si="566"/>
        <v>0.59358904109589039</v>
      </c>
      <c r="I3043" s="23">
        <v>2.807692307692307</v>
      </c>
      <c r="J3043" s="23">
        <v>9.1266437392222528</v>
      </c>
      <c r="K3043" s="24">
        <f t="shared" si="567"/>
        <v>3.2505854413668307</v>
      </c>
      <c r="L3043" t="str">
        <f t="shared" si="568"/>
        <v>Z</v>
      </c>
      <c r="M3043" s="10">
        <f t="shared" si="569"/>
        <v>0.9</v>
      </c>
      <c r="N3043" s="24">
        <f t="shared" si="570"/>
        <v>1.2815515655446006</v>
      </c>
      <c r="O3043" s="25">
        <f t="shared" si="571"/>
        <v>16.541015987064082</v>
      </c>
      <c r="P3043" s="8">
        <f t="shared" si="572"/>
        <v>23</v>
      </c>
      <c r="Q3043" s="8">
        <f t="shared" si="573"/>
        <v>145.99999999999997</v>
      </c>
      <c r="R3043" s="8">
        <f t="shared" si="574"/>
        <v>221.79333362270376</v>
      </c>
      <c r="S3043" s="8">
        <f t="shared" si="575"/>
        <v>222</v>
      </c>
      <c r="T3043" t="s">
        <v>62</v>
      </c>
    </row>
    <row r="3044" spans="1:20" x14ac:dyDescent="0.35">
      <c r="A3044" s="18" t="s">
        <v>6130</v>
      </c>
      <c r="B3044" s="18" t="s">
        <v>6131</v>
      </c>
      <c r="C3044" s="19">
        <v>144.38999999999999</v>
      </c>
      <c r="D3044" s="20">
        <f t="shared" si="564"/>
        <v>1.5664328160425941E-5</v>
      </c>
      <c r="E3044" s="10">
        <f>SUM($C$5:C3044)/SUM($C$5:$C$3941)</f>
        <v>0.99464171599160134</v>
      </c>
      <c r="F3044" t="str">
        <f t="shared" si="565"/>
        <v>C</v>
      </c>
      <c r="G3044" s="21">
        <v>2.0054166666666671</v>
      </c>
      <c r="H3044" s="22">
        <f t="shared" si="566"/>
        <v>1.2032500000000002</v>
      </c>
      <c r="I3044" s="23">
        <v>1.384615384615385</v>
      </c>
      <c r="J3044" s="23">
        <v>3.7529274646671218</v>
      </c>
      <c r="K3044" s="24">
        <f t="shared" si="567"/>
        <v>2.7104476133706981</v>
      </c>
      <c r="L3044" t="str">
        <f t="shared" si="568"/>
        <v>Z</v>
      </c>
      <c r="M3044" s="10">
        <f t="shared" si="569"/>
        <v>0.9</v>
      </c>
      <c r="N3044" s="24">
        <f t="shared" si="570"/>
        <v>1.2815515655446006</v>
      </c>
      <c r="O3044" s="25">
        <f t="shared" si="571"/>
        <v>6.8017592189525722</v>
      </c>
      <c r="P3044" s="8">
        <f t="shared" si="572"/>
        <v>10</v>
      </c>
      <c r="Q3044" s="8">
        <f t="shared" si="573"/>
        <v>72.000000000000028</v>
      </c>
      <c r="R3044" s="8">
        <f t="shared" si="574"/>
        <v>109.39647061531498</v>
      </c>
      <c r="S3044" s="8">
        <f t="shared" si="575"/>
        <v>110</v>
      </c>
      <c r="T3044" t="s">
        <v>62</v>
      </c>
    </row>
    <row r="3045" spans="1:20" x14ac:dyDescent="0.35">
      <c r="A3045" s="18" t="s">
        <v>6132</v>
      </c>
      <c r="B3045" s="18" t="s">
        <v>6133</v>
      </c>
      <c r="C3045" s="19">
        <v>143.97999999999999</v>
      </c>
      <c r="D3045" s="20">
        <f t="shared" si="564"/>
        <v>1.561984880212014E-5</v>
      </c>
      <c r="E3045" s="10">
        <f>SUM($C$5:C3045)/SUM($C$5:$C$3941)</f>
        <v>0.9946573358404035</v>
      </c>
      <c r="F3045" t="str">
        <f t="shared" si="565"/>
        <v>C</v>
      </c>
      <c r="G3045" s="21">
        <v>9.5986666666666665</v>
      </c>
      <c r="H3045" s="22">
        <f t="shared" si="566"/>
        <v>5.7591999999999999</v>
      </c>
      <c r="I3045" s="23">
        <v>0.28846153846153838</v>
      </c>
      <c r="J3045" s="23">
        <v>0.99678971884231626</v>
      </c>
      <c r="K3045" s="24">
        <f t="shared" si="567"/>
        <v>3.4555376919866974</v>
      </c>
      <c r="L3045" t="str">
        <f t="shared" si="568"/>
        <v>Z</v>
      </c>
      <c r="M3045" s="10">
        <f t="shared" si="569"/>
        <v>0.9</v>
      </c>
      <c r="N3045" s="24">
        <f t="shared" si="570"/>
        <v>1.2815515655446006</v>
      </c>
      <c r="O3045" s="25">
        <f t="shared" si="571"/>
        <v>1.8065693310953013</v>
      </c>
      <c r="P3045" s="8">
        <f t="shared" si="572"/>
        <v>3</v>
      </c>
      <c r="Q3045" s="8">
        <f t="shared" si="573"/>
        <v>14.999999999999996</v>
      </c>
      <c r="R3045" s="8">
        <f t="shared" si="574"/>
        <v>22.823358239852237</v>
      </c>
      <c r="S3045" s="8">
        <f t="shared" si="575"/>
        <v>23</v>
      </c>
      <c r="T3045" t="s">
        <v>175</v>
      </c>
    </row>
    <row r="3046" spans="1:20" x14ac:dyDescent="0.35">
      <c r="A3046" s="18" t="s">
        <v>6134</v>
      </c>
      <c r="B3046" s="18" t="s">
        <v>6135</v>
      </c>
      <c r="C3046" s="19">
        <v>143.97</v>
      </c>
      <c r="D3046" s="20">
        <f t="shared" si="564"/>
        <v>1.561876393972244E-5</v>
      </c>
      <c r="E3046" s="10">
        <f>SUM($C$5:C3046)/SUM($C$5:$C$3941)</f>
        <v>0.99467295460434335</v>
      </c>
      <c r="F3046" t="str">
        <f t="shared" si="565"/>
        <v>C</v>
      </c>
      <c r="G3046" s="21">
        <v>1.972191780821918</v>
      </c>
      <c r="H3046" s="22">
        <f t="shared" si="566"/>
        <v>1.1833150684931508</v>
      </c>
      <c r="I3046" s="23">
        <v>1.403846153846154</v>
      </c>
      <c r="J3046" s="23">
        <v>6.2253738068240354</v>
      </c>
      <c r="K3046" s="24">
        <f t="shared" si="567"/>
        <v>4.4345128486965724</v>
      </c>
      <c r="L3046" t="str">
        <f t="shared" si="568"/>
        <v>Z</v>
      </c>
      <c r="M3046" s="10">
        <f t="shared" si="569"/>
        <v>0.9</v>
      </c>
      <c r="N3046" s="24">
        <f t="shared" si="570"/>
        <v>1.2815515655446006</v>
      </c>
      <c r="O3046" s="25">
        <f t="shared" si="571"/>
        <v>11.28279032319295</v>
      </c>
      <c r="P3046" s="8">
        <f t="shared" si="572"/>
        <v>15</v>
      </c>
      <c r="Q3046" s="8">
        <f t="shared" si="573"/>
        <v>73</v>
      </c>
      <c r="R3046" s="8">
        <f t="shared" si="574"/>
        <v>111.07753422883782</v>
      </c>
      <c r="S3046" s="8">
        <f t="shared" si="575"/>
        <v>112</v>
      </c>
      <c r="T3046" t="s">
        <v>175</v>
      </c>
    </row>
    <row r="3047" spans="1:20" x14ac:dyDescent="0.35">
      <c r="A3047" s="18" t="s">
        <v>6136</v>
      </c>
      <c r="B3047" s="18" t="s">
        <v>6137</v>
      </c>
      <c r="C3047" s="19">
        <v>143.80000000000001</v>
      </c>
      <c r="D3047" s="20">
        <f t="shared" si="564"/>
        <v>1.56003212789615E-5</v>
      </c>
      <c r="E3047" s="10">
        <f>SUM($C$5:C3047)/SUM($C$5:$C$3941)</f>
        <v>0.99468855492562236</v>
      </c>
      <c r="F3047" t="str">
        <f t="shared" si="565"/>
        <v>C</v>
      </c>
      <c r="G3047" s="21">
        <v>4.9586206896551728</v>
      </c>
      <c r="H3047" s="22">
        <f t="shared" si="566"/>
        <v>2.9751724137931035</v>
      </c>
      <c r="I3047" s="23">
        <v>0.55769230769230771</v>
      </c>
      <c r="J3047" s="23">
        <v>1.2112780730021271</v>
      </c>
      <c r="K3047" s="24">
        <f t="shared" si="567"/>
        <v>2.1719468895210552</v>
      </c>
      <c r="L3047" t="str">
        <f t="shared" si="568"/>
        <v>Z</v>
      </c>
      <c r="M3047" s="10">
        <f t="shared" si="569"/>
        <v>0.9</v>
      </c>
      <c r="N3047" s="24">
        <f t="shared" si="570"/>
        <v>1.2815515655446006</v>
      </c>
      <c r="O3047" s="25">
        <f t="shared" si="571"/>
        <v>2.1953053655642916</v>
      </c>
      <c r="P3047" s="8">
        <f t="shared" si="572"/>
        <v>4</v>
      </c>
      <c r="Q3047" s="8">
        <f t="shared" si="573"/>
        <v>29</v>
      </c>
      <c r="R3047" s="8">
        <f t="shared" si="574"/>
        <v>44.152767207836604</v>
      </c>
      <c r="S3047" s="8">
        <f t="shared" si="575"/>
        <v>45</v>
      </c>
      <c r="T3047" t="s">
        <v>62</v>
      </c>
    </row>
    <row r="3048" spans="1:20" x14ac:dyDescent="0.35">
      <c r="A3048" s="18" t="s">
        <v>6138</v>
      </c>
      <c r="B3048" s="18" t="s">
        <v>6139</v>
      </c>
      <c r="C3048" s="19">
        <v>143.34</v>
      </c>
      <c r="D3048" s="20">
        <f t="shared" si="564"/>
        <v>1.5550417608667186E-5</v>
      </c>
      <c r="E3048" s="10">
        <f>SUM($C$5:C3048)/SUM($C$5:$C$3941)</f>
        <v>0.99470410534323095</v>
      </c>
      <c r="F3048" t="str">
        <f t="shared" si="565"/>
        <v>C</v>
      </c>
      <c r="G3048" s="21">
        <v>7.9633333333333338</v>
      </c>
      <c r="H3048" s="22">
        <f t="shared" si="566"/>
        <v>4.7780000000000005</v>
      </c>
      <c r="I3048" s="23">
        <v>0.34615384615384609</v>
      </c>
      <c r="J3048" s="23">
        <v>0.88305653194592704</v>
      </c>
      <c r="K3048" s="24">
        <f t="shared" si="567"/>
        <v>2.5510522033993452</v>
      </c>
      <c r="L3048" t="str">
        <f t="shared" si="568"/>
        <v>Z</v>
      </c>
      <c r="M3048" s="10">
        <f t="shared" si="569"/>
        <v>0.9</v>
      </c>
      <c r="N3048" s="24">
        <f t="shared" si="570"/>
        <v>1.2815515655446006</v>
      </c>
      <c r="O3048" s="25">
        <f t="shared" si="571"/>
        <v>1.6004407129015077</v>
      </c>
      <c r="P3048" s="8">
        <f t="shared" si="572"/>
        <v>3</v>
      </c>
      <c r="Q3048" s="8">
        <f t="shared" si="573"/>
        <v>17.999999999999996</v>
      </c>
      <c r="R3048" s="8">
        <f t="shared" si="574"/>
        <v>27.449104316028187</v>
      </c>
      <c r="S3048" s="8">
        <f t="shared" si="575"/>
        <v>28</v>
      </c>
      <c r="T3048" t="s">
        <v>62</v>
      </c>
    </row>
    <row r="3049" spans="1:20" x14ac:dyDescent="0.35">
      <c r="A3049" s="18" t="s">
        <v>6140</v>
      </c>
      <c r="B3049" s="18" t="s">
        <v>6141</v>
      </c>
      <c r="C3049" s="19">
        <v>143.28</v>
      </c>
      <c r="D3049" s="20">
        <f t="shared" si="564"/>
        <v>1.5543908434280969E-5</v>
      </c>
      <c r="E3049" s="10">
        <f>SUM($C$5:C3049)/SUM($C$5:$C$3941)</f>
        <v>0.99471964925166523</v>
      </c>
      <c r="F3049" t="str">
        <f t="shared" si="565"/>
        <v>C</v>
      </c>
      <c r="G3049" s="21">
        <v>2.0468571428571418</v>
      </c>
      <c r="H3049" s="22">
        <f t="shared" si="566"/>
        <v>1.228114285714285</v>
      </c>
      <c r="I3049" s="23">
        <v>1.346153846153846</v>
      </c>
      <c r="J3049" s="23">
        <v>6.9051972906591237</v>
      </c>
      <c r="K3049" s="24">
        <f t="shared" si="567"/>
        <v>5.1295751302039205</v>
      </c>
      <c r="L3049" t="str">
        <f t="shared" si="568"/>
        <v>Z</v>
      </c>
      <c r="M3049" s="10">
        <f t="shared" si="569"/>
        <v>0.9</v>
      </c>
      <c r="N3049" s="24">
        <f t="shared" si="570"/>
        <v>1.2815515655446006</v>
      </c>
      <c r="O3049" s="25">
        <f t="shared" si="571"/>
        <v>12.514893978797682</v>
      </c>
      <c r="P3049" s="8">
        <f t="shared" si="572"/>
        <v>16</v>
      </c>
      <c r="Q3049" s="8">
        <f t="shared" si="573"/>
        <v>70</v>
      </c>
      <c r="R3049" s="8">
        <f t="shared" si="574"/>
        <v>106.76886505587289</v>
      </c>
      <c r="S3049" s="8">
        <f t="shared" si="575"/>
        <v>107</v>
      </c>
      <c r="T3049" t="s">
        <v>62</v>
      </c>
    </row>
    <row r="3050" spans="1:20" x14ac:dyDescent="0.35">
      <c r="A3050" s="18" t="s">
        <v>6142</v>
      </c>
      <c r="B3050" s="18" t="s">
        <v>6143</v>
      </c>
      <c r="C3050" s="19">
        <v>143.22999999999999</v>
      </c>
      <c r="D3050" s="20">
        <f t="shared" si="564"/>
        <v>1.5538484122292455E-5</v>
      </c>
      <c r="E3050" s="10">
        <f>SUM($C$5:C3050)/SUM($C$5:$C$3941)</f>
        <v>0.99473518773578751</v>
      </c>
      <c r="F3050" t="str">
        <f t="shared" si="565"/>
        <v>C</v>
      </c>
      <c r="G3050" s="21">
        <v>7.5384210526315787</v>
      </c>
      <c r="H3050" s="22">
        <f t="shared" si="566"/>
        <v>4.5230526315789472</v>
      </c>
      <c r="I3050" s="23">
        <v>0.36538461538461542</v>
      </c>
      <c r="J3050" s="23">
        <v>0.97072534339415106</v>
      </c>
      <c r="K3050" s="24">
        <f t="shared" si="567"/>
        <v>2.6567219924471499</v>
      </c>
      <c r="L3050" t="str">
        <f t="shared" si="568"/>
        <v>Z</v>
      </c>
      <c r="M3050" s="10">
        <f t="shared" si="569"/>
        <v>0.9</v>
      </c>
      <c r="N3050" s="24">
        <f t="shared" si="570"/>
        <v>1.2815515655446006</v>
      </c>
      <c r="O3050" s="25">
        <f t="shared" si="571"/>
        <v>1.7593305801042738</v>
      </c>
      <c r="P3050" s="8">
        <f t="shared" si="572"/>
        <v>3</v>
      </c>
      <c r="Q3050" s="8">
        <f t="shared" si="573"/>
        <v>19</v>
      </c>
      <c r="R3050" s="8">
        <f t="shared" si="574"/>
        <v>28.985178392669695</v>
      </c>
      <c r="S3050" s="8">
        <f t="shared" si="575"/>
        <v>29</v>
      </c>
      <c r="T3050" t="s">
        <v>62</v>
      </c>
    </row>
    <row r="3051" spans="1:20" x14ac:dyDescent="0.35">
      <c r="A3051" s="18" t="s">
        <v>6144</v>
      </c>
      <c r="B3051" s="18" t="s">
        <v>6145</v>
      </c>
      <c r="C3051" s="19">
        <v>142.83000000000001</v>
      </c>
      <c r="D3051" s="20">
        <f t="shared" si="564"/>
        <v>1.5495089626384361E-5</v>
      </c>
      <c r="E3051" s="10">
        <f>SUM($C$5:C3051)/SUM($C$5:$C$3941)</f>
        <v>0.9947506828254139</v>
      </c>
      <c r="F3051" t="str">
        <f t="shared" si="565"/>
        <v>C</v>
      </c>
      <c r="G3051" s="21">
        <v>1.5358064516129031</v>
      </c>
      <c r="H3051" s="22">
        <f t="shared" si="566"/>
        <v>0.92148387096774176</v>
      </c>
      <c r="I3051" s="23">
        <v>1.788461538461539</v>
      </c>
      <c r="J3051" s="23">
        <v>5.6891246042952508</v>
      </c>
      <c r="K3051" s="24">
        <f t="shared" si="567"/>
        <v>3.1810159077779887</v>
      </c>
      <c r="L3051" t="str">
        <f t="shared" si="568"/>
        <v>Z</v>
      </c>
      <c r="M3051" s="10">
        <f t="shared" si="569"/>
        <v>0.9</v>
      </c>
      <c r="N3051" s="24">
        <f t="shared" si="570"/>
        <v>1.2815515655446006</v>
      </c>
      <c r="O3051" s="25">
        <f t="shared" si="571"/>
        <v>10.310898915406403</v>
      </c>
      <c r="P3051" s="8">
        <f t="shared" si="572"/>
        <v>14</v>
      </c>
      <c r="Q3051" s="8">
        <f t="shared" si="573"/>
        <v>93.000000000000028</v>
      </c>
      <c r="R3051" s="8">
        <f t="shared" si="574"/>
        <v>142.07334415249244</v>
      </c>
      <c r="S3051" s="8">
        <f t="shared" si="575"/>
        <v>143</v>
      </c>
      <c r="T3051" t="s">
        <v>175</v>
      </c>
    </row>
    <row r="3052" spans="1:20" x14ac:dyDescent="0.35">
      <c r="A3052" s="18" t="s">
        <v>6146</v>
      </c>
      <c r="B3052" s="18" t="s">
        <v>6147</v>
      </c>
      <c r="C3052" s="19">
        <v>142.66</v>
      </c>
      <c r="D3052" s="20">
        <f t="shared" si="564"/>
        <v>1.5476646965623417E-5</v>
      </c>
      <c r="E3052" s="10">
        <f>SUM($C$5:C3052)/SUM($C$5:$C$3941)</f>
        <v>0.99476615947237956</v>
      </c>
      <c r="F3052" t="str">
        <f t="shared" si="565"/>
        <v>C</v>
      </c>
      <c r="G3052" s="21">
        <v>5.9441666666666668</v>
      </c>
      <c r="H3052" s="22">
        <f t="shared" si="566"/>
        <v>3.5665</v>
      </c>
      <c r="I3052" s="23">
        <v>0.46153846153846162</v>
      </c>
      <c r="J3052" s="23">
        <v>0.89577523576034868</v>
      </c>
      <c r="K3052" s="24">
        <f t="shared" si="567"/>
        <v>1.9408463441474217</v>
      </c>
      <c r="L3052" t="str">
        <f t="shared" si="568"/>
        <v>Y</v>
      </c>
      <c r="M3052" s="10">
        <f t="shared" si="569"/>
        <v>0.9</v>
      </c>
      <c r="N3052" s="24">
        <f t="shared" si="570"/>
        <v>1.2815515655446006</v>
      </c>
      <c r="O3052" s="25">
        <f t="shared" si="571"/>
        <v>1.6234919340448244</v>
      </c>
      <c r="P3052" s="8">
        <f t="shared" si="572"/>
        <v>3</v>
      </c>
      <c r="Q3052" s="8">
        <f t="shared" si="573"/>
        <v>24.000000000000004</v>
      </c>
      <c r="R3052" s="8">
        <f t="shared" si="574"/>
        <v>36.685927588799089</v>
      </c>
      <c r="S3052" s="8">
        <f t="shared" si="575"/>
        <v>37</v>
      </c>
      <c r="T3052" t="s">
        <v>62</v>
      </c>
    </row>
    <row r="3053" spans="1:20" x14ac:dyDescent="0.35">
      <c r="A3053" s="18" t="s">
        <v>6148</v>
      </c>
      <c r="B3053" s="18" t="s">
        <v>6149</v>
      </c>
      <c r="C3053" s="19">
        <v>142.59</v>
      </c>
      <c r="D3053" s="20">
        <f t="shared" si="564"/>
        <v>1.54690529288395E-5</v>
      </c>
      <c r="E3053" s="10">
        <f>SUM($C$5:C3053)/SUM($C$5:$C$3941)</f>
        <v>0.99478162852530838</v>
      </c>
      <c r="F3053" t="str">
        <f t="shared" si="565"/>
        <v>C</v>
      </c>
      <c r="G3053" s="21">
        <v>2.5462500000000001</v>
      </c>
      <c r="H3053" s="22">
        <f t="shared" si="566"/>
        <v>1.5277499999999999</v>
      </c>
      <c r="I3053" s="23">
        <v>1.0769230769230771</v>
      </c>
      <c r="J3053" s="23">
        <v>2.3334410662481049</v>
      </c>
      <c r="K3053" s="24">
        <f t="shared" si="567"/>
        <v>2.1667667043732397</v>
      </c>
      <c r="L3053" t="str">
        <f t="shared" si="568"/>
        <v>Z</v>
      </c>
      <c r="M3053" s="10">
        <f t="shared" si="569"/>
        <v>0.9</v>
      </c>
      <c r="N3053" s="24">
        <f t="shared" si="570"/>
        <v>1.2815515655446006</v>
      </c>
      <c r="O3053" s="25">
        <f t="shared" si="571"/>
        <v>4.2290996651712112</v>
      </c>
      <c r="P3053" s="8">
        <f t="shared" si="572"/>
        <v>7</v>
      </c>
      <c r="Q3053" s="8">
        <f t="shared" si="573"/>
        <v>56.000000000000007</v>
      </c>
      <c r="R3053" s="8">
        <f t="shared" si="574"/>
        <v>85.621506542391415</v>
      </c>
      <c r="S3053" s="8">
        <f t="shared" si="575"/>
        <v>86</v>
      </c>
      <c r="T3053" t="s">
        <v>62</v>
      </c>
    </row>
    <row r="3054" spans="1:20" x14ac:dyDescent="0.35">
      <c r="A3054" s="18" t="s">
        <v>6150</v>
      </c>
      <c r="B3054" s="18" t="s">
        <v>6151</v>
      </c>
      <c r="C3054" s="19">
        <v>141.33000000000001</v>
      </c>
      <c r="D3054" s="20">
        <f t="shared" si="564"/>
        <v>1.5332360266728991E-5</v>
      </c>
      <c r="E3054" s="10">
        <f>SUM($C$5:C3054)/SUM($C$5:$C$3941)</f>
        <v>0.99479696088557512</v>
      </c>
      <c r="F3054" t="str">
        <f t="shared" si="565"/>
        <v>C</v>
      </c>
      <c r="G3054" s="21">
        <v>2.0482608695652171</v>
      </c>
      <c r="H3054" s="22">
        <f t="shared" si="566"/>
        <v>1.2289565217391303</v>
      </c>
      <c r="I3054" s="23">
        <v>1.3269230769230771</v>
      </c>
      <c r="J3054" s="23">
        <v>6.7901923327351659</v>
      </c>
      <c r="K3054" s="24">
        <f t="shared" si="567"/>
        <v>5.1172463956844725</v>
      </c>
      <c r="L3054" t="str">
        <f t="shared" si="568"/>
        <v>Z</v>
      </c>
      <c r="M3054" s="10">
        <f t="shared" si="569"/>
        <v>0.9</v>
      </c>
      <c r="N3054" s="24">
        <f t="shared" si="570"/>
        <v>1.2815515655446006</v>
      </c>
      <c r="O3054" s="25">
        <f t="shared" si="571"/>
        <v>12.306460418557288</v>
      </c>
      <c r="P3054" s="8">
        <f t="shared" si="572"/>
        <v>15</v>
      </c>
      <c r="Q3054" s="8">
        <f t="shared" si="573"/>
        <v>69.000000000000014</v>
      </c>
      <c r="R3054" s="8">
        <f t="shared" si="574"/>
        <v>105.96715727392839</v>
      </c>
      <c r="S3054" s="8">
        <f t="shared" si="575"/>
        <v>106</v>
      </c>
      <c r="T3054" t="s">
        <v>62</v>
      </c>
    </row>
    <row r="3055" spans="1:20" x14ac:dyDescent="0.35">
      <c r="A3055" s="18" t="s">
        <v>6152</v>
      </c>
      <c r="B3055" s="18" t="s">
        <v>6153</v>
      </c>
      <c r="C3055" s="19">
        <v>140.16</v>
      </c>
      <c r="D3055" s="20">
        <f t="shared" si="564"/>
        <v>1.52054313661978E-5</v>
      </c>
      <c r="E3055" s="10">
        <f>SUM($C$5:C3055)/SUM($C$5:$C$3941)</f>
        <v>0.99481216631694136</v>
      </c>
      <c r="F3055" t="str">
        <f t="shared" si="565"/>
        <v>C</v>
      </c>
      <c r="G3055" s="21">
        <v>1.374117647058823</v>
      </c>
      <c r="H3055" s="22">
        <f t="shared" si="566"/>
        <v>0.82447058823529373</v>
      </c>
      <c r="I3055" s="23">
        <v>1.961538461538461</v>
      </c>
      <c r="J3055" s="23">
        <v>5.2354805328886869</v>
      </c>
      <c r="K3055" s="24">
        <f t="shared" si="567"/>
        <v>2.6690685069628608</v>
      </c>
      <c r="L3055" t="str">
        <f t="shared" si="568"/>
        <v>Z</v>
      </c>
      <c r="M3055" s="10">
        <f t="shared" si="569"/>
        <v>0.9</v>
      </c>
      <c r="N3055" s="24">
        <f t="shared" si="570"/>
        <v>1.2815515655446006</v>
      </c>
      <c r="O3055" s="25">
        <f t="shared" si="571"/>
        <v>9.4887200233647313</v>
      </c>
      <c r="P3055" s="8">
        <f t="shared" si="572"/>
        <v>14</v>
      </c>
      <c r="Q3055" s="8">
        <f t="shared" si="573"/>
        <v>101.99999999999997</v>
      </c>
      <c r="R3055" s="8">
        <f t="shared" si="574"/>
        <v>157.29955716699112</v>
      </c>
      <c r="S3055" s="8">
        <f t="shared" si="575"/>
        <v>158</v>
      </c>
      <c r="T3055" t="s">
        <v>175</v>
      </c>
    </row>
    <row r="3056" spans="1:20" x14ac:dyDescent="0.35">
      <c r="A3056" s="18" t="s">
        <v>6154</v>
      </c>
      <c r="B3056" s="18" t="s">
        <v>6155</v>
      </c>
      <c r="C3056" s="19">
        <v>140.13</v>
      </c>
      <c r="D3056" s="20">
        <f t="shared" si="564"/>
        <v>1.5202176779004691E-5</v>
      </c>
      <c r="E3056" s="10">
        <f>SUM($C$5:C3056)/SUM($C$5:$C$3941)</f>
        <v>0.99482736849372044</v>
      </c>
      <c r="F3056" t="str">
        <f t="shared" si="565"/>
        <v>C</v>
      </c>
      <c r="G3056" s="21">
        <v>4.8320689655172409</v>
      </c>
      <c r="H3056" s="22">
        <f t="shared" si="566"/>
        <v>2.8992413793103444</v>
      </c>
      <c r="I3056" s="23">
        <v>0.55769230769230771</v>
      </c>
      <c r="J3056" s="23">
        <v>1.2896794181145541</v>
      </c>
      <c r="K3056" s="24">
        <f t="shared" si="567"/>
        <v>2.3125286117916142</v>
      </c>
      <c r="L3056" t="str">
        <f t="shared" si="568"/>
        <v>Z</v>
      </c>
      <c r="M3056" s="10">
        <f t="shared" si="569"/>
        <v>0.9</v>
      </c>
      <c r="N3056" s="24">
        <f t="shared" si="570"/>
        <v>1.2815515655446006</v>
      </c>
      <c r="O3056" s="25">
        <f t="shared" si="571"/>
        <v>2.3373989916514755</v>
      </c>
      <c r="P3056" s="8">
        <f t="shared" si="572"/>
        <v>4</v>
      </c>
      <c r="Q3056" s="8">
        <f t="shared" si="573"/>
        <v>29</v>
      </c>
      <c r="R3056" s="8">
        <f t="shared" si="574"/>
        <v>44.727210102805259</v>
      </c>
      <c r="S3056" s="8">
        <f t="shared" si="575"/>
        <v>45</v>
      </c>
      <c r="T3056" t="s">
        <v>62</v>
      </c>
    </row>
    <row r="3057" spans="1:20" x14ac:dyDescent="0.35">
      <c r="A3057" s="18" t="s">
        <v>6156</v>
      </c>
      <c r="B3057" s="18" t="s">
        <v>6157</v>
      </c>
      <c r="C3057" s="19">
        <v>140.09</v>
      </c>
      <c r="D3057" s="20">
        <f t="shared" si="564"/>
        <v>1.5197837329413883E-5</v>
      </c>
      <c r="E3057" s="10">
        <f>SUM($C$5:C3057)/SUM($C$5:$C$3941)</f>
        <v>0.99484256633104984</v>
      </c>
      <c r="F3057" t="str">
        <f t="shared" si="565"/>
        <v>C</v>
      </c>
      <c r="G3057" s="21">
        <v>1.3600970873786411</v>
      </c>
      <c r="H3057" s="22">
        <f t="shared" si="566"/>
        <v>0.81605825242718466</v>
      </c>
      <c r="I3057" s="23">
        <v>1.9807692307692311</v>
      </c>
      <c r="J3057" s="23">
        <v>6.4519046727680092</v>
      </c>
      <c r="K3057" s="24">
        <f t="shared" si="567"/>
        <v>3.2572722619799652</v>
      </c>
      <c r="L3057" t="str">
        <f t="shared" si="568"/>
        <v>Z</v>
      </c>
      <c r="M3057" s="10">
        <f t="shared" si="569"/>
        <v>0.9</v>
      </c>
      <c r="N3057" s="24">
        <f t="shared" si="570"/>
        <v>1.2815515655446006</v>
      </c>
      <c r="O3057" s="25">
        <f t="shared" si="571"/>
        <v>11.693352056751101</v>
      </c>
      <c r="P3057" s="8">
        <f t="shared" si="572"/>
        <v>16</v>
      </c>
      <c r="Q3057" s="8">
        <f t="shared" si="573"/>
        <v>103.00000000000001</v>
      </c>
      <c r="R3057" s="8">
        <f t="shared" si="574"/>
        <v>158.88138964773731</v>
      </c>
      <c r="S3057" s="8">
        <f t="shared" si="575"/>
        <v>159</v>
      </c>
      <c r="T3057" t="s">
        <v>175</v>
      </c>
    </row>
    <row r="3058" spans="1:20" x14ac:dyDescent="0.35">
      <c r="A3058" s="18" t="s">
        <v>6158</v>
      </c>
      <c r="B3058" s="18" t="s">
        <v>6159</v>
      </c>
      <c r="C3058" s="19">
        <v>139.94999999999999</v>
      </c>
      <c r="D3058" s="20">
        <f t="shared" si="564"/>
        <v>1.5182649255846046E-5</v>
      </c>
      <c r="E3058" s="10">
        <f>SUM($C$5:C3058)/SUM($C$5:$C$3941)</f>
        <v>0.99485774898030566</v>
      </c>
      <c r="F3058" t="str">
        <f t="shared" si="565"/>
        <v>C</v>
      </c>
      <c r="G3058" s="21">
        <v>11.6625</v>
      </c>
      <c r="H3058" s="22">
        <f t="shared" si="566"/>
        <v>6.9974999999999996</v>
      </c>
      <c r="I3058" s="23">
        <v>0.23076923076923081</v>
      </c>
      <c r="J3058" s="23">
        <v>1.529005631190141</v>
      </c>
      <c r="K3058" s="24">
        <f t="shared" si="567"/>
        <v>6.6256910684906094</v>
      </c>
      <c r="L3058" t="str">
        <f t="shared" si="568"/>
        <v>Z</v>
      </c>
      <c r="M3058" s="10">
        <f t="shared" si="569"/>
        <v>0.9</v>
      </c>
      <c r="N3058" s="24">
        <f t="shared" si="570"/>
        <v>1.2815515655446006</v>
      </c>
      <c r="O3058" s="25">
        <f t="shared" si="571"/>
        <v>2.7711508537510183</v>
      </c>
      <c r="P3058" s="8">
        <f t="shared" si="572"/>
        <v>4</v>
      </c>
      <c r="Q3058" s="8">
        <f t="shared" si="573"/>
        <v>12.000000000000002</v>
      </c>
      <c r="R3058" s="8">
        <f t="shared" si="574"/>
        <v>18.519709381740775</v>
      </c>
      <c r="S3058" s="8">
        <f t="shared" si="575"/>
        <v>19</v>
      </c>
      <c r="T3058" t="s">
        <v>175</v>
      </c>
    </row>
    <row r="3059" spans="1:20" x14ac:dyDescent="0.35">
      <c r="A3059" s="18" t="s">
        <v>6160</v>
      </c>
      <c r="B3059" s="18" t="s">
        <v>6161</v>
      </c>
      <c r="C3059" s="19">
        <v>139.68</v>
      </c>
      <c r="D3059" s="20">
        <f t="shared" si="564"/>
        <v>1.5153357971108082E-5</v>
      </c>
      <c r="E3059" s="10">
        <f>SUM($C$5:C3059)/SUM($C$5:$C$3941)</f>
        <v>0.99487290233827663</v>
      </c>
      <c r="F3059" t="str">
        <f t="shared" si="565"/>
        <v>C</v>
      </c>
      <c r="G3059" s="21">
        <v>0.47030303030303028</v>
      </c>
      <c r="H3059" s="22">
        <f t="shared" si="566"/>
        <v>0.28218181818181814</v>
      </c>
      <c r="I3059" s="23">
        <v>5.7115384615384617</v>
      </c>
      <c r="J3059" s="23">
        <v>24.023955804335969</v>
      </c>
      <c r="K3059" s="24">
        <f t="shared" si="567"/>
        <v>4.2062144842608431</v>
      </c>
      <c r="L3059" t="str">
        <f t="shared" si="568"/>
        <v>Z</v>
      </c>
      <c r="M3059" s="10">
        <f t="shared" si="569"/>
        <v>0.9</v>
      </c>
      <c r="N3059" s="24">
        <f t="shared" si="570"/>
        <v>1.2815515655446006</v>
      </c>
      <c r="O3059" s="25">
        <f t="shared" si="571"/>
        <v>43.540719719810816</v>
      </c>
      <c r="P3059" s="8">
        <f t="shared" si="572"/>
        <v>55</v>
      </c>
      <c r="Q3059" s="8">
        <f t="shared" si="573"/>
        <v>297</v>
      </c>
      <c r="R3059" s="8">
        <f t="shared" si="574"/>
        <v>458.80559861404009</v>
      </c>
      <c r="S3059" s="8">
        <f t="shared" si="575"/>
        <v>459</v>
      </c>
      <c r="T3059" t="s">
        <v>62</v>
      </c>
    </row>
    <row r="3060" spans="1:20" x14ac:dyDescent="0.35">
      <c r="A3060" s="18" t="s">
        <v>6162</v>
      </c>
      <c r="B3060" s="18" t="s">
        <v>6163</v>
      </c>
      <c r="C3060" s="19">
        <v>139.15</v>
      </c>
      <c r="D3060" s="20">
        <f t="shared" si="564"/>
        <v>1.5095860264029851E-5</v>
      </c>
      <c r="E3060" s="10">
        <f>SUM($C$5:C3060)/SUM($C$5:$C$3941)</f>
        <v>0.99488799819854079</v>
      </c>
      <c r="F3060" t="str">
        <f t="shared" si="565"/>
        <v>C</v>
      </c>
      <c r="G3060" s="21">
        <v>1.169327731092437</v>
      </c>
      <c r="H3060" s="22">
        <f t="shared" si="566"/>
        <v>0.70159663865546218</v>
      </c>
      <c r="I3060" s="23">
        <v>2.2884615384615379</v>
      </c>
      <c r="J3060" s="23">
        <v>6.0693267335423364</v>
      </c>
      <c r="K3060" s="24">
        <f t="shared" si="567"/>
        <v>2.6521427743210215</v>
      </c>
      <c r="L3060" t="str">
        <f t="shared" si="568"/>
        <v>Z</v>
      </c>
      <c r="M3060" s="10">
        <f t="shared" si="569"/>
        <v>0.9</v>
      </c>
      <c r="N3060" s="24">
        <f t="shared" si="570"/>
        <v>1.2815515655446006</v>
      </c>
      <c r="O3060" s="25">
        <f t="shared" si="571"/>
        <v>10.999972541800389</v>
      </c>
      <c r="P3060" s="8">
        <f t="shared" si="572"/>
        <v>16</v>
      </c>
      <c r="Q3060" s="8">
        <f t="shared" si="573"/>
        <v>118.99999999999997</v>
      </c>
      <c r="R3060" s="8">
        <f t="shared" si="574"/>
        <v>184.18095847325648</v>
      </c>
      <c r="S3060" s="8">
        <f t="shared" si="575"/>
        <v>185</v>
      </c>
      <c r="T3060" t="s">
        <v>175</v>
      </c>
    </row>
    <row r="3061" spans="1:20" x14ac:dyDescent="0.35">
      <c r="A3061" s="18" t="s">
        <v>6164</v>
      </c>
      <c r="B3061" s="18" t="s">
        <v>6165</v>
      </c>
      <c r="C3061" s="19">
        <v>138.75</v>
      </c>
      <c r="D3061" s="20">
        <f t="shared" si="564"/>
        <v>1.5052465768121751E-5</v>
      </c>
      <c r="E3061" s="10">
        <f>SUM($C$5:C3061)/SUM($C$5:$C$3941)</f>
        <v>0.99490305066430884</v>
      </c>
      <c r="F3061" t="str">
        <f t="shared" si="565"/>
        <v>C</v>
      </c>
      <c r="G3061" s="21">
        <v>5.55</v>
      </c>
      <c r="H3061" s="22">
        <f t="shared" si="566"/>
        <v>3.3299999999999996</v>
      </c>
      <c r="I3061" s="23">
        <v>0.48076923076923078</v>
      </c>
      <c r="J3061" s="23">
        <v>1.5902939007615531</v>
      </c>
      <c r="K3061" s="24">
        <f t="shared" si="567"/>
        <v>3.3078113135840304</v>
      </c>
      <c r="L3061" t="str">
        <f t="shared" si="568"/>
        <v>Z</v>
      </c>
      <c r="M3061" s="10">
        <f t="shared" si="569"/>
        <v>0.9</v>
      </c>
      <c r="N3061" s="24">
        <f t="shared" si="570"/>
        <v>1.2815515655446006</v>
      </c>
      <c r="O3061" s="25">
        <f t="shared" si="571"/>
        <v>2.8822289538464001</v>
      </c>
      <c r="P3061" s="8">
        <f t="shared" si="572"/>
        <v>4</v>
      </c>
      <c r="Q3061" s="8">
        <f t="shared" si="573"/>
        <v>25</v>
      </c>
      <c r="R3061" s="8">
        <f t="shared" si="574"/>
        <v>38.749212914606431</v>
      </c>
      <c r="S3061" s="8">
        <f t="shared" si="575"/>
        <v>39</v>
      </c>
      <c r="T3061" t="s">
        <v>175</v>
      </c>
    </row>
    <row r="3062" spans="1:20" x14ac:dyDescent="0.35">
      <c r="A3062" s="18" t="s">
        <v>6166</v>
      </c>
      <c r="B3062" s="18" t="s">
        <v>6167</v>
      </c>
      <c r="C3062" s="19">
        <v>138.06</v>
      </c>
      <c r="D3062" s="20">
        <f t="shared" si="564"/>
        <v>1.4977610262680282E-5</v>
      </c>
      <c r="E3062" s="10">
        <f>SUM($C$5:C3062)/SUM($C$5:$C$3941)</f>
        <v>0.99491802827457165</v>
      </c>
      <c r="F3062" t="str">
        <f t="shared" si="565"/>
        <v>C</v>
      </c>
      <c r="G3062" s="21">
        <v>0.44970684039087949</v>
      </c>
      <c r="H3062" s="22">
        <f t="shared" si="566"/>
        <v>0.26982410423452768</v>
      </c>
      <c r="I3062" s="23">
        <v>5.9038461538461542</v>
      </c>
      <c r="J3062" s="23">
        <v>9.7281874969527227</v>
      </c>
      <c r="K3062" s="24">
        <f t="shared" si="567"/>
        <v>1.6477711721222852</v>
      </c>
      <c r="L3062" t="str">
        <f t="shared" si="568"/>
        <v>Y</v>
      </c>
      <c r="M3062" s="10">
        <f t="shared" si="569"/>
        <v>0.9</v>
      </c>
      <c r="N3062" s="24">
        <f t="shared" si="570"/>
        <v>1.2815515655446006</v>
      </c>
      <c r="O3062" s="25">
        <f t="shared" si="571"/>
        <v>17.631246437363902</v>
      </c>
      <c r="P3062" s="8">
        <f t="shared" si="572"/>
        <v>30</v>
      </c>
      <c r="Q3062" s="8">
        <f t="shared" si="573"/>
        <v>307</v>
      </c>
      <c r="R3062" s="8">
        <f t="shared" si="574"/>
        <v>477.0279364271272</v>
      </c>
      <c r="S3062" s="8">
        <f t="shared" si="575"/>
        <v>478</v>
      </c>
      <c r="T3062" t="s">
        <v>62</v>
      </c>
    </row>
    <row r="3063" spans="1:20" x14ac:dyDescent="0.35">
      <c r="A3063" s="18" t="s">
        <v>6168</v>
      </c>
      <c r="B3063" s="18" t="s">
        <v>6169</v>
      </c>
      <c r="C3063" s="19">
        <v>138</v>
      </c>
      <c r="D3063" s="20">
        <f t="shared" si="564"/>
        <v>1.4971101088294066E-5</v>
      </c>
      <c r="E3063" s="10">
        <f>SUM($C$5:C3063)/SUM($C$5:$C$3941)</f>
        <v>0.99493299937565993</v>
      </c>
      <c r="F3063" t="str">
        <f t="shared" si="565"/>
        <v>C</v>
      </c>
      <c r="G3063" s="21">
        <v>1.4375</v>
      </c>
      <c r="H3063" s="22">
        <f t="shared" si="566"/>
        <v>0.86249999999999993</v>
      </c>
      <c r="I3063" s="23">
        <v>1.846153846153846</v>
      </c>
      <c r="J3063" s="23">
        <v>12.47960628995714</v>
      </c>
      <c r="K3063" s="24">
        <f t="shared" si="567"/>
        <v>6.7597867403934506</v>
      </c>
      <c r="L3063" t="str">
        <f t="shared" si="568"/>
        <v>Z</v>
      </c>
      <c r="M3063" s="10">
        <f t="shared" si="569"/>
        <v>0.9</v>
      </c>
      <c r="N3063" s="24">
        <f t="shared" si="570"/>
        <v>1.2815515655446006</v>
      </c>
      <c r="O3063" s="25">
        <f t="shared" si="571"/>
        <v>22.617883753621516</v>
      </c>
      <c r="P3063" s="8">
        <f t="shared" si="572"/>
        <v>27</v>
      </c>
      <c r="Q3063" s="8">
        <f t="shared" si="573"/>
        <v>96</v>
      </c>
      <c r="R3063" s="8">
        <f t="shared" si="574"/>
        <v>149.2007693184502</v>
      </c>
      <c r="S3063" s="8">
        <f t="shared" si="575"/>
        <v>150</v>
      </c>
      <c r="T3063" t="s">
        <v>175</v>
      </c>
    </row>
    <row r="3064" spans="1:20" x14ac:dyDescent="0.35">
      <c r="A3064" s="18" t="s">
        <v>6170</v>
      </c>
      <c r="B3064" s="18" t="s">
        <v>6171</v>
      </c>
      <c r="C3064" s="19">
        <v>137.77000000000001</v>
      </c>
      <c r="D3064" s="20">
        <f t="shared" si="564"/>
        <v>1.4946149253146911E-5</v>
      </c>
      <c r="E3064" s="10">
        <f>SUM($C$5:C3064)/SUM($C$5:$C$3941)</f>
        <v>0.99494794552491295</v>
      </c>
      <c r="F3064" t="str">
        <f t="shared" si="565"/>
        <v>C</v>
      </c>
      <c r="G3064" s="21">
        <v>9.1846666666666668</v>
      </c>
      <c r="H3064" s="22">
        <f t="shared" si="566"/>
        <v>5.5107999999999997</v>
      </c>
      <c r="I3064" s="23">
        <v>0.28846153846153838</v>
      </c>
      <c r="J3064" s="23">
        <v>0.63667452396974133</v>
      </c>
      <c r="K3064" s="24">
        <f t="shared" si="567"/>
        <v>2.2071383497617707</v>
      </c>
      <c r="L3064" t="str">
        <f t="shared" si="568"/>
        <v>Z</v>
      </c>
      <c r="M3064" s="10">
        <f t="shared" si="569"/>
        <v>0.9</v>
      </c>
      <c r="N3064" s="24">
        <f t="shared" si="570"/>
        <v>1.2815515655446006</v>
      </c>
      <c r="O3064" s="25">
        <f t="shared" si="571"/>
        <v>1.1539010155815885</v>
      </c>
      <c r="P3064" s="8">
        <f t="shared" si="572"/>
        <v>2</v>
      </c>
      <c r="Q3064" s="8">
        <f t="shared" si="573"/>
        <v>14.999999999999996</v>
      </c>
      <c r="R3064" s="8">
        <f t="shared" si="574"/>
        <v>23.33207170726924</v>
      </c>
      <c r="S3064" s="8">
        <f t="shared" si="575"/>
        <v>24</v>
      </c>
      <c r="T3064" t="s">
        <v>62</v>
      </c>
    </row>
    <row r="3065" spans="1:20" x14ac:dyDescent="0.35">
      <c r="A3065" s="18" t="s">
        <v>6172</v>
      </c>
      <c r="B3065" s="18" t="s">
        <v>6173</v>
      </c>
      <c r="C3065" s="19">
        <v>137.74</v>
      </c>
      <c r="D3065" s="20">
        <f t="shared" si="564"/>
        <v>1.4942894665953802E-5</v>
      </c>
      <c r="E3065" s="10">
        <f>SUM($C$5:C3065)/SUM($C$5:$C$3941)</f>
        <v>0.99496288841957903</v>
      </c>
      <c r="F3065" t="str">
        <f t="shared" si="565"/>
        <v>C</v>
      </c>
      <c r="G3065" s="21">
        <v>2.086969696969696</v>
      </c>
      <c r="H3065" s="22">
        <f t="shared" si="566"/>
        <v>1.2521818181818176</v>
      </c>
      <c r="I3065" s="23">
        <v>1.2692307692307689</v>
      </c>
      <c r="J3065" s="23">
        <v>6.7536929175179958</v>
      </c>
      <c r="K3065" s="24">
        <f t="shared" si="567"/>
        <v>5.3210913895596343</v>
      </c>
      <c r="L3065" t="str">
        <f t="shared" si="568"/>
        <v>Z</v>
      </c>
      <c r="M3065" s="10">
        <f t="shared" si="569"/>
        <v>0.9</v>
      </c>
      <c r="N3065" s="24">
        <f t="shared" si="570"/>
        <v>1.2815515655446006</v>
      </c>
      <c r="O3065" s="25">
        <f t="shared" si="571"/>
        <v>12.240309330832551</v>
      </c>
      <c r="P3065" s="8">
        <f t="shared" si="572"/>
        <v>15</v>
      </c>
      <c r="Q3065" s="8">
        <f t="shared" si="573"/>
        <v>65.999999999999986</v>
      </c>
      <c r="R3065" s="8">
        <f t="shared" si="574"/>
        <v>102.67229478374819</v>
      </c>
      <c r="S3065" s="8">
        <f t="shared" si="575"/>
        <v>103</v>
      </c>
      <c r="T3065" t="s">
        <v>62</v>
      </c>
    </row>
    <row r="3066" spans="1:20" x14ac:dyDescent="0.35">
      <c r="A3066" s="18" t="s">
        <v>6174</v>
      </c>
      <c r="B3066" s="18" t="s">
        <v>6175</v>
      </c>
      <c r="C3066" s="19">
        <v>137.66</v>
      </c>
      <c r="D3066" s="20">
        <f t="shared" si="564"/>
        <v>1.4934215766772182E-5</v>
      </c>
      <c r="E3066" s="10">
        <f>SUM($C$5:C3066)/SUM($C$5:$C$3941)</f>
        <v>0.99497782263534573</v>
      </c>
      <c r="F3066" t="str">
        <f t="shared" si="565"/>
        <v>C</v>
      </c>
      <c r="G3066" s="21">
        <v>0.88243589743589745</v>
      </c>
      <c r="H3066" s="22">
        <f t="shared" si="566"/>
        <v>0.52946153846153843</v>
      </c>
      <c r="I3066" s="23">
        <v>3</v>
      </c>
      <c r="J3066" s="23">
        <v>5.3724058947588107</v>
      </c>
      <c r="K3066" s="24">
        <f t="shared" si="567"/>
        <v>1.7908019649196036</v>
      </c>
      <c r="L3066" t="str">
        <f t="shared" si="568"/>
        <v>Y</v>
      </c>
      <c r="M3066" s="10">
        <f t="shared" si="569"/>
        <v>0.9</v>
      </c>
      <c r="N3066" s="24">
        <f t="shared" si="570"/>
        <v>1.2815515655446006</v>
      </c>
      <c r="O3066" s="25">
        <f t="shared" si="571"/>
        <v>9.736881852010983</v>
      </c>
      <c r="P3066" s="8">
        <f t="shared" si="572"/>
        <v>16</v>
      </c>
      <c r="Q3066" s="8">
        <f t="shared" si="573"/>
        <v>156</v>
      </c>
      <c r="R3066" s="8">
        <f t="shared" si="574"/>
        <v>242.75047500152903</v>
      </c>
      <c r="S3066" s="8">
        <f t="shared" si="575"/>
        <v>243</v>
      </c>
      <c r="T3066" t="s">
        <v>62</v>
      </c>
    </row>
    <row r="3067" spans="1:20" x14ac:dyDescent="0.35">
      <c r="A3067" s="18" t="s">
        <v>6176</v>
      </c>
      <c r="B3067" s="18" t="s">
        <v>6177</v>
      </c>
      <c r="C3067" s="19">
        <v>137.12</v>
      </c>
      <c r="D3067" s="20">
        <f t="shared" si="564"/>
        <v>1.4875633197296249E-5</v>
      </c>
      <c r="E3067" s="10">
        <f>SUM($C$5:C3067)/SUM($C$5:$C$3941)</f>
        <v>0.99499269826854297</v>
      </c>
      <c r="F3067" t="str">
        <f t="shared" si="565"/>
        <v>C</v>
      </c>
      <c r="G3067" s="21">
        <v>2.0164705882352938</v>
      </c>
      <c r="H3067" s="22">
        <f t="shared" si="566"/>
        <v>1.2098823529411762</v>
      </c>
      <c r="I3067" s="23">
        <v>1.3076923076923079</v>
      </c>
      <c r="J3067" s="23">
        <v>6.9325559373897372</v>
      </c>
      <c r="K3067" s="24">
        <f t="shared" si="567"/>
        <v>5.3013663050627393</v>
      </c>
      <c r="L3067" t="str">
        <f t="shared" si="568"/>
        <v>Z</v>
      </c>
      <c r="M3067" s="10">
        <f t="shared" si="569"/>
        <v>0.9</v>
      </c>
      <c r="N3067" s="24">
        <f t="shared" si="570"/>
        <v>1.2815515655446006</v>
      </c>
      <c r="O3067" s="25">
        <f t="shared" si="571"/>
        <v>12.564478451018365</v>
      </c>
      <c r="P3067" s="8">
        <f t="shared" si="572"/>
        <v>16</v>
      </c>
      <c r="Q3067" s="8">
        <f t="shared" si="573"/>
        <v>68.000000000000014</v>
      </c>
      <c r="R3067" s="8">
        <f t="shared" si="574"/>
        <v>106.02246153188692</v>
      </c>
      <c r="S3067" s="8">
        <f t="shared" si="575"/>
        <v>107</v>
      </c>
      <c r="T3067" t="s">
        <v>62</v>
      </c>
    </row>
    <row r="3068" spans="1:20" x14ac:dyDescent="0.35">
      <c r="A3068" s="18" t="s">
        <v>6178</v>
      </c>
      <c r="B3068" s="18" t="s">
        <v>6179</v>
      </c>
      <c r="C3068" s="19">
        <v>137.12</v>
      </c>
      <c r="D3068" s="20">
        <f t="shared" si="564"/>
        <v>1.4875633197296249E-5</v>
      </c>
      <c r="E3068" s="10">
        <f>SUM($C$5:C3068)/SUM($C$5:$C$3941)</f>
        <v>0.99500757390174022</v>
      </c>
      <c r="F3068" t="str">
        <f t="shared" si="565"/>
        <v>C</v>
      </c>
      <c r="G3068" s="21">
        <v>2.0164705882352938</v>
      </c>
      <c r="H3068" s="22">
        <f t="shared" si="566"/>
        <v>1.2098823529411762</v>
      </c>
      <c r="I3068" s="23">
        <v>1.3076923076923079</v>
      </c>
      <c r="J3068" s="23">
        <v>6.8871533193798973</v>
      </c>
      <c r="K3068" s="24">
        <f t="shared" si="567"/>
        <v>5.2666466559963911</v>
      </c>
      <c r="L3068" t="str">
        <f t="shared" si="568"/>
        <v>Z</v>
      </c>
      <c r="M3068" s="10">
        <f t="shared" si="569"/>
        <v>0.9</v>
      </c>
      <c r="N3068" s="24">
        <f t="shared" si="570"/>
        <v>1.2815515655446006</v>
      </c>
      <c r="O3068" s="25">
        <f t="shared" si="571"/>
        <v>12.482191308908517</v>
      </c>
      <c r="P3068" s="8">
        <f t="shared" si="572"/>
        <v>16</v>
      </c>
      <c r="Q3068" s="8">
        <f t="shared" si="573"/>
        <v>68.000000000000014</v>
      </c>
      <c r="R3068" s="8">
        <f t="shared" si="574"/>
        <v>106.02246153188692</v>
      </c>
      <c r="S3068" s="8">
        <f t="shared" si="575"/>
        <v>107</v>
      </c>
      <c r="T3068" t="s">
        <v>62</v>
      </c>
    </row>
    <row r="3069" spans="1:20" x14ac:dyDescent="0.35">
      <c r="A3069" s="18" t="s">
        <v>6180</v>
      </c>
      <c r="B3069" s="18" t="s">
        <v>6181</v>
      </c>
      <c r="C3069" s="19">
        <v>137.06</v>
      </c>
      <c r="D3069" s="20">
        <f t="shared" si="564"/>
        <v>1.4869124022910034E-5</v>
      </c>
      <c r="E3069" s="10">
        <f>SUM($C$5:C3069)/SUM($C$5:$C$3941)</f>
        <v>0.99502244302576315</v>
      </c>
      <c r="F3069" t="str">
        <f t="shared" si="565"/>
        <v>C</v>
      </c>
      <c r="G3069" s="21">
        <v>0.68530000000000002</v>
      </c>
      <c r="H3069" s="22">
        <f t="shared" si="566"/>
        <v>0.41117999999999999</v>
      </c>
      <c r="I3069" s="23">
        <v>3.8461538461538458</v>
      </c>
      <c r="J3069" s="23">
        <v>8.2590048666671692</v>
      </c>
      <c r="K3069" s="24">
        <f t="shared" si="567"/>
        <v>2.147341265333464</v>
      </c>
      <c r="L3069" t="str">
        <f t="shared" si="568"/>
        <v>Z</v>
      </c>
      <c r="M3069" s="10">
        <f t="shared" si="569"/>
        <v>0.9</v>
      </c>
      <c r="N3069" s="24">
        <f t="shared" si="570"/>
        <v>1.2815515655446006</v>
      </c>
      <c r="O3069" s="25">
        <f t="shared" si="571"/>
        <v>14.968518048938702</v>
      </c>
      <c r="P3069" s="8">
        <f t="shared" si="572"/>
        <v>23</v>
      </c>
      <c r="Q3069" s="8">
        <f t="shared" si="573"/>
        <v>199.99999999999997</v>
      </c>
      <c r="R3069" s="8">
        <f t="shared" si="574"/>
        <v>311.89901596093665</v>
      </c>
      <c r="S3069" s="8">
        <f t="shared" si="575"/>
        <v>312</v>
      </c>
      <c r="T3069" t="s">
        <v>175</v>
      </c>
    </row>
    <row r="3070" spans="1:20" x14ac:dyDescent="0.35">
      <c r="A3070" s="18" t="s">
        <v>6182</v>
      </c>
      <c r="B3070" s="18" t="s">
        <v>6183</v>
      </c>
      <c r="C3070" s="19">
        <v>136.85</v>
      </c>
      <c r="D3070" s="20">
        <f t="shared" si="564"/>
        <v>1.4846341912558282E-5</v>
      </c>
      <c r="E3070" s="10">
        <f>SUM($C$5:C3070)/SUM($C$5:$C$3941)</f>
        <v>0.99503728936767566</v>
      </c>
      <c r="F3070" t="str">
        <f t="shared" si="565"/>
        <v>C</v>
      </c>
      <c r="G3070" s="21">
        <v>5.95</v>
      </c>
      <c r="H3070" s="22">
        <f t="shared" si="566"/>
        <v>3.57</v>
      </c>
      <c r="I3070" s="23">
        <v>0.44230769230769229</v>
      </c>
      <c r="J3070" s="23">
        <v>0.97846341197160713</v>
      </c>
      <c r="K3070" s="24">
        <f t="shared" si="567"/>
        <v>2.2121781488053727</v>
      </c>
      <c r="L3070" t="str">
        <f t="shared" si="568"/>
        <v>Z</v>
      </c>
      <c r="M3070" s="10">
        <f t="shared" si="569"/>
        <v>0.9</v>
      </c>
      <c r="N3070" s="24">
        <f t="shared" si="570"/>
        <v>1.2815515655446006</v>
      </c>
      <c r="O3070" s="25">
        <f t="shared" si="571"/>
        <v>1.7733549596797171</v>
      </c>
      <c r="P3070" s="8">
        <f t="shared" si="572"/>
        <v>3</v>
      </c>
      <c r="Q3070" s="8">
        <f t="shared" si="573"/>
        <v>23</v>
      </c>
      <c r="R3070" s="8">
        <f t="shared" si="574"/>
        <v>35.895896787271731</v>
      </c>
      <c r="S3070" s="8">
        <f t="shared" si="575"/>
        <v>36</v>
      </c>
      <c r="T3070" t="s">
        <v>175</v>
      </c>
    </row>
    <row r="3071" spans="1:20" x14ac:dyDescent="0.35">
      <c r="A3071" s="18" t="s">
        <v>6184</v>
      </c>
      <c r="B3071" s="18" t="s">
        <v>6185</v>
      </c>
      <c r="C3071" s="19">
        <v>136.44</v>
      </c>
      <c r="D3071" s="20">
        <f t="shared" si="564"/>
        <v>1.4801862554252481E-5</v>
      </c>
      <c r="E3071" s="10">
        <f>SUM($C$5:C3071)/SUM($C$5:$C$3941)</f>
        <v>0.99505209123022986</v>
      </c>
      <c r="F3071" t="str">
        <f t="shared" si="565"/>
        <v>C</v>
      </c>
      <c r="G3071" s="21">
        <v>0.4211111111111111</v>
      </c>
      <c r="H3071" s="22">
        <f t="shared" si="566"/>
        <v>0.25266666666666665</v>
      </c>
      <c r="I3071" s="23">
        <v>6.2307692307692308</v>
      </c>
      <c r="J3071" s="23">
        <v>40.011084437041369</v>
      </c>
      <c r="K3071" s="24">
        <f t="shared" si="567"/>
        <v>6.4215320701424421</v>
      </c>
      <c r="L3071" t="str">
        <f t="shared" si="568"/>
        <v>Z</v>
      </c>
      <c r="M3071" s="10">
        <f t="shared" si="569"/>
        <v>0.9</v>
      </c>
      <c r="N3071" s="24">
        <f t="shared" si="570"/>
        <v>1.2815515655446006</v>
      </c>
      <c r="O3071" s="25">
        <f t="shared" si="571"/>
        <v>72.515593491246648</v>
      </c>
      <c r="P3071" s="8">
        <f t="shared" si="572"/>
        <v>85</v>
      </c>
      <c r="Q3071" s="8">
        <f t="shared" si="573"/>
        <v>324</v>
      </c>
      <c r="R3071" s="8">
        <f t="shared" si="574"/>
        <v>506.4231234325992</v>
      </c>
      <c r="S3071" s="8">
        <f t="shared" si="575"/>
        <v>507</v>
      </c>
      <c r="T3071" t="s">
        <v>175</v>
      </c>
    </row>
    <row r="3072" spans="1:20" x14ac:dyDescent="0.35">
      <c r="A3072" s="18" t="s">
        <v>6186</v>
      </c>
      <c r="B3072" s="18" t="s">
        <v>6187</v>
      </c>
      <c r="C3072" s="19">
        <v>136.27000000000001</v>
      </c>
      <c r="D3072" s="20">
        <f t="shared" si="564"/>
        <v>1.4783419893491541E-5</v>
      </c>
      <c r="E3072" s="10">
        <f>SUM($C$5:C3072)/SUM($C$5:$C$3941)</f>
        <v>0.99506687465012333</v>
      </c>
      <c r="F3072" t="str">
        <f t="shared" si="565"/>
        <v>C</v>
      </c>
      <c r="G3072" s="21">
        <v>1.2735514018691589</v>
      </c>
      <c r="H3072" s="22">
        <f t="shared" si="566"/>
        <v>0.76413084112149532</v>
      </c>
      <c r="I3072" s="23">
        <v>2.057692307692307</v>
      </c>
      <c r="J3072" s="23">
        <v>6.1434277381651778</v>
      </c>
      <c r="K3072" s="24">
        <f t="shared" si="567"/>
        <v>2.985591050323265</v>
      </c>
      <c r="L3072" t="str">
        <f t="shared" si="568"/>
        <v>Z</v>
      </c>
      <c r="M3072" s="10">
        <f t="shared" si="569"/>
        <v>0.9</v>
      </c>
      <c r="N3072" s="24">
        <f t="shared" si="570"/>
        <v>1.2815515655446006</v>
      </c>
      <c r="O3072" s="25">
        <f t="shared" si="571"/>
        <v>11.134272284087512</v>
      </c>
      <c r="P3072" s="8">
        <f t="shared" si="572"/>
        <v>16</v>
      </c>
      <c r="Q3072" s="8">
        <f t="shared" si="573"/>
        <v>106.99999999999997</v>
      </c>
      <c r="R3072" s="8">
        <f t="shared" si="574"/>
        <v>167.34896177732892</v>
      </c>
      <c r="S3072" s="8">
        <f t="shared" si="575"/>
        <v>168</v>
      </c>
      <c r="T3072" t="s">
        <v>62</v>
      </c>
    </row>
    <row r="3073" spans="1:20" x14ac:dyDescent="0.35">
      <c r="A3073" s="18" t="s">
        <v>6188</v>
      </c>
      <c r="B3073" s="18" t="s">
        <v>6189</v>
      </c>
      <c r="C3073" s="19">
        <v>135.99</v>
      </c>
      <c r="D3073" s="20">
        <f t="shared" si="564"/>
        <v>1.4753043746355872E-5</v>
      </c>
      <c r="E3073" s="10">
        <f>SUM($C$5:C3073)/SUM($C$5:$C$3941)</f>
        <v>0.99508162769386965</v>
      </c>
      <c r="F3073" t="str">
        <f t="shared" si="565"/>
        <v>C</v>
      </c>
      <c r="G3073" s="21">
        <v>1.1723275862068969</v>
      </c>
      <c r="H3073" s="22">
        <f t="shared" si="566"/>
        <v>0.70339655172413817</v>
      </c>
      <c r="I3073" s="23">
        <v>2.2307692307692308</v>
      </c>
      <c r="J3073" s="23">
        <v>6.8416698587044733</v>
      </c>
      <c r="K3073" s="24">
        <f t="shared" si="567"/>
        <v>3.066955453902005</v>
      </c>
      <c r="L3073" t="str">
        <f t="shared" si="568"/>
        <v>Z</v>
      </c>
      <c r="M3073" s="10">
        <f t="shared" si="569"/>
        <v>0.9</v>
      </c>
      <c r="N3073" s="24">
        <f t="shared" si="570"/>
        <v>1.2815515655446006</v>
      </c>
      <c r="O3073" s="25">
        <f t="shared" si="571"/>
        <v>12.399757648553621</v>
      </c>
      <c r="P3073" s="8">
        <f t="shared" si="572"/>
        <v>17</v>
      </c>
      <c r="Q3073" s="8">
        <f t="shared" si="573"/>
        <v>116</v>
      </c>
      <c r="R3073" s="8">
        <f t="shared" si="574"/>
        <v>181.61172143895848</v>
      </c>
      <c r="S3073" s="8">
        <f t="shared" si="575"/>
        <v>182</v>
      </c>
      <c r="T3073" t="s">
        <v>62</v>
      </c>
    </row>
    <row r="3074" spans="1:20" x14ac:dyDescent="0.35">
      <c r="A3074" s="18" t="s">
        <v>6190</v>
      </c>
      <c r="B3074" s="18" t="s">
        <v>6191</v>
      </c>
      <c r="C3074" s="19">
        <v>135.99</v>
      </c>
      <c r="D3074" s="20">
        <f t="shared" si="564"/>
        <v>1.4753043746355872E-5</v>
      </c>
      <c r="E3074" s="10">
        <f>SUM($C$5:C3074)/SUM($C$5:$C$3941)</f>
        <v>0.99509638073761608</v>
      </c>
      <c r="F3074" t="str">
        <f t="shared" si="565"/>
        <v>C</v>
      </c>
      <c r="G3074" s="21">
        <v>7.9994117647058829</v>
      </c>
      <c r="H3074" s="22">
        <f t="shared" si="566"/>
        <v>4.7996470588235294</v>
      </c>
      <c r="I3074" s="23">
        <v>0.32692307692307693</v>
      </c>
      <c r="J3074" s="23">
        <v>1.042642830694285</v>
      </c>
      <c r="K3074" s="24">
        <f t="shared" si="567"/>
        <v>3.1892604233001656</v>
      </c>
      <c r="L3074" t="str">
        <f t="shared" si="568"/>
        <v>Z</v>
      </c>
      <c r="M3074" s="10">
        <f t="shared" si="569"/>
        <v>0.9</v>
      </c>
      <c r="N3074" s="24">
        <f t="shared" si="570"/>
        <v>1.2815515655446006</v>
      </c>
      <c r="O3074" s="25">
        <f t="shared" si="571"/>
        <v>1.8896729426606942</v>
      </c>
      <c r="P3074" s="8">
        <f t="shared" si="572"/>
        <v>3</v>
      </c>
      <c r="Q3074" s="8">
        <f t="shared" si="573"/>
        <v>17</v>
      </c>
      <c r="R3074" s="8">
        <f t="shared" si="574"/>
        <v>26.615510900537021</v>
      </c>
      <c r="S3074" s="8">
        <f t="shared" si="575"/>
        <v>27</v>
      </c>
      <c r="T3074" t="s">
        <v>62</v>
      </c>
    </row>
    <row r="3075" spans="1:20" x14ac:dyDescent="0.35">
      <c r="A3075" s="18" t="s">
        <v>6192</v>
      </c>
      <c r="B3075" s="18" t="s">
        <v>6193</v>
      </c>
      <c r="C3075" s="19">
        <v>135.47999999999999</v>
      </c>
      <c r="D3075" s="20">
        <f t="shared" si="564"/>
        <v>1.4697715764073044E-5</v>
      </c>
      <c r="E3075" s="10">
        <f>SUM($C$5:C3075)/SUM($C$5:$C$3941)</f>
        <v>0.9951110784533802</v>
      </c>
      <c r="F3075" t="str">
        <f t="shared" si="565"/>
        <v>C</v>
      </c>
      <c r="G3075" s="21">
        <v>2.0527272727272732</v>
      </c>
      <c r="H3075" s="22">
        <f t="shared" si="566"/>
        <v>1.2316363636363639</v>
      </c>
      <c r="I3075" s="23">
        <v>1.2692307692307689</v>
      </c>
      <c r="J3075" s="23">
        <v>6.7536929175179958</v>
      </c>
      <c r="K3075" s="24">
        <f t="shared" si="567"/>
        <v>5.3210913895596343</v>
      </c>
      <c r="L3075" t="str">
        <f t="shared" si="568"/>
        <v>Z</v>
      </c>
      <c r="M3075" s="10">
        <f t="shared" si="569"/>
        <v>0.9</v>
      </c>
      <c r="N3075" s="24">
        <f t="shared" si="570"/>
        <v>1.2815515655446006</v>
      </c>
      <c r="O3075" s="25">
        <f t="shared" si="571"/>
        <v>12.240309330832551</v>
      </c>
      <c r="P3075" s="8">
        <f t="shared" si="572"/>
        <v>15</v>
      </c>
      <c r="Q3075" s="8">
        <f t="shared" si="573"/>
        <v>65.999999999999986</v>
      </c>
      <c r="R3075" s="8">
        <f t="shared" si="574"/>
        <v>103.52511323332818</v>
      </c>
      <c r="S3075" s="8">
        <f t="shared" si="575"/>
        <v>104</v>
      </c>
      <c r="T3075" t="s">
        <v>62</v>
      </c>
    </row>
    <row r="3076" spans="1:20" x14ac:dyDescent="0.35">
      <c r="A3076" s="18" t="s">
        <v>6194</v>
      </c>
      <c r="B3076" s="18" t="s">
        <v>6195</v>
      </c>
      <c r="C3076" s="19">
        <v>135.16999999999999</v>
      </c>
      <c r="D3076" s="20">
        <f t="shared" si="564"/>
        <v>1.4664085029744266E-5</v>
      </c>
      <c r="E3076" s="10">
        <f>SUM($C$5:C3076)/SUM($C$5:$C$3941)</f>
        <v>0.99512574253840991</v>
      </c>
      <c r="F3076" t="str">
        <f t="shared" si="565"/>
        <v>C</v>
      </c>
      <c r="G3076" s="21">
        <v>2.0174626865671641</v>
      </c>
      <c r="H3076" s="22">
        <f t="shared" si="566"/>
        <v>1.2104776119402985</v>
      </c>
      <c r="I3076" s="23">
        <v>1.288461538461539</v>
      </c>
      <c r="J3076" s="23">
        <v>6.7746254898631459</v>
      </c>
      <c r="K3076" s="24">
        <f t="shared" si="567"/>
        <v>5.2579182906400517</v>
      </c>
      <c r="L3076" t="str">
        <f t="shared" si="568"/>
        <v>Z</v>
      </c>
      <c r="M3076" s="10">
        <f t="shared" si="569"/>
        <v>0.9</v>
      </c>
      <c r="N3076" s="24">
        <f t="shared" si="570"/>
        <v>1.2815515655446006</v>
      </c>
      <c r="O3076" s="25">
        <f t="shared" si="571"/>
        <v>12.278247265489023</v>
      </c>
      <c r="P3076" s="8">
        <f t="shared" si="572"/>
        <v>15</v>
      </c>
      <c r="Q3076" s="8">
        <f t="shared" si="573"/>
        <v>67.000000000000028</v>
      </c>
      <c r="R3076" s="8">
        <f t="shared" si="574"/>
        <v>105.21411789266143</v>
      </c>
      <c r="S3076" s="8">
        <f t="shared" si="575"/>
        <v>106</v>
      </c>
      <c r="T3076" t="s">
        <v>62</v>
      </c>
    </row>
    <row r="3077" spans="1:20" x14ac:dyDescent="0.35">
      <c r="A3077" s="18" t="s">
        <v>6196</v>
      </c>
      <c r="B3077" s="18" t="s">
        <v>5951</v>
      </c>
      <c r="C3077" s="19">
        <v>135.07</v>
      </c>
      <c r="D3077" s="20">
        <f t="shared" ref="D3077:D3140" si="576">C3077/SUM($C$5:$C$3941)</f>
        <v>1.4653236405767243E-5</v>
      </c>
      <c r="E3077" s="10">
        <f>SUM($C$5:C3077)/SUM($C$5:$C$3941)</f>
        <v>0.99514039577481572</v>
      </c>
      <c r="F3077" t="str">
        <f t="shared" ref="F3077:F3140" si="577">IF(E3077-D3077&lt;CutA,"A",IF(E3077-D3077&lt;CutB,"B","C"))</f>
        <v>C</v>
      </c>
      <c r="G3077" s="21">
        <v>1.337326732673267</v>
      </c>
      <c r="H3077" s="22">
        <f t="shared" ref="H3077:H3140" si="578">G3077*CostRatio</f>
        <v>0.80239603960396011</v>
      </c>
      <c r="I3077" s="23">
        <v>1.9423076923076921</v>
      </c>
      <c r="J3077" s="23">
        <v>4.2399290668246286</v>
      </c>
      <c r="K3077" s="24">
        <f t="shared" ref="K3077:K3140" si="579">IF(I3077&gt;0,J3077/I3077,0)</f>
        <v>2.1829337769790169</v>
      </c>
      <c r="L3077" t="str">
        <f t="shared" ref="L3077:L3140" si="580">IF(K3077&lt;=CutX,"X",IF(K3077&lt;=CutY,"Y","Z"))</f>
        <v>Z</v>
      </c>
      <c r="M3077" s="10">
        <f t="shared" ref="M3077:M3140" si="581">_xlfn.XLOOKUP(F3077,TargetClass,TargetLevel)</f>
        <v>0.9</v>
      </c>
      <c r="N3077" s="24">
        <f t="shared" ref="N3077:N3140" si="582">_xlfn.NORM.S.INV(M3077)</f>
        <v>1.2815515655446006</v>
      </c>
      <c r="O3077" s="25">
        <f t="shared" ref="O3077:O3140" si="583">N3077*J3077*SQRT(LeadTime)</f>
        <v>7.6843948862564444</v>
      </c>
      <c r="P3077" s="8">
        <f t="shared" ref="P3077:P3140" si="584">ROUNDUP(ROUND(I3077*LeadTime+O3077,6),0)</f>
        <v>12</v>
      </c>
      <c r="Q3077" s="8">
        <f t="shared" ref="Q3077:Q3140" si="585">I3077*WeeksPerYear</f>
        <v>100.99999999999999</v>
      </c>
      <c r="R3077" s="8">
        <f t="shared" ref="R3077:R3140" si="586">SQRT(2*Q3077*OrderCost/(HoldingRate*H3077))</f>
        <v>158.66505861173079</v>
      </c>
      <c r="S3077" s="8">
        <f t="shared" ref="S3077:S3140" si="587">MAX(ROUNDUP(ROUND(R3077,6),0),ROUNDUP(ROUND(I3077,6),0))</f>
        <v>159</v>
      </c>
      <c r="T3077" t="s">
        <v>62</v>
      </c>
    </row>
    <row r="3078" spans="1:20" x14ac:dyDescent="0.35">
      <c r="A3078" s="18" t="s">
        <v>6197</v>
      </c>
      <c r="B3078" s="18" t="s">
        <v>6198</v>
      </c>
      <c r="C3078" s="19">
        <v>134.9</v>
      </c>
      <c r="D3078" s="20">
        <f t="shared" si="576"/>
        <v>1.4634793745006302E-5</v>
      </c>
      <c r="E3078" s="10">
        <f>SUM($C$5:C3078)/SUM($C$5:$C$3941)</f>
        <v>0.99515503056856081</v>
      </c>
      <c r="F3078" t="str">
        <f t="shared" si="577"/>
        <v>C</v>
      </c>
      <c r="G3078" s="21">
        <v>0.45268456375838928</v>
      </c>
      <c r="H3078" s="22">
        <f t="shared" si="578"/>
        <v>0.27161073825503357</v>
      </c>
      <c r="I3078" s="23">
        <v>5.7307692307692308</v>
      </c>
      <c r="J3078" s="23">
        <v>8.6639106883837158</v>
      </c>
      <c r="K3078" s="24">
        <f t="shared" si="579"/>
        <v>1.5118233415971585</v>
      </c>
      <c r="L3078" t="str">
        <f t="shared" si="580"/>
        <v>Y</v>
      </c>
      <c r="M3078" s="10">
        <f t="shared" si="581"/>
        <v>0.9</v>
      </c>
      <c r="N3078" s="24">
        <f t="shared" si="582"/>
        <v>1.2815515655446006</v>
      </c>
      <c r="O3078" s="25">
        <f t="shared" si="583"/>
        <v>15.702364341358949</v>
      </c>
      <c r="P3078" s="8">
        <f t="shared" si="584"/>
        <v>28</v>
      </c>
      <c r="Q3078" s="8">
        <f t="shared" si="585"/>
        <v>298</v>
      </c>
      <c r="R3078" s="8">
        <f t="shared" si="586"/>
        <v>468.4353507006216</v>
      </c>
      <c r="S3078" s="8">
        <f t="shared" si="587"/>
        <v>469</v>
      </c>
      <c r="T3078" t="s">
        <v>62</v>
      </c>
    </row>
    <row r="3079" spans="1:20" x14ac:dyDescent="0.35">
      <c r="A3079" s="18" t="s">
        <v>6199</v>
      </c>
      <c r="B3079" s="18" t="s">
        <v>6200</v>
      </c>
      <c r="C3079" s="19">
        <v>134.38999999999999</v>
      </c>
      <c r="D3079" s="20">
        <f t="shared" si="576"/>
        <v>1.4579465762723475E-5</v>
      </c>
      <c r="E3079" s="10">
        <f>SUM($C$5:C3079)/SUM($C$5:$C$3941)</f>
        <v>0.99516961003432358</v>
      </c>
      <c r="F3079" t="str">
        <f t="shared" si="577"/>
        <v>C</v>
      </c>
      <c r="G3079" s="21">
        <v>5.3755999999999986</v>
      </c>
      <c r="H3079" s="22">
        <f t="shared" si="578"/>
        <v>3.2253599999999989</v>
      </c>
      <c r="I3079" s="23">
        <v>0.48076923076923078</v>
      </c>
      <c r="J3079" s="23">
        <v>0.7794010927298064</v>
      </c>
      <c r="K3079" s="24">
        <f t="shared" si="579"/>
        <v>1.6211542728779973</v>
      </c>
      <c r="L3079" t="str">
        <f t="shared" si="580"/>
        <v>Y</v>
      </c>
      <c r="M3079" s="10">
        <f t="shared" si="581"/>
        <v>0.9</v>
      </c>
      <c r="N3079" s="24">
        <f t="shared" si="582"/>
        <v>1.2815515655446006</v>
      </c>
      <c r="O3079" s="25">
        <f t="shared" si="583"/>
        <v>1.4125768796884768</v>
      </c>
      <c r="P3079" s="8">
        <f t="shared" si="584"/>
        <v>3</v>
      </c>
      <c r="Q3079" s="8">
        <f t="shared" si="585"/>
        <v>25</v>
      </c>
      <c r="R3079" s="8">
        <f t="shared" si="586"/>
        <v>39.372764059609509</v>
      </c>
      <c r="S3079" s="8">
        <f t="shared" si="587"/>
        <v>40</v>
      </c>
      <c r="T3079" t="s">
        <v>62</v>
      </c>
    </row>
    <row r="3080" spans="1:20" x14ac:dyDescent="0.35">
      <c r="A3080" s="18" t="s">
        <v>6201</v>
      </c>
      <c r="B3080" s="18" t="s">
        <v>6202</v>
      </c>
      <c r="C3080" s="19">
        <v>133.85</v>
      </c>
      <c r="D3080" s="20">
        <f t="shared" si="576"/>
        <v>1.4520883193247542E-5</v>
      </c>
      <c r="E3080" s="10">
        <f>SUM($C$5:C3080)/SUM($C$5:$C$3941)</f>
        <v>0.99518413091751678</v>
      </c>
      <c r="F3080" t="str">
        <f t="shared" si="577"/>
        <v>C</v>
      </c>
      <c r="G3080" s="21">
        <v>2.8478723404255319</v>
      </c>
      <c r="H3080" s="22">
        <f t="shared" si="578"/>
        <v>1.7087234042553192</v>
      </c>
      <c r="I3080" s="23">
        <v>0.90384615384615385</v>
      </c>
      <c r="J3080" s="23">
        <v>2.6365427108361721</v>
      </c>
      <c r="K3080" s="24">
        <f t="shared" si="579"/>
        <v>2.9170259779464032</v>
      </c>
      <c r="L3080" t="str">
        <f t="shared" si="580"/>
        <v>Z</v>
      </c>
      <c r="M3080" s="10">
        <f t="shared" si="581"/>
        <v>0.9</v>
      </c>
      <c r="N3080" s="24">
        <f t="shared" si="582"/>
        <v>1.2815515655446006</v>
      </c>
      <c r="O3080" s="25">
        <f t="shared" si="583"/>
        <v>4.7784373288394413</v>
      </c>
      <c r="P3080" s="8">
        <f t="shared" si="584"/>
        <v>7</v>
      </c>
      <c r="Q3080" s="8">
        <f t="shared" si="585"/>
        <v>47</v>
      </c>
      <c r="R3080" s="8">
        <f t="shared" si="586"/>
        <v>74.169959661575419</v>
      </c>
      <c r="S3080" s="8">
        <f t="shared" si="587"/>
        <v>75</v>
      </c>
      <c r="T3080" t="s">
        <v>175</v>
      </c>
    </row>
    <row r="3081" spans="1:20" x14ac:dyDescent="0.35">
      <c r="A3081" s="18" t="s">
        <v>6203</v>
      </c>
      <c r="B3081" s="18" t="s">
        <v>6204</v>
      </c>
      <c r="C3081" s="19">
        <v>133.56</v>
      </c>
      <c r="D3081" s="20">
        <f t="shared" si="576"/>
        <v>1.4489422183714171E-5</v>
      </c>
      <c r="E3081" s="10">
        <f>SUM($C$5:C3081)/SUM($C$5:$C$3941)</f>
        <v>0.99519862033970052</v>
      </c>
      <c r="F3081" t="str">
        <f t="shared" si="577"/>
        <v>C</v>
      </c>
      <c r="G3081" s="21">
        <v>2.12</v>
      </c>
      <c r="H3081" s="22">
        <f t="shared" si="578"/>
        <v>1.272</v>
      </c>
      <c r="I3081" s="23">
        <v>1.211538461538461</v>
      </c>
      <c r="J3081" s="23">
        <v>3.3038096753658071</v>
      </c>
      <c r="K3081" s="24">
        <f t="shared" si="579"/>
        <v>2.7269540177622544</v>
      </c>
      <c r="L3081" t="str">
        <f t="shared" si="580"/>
        <v>Z</v>
      </c>
      <c r="M3081" s="10">
        <f t="shared" si="581"/>
        <v>0.9</v>
      </c>
      <c r="N3081" s="24">
        <f t="shared" si="582"/>
        <v>1.2815515655446006</v>
      </c>
      <c r="O3081" s="25">
        <f t="shared" si="583"/>
        <v>5.9877837044946149</v>
      </c>
      <c r="P3081" s="8">
        <f t="shared" si="584"/>
        <v>9</v>
      </c>
      <c r="Q3081" s="8">
        <f t="shared" si="585"/>
        <v>62.999999999999972</v>
      </c>
      <c r="R3081" s="8">
        <f t="shared" si="586"/>
        <v>99.527184112474956</v>
      </c>
      <c r="S3081" s="8">
        <f t="shared" si="587"/>
        <v>100</v>
      </c>
      <c r="T3081" t="s">
        <v>62</v>
      </c>
    </row>
    <row r="3082" spans="1:20" x14ac:dyDescent="0.35">
      <c r="A3082" s="18" t="s">
        <v>6205</v>
      </c>
      <c r="B3082" s="18" t="s">
        <v>6206</v>
      </c>
      <c r="C3082" s="19">
        <v>132.9</v>
      </c>
      <c r="D3082" s="20">
        <f t="shared" si="576"/>
        <v>1.4417821265465808E-5</v>
      </c>
      <c r="E3082" s="10">
        <f>SUM($C$5:C3082)/SUM($C$5:$C$3941)</f>
        <v>0.99521303816096607</v>
      </c>
      <c r="F3082" t="str">
        <f t="shared" si="577"/>
        <v>C</v>
      </c>
      <c r="G3082" s="21">
        <v>2.1435483870967742</v>
      </c>
      <c r="H3082" s="22">
        <f t="shared" si="578"/>
        <v>1.2861290322580645</v>
      </c>
      <c r="I3082" s="23">
        <v>1.1923076923076921</v>
      </c>
      <c r="J3082" s="23">
        <v>4.9031340978909048</v>
      </c>
      <c r="K3082" s="24">
        <f t="shared" si="579"/>
        <v>4.1123060175859214</v>
      </c>
      <c r="L3082" t="str">
        <f t="shared" si="580"/>
        <v>Z</v>
      </c>
      <c r="M3082" s="10">
        <f t="shared" si="581"/>
        <v>0.9</v>
      </c>
      <c r="N3082" s="24">
        <f t="shared" si="582"/>
        <v>1.2815515655446006</v>
      </c>
      <c r="O3082" s="25">
        <f t="shared" si="583"/>
        <v>8.8863794640508047</v>
      </c>
      <c r="P3082" s="8">
        <f t="shared" si="584"/>
        <v>12</v>
      </c>
      <c r="Q3082" s="8">
        <f t="shared" si="585"/>
        <v>61.999999999999986</v>
      </c>
      <c r="R3082" s="8">
        <f t="shared" si="586"/>
        <v>98.190296550086487</v>
      </c>
      <c r="S3082" s="8">
        <f t="shared" si="587"/>
        <v>99</v>
      </c>
      <c r="T3082" t="s">
        <v>175</v>
      </c>
    </row>
    <row r="3083" spans="1:20" x14ac:dyDescent="0.35">
      <c r="A3083" s="18" t="s">
        <v>6207</v>
      </c>
      <c r="B3083" s="18" t="s">
        <v>6208</v>
      </c>
      <c r="C3083" s="19">
        <v>132.75</v>
      </c>
      <c r="D3083" s="20">
        <f t="shared" si="576"/>
        <v>1.4401548329500271E-5</v>
      </c>
      <c r="E3083" s="10">
        <f>SUM($C$5:C3083)/SUM($C$5:$C$3941)</f>
        <v>0.9952274397092955</v>
      </c>
      <c r="F3083" t="str">
        <f t="shared" si="577"/>
        <v>C</v>
      </c>
      <c r="G3083" s="21">
        <v>2.95</v>
      </c>
      <c r="H3083" s="22">
        <f t="shared" si="578"/>
        <v>1.77</v>
      </c>
      <c r="I3083" s="23">
        <v>0.86538461538461542</v>
      </c>
      <c r="J3083" s="23">
        <v>4.3702597677261394</v>
      </c>
      <c r="K3083" s="24">
        <f t="shared" si="579"/>
        <v>5.0500779538168716</v>
      </c>
      <c r="L3083" t="str">
        <f t="shared" si="580"/>
        <v>Z</v>
      </c>
      <c r="M3083" s="10">
        <f t="shared" si="581"/>
        <v>0.9</v>
      </c>
      <c r="N3083" s="24">
        <f t="shared" si="582"/>
        <v>1.2815515655446006</v>
      </c>
      <c r="O3083" s="25">
        <f t="shared" si="583"/>
        <v>7.920604633104837</v>
      </c>
      <c r="P3083" s="8">
        <f t="shared" si="584"/>
        <v>10</v>
      </c>
      <c r="Q3083" s="8">
        <f t="shared" si="585"/>
        <v>45</v>
      </c>
      <c r="R3083" s="8">
        <f t="shared" si="586"/>
        <v>71.307403281229256</v>
      </c>
      <c r="S3083" s="8">
        <f t="shared" si="587"/>
        <v>72</v>
      </c>
      <c r="T3083" t="s">
        <v>175</v>
      </c>
    </row>
    <row r="3084" spans="1:20" x14ac:dyDescent="0.35">
      <c r="A3084" s="18" t="s">
        <v>6209</v>
      </c>
      <c r="B3084" s="18" t="s">
        <v>6210</v>
      </c>
      <c r="C3084" s="19">
        <v>132.41999999999999</v>
      </c>
      <c r="D3084" s="20">
        <f t="shared" si="576"/>
        <v>1.4365747870376088E-5</v>
      </c>
      <c r="E3084" s="10">
        <f>SUM($C$5:C3084)/SUM($C$5:$C$3941)</f>
        <v>0.9952418054571659</v>
      </c>
      <c r="F3084" t="str">
        <f t="shared" si="577"/>
        <v>C</v>
      </c>
      <c r="G3084" s="21">
        <v>2.5465384615384612</v>
      </c>
      <c r="H3084" s="22">
        <f t="shared" si="578"/>
        <v>1.5279230769230767</v>
      </c>
      <c r="I3084" s="23">
        <v>1</v>
      </c>
      <c r="J3084" s="23">
        <v>2.257883791448593</v>
      </c>
      <c r="K3084" s="24">
        <f t="shared" si="579"/>
        <v>2.257883791448593</v>
      </c>
      <c r="L3084" t="str">
        <f t="shared" si="580"/>
        <v>Z</v>
      </c>
      <c r="M3084" s="10">
        <f t="shared" si="581"/>
        <v>0.9</v>
      </c>
      <c r="N3084" s="24">
        <f t="shared" si="582"/>
        <v>1.2815515655446006</v>
      </c>
      <c r="O3084" s="25">
        <f t="shared" si="583"/>
        <v>4.0921605968665444</v>
      </c>
      <c r="P3084" s="8">
        <f t="shared" si="584"/>
        <v>7</v>
      </c>
      <c r="Q3084" s="8">
        <f t="shared" si="585"/>
        <v>52</v>
      </c>
      <c r="R3084" s="8">
        <f t="shared" si="586"/>
        <v>82.502275022447563</v>
      </c>
      <c r="S3084" s="8">
        <f t="shared" si="587"/>
        <v>83</v>
      </c>
      <c r="T3084" t="s">
        <v>62</v>
      </c>
    </row>
    <row r="3085" spans="1:20" x14ac:dyDescent="0.35">
      <c r="A3085" s="18" t="s">
        <v>6211</v>
      </c>
      <c r="B3085" s="18" t="s">
        <v>6212</v>
      </c>
      <c r="C3085" s="19">
        <v>132</v>
      </c>
      <c r="D3085" s="20">
        <f t="shared" si="576"/>
        <v>1.4320183649672586E-5</v>
      </c>
      <c r="E3085" s="10">
        <f>SUM($C$5:C3085)/SUM($C$5:$C$3941)</f>
        <v>0.99525612564081556</v>
      </c>
      <c r="F3085" t="str">
        <f t="shared" si="577"/>
        <v>C</v>
      </c>
      <c r="G3085" s="21">
        <v>1.65</v>
      </c>
      <c r="H3085" s="22">
        <f t="shared" si="578"/>
        <v>0.98999999999999988</v>
      </c>
      <c r="I3085" s="23">
        <v>1.538461538461539</v>
      </c>
      <c r="J3085" s="23">
        <v>2.7544013865977681</v>
      </c>
      <c r="K3085" s="24">
        <f t="shared" si="579"/>
        <v>1.7903609012885486</v>
      </c>
      <c r="L3085" t="str">
        <f t="shared" si="580"/>
        <v>Y</v>
      </c>
      <c r="M3085" s="10">
        <f t="shared" si="581"/>
        <v>0.9</v>
      </c>
      <c r="N3085" s="24">
        <f t="shared" si="582"/>
        <v>1.2815515655446006</v>
      </c>
      <c r="O3085" s="25">
        <f t="shared" si="583"/>
        <v>4.9920429319165809</v>
      </c>
      <c r="P3085" s="8">
        <f t="shared" si="584"/>
        <v>9</v>
      </c>
      <c r="Q3085" s="8">
        <f t="shared" si="585"/>
        <v>80.000000000000028</v>
      </c>
      <c r="R3085" s="8">
        <f t="shared" si="586"/>
        <v>127.12834523274567</v>
      </c>
      <c r="S3085" s="8">
        <f t="shared" si="587"/>
        <v>128</v>
      </c>
      <c r="T3085" t="s">
        <v>62</v>
      </c>
    </row>
    <row r="3086" spans="1:20" x14ac:dyDescent="0.35">
      <c r="A3086" s="18" t="s">
        <v>6213</v>
      </c>
      <c r="B3086" s="18" t="s">
        <v>6214</v>
      </c>
      <c r="C3086" s="19">
        <v>131.01</v>
      </c>
      <c r="D3086" s="20">
        <f t="shared" si="576"/>
        <v>1.421278227230004E-5</v>
      </c>
      <c r="E3086" s="10">
        <f>SUM($C$5:C3086)/SUM($C$5:$C$3941)</f>
        <v>0.99527033842308787</v>
      </c>
      <c r="F3086" t="str">
        <f t="shared" si="577"/>
        <v>C</v>
      </c>
      <c r="G3086" s="21">
        <v>5.9549999999999992</v>
      </c>
      <c r="H3086" s="22">
        <f t="shared" si="578"/>
        <v>3.5729999999999995</v>
      </c>
      <c r="I3086" s="23">
        <v>0.42307692307692307</v>
      </c>
      <c r="J3086" s="23">
        <v>1.752825772872264</v>
      </c>
      <c r="K3086" s="24">
        <f t="shared" si="579"/>
        <v>4.1430427358798969</v>
      </c>
      <c r="L3086" t="str">
        <f t="shared" si="580"/>
        <v>Z</v>
      </c>
      <c r="M3086" s="10">
        <f t="shared" si="581"/>
        <v>0.9</v>
      </c>
      <c r="N3086" s="24">
        <f t="shared" si="582"/>
        <v>1.2815515655446006</v>
      </c>
      <c r="O3086" s="25">
        <f t="shared" si="583"/>
        <v>3.1767997042567613</v>
      </c>
      <c r="P3086" s="8">
        <f t="shared" si="584"/>
        <v>5</v>
      </c>
      <c r="Q3086" s="8">
        <f t="shared" si="585"/>
        <v>22</v>
      </c>
      <c r="R3086" s="8">
        <f t="shared" si="586"/>
        <v>35.092138128223247</v>
      </c>
      <c r="S3086" s="8">
        <f t="shared" si="587"/>
        <v>36</v>
      </c>
      <c r="T3086" t="s">
        <v>62</v>
      </c>
    </row>
    <row r="3087" spans="1:20" x14ac:dyDescent="0.35">
      <c r="A3087" s="18" t="s">
        <v>6215</v>
      </c>
      <c r="B3087" s="18" t="s">
        <v>6216</v>
      </c>
      <c r="C3087" s="19">
        <v>130.88999999999999</v>
      </c>
      <c r="D3087" s="20">
        <f t="shared" si="576"/>
        <v>1.419976392352761E-5</v>
      </c>
      <c r="E3087" s="10">
        <f>SUM($C$5:C3087)/SUM($C$5:$C$3941)</f>
        <v>0.99528453818701146</v>
      </c>
      <c r="F3087" t="str">
        <f t="shared" si="577"/>
        <v>C</v>
      </c>
      <c r="G3087" s="21">
        <v>2.1111290322580638</v>
      </c>
      <c r="H3087" s="22">
        <f t="shared" si="578"/>
        <v>1.2666774193548382</v>
      </c>
      <c r="I3087" s="23">
        <v>1.1923076923076921</v>
      </c>
      <c r="J3087" s="23">
        <v>4.7980325278975764</v>
      </c>
      <c r="K3087" s="24">
        <f t="shared" si="579"/>
        <v>4.0241563137205487</v>
      </c>
      <c r="L3087" t="str">
        <f t="shared" si="580"/>
        <v>Z</v>
      </c>
      <c r="M3087" s="10">
        <f t="shared" si="581"/>
        <v>0.9</v>
      </c>
      <c r="N3087" s="24">
        <f t="shared" si="582"/>
        <v>1.2815515655446006</v>
      </c>
      <c r="O3087" s="25">
        <f t="shared" si="583"/>
        <v>8.6958946813421374</v>
      </c>
      <c r="P3087" s="8">
        <f t="shared" si="584"/>
        <v>12</v>
      </c>
      <c r="Q3087" s="8">
        <f t="shared" si="585"/>
        <v>61.999999999999986</v>
      </c>
      <c r="R3087" s="8">
        <f t="shared" si="586"/>
        <v>98.9413492045813</v>
      </c>
      <c r="S3087" s="8">
        <f t="shared" si="587"/>
        <v>99</v>
      </c>
      <c r="T3087" t="s">
        <v>62</v>
      </c>
    </row>
    <row r="3088" spans="1:20" x14ac:dyDescent="0.35">
      <c r="A3088" s="18" t="s">
        <v>6217</v>
      </c>
      <c r="B3088" s="18" t="s">
        <v>6218</v>
      </c>
      <c r="C3088" s="19">
        <v>130.71</v>
      </c>
      <c r="D3088" s="20">
        <f t="shared" si="576"/>
        <v>1.4180236400368968E-5</v>
      </c>
      <c r="E3088" s="10">
        <f>SUM($C$5:C3088)/SUM($C$5:$C$3941)</f>
        <v>0.99529871842341189</v>
      </c>
      <c r="F3088" t="str">
        <f t="shared" si="577"/>
        <v>C</v>
      </c>
      <c r="G3088" s="21">
        <v>5.9413636363636364</v>
      </c>
      <c r="H3088" s="22">
        <f t="shared" si="578"/>
        <v>3.5648181818181817</v>
      </c>
      <c r="I3088" s="23">
        <v>0.42307692307692307</v>
      </c>
      <c r="J3088" s="23">
        <v>0.99697884505952739</v>
      </c>
      <c r="K3088" s="24">
        <f t="shared" si="579"/>
        <v>2.356495451958883</v>
      </c>
      <c r="L3088" t="str">
        <f t="shared" si="580"/>
        <v>Z</v>
      </c>
      <c r="M3088" s="10">
        <f t="shared" si="581"/>
        <v>0.9</v>
      </c>
      <c r="N3088" s="24">
        <f t="shared" si="582"/>
        <v>1.2815515655446006</v>
      </c>
      <c r="O3088" s="25">
        <f t="shared" si="583"/>
        <v>1.8069121011071314</v>
      </c>
      <c r="P3088" s="8">
        <f t="shared" si="584"/>
        <v>3</v>
      </c>
      <c r="Q3088" s="8">
        <f t="shared" si="585"/>
        <v>22</v>
      </c>
      <c r="R3088" s="8">
        <f t="shared" si="586"/>
        <v>35.132386034705526</v>
      </c>
      <c r="S3088" s="8">
        <f t="shared" si="587"/>
        <v>36</v>
      </c>
      <c r="T3088" t="s">
        <v>62</v>
      </c>
    </row>
    <row r="3089" spans="1:20" x14ac:dyDescent="0.35">
      <c r="A3089" s="18" t="s">
        <v>6219</v>
      </c>
      <c r="B3089" s="18" t="s">
        <v>6220</v>
      </c>
      <c r="C3089" s="19">
        <v>130.32</v>
      </c>
      <c r="D3089" s="20">
        <f t="shared" si="576"/>
        <v>1.413792676685857E-5</v>
      </c>
      <c r="E3089" s="10">
        <f>SUM($C$5:C3089)/SUM($C$5:$C$3941)</f>
        <v>0.99531285635017885</v>
      </c>
      <c r="F3089" t="str">
        <f t="shared" si="577"/>
        <v>C</v>
      </c>
      <c r="G3089" s="21">
        <v>0.77571428571428569</v>
      </c>
      <c r="H3089" s="22">
        <f t="shared" si="578"/>
        <v>0.46542857142857141</v>
      </c>
      <c r="I3089" s="23">
        <v>3.2307692307692308</v>
      </c>
      <c r="J3089" s="23">
        <v>13.89542932979859</v>
      </c>
      <c r="K3089" s="24">
        <f t="shared" si="579"/>
        <v>4.3009662211281352</v>
      </c>
      <c r="L3089" t="str">
        <f t="shared" si="580"/>
        <v>Z</v>
      </c>
      <c r="M3089" s="10">
        <f t="shared" si="581"/>
        <v>0.9</v>
      </c>
      <c r="N3089" s="24">
        <f t="shared" si="582"/>
        <v>1.2815515655446006</v>
      </c>
      <c r="O3089" s="25">
        <f t="shared" si="583"/>
        <v>25.183903881724689</v>
      </c>
      <c r="P3089" s="8">
        <f t="shared" si="584"/>
        <v>32</v>
      </c>
      <c r="Q3089" s="8">
        <f t="shared" si="585"/>
        <v>168</v>
      </c>
      <c r="R3089" s="8">
        <f t="shared" si="586"/>
        <v>268.68481264321531</v>
      </c>
      <c r="S3089" s="8">
        <f t="shared" si="587"/>
        <v>269</v>
      </c>
      <c r="T3089" t="s">
        <v>175</v>
      </c>
    </row>
    <row r="3090" spans="1:20" x14ac:dyDescent="0.35">
      <c r="A3090" s="18" t="s">
        <v>6221</v>
      </c>
      <c r="B3090" s="18" t="s">
        <v>6222</v>
      </c>
      <c r="C3090" s="19">
        <v>129.15</v>
      </c>
      <c r="D3090" s="20">
        <f t="shared" si="576"/>
        <v>1.4010997866327382E-5</v>
      </c>
      <c r="E3090" s="10">
        <f>SUM($C$5:C3090)/SUM($C$5:$C$3941)</f>
        <v>0.99532686734804521</v>
      </c>
      <c r="F3090" t="str">
        <f t="shared" si="577"/>
        <v>C</v>
      </c>
      <c r="G3090" s="21">
        <v>0.81226415094339621</v>
      </c>
      <c r="H3090" s="22">
        <f t="shared" si="578"/>
        <v>0.48735849056603769</v>
      </c>
      <c r="I3090" s="23">
        <v>3.057692307692307</v>
      </c>
      <c r="J3090" s="23">
        <v>13.896555450674279</v>
      </c>
      <c r="K3090" s="24">
        <f t="shared" si="579"/>
        <v>4.544785430409199</v>
      </c>
      <c r="L3090" t="str">
        <f t="shared" si="580"/>
        <v>Z</v>
      </c>
      <c r="M3090" s="10">
        <f t="shared" si="581"/>
        <v>0.9</v>
      </c>
      <c r="N3090" s="24">
        <f t="shared" si="582"/>
        <v>1.2815515655446006</v>
      </c>
      <c r="O3090" s="25">
        <f t="shared" si="583"/>
        <v>25.185944849241377</v>
      </c>
      <c r="P3090" s="8">
        <f t="shared" si="584"/>
        <v>32</v>
      </c>
      <c r="Q3090" s="8">
        <f t="shared" si="585"/>
        <v>158.99999999999997</v>
      </c>
      <c r="R3090" s="8">
        <f t="shared" si="586"/>
        <v>255.44022713729632</v>
      </c>
      <c r="S3090" s="8">
        <f t="shared" si="587"/>
        <v>256</v>
      </c>
      <c r="T3090" t="s">
        <v>62</v>
      </c>
    </row>
    <row r="3091" spans="1:20" x14ac:dyDescent="0.35">
      <c r="A3091" s="18" t="s">
        <v>6223</v>
      </c>
      <c r="B3091" s="18" t="s">
        <v>6224</v>
      </c>
      <c r="C3091" s="19">
        <v>128.66999999999999</v>
      </c>
      <c r="D3091" s="20">
        <f t="shared" si="576"/>
        <v>1.3958924471237661E-5</v>
      </c>
      <c r="E3091" s="10">
        <f>SUM($C$5:C3091)/SUM($C$5:$C$3941)</f>
        <v>0.99534082627251641</v>
      </c>
      <c r="F3091" t="str">
        <f t="shared" si="577"/>
        <v>C</v>
      </c>
      <c r="G3091" s="21">
        <v>0.69177419354838698</v>
      </c>
      <c r="H3091" s="22">
        <f t="shared" si="578"/>
        <v>0.41506451612903217</v>
      </c>
      <c r="I3091" s="23">
        <v>3.5769230769230771</v>
      </c>
      <c r="J3091" s="23">
        <v>14.250347300681669</v>
      </c>
      <c r="K3091" s="24">
        <f t="shared" si="579"/>
        <v>3.9839680625561655</v>
      </c>
      <c r="L3091" t="str">
        <f t="shared" si="580"/>
        <v>Z</v>
      </c>
      <c r="M3091" s="10">
        <f t="shared" si="581"/>
        <v>0.9</v>
      </c>
      <c r="N3091" s="24">
        <f t="shared" si="582"/>
        <v>1.2815515655446006</v>
      </c>
      <c r="O3091" s="25">
        <f t="shared" si="583"/>
        <v>25.827152812900088</v>
      </c>
      <c r="P3091" s="8">
        <f t="shared" si="584"/>
        <v>33</v>
      </c>
      <c r="Q3091" s="8">
        <f t="shared" si="585"/>
        <v>186</v>
      </c>
      <c r="R3091" s="8">
        <f t="shared" si="586"/>
        <v>299.37371481779275</v>
      </c>
      <c r="S3091" s="8">
        <f t="shared" si="587"/>
        <v>300</v>
      </c>
      <c r="T3091" t="s">
        <v>62</v>
      </c>
    </row>
    <row r="3092" spans="1:20" x14ac:dyDescent="0.35">
      <c r="A3092" s="18" t="s">
        <v>6225</v>
      </c>
      <c r="B3092" s="18" t="s">
        <v>6226</v>
      </c>
      <c r="C3092" s="19">
        <v>128.5</v>
      </c>
      <c r="D3092" s="20">
        <f t="shared" si="576"/>
        <v>1.3940481810476721E-5</v>
      </c>
      <c r="E3092" s="10">
        <f>SUM($C$5:C3092)/SUM($C$5:$C$3941)</f>
        <v>0.99535476675432688</v>
      </c>
      <c r="F3092" t="str">
        <f t="shared" si="577"/>
        <v>C</v>
      </c>
      <c r="G3092" s="21">
        <v>2.3796296296296302</v>
      </c>
      <c r="H3092" s="22">
        <f t="shared" si="578"/>
        <v>1.427777777777778</v>
      </c>
      <c r="I3092" s="23">
        <v>1.038461538461539</v>
      </c>
      <c r="J3092" s="23">
        <v>2.2401115033656951</v>
      </c>
      <c r="K3092" s="24">
        <f t="shared" si="579"/>
        <v>2.1571444106484461</v>
      </c>
      <c r="L3092" t="str">
        <f t="shared" si="580"/>
        <v>Z</v>
      </c>
      <c r="M3092" s="10">
        <f t="shared" si="581"/>
        <v>0.9</v>
      </c>
      <c r="N3092" s="24">
        <f t="shared" si="582"/>
        <v>1.2815515655446006</v>
      </c>
      <c r="O3092" s="25">
        <f t="shared" si="583"/>
        <v>4.0599503222348563</v>
      </c>
      <c r="P3092" s="8">
        <f t="shared" si="584"/>
        <v>7</v>
      </c>
      <c r="Q3092" s="8">
        <f t="shared" si="585"/>
        <v>54.000000000000028</v>
      </c>
      <c r="R3092" s="8">
        <f t="shared" si="586"/>
        <v>86.972422839830983</v>
      </c>
      <c r="S3092" s="8">
        <f t="shared" si="587"/>
        <v>87</v>
      </c>
      <c r="T3092" t="s">
        <v>62</v>
      </c>
    </row>
    <row r="3093" spans="1:20" x14ac:dyDescent="0.35">
      <c r="A3093" s="18" t="s">
        <v>6227</v>
      </c>
      <c r="B3093" s="18" t="s">
        <v>6228</v>
      </c>
      <c r="C3093" s="19">
        <v>128.41999999999999</v>
      </c>
      <c r="D3093" s="20">
        <f t="shared" si="576"/>
        <v>1.3931802911295101E-5</v>
      </c>
      <c r="E3093" s="10">
        <f>SUM($C$5:C3093)/SUM($C$5:$C$3941)</f>
        <v>0.9953686985572382</v>
      </c>
      <c r="F3093" t="str">
        <f t="shared" si="577"/>
        <v>C</v>
      </c>
      <c r="G3093" s="21">
        <v>1.8345714285714281</v>
      </c>
      <c r="H3093" s="22">
        <f t="shared" si="578"/>
        <v>1.1007428571428568</v>
      </c>
      <c r="I3093" s="23">
        <v>1.346153846153846</v>
      </c>
      <c r="J3093" s="23">
        <v>4.4716300286497512</v>
      </c>
      <c r="K3093" s="24">
        <f t="shared" si="579"/>
        <v>3.3217823069969583</v>
      </c>
      <c r="L3093" t="str">
        <f t="shared" si="580"/>
        <v>Z</v>
      </c>
      <c r="M3093" s="10">
        <f t="shared" si="581"/>
        <v>0.9</v>
      </c>
      <c r="N3093" s="24">
        <f t="shared" si="582"/>
        <v>1.2815515655446006</v>
      </c>
      <c r="O3093" s="25">
        <f t="shared" si="583"/>
        <v>8.1043268375055995</v>
      </c>
      <c r="P3093" s="8">
        <f t="shared" si="584"/>
        <v>11</v>
      </c>
      <c r="Q3093" s="8">
        <f t="shared" si="585"/>
        <v>70</v>
      </c>
      <c r="R3093" s="8">
        <f t="shared" si="586"/>
        <v>112.77714079757773</v>
      </c>
      <c r="S3093" s="8">
        <f t="shared" si="587"/>
        <v>113</v>
      </c>
      <c r="T3093" t="s">
        <v>175</v>
      </c>
    </row>
    <row r="3094" spans="1:20" x14ac:dyDescent="0.35">
      <c r="A3094" s="18" t="s">
        <v>6229</v>
      </c>
      <c r="B3094" s="18" t="s">
        <v>6230</v>
      </c>
      <c r="C3094" s="19">
        <v>128.34</v>
      </c>
      <c r="D3094" s="20">
        <f t="shared" si="576"/>
        <v>1.3923124012113482E-5</v>
      </c>
      <c r="E3094" s="10">
        <f>SUM($C$5:C3094)/SUM($C$5:$C$3941)</f>
        <v>0.99538262168125025</v>
      </c>
      <c r="F3094" t="str">
        <f t="shared" si="577"/>
        <v>C</v>
      </c>
      <c r="G3094" s="21">
        <v>4.7533333333333339</v>
      </c>
      <c r="H3094" s="22">
        <f t="shared" si="578"/>
        <v>2.8520000000000003</v>
      </c>
      <c r="I3094" s="23">
        <v>0.51923076923076927</v>
      </c>
      <c r="J3094" s="23">
        <v>0.93913570226564436</v>
      </c>
      <c r="K3094" s="24">
        <f t="shared" si="579"/>
        <v>1.8087057969560556</v>
      </c>
      <c r="L3094" t="str">
        <f t="shared" si="580"/>
        <v>Y</v>
      </c>
      <c r="M3094" s="10">
        <f t="shared" si="581"/>
        <v>0.9</v>
      </c>
      <c r="N3094" s="24">
        <f t="shared" si="582"/>
        <v>1.2815515655446006</v>
      </c>
      <c r="O3094" s="25">
        <f t="shared" si="583"/>
        <v>1.7020779060805615</v>
      </c>
      <c r="P3094" s="8">
        <f t="shared" si="584"/>
        <v>3</v>
      </c>
      <c r="Q3094" s="8">
        <f t="shared" si="585"/>
        <v>27.000000000000004</v>
      </c>
      <c r="R3094" s="8">
        <f t="shared" si="586"/>
        <v>43.513309856207862</v>
      </c>
      <c r="S3094" s="8">
        <f t="shared" si="587"/>
        <v>44</v>
      </c>
      <c r="T3094" t="s">
        <v>62</v>
      </c>
    </row>
    <row r="3095" spans="1:20" x14ac:dyDescent="0.35">
      <c r="A3095" s="18" t="s">
        <v>6231</v>
      </c>
      <c r="B3095" s="18" t="s">
        <v>6232</v>
      </c>
      <c r="C3095" s="19">
        <v>128.1</v>
      </c>
      <c r="D3095" s="20">
        <f t="shared" si="576"/>
        <v>1.3897087314568622E-5</v>
      </c>
      <c r="E3095" s="10">
        <f>SUM($C$5:C3095)/SUM($C$5:$C$3941)</f>
        <v>0.99539651876856483</v>
      </c>
      <c r="F3095" t="str">
        <f t="shared" si="577"/>
        <v>C</v>
      </c>
      <c r="G3095" s="21">
        <v>3.7676470588235289</v>
      </c>
      <c r="H3095" s="22">
        <f t="shared" si="578"/>
        <v>2.2605882352941173</v>
      </c>
      <c r="I3095" s="23">
        <v>0.65384615384615385</v>
      </c>
      <c r="J3095" s="23">
        <v>1.2662220383396721</v>
      </c>
      <c r="K3095" s="24">
        <f t="shared" si="579"/>
        <v>1.9365748821665572</v>
      </c>
      <c r="L3095" t="str">
        <f t="shared" si="580"/>
        <v>Y</v>
      </c>
      <c r="M3095" s="10">
        <f t="shared" si="581"/>
        <v>0.9</v>
      </c>
      <c r="N3095" s="24">
        <f t="shared" si="582"/>
        <v>1.2815515655446006</v>
      </c>
      <c r="O3095" s="25">
        <f t="shared" si="583"/>
        <v>2.2948851273046653</v>
      </c>
      <c r="P3095" s="8">
        <f t="shared" si="584"/>
        <v>4</v>
      </c>
      <c r="Q3095" s="8">
        <f t="shared" si="585"/>
        <v>34</v>
      </c>
      <c r="R3095" s="8">
        <f t="shared" si="586"/>
        <v>54.845844096193758</v>
      </c>
      <c r="S3095" s="8">
        <f t="shared" si="587"/>
        <v>55</v>
      </c>
      <c r="T3095" t="s">
        <v>62</v>
      </c>
    </row>
    <row r="3096" spans="1:20" x14ac:dyDescent="0.35">
      <c r="A3096" s="18" t="s">
        <v>6233</v>
      </c>
      <c r="B3096" s="18" t="s">
        <v>6234</v>
      </c>
      <c r="C3096" s="19">
        <v>127.5</v>
      </c>
      <c r="D3096" s="20">
        <f t="shared" si="576"/>
        <v>1.3831995570706475E-5</v>
      </c>
      <c r="E3096" s="10">
        <f>SUM($C$5:C3096)/SUM($C$5:$C$3941)</f>
        <v>0.99541035076413553</v>
      </c>
      <c r="F3096" t="str">
        <f t="shared" si="577"/>
        <v>C</v>
      </c>
      <c r="G3096" s="21">
        <v>8.5</v>
      </c>
      <c r="H3096" s="22">
        <f t="shared" si="578"/>
        <v>5.0999999999999996</v>
      </c>
      <c r="I3096" s="23">
        <v>0.28846153846153838</v>
      </c>
      <c r="J3096" s="23">
        <v>1.108550342220326</v>
      </c>
      <c r="K3096" s="24">
        <f t="shared" si="579"/>
        <v>3.8429745196971314</v>
      </c>
      <c r="L3096" t="str">
        <f t="shared" si="580"/>
        <v>Z</v>
      </c>
      <c r="M3096" s="10">
        <f t="shared" si="581"/>
        <v>0.9</v>
      </c>
      <c r="N3096" s="24">
        <f t="shared" si="582"/>
        <v>1.2815515655446006</v>
      </c>
      <c r="O3096" s="25">
        <f t="shared" si="583"/>
        <v>2.0091228996185579</v>
      </c>
      <c r="P3096" s="8">
        <f t="shared" si="584"/>
        <v>3</v>
      </c>
      <c r="Q3096" s="8">
        <f t="shared" si="585"/>
        <v>14.999999999999996</v>
      </c>
      <c r="R3096" s="8">
        <f t="shared" si="586"/>
        <v>24.253562503633294</v>
      </c>
      <c r="S3096" s="8">
        <f t="shared" si="587"/>
        <v>25</v>
      </c>
      <c r="T3096" t="s">
        <v>62</v>
      </c>
    </row>
    <row r="3097" spans="1:20" x14ac:dyDescent="0.35">
      <c r="A3097" s="18" t="s">
        <v>6235</v>
      </c>
      <c r="B3097" s="18" t="s">
        <v>6236</v>
      </c>
      <c r="C3097" s="19">
        <v>127.42</v>
      </c>
      <c r="D3097" s="20">
        <f t="shared" si="576"/>
        <v>1.3823316671524855E-5</v>
      </c>
      <c r="E3097" s="10">
        <f>SUM($C$5:C3097)/SUM($C$5:$C$3941)</f>
        <v>0.99542417408080697</v>
      </c>
      <c r="F3097" t="str">
        <f t="shared" si="577"/>
        <v>C</v>
      </c>
      <c r="G3097" s="21">
        <v>8.4946666666666673</v>
      </c>
      <c r="H3097" s="22">
        <f t="shared" si="578"/>
        <v>5.0968</v>
      </c>
      <c r="I3097" s="23">
        <v>0.28846153846153838</v>
      </c>
      <c r="J3097" s="23">
        <v>0.69554713860465001</v>
      </c>
      <c r="K3097" s="24">
        <f t="shared" si="579"/>
        <v>2.4112300804961206</v>
      </c>
      <c r="L3097" t="str">
        <f t="shared" si="580"/>
        <v>Z</v>
      </c>
      <c r="M3097" s="10">
        <f t="shared" si="581"/>
        <v>0.9</v>
      </c>
      <c r="N3097" s="24">
        <f t="shared" si="582"/>
        <v>1.2815515655446006</v>
      </c>
      <c r="O3097" s="25">
        <f t="shared" si="583"/>
        <v>1.2606010126123999</v>
      </c>
      <c r="P3097" s="8">
        <f t="shared" si="584"/>
        <v>2</v>
      </c>
      <c r="Q3097" s="8">
        <f t="shared" si="585"/>
        <v>14.999999999999996</v>
      </c>
      <c r="R3097" s="8">
        <f t="shared" si="586"/>
        <v>24.26117504697946</v>
      </c>
      <c r="S3097" s="8">
        <f t="shared" si="587"/>
        <v>25</v>
      </c>
      <c r="T3097" t="s">
        <v>62</v>
      </c>
    </row>
    <row r="3098" spans="1:20" x14ac:dyDescent="0.35">
      <c r="A3098" s="18" t="s">
        <v>6237</v>
      </c>
      <c r="B3098" s="18" t="s">
        <v>6238</v>
      </c>
      <c r="C3098" s="19">
        <v>127.38</v>
      </c>
      <c r="D3098" s="20">
        <f t="shared" si="576"/>
        <v>1.3818977221934045E-5</v>
      </c>
      <c r="E3098" s="10">
        <f>SUM($C$5:C3098)/SUM($C$5:$C$3941)</f>
        <v>0.99543799305802905</v>
      </c>
      <c r="F3098" t="str">
        <f t="shared" si="577"/>
        <v>C</v>
      </c>
      <c r="G3098" s="21">
        <v>2.7102127659574471</v>
      </c>
      <c r="H3098" s="22">
        <f t="shared" si="578"/>
        <v>1.6261276595744683</v>
      </c>
      <c r="I3098" s="23">
        <v>0.90384615384615385</v>
      </c>
      <c r="J3098" s="23">
        <v>1.9529727504761969</v>
      </c>
      <c r="K3098" s="24">
        <f t="shared" si="579"/>
        <v>2.1607358090374946</v>
      </c>
      <c r="L3098" t="str">
        <f t="shared" si="580"/>
        <v>Z</v>
      </c>
      <c r="M3098" s="10">
        <f t="shared" si="581"/>
        <v>0.9</v>
      </c>
      <c r="N3098" s="24">
        <f t="shared" si="582"/>
        <v>1.2815515655446006</v>
      </c>
      <c r="O3098" s="25">
        <f t="shared" si="583"/>
        <v>3.5395436056190523</v>
      </c>
      <c r="P3098" s="8">
        <f t="shared" si="584"/>
        <v>6</v>
      </c>
      <c r="Q3098" s="8">
        <f t="shared" si="585"/>
        <v>47</v>
      </c>
      <c r="R3098" s="8">
        <f t="shared" si="586"/>
        <v>76.030283224071084</v>
      </c>
      <c r="S3098" s="8">
        <f t="shared" si="587"/>
        <v>77</v>
      </c>
      <c r="T3098" t="s">
        <v>62</v>
      </c>
    </row>
    <row r="3099" spans="1:20" x14ac:dyDescent="0.35">
      <c r="A3099" s="18" t="s">
        <v>6239</v>
      </c>
      <c r="B3099" s="18" t="s">
        <v>6240</v>
      </c>
      <c r="C3099" s="19">
        <v>127.06</v>
      </c>
      <c r="D3099" s="20">
        <f t="shared" si="576"/>
        <v>1.3784261625207566E-5</v>
      </c>
      <c r="E3099" s="10">
        <f>SUM($C$5:C3099)/SUM($C$5:$C$3941)</f>
        <v>0.99545177731965429</v>
      </c>
      <c r="F3099" t="str">
        <f t="shared" si="577"/>
        <v>C</v>
      </c>
      <c r="G3099" s="21">
        <v>1.671842105263158</v>
      </c>
      <c r="H3099" s="22">
        <f t="shared" si="578"/>
        <v>1.0031052631578947</v>
      </c>
      <c r="I3099" s="23">
        <v>1.461538461538461</v>
      </c>
      <c r="J3099" s="23">
        <v>2.6602486870447049</v>
      </c>
      <c r="K3099" s="24">
        <f t="shared" si="579"/>
        <v>1.8201701542937461</v>
      </c>
      <c r="L3099" t="str">
        <f t="shared" si="580"/>
        <v>Y</v>
      </c>
      <c r="M3099" s="10">
        <f t="shared" si="581"/>
        <v>0.9</v>
      </c>
      <c r="N3099" s="24">
        <f t="shared" si="582"/>
        <v>1.2815515655446006</v>
      </c>
      <c r="O3099" s="25">
        <f t="shared" si="583"/>
        <v>4.8214017462812162</v>
      </c>
      <c r="P3099" s="8">
        <f t="shared" si="584"/>
        <v>8</v>
      </c>
      <c r="Q3099" s="8">
        <f t="shared" si="585"/>
        <v>75.999999999999972</v>
      </c>
      <c r="R3099" s="8">
        <f t="shared" si="586"/>
        <v>123.09730344201884</v>
      </c>
      <c r="S3099" s="8">
        <f t="shared" si="587"/>
        <v>124</v>
      </c>
      <c r="T3099" t="s">
        <v>62</v>
      </c>
    </row>
    <row r="3100" spans="1:20" x14ac:dyDescent="0.35">
      <c r="A3100" s="18" t="s">
        <v>6241</v>
      </c>
      <c r="B3100" s="18" t="s">
        <v>6242</v>
      </c>
      <c r="C3100" s="19">
        <v>126.93</v>
      </c>
      <c r="D3100" s="20">
        <f t="shared" si="576"/>
        <v>1.3770158414037434E-5</v>
      </c>
      <c r="E3100" s="10">
        <f>SUM($C$5:C3100)/SUM($C$5:$C$3941)</f>
        <v>0.99546554747806826</v>
      </c>
      <c r="F3100" t="str">
        <f t="shared" si="577"/>
        <v>C</v>
      </c>
      <c r="G3100" s="21">
        <v>2.9518604651162801</v>
      </c>
      <c r="H3100" s="22">
        <f t="shared" si="578"/>
        <v>1.7711162790697681</v>
      </c>
      <c r="I3100" s="23">
        <v>0.82692307692307687</v>
      </c>
      <c r="J3100" s="23">
        <v>1.927318098496029</v>
      </c>
      <c r="K3100" s="24">
        <f t="shared" si="579"/>
        <v>2.3307102586463606</v>
      </c>
      <c r="L3100" t="str">
        <f t="shared" si="580"/>
        <v>Z</v>
      </c>
      <c r="M3100" s="10">
        <f t="shared" si="581"/>
        <v>0.9</v>
      </c>
      <c r="N3100" s="24">
        <f t="shared" si="582"/>
        <v>1.2815515655446006</v>
      </c>
      <c r="O3100" s="25">
        <f t="shared" si="583"/>
        <v>3.4930474323628493</v>
      </c>
      <c r="P3100" s="8">
        <f t="shared" si="584"/>
        <v>6</v>
      </c>
      <c r="Q3100" s="8">
        <f t="shared" si="585"/>
        <v>43</v>
      </c>
      <c r="R3100" s="8">
        <f t="shared" si="586"/>
        <v>69.682815240795733</v>
      </c>
      <c r="S3100" s="8">
        <f t="shared" si="587"/>
        <v>70</v>
      </c>
      <c r="T3100" t="s">
        <v>62</v>
      </c>
    </row>
    <row r="3101" spans="1:20" x14ac:dyDescent="0.35">
      <c r="A3101" s="18" t="s">
        <v>6243</v>
      </c>
      <c r="B3101" s="18" t="s">
        <v>6244</v>
      </c>
      <c r="C3101" s="19">
        <v>126.57</v>
      </c>
      <c r="D3101" s="20">
        <f t="shared" si="576"/>
        <v>1.3731103367720145E-5</v>
      </c>
      <c r="E3101" s="10">
        <f>SUM($C$5:C3101)/SUM($C$5:$C$3941)</f>
        <v>0.99547927858143603</v>
      </c>
      <c r="F3101" t="str">
        <f t="shared" si="577"/>
        <v>C</v>
      </c>
      <c r="G3101" s="21">
        <v>0.86102040816326531</v>
      </c>
      <c r="H3101" s="22">
        <f t="shared" si="578"/>
        <v>0.51661224489795921</v>
      </c>
      <c r="I3101" s="23">
        <v>2.8269230769230771</v>
      </c>
      <c r="J3101" s="23">
        <v>9.1195139917074091</v>
      </c>
      <c r="K3101" s="24">
        <f t="shared" si="579"/>
        <v>3.225950527678811</v>
      </c>
      <c r="L3101" t="str">
        <f t="shared" si="580"/>
        <v>Z</v>
      </c>
      <c r="M3101" s="10">
        <f t="shared" si="581"/>
        <v>0.9</v>
      </c>
      <c r="N3101" s="24">
        <f t="shared" si="582"/>
        <v>1.2815515655446006</v>
      </c>
      <c r="O3101" s="25">
        <f t="shared" si="583"/>
        <v>16.528094121042301</v>
      </c>
      <c r="P3101" s="8">
        <f t="shared" si="584"/>
        <v>23</v>
      </c>
      <c r="Q3101" s="8">
        <f t="shared" si="585"/>
        <v>147</v>
      </c>
      <c r="R3101" s="8">
        <f t="shared" si="586"/>
        <v>238.55653458741986</v>
      </c>
      <c r="S3101" s="8">
        <f t="shared" si="587"/>
        <v>239</v>
      </c>
      <c r="T3101" t="s">
        <v>175</v>
      </c>
    </row>
    <row r="3102" spans="1:20" x14ac:dyDescent="0.35">
      <c r="A3102" s="18" t="s">
        <v>6245</v>
      </c>
      <c r="B3102" s="18" t="s">
        <v>6246</v>
      </c>
      <c r="C3102" s="19">
        <v>126.41</v>
      </c>
      <c r="D3102" s="20">
        <f t="shared" si="576"/>
        <v>1.3713745569356904E-5</v>
      </c>
      <c r="E3102" s="10">
        <f>SUM($C$5:C3102)/SUM($C$5:$C$3941)</f>
        <v>0.99549299232700539</v>
      </c>
      <c r="F3102" t="str">
        <f t="shared" si="577"/>
        <v>C</v>
      </c>
      <c r="G3102" s="21">
        <v>1.780422535211267</v>
      </c>
      <c r="H3102" s="22">
        <f t="shared" si="578"/>
        <v>1.0682535211267601</v>
      </c>
      <c r="I3102" s="23">
        <v>1.365384615384615</v>
      </c>
      <c r="J3102" s="23">
        <v>4.8183832865629581</v>
      </c>
      <c r="K3102" s="24">
        <f t="shared" si="579"/>
        <v>3.528956773257379</v>
      </c>
      <c r="L3102" t="str">
        <f t="shared" si="580"/>
        <v>Z</v>
      </c>
      <c r="M3102" s="10">
        <f t="shared" si="581"/>
        <v>0.9</v>
      </c>
      <c r="N3102" s="24">
        <f t="shared" si="582"/>
        <v>1.2815515655446006</v>
      </c>
      <c r="O3102" s="25">
        <f t="shared" si="583"/>
        <v>8.7327781440970504</v>
      </c>
      <c r="P3102" s="8">
        <f t="shared" si="584"/>
        <v>12</v>
      </c>
      <c r="Q3102" s="8">
        <f t="shared" si="585"/>
        <v>70.999999999999972</v>
      </c>
      <c r="R3102" s="8">
        <f t="shared" si="586"/>
        <v>115.29407934362096</v>
      </c>
      <c r="S3102" s="8">
        <f t="shared" si="587"/>
        <v>116</v>
      </c>
      <c r="T3102" t="s">
        <v>62</v>
      </c>
    </row>
    <row r="3103" spans="1:20" x14ac:dyDescent="0.35">
      <c r="A3103" s="18" t="s">
        <v>6247</v>
      </c>
      <c r="B3103" s="18" t="s">
        <v>6248</v>
      </c>
      <c r="C3103" s="19">
        <v>126.05</v>
      </c>
      <c r="D3103" s="20">
        <f t="shared" si="576"/>
        <v>1.3674690523039617E-5</v>
      </c>
      <c r="E3103" s="10">
        <f>SUM($C$5:C3103)/SUM($C$5:$C$3941)</f>
        <v>0.99550666701752855</v>
      </c>
      <c r="F3103" t="str">
        <f t="shared" si="577"/>
        <v>C</v>
      </c>
      <c r="G3103" s="21">
        <v>0.97713178294573644</v>
      </c>
      <c r="H3103" s="22">
        <f t="shared" si="578"/>
        <v>0.58627906976744182</v>
      </c>
      <c r="I3103" s="23">
        <v>2.4807692307692308</v>
      </c>
      <c r="J3103" s="23">
        <v>6.1340911230993038</v>
      </c>
      <c r="K3103" s="24">
        <f t="shared" si="579"/>
        <v>2.4726568868307273</v>
      </c>
      <c r="L3103" t="str">
        <f t="shared" si="580"/>
        <v>Z</v>
      </c>
      <c r="M3103" s="10">
        <f t="shared" si="581"/>
        <v>0.9</v>
      </c>
      <c r="N3103" s="24">
        <f t="shared" si="582"/>
        <v>1.2815515655446006</v>
      </c>
      <c r="O3103" s="25">
        <f t="shared" si="583"/>
        <v>11.117350718670645</v>
      </c>
      <c r="P3103" s="8">
        <f t="shared" si="584"/>
        <v>17</v>
      </c>
      <c r="Q3103" s="8">
        <f t="shared" si="585"/>
        <v>129</v>
      </c>
      <c r="R3103" s="8">
        <f t="shared" si="586"/>
        <v>209.77689741204176</v>
      </c>
      <c r="S3103" s="8">
        <f t="shared" si="587"/>
        <v>210</v>
      </c>
      <c r="T3103" t="s">
        <v>62</v>
      </c>
    </row>
    <row r="3104" spans="1:20" x14ac:dyDescent="0.35">
      <c r="A3104" s="18" t="s">
        <v>6249</v>
      </c>
      <c r="B3104" s="18" t="s">
        <v>6250</v>
      </c>
      <c r="C3104" s="19">
        <v>125.82</v>
      </c>
      <c r="D3104" s="20">
        <f t="shared" si="576"/>
        <v>1.364973868789246E-5</v>
      </c>
      <c r="E3104" s="10">
        <f>SUM($C$5:C3104)/SUM($C$5:$C$3941)</f>
        <v>0.99552031675621644</v>
      </c>
      <c r="F3104" t="str">
        <f t="shared" si="577"/>
        <v>C</v>
      </c>
      <c r="G3104" s="21">
        <v>5.0327999999999999</v>
      </c>
      <c r="H3104" s="22">
        <f t="shared" si="578"/>
        <v>3.0196799999999997</v>
      </c>
      <c r="I3104" s="23">
        <v>0.48076923076923078</v>
      </c>
      <c r="J3104" s="23">
        <v>0.99981144527031407</v>
      </c>
      <c r="K3104" s="24">
        <f t="shared" si="579"/>
        <v>2.0796078061622532</v>
      </c>
      <c r="L3104" t="str">
        <f t="shared" si="580"/>
        <v>Z</v>
      </c>
      <c r="M3104" s="10">
        <f t="shared" si="581"/>
        <v>0.9</v>
      </c>
      <c r="N3104" s="24">
        <f t="shared" si="582"/>
        <v>1.2815515655446006</v>
      </c>
      <c r="O3104" s="25">
        <f t="shared" si="583"/>
        <v>1.8120458706187235</v>
      </c>
      <c r="P3104" s="8">
        <f t="shared" si="584"/>
        <v>3</v>
      </c>
      <c r="Q3104" s="8">
        <f t="shared" si="585"/>
        <v>25</v>
      </c>
      <c r="R3104" s="8">
        <f t="shared" si="586"/>
        <v>40.691578840906089</v>
      </c>
      <c r="S3104" s="8">
        <f t="shared" si="587"/>
        <v>41</v>
      </c>
      <c r="T3104" t="s">
        <v>62</v>
      </c>
    </row>
    <row r="3105" spans="1:20" x14ac:dyDescent="0.35">
      <c r="A3105" s="18" t="s">
        <v>6251</v>
      </c>
      <c r="B3105" s="18" t="s">
        <v>6252</v>
      </c>
      <c r="C3105" s="19">
        <v>125.31</v>
      </c>
      <c r="D3105" s="20">
        <f t="shared" si="576"/>
        <v>1.3594410705609633E-5</v>
      </c>
      <c r="E3105" s="10">
        <f>SUM($C$5:C3105)/SUM($C$5:$C$3941)</f>
        <v>0.99553391116692214</v>
      </c>
      <c r="F3105" t="str">
        <f t="shared" si="577"/>
        <v>C</v>
      </c>
      <c r="G3105" s="21">
        <v>3.480833333333333</v>
      </c>
      <c r="H3105" s="22">
        <f t="shared" si="578"/>
        <v>2.0884999999999998</v>
      </c>
      <c r="I3105" s="23">
        <v>0.69230769230769229</v>
      </c>
      <c r="J3105" s="23">
        <v>3.334539751517362</v>
      </c>
      <c r="K3105" s="24">
        <f t="shared" si="579"/>
        <v>4.8165574188584124</v>
      </c>
      <c r="L3105" t="str">
        <f t="shared" si="580"/>
        <v>Z</v>
      </c>
      <c r="M3105" s="10">
        <f t="shared" si="581"/>
        <v>0.9</v>
      </c>
      <c r="N3105" s="24">
        <f t="shared" si="582"/>
        <v>1.2815515655446006</v>
      </c>
      <c r="O3105" s="25">
        <f t="shared" si="583"/>
        <v>6.0434785136085178</v>
      </c>
      <c r="P3105" s="8">
        <f t="shared" si="584"/>
        <v>8</v>
      </c>
      <c r="Q3105" s="8">
        <f t="shared" si="585"/>
        <v>36</v>
      </c>
      <c r="R3105" s="8">
        <f t="shared" si="586"/>
        <v>58.714992320517837</v>
      </c>
      <c r="S3105" s="8">
        <f t="shared" si="587"/>
        <v>59</v>
      </c>
      <c r="T3105" t="s">
        <v>62</v>
      </c>
    </row>
    <row r="3106" spans="1:20" x14ac:dyDescent="0.35">
      <c r="A3106" s="18" t="s">
        <v>6253</v>
      </c>
      <c r="B3106" s="18" t="s">
        <v>6254</v>
      </c>
      <c r="C3106" s="19">
        <v>125.16</v>
      </c>
      <c r="D3106" s="20">
        <f t="shared" si="576"/>
        <v>1.3578137769644096E-5</v>
      </c>
      <c r="E3106" s="10">
        <f>SUM($C$5:C3106)/SUM($C$5:$C$3941)</f>
        <v>0.99554748930469183</v>
      </c>
      <c r="F3106" t="str">
        <f t="shared" si="577"/>
        <v>C</v>
      </c>
      <c r="G3106" s="21">
        <v>0.45184115523465701</v>
      </c>
      <c r="H3106" s="22">
        <f t="shared" si="578"/>
        <v>0.27110469314079422</v>
      </c>
      <c r="I3106" s="23">
        <v>5.3269230769230766</v>
      </c>
      <c r="J3106" s="23">
        <v>10.707741663085571</v>
      </c>
      <c r="K3106" s="24">
        <f t="shared" si="579"/>
        <v>2.0101175685214789</v>
      </c>
      <c r="L3106" t="str">
        <f t="shared" si="580"/>
        <v>Z</v>
      </c>
      <c r="M3106" s="10">
        <f t="shared" si="581"/>
        <v>0.9</v>
      </c>
      <c r="N3106" s="24">
        <f t="shared" si="582"/>
        <v>1.2815515655446006</v>
      </c>
      <c r="O3106" s="25">
        <f t="shared" si="583"/>
        <v>19.406578266365418</v>
      </c>
      <c r="P3106" s="8">
        <f t="shared" si="584"/>
        <v>31</v>
      </c>
      <c r="Q3106" s="8">
        <f t="shared" si="585"/>
        <v>277</v>
      </c>
      <c r="R3106" s="8">
        <f t="shared" si="586"/>
        <v>452.04988642725982</v>
      </c>
      <c r="S3106" s="8">
        <f t="shared" si="587"/>
        <v>453</v>
      </c>
      <c r="T3106" t="s">
        <v>175</v>
      </c>
    </row>
    <row r="3107" spans="1:20" x14ac:dyDescent="0.35">
      <c r="A3107" s="18" t="s">
        <v>6255</v>
      </c>
      <c r="B3107" s="18" t="s">
        <v>6256</v>
      </c>
      <c r="C3107" s="19">
        <v>123.86</v>
      </c>
      <c r="D3107" s="20">
        <f t="shared" si="576"/>
        <v>1.3437105657942775E-5</v>
      </c>
      <c r="E3107" s="10">
        <f>SUM($C$5:C3107)/SUM($C$5:$C$3941)</f>
        <v>0.99556092641034966</v>
      </c>
      <c r="F3107" t="str">
        <f t="shared" si="577"/>
        <v>C</v>
      </c>
      <c r="G3107" s="21">
        <v>0.25643892339544511</v>
      </c>
      <c r="H3107" s="22">
        <f t="shared" si="578"/>
        <v>0.15386335403726706</v>
      </c>
      <c r="I3107" s="23">
        <v>9.2884615384615383</v>
      </c>
      <c r="J3107" s="23">
        <v>66.838798330704691</v>
      </c>
      <c r="K3107" s="24">
        <f t="shared" si="579"/>
        <v>7.1958954724568196</v>
      </c>
      <c r="L3107" t="str">
        <f t="shared" si="580"/>
        <v>Z</v>
      </c>
      <c r="M3107" s="10">
        <f t="shared" si="581"/>
        <v>0.9</v>
      </c>
      <c r="N3107" s="24">
        <f t="shared" si="582"/>
        <v>1.2815515655446006</v>
      </c>
      <c r="O3107" s="25">
        <f t="shared" si="583"/>
        <v>121.13780961921857</v>
      </c>
      <c r="P3107" s="8">
        <f t="shared" si="584"/>
        <v>140</v>
      </c>
      <c r="Q3107" s="8">
        <f t="shared" si="585"/>
        <v>483</v>
      </c>
      <c r="R3107" s="8">
        <f t="shared" si="586"/>
        <v>792.3571214090083</v>
      </c>
      <c r="S3107" s="8">
        <f t="shared" si="587"/>
        <v>793</v>
      </c>
      <c r="T3107" t="s">
        <v>175</v>
      </c>
    </row>
    <row r="3108" spans="1:20" x14ac:dyDescent="0.35">
      <c r="A3108" s="18" t="s">
        <v>6257</v>
      </c>
      <c r="B3108" s="18" t="s">
        <v>6258</v>
      </c>
      <c r="C3108" s="19">
        <v>123.75</v>
      </c>
      <c r="D3108" s="20">
        <f t="shared" si="576"/>
        <v>1.3425172171568048E-5</v>
      </c>
      <c r="E3108" s="10">
        <f>SUM($C$5:C3108)/SUM($C$5:$C$3941)</f>
        <v>0.99557435158252128</v>
      </c>
      <c r="F3108" t="str">
        <f t="shared" si="577"/>
        <v>C</v>
      </c>
      <c r="G3108" s="21">
        <v>3.75</v>
      </c>
      <c r="H3108" s="22">
        <f t="shared" si="578"/>
        <v>2.25</v>
      </c>
      <c r="I3108" s="23">
        <v>0.63461538461538458</v>
      </c>
      <c r="J3108" s="23">
        <v>2.0294773417170711</v>
      </c>
      <c r="K3108" s="24">
        <f t="shared" si="579"/>
        <v>3.1979642960390211</v>
      </c>
      <c r="L3108" t="str">
        <f t="shared" si="580"/>
        <v>Z</v>
      </c>
      <c r="M3108" s="10">
        <f t="shared" si="581"/>
        <v>0.9</v>
      </c>
      <c r="N3108" s="24">
        <f t="shared" si="582"/>
        <v>1.2815515655446006</v>
      </c>
      <c r="O3108" s="25">
        <f t="shared" si="583"/>
        <v>3.6781995784999379</v>
      </c>
      <c r="P3108" s="8">
        <f t="shared" si="584"/>
        <v>5</v>
      </c>
      <c r="Q3108" s="8">
        <f t="shared" si="585"/>
        <v>33</v>
      </c>
      <c r="R3108" s="8">
        <f t="shared" si="586"/>
        <v>54.160256030906403</v>
      </c>
      <c r="S3108" s="8">
        <f t="shared" si="587"/>
        <v>55</v>
      </c>
      <c r="T3108" t="s">
        <v>62</v>
      </c>
    </row>
    <row r="3109" spans="1:20" x14ac:dyDescent="0.35">
      <c r="A3109" s="18" t="s">
        <v>6259</v>
      </c>
      <c r="B3109" s="18" t="s">
        <v>6260</v>
      </c>
      <c r="C3109" s="19">
        <v>123.7</v>
      </c>
      <c r="D3109" s="20">
        <f t="shared" si="576"/>
        <v>1.3419747859579536E-5</v>
      </c>
      <c r="E3109" s="10">
        <f>SUM($C$5:C3109)/SUM($C$5:$C$3941)</f>
        <v>0.99558777133038079</v>
      </c>
      <c r="F3109" t="str">
        <f t="shared" si="577"/>
        <v>C</v>
      </c>
      <c r="G3109" s="21">
        <v>2.689130434782609</v>
      </c>
      <c r="H3109" s="22">
        <f t="shared" si="578"/>
        <v>1.6134782608695655</v>
      </c>
      <c r="I3109" s="23">
        <v>0.88461538461538458</v>
      </c>
      <c r="J3109" s="23">
        <v>4.3460770959199806</v>
      </c>
      <c r="K3109" s="24">
        <f t="shared" si="579"/>
        <v>4.912956717126935</v>
      </c>
      <c r="L3109" t="str">
        <f t="shared" si="580"/>
        <v>Z</v>
      </c>
      <c r="M3109" s="10">
        <f t="shared" si="581"/>
        <v>0.9</v>
      </c>
      <c r="N3109" s="24">
        <f t="shared" si="582"/>
        <v>1.2815515655446006</v>
      </c>
      <c r="O3109" s="25">
        <f t="shared" si="583"/>
        <v>7.8767762584706285</v>
      </c>
      <c r="P3109" s="8">
        <f t="shared" si="584"/>
        <v>10</v>
      </c>
      <c r="Q3109" s="8">
        <f t="shared" si="585"/>
        <v>46</v>
      </c>
      <c r="R3109" s="8">
        <f t="shared" si="586"/>
        <v>75.511370830916675</v>
      </c>
      <c r="S3109" s="8">
        <f t="shared" si="587"/>
        <v>76</v>
      </c>
      <c r="T3109" t="s">
        <v>175</v>
      </c>
    </row>
    <row r="3110" spans="1:20" x14ac:dyDescent="0.35">
      <c r="A3110" s="18" t="s">
        <v>6261</v>
      </c>
      <c r="B3110" s="18" t="s">
        <v>6262</v>
      </c>
      <c r="C3110" s="19">
        <v>123.21</v>
      </c>
      <c r="D3110" s="20">
        <f t="shared" si="576"/>
        <v>1.3366589602092115E-5</v>
      </c>
      <c r="E3110" s="10">
        <f>SUM($C$5:C3110)/SUM($C$5:$C$3941)</f>
        <v>0.99560113791998295</v>
      </c>
      <c r="F3110" t="str">
        <f t="shared" si="577"/>
        <v>C</v>
      </c>
      <c r="G3110" s="21">
        <v>4.2486206896551728</v>
      </c>
      <c r="H3110" s="22">
        <f t="shared" si="578"/>
        <v>2.5491724137931038</v>
      </c>
      <c r="I3110" s="23">
        <v>0.55769230769230771</v>
      </c>
      <c r="J3110" s="23">
        <v>0.9582144657082825</v>
      </c>
      <c r="K3110" s="24">
        <f t="shared" si="579"/>
        <v>1.7181776626493341</v>
      </c>
      <c r="L3110" t="str">
        <f t="shared" si="580"/>
        <v>Y</v>
      </c>
      <c r="M3110" s="10">
        <f t="shared" si="581"/>
        <v>0.9</v>
      </c>
      <c r="N3110" s="24">
        <f t="shared" si="582"/>
        <v>1.2815515655446006</v>
      </c>
      <c r="O3110" s="25">
        <f t="shared" si="583"/>
        <v>1.7366560204603152</v>
      </c>
      <c r="P3110" s="8">
        <f t="shared" si="584"/>
        <v>3</v>
      </c>
      <c r="Q3110" s="8">
        <f t="shared" si="585"/>
        <v>29</v>
      </c>
      <c r="R3110" s="8">
        <f t="shared" si="586"/>
        <v>47.699562065014462</v>
      </c>
      <c r="S3110" s="8">
        <f t="shared" si="587"/>
        <v>48</v>
      </c>
      <c r="T3110" t="s">
        <v>62</v>
      </c>
    </row>
    <row r="3111" spans="1:20" x14ac:dyDescent="0.35">
      <c r="A3111" s="18" t="s">
        <v>6263</v>
      </c>
      <c r="B3111" s="18" t="s">
        <v>6264</v>
      </c>
      <c r="C3111" s="19">
        <v>123.15</v>
      </c>
      <c r="D3111" s="20">
        <f t="shared" si="576"/>
        <v>1.3360080427705902E-5</v>
      </c>
      <c r="E3111" s="10">
        <f>SUM($C$5:C3111)/SUM($C$5:$C$3941)</f>
        <v>0.99561449800041069</v>
      </c>
      <c r="F3111" t="str">
        <f t="shared" si="577"/>
        <v>C</v>
      </c>
      <c r="G3111" s="21">
        <v>2.7366666666666668</v>
      </c>
      <c r="H3111" s="22">
        <f t="shared" si="578"/>
        <v>1.6420000000000001</v>
      </c>
      <c r="I3111" s="23">
        <v>0.86538461538461542</v>
      </c>
      <c r="J3111" s="23">
        <v>4.0633650024687764</v>
      </c>
      <c r="K3111" s="24">
        <f t="shared" si="579"/>
        <v>4.6954440028528079</v>
      </c>
      <c r="L3111" t="str">
        <f t="shared" si="580"/>
        <v>Z</v>
      </c>
      <c r="M3111" s="10">
        <f t="shared" si="581"/>
        <v>0.9</v>
      </c>
      <c r="N3111" s="24">
        <f t="shared" si="582"/>
        <v>1.2815515655446006</v>
      </c>
      <c r="O3111" s="25">
        <f t="shared" si="583"/>
        <v>7.3643923645517857</v>
      </c>
      <c r="P3111" s="8">
        <f t="shared" si="584"/>
        <v>10</v>
      </c>
      <c r="Q3111" s="8">
        <f t="shared" si="585"/>
        <v>45</v>
      </c>
      <c r="R3111" s="8">
        <f t="shared" si="586"/>
        <v>74.034590460492595</v>
      </c>
      <c r="S3111" s="8">
        <f t="shared" si="587"/>
        <v>75</v>
      </c>
      <c r="T3111" t="s">
        <v>62</v>
      </c>
    </row>
    <row r="3112" spans="1:20" x14ac:dyDescent="0.35">
      <c r="A3112" s="18" t="s">
        <v>6265</v>
      </c>
      <c r="B3112" s="18" t="s">
        <v>6266</v>
      </c>
      <c r="C3112" s="19">
        <v>123.07</v>
      </c>
      <c r="D3112" s="20">
        <f t="shared" si="576"/>
        <v>1.335140152852428E-5</v>
      </c>
      <c r="E3112" s="10">
        <f>SUM($C$5:C3112)/SUM($C$5:$C$3941)</f>
        <v>0.99562784940193927</v>
      </c>
      <c r="F3112" t="str">
        <f t="shared" si="577"/>
        <v>C</v>
      </c>
      <c r="G3112" s="21">
        <v>2.237636363636363</v>
      </c>
      <c r="H3112" s="22">
        <f t="shared" si="578"/>
        <v>1.3425818181818177</v>
      </c>
      <c r="I3112" s="23">
        <v>1.0576923076923079</v>
      </c>
      <c r="J3112" s="23">
        <v>3.083246707029824</v>
      </c>
      <c r="K3112" s="24">
        <f t="shared" si="579"/>
        <v>2.9150696139191057</v>
      </c>
      <c r="L3112" t="str">
        <f t="shared" si="580"/>
        <v>Z</v>
      </c>
      <c r="M3112" s="10">
        <f t="shared" si="581"/>
        <v>0.9</v>
      </c>
      <c r="N3112" s="24">
        <f t="shared" si="582"/>
        <v>1.2815515655446006</v>
      </c>
      <c r="O3112" s="25">
        <f t="shared" si="583"/>
        <v>5.5880381145883407</v>
      </c>
      <c r="P3112" s="8">
        <f t="shared" si="584"/>
        <v>8</v>
      </c>
      <c r="Q3112" s="8">
        <f t="shared" si="585"/>
        <v>55.000000000000014</v>
      </c>
      <c r="R3112" s="8">
        <f t="shared" si="586"/>
        <v>90.516126734967997</v>
      </c>
      <c r="S3112" s="8">
        <f t="shared" si="587"/>
        <v>91</v>
      </c>
      <c r="T3112" t="s">
        <v>62</v>
      </c>
    </row>
    <row r="3113" spans="1:20" x14ac:dyDescent="0.35">
      <c r="A3113" s="18" t="s">
        <v>6267</v>
      </c>
      <c r="B3113" s="18" t="s">
        <v>6268</v>
      </c>
      <c r="C3113" s="19">
        <v>122.78</v>
      </c>
      <c r="D3113" s="20">
        <f t="shared" si="576"/>
        <v>1.3319940518990909E-5</v>
      </c>
      <c r="E3113" s="10">
        <f>SUM($C$5:C3113)/SUM($C$5:$C$3941)</f>
        <v>0.99564116934245817</v>
      </c>
      <c r="F3113" t="str">
        <f t="shared" si="577"/>
        <v>C</v>
      </c>
      <c r="G3113" s="21">
        <v>6.1390000000000002</v>
      </c>
      <c r="H3113" s="22">
        <f t="shared" si="578"/>
        <v>3.6833999999999998</v>
      </c>
      <c r="I3113" s="23">
        <v>0.38461538461538458</v>
      </c>
      <c r="J3113" s="23">
        <v>0.71821800595111662</v>
      </c>
      <c r="K3113" s="24">
        <f t="shared" si="579"/>
        <v>1.8673668154729033</v>
      </c>
      <c r="L3113" t="str">
        <f t="shared" si="580"/>
        <v>Y</v>
      </c>
      <c r="M3113" s="10">
        <f t="shared" si="581"/>
        <v>0.9</v>
      </c>
      <c r="N3113" s="24">
        <f t="shared" si="582"/>
        <v>1.2815515655446006</v>
      </c>
      <c r="O3113" s="25">
        <f t="shared" si="583"/>
        <v>1.301689411582871</v>
      </c>
      <c r="P3113" s="8">
        <f t="shared" si="584"/>
        <v>3</v>
      </c>
      <c r="Q3113" s="8">
        <f t="shared" si="585"/>
        <v>20</v>
      </c>
      <c r="R3113" s="8">
        <f t="shared" si="586"/>
        <v>32.953803959744583</v>
      </c>
      <c r="S3113" s="8">
        <f t="shared" si="587"/>
        <v>33</v>
      </c>
      <c r="T3113" t="s">
        <v>62</v>
      </c>
    </row>
    <row r="3114" spans="1:20" x14ac:dyDescent="0.35">
      <c r="A3114" s="18" t="s">
        <v>6269</v>
      </c>
      <c r="B3114" s="18" t="s">
        <v>6270</v>
      </c>
      <c r="C3114" s="19">
        <v>122.4</v>
      </c>
      <c r="D3114" s="20">
        <f t="shared" si="576"/>
        <v>1.3278715747878217E-5</v>
      </c>
      <c r="E3114" s="10">
        <f>SUM($C$5:C3114)/SUM($C$5:$C$3941)</f>
        <v>0.99565444805820613</v>
      </c>
      <c r="F3114" t="str">
        <f t="shared" si="577"/>
        <v>C</v>
      </c>
      <c r="G3114" s="21">
        <v>0.85</v>
      </c>
      <c r="H3114" s="22">
        <f t="shared" si="578"/>
        <v>0.51</v>
      </c>
      <c r="I3114" s="23">
        <v>2.7692307692307692</v>
      </c>
      <c r="J3114" s="23">
        <v>13.98124147285111</v>
      </c>
      <c r="K3114" s="24">
        <f t="shared" si="579"/>
        <v>5.0487816429740118</v>
      </c>
      <c r="L3114" t="str">
        <f t="shared" si="580"/>
        <v>Z</v>
      </c>
      <c r="M3114" s="10">
        <f t="shared" si="581"/>
        <v>0.9</v>
      </c>
      <c r="N3114" s="24">
        <f t="shared" si="582"/>
        <v>1.2815515655446006</v>
      </c>
      <c r="O3114" s="25">
        <f t="shared" si="583"/>
        <v>25.339428746140722</v>
      </c>
      <c r="P3114" s="8">
        <f t="shared" si="584"/>
        <v>31</v>
      </c>
      <c r="Q3114" s="8">
        <f t="shared" si="585"/>
        <v>144</v>
      </c>
      <c r="R3114" s="8">
        <f t="shared" si="586"/>
        <v>237.63541031440184</v>
      </c>
      <c r="S3114" s="8">
        <f t="shared" si="587"/>
        <v>238</v>
      </c>
      <c r="T3114" t="s">
        <v>175</v>
      </c>
    </row>
    <row r="3115" spans="1:20" x14ac:dyDescent="0.35">
      <c r="A3115" s="18" t="s">
        <v>6271</v>
      </c>
      <c r="B3115" s="18" t="s">
        <v>6272</v>
      </c>
      <c r="C3115" s="19">
        <v>122.4</v>
      </c>
      <c r="D3115" s="20">
        <f t="shared" si="576"/>
        <v>1.3278715747878217E-5</v>
      </c>
      <c r="E3115" s="10">
        <f>SUM($C$5:C3115)/SUM($C$5:$C$3941)</f>
        <v>0.99566772677395399</v>
      </c>
      <c r="F3115" t="str">
        <f t="shared" si="577"/>
        <v>C</v>
      </c>
      <c r="G3115" s="21">
        <v>1.7</v>
      </c>
      <c r="H3115" s="22">
        <f t="shared" si="578"/>
        <v>1.02</v>
      </c>
      <c r="I3115" s="23">
        <v>1.384615384615385</v>
      </c>
      <c r="J3115" s="23">
        <v>9.9846035320541269</v>
      </c>
      <c r="K3115" s="24">
        <f t="shared" si="579"/>
        <v>7.2111025509279782</v>
      </c>
      <c r="L3115" t="str">
        <f t="shared" si="580"/>
        <v>Z</v>
      </c>
      <c r="M3115" s="10">
        <f t="shared" si="581"/>
        <v>0.9</v>
      </c>
      <c r="N3115" s="24">
        <f t="shared" si="582"/>
        <v>1.2815515655446006</v>
      </c>
      <c r="O3115" s="25">
        <f t="shared" si="583"/>
        <v>18.09597168107253</v>
      </c>
      <c r="P3115" s="8">
        <f t="shared" si="584"/>
        <v>21</v>
      </c>
      <c r="Q3115" s="8">
        <f t="shared" si="585"/>
        <v>72.000000000000028</v>
      </c>
      <c r="R3115" s="8">
        <f t="shared" si="586"/>
        <v>118.81770515720095</v>
      </c>
      <c r="S3115" s="8">
        <f t="shared" si="587"/>
        <v>119</v>
      </c>
      <c r="T3115" t="s">
        <v>175</v>
      </c>
    </row>
    <row r="3116" spans="1:20" x14ac:dyDescent="0.35">
      <c r="A3116" s="18" t="s">
        <v>6273</v>
      </c>
      <c r="B3116" s="18" t="s">
        <v>6274</v>
      </c>
      <c r="C3116" s="19">
        <v>121.68</v>
      </c>
      <c r="D3116" s="20">
        <f t="shared" si="576"/>
        <v>1.3200605655243638E-5</v>
      </c>
      <c r="E3116" s="10">
        <f>SUM($C$5:C3116)/SUM($C$5:$C$3941)</f>
        <v>0.99568092737960923</v>
      </c>
      <c r="F3116" t="str">
        <f t="shared" si="577"/>
        <v>C</v>
      </c>
      <c r="G3116" s="21">
        <v>4.5066666666666668</v>
      </c>
      <c r="H3116" s="22">
        <f t="shared" si="578"/>
        <v>2.7040000000000002</v>
      </c>
      <c r="I3116" s="23">
        <v>0.51923076923076927</v>
      </c>
      <c r="J3116" s="23">
        <v>1.4751588098671979</v>
      </c>
      <c r="K3116" s="24">
        <f t="shared" si="579"/>
        <v>2.8410465967812697</v>
      </c>
      <c r="L3116" t="str">
        <f t="shared" si="580"/>
        <v>Z</v>
      </c>
      <c r="M3116" s="10">
        <f t="shared" si="581"/>
        <v>0.9</v>
      </c>
      <c r="N3116" s="24">
        <f t="shared" si="582"/>
        <v>1.2815515655446006</v>
      </c>
      <c r="O3116" s="25">
        <f t="shared" si="583"/>
        <v>2.6735595422234701</v>
      </c>
      <c r="P3116" s="8">
        <f t="shared" si="584"/>
        <v>4</v>
      </c>
      <c r="Q3116" s="8">
        <f t="shared" si="585"/>
        <v>27.000000000000004</v>
      </c>
      <c r="R3116" s="8">
        <f t="shared" si="586"/>
        <v>44.688269379316353</v>
      </c>
      <c r="S3116" s="8">
        <f t="shared" si="587"/>
        <v>45</v>
      </c>
      <c r="T3116" t="s">
        <v>62</v>
      </c>
    </row>
    <row r="3117" spans="1:20" x14ac:dyDescent="0.35">
      <c r="A3117" s="18" t="s">
        <v>6275</v>
      </c>
      <c r="B3117" s="18" t="s">
        <v>6276</v>
      </c>
      <c r="C3117" s="19">
        <v>121.36</v>
      </c>
      <c r="D3117" s="20">
        <f t="shared" si="576"/>
        <v>1.3165890058517159E-5</v>
      </c>
      <c r="E3117" s="10">
        <f>SUM($C$5:C3117)/SUM($C$5:$C$3941)</f>
        <v>0.99569409326966762</v>
      </c>
      <c r="F3117" t="str">
        <f t="shared" si="577"/>
        <v>C</v>
      </c>
      <c r="G3117" s="21">
        <v>2.5283333333333329</v>
      </c>
      <c r="H3117" s="22">
        <f t="shared" si="578"/>
        <v>1.5169999999999997</v>
      </c>
      <c r="I3117" s="23">
        <v>0.92307692307692313</v>
      </c>
      <c r="J3117" s="23">
        <v>1.802461865971245</v>
      </c>
      <c r="K3117" s="24">
        <f t="shared" si="579"/>
        <v>1.9526670214688486</v>
      </c>
      <c r="L3117" t="str">
        <f t="shared" si="580"/>
        <v>Y</v>
      </c>
      <c r="M3117" s="10">
        <f t="shared" si="581"/>
        <v>0.9</v>
      </c>
      <c r="N3117" s="24">
        <f t="shared" si="582"/>
        <v>1.2815515655446006</v>
      </c>
      <c r="O3117" s="25">
        <f t="shared" si="583"/>
        <v>3.2667595441437087</v>
      </c>
      <c r="P3117" s="8">
        <f t="shared" si="584"/>
        <v>6</v>
      </c>
      <c r="Q3117" s="8">
        <f t="shared" si="585"/>
        <v>48</v>
      </c>
      <c r="R3117" s="8">
        <f t="shared" si="586"/>
        <v>79.55048396465736</v>
      </c>
      <c r="S3117" s="8">
        <f t="shared" si="587"/>
        <v>80</v>
      </c>
      <c r="T3117" t="s">
        <v>62</v>
      </c>
    </row>
    <row r="3118" spans="1:20" x14ac:dyDescent="0.35">
      <c r="A3118" s="18" t="s">
        <v>6277</v>
      </c>
      <c r="B3118" s="18" t="s">
        <v>6278</v>
      </c>
      <c r="C3118" s="19">
        <v>121.25</v>
      </c>
      <c r="D3118" s="20">
        <f t="shared" si="576"/>
        <v>1.3153956572142432E-5</v>
      </c>
      <c r="E3118" s="10">
        <f>SUM($C$5:C3118)/SUM($C$5:$C$3941)</f>
        <v>0.99570724722623982</v>
      </c>
      <c r="F3118" t="str">
        <f t="shared" si="577"/>
        <v>C</v>
      </c>
      <c r="G3118" s="21">
        <v>1.25</v>
      </c>
      <c r="H3118" s="22">
        <f t="shared" si="578"/>
        <v>0.75</v>
      </c>
      <c r="I3118" s="23">
        <v>1.865384615384615</v>
      </c>
      <c r="J3118" s="23">
        <v>4.580559286657274</v>
      </c>
      <c r="K3118" s="24">
        <f t="shared" si="579"/>
        <v>2.455557555733797</v>
      </c>
      <c r="L3118" t="str">
        <f t="shared" si="580"/>
        <v>Z</v>
      </c>
      <c r="M3118" s="10">
        <f t="shared" si="581"/>
        <v>0.9</v>
      </c>
      <c r="N3118" s="24">
        <f t="shared" si="582"/>
        <v>1.2815515655446006</v>
      </c>
      <c r="O3118" s="25">
        <f t="shared" si="583"/>
        <v>8.3017488745265169</v>
      </c>
      <c r="P3118" s="8">
        <f t="shared" si="584"/>
        <v>13</v>
      </c>
      <c r="Q3118" s="8">
        <f t="shared" si="585"/>
        <v>96.999999999999972</v>
      </c>
      <c r="R3118" s="8">
        <f t="shared" si="586"/>
        <v>160.83117442419754</v>
      </c>
      <c r="S3118" s="8">
        <f t="shared" si="587"/>
        <v>161</v>
      </c>
      <c r="T3118" t="s">
        <v>175</v>
      </c>
    </row>
    <row r="3119" spans="1:20" x14ac:dyDescent="0.35">
      <c r="A3119" s="18" t="s">
        <v>6279</v>
      </c>
      <c r="B3119" s="18" t="s">
        <v>6280</v>
      </c>
      <c r="C3119" s="19">
        <v>121.04</v>
      </c>
      <c r="D3119" s="20">
        <f t="shared" si="576"/>
        <v>1.313117446179068E-5</v>
      </c>
      <c r="E3119" s="10">
        <f>SUM($C$5:C3119)/SUM($C$5:$C$3941)</f>
        <v>0.99572037840070149</v>
      </c>
      <c r="F3119" t="str">
        <f t="shared" si="577"/>
        <v>C</v>
      </c>
      <c r="G3119" s="21">
        <v>5.0433333333333339</v>
      </c>
      <c r="H3119" s="22">
        <f t="shared" si="578"/>
        <v>3.0260000000000002</v>
      </c>
      <c r="I3119" s="23">
        <v>0.46153846153846162</v>
      </c>
      <c r="J3119" s="23">
        <v>1.0377490433255421</v>
      </c>
      <c r="K3119" s="24">
        <f t="shared" si="579"/>
        <v>2.2484562605386742</v>
      </c>
      <c r="L3119" t="str">
        <f t="shared" si="580"/>
        <v>Z</v>
      </c>
      <c r="M3119" s="10">
        <f t="shared" si="581"/>
        <v>0.9</v>
      </c>
      <c r="N3119" s="24">
        <f t="shared" si="582"/>
        <v>1.2815515655446006</v>
      </c>
      <c r="O3119" s="25">
        <f t="shared" si="583"/>
        <v>1.8808035030926975</v>
      </c>
      <c r="P3119" s="8">
        <f t="shared" si="584"/>
        <v>3</v>
      </c>
      <c r="Q3119" s="8">
        <f t="shared" si="585"/>
        <v>24.000000000000004</v>
      </c>
      <c r="R3119" s="8">
        <f t="shared" si="586"/>
        <v>39.827785257524653</v>
      </c>
      <c r="S3119" s="8">
        <f t="shared" si="587"/>
        <v>40</v>
      </c>
      <c r="T3119" t="s">
        <v>62</v>
      </c>
    </row>
    <row r="3120" spans="1:20" x14ac:dyDescent="0.35">
      <c r="A3120" s="18" t="s">
        <v>6281</v>
      </c>
      <c r="B3120" s="18" t="s">
        <v>6282</v>
      </c>
      <c r="C3120" s="19">
        <v>120.46</v>
      </c>
      <c r="D3120" s="20">
        <f t="shared" si="576"/>
        <v>1.3068252442723935E-5</v>
      </c>
      <c r="E3120" s="10">
        <f>SUM($C$5:C3120)/SUM($C$5:$C$3941)</f>
        <v>0.99573344665314434</v>
      </c>
      <c r="F3120" t="str">
        <f t="shared" si="577"/>
        <v>C</v>
      </c>
      <c r="G3120" s="21">
        <v>0.38</v>
      </c>
      <c r="H3120" s="22">
        <f t="shared" si="578"/>
        <v>0.22799999999999998</v>
      </c>
      <c r="I3120" s="23">
        <v>6.0961538461538458</v>
      </c>
      <c r="J3120" s="23">
        <v>23.691033809360441</v>
      </c>
      <c r="K3120" s="24">
        <f t="shared" si="579"/>
        <v>3.8862263662042364</v>
      </c>
      <c r="L3120" t="str">
        <f t="shared" si="580"/>
        <v>Z</v>
      </c>
      <c r="M3120" s="10">
        <f t="shared" si="581"/>
        <v>0.9</v>
      </c>
      <c r="N3120" s="24">
        <f t="shared" si="582"/>
        <v>1.2815515655446006</v>
      </c>
      <c r="O3120" s="25">
        <f t="shared" si="583"/>
        <v>42.937336022727358</v>
      </c>
      <c r="P3120" s="8">
        <f t="shared" si="584"/>
        <v>56</v>
      </c>
      <c r="Q3120" s="8">
        <f t="shared" si="585"/>
        <v>317</v>
      </c>
      <c r="R3120" s="8">
        <f t="shared" si="586"/>
        <v>527.32359651223317</v>
      </c>
      <c r="S3120" s="8">
        <f t="shared" si="587"/>
        <v>528</v>
      </c>
      <c r="T3120" t="s">
        <v>175</v>
      </c>
    </row>
    <row r="3121" spans="1:20" x14ac:dyDescent="0.35">
      <c r="A3121" s="18" t="s">
        <v>6283</v>
      </c>
      <c r="B3121" s="18" t="s">
        <v>6284</v>
      </c>
      <c r="C3121" s="19">
        <v>119.76</v>
      </c>
      <c r="D3121" s="20">
        <f t="shared" si="576"/>
        <v>1.2992312074884764E-5</v>
      </c>
      <c r="E3121" s="10">
        <f>SUM($C$5:C3121)/SUM($C$5:$C$3941)</f>
        <v>0.99574643896521919</v>
      </c>
      <c r="F3121" t="str">
        <f t="shared" si="577"/>
        <v>C</v>
      </c>
      <c r="G3121" s="21">
        <v>2.177454545454546</v>
      </c>
      <c r="H3121" s="22">
        <f t="shared" si="578"/>
        <v>1.3064727272727275</v>
      </c>
      <c r="I3121" s="23">
        <v>1.0576923076923079</v>
      </c>
      <c r="J3121" s="23">
        <v>1.80862271874573</v>
      </c>
      <c r="K3121" s="24">
        <f t="shared" si="579"/>
        <v>1.7099705704505079</v>
      </c>
      <c r="L3121" t="str">
        <f t="shared" si="580"/>
        <v>Y</v>
      </c>
      <c r="M3121" s="10">
        <f t="shared" si="581"/>
        <v>0.9</v>
      </c>
      <c r="N3121" s="24">
        <f t="shared" si="582"/>
        <v>1.2815515655446006</v>
      </c>
      <c r="O3121" s="25">
        <f t="shared" si="583"/>
        <v>3.2779253973476368</v>
      </c>
      <c r="P3121" s="8">
        <f t="shared" si="584"/>
        <v>6</v>
      </c>
      <c r="Q3121" s="8">
        <f t="shared" si="585"/>
        <v>55.000000000000014</v>
      </c>
      <c r="R3121" s="8">
        <f t="shared" si="586"/>
        <v>91.758471062901776</v>
      </c>
      <c r="S3121" s="8">
        <f t="shared" si="587"/>
        <v>92</v>
      </c>
      <c r="T3121" t="s">
        <v>62</v>
      </c>
    </row>
    <row r="3122" spans="1:20" x14ac:dyDescent="0.35">
      <c r="A3122" s="18" t="s">
        <v>6285</v>
      </c>
      <c r="B3122" s="18" t="s">
        <v>6286</v>
      </c>
      <c r="C3122" s="19">
        <v>119.51</v>
      </c>
      <c r="D3122" s="20">
        <f t="shared" si="576"/>
        <v>1.2965190514942203E-5</v>
      </c>
      <c r="E3122" s="10">
        <f>SUM($C$5:C3122)/SUM($C$5:$C$3941)</f>
        <v>0.99575940415573405</v>
      </c>
      <c r="F3122" t="str">
        <f t="shared" si="577"/>
        <v>C</v>
      </c>
      <c r="G3122" s="21">
        <v>1.457439024390244</v>
      </c>
      <c r="H3122" s="22">
        <f t="shared" si="578"/>
        <v>0.87446341463414634</v>
      </c>
      <c r="I3122" s="23">
        <v>1.5769230769230771</v>
      </c>
      <c r="J3122" s="23">
        <v>9.9967566384345101</v>
      </c>
      <c r="K3122" s="24">
        <f t="shared" si="579"/>
        <v>6.3394066487633474</v>
      </c>
      <c r="L3122" t="str">
        <f t="shared" si="580"/>
        <v>Z</v>
      </c>
      <c r="M3122" s="10">
        <f t="shared" si="581"/>
        <v>0.9</v>
      </c>
      <c r="N3122" s="24">
        <f t="shared" si="582"/>
        <v>1.2815515655446006</v>
      </c>
      <c r="O3122" s="25">
        <f t="shared" si="583"/>
        <v>18.117997820437047</v>
      </c>
      <c r="P3122" s="8">
        <f t="shared" si="584"/>
        <v>22</v>
      </c>
      <c r="Q3122" s="8">
        <f t="shared" si="585"/>
        <v>82.000000000000014</v>
      </c>
      <c r="R3122" s="8">
        <f t="shared" si="586"/>
        <v>136.94655188519178</v>
      </c>
      <c r="S3122" s="8">
        <f t="shared" si="587"/>
        <v>137</v>
      </c>
      <c r="T3122" t="s">
        <v>62</v>
      </c>
    </row>
    <row r="3123" spans="1:20" x14ac:dyDescent="0.35">
      <c r="A3123" s="18" t="s">
        <v>6287</v>
      </c>
      <c r="B3123" s="18" t="s">
        <v>6288</v>
      </c>
      <c r="C3123" s="19">
        <v>119.4</v>
      </c>
      <c r="D3123" s="20">
        <f t="shared" si="576"/>
        <v>1.2953257028567476E-5</v>
      </c>
      <c r="E3123" s="10">
        <f>SUM($C$5:C3123)/SUM($C$5:$C$3941)</f>
        <v>0.99577235741276271</v>
      </c>
      <c r="F3123" t="str">
        <f t="shared" si="577"/>
        <v>C</v>
      </c>
      <c r="G3123" s="21">
        <v>9.9499999999999993</v>
      </c>
      <c r="H3123" s="22">
        <f t="shared" si="578"/>
        <v>5.97</v>
      </c>
      <c r="I3123" s="23">
        <v>0.23076923076923081</v>
      </c>
      <c r="J3123" s="23">
        <v>0.73070969035842837</v>
      </c>
      <c r="K3123" s="24">
        <f t="shared" si="579"/>
        <v>3.1664086582198556</v>
      </c>
      <c r="L3123" t="str">
        <f t="shared" si="580"/>
        <v>Z</v>
      </c>
      <c r="M3123" s="10">
        <f t="shared" si="581"/>
        <v>0.9</v>
      </c>
      <c r="N3123" s="24">
        <f t="shared" si="582"/>
        <v>1.2815515655446006</v>
      </c>
      <c r="O3123" s="25">
        <f t="shared" si="583"/>
        <v>1.3243291855666761</v>
      </c>
      <c r="P3123" s="8">
        <f t="shared" si="584"/>
        <v>2</v>
      </c>
      <c r="Q3123" s="8">
        <f t="shared" si="585"/>
        <v>12.000000000000002</v>
      </c>
      <c r="R3123" s="8">
        <f t="shared" si="586"/>
        <v>20.050188284683422</v>
      </c>
      <c r="S3123" s="8">
        <f t="shared" si="587"/>
        <v>21</v>
      </c>
      <c r="T3123" t="s">
        <v>175</v>
      </c>
    </row>
    <row r="3124" spans="1:20" x14ac:dyDescent="0.35">
      <c r="A3124" s="18" t="s">
        <v>6289</v>
      </c>
      <c r="B3124" s="18" t="s">
        <v>6290</v>
      </c>
      <c r="C3124" s="19">
        <v>119.39</v>
      </c>
      <c r="D3124" s="20">
        <f t="shared" si="576"/>
        <v>1.2952172166169773E-5</v>
      </c>
      <c r="E3124" s="10">
        <f>SUM($C$5:C3124)/SUM($C$5:$C$3941)</f>
        <v>0.99578530958492895</v>
      </c>
      <c r="F3124" t="str">
        <f t="shared" si="577"/>
        <v>C</v>
      </c>
      <c r="G3124" s="21">
        <v>7.0229411764705887</v>
      </c>
      <c r="H3124" s="22">
        <f t="shared" si="578"/>
        <v>4.2137647058823529</v>
      </c>
      <c r="I3124" s="23">
        <v>0.32692307692307693</v>
      </c>
      <c r="J3124" s="23">
        <v>1.7117947678679679</v>
      </c>
      <c r="K3124" s="24">
        <f t="shared" si="579"/>
        <v>5.2360781134784897</v>
      </c>
      <c r="L3124" t="str">
        <f t="shared" si="580"/>
        <v>Z</v>
      </c>
      <c r="M3124" s="10">
        <f t="shared" si="581"/>
        <v>0.9</v>
      </c>
      <c r="N3124" s="24">
        <f t="shared" si="582"/>
        <v>1.2815515655446006</v>
      </c>
      <c r="O3124" s="25">
        <f t="shared" si="583"/>
        <v>3.1024356193714664</v>
      </c>
      <c r="P3124" s="8">
        <f t="shared" si="584"/>
        <v>4</v>
      </c>
      <c r="Q3124" s="8">
        <f t="shared" si="585"/>
        <v>17</v>
      </c>
      <c r="R3124" s="8">
        <f t="shared" si="586"/>
        <v>28.405622943407288</v>
      </c>
      <c r="S3124" s="8">
        <f t="shared" si="587"/>
        <v>29</v>
      </c>
      <c r="T3124" t="s">
        <v>175</v>
      </c>
    </row>
    <row r="3125" spans="1:20" x14ac:dyDescent="0.35">
      <c r="A3125" s="18" t="s">
        <v>6291</v>
      </c>
      <c r="B3125" s="18" t="s">
        <v>6292</v>
      </c>
      <c r="C3125" s="19">
        <v>119.25</v>
      </c>
      <c r="D3125" s="20">
        <f t="shared" si="576"/>
        <v>1.2936984092601937E-5</v>
      </c>
      <c r="E3125" s="10">
        <f>SUM($C$5:C3125)/SUM($C$5:$C$3941)</f>
        <v>0.99579824656902149</v>
      </c>
      <c r="F3125" t="str">
        <f t="shared" si="577"/>
        <v>C</v>
      </c>
      <c r="G3125" s="21">
        <v>7.95</v>
      </c>
      <c r="H3125" s="22">
        <f t="shared" si="578"/>
        <v>4.7699999999999996</v>
      </c>
      <c r="I3125" s="23">
        <v>0.28846153846153838</v>
      </c>
      <c r="J3125" s="23">
        <v>0.77552103829918484</v>
      </c>
      <c r="K3125" s="24">
        <f t="shared" si="579"/>
        <v>2.6884729327705084</v>
      </c>
      <c r="L3125" t="str">
        <f t="shared" si="580"/>
        <v>Z</v>
      </c>
      <c r="M3125" s="10">
        <f t="shared" si="581"/>
        <v>0.9</v>
      </c>
      <c r="N3125" s="24">
        <f t="shared" si="582"/>
        <v>1.2815515655446006</v>
      </c>
      <c r="O3125" s="25">
        <f t="shared" si="583"/>
        <v>1.4055447171321833</v>
      </c>
      <c r="P3125" s="8">
        <f t="shared" si="584"/>
        <v>2</v>
      </c>
      <c r="Q3125" s="8">
        <f t="shared" si="585"/>
        <v>14.999999999999996</v>
      </c>
      <c r="R3125" s="8">
        <f t="shared" si="586"/>
        <v>25.078493128775953</v>
      </c>
      <c r="S3125" s="8">
        <f t="shared" si="587"/>
        <v>26</v>
      </c>
      <c r="T3125" t="s">
        <v>175</v>
      </c>
    </row>
    <row r="3126" spans="1:20" x14ac:dyDescent="0.35">
      <c r="A3126" s="18" t="s">
        <v>6293</v>
      </c>
      <c r="B3126" s="18" t="s">
        <v>6294</v>
      </c>
      <c r="C3126" s="19">
        <v>119.11</v>
      </c>
      <c r="D3126" s="20">
        <f t="shared" si="576"/>
        <v>1.2921796019034104E-5</v>
      </c>
      <c r="E3126" s="10">
        <f>SUM($C$5:C3126)/SUM($C$5:$C$3941)</f>
        <v>0.99581116836504047</v>
      </c>
      <c r="F3126" t="str">
        <f t="shared" si="577"/>
        <v>C</v>
      </c>
      <c r="G3126" s="21">
        <v>8.5078571428571426</v>
      </c>
      <c r="H3126" s="22">
        <f t="shared" si="578"/>
        <v>5.1047142857142855</v>
      </c>
      <c r="I3126" s="23">
        <v>0.26923076923076922</v>
      </c>
      <c r="J3126" s="23">
        <v>0.7171672109393008</v>
      </c>
      <c r="K3126" s="24">
        <f t="shared" si="579"/>
        <v>2.6637639263459745</v>
      </c>
      <c r="L3126" t="str">
        <f t="shared" si="580"/>
        <v>Z</v>
      </c>
      <c r="M3126" s="10">
        <f t="shared" si="581"/>
        <v>0.9</v>
      </c>
      <c r="N3126" s="24">
        <f t="shared" si="582"/>
        <v>1.2815515655446006</v>
      </c>
      <c r="O3126" s="25">
        <f t="shared" si="583"/>
        <v>1.2997849637281926</v>
      </c>
      <c r="P3126" s="8">
        <f t="shared" si="584"/>
        <v>2</v>
      </c>
      <c r="Q3126" s="8">
        <f t="shared" si="585"/>
        <v>14</v>
      </c>
      <c r="R3126" s="8">
        <f t="shared" si="586"/>
        <v>23.420345416077662</v>
      </c>
      <c r="S3126" s="8">
        <f t="shared" si="587"/>
        <v>24</v>
      </c>
      <c r="T3126" t="s">
        <v>62</v>
      </c>
    </row>
    <row r="3127" spans="1:20" x14ac:dyDescent="0.35">
      <c r="A3127" s="18" t="s">
        <v>6295</v>
      </c>
      <c r="B3127" s="18" t="s">
        <v>6296</v>
      </c>
      <c r="C3127" s="19">
        <v>119.04</v>
      </c>
      <c r="D3127" s="20">
        <f t="shared" si="576"/>
        <v>1.2914201982250187E-5</v>
      </c>
      <c r="E3127" s="10">
        <f>SUM($C$5:C3127)/SUM($C$5:$C$3941)</f>
        <v>0.99582408256702271</v>
      </c>
      <c r="F3127" t="str">
        <f t="shared" si="577"/>
        <v>C</v>
      </c>
      <c r="G3127" s="21">
        <v>0.16464730290456431</v>
      </c>
      <c r="H3127" s="22">
        <f t="shared" si="578"/>
        <v>9.8788381742738587E-2</v>
      </c>
      <c r="I3127" s="23">
        <v>13.90384615384615</v>
      </c>
      <c r="J3127" s="23">
        <v>24.85586656232493</v>
      </c>
      <c r="K3127" s="24">
        <f t="shared" si="579"/>
        <v>1.7876971801395529</v>
      </c>
      <c r="L3127" t="str">
        <f t="shared" si="580"/>
        <v>Y</v>
      </c>
      <c r="M3127" s="10">
        <f t="shared" si="581"/>
        <v>0.9</v>
      </c>
      <c r="N3127" s="24">
        <f t="shared" si="582"/>
        <v>1.2815515655446006</v>
      </c>
      <c r="O3127" s="25">
        <f t="shared" si="583"/>
        <v>45.048464465951042</v>
      </c>
      <c r="P3127" s="8">
        <f t="shared" si="584"/>
        <v>73</v>
      </c>
      <c r="Q3127" s="8">
        <f t="shared" si="585"/>
        <v>722.99999999999977</v>
      </c>
      <c r="R3127" s="8">
        <f t="shared" si="586"/>
        <v>1209.8491141593886</v>
      </c>
      <c r="S3127" s="8">
        <f t="shared" si="587"/>
        <v>1210</v>
      </c>
      <c r="T3127" t="s">
        <v>62</v>
      </c>
    </row>
    <row r="3128" spans="1:20" x14ac:dyDescent="0.35">
      <c r="A3128" s="18" t="s">
        <v>6297</v>
      </c>
      <c r="B3128" s="18" t="s">
        <v>6298</v>
      </c>
      <c r="C3128" s="19">
        <v>119</v>
      </c>
      <c r="D3128" s="20">
        <f t="shared" si="576"/>
        <v>1.2909862532659377E-5</v>
      </c>
      <c r="E3128" s="10">
        <f>SUM($C$5:C3128)/SUM($C$5:$C$3941)</f>
        <v>0.99583699242955537</v>
      </c>
      <c r="F3128" t="str">
        <f t="shared" si="577"/>
        <v>C</v>
      </c>
      <c r="G3128" s="21">
        <v>5.95</v>
      </c>
      <c r="H3128" s="22">
        <f t="shared" si="578"/>
        <v>3.57</v>
      </c>
      <c r="I3128" s="23">
        <v>0.38461538461538458</v>
      </c>
      <c r="J3128" s="23">
        <v>1.254854825660787</v>
      </c>
      <c r="K3128" s="24">
        <f t="shared" si="579"/>
        <v>3.2626225467180463</v>
      </c>
      <c r="L3128" t="str">
        <f t="shared" si="580"/>
        <v>Z</v>
      </c>
      <c r="M3128" s="10">
        <f t="shared" si="581"/>
        <v>0.9</v>
      </c>
      <c r="N3128" s="24">
        <f t="shared" si="582"/>
        <v>1.2815515655446006</v>
      </c>
      <c r="O3128" s="25">
        <f t="shared" si="583"/>
        <v>2.274283331943491</v>
      </c>
      <c r="P3128" s="8">
        <f t="shared" si="584"/>
        <v>4</v>
      </c>
      <c r="Q3128" s="8">
        <f t="shared" si="585"/>
        <v>20</v>
      </c>
      <c r="R3128" s="8">
        <f t="shared" si="586"/>
        <v>33.473096350228921</v>
      </c>
      <c r="S3128" s="8">
        <f t="shared" si="587"/>
        <v>34</v>
      </c>
      <c r="T3128" t="s">
        <v>175</v>
      </c>
    </row>
    <row r="3129" spans="1:20" x14ac:dyDescent="0.35">
      <c r="A3129" s="18" t="s">
        <v>6299</v>
      </c>
      <c r="B3129" s="18" t="s">
        <v>6300</v>
      </c>
      <c r="C3129" s="19">
        <v>118.98</v>
      </c>
      <c r="D3129" s="20">
        <f t="shared" si="576"/>
        <v>1.2907692807863972E-5</v>
      </c>
      <c r="E3129" s="10">
        <f>SUM($C$5:C3129)/SUM($C$5:$C$3941)</f>
        <v>0.99584990012236319</v>
      </c>
      <c r="F3129" t="str">
        <f t="shared" si="577"/>
        <v>C</v>
      </c>
      <c r="G3129" s="21">
        <v>8.4985714285714291</v>
      </c>
      <c r="H3129" s="22">
        <f t="shared" si="578"/>
        <v>5.0991428571428576</v>
      </c>
      <c r="I3129" s="23">
        <v>0.26923076923076922</v>
      </c>
      <c r="J3129" s="23">
        <v>0.68928450016806975</v>
      </c>
      <c r="K3129" s="24">
        <f t="shared" si="579"/>
        <v>2.5601995720528308</v>
      </c>
      <c r="L3129" t="str">
        <f t="shared" si="580"/>
        <v>Z</v>
      </c>
      <c r="M3129" s="10">
        <f t="shared" si="581"/>
        <v>0.9</v>
      </c>
      <c r="N3129" s="24">
        <f t="shared" si="582"/>
        <v>1.2815515655446006</v>
      </c>
      <c r="O3129" s="25">
        <f t="shared" si="583"/>
        <v>1.2492506843361366</v>
      </c>
      <c r="P3129" s="8">
        <f t="shared" si="584"/>
        <v>2</v>
      </c>
      <c r="Q3129" s="8">
        <f t="shared" si="585"/>
        <v>14</v>
      </c>
      <c r="R3129" s="8">
        <f t="shared" si="586"/>
        <v>23.433136699056661</v>
      </c>
      <c r="S3129" s="8">
        <f t="shared" si="587"/>
        <v>24</v>
      </c>
      <c r="T3129" t="s">
        <v>62</v>
      </c>
    </row>
    <row r="3130" spans="1:20" x14ac:dyDescent="0.35">
      <c r="A3130" s="18" t="s">
        <v>6301</v>
      </c>
      <c r="B3130" s="18" t="s">
        <v>6302</v>
      </c>
      <c r="C3130" s="19">
        <v>118.86</v>
      </c>
      <c r="D3130" s="20">
        <f t="shared" si="576"/>
        <v>1.2894674459091542E-5</v>
      </c>
      <c r="E3130" s="10">
        <f>SUM($C$5:C3130)/SUM($C$5:$C$3941)</f>
        <v>0.99586279479682227</v>
      </c>
      <c r="F3130" t="str">
        <f t="shared" si="577"/>
        <v>C</v>
      </c>
      <c r="G3130" s="21">
        <v>1.674084507042253</v>
      </c>
      <c r="H3130" s="22">
        <f t="shared" si="578"/>
        <v>1.0044507042253517</v>
      </c>
      <c r="I3130" s="23">
        <v>1.365384615384615</v>
      </c>
      <c r="J3130" s="23">
        <v>3.7574962781808559</v>
      </c>
      <c r="K3130" s="24">
        <f t="shared" si="579"/>
        <v>2.7519691051465434</v>
      </c>
      <c r="L3130" t="str">
        <f t="shared" si="580"/>
        <v>Z</v>
      </c>
      <c r="M3130" s="10">
        <f t="shared" si="581"/>
        <v>0.9</v>
      </c>
      <c r="N3130" s="24">
        <f t="shared" si="582"/>
        <v>1.2815515655446006</v>
      </c>
      <c r="O3130" s="25">
        <f t="shared" si="583"/>
        <v>6.8100396799338432</v>
      </c>
      <c r="P3130" s="8">
        <f t="shared" si="584"/>
        <v>10</v>
      </c>
      <c r="Q3130" s="8">
        <f t="shared" si="585"/>
        <v>70.999999999999972</v>
      </c>
      <c r="R3130" s="8">
        <f t="shared" si="586"/>
        <v>118.89945348125075</v>
      </c>
      <c r="S3130" s="8">
        <f t="shared" si="587"/>
        <v>119</v>
      </c>
      <c r="T3130" t="s">
        <v>62</v>
      </c>
    </row>
    <row r="3131" spans="1:20" x14ac:dyDescent="0.35">
      <c r="A3131" s="18" t="s">
        <v>6303</v>
      </c>
      <c r="B3131" s="18" t="s">
        <v>6304</v>
      </c>
      <c r="C3131" s="19">
        <v>118.42</v>
      </c>
      <c r="D3131" s="20">
        <f t="shared" si="576"/>
        <v>1.2846940513592634E-5</v>
      </c>
      <c r="E3131" s="10">
        <f>SUM($C$5:C3131)/SUM($C$5:$C$3941)</f>
        <v>0.99587564173733589</v>
      </c>
      <c r="F3131" t="str">
        <f t="shared" si="577"/>
        <v>C</v>
      </c>
      <c r="G3131" s="21">
        <v>6.9658823529411764</v>
      </c>
      <c r="H3131" s="22">
        <f t="shared" si="578"/>
        <v>4.1795294117647055</v>
      </c>
      <c r="I3131" s="23">
        <v>0.32692307692307693</v>
      </c>
      <c r="J3131" s="23">
        <v>0.98461008199929623</v>
      </c>
      <c r="K3131" s="24">
        <f t="shared" si="579"/>
        <v>3.0117484861154944</v>
      </c>
      <c r="L3131" t="str">
        <f t="shared" si="580"/>
        <v>Z</v>
      </c>
      <c r="M3131" s="10">
        <f t="shared" si="581"/>
        <v>0.9</v>
      </c>
      <c r="N3131" s="24">
        <f t="shared" si="582"/>
        <v>1.2815515655446006</v>
      </c>
      <c r="O3131" s="25">
        <f t="shared" si="583"/>
        <v>1.7844951082491494</v>
      </c>
      <c r="P3131" s="8">
        <f t="shared" si="584"/>
        <v>3</v>
      </c>
      <c r="Q3131" s="8">
        <f t="shared" si="585"/>
        <v>17</v>
      </c>
      <c r="R3131" s="8">
        <f t="shared" si="586"/>
        <v>28.521723518964617</v>
      </c>
      <c r="S3131" s="8">
        <f t="shared" si="587"/>
        <v>29</v>
      </c>
      <c r="T3131" t="s">
        <v>62</v>
      </c>
    </row>
    <row r="3132" spans="1:20" x14ac:dyDescent="0.35">
      <c r="A3132" s="18" t="s">
        <v>6305</v>
      </c>
      <c r="B3132" s="18" t="s">
        <v>6306</v>
      </c>
      <c r="C3132" s="19">
        <v>118.31</v>
      </c>
      <c r="D3132" s="20">
        <f t="shared" si="576"/>
        <v>1.2835007027217905E-5</v>
      </c>
      <c r="E3132" s="10">
        <f>SUM($C$5:C3132)/SUM($C$5:$C$3941)</f>
        <v>0.99588847674436309</v>
      </c>
      <c r="F3132" t="str">
        <f t="shared" si="577"/>
        <v>C</v>
      </c>
      <c r="G3132" s="21">
        <v>0.2086596119929453</v>
      </c>
      <c r="H3132" s="22">
        <f t="shared" si="578"/>
        <v>0.12519576719576717</v>
      </c>
      <c r="I3132" s="23">
        <v>10.90384615384615</v>
      </c>
      <c r="J3132" s="23">
        <v>30.768114138863659</v>
      </c>
      <c r="K3132" s="24">
        <f t="shared" si="579"/>
        <v>2.8217670815183613</v>
      </c>
      <c r="L3132" t="str">
        <f t="shared" si="580"/>
        <v>Z</v>
      </c>
      <c r="M3132" s="10">
        <f t="shared" si="581"/>
        <v>0.9</v>
      </c>
      <c r="N3132" s="24">
        <f t="shared" si="582"/>
        <v>1.2815515655446006</v>
      </c>
      <c r="O3132" s="25">
        <f t="shared" si="583"/>
        <v>55.763748690614094</v>
      </c>
      <c r="P3132" s="8">
        <f t="shared" si="584"/>
        <v>78</v>
      </c>
      <c r="Q3132" s="8">
        <f t="shared" si="585"/>
        <v>566.99999999999977</v>
      </c>
      <c r="R3132" s="8">
        <f t="shared" si="586"/>
        <v>951.72549702568313</v>
      </c>
      <c r="S3132" s="8">
        <f t="shared" si="587"/>
        <v>952</v>
      </c>
      <c r="T3132" t="s">
        <v>62</v>
      </c>
    </row>
    <row r="3133" spans="1:20" x14ac:dyDescent="0.35">
      <c r="A3133" s="18" t="s">
        <v>6307</v>
      </c>
      <c r="B3133" s="18" t="s">
        <v>6308</v>
      </c>
      <c r="C3133" s="19">
        <v>118.05</v>
      </c>
      <c r="D3133" s="20">
        <f t="shared" si="576"/>
        <v>1.2806800604877641E-5</v>
      </c>
      <c r="E3133" s="10">
        <f>SUM($C$5:C3133)/SUM($C$5:$C$3941)</f>
        <v>0.9959012835449681</v>
      </c>
      <c r="F3133" t="str">
        <f t="shared" si="577"/>
        <v>C</v>
      </c>
      <c r="G3133" s="21">
        <v>0.64508196721311473</v>
      </c>
      <c r="H3133" s="22">
        <f t="shared" si="578"/>
        <v>0.38704918032786884</v>
      </c>
      <c r="I3133" s="23">
        <v>3.5192307692307692</v>
      </c>
      <c r="J3133" s="23">
        <v>20.180062364713859</v>
      </c>
      <c r="K3133" s="24">
        <f t="shared" si="579"/>
        <v>5.7342253713941016</v>
      </c>
      <c r="L3133" t="str">
        <f t="shared" si="580"/>
        <v>Z</v>
      </c>
      <c r="M3133" s="10">
        <f t="shared" si="581"/>
        <v>0.9</v>
      </c>
      <c r="N3133" s="24">
        <f t="shared" si="582"/>
        <v>1.2815515655446006</v>
      </c>
      <c r="O3133" s="25">
        <f t="shared" si="583"/>
        <v>36.574094895384569</v>
      </c>
      <c r="P3133" s="8">
        <f t="shared" si="584"/>
        <v>44</v>
      </c>
      <c r="Q3133" s="8">
        <f t="shared" si="585"/>
        <v>183</v>
      </c>
      <c r="R3133" s="8">
        <f t="shared" si="586"/>
        <v>307.50874203748913</v>
      </c>
      <c r="S3133" s="8">
        <f t="shared" si="587"/>
        <v>308</v>
      </c>
      <c r="T3133" t="s">
        <v>62</v>
      </c>
    </row>
    <row r="3134" spans="1:20" x14ac:dyDescent="0.35">
      <c r="A3134" s="18" t="s">
        <v>6309</v>
      </c>
      <c r="B3134" s="18" t="s">
        <v>6310</v>
      </c>
      <c r="C3134" s="19">
        <v>117.57</v>
      </c>
      <c r="D3134" s="20">
        <f t="shared" si="576"/>
        <v>1.2754727209787922E-5</v>
      </c>
      <c r="E3134" s="10">
        <f>SUM($C$5:C3134)/SUM($C$5:$C$3941)</f>
        <v>0.99591403827217795</v>
      </c>
      <c r="F3134" t="str">
        <f t="shared" si="577"/>
        <v>C</v>
      </c>
      <c r="G3134" s="21">
        <v>5.5985714285714288</v>
      </c>
      <c r="H3134" s="22">
        <f t="shared" si="578"/>
        <v>3.359142857142857</v>
      </c>
      <c r="I3134" s="23">
        <v>0.40384615384615391</v>
      </c>
      <c r="J3134" s="23">
        <v>1.287338269067041</v>
      </c>
      <c r="K3134" s="24">
        <f t="shared" si="579"/>
        <v>3.1876947614993392</v>
      </c>
      <c r="L3134" t="str">
        <f t="shared" si="580"/>
        <v>Z</v>
      </c>
      <c r="M3134" s="10">
        <f t="shared" si="581"/>
        <v>0.9</v>
      </c>
      <c r="N3134" s="24">
        <f t="shared" si="582"/>
        <v>1.2815515655446006</v>
      </c>
      <c r="O3134" s="25">
        <f t="shared" si="583"/>
        <v>2.3331559221366005</v>
      </c>
      <c r="P3134" s="8">
        <f t="shared" si="584"/>
        <v>4</v>
      </c>
      <c r="Q3134" s="8">
        <f t="shared" si="585"/>
        <v>21.000000000000004</v>
      </c>
      <c r="R3134" s="8">
        <f t="shared" si="586"/>
        <v>35.359849531892692</v>
      </c>
      <c r="S3134" s="8">
        <f t="shared" si="587"/>
        <v>36</v>
      </c>
      <c r="T3134" t="s">
        <v>62</v>
      </c>
    </row>
    <row r="3135" spans="1:20" x14ac:dyDescent="0.35">
      <c r="A3135" s="18" t="s">
        <v>6311</v>
      </c>
      <c r="B3135" s="18" t="s">
        <v>6312</v>
      </c>
      <c r="C3135" s="19">
        <v>116.7</v>
      </c>
      <c r="D3135" s="20">
        <f t="shared" si="576"/>
        <v>1.2660344181187808E-5</v>
      </c>
      <c r="E3135" s="10">
        <f>SUM($C$5:C3135)/SUM($C$5:$C$3941)</f>
        <v>0.99592669861635896</v>
      </c>
      <c r="F3135" t="str">
        <f t="shared" si="577"/>
        <v>C</v>
      </c>
      <c r="G3135" s="21">
        <v>2.2442307692307688</v>
      </c>
      <c r="H3135" s="22">
        <f t="shared" si="578"/>
        <v>1.3465384615384612</v>
      </c>
      <c r="I3135" s="23">
        <v>1</v>
      </c>
      <c r="J3135" s="23">
        <v>5.729182263793386</v>
      </c>
      <c r="K3135" s="24">
        <f t="shared" si="579"/>
        <v>5.729182263793386</v>
      </c>
      <c r="L3135" t="str">
        <f t="shared" si="580"/>
        <v>Z</v>
      </c>
      <c r="M3135" s="10">
        <f t="shared" si="581"/>
        <v>0.9</v>
      </c>
      <c r="N3135" s="24">
        <f t="shared" si="582"/>
        <v>1.2815515655446006</v>
      </c>
      <c r="O3135" s="25">
        <f t="shared" si="583"/>
        <v>10.383498920961072</v>
      </c>
      <c r="P3135" s="8">
        <f t="shared" si="584"/>
        <v>13</v>
      </c>
      <c r="Q3135" s="8">
        <f t="shared" si="585"/>
        <v>52</v>
      </c>
      <c r="R3135" s="8">
        <f t="shared" si="586"/>
        <v>87.883488604321613</v>
      </c>
      <c r="S3135" s="8">
        <f t="shared" si="587"/>
        <v>88</v>
      </c>
      <c r="T3135" t="s">
        <v>175</v>
      </c>
    </row>
    <row r="3136" spans="1:20" x14ac:dyDescent="0.35">
      <c r="A3136" s="18" t="s">
        <v>6313</v>
      </c>
      <c r="B3136" s="18" t="s">
        <v>6314</v>
      </c>
      <c r="C3136" s="19">
        <v>116.37</v>
      </c>
      <c r="D3136" s="20">
        <f t="shared" si="576"/>
        <v>1.2624543722063627E-5</v>
      </c>
      <c r="E3136" s="10">
        <f>SUM($C$5:C3136)/SUM($C$5:$C$3941)</f>
        <v>0.99593932316008094</v>
      </c>
      <c r="F3136" t="str">
        <f t="shared" si="577"/>
        <v>C</v>
      </c>
      <c r="G3136" s="21">
        <v>5.0595652173913042</v>
      </c>
      <c r="H3136" s="22">
        <f t="shared" si="578"/>
        <v>3.0357391304347825</v>
      </c>
      <c r="I3136" s="23">
        <v>0.44230769230769229</v>
      </c>
      <c r="J3136" s="23">
        <v>0.93752828011644507</v>
      </c>
      <c r="K3136" s="24">
        <f t="shared" si="579"/>
        <v>2.1196291550458759</v>
      </c>
      <c r="L3136" t="str">
        <f t="shared" si="580"/>
        <v>Z</v>
      </c>
      <c r="M3136" s="10">
        <f t="shared" si="581"/>
        <v>0.9</v>
      </c>
      <c r="N3136" s="24">
        <f t="shared" si="582"/>
        <v>1.2815515655446006</v>
      </c>
      <c r="O3136" s="25">
        <f t="shared" si="583"/>
        <v>1.6991646341015534</v>
      </c>
      <c r="P3136" s="8">
        <f t="shared" si="584"/>
        <v>3</v>
      </c>
      <c r="Q3136" s="8">
        <f t="shared" si="585"/>
        <v>23</v>
      </c>
      <c r="R3136" s="8">
        <f t="shared" si="586"/>
        <v>38.926619637010219</v>
      </c>
      <c r="S3136" s="8">
        <f t="shared" si="587"/>
        <v>39</v>
      </c>
      <c r="T3136" t="s">
        <v>62</v>
      </c>
    </row>
    <row r="3137" spans="1:20" x14ac:dyDescent="0.35">
      <c r="A3137" s="18" t="s">
        <v>6315</v>
      </c>
      <c r="B3137" s="18" t="s">
        <v>6316</v>
      </c>
      <c r="C3137" s="19">
        <v>115.8</v>
      </c>
      <c r="D3137" s="20">
        <f t="shared" si="576"/>
        <v>1.2562706565394586E-5</v>
      </c>
      <c r="E3137" s="10">
        <f>SUM($C$5:C3137)/SUM($C$5:$C$3941)</f>
        <v>0.99595188586664651</v>
      </c>
      <c r="F3137" t="str">
        <f t="shared" si="577"/>
        <v>C</v>
      </c>
      <c r="G3137" s="21">
        <v>2.226923076923077</v>
      </c>
      <c r="H3137" s="22">
        <f t="shared" si="578"/>
        <v>1.3361538461538462</v>
      </c>
      <c r="I3137" s="23">
        <v>1</v>
      </c>
      <c r="J3137" s="23">
        <v>4</v>
      </c>
      <c r="K3137" s="24">
        <f t="shared" si="579"/>
        <v>4</v>
      </c>
      <c r="L3137" t="str">
        <f t="shared" si="580"/>
        <v>Z</v>
      </c>
      <c r="M3137" s="10">
        <f t="shared" si="581"/>
        <v>0.9</v>
      </c>
      <c r="N3137" s="24">
        <f t="shared" si="582"/>
        <v>1.2815515655446006</v>
      </c>
      <c r="O3137" s="25">
        <f t="shared" si="583"/>
        <v>7.2495504194945868</v>
      </c>
      <c r="P3137" s="8">
        <f t="shared" si="584"/>
        <v>10</v>
      </c>
      <c r="Q3137" s="8">
        <f t="shared" si="585"/>
        <v>52</v>
      </c>
      <c r="R3137" s="8">
        <f t="shared" si="586"/>
        <v>88.224343750276503</v>
      </c>
      <c r="S3137" s="8">
        <f t="shared" si="587"/>
        <v>89</v>
      </c>
      <c r="T3137" t="s">
        <v>62</v>
      </c>
    </row>
    <row r="3138" spans="1:20" x14ac:dyDescent="0.35">
      <c r="A3138" s="18" t="s">
        <v>6317</v>
      </c>
      <c r="B3138" s="18" t="s">
        <v>6318</v>
      </c>
      <c r="C3138" s="19">
        <v>115.6</v>
      </c>
      <c r="D3138" s="20">
        <f t="shared" si="576"/>
        <v>1.2541009317440536E-5</v>
      </c>
      <c r="E3138" s="10">
        <f>SUM($C$5:C3138)/SUM($C$5:$C$3941)</f>
        <v>0.99596442687596387</v>
      </c>
      <c r="F3138" t="str">
        <f t="shared" si="577"/>
        <v>C</v>
      </c>
      <c r="G3138" s="21">
        <v>1.4820512820512819</v>
      </c>
      <c r="H3138" s="22">
        <f t="shared" si="578"/>
        <v>0.88923076923076916</v>
      </c>
      <c r="I3138" s="23">
        <v>1.5</v>
      </c>
      <c r="J3138" s="23">
        <v>3.2267266239770529</v>
      </c>
      <c r="K3138" s="24">
        <f t="shared" si="579"/>
        <v>2.1511510826513685</v>
      </c>
      <c r="L3138" t="str">
        <f t="shared" si="580"/>
        <v>Z</v>
      </c>
      <c r="M3138" s="10">
        <f t="shared" si="581"/>
        <v>0.9</v>
      </c>
      <c r="N3138" s="24">
        <f t="shared" si="582"/>
        <v>1.2815515655446006</v>
      </c>
      <c r="O3138" s="25">
        <f t="shared" si="583"/>
        <v>5.8480793376117992</v>
      </c>
      <c r="P3138" s="8">
        <f t="shared" si="584"/>
        <v>9</v>
      </c>
      <c r="Q3138" s="8">
        <f t="shared" si="585"/>
        <v>78</v>
      </c>
      <c r="R3138" s="8">
        <f t="shared" si="586"/>
        <v>132.45094410820826</v>
      </c>
      <c r="S3138" s="8">
        <f t="shared" si="587"/>
        <v>133</v>
      </c>
      <c r="T3138" t="s">
        <v>62</v>
      </c>
    </row>
    <row r="3139" spans="1:20" x14ac:dyDescent="0.35">
      <c r="A3139" s="18" t="s">
        <v>6319</v>
      </c>
      <c r="B3139" s="18" t="s">
        <v>6320</v>
      </c>
      <c r="C3139" s="19">
        <v>115.36</v>
      </c>
      <c r="D3139" s="20">
        <f t="shared" si="576"/>
        <v>1.2514972619895677E-5</v>
      </c>
      <c r="E3139" s="10">
        <f>SUM($C$5:C3139)/SUM($C$5:$C$3941)</f>
        <v>0.99597694184858365</v>
      </c>
      <c r="F3139" t="str">
        <f t="shared" si="577"/>
        <v>C</v>
      </c>
      <c r="G3139" s="21">
        <v>3.845333333333333</v>
      </c>
      <c r="H3139" s="22">
        <f t="shared" si="578"/>
        <v>2.3071999999999999</v>
      </c>
      <c r="I3139" s="23">
        <v>0.57692307692307687</v>
      </c>
      <c r="J3139" s="23">
        <v>1.108720404404685</v>
      </c>
      <c r="K3139" s="24">
        <f t="shared" si="579"/>
        <v>1.9217820343014542</v>
      </c>
      <c r="L3139" t="str">
        <f t="shared" si="580"/>
        <v>Y</v>
      </c>
      <c r="M3139" s="10">
        <f t="shared" si="581"/>
        <v>0.9</v>
      </c>
      <c r="N3139" s="24">
        <f t="shared" si="582"/>
        <v>1.2815515655446006</v>
      </c>
      <c r="O3139" s="25">
        <f t="shared" si="583"/>
        <v>2.009431118213548</v>
      </c>
      <c r="P3139" s="8">
        <f t="shared" si="584"/>
        <v>4</v>
      </c>
      <c r="Q3139" s="8">
        <f t="shared" si="585"/>
        <v>29.999999999999996</v>
      </c>
      <c r="R3139" s="8">
        <f t="shared" si="586"/>
        <v>50.995634960463079</v>
      </c>
      <c r="S3139" s="8">
        <f t="shared" si="587"/>
        <v>51</v>
      </c>
      <c r="T3139" t="s">
        <v>62</v>
      </c>
    </row>
    <row r="3140" spans="1:20" x14ac:dyDescent="0.35">
      <c r="A3140" s="18" t="s">
        <v>6321</v>
      </c>
      <c r="B3140" s="18" t="s">
        <v>6322</v>
      </c>
      <c r="C3140" s="19">
        <v>115.05</v>
      </c>
      <c r="D3140" s="20">
        <f t="shared" si="576"/>
        <v>1.2481341885566901E-5</v>
      </c>
      <c r="E3140" s="10">
        <f>SUM($C$5:C3140)/SUM($C$5:$C$3941)</f>
        <v>0.99598942319046935</v>
      </c>
      <c r="F3140" t="str">
        <f t="shared" si="577"/>
        <v>C</v>
      </c>
      <c r="G3140" s="21">
        <v>1.95</v>
      </c>
      <c r="H3140" s="22">
        <f t="shared" si="578"/>
        <v>1.17</v>
      </c>
      <c r="I3140" s="23">
        <v>1.134615384615385</v>
      </c>
      <c r="J3140" s="23">
        <v>5.8310488955006594</v>
      </c>
      <c r="K3140" s="24">
        <f t="shared" si="579"/>
        <v>5.1392295350175283</v>
      </c>
      <c r="L3140" t="str">
        <f t="shared" si="580"/>
        <v>Z</v>
      </c>
      <c r="M3140" s="10">
        <f t="shared" si="581"/>
        <v>0.9</v>
      </c>
      <c r="N3140" s="24">
        <f t="shared" si="582"/>
        <v>1.2815515655446006</v>
      </c>
      <c r="O3140" s="25">
        <f t="shared" si="583"/>
        <v>10.568120741617564</v>
      </c>
      <c r="P3140" s="8">
        <f t="shared" si="584"/>
        <v>13</v>
      </c>
      <c r="Q3140" s="8">
        <f t="shared" si="585"/>
        <v>59.000000000000021</v>
      </c>
      <c r="R3140" s="8">
        <f t="shared" si="586"/>
        <v>100.42644116700586</v>
      </c>
      <c r="S3140" s="8">
        <f t="shared" si="587"/>
        <v>101</v>
      </c>
      <c r="T3140" t="s">
        <v>175</v>
      </c>
    </row>
    <row r="3141" spans="1:20" x14ac:dyDescent="0.35">
      <c r="A3141" s="18" t="s">
        <v>6323</v>
      </c>
      <c r="B3141" s="18" t="s">
        <v>6324</v>
      </c>
      <c r="C3141" s="19">
        <v>114.23</v>
      </c>
      <c r="D3141" s="20">
        <f t="shared" ref="D3141:D3204" si="588">C3141/SUM($C$5:$C$3941)</f>
        <v>1.2392383168955299E-5</v>
      </c>
      <c r="E3141" s="10">
        <f>SUM($C$5:C3141)/SUM($C$5:$C$3941)</f>
        <v>0.99600181557363832</v>
      </c>
      <c r="F3141" t="str">
        <f t="shared" ref="F3141:F3204" si="589">IF(E3141-D3141&lt;CutA,"A",IF(E3141-D3141&lt;CutB,"B","C"))</f>
        <v>C</v>
      </c>
      <c r="G3141" s="21">
        <v>0.93631147540983595</v>
      </c>
      <c r="H3141" s="22">
        <f t="shared" ref="H3141:H3204" si="590">G3141*CostRatio</f>
        <v>0.56178688524590159</v>
      </c>
      <c r="I3141" s="23">
        <v>2.3461538461538458</v>
      </c>
      <c r="J3141" s="23">
        <v>6.5526064725199547</v>
      </c>
      <c r="K3141" s="24">
        <f t="shared" ref="K3141:K3204" si="591">IF(I3141&gt;0,J3141/I3141,0)</f>
        <v>2.7929142341888333</v>
      </c>
      <c r="L3141" t="str">
        <f t="shared" ref="L3141:L3204" si="592">IF(K3141&lt;=CutX,"X",IF(K3141&lt;=CutY,"Y","Z"))</f>
        <v>Z</v>
      </c>
      <c r="M3141" s="10">
        <f t="shared" ref="M3141:M3204" si="593">_xlfn.XLOOKUP(F3141,TargetClass,TargetLevel)</f>
        <v>0.9</v>
      </c>
      <c r="N3141" s="24">
        <f t="shared" ref="N3141:N3204" si="594">_xlfn.NORM.S.INV(M3141)</f>
        <v>1.2815515655446006</v>
      </c>
      <c r="O3141" s="25">
        <f t="shared" ref="O3141:O3204" si="595">N3141*J3141*SQRT(LeadTime)</f>
        <v>11.875862750409995</v>
      </c>
      <c r="P3141" s="8">
        <f t="shared" ref="P3141:P3204" si="596">ROUNDUP(ROUND(I3141*LeadTime+O3141,6),0)</f>
        <v>17</v>
      </c>
      <c r="Q3141" s="8">
        <f t="shared" ref="Q3141:Q3204" si="597">I3141*WeeksPerYear</f>
        <v>121.99999999999999</v>
      </c>
      <c r="R3141" s="8">
        <f t="shared" ref="R3141:R3204" si="598">SQRT(2*Q3141*OrderCost/(HoldingRate*H3141))</f>
        <v>208.4054706005881</v>
      </c>
      <c r="S3141" s="8">
        <f t="shared" ref="S3141:S3204" si="599">MAX(ROUNDUP(ROUND(R3141,6),0),ROUNDUP(ROUND(I3141,6),0))</f>
        <v>209</v>
      </c>
      <c r="T3141" t="s">
        <v>62</v>
      </c>
    </row>
    <row r="3142" spans="1:20" x14ac:dyDescent="0.35">
      <c r="A3142" s="18" t="s">
        <v>6325</v>
      </c>
      <c r="B3142" s="18" t="s">
        <v>6326</v>
      </c>
      <c r="C3142" s="19">
        <v>113.43</v>
      </c>
      <c r="D3142" s="20">
        <f t="shared" si="588"/>
        <v>1.2305594177139102E-5</v>
      </c>
      <c r="E3142" s="10">
        <f>SUM($C$5:C3142)/SUM($C$5:$C$3941)</f>
        <v>0.9960141211678154</v>
      </c>
      <c r="F3142" t="str">
        <f t="shared" si="589"/>
        <v>C</v>
      </c>
      <c r="G3142" s="21">
        <v>3.7810000000000001</v>
      </c>
      <c r="H3142" s="22">
        <f t="shared" si="590"/>
        <v>2.2686000000000002</v>
      </c>
      <c r="I3142" s="23">
        <v>0.57692307692307687</v>
      </c>
      <c r="J3142" s="23">
        <v>1.0908919510514219</v>
      </c>
      <c r="K3142" s="24">
        <f t="shared" si="591"/>
        <v>1.8908793818224647</v>
      </c>
      <c r="L3142" t="str">
        <f t="shared" si="592"/>
        <v>Y</v>
      </c>
      <c r="M3142" s="10">
        <f t="shared" si="593"/>
        <v>0.9</v>
      </c>
      <c r="N3142" s="24">
        <f t="shared" si="594"/>
        <v>1.2815515655446006</v>
      </c>
      <c r="O3142" s="25">
        <f t="shared" si="595"/>
        <v>1.977119050342026</v>
      </c>
      <c r="P3142" s="8">
        <f t="shared" si="596"/>
        <v>4</v>
      </c>
      <c r="Q3142" s="8">
        <f t="shared" si="597"/>
        <v>29.999999999999996</v>
      </c>
      <c r="R3142" s="8">
        <f t="shared" si="598"/>
        <v>51.427647838291392</v>
      </c>
      <c r="S3142" s="8">
        <f t="shared" si="599"/>
        <v>52</v>
      </c>
      <c r="T3142" t="s">
        <v>62</v>
      </c>
    </row>
    <row r="3143" spans="1:20" x14ac:dyDescent="0.35">
      <c r="A3143" s="18" t="s">
        <v>6327</v>
      </c>
      <c r="B3143" s="18" t="s">
        <v>6328</v>
      </c>
      <c r="C3143" s="19">
        <v>112.97</v>
      </c>
      <c r="D3143" s="20">
        <f t="shared" si="588"/>
        <v>1.2255690506844788E-5</v>
      </c>
      <c r="E3143" s="10">
        <f>SUM($C$5:C3143)/SUM($C$5:$C$3941)</f>
        <v>0.9960263768583224</v>
      </c>
      <c r="F3143" t="str">
        <f t="shared" si="589"/>
        <v>C</v>
      </c>
      <c r="G3143" s="21">
        <v>5.9457894736842114</v>
      </c>
      <c r="H3143" s="22">
        <f t="shared" si="590"/>
        <v>3.5674736842105266</v>
      </c>
      <c r="I3143" s="23">
        <v>0.36538461538461542</v>
      </c>
      <c r="J3143" s="23">
        <v>0.95031153104294308</v>
      </c>
      <c r="K3143" s="24">
        <f t="shared" si="591"/>
        <v>2.6008526112754229</v>
      </c>
      <c r="L3143" t="str">
        <f t="shared" si="592"/>
        <v>Z</v>
      </c>
      <c r="M3143" s="10">
        <f t="shared" si="593"/>
        <v>0.9</v>
      </c>
      <c r="N3143" s="24">
        <f t="shared" si="594"/>
        <v>1.2815515655446006</v>
      </c>
      <c r="O3143" s="25">
        <f t="shared" si="595"/>
        <v>1.7223328396307278</v>
      </c>
      <c r="P3143" s="8">
        <f t="shared" si="596"/>
        <v>3</v>
      </c>
      <c r="Q3143" s="8">
        <f t="shared" si="597"/>
        <v>19</v>
      </c>
      <c r="R3143" s="8">
        <f t="shared" si="598"/>
        <v>32.637088506669897</v>
      </c>
      <c r="S3143" s="8">
        <f t="shared" si="599"/>
        <v>33</v>
      </c>
      <c r="T3143" t="s">
        <v>62</v>
      </c>
    </row>
    <row r="3144" spans="1:20" x14ac:dyDescent="0.35">
      <c r="A3144" s="18" t="s">
        <v>6329</v>
      </c>
      <c r="B3144" s="18" t="s">
        <v>6330</v>
      </c>
      <c r="C3144" s="19">
        <v>112.93</v>
      </c>
      <c r="D3144" s="20">
        <f t="shared" si="588"/>
        <v>1.2251351057253978E-5</v>
      </c>
      <c r="E3144" s="10">
        <f>SUM($C$5:C3144)/SUM($C$5:$C$3941)</f>
        <v>0.99603862820937961</v>
      </c>
      <c r="F3144" t="str">
        <f t="shared" si="589"/>
        <v>C</v>
      </c>
      <c r="G3144" s="21">
        <v>7.5286666666666671</v>
      </c>
      <c r="H3144" s="22">
        <f t="shared" si="590"/>
        <v>4.5171999999999999</v>
      </c>
      <c r="I3144" s="23">
        <v>0.28846153846153838</v>
      </c>
      <c r="J3144" s="23">
        <v>0.66676092847932122</v>
      </c>
      <c r="K3144" s="24">
        <f t="shared" si="591"/>
        <v>2.3114378853949811</v>
      </c>
      <c r="L3144" t="str">
        <f t="shared" si="592"/>
        <v>Z</v>
      </c>
      <c r="M3144" s="10">
        <f t="shared" si="593"/>
        <v>0.9</v>
      </c>
      <c r="N3144" s="24">
        <f t="shared" si="594"/>
        <v>1.2815515655446006</v>
      </c>
      <c r="O3144" s="25">
        <f t="shared" si="595"/>
        <v>1.2084292421899658</v>
      </c>
      <c r="P3144" s="8">
        <f t="shared" si="596"/>
        <v>2</v>
      </c>
      <c r="Q3144" s="8">
        <f t="shared" si="597"/>
        <v>14.999999999999996</v>
      </c>
      <c r="R3144" s="8">
        <f t="shared" si="598"/>
        <v>25.770685303690932</v>
      </c>
      <c r="S3144" s="8">
        <f t="shared" si="599"/>
        <v>26</v>
      </c>
      <c r="T3144" t="s">
        <v>175</v>
      </c>
    </row>
    <row r="3145" spans="1:20" x14ac:dyDescent="0.35">
      <c r="A3145" s="18" t="s">
        <v>6331</v>
      </c>
      <c r="B3145" s="18" t="s">
        <v>6332</v>
      </c>
      <c r="C3145" s="19">
        <v>112.49</v>
      </c>
      <c r="D3145" s="20">
        <f t="shared" si="588"/>
        <v>1.2203617111755068E-5</v>
      </c>
      <c r="E3145" s="10">
        <f>SUM($C$5:C3145)/SUM($C$5:$C$3941)</f>
        <v>0.99605083182649135</v>
      </c>
      <c r="F3145" t="str">
        <f t="shared" si="589"/>
        <v>C</v>
      </c>
      <c r="G3145" s="21">
        <v>0.94529411764705873</v>
      </c>
      <c r="H3145" s="22">
        <f t="shared" si="590"/>
        <v>0.56717647058823517</v>
      </c>
      <c r="I3145" s="23">
        <v>2.2884615384615379</v>
      </c>
      <c r="J3145" s="23">
        <v>6.4362226727024714</v>
      </c>
      <c r="K3145" s="24">
        <f t="shared" si="591"/>
        <v>2.8124670502565428</v>
      </c>
      <c r="L3145" t="str">
        <f t="shared" si="592"/>
        <v>Z</v>
      </c>
      <c r="M3145" s="10">
        <f t="shared" si="593"/>
        <v>0.9</v>
      </c>
      <c r="N3145" s="24">
        <f t="shared" si="594"/>
        <v>1.2815515655446006</v>
      </c>
      <c r="O3145" s="25">
        <f t="shared" si="595"/>
        <v>11.664930194212694</v>
      </c>
      <c r="P3145" s="8">
        <f t="shared" si="596"/>
        <v>17</v>
      </c>
      <c r="Q3145" s="8">
        <f t="shared" si="597"/>
        <v>118.99999999999997</v>
      </c>
      <c r="R3145" s="8">
        <f t="shared" si="598"/>
        <v>204.84689037464693</v>
      </c>
      <c r="S3145" s="8">
        <f t="shared" si="599"/>
        <v>205</v>
      </c>
      <c r="T3145" t="s">
        <v>62</v>
      </c>
    </row>
    <row r="3146" spans="1:20" x14ac:dyDescent="0.35">
      <c r="A3146" s="18" t="s">
        <v>6333</v>
      </c>
      <c r="B3146" s="18" t="s">
        <v>6334</v>
      </c>
      <c r="C3146" s="19">
        <v>112.11</v>
      </c>
      <c r="D3146" s="20">
        <f t="shared" si="588"/>
        <v>1.2162392340642376E-5</v>
      </c>
      <c r="E3146" s="10">
        <f>SUM($C$5:C3146)/SUM($C$5:$C$3941)</f>
        <v>0.99606299421883193</v>
      </c>
      <c r="F3146" t="str">
        <f t="shared" si="589"/>
        <v>C</v>
      </c>
      <c r="G3146" s="21">
        <v>3.03</v>
      </c>
      <c r="H3146" s="22">
        <f t="shared" si="590"/>
        <v>1.8179999999999998</v>
      </c>
      <c r="I3146" s="23">
        <v>0.71153846153846156</v>
      </c>
      <c r="J3146" s="23">
        <v>3.3333521869753389</v>
      </c>
      <c r="K3146" s="24">
        <f t="shared" si="591"/>
        <v>4.6847111816950706</v>
      </c>
      <c r="L3146" t="str">
        <f t="shared" si="592"/>
        <v>Z</v>
      </c>
      <c r="M3146" s="10">
        <f t="shared" si="593"/>
        <v>0.9</v>
      </c>
      <c r="N3146" s="24">
        <f t="shared" si="594"/>
        <v>1.2815515655446006</v>
      </c>
      <c r="O3146" s="25">
        <f t="shared" si="595"/>
        <v>6.0413261863525669</v>
      </c>
      <c r="P3146" s="8">
        <f t="shared" si="596"/>
        <v>8</v>
      </c>
      <c r="Q3146" s="8">
        <f t="shared" si="597"/>
        <v>37</v>
      </c>
      <c r="R3146" s="8">
        <f t="shared" si="598"/>
        <v>63.799741697784881</v>
      </c>
      <c r="S3146" s="8">
        <f t="shared" si="599"/>
        <v>64</v>
      </c>
      <c r="T3146" t="s">
        <v>62</v>
      </c>
    </row>
    <row r="3147" spans="1:20" x14ac:dyDescent="0.35">
      <c r="A3147" s="18" t="s">
        <v>6335</v>
      </c>
      <c r="B3147" s="18" t="s">
        <v>6336</v>
      </c>
      <c r="C3147" s="19">
        <v>112.1</v>
      </c>
      <c r="D3147" s="20">
        <f t="shared" si="588"/>
        <v>1.2161307478244672E-5</v>
      </c>
      <c r="E3147" s="10">
        <f>SUM($C$5:C3147)/SUM($C$5:$C$3941)</f>
        <v>0.9960751555263101</v>
      </c>
      <c r="F3147" t="str">
        <f t="shared" si="589"/>
        <v>C</v>
      </c>
      <c r="G3147" s="21">
        <v>2.9500000000000011</v>
      </c>
      <c r="H3147" s="22">
        <f t="shared" si="590"/>
        <v>1.7700000000000007</v>
      </c>
      <c r="I3147" s="23">
        <v>0.73076923076923073</v>
      </c>
      <c r="J3147" s="23">
        <v>2.582864989414758</v>
      </c>
      <c r="K3147" s="24">
        <f t="shared" si="591"/>
        <v>3.5344468276201955</v>
      </c>
      <c r="L3147" t="str">
        <f t="shared" si="592"/>
        <v>Z</v>
      </c>
      <c r="M3147" s="10">
        <f t="shared" si="593"/>
        <v>0.9</v>
      </c>
      <c r="N3147" s="24">
        <f t="shared" si="594"/>
        <v>1.2815515655446006</v>
      </c>
      <c r="O3147" s="25">
        <f t="shared" si="595"/>
        <v>4.6811524918774099</v>
      </c>
      <c r="P3147" s="8">
        <f t="shared" si="596"/>
        <v>7</v>
      </c>
      <c r="Q3147" s="8">
        <f t="shared" si="597"/>
        <v>38</v>
      </c>
      <c r="R3147" s="8">
        <f t="shared" si="598"/>
        <v>65.526981547561476</v>
      </c>
      <c r="S3147" s="8">
        <f t="shared" si="599"/>
        <v>66</v>
      </c>
      <c r="T3147" t="s">
        <v>175</v>
      </c>
    </row>
    <row r="3148" spans="1:20" x14ac:dyDescent="0.35">
      <c r="A3148" s="18" t="s">
        <v>6337</v>
      </c>
      <c r="B3148" s="18" t="s">
        <v>6338</v>
      </c>
      <c r="C3148" s="19">
        <v>112.06</v>
      </c>
      <c r="D3148" s="20">
        <f t="shared" si="588"/>
        <v>1.2156968028653862E-5</v>
      </c>
      <c r="E3148" s="10">
        <f>SUM($C$5:C3148)/SUM($C$5:$C$3941)</f>
        <v>0.99608731249433891</v>
      </c>
      <c r="F3148" t="str">
        <f t="shared" si="589"/>
        <v>C</v>
      </c>
      <c r="G3148" s="21">
        <v>3.395757575757576</v>
      </c>
      <c r="H3148" s="22">
        <f t="shared" si="590"/>
        <v>2.0374545454545454</v>
      </c>
      <c r="I3148" s="23">
        <v>0.63461538461538458</v>
      </c>
      <c r="J3148" s="23">
        <v>2.6048886631120438</v>
      </c>
      <c r="K3148" s="24">
        <f t="shared" si="591"/>
        <v>4.1046730449038265</v>
      </c>
      <c r="L3148" t="str">
        <f t="shared" si="592"/>
        <v>Z</v>
      </c>
      <c r="M3148" s="10">
        <f t="shared" si="593"/>
        <v>0.9</v>
      </c>
      <c r="N3148" s="24">
        <f t="shared" si="594"/>
        <v>1.2815515655446006</v>
      </c>
      <c r="O3148" s="25">
        <f t="shared" si="595"/>
        <v>4.7210679251001526</v>
      </c>
      <c r="P3148" s="8">
        <f t="shared" si="596"/>
        <v>6</v>
      </c>
      <c r="Q3148" s="8">
        <f t="shared" si="597"/>
        <v>33</v>
      </c>
      <c r="R3148" s="8">
        <f t="shared" si="598"/>
        <v>56.915165553326119</v>
      </c>
      <c r="S3148" s="8">
        <f t="shared" si="599"/>
        <v>57</v>
      </c>
      <c r="T3148" t="s">
        <v>175</v>
      </c>
    </row>
    <row r="3149" spans="1:20" x14ac:dyDescent="0.35">
      <c r="A3149" s="18" t="s">
        <v>6339</v>
      </c>
      <c r="B3149" s="18" t="s">
        <v>6340</v>
      </c>
      <c r="C3149" s="19">
        <v>111.39</v>
      </c>
      <c r="D3149" s="20">
        <f t="shared" si="588"/>
        <v>1.2084282248007797E-5</v>
      </c>
      <c r="E3149" s="10">
        <f>SUM($C$5:C3149)/SUM($C$5:$C$3941)</f>
        <v>0.99609939677658688</v>
      </c>
      <c r="F3149" t="str">
        <f t="shared" si="589"/>
        <v>C</v>
      </c>
      <c r="G3149" s="21">
        <v>0.62229050279329601</v>
      </c>
      <c r="H3149" s="22">
        <f t="shared" si="590"/>
        <v>0.37337430167597757</v>
      </c>
      <c r="I3149" s="23">
        <v>3.442307692307693</v>
      </c>
      <c r="J3149" s="23">
        <v>20.0297949257154</v>
      </c>
      <c r="K3149" s="24">
        <f t="shared" si="591"/>
        <v>5.8187113750681601</v>
      </c>
      <c r="L3149" t="str">
        <f t="shared" si="592"/>
        <v>Z</v>
      </c>
      <c r="M3149" s="10">
        <f t="shared" si="593"/>
        <v>0.9</v>
      </c>
      <c r="N3149" s="24">
        <f t="shared" si="594"/>
        <v>1.2815515655446006</v>
      </c>
      <c r="O3149" s="25">
        <f t="shared" si="595"/>
        <v>36.301752051527657</v>
      </c>
      <c r="P3149" s="8">
        <f t="shared" si="596"/>
        <v>44</v>
      </c>
      <c r="Q3149" s="8">
        <f t="shared" si="597"/>
        <v>179.00000000000003</v>
      </c>
      <c r="R3149" s="8">
        <f t="shared" si="598"/>
        <v>309.64872894669037</v>
      </c>
      <c r="S3149" s="8">
        <f t="shared" si="599"/>
        <v>310</v>
      </c>
      <c r="T3149" t="s">
        <v>62</v>
      </c>
    </row>
    <row r="3150" spans="1:20" x14ac:dyDescent="0.35">
      <c r="A3150" s="18" t="s">
        <v>6341</v>
      </c>
      <c r="B3150" s="18" t="s">
        <v>6342</v>
      </c>
      <c r="C3150" s="19">
        <v>111.36</v>
      </c>
      <c r="D3150" s="20">
        <f t="shared" si="588"/>
        <v>1.2081027660814691E-5</v>
      </c>
      <c r="E3150" s="10">
        <f>SUM($C$5:C3150)/SUM($C$5:$C$3941)</f>
        <v>0.99611147780424769</v>
      </c>
      <c r="F3150" t="str">
        <f t="shared" si="589"/>
        <v>C</v>
      </c>
      <c r="G3150" s="21">
        <v>1.003243243243243</v>
      </c>
      <c r="H3150" s="22">
        <f t="shared" si="590"/>
        <v>0.60194594594594575</v>
      </c>
      <c r="I3150" s="23">
        <v>2.134615384615385</v>
      </c>
      <c r="J3150" s="23">
        <v>6.2309437995767656</v>
      </c>
      <c r="K3150" s="24">
        <f t="shared" si="591"/>
        <v>2.9190006989008266</v>
      </c>
      <c r="L3150" t="str">
        <f t="shared" si="592"/>
        <v>Z</v>
      </c>
      <c r="M3150" s="10">
        <f t="shared" si="593"/>
        <v>0.9</v>
      </c>
      <c r="N3150" s="24">
        <f t="shared" si="594"/>
        <v>1.2815515655446006</v>
      </c>
      <c r="O3150" s="25">
        <f t="shared" si="595"/>
        <v>11.292885309017235</v>
      </c>
      <c r="P3150" s="8">
        <f t="shared" si="596"/>
        <v>16</v>
      </c>
      <c r="Q3150" s="8">
        <f t="shared" si="597"/>
        <v>111.00000000000003</v>
      </c>
      <c r="R3150" s="8">
        <f t="shared" si="598"/>
        <v>192.04267216177374</v>
      </c>
      <c r="S3150" s="8">
        <f t="shared" si="599"/>
        <v>193</v>
      </c>
      <c r="T3150" t="s">
        <v>62</v>
      </c>
    </row>
    <row r="3151" spans="1:20" x14ac:dyDescent="0.35">
      <c r="A3151" s="18" t="s">
        <v>6343</v>
      </c>
      <c r="B3151" s="18" t="s">
        <v>6344</v>
      </c>
      <c r="C3151" s="19">
        <v>111.3</v>
      </c>
      <c r="D3151" s="20">
        <f t="shared" si="588"/>
        <v>1.2074518486428476E-5</v>
      </c>
      <c r="E3151" s="10">
        <f>SUM($C$5:C3151)/SUM($C$5:$C$3941)</f>
        <v>0.9961235523227342</v>
      </c>
      <c r="F3151" t="str">
        <f t="shared" si="589"/>
        <v>C</v>
      </c>
      <c r="G3151" s="21">
        <v>7.9500000000000011</v>
      </c>
      <c r="H3151" s="22">
        <f t="shared" si="590"/>
        <v>4.7700000000000005</v>
      </c>
      <c r="I3151" s="23">
        <v>0.26923076923076922</v>
      </c>
      <c r="J3151" s="23">
        <v>0.93127331375759059</v>
      </c>
      <c r="K3151" s="24">
        <f t="shared" si="591"/>
        <v>3.4590151653853365</v>
      </c>
      <c r="L3151" t="str">
        <f t="shared" si="592"/>
        <v>Z</v>
      </c>
      <c r="M3151" s="10">
        <f t="shared" si="593"/>
        <v>0.9</v>
      </c>
      <c r="N3151" s="24">
        <f t="shared" si="594"/>
        <v>1.2815515655446006</v>
      </c>
      <c r="O3151" s="25">
        <f t="shared" si="595"/>
        <v>1.6878282106038638</v>
      </c>
      <c r="P3151" s="8">
        <f t="shared" si="596"/>
        <v>3</v>
      </c>
      <c r="Q3151" s="8">
        <f t="shared" si="597"/>
        <v>14</v>
      </c>
      <c r="R3151" s="8">
        <f t="shared" si="598"/>
        <v>24.228126143721035</v>
      </c>
      <c r="S3151" s="8">
        <f t="shared" si="599"/>
        <v>25</v>
      </c>
      <c r="T3151" t="s">
        <v>62</v>
      </c>
    </row>
    <row r="3152" spans="1:20" x14ac:dyDescent="0.35">
      <c r="A3152" s="18" t="s">
        <v>6345</v>
      </c>
      <c r="B3152" s="18" t="s">
        <v>6346</v>
      </c>
      <c r="C3152" s="19">
        <v>111.25</v>
      </c>
      <c r="D3152" s="20">
        <f t="shared" si="588"/>
        <v>1.2069094174439964E-5</v>
      </c>
      <c r="E3152" s="10">
        <f>SUM($C$5:C3152)/SUM($C$5:$C$3941)</f>
        <v>0.99613562141690859</v>
      </c>
      <c r="F3152" t="str">
        <f t="shared" si="589"/>
        <v>C</v>
      </c>
      <c r="G3152" s="21">
        <v>1.25</v>
      </c>
      <c r="H3152" s="22">
        <f t="shared" si="590"/>
        <v>0.75</v>
      </c>
      <c r="I3152" s="23">
        <v>1.711538461538461</v>
      </c>
      <c r="J3152" s="23">
        <v>5.6580206421262744</v>
      </c>
      <c r="K3152" s="24">
        <f t="shared" si="591"/>
        <v>3.3058098133771501</v>
      </c>
      <c r="L3152" t="str">
        <f t="shared" si="592"/>
        <v>Z</v>
      </c>
      <c r="M3152" s="10">
        <f t="shared" si="593"/>
        <v>0.9</v>
      </c>
      <c r="N3152" s="24">
        <f t="shared" si="594"/>
        <v>1.2815515655446006</v>
      </c>
      <c r="O3152" s="25">
        <f t="shared" si="595"/>
        <v>10.254526479908892</v>
      </c>
      <c r="P3152" s="8">
        <f t="shared" si="596"/>
        <v>14</v>
      </c>
      <c r="Q3152" s="8">
        <f t="shared" si="597"/>
        <v>88.999999999999972</v>
      </c>
      <c r="R3152" s="8">
        <f t="shared" si="598"/>
        <v>154.05626677721787</v>
      </c>
      <c r="S3152" s="8">
        <f t="shared" si="599"/>
        <v>155</v>
      </c>
      <c r="T3152" t="s">
        <v>175</v>
      </c>
    </row>
    <row r="3153" spans="1:20" x14ac:dyDescent="0.35">
      <c r="A3153" s="18" t="s">
        <v>6347</v>
      </c>
      <c r="B3153" s="18" t="s">
        <v>6348</v>
      </c>
      <c r="C3153" s="19">
        <v>111.12</v>
      </c>
      <c r="D3153" s="20">
        <f t="shared" si="588"/>
        <v>1.2054990963269832E-5</v>
      </c>
      <c r="E3153" s="10">
        <f>SUM($C$5:C3153)/SUM($C$5:$C$3941)</f>
        <v>0.99614767640787183</v>
      </c>
      <c r="F3153" t="str">
        <f t="shared" si="589"/>
        <v>C</v>
      </c>
      <c r="G3153" s="21">
        <v>9.7302977232924678E-2</v>
      </c>
      <c r="H3153" s="22">
        <f t="shared" si="590"/>
        <v>5.8381786339754806E-2</v>
      </c>
      <c r="I3153" s="23">
        <v>21.96153846153846</v>
      </c>
      <c r="J3153" s="23">
        <v>110.07447773470069</v>
      </c>
      <c r="K3153" s="24">
        <f t="shared" si="591"/>
        <v>5.0121478478147425</v>
      </c>
      <c r="L3153" t="str">
        <f t="shared" si="592"/>
        <v>Z</v>
      </c>
      <c r="M3153" s="10">
        <f t="shared" si="593"/>
        <v>0.9</v>
      </c>
      <c r="N3153" s="24">
        <f t="shared" si="594"/>
        <v>1.2815515655446006</v>
      </c>
      <c r="O3153" s="25">
        <f t="shared" si="595"/>
        <v>199.49761905931175</v>
      </c>
      <c r="P3153" s="8">
        <f t="shared" si="596"/>
        <v>244</v>
      </c>
      <c r="Q3153" s="8">
        <f t="shared" si="597"/>
        <v>1142</v>
      </c>
      <c r="R3153" s="8">
        <f t="shared" si="598"/>
        <v>1977.9229069096566</v>
      </c>
      <c r="S3153" s="8">
        <f t="shared" si="599"/>
        <v>1978</v>
      </c>
      <c r="T3153" t="s">
        <v>175</v>
      </c>
    </row>
    <row r="3154" spans="1:20" x14ac:dyDescent="0.35">
      <c r="A3154" s="18" t="s">
        <v>6349</v>
      </c>
      <c r="B3154" s="18" t="s">
        <v>6350</v>
      </c>
      <c r="C3154" s="19">
        <v>111.07</v>
      </c>
      <c r="D3154" s="20">
        <f t="shared" si="588"/>
        <v>1.2049566651281318E-5</v>
      </c>
      <c r="E3154" s="10">
        <f>SUM($C$5:C3154)/SUM($C$5:$C$3941)</f>
        <v>0.99615972597452318</v>
      </c>
      <c r="F3154" t="str">
        <f t="shared" si="589"/>
        <v>C</v>
      </c>
      <c r="G3154" s="21">
        <v>3.5829032258064522</v>
      </c>
      <c r="H3154" s="22">
        <f t="shared" si="590"/>
        <v>2.1497419354838714</v>
      </c>
      <c r="I3154" s="23">
        <v>0.59615384615384615</v>
      </c>
      <c r="J3154" s="23">
        <v>1.2248988014960609</v>
      </c>
      <c r="K3154" s="24">
        <f t="shared" si="591"/>
        <v>2.0546689573482313</v>
      </c>
      <c r="L3154" t="str">
        <f t="shared" si="592"/>
        <v>Z</v>
      </c>
      <c r="M3154" s="10">
        <f t="shared" si="593"/>
        <v>0.9</v>
      </c>
      <c r="N3154" s="24">
        <f t="shared" si="594"/>
        <v>1.2815515655446006</v>
      </c>
      <c r="O3154" s="25">
        <f t="shared" si="595"/>
        <v>2.2199914050560463</v>
      </c>
      <c r="P3154" s="8">
        <f t="shared" si="596"/>
        <v>4</v>
      </c>
      <c r="Q3154" s="8">
        <f t="shared" si="597"/>
        <v>31</v>
      </c>
      <c r="R3154" s="8">
        <f t="shared" si="598"/>
        <v>53.703511103360697</v>
      </c>
      <c r="S3154" s="8">
        <f t="shared" si="599"/>
        <v>54</v>
      </c>
      <c r="T3154" t="s">
        <v>175</v>
      </c>
    </row>
    <row r="3155" spans="1:20" x14ac:dyDescent="0.35">
      <c r="A3155" s="18" t="s">
        <v>6351</v>
      </c>
      <c r="B3155" s="18" t="s">
        <v>6352</v>
      </c>
      <c r="C3155" s="19">
        <v>110.65</v>
      </c>
      <c r="D3155" s="20">
        <f t="shared" si="588"/>
        <v>1.2004002430577816E-5</v>
      </c>
      <c r="E3155" s="10">
        <f>SUM($C$5:C3155)/SUM($C$5:$C$3941)</f>
        <v>0.99617172997695369</v>
      </c>
      <c r="F3155" t="str">
        <f t="shared" si="589"/>
        <v>C</v>
      </c>
      <c r="G3155" s="21">
        <v>5.8236842105263156</v>
      </c>
      <c r="H3155" s="22">
        <f t="shared" si="590"/>
        <v>3.4942105263157894</v>
      </c>
      <c r="I3155" s="23">
        <v>0.36538461538461542</v>
      </c>
      <c r="J3155" s="23">
        <v>1.1030945092009401</v>
      </c>
      <c r="K3155" s="24">
        <f t="shared" si="591"/>
        <v>3.0189954988657304</v>
      </c>
      <c r="L3155" t="str">
        <f t="shared" si="592"/>
        <v>Z</v>
      </c>
      <c r="M3155" s="10">
        <f t="shared" si="593"/>
        <v>0.9</v>
      </c>
      <c r="N3155" s="24">
        <f t="shared" si="594"/>
        <v>1.2815515655446006</v>
      </c>
      <c r="O3155" s="25">
        <f t="shared" si="595"/>
        <v>1.9992348154799626</v>
      </c>
      <c r="P3155" s="8">
        <f t="shared" si="596"/>
        <v>3</v>
      </c>
      <c r="Q3155" s="8">
        <f t="shared" si="597"/>
        <v>19</v>
      </c>
      <c r="R3155" s="8">
        <f t="shared" si="598"/>
        <v>32.977464725107922</v>
      </c>
      <c r="S3155" s="8">
        <f t="shared" si="599"/>
        <v>33</v>
      </c>
      <c r="T3155" t="s">
        <v>175</v>
      </c>
    </row>
    <row r="3156" spans="1:20" x14ac:dyDescent="0.35">
      <c r="A3156" s="18" t="s">
        <v>6353</v>
      </c>
      <c r="B3156" s="18" t="s">
        <v>6354</v>
      </c>
      <c r="C3156" s="19">
        <v>110.61</v>
      </c>
      <c r="D3156" s="20">
        <f t="shared" si="588"/>
        <v>1.1999662980987006E-5</v>
      </c>
      <c r="E3156" s="10">
        <f>SUM($C$5:C3156)/SUM($C$5:$C$3941)</f>
        <v>0.99618372963993462</v>
      </c>
      <c r="F3156" t="str">
        <f t="shared" si="589"/>
        <v>C</v>
      </c>
      <c r="G3156" s="21">
        <v>0.20948863636363629</v>
      </c>
      <c r="H3156" s="22">
        <f t="shared" si="590"/>
        <v>0.12569318181818176</v>
      </c>
      <c r="I3156" s="23">
        <v>10.15384615384615</v>
      </c>
      <c r="J3156" s="23">
        <v>23.258466403158391</v>
      </c>
      <c r="K3156" s="24">
        <f t="shared" si="591"/>
        <v>2.2906065397049939</v>
      </c>
      <c r="L3156" t="str">
        <f t="shared" si="592"/>
        <v>Z</v>
      </c>
      <c r="M3156" s="10">
        <f t="shared" si="593"/>
        <v>0.9</v>
      </c>
      <c r="N3156" s="24">
        <f t="shared" si="594"/>
        <v>1.2815515655446006</v>
      </c>
      <c r="O3156" s="25">
        <f t="shared" si="595"/>
        <v>42.153356217454416</v>
      </c>
      <c r="P3156" s="8">
        <f t="shared" si="596"/>
        <v>63</v>
      </c>
      <c r="Q3156" s="8">
        <f t="shared" si="597"/>
        <v>527.99999999999977</v>
      </c>
      <c r="R3156" s="8">
        <f t="shared" si="598"/>
        <v>916.59207724739133</v>
      </c>
      <c r="S3156" s="8">
        <f t="shared" si="599"/>
        <v>917</v>
      </c>
      <c r="T3156" t="s">
        <v>62</v>
      </c>
    </row>
    <row r="3157" spans="1:20" x14ac:dyDescent="0.35">
      <c r="A3157" s="18" t="s">
        <v>6355</v>
      </c>
      <c r="B3157" s="18" t="s">
        <v>6356</v>
      </c>
      <c r="C3157" s="19">
        <v>110.49</v>
      </c>
      <c r="D3157" s="20">
        <f t="shared" si="588"/>
        <v>1.1986644632214575E-5</v>
      </c>
      <c r="E3157" s="10">
        <f>SUM($C$5:C3157)/SUM($C$5:$C$3941)</f>
        <v>0.99619571628456693</v>
      </c>
      <c r="F3157" t="str">
        <f t="shared" si="589"/>
        <v>C</v>
      </c>
      <c r="G3157" s="21">
        <v>8.4992307692307705</v>
      </c>
      <c r="H3157" s="22">
        <f t="shared" si="590"/>
        <v>5.0995384615384625</v>
      </c>
      <c r="I3157" s="23">
        <v>0.25</v>
      </c>
      <c r="J3157" s="23">
        <v>0.76376261582597338</v>
      </c>
      <c r="K3157" s="24">
        <f t="shared" si="591"/>
        <v>3.0550504633038935</v>
      </c>
      <c r="L3157" t="str">
        <f t="shared" si="592"/>
        <v>Z</v>
      </c>
      <c r="M3157" s="10">
        <f t="shared" si="593"/>
        <v>0.9</v>
      </c>
      <c r="N3157" s="24">
        <f t="shared" si="594"/>
        <v>1.2815515655446006</v>
      </c>
      <c r="O3157" s="25">
        <f t="shared" si="595"/>
        <v>1.3842338979888671</v>
      </c>
      <c r="P3157" s="8">
        <f t="shared" si="596"/>
        <v>2</v>
      </c>
      <c r="Q3157" s="8">
        <f t="shared" si="597"/>
        <v>13</v>
      </c>
      <c r="R3157" s="8">
        <f t="shared" si="598"/>
        <v>22.579859650709025</v>
      </c>
      <c r="S3157" s="8">
        <f t="shared" si="599"/>
        <v>23</v>
      </c>
      <c r="T3157" t="s">
        <v>62</v>
      </c>
    </row>
    <row r="3158" spans="1:20" x14ac:dyDescent="0.35">
      <c r="A3158" s="18" t="s">
        <v>6357</v>
      </c>
      <c r="B3158" s="18" t="s">
        <v>6358</v>
      </c>
      <c r="C3158" s="19">
        <v>110.48</v>
      </c>
      <c r="D3158" s="20">
        <f t="shared" si="588"/>
        <v>1.1985559769816874E-5</v>
      </c>
      <c r="E3158" s="10">
        <f>SUM($C$5:C3158)/SUM($C$5:$C$3941)</f>
        <v>0.99620770184433682</v>
      </c>
      <c r="F3158" t="str">
        <f t="shared" si="589"/>
        <v>C</v>
      </c>
      <c r="G3158" s="21">
        <v>8.4984615384615392</v>
      </c>
      <c r="H3158" s="22">
        <f t="shared" si="590"/>
        <v>5.0990769230769235</v>
      </c>
      <c r="I3158" s="23">
        <v>0.25</v>
      </c>
      <c r="J3158" s="23">
        <v>0.90478033299823235</v>
      </c>
      <c r="K3158" s="24">
        <f t="shared" si="591"/>
        <v>3.6191213319929294</v>
      </c>
      <c r="L3158" t="str">
        <f t="shared" si="592"/>
        <v>Z</v>
      </c>
      <c r="M3158" s="10">
        <f t="shared" si="593"/>
        <v>0.9</v>
      </c>
      <c r="N3158" s="24">
        <f t="shared" si="594"/>
        <v>1.2815515655446006</v>
      </c>
      <c r="O3158" s="25">
        <f t="shared" si="595"/>
        <v>1.6398126606594468</v>
      </c>
      <c r="P3158" s="8">
        <f t="shared" si="596"/>
        <v>3</v>
      </c>
      <c r="Q3158" s="8">
        <f t="shared" si="597"/>
        <v>13</v>
      </c>
      <c r="R3158" s="8">
        <f t="shared" si="598"/>
        <v>22.580881525651314</v>
      </c>
      <c r="S3158" s="8">
        <f t="shared" si="599"/>
        <v>23</v>
      </c>
      <c r="T3158" t="s">
        <v>62</v>
      </c>
    </row>
    <row r="3159" spans="1:20" x14ac:dyDescent="0.35">
      <c r="A3159" s="18" t="s">
        <v>6359</v>
      </c>
      <c r="B3159" s="18" t="s">
        <v>6360</v>
      </c>
      <c r="C3159" s="19">
        <v>110.42</v>
      </c>
      <c r="D3159" s="20">
        <f t="shared" si="588"/>
        <v>1.1979050595430658E-5</v>
      </c>
      <c r="E3159" s="10">
        <f>SUM($C$5:C3159)/SUM($C$5:$C$3941)</f>
        <v>0.99621968089493218</v>
      </c>
      <c r="F3159" t="str">
        <f t="shared" si="589"/>
        <v>C</v>
      </c>
      <c r="G3159" s="21">
        <v>1.2268888888888889</v>
      </c>
      <c r="H3159" s="22">
        <f t="shared" si="590"/>
        <v>0.73613333333333331</v>
      </c>
      <c r="I3159" s="23">
        <v>1.7307692307692311</v>
      </c>
      <c r="J3159" s="23">
        <v>4.0249973066140532</v>
      </c>
      <c r="K3159" s="24">
        <f t="shared" si="591"/>
        <v>2.325553999377008</v>
      </c>
      <c r="L3159" t="str">
        <f t="shared" si="592"/>
        <v>Z</v>
      </c>
      <c r="M3159" s="10">
        <f t="shared" si="593"/>
        <v>0.9</v>
      </c>
      <c r="N3159" s="24">
        <f t="shared" si="594"/>
        <v>1.2815515655446006</v>
      </c>
      <c r="O3159" s="25">
        <f t="shared" si="595"/>
        <v>7.2948552281571226</v>
      </c>
      <c r="P3159" s="8">
        <f t="shared" si="596"/>
        <v>11</v>
      </c>
      <c r="Q3159" s="8">
        <f t="shared" si="597"/>
        <v>90.000000000000014</v>
      </c>
      <c r="R3159" s="8">
        <f t="shared" si="598"/>
        <v>156.37164708577004</v>
      </c>
      <c r="S3159" s="8">
        <f t="shared" si="599"/>
        <v>157</v>
      </c>
      <c r="T3159" t="s">
        <v>62</v>
      </c>
    </row>
    <row r="3160" spans="1:20" x14ac:dyDescent="0.35">
      <c r="A3160" s="18" t="s">
        <v>6361</v>
      </c>
      <c r="B3160" s="18" t="s">
        <v>6362</v>
      </c>
      <c r="C3160" s="19">
        <v>110.28</v>
      </c>
      <c r="D3160" s="20">
        <f t="shared" si="588"/>
        <v>1.1963862521862823E-5</v>
      </c>
      <c r="E3160" s="10">
        <f>SUM($C$5:C3160)/SUM($C$5:$C$3941)</f>
        <v>0.99623164475745396</v>
      </c>
      <c r="F3160" t="str">
        <f t="shared" si="589"/>
        <v>C</v>
      </c>
      <c r="G3160" s="21">
        <v>0.25527777777777783</v>
      </c>
      <c r="H3160" s="22">
        <f t="shared" si="590"/>
        <v>0.1531666666666667</v>
      </c>
      <c r="I3160" s="23">
        <v>8.3076923076923084</v>
      </c>
      <c r="J3160" s="23">
        <v>22.86579641190151</v>
      </c>
      <c r="K3160" s="24">
        <f t="shared" si="591"/>
        <v>2.7523643829140703</v>
      </c>
      <c r="L3160" t="str">
        <f t="shared" si="592"/>
        <v>Z</v>
      </c>
      <c r="M3160" s="10">
        <f t="shared" si="593"/>
        <v>0.9</v>
      </c>
      <c r="N3160" s="24">
        <f t="shared" si="594"/>
        <v>1.2815515655446006</v>
      </c>
      <c r="O3160" s="25">
        <f t="shared" si="595"/>
        <v>41.441685992494598</v>
      </c>
      <c r="P3160" s="8">
        <f t="shared" si="596"/>
        <v>59</v>
      </c>
      <c r="Q3160" s="8">
        <f t="shared" si="597"/>
        <v>432.00000000000006</v>
      </c>
      <c r="R3160" s="8">
        <f t="shared" si="598"/>
        <v>751.06018646954885</v>
      </c>
      <c r="S3160" s="8">
        <f t="shared" si="599"/>
        <v>752</v>
      </c>
      <c r="T3160" t="s">
        <v>175</v>
      </c>
    </row>
    <row r="3161" spans="1:20" x14ac:dyDescent="0.35">
      <c r="A3161" s="18" t="s">
        <v>6363</v>
      </c>
      <c r="B3161" s="18" t="s">
        <v>6364</v>
      </c>
      <c r="C3161" s="19">
        <v>110.15</v>
      </c>
      <c r="D3161" s="20">
        <f t="shared" si="588"/>
        <v>1.1949759310692691E-5</v>
      </c>
      <c r="E3161" s="10">
        <f>SUM($C$5:C3161)/SUM($C$5:$C$3941)</f>
        <v>0.9962435945167647</v>
      </c>
      <c r="F3161" t="str">
        <f t="shared" si="589"/>
        <v>C</v>
      </c>
      <c r="G3161" s="21">
        <v>1.210439560439561</v>
      </c>
      <c r="H3161" s="22">
        <f t="shared" si="590"/>
        <v>0.72626373626373664</v>
      </c>
      <c r="I3161" s="23">
        <v>1.75</v>
      </c>
      <c r="J3161" s="23">
        <v>6.9645460699735713</v>
      </c>
      <c r="K3161" s="24">
        <f t="shared" si="591"/>
        <v>3.9797406114134692</v>
      </c>
      <c r="L3161" t="str">
        <f t="shared" si="592"/>
        <v>Z</v>
      </c>
      <c r="M3161" s="10">
        <f t="shared" si="593"/>
        <v>0.9</v>
      </c>
      <c r="N3161" s="24">
        <f t="shared" si="594"/>
        <v>1.2815515655446006</v>
      </c>
      <c r="O3161" s="25">
        <f t="shared" si="595"/>
        <v>12.622456970791569</v>
      </c>
      <c r="P3161" s="8">
        <f t="shared" si="596"/>
        <v>17</v>
      </c>
      <c r="Q3161" s="8">
        <f t="shared" si="597"/>
        <v>91</v>
      </c>
      <c r="R3161" s="8">
        <f t="shared" si="598"/>
        <v>158.30276998339346</v>
      </c>
      <c r="S3161" s="8">
        <f t="shared" si="599"/>
        <v>159</v>
      </c>
      <c r="T3161" t="s">
        <v>62</v>
      </c>
    </row>
    <row r="3162" spans="1:20" x14ac:dyDescent="0.35">
      <c r="A3162" s="18" t="s">
        <v>6365</v>
      </c>
      <c r="B3162" s="18" t="s">
        <v>6366</v>
      </c>
      <c r="C3162" s="19">
        <v>109.23</v>
      </c>
      <c r="D3162" s="20">
        <f t="shared" si="588"/>
        <v>1.1849951970104064E-5</v>
      </c>
      <c r="E3162" s="10">
        <f>SUM($C$5:C3162)/SUM($C$5:$C$3941)</f>
        <v>0.99625544446873482</v>
      </c>
      <c r="F3162" t="str">
        <f t="shared" si="589"/>
        <v>C</v>
      </c>
      <c r="G3162" s="21">
        <v>4.3692000000000002</v>
      </c>
      <c r="H3162" s="22">
        <f t="shared" si="590"/>
        <v>2.6215199999999999</v>
      </c>
      <c r="I3162" s="23">
        <v>0.48076923076923078</v>
      </c>
      <c r="J3162" s="23">
        <v>1.862850278843587</v>
      </c>
      <c r="K3162" s="24">
        <f t="shared" si="591"/>
        <v>3.8747285799946609</v>
      </c>
      <c r="L3162" t="str">
        <f t="shared" si="592"/>
        <v>Z</v>
      </c>
      <c r="M3162" s="10">
        <f t="shared" si="593"/>
        <v>0.9</v>
      </c>
      <c r="N3162" s="24">
        <f t="shared" si="594"/>
        <v>1.2815515655446006</v>
      </c>
      <c r="O3162" s="25">
        <f t="shared" si="595"/>
        <v>3.3762067551115336</v>
      </c>
      <c r="P3162" s="8">
        <f t="shared" si="596"/>
        <v>5</v>
      </c>
      <c r="Q3162" s="8">
        <f t="shared" si="597"/>
        <v>25</v>
      </c>
      <c r="R3162" s="8">
        <f t="shared" si="598"/>
        <v>43.672536300607611</v>
      </c>
      <c r="S3162" s="8">
        <f t="shared" si="599"/>
        <v>44</v>
      </c>
      <c r="T3162" t="s">
        <v>62</v>
      </c>
    </row>
    <row r="3163" spans="1:20" x14ac:dyDescent="0.35">
      <c r="A3163" s="18" t="s">
        <v>6367</v>
      </c>
      <c r="B3163" s="18" t="s">
        <v>6368</v>
      </c>
      <c r="C3163" s="19">
        <v>109.18</v>
      </c>
      <c r="D3163" s="20">
        <f t="shared" si="588"/>
        <v>1.1844527658115552E-5</v>
      </c>
      <c r="E3163" s="10">
        <f>SUM($C$5:C3163)/SUM($C$5:$C$3941)</f>
        <v>0.99626728899639294</v>
      </c>
      <c r="F3163" t="str">
        <f t="shared" si="589"/>
        <v>C</v>
      </c>
      <c r="G3163" s="21">
        <v>0.74780821917808227</v>
      </c>
      <c r="H3163" s="22">
        <f t="shared" si="590"/>
        <v>0.44868493150684935</v>
      </c>
      <c r="I3163" s="23">
        <v>2.807692307692307</v>
      </c>
      <c r="J3163" s="23">
        <v>5.8979506628248544</v>
      </c>
      <c r="K3163" s="24">
        <f t="shared" si="591"/>
        <v>2.1006399621020035</v>
      </c>
      <c r="L3163" t="str">
        <f t="shared" si="592"/>
        <v>Z</v>
      </c>
      <c r="M3163" s="10">
        <f t="shared" si="593"/>
        <v>0.9</v>
      </c>
      <c r="N3163" s="24">
        <f t="shared" si="594"/>
        <v>1.2815515655446006</v>
      </c>
      <c r="O3163" s="25">
        <f t="shared" si="595"/>
        <v>10.689372675460076</v>
      </c>
      <c r="P3163" s="8">
        <f t="shared" si="596"/>
        <v>17</v>
      </c>
      <c r="Q3163" s="8">
        <f t="shared" si="597"/>
        <v>145.99999999999997</v>
      </c>
      <c r="R3163" s="8">
        <f t="shared" si="598"/>
        <v>255.1060060279539</v>
      </c>
      <c r="S3163" s="8">
        <f t="shared" si="599"/>
        <v>256</v>
      </c>
      <c r="T3163" t="s">
        <v>62</v>
      </c>
    </row>
    <row r="3164" spans="1:20" x14ac:dyDescent="0.35">
      <c r="A3164" s="18" t="s">
        <v>6369</v>
      </c>
      <c r="B3164" s="18" t="s">
        <v>6370</v>
      </c>
      <c r="C3164" s="19">
        <v>109.17</v>
      </c>
      <c r="D3164" s="20">
        <f t="shared" si="588"/>
        <v>1.1843442795717849E-5</v>
      </c>
      <c r="E3164" s="10">
        <f>SUM($C$5:C3164)/SUM($C$5:$C$3941)</f>
        <v>0.99627913243918864</v>
      </c>
      <c r="F3164" t="str">
        <f t="shared" si="589"/>
        <v>C</v>
      </c>
      <c r="G3164" s="21">
        <v>6.0650000000000004</v>
      </c>
      <c r="H3164" s="22">
        <f t="shared" si="590"/>
        <v>3.6390000000000002</v>
      </c>
      <c r="I3164" s="23">
        <v>0.34615384615384609</v>
      </c>
      <c r="J3164" s="23">
        <v>0.90498868771210506</v>
      </c>
      <c r="K3164" s="24">
        <f t="shared" si="591"/>
        <v>2.6144117645016371</v>
      </c>
      <c r="L3164" t="str">
        <f t="shared" si="592"/>
        <v>Z</v>
      </c>
      <c r="M3164" s="10">
        <f t="shared" si="593"/>
        <v>0.9</v>
      </c>
      <c r="N3164" s="24">
        <f t="shared" si="594"/>
        <v>1.2815515655446006</v>
      </c>
      <c r="O3164" s="25">
        <f t="shared" si="595"/>
        <v>1.6401902801602868</v>
      </c>
      <c r="P3164" s="8">
        <f t="shared" si="596"/>
        <v>3</v>
      </c>
      <c r="Q3164" s="8">
        <f t="shared" si="597"/>
        <v>17.999999999999996</v>
      </c>
      <c r="R3164" s="8">
        <f t="shared" si="598"/>
        <v>31.452865847037781</v>
      </c>
      <c r="S3164" s="8">
        <f t="shared" si="599"/>
        <v>32</v>
      </c>
      <c r="T3164" t="s">
        <v>62</v>
      </c>
    </row>
    <row r="3165" spans="1:20" x14ac:dyDescent="0.35">
      <c r="A3165" s="18" t="s">
        <v>6371</v>
      </c>
      <c r="B3165" s="18" t="s">
        <v>6372</v>
      </c>
      <c r="C3165" s="19">
        <v>109.15</v>
      </c>
      <c r="D3165" s="20">
        <f t="shared" si="588"/>
        <v>1.1841273070922446E-5</v>
      </c>
      <c r="E3165" s="10">
        <f>SUM($C$5:C3165)/SUM($C$5:$C$3941)</f>
        <v>0.99629097371225961</v>
      </c>
      <c r="F3165" t="str">
        <f t="shared" si="589"/>
        <v>C</v>
      </c>
      <c r="G3165" s="21">
        <v>0.20869980879541111</v>
      </c>
      <c r="H3165" s="22">
        <f t="shared" si="590"/>
        <v>0.12521988527724667</v>
      </c>
      <c r="I3165" s="23">
        <v>10.05769230769231</v>
      </c>
      <c r="J3165" s="23">
        <v>31.94137611775087</v>
      </c>
      <c r="K3165" s="24">
        <f t="shared" si="591"/>
        <v>3.1758155987056309</v>
      </c>
      <c r="L3165" t="str">
        <f t="shared" si="592"/>
        <v>Z</v>
      </c>
      <c r="M3165" s="10">
        <f t="shared" si="593"/>
        <v>0.9</v>
      </c>
      <c r="N3165" s="24">
        <f t="shared" si="594"/>
        <v>1.2815515655446006</v>
      </c>
      <c r="O3165" s="25">
        <f t="shared" si="595"/>
        <v>57.890154158418795</v>
      </c>
      <c r="P3165" s="8">
        <f t="shared" si="596"/>
        <v>79</v>
      </c>
      <c r="Q3165" s="8">
        <f t="shared" si="597"/>
        <v>523.00000000000011</v>
      </c>
      <c r="R3165" s="8">
        <f t="shared" si="598"/>
        <v>913.96421419118508</v>
      </c>
      <c r="S3165" s="8">
        <f t="shared" si="599"/>
        <v>914</v>
      </c>
      <c r="T3165" t="s">
        <v>62</v>
      </c>
    </row>
    <row r="3166" spans="1:20" x14ac:dyDescent="0.35">
      <c r="A3166" s="18" t="s">
        <v>6373</v>
      </c>
      <c r="B3166" s="18" t="s">
        <v>6374</v>
      </c>
      <c r="C3166" s="19">
        <v>108.75</v>
      </c>
      <c r="D3166" s="20">
        <f t="shared" si="588"/>
        <v>1.1797878575014346E-5</v>
      </c>
      <c r="E3166" s="10">
        <f>SUM($C$5:C3166)/SUM($C$5:$C$3941)</f>
        <v>0.99630277159083469</v>
      </c>
      <c r="F3166" t="str">
        <f t="shared" si="589"/>
        <v>C</v>
      </c>
      <c r="G3166" s="21">
        <v>3.75</v>
      </c>
      <c r="H3166" s="22">
        <f t="shared" si="590"/>
        <v>2.25</v>
      </c>
      <c r="I3166" s="23">
        <v>0.55769230769230771</v>
      </c>
      <c r="J3166" s="23">
        <v>1.474135992056677</v>
      </c>
      <c r="K3166" s="24">
        <f t="shared" si="591"/>
        <v>2.6432783305843861</v>
      </c>
      <c r="L3166" t="str">
        <f t="shared" si="592"/>
        <v>Z</v>
      </c>
      <c r="M3166" s="10">
        <f t="shared" si="593"/>
        <v>0.9</v>
      </c>
      <c r="N3166" s="24">
        <f t="shared" si="594"/>
        <v>1.2815515655446006</v>
      </c>
      <c r="O3166" s="25">
        <f t="shared" si="595"/>
        <v>2.671705799901638</v>
      </c>
      <c r="P3166" s="8">
        <f t="shared" si="596"/>
        <v>4</v>
      </c>
      <c r="Q3166" s="8">
        <f t="shared" si="597"/>
        <v>29</v>
      </c>
      <c r="R3166" s="8">
        <f t="shared" si="598"/>
        <v>50.771820705759389</v>
      </c>
      <c r="S3166" s="8">
        <f t="shared" si="599"/>
        <v>51</v>
      </c>
      <c r="T3166" t="s">
        <v>175</v>
      </c>
    </row>
    <row r="3167" spans="1:20" x14ac:dyDescent="0.35">
      <c r="A3167" s="18" t="s">
        <v>6375</v>
      </c>
      <c r="B3167" s="18" t="s">
        <v>6376</v>
      </c>
      <c r="C3167" s="19">
        <v>108.36</v>
      </c>
      <c r="D3167" s="20">
        <f t="shared" si="588"/>
        <v>1.1755568941503949E-5</v>
      </c>
      <c r="E3167" s="10">
        <f>SUM($C$5:C3167)/SUM($C$5:$C$3941)</f>
        <v>0.99631452715977609</v>
      </c>
      <c r="F3167" t="str">
        <f t="shared" si="589"/>
        <v>C</v>
      </c>
      <c r="G3167" s="21">
        <v>0.42</v>
      </c>
      <c r="H3167" s="22">
        <f t="shared" si="590"/>
        <v>0.252</v>
      </c>
      <c r="I3167" s="23">
        <v>4.9615384615384617</v>
      </c>
      <c r="J3167" s="23">
        <v>13.05487894441743</v>
      </c>
      <c r="K3167" s="24">
        <f t="shared" si="591"/>
        <v>2.6312159112779314</v>
      </c>
      <c r="L3167" t="str">
        <f t="shared" si="592"/>
        <v>Z</v>
      </c>
      <c r="M3167" s="10">
        <f t="shared" si="593"/>
        <v>0.9</v>
      </c>
      <c r="N3167" s="24">
        <f t="shared" si="594"/>
        <v>1.2815515655446006</v>
      </c>
      <c r="O3167" s="25">
        <f t="shared" si="595"/>
        <v>23.660500781988105</v>
      </c>
      <c r="P3167" s="8">
        <f t="shared" si="596"/>
        <v>34</v>
      </c>
      <c r="Q3167" s="8">
        <f t="shared" si="597"/>
        <v>258</v>
      </c>
      <c r="R3167" s="8">
        <f t="shared" si="598"/>
        <v>452.50624831255618</v>
      </c>
      <c r="S3167" s="8">
        <f t="shared" si="599"/>
        <v>453</v>
      </c>
      <c r="T3167" t="s">
        <v>175</v>
      </c>
    </row>
    <row r="3168" spans="1:20" x14ac:dyDescent="0.35">
      <c r="A3168" s="18" t="s">
        <v>6377</v>
      </c>
      <c r="B3168" s="18" t="s">
        <v>6378</v>
      </c>
      <c r="C3168" s="19">
        <v>108</v>
      </c>
      <c r="D3168" s="20">
        <f t="shared" si="588"/>
        <v>1.1716513895186661E-5</v>
      </c>
      <c r="E3168" s="10">
        <f>SUM($C$5:C3168)/SUM($C$5:$C$3941)</f>
        <v>0.99632624367367129</v>
      </c>
      <c r="F3168" t="str">
        <f t="shared" si="589"/>
        <v>C</v>
      </c>
      <c r="G3168" s="21">
        <v>6.75</v>
      </c>
      <c r="H3168" s="22">
        <f t="shared" si="590"/>
        <v>4.05</v>
      </c>
      <c r="I3168" s="23">
        <v>0.30769230769230771</v>
      </c>
      <c r="J3168" s="23">
        <v>1.094343057271572</v>
      </c>
      <c r="K3168" s="24">
        <f t="shared" si="591"/>
        <v>3.5566149361326089</v>
      </c>
      <c r="L3168" t="str">
        <f t="shared" si="592"/>
        <v>Z</v>
      </c>
      <c r="M3168" s="10">
        <f t="shared" si="593"/>
        <v>0.9</v>
      </c>
      <c r="N3168" s="24">
        <f t="shared" si="594"/>
        <v>1.2815515655446006</v>
      </c>
      <c r="O3168" s="25">
        <f t="shared" si="595"/>
        <v>1.9833737924785282</v>
      </c>
      <c r="P3168" s="8">
        <f t="shared" si="596"/>
        <v>3</v>
      </c>
      <c r="Q3168" s="8">
        <f t="shared" si="597"/>
        <v>16</v>
      </c>
      <c r="R3168" s="8">
        <f t="shared" si="598"/>
        <v>28.10913475705226</v>
      </c>
      <c r="S3168" s="8">
        <f t="shared" si="599"/>
        <v>29</v>
      </c>
      <c r="T3168" t="s">
        <v>62</v>
      </c>
    </row>
    <row r="3169" spans="1:20" x14ac:dyDescent="0.35">
      <c r="A3169" s="18" t="s">
        <v>6379</v>
      </c>
      <c r="B3169" s="18" t="s">
        <v>6380</v>
      </c>
      <c r="C3169" s="19">
        <v>107.79</v>
      </c>
      <c r="D3169" s="20">
        <f t="shared" si="588"/>
        <v>1.1693731784834909E-5</v>
      </c>
      <c r="E3169" s="10">
        <f>SUM($C$5:C3169)/SUM($C$5:$C$3941)</f>
        <v>0.99633793740545595</v>
      </c>
      <c r="F3169" t="str">
        <f t="shared" si="589"/>
        <v>C</v>
      </c>
      <c r="G3169" s="21">
        <v>0.49219178082191778</v>
      </c>
      <c r="H3169" s="22">
        <f t="shared" si="590"/>
        <v>0.29531506849315065</v>
      </c>
      <c r="I3169" s="23">
        <v>4.2115384615384617</v>
      </c>
      <c r="J3169" s="23">
        <v>21.74751420409503</v>
      </c>
      <c r="K3169" s="24">
        <f t="shared" si="591"/>
        <v>5.1637933269997331</v>
      </c>
      <c r="L3169" t="str">
        <f t="shared" si="592"/>
        <v>Z</v>
      </c>
      <c r="M3169" s="10">
        <f t="shared" si="593"/>
        <v>0.9</v>
      </c>
      <c r="N3169" s="24">
        <f t="shared" si="594"/>
        <v>1.2815515655446006</v>
      </c>
      <c r="O3169" s="25">
        <f t="shared" si="595"/>
        <v>39.4149251803154</v>
      </c>
      <c r="P3169" s="8">
        <f t="shared" si="596"/>
        <v>48</v>
      </c>
      <c r="Q3169" s="8">
        <f t="shared" si="597"/>
        <v>219</v>
      </c>
      <c r="R3169" s="8">
        <f t="shared" si="598"/>
        <v>385.11838482627593</v>
      </c>
      <c r="S3169" s="8">
        <f t="shared" si="599"/>
        <v>386</v>
      </c>
      <c r="T3169" t="s">
        <v>62</v>
      </c>
    </row>
    <row r="3170" spans="1:20" x14ac:dyDescent="0.35">
      <c r="A3170" s="18" t="s">
        <v>6381</v>
      </c>
      <c r="B3170" s="18" t="s">
        <v>6382</v>
      </c>
      <c r="C3170" s="19">
        <v>107.7</v>
      </c>
      <c r="D3170" s="20">
        <f t="shared" si="588"/>
        <v>1.1683968023255587E-5</v>
      </c>
      <c r="E3170" s="10">
        <f>SUM($C$5:C3170)/SUM($C$5:$C$3941)</f>
        <v>0.99634962137347916</v>
      </c>
      <c r="F3170" t="str">
        <f t="shared" si="589"/>
        <v>C</v>
      </c>
      <c r="G3170" s="21">
        <v>0.7584507042253521</v>
      </c>
      <c r="H3170" s="22">
        <f t="shared" si="590"/>
        <v>0.45507042253521124</v>
      </c>
      <c r="I3170" s="23">
        <v>2.7307692307692308</v>
      </c>
      <c r="J3170" s="23">
        <v>15.450255895609599</v>
      </c>
      <c r="K3170" s="24">
        <f t="shared" si="591"/>
        <v>5.6578401871246422</v>
      </c>
      <c r="L3170" t="str">
        <f t="shared" si="592"/>
        <v>Z</v>
      </c>
      <c r="M3170" s="10">
        <f t="shared" si="593"/>
        <v>0.9</v>
      </c>
      <c r="N3170" s="24">
        <f t="shared" si="594"/>
        <v>1.2815515655446006</v>
      </c>
      <c r="O3170" s="25">
        <f t="shared" si="595"/>
        <v>28.001852277328823</v>
      </c>
      <c r="P3170" s="8">
        <f t="shared" si="596"/>
        <v>34</v>
      </c>
      <c r="Q3170" s="8">
        <f t="shared" si="597"/>
        <v>142</v>
      </c>
      <c r="R3170" s="8">
        <f t="shared" si="598"/>
        <v>249.81577861211619</v>
      </c>
      <c r="S3170" s="8">
        <f t="shared" si="599"/>
        <v>250</v>
      </c>
      <c r="T3170" t="s">
        <v>175</v>
      </c>
    </row>
    <row r="3171" spans="1:20" x14ac:dyDescent="0.35">
      <c r="A3171" s="18" t="s">
        <v>6383</v>
      </c>
      <c r="B3171" s="18" t="s">
        <v>6384</v>
      </c>
      <c r="C3171" s="19">
        <v>107.67</v>
      </c>
      <c r="D3171" s="20">
        <f t="shared" si="588"/>
        <v>1.1680713436062479E-5</v>
      </c>
      <c r="E3171" s="10">
        <f>SUM($C$5:C3171)/SUM($C$5:$C$3941)</f>
        <v>0.9963613020869152</v>
      </c>
      <c r="F3171" t="str">
        <f t="shared" si="589"/>
        <v>C</v>
      </c>
      <c r="G3171" s="21">
        <v>1.8563793103448269</v>
      </c>
      <c r="H3171" s="22">
        <f t="shared" si="590"/>
        <v>1.113827586206896</v>
      </c>
      <c r="I3171" s="23">
        <v>1.115384615384615</v>
      </c>
      <c r="J3171" s="23">
        <v>2.9148291992731128</v>
      </c>
      <c r="K3171" s="24">
        <f t="shared" si="591"/>
        <v>2.6132951441758951</v>
      </c>
      <c r="L3171" t="str">
        <f t="shared" si="592"/>
        <v>Z</v>
      </c>
      <c r="M3171" s="10">
        <f t="shared" si="593"/>
        <v>0.9</v>
      </c>
      <c r="N3171" s="24">
        <f t="shared" si="594"/>
        <v>1.2815515655446006</v>
      </c>
      <c r="O3171" s="25">
        <f t="shared" si="595"/>
        <v>5.2828003110863664</v>
      </c>
      <c r="P3171" s="8">
        <f t="shared" si="596"/>
        <v>8</v>
      </c>
      <c r="Q3171" s="8">
        <f t="shared" si="597"/>
        <v>57.999999999999979</v>
      </c>
      <c r="R3171" s="8">
        <f t="shared" si="598"/>
        <v>102.05164501167924</v>
      </c>
      <c r="S3171" s="8">
        <f t="shared" si="599"/>
        <v>103</v>
      </c>
      <c r="T3171" t="s">
        <v>62</v>
      </c>
    </row>
    <row r="3172" spans="1:20" x14ac:dyDescent="0.35">
      <c r="A3172" s="18" t="s">
        <v>6385</v>
      </c>
      <c r="B3172" s="18" t="s">
        <v>6386</v>
      </c>
      <c r="C3172" s="19">
        <v>107.1</v>
      </c>
      <c r="D3172" s="20">
        <f t="shared" si="588"/>
        <v>1.1618876279393437E-5</v>
      </c>
      <c r="E3172" s="10">
        <f>SUM($C$5:C3172)/SUM($C$5:$C$3941)</f>
        <v>0.99637292096319463</v>
      </c>
      <c r="F3172" t="str">
        <f t="shared" si="589"/>
        <v>C</v>
      </c>
      <c r="G3172" s="21">
        <v>5.95</v>
      </c>
      <c r="H3172" s="22">
        <f t="shared" si="590"/>
        <v>3.57</v>
      </c>
      <c r="I3172" s="23">
        <v>0.34615384615384609</v>
      </c>
      <c r="J3172" s="23">
        <v>1.0642978977161219</v>
      </c>
      <c r="K3172" s="24">
        <f t="shared" si="591"/>
        <v>3.0746383711799083</v>
      </c>
      <c r="L3172" t="str">
        <f t="shared" si="592"/>
        <v>Z</v>
      </c>
      <c r="M3172" s="10">
        <f t="shared" si="593"/>
        <v>0.9</v>
      </c>
      <c r="N3172" s="24">
        <f t="shared" si="594"/>
        <v>1.2815515655446006</v>
      </c>
      <c r="O3172" s="25">
        <f t="shared" si="595"/>
        <v>1.9289203177137797</v>
      </c>
      <c r="P3172" s="8">
        <f t="shared" si="596"/>
        <v>3</v>
      </c>
      <c r="Q3172" s="8">
        <f t="shared" si="597"/>
        <v>17.999999999999996</v>
      </c>
      <c r="R3172" s="8">
        <f t="shared" si="598"/>
        <v>31.755367441497786</v>
      </c>
      <c r="S3172" s="8">
        <f t="shared" si="599"/>
        <v>32</v>
      </c>
      <c r="T3172" t="s">
        <v>62</v>
      </c>
    </row>
    <row r="3173" spans="1:20" x14ac:dyDescent="0.35">
      <c r="A3173" s="18" t="s">
        <v>6387</v>
      </c>
      <c r="B3173" s="18" t="s">
        <v>6388</v>
      </c>
      <c r="C3173" s="19">
        <v>106.5</v>
      </c>
      <c r="D3173" s="20">
        <f t="shared" si="588"/>
        <v>1.1553784535531291E-5</v>
      </c>
      <c r="E3173" s="10">
        <f>SUM($C$5:C3173)/SUM($C$5:$C$3941)</f>
        <v>0.99638447474773006</v>
      </c>
      <c r="F3173" t="str">
        <f t="shared" si="589"/>
        <v>C</v>
      </c>
      <c r="G3173" s="21">
        <v>1.717741935483871</v>
      </c>
      <c r="H3173" s="22">
        <f t="shared" si="590"/>
        <v>1.0306451612903225</v>
      </c>
      <c r="I3173" s="23">
        <v>1.1923076923076921</v>
      </c>
      <c r="J3173" s="23">
        <v>3.5647427184254288</v>
      </c>
      <c r="K3173" s="24">
        <f t="shared" si="591"/>
        <v>2.9897842154535859</v>
      </c>
      <c r="L3173" t="str">
        <f t="shared" si="592"/>
        <v>Z</v>
      </c>
      <c r="M3173" s="10">
        <f t="shared" si="593"/>
        <v>0.9</v>
      </c>
      <c r="N3173" s="24">
        <f t="shared" si="594"/>
        <v>1.2815515655446006</v>
      </c>
      <c r="O3173" s="25">
        <f t="shared" si="595"/>
        <v>6.460695517437836</v>
      </c>
      <c r="P3173" s="8">
        <f t="shared" si="596"/>
        <v>9</v>
      </c>
      <c r="Q3173" s="8">
        <f t="shared" si="597"/>
        <v>61.999999999999986</v>
      </c>
      <c r="R3173" s="8">
        <f t="shared" si="598"/>
        <v>109.68727776975021</v>
      </c>
      <c r="S3173" s="8">
        <f t="shared" si="599"/>
        <v>110</v>
      </c>
      <c r="T3173" t="s">
        <v>175</v>
      </c>
    </row>
    <row r="3174" spans="1:20" x14ac:dyDescent="0.35">
      <c r="A3174" s="18" t="s">
        <v>6389</v>
      </c>
      <c r="B3174" s="18" t="s">
        <v>6390</v>
      </c>
      <c r="C3174" s="19">
        <v>106.19</v>
      </c>
      <c r="D3174" s="20">
        <f t="shared" si="588"/>
        <v>1.1520153801202514E-5</v>
      </c>
      <c r="E3174" s="10">
        <f>SUM($C$5:C3174)/SUM($C$5:$C$3941)</f>
        <v>0.9963959949015313</v>
      </c>
      <c r="F3174" t="str">
        <f t="shared" si="589"/>
        <v>C</v>
      </c>
      <c r="G3174" s="21">
        <v>4.6169565217391302</v>
      </c>
      <c r="H3174" s="22">
        <f t="shared" si="590"/>
        <v>2.7701739130434779</v>
      </c>
      <c r="I3174" s="23">
        <v>0.44230769230769229</v>
      </c>
      <c r="J3174" s="23">
        <v>1.406057783913724</v>
      </c>
      <c r="K3174" s="24">
        <f t="shared" si="591"/>
        <v>3.1789132505875499</v>
      </c>
      <c r="L3174" t="str">
        <f t="shared" si="592"/>
        <v>Z</v>
      </c>
      <c r="M3174" s="10">
        <f t="shared" si="593"/>
        <v>0.9</v>
      </c>
      <c r="N3174" s="24">
        <f t="shared" si="594"/>
        <v>1.2815515655446006</v>
      </c>
      <c r="O3174" s="25">
        <f t="shared" si="595"/>
        <v>2.5483216993013418</v>
      </c>
      <c r="P3174" s="8">
        <f t="shared" si="596"/>
        <v>4</v>
      </c>
      <c r="Q3174" s="8">
        <f t="shared" si="597"/>
        <v>23</v>
      </c>
      <c r="R3174" s="8">
        <f t="shared" si="598"/>
        <v>40.749792183330058</v>
      </c>
      <c r="S3174" s="8">
        <f t="shared" si="599"/>
        <v>41</v>
      </c>
      <c r="T3174" t="s">
        <v>175</v>
      </c>
    </row>
    <row r="3175" spans="1:20" x14ac:dyDescent="0.35">
      <c r="A3175" s="18" t="s">
        <v>6391</v>
      </c>
      <c r="B3175" s="18" t="s">
        <v>6392</v>
      </c>
      <c r="C3175" s="19">
        <v>105.9</v>
      </c>
      <c r="D3175" s="20">
        <f t="shared" si="588"/>
        <v>1.1488692791669143E-5</v>
      </c>
      <c r="E3175" s="10">
        <f>SUM($C$5:C3175)/SUM($C$5:$C$3941)</f>
        <v>0.99640748359432296</v>
      </c>
      <c r="F3175" t="str">
        <f t="shared" si="589"/>
        <v>C</v>
      </c>
      <c r="G3175" s="21">
        <v>0.37420494699646639</v>
      </c>
      <c r="H3175" s="22">
        <f t="shared" si="590"/>
        <v>0.22452296819787984</v>
      </c>
      <c r="I3175" s="23">
        <v>5.4423076923076934</v>
      </c>
      <c r="J3175" s="23">
        <v>30.451126680941751</v>
      </c>
      <c r="K3175" s="24">
        <f t="shared" si="591"/>
        <v>5.5952600261801084</v>
      </c>
      <c r="L3175" t="str">
        <f t="shared" si="592"/>
        <v>Z</v>
      </c>
      <c r="M3175" s="10">
        <f t="shared" si="593"/>
        <v>0.9</v>
      </c>
      <c r="N3175" s="24">
        <f t="shared" si="594"/>
        <v>1.2815515655446006</v>
      </c>
      <c r="O3175" s="25">
        <f t="shared" si="595"/>
        <v>55.189244550976028</v>
      </c>
      <c r="P3175" s="8">
        <f t="shared" si="596"/>
        <v>67</v>
      </c>
      <c r="Q3175" s="8">
        <f t="shared" si="597"/>
        <v>283.00000000000006</v>
      </c>
      <c r="R3175" s="8">
        <f t="shared" si="598"/>
        <v>502.08567200564971</v>
      </c>
      <c r="S3175" s="8">
        <f t="shared" si="599"/>
        <v>503</v>
      </c>
      <c r="T3175" t="s">
        <v>62</v>
      </c>
    </row>
    <row r="3176" spans="1:20" x14ac:dyDescent="0.35">
      <c r="A3176" s="18" t="s">
        <v>6393</v>
      </c>
      <c r="B3176" s="18" t="s">
        <v>6394</v>
      </c>
      <c r="C3176" s="19">
        <v>105.4</v>
      </c>
      <c r="D3176" s="20">
        <f t="shared" si="588"/>
        <v>1.143444967178402E-5</v>
      </c>
      <c r="E3176" s="10">
        <f>SUM($C$5:C3176)/SUM($C$5:$C$3941)</f>
        <v>0.99641891804399485</v>
      </c>
      <c r="F3176" t="str">
        <f t="shared" si="589"/>
        <v>C</v>
      </c>
      <c r="G3176" s="21">
        <v>0.85</v>
      </c>
      <c r="H3176" s="22">
        <f t="shared" si="590"/>
        <v>0.51</v>
      </c>
      <c r="I3176" s="23">
        <v>2.384615384615385</v>
      </c>
      <c r="J3176" s="23">
        <v>8.0150687645303975</v>
      </c>
      <c r="K3176" s="24">
        <f t="shared" si="591"/>
        <v>3.3611578689966177</v>
      </c>
      <c r="L3176" t="str">
        <f t="shared" si="592"/>
        <v>Z</v>
      </c>
      <c r="M3176" s="10">
        <f t="shared" si="593"/>
        <v>0.9</v>
      </c>
      <c r="N3176" s="24">
        <f t="shared" si="594"/>
        <v>1.2815515655446006</v>
      </c>
      <c r="O3176" s="25">
        <f t="shared" si="595"/>
        <v>14.526411281044826</v>
      </c>
      <c r="P3176" s="8">
        <f t="shared" si="596"/>
        <v>20</v>
      </c>
      <c r="Q3176" s="8">
        <f t="shared" si="597"/>
        <v>124.00000000000003</v>
      </c>
      <c r="R3176" s="8">
        <f t="shared" si="598"/>
        <v>220.51632814916942</v>
      </c>
      <c r="S3176" s="8">
        <f t="shared" si="599"/>
        <v>221</v>
      </c>
      <c r="T3176" t="s">
        <v>175</v>
      </c>
    </row>
    <row r="3177" spans="1:20" x14ac:dyDescent="0.35">
      <c r="A3177" s="18" t="s">
        <v>6395</v>
      </c>
      <c r="B3177" s="18" t="s">
        <v>6396</v>
      </c>
      <c r="C3177" s="19">
        <v>105.35</v>
      </c>
      <c r="D3177" s="20">
        <f t="shared" si="588"/>
        <v>1.1429025359795507E-5</v>
      </c>
      <c r="E3177" s="10">
        <f>SUM($C$5:C3177)/SUM($C$5:$C$3941)</f>
        <v>0.99643034706935452</v>
      </c>
      <c r="F3177" t="str">
        <f t="shared" si="589"/>
        <v>C</v>
      </c>
      <c r="G3177" s="21">
        <v>3.901851851851851</v>
      </c>
      <c r="H3177" s="22">
        <f t="shared" si="590"/>
        <v>2.3411111111111107</v>
      </c>
      <c r="I3177" s="23">
        <v>0.51923076923076927</v>
      </c>
      <c r="J3177" s="23">
        <v>2.485174745229962</v>
      </c>
      <c r="K3177" s="24">
        <f t="shared" si="591"/>
        <v>4.7862624722947409</v>
      </c>
      <c r="L3177" t="str">
        <f t="shared" si="592"/>
        <v>Z</v>
      </c>
      <c r="M3177" s="10">
        <f t="shared" si="593"/>
        <v>0.9</v>
      </c>
      <c r="N3177" s="24">
        <f t="shared" si="594"/>
        <v>1.2815515655446006</v>
      </c>
      <c r="O3177" s="25">
        <f t="shared" si="595"/>
        <v>4.5040999041998058</v>
      </c>
      <c r="P3177" s="8">
        <f t="shared" si="596"/>
        <v>6</v>
      </c>
      <c r="Q3177" s="8">
        <f t="shared" si="597"/>
        <v>27.000000000000004</v>
      </c>
      <c r="R3177" s="8">
        <f t="shared" si="598"/>
        <v>48.027045062418978</v>
      </c>
      <c r="S3177" s="8">
        <f t="shared" si="599"/>
        <v>49</v>
      </c>
      <c r="T3177" t="s">
        <v>175</v>
      </c>
    </row>
    <row r="3178" spans="1:20" x14ac:dyDescent="0.35">
      <c r="A3178" s="18" t="s">
        <v>6397</v>
      </c>
      <c r="B3178" s="18" t="s">
        <v>6398</v>
      </c>
      <c r="C3178" s="19">
        <v>104.62</v>
      </c>
      <c r="D3178" s="20">
        <f t="shared" si="588"/>
        <v>1.1349830404763227E-5</v>
      </c>
      <c r="E3178" s="10">
        <f>SUM($C$5:C3178)/SUM($C$5:$C$3941)</f>
        <v>0.99644169689975925</v>
      </c>
      <c r="F3178" t="str">
        <f t="shared" si="589"/>
        <v>C</v>
      </c>
      <c r="G3178" s="21">
        <v>0.81734375000000004</v>
      </c>
      <c r="H3178" s="22">
        <f t="shared" si="590"/>
        <v>0.49040624999999999</v>
      </c>
      <c r="I3178" s="23">
        <v>2.4615384615384621</v>
      </c>
      <c r="J3178" s="23">
        <v>13.844318631519601</v>
      </c>
      <c r="K3178" s="24">
        <f t="shared" si="591"/>
        <v>5.6242544440548361</v>
      </c>
      <c r="L3178" t="str">
        <f t="shared" si="592"/>
        <v>Z</v>
      </c>
      <c r="M3178" s="10">
        <f t="shared" si="593"/>
        <v>0.9</v>
      </c>
      <c r="N3178" s="24">
        <f t="shared" si="594"/>
        <v>1.2815515655446006</v>
      </c>
      <c r="O3178" s="25">
        <f t="shared" si="595"/>
        <v>25.091271485687411</v>
      </c>
      <c r="P3178" s="8">
        <f t="shared" si="596"/>
        <v>31</v>
      </c>
      <c r="Q3178" s="8">
        <f t="shared" si="597"/>
        <v>128.00000000000003</v>
      </c>
      <c r="R3178" s="8">
        <f t="shared" si="598"/>
        <v>228.47673526213586</v>
      </c>
      <c r="S3178" s="8">
        <f t="shared" si="599"/>
        <v>229</v>
      </c>
      <c r="T3178" t="s">
        <v>62</v>
      </c>
    </row>
    <row r="3179" spans="1:20" x14ac:dyDescent="0.35">
      <c r="A3179" s="18" t="s">
        <v>6399</v>
      </c>
      <c r="B3179" s="18" t="s">
        <v>6400</v>
      </c>
      <c r="C3179" s="19">
        <v>104.35</v>
      </c>
      <c r="D3179" s="20">
        <f t="shared" si="588"/>
        <v>1.1320539120025259E-5</v>
      </c>
      <c r="E3179" s="10">
        <f>SUM($C$5:C3179)/SUM($C$5:$C$3941)</f>
        <v>0.99645301743887926</v>
      </c>
      <c r="F3179" t="str">
        <f t="shared" si="589"/>
        <v>C</v>
      </c>
      <c r="G3179" s="21">
        <v>1.7106557377049181</v>
      </c>
      <c r="H3179" s="22">
        <f t="shared" si="590"/>
        <v>1.0263934426229508</v>
      </c>
      <c r="I3179" s="23">
        <v>1.1730769230769229</v>
      </c>
      <c r="J3179" s="23">
        <v>5.1818732090578132</v>
      </c>
      <c r="K3179" s="24">
        <f t="shared" si="591"/>
        <v>4.417334538868956</v>
      </c>
      <c r="L3179" t="str">
        <f t="shared" si="592"/>
        <v>Z</v>
      </c>
      <c r="M3179" s="10">
        <f t="shared" si="593"/>
        <v>0.9</v>
      </c>
      <c r="N3179" s="24">
        <f t="shared" si="594"/>
        <v>1.2815515655446006</v>
      </c>
      <c r="O3179" s="25">
        <f t="shared" si="595"/>
        <v>9.3915627741232086</v>
      </c>
      <c r="P3179" s="8">
        <f t="shared" si="596"/>
        <v>12</v>
      </c>
      <c r="Q3179" s="8">
        <f t="shared" si="597"/>
        <v>60.999999999999993</v>
      </c>
      <c r="R3179" s="8">
        <f t="shared" si="598"/>
        <v>109.02421816707232</v>
      </c>
      <c r="S3179" s="8">
        <f t="shared" si="599"/>
        <v>110</v>
      </c>
      <c r="T3179" t="s">
        <v>62</v>
      </c>
    </row>
    <row r="3180" spans="1:20" x14ac:dyDescent="0.35">
      <c r="A3180" s="18" t="s">
        <v>6401</v>
      </c>
      <c r="B3180" s="18" t="s">
        <v>6402</v>
      </c>
      <c r="C3180" s="19">
        <v>104.04</v>
      </c>
      <c r="D3180" s="20">
        <f t="shared" si="588"/>
        <v>1.1286908385696484E-5</v>
      </c>
      <c r="E3180" s="10">
        <f>SUM($C$5:C3180)/SUM($C$5:$C$3941)</f>
        <v>0.99646430434726485</v>
      </c>
      <c r="F3180" t="str">
        <f t="shared" si="589"/>
        <v>C</v>
      </c>
      <c r="G3180" s="21">
        <v>1.3338461538461539</v>
      </c>
      <c r="H3180" s="22">
        <f t="shared" si="590"/>
        <v>0.80030769230769228</v>
      </c>
      <c r="I3180" s="23">
        <v>1.5</v>
      </c>
      <c r="J3180" s="23">
        <v>3.754735572005873</v>
      </c>
      <c r="K3180" s="24">
        <f t="shared" si="591"/>
        <v>2.5031570480039154</v>
      </c>
      <c r="L3180" t="str">
        <f t="shared" si="592"/>
        <v>Z</v>
      </c>
      <c r="M3180" s="10">
        <f t="shared" si="593"/>
        <v>0.9</v>
      </c>
      <c r="N3180" s="24">
        <f t="shared" si="594"/>
        <v>1.2815515655446006</v>
      </c>
      <c r="O3180" s="25">
        <f t="shared" si="595"/>
        <v>6.8050362102816058</v>
      </c>
      <c r="P3180" s="8">
        <f t="shared" si="596"/>
        <v>10</v>
      </c>
      <c r="Q3180" s="8">
        <f t="shared" si="597"/>
        <v>78</v>
      </c>
      <c r="R3180" s="8">
        <f t="shared" si="598"/>
        <v>139.61555387386588</v>
      </c>
      <c r="S3180" s="8">
        <f t="shared" si="599"/>
        <v>140</v>
      </c>
      <c r="T3180" t="s">
        <v>175</v>
      </c>
    </row>
    <row r="3181" spans="1:20" x14ac:dyDescent="0.35">
      <c r="A3181" s="18" t="s">
        <v>6403</v>
      </c>
      <c r="B3181" s="18" t="s">
        <v>6404</v>
      </c>
      <c r="C3181" s="19">
        <v>103.95</v>
      </c>
      <c r="D3181" s="20">
        <f t="shared" si="588"/>
        <v>1.1277144624117162E-5</v>
      </c>
      <c r="E3181" s="10">
        <f>SUM($C$5:C3181)/SUM($C$5:$C$3941)</f>
        <v>0.99647558149188886</v>
      </c>
      <c r="F3181" t="str">
        <f t="shared" si="589"/>
        <v>C</v>
      </c>
      <c r="G3181" s="21">
        <v>4.95</v>
      </c>
      <c r="H3181" s="22">
        <f t="shared" si="590"/>
        <v>2.97</v>
      </c>
      <c r="I3181" s="23">
        <v>0.40384615384615391</v>
      </c>
      <c r="J3181" s="23">
        <v>1.549947695317559</v>
      </c>
      <c r="K3181" s="24">
        <f t="shared" si="591"/>
        <v>3.8379657217387169</v>
      </c>
      <c r="L3181" t="str">
        <f t="shared" si="592"/>
        <v>Z</v>
      </c>
      <c r="M3181" s="10">
        <f t="shared" si="593"/>
        <v>0.9</v>
      </c>
      <c r="N3181" s="24">
        <f t="shared" si="594"/>
        <v>1.2815515655446006</v>
      </c>
      <c r="O3181" s="25">
        <f t="shared" si="595"/>
        <v>2.8091059911960197</v>
      </c>
      <c r="P3181" s="8">
        <f t="shared" si="596"/>
        <v>4</v>
      </c>
      <c r="Q3181" s="8">
        <f t="shared" si="597"/>
        <v>21.000000000000004</v>
      </c>
      <c r="R3181" s="8">
        <f t="shared" si="598"/>
        <v>37.605071654517751</v>
      </c>
      <c r="S3181" s="8">
        <f t="shared" si="599"/>
        <v>38</v>
      </c>
      <c r="T3181" t="s">
        <v>175</v>
      </c>
    </row>
    <row r="3182" spans="1:20" x14ac:dyDescent="0.35">
      <c r="A3182" s="18" t="s">
        <v>6405</v>
      </c>
      <c r="B3182" s="18" t="s">
        <v>6406</v>
      </c>
      <c r="C3182" s="19">
        <v>103.78</v>
      </c>
      <c r="D3182" s="20">
        <f t="shared" si="588"/>
        <v>1.125870196335622E-5</v>
      </c>
      <c r="E3182" s="10">
        <f>SUM($C$5:C3182)/SUM($C$5:$C$3941)</f>
        <v>0.99648684019385214</v>
      </c>
      <c r="F3182" t="str">
        <f t="shared" si="589"/>
        <v>C</v>
      </c>
      <c r="G3182" s="21">
        <v>6.622846202935545E-2</v>
      </c>
      <c r="H3182" s="22">
        <f t="shared" si="590"/>
        <v>3.973707721761327E-2</v>
      </c>
      <c r="I3182" s="23">
        <v>30.13461538461538</v>
      </c>
      <c r="J3182" s="23">
        <v>52.574887334929613</v>
      </c>
      <c r="K3182" s="24">
        <f t="shared" si="591"/>
        <v>1.7446676077960053</v>
      </c>
      <c r="L3182" t="str">
        <f t="shared" si="592"/>
        <v>Y</v>
      </c>
      <c r="M3182" s="10">
        <f t="shared" si="593"/>
        <v>0.9</v>
      </c>
      <c r="N3182" s="24">
        <f t="shared" si="594"/>
        <v>1.2815515655446006</v>
      </c>
      <c r="O3182" s="25">
        <f t="shared" si="595"/>
        <v>95.286074133454918</v>
      </c>
      <c r="P3182" s="8">
        <f t="shared" si="596"/>
        <v>156</v>
      </c>
      <c r="Q3182" s="8">
        <f t="shared" si="597"/>
        <v>1566.9999999999998</v>
      </c>
      <c r="R3182" s="8">
        <f t="shared" si="598"/>
        <v>2808.351963852585</v>
      </c>
      <c r="S3182" s="8">
        <f t="shared" si="599"/>
        <v>2809</v>
      </c>
      <c r="T3182" t="s">
        <v>175</v>
      </c>
    </row>
    <row r="3183" spans="1:20" x14ac:dyDescent="0.35">
      <c r="A3183" s="18" t="s">
        <v>6407</v>
      </c>
      <c r="B3183" s="18" t="s">
        <v>6013</v>
      </c>
      <c r="C3183" s="19">
        <v>103.67</v>
      </c>
      <c r="D3183" s="20">
        <f t="shared" si="588"/>
        <v>1.1246768476981493E-5</v>
      </c>
      <c r="E3183" s="10">
        <f>SUM($C$5:C3183)/SUM($C$5:$C$3941)</f>
        <v>0.99649808696232911</v>
      </c>
      <c r="F3183" t="str">
        <f t="shared" si="589"/>
        <v>C</v>
      </c>
      <c r="G3183" s="21">
        <v>1.026435643564356</v>
      </c>
      <c r="H3183" s="22">
        <f t="shared" si="590"/>
        <v>0.61586138613861363</v>
      </c>
      <c r="I3183" s="23">
        <v>1.9423076923076921</v>
      </c>
      <c r="J3183" s="23">
        <v>3.6590658913972471</v>
      </c>
      <c r="K3183" s="24">
        <f t="shared" si="591"/>
        <v>1.8838755084421472</v>
      </c>
      <c r="L3183" t="str">
        <f t="shared" si="592"/>
        <v>Y</v>
      </c>
      <c r="M3183" s="10">
        <f t="shared" si="593"/>
        <v>0.9</v>
      </c>
      <c r="N3183" s="24">
        <f t="shared" si="594"/>
        <v>1.2815515655446006</v>
      </c>
      <c r="O3183" s="25">
        <f t="shared" si="595"/>
        <v>6.631645666984312</v>
      </c>
      <c r="P3183" s="8">
        <f t="shared" si="596"/>
        <v>11</v>
      </c>
      <c r="Q3183" s="8">
        <f t="shared" si="597"/>
        <v>100.99999999999999</v>
      </c>
      <c r="R3183" s="8">
        <f t="shared" si="598"/>
        <v>181.10656652278189</v>
      </c>
      <c r="S3183" s="8">
        <f t="shared" si="599"/>
        <v>182</v>
      </c>
      <c r="T3183" t="s">
        <v>62</v>
      </c>
    </row>
    <row r="3184" spans="1:20" x14ac:dyDescent="0.35">
      <c r="A3184" s="18" t="s">
        <v>6408</v>
      </c>
      <c r="B3184" s="18" t="s">
        <v>6409</v>
      </c>
      <c r="C3184" s="19">
        <v>103.35</v>
      </c>
      <c r="D3184" s="20">
        <f t="shared" si="588"/>
        <v>1.1212052880255012E-5</v>
      </c>
      <c r="E3184" s="10">
        <f>SUM($C$5:C3184)/SUM($C$5:$C$3941)</f>
        <v>0.99650929901520935</v>
      </c>
      <c r="F3184" t="str">
        <f t="shared" si="589"/>
        <v>C</v>
      </c>
      <c r="G3184" s="21">
        <v>7.9500000000000011</v>
      </c>
      <c r="H3184" s="22">
        <f t="shared" si="590"/>
        <v>4.7700000000000005</v>
      </c>
      <c r="I3184" s="23">
        <v>0.25</v>
      </c>
      <c r="J3184" s="23">
        <v>0.83724571790894375</v>
      </c>
      <c r="K3184" s="24">
        <f t="shared" si="591"/>
        <v>3.348982871635775</v>
      </c>
      <c r="L3184" t="str">
        <f t="shared" si="592"/>
        <v>Z</v>
      </c>
      <c r="M3184" s="10">
        <f t="shared" si="593"/>
        <v>0.9</v>
      </c>
      <c r="N3184" s="24">
        <f t="shared" si="594"/>
        <v>1.2815515655446006</v>
      </c>
      <c r="O3184" s="25">
        <f t="shared" si="595"/>
        <v>1.5174137613717074</v>
      </c>
      <c r="P3184" s="8">
        <f t="shared" si="596"/>
        <v>3</v>
      </c>
      <c r="Q3184" s="8">
        <f t="shared" si="597"/>
        <v>13</v>
      </c>
      <c r="R3184" s="8">
        <f t="shared" si="598"/>
        <v>23.34680653241583</v>
      </c>
      <c r="S3184" s="8">
        <f t="shared" si="599"/>
        <v>24</v>
      </c>
      <c r="T3184" t="s">
        <v>62</v>
      </c>
    </row>
    <row r="3185" spans="1:20" x14ac:dyDescent="0.35">
      <c r="A3185" s="18" t="s">
        <v>6410</v>
      </c>
      <c r="B3185" s="18" t="s">
        <v>6411</v>
      </c>
      <c r="C3185" s="19">
        <v>103.3</v>
      </c>
      <c r="D3185" s="20">
        <f t="shared" si="588"/>
        <v>1.12066285682665E-5</v>
      </c>
      <c r="E3185" s="10">
        <f>SUM($C$5:C3185)/SUM($C$5:$C$3941)</f>
        <v>0.9965205056437777</v>
      </c>
      <c r="F3185" t="str">
        <f t="shared" si="589"/>
        <v>C</v>
      </c>
      <c r="G3185" s="21">
        <v>1.0540816326530611</v>
      </c>
      <c r="H3185" s="22">
        <f t="shared" si="590"/>
        <v>0.63244897959183666</v>
      </c>
      <c r="I3185" s="23">
        <v>1.884615384615385</v>
      </c>
      <c r="J3185" s="23">
        <v>6.1569468055861503</v>
      </c>
      <c r="K3185" s="24">
        <f t="shared" si="591"/>
        <v>3.2669513662293852</v>
      </c>
      <c r="L3185" t="str">
        <f t="shared" si="592"/>
        <v>Z</v>
      </c>
      <c r="M3185" s="10">
        <f t="shared" si="593"/>
        <v>0.9</v>
      </c>
      <c r="N3185" s="24">
        <f t="shared" si="594"/>
        <v>1.2815515655446006</v>
      </c>
      <c r="O3185" s="25">
        <f t="shared" si="595"/>
        <v>11.158774074310733</v>
      </c>
      <c r="P3185" s="8">
        <f t="shared" si="596"/>
        <v>15</v>
      </c>
      <c r="Q3185" s="8">
        <f t="shared" si="597"/>
        <v>98.000000000000028</v>
      </c>
      <c r="R3185" s="8">
        <f t="shared" si="598"/>
        <v>176.0415920816063</v>
      </c>
      <c r="S3185" s="8">
        <f t="shared" si="599"/>
        <v>177</v>
      </c>
      <c r="T3185" t="s">
        <v>62</v>
      </c>
    </row>
    <row r="3186" spans="1:20" x14ac:dyDescent="0.35">
      <c r="A3186" s="18" t="s">
        <v>6412</v>
      </c>
      <c r="B3186" s="18" t="s">
        <v>6413</v>
      </c>
      <c r="C3186" s="19">
        <v>103.02</v>
      </c>
      <c r="D3186" s="20">
        <f t="shared" si="588"/>
        <v>1.1176252421130831E-5</v>
      </c>
      <c r="E3186" s="10">
        <f>SUM($C$5:C3186)/SUM($C$5:$C$3941)</f>
        <v>0.99653168189619878</v>
      </c>
      <c r="F3186" t="str">
        <f t="shared" si="589"/>
        <v>C</v>
      </c>
      <c r="G3186" s="21">
        <v>0.98114285714285709</v>
      </c>
      <c r="H3186" s="22">
        <f t="shared" si="590"/>
        <v>0.58868571428571426</v>
      </c>
      <c r="I3186" s="23">
        <v>2.0192307692307692</v>
      </c>
      <c r="J3186" s="23">
        <v>4.2633429974995911</v>
      </c>
      <c r="K3186" s="24">
        <f t="shared" si="591"/>
        <v>2.1113698654283688</v>
      </c>
      <c r="L3186" t="str">
        <f t="shared" si="592"/>
        <v>Z</v>
      </c>
      <c r="M3186" s="10">
        <f t="shared" si="593"/>
        <v>0.9</v>
      </c>
      <c r="N3186" s="24">
        <f t="shared" si="594"/>
        <v>1.2815515655446006</v>
      </c>
      <c r="O3186" s="25">
        <f t="shared" si="595"/>
        <v>7.7268300039931184</v>
      </c>
      <c r="P3186" s="8">
        <f t="shared" si="596"/>
        <v>12</v>
      </c>
      <c r="Q3186" s="8">
        <f t="shared" si="597"/>
        <v>105</v>
      </c>
      <c r="R3186" s="8">
        <f t="shared" si="598"/>
        <v>188.87213906648694</v>
      </c>
      <c r="S3186" s="8">
        <f t="shared" si="599"/>
        <v>189</v>
      </c>
      <c r="T3186" t="s">
        <v>62</v>
      </c>
    </row>
    <row r="3187" spans="1:20" x14ac:dyDescent="0.35">
      <c r="A3187" s="18" t="s">
        <v>6414</v>
      </c>
      <c r="B3187" s="18" t="s">
        <v>6415</v>
      </c>
      <c r="C3187" s="19">
        <v>102.86</v>
      </c>
      <c r="D3187" s="20">
        <f t="shared" si="588"/>
        <v>1.1158894622767592E-5</v>
      </c>
      <c r="E3187" s="10">
        <f>SUM($C$5:C3187)/SUM($C$5:$C$3941)</f>
        <v>0.99654284079082145</v>
      </c>
      <c r="F3187" t="str">
        <f t="shared" si="589"/>
        <v>C</v>
      </c>
      <c r="G3187" s="21">
        <v>0.72436619718309858</v>
      </c>
      <c r="H3187" s="22">
        <f t="shared" si="590"/>
        <v>0.43461971830985913</v>
      </c>
      <c r="I3187" s="23">
        <v>2.7307692307692308</v>
      </c>
      <c r="J3187" s="23">
        <v>14.48070438192431</v>
      </c>
      <c r="K3187" s="24">
        <f t="shared" si="591"/>
        <v>5.3027931539441138</v>
      </c>
      <c r="L3187" t="str">
        <f t="shared" si="592"/>
        <v>Z</v>
      </c>
      <c r="M3187" s="10">
        <f t="shared" si="593"/>
        <v>0.9</v>
      </c>
      <c r="N3187" s="24">
        <f t="shared" si="594"/>
        <v>1.2815515655446006</v>
      </c>
      <c r="O3187" s="25">
        <f t="shared" si="595"/>
        <v>26.244649131639122</v>
      </c>
      <c r="P3187" s="8">
        <f t="shared" si="596"/>
        <v>32</v>
      </c>
      <c r="Q3187" s="8">
        <f t="shared" si="597"/>
        <v>142</v>
      </c>
      <c r="R3187" s="8">
        <f t="shared" si="598"/>
        <v>255.62566610538016</v>
      </c>
      <c r="S3187" s="8">
        <f t="shared" si="599"/>
        <v>256</v>
      </c>
      <c r="T3187" t="s">
        <v>175</v>
      </c>
    </row>
    <row r="3188" spans="1:20" x14ac:dyDescent="0.35">
      <c r="A3188" s="18" t="s">
        <v>6416</v>
      </c>
      <c r="B3188" s="18" t="s">
        <v>6417</v>
      </c>
      <c r="C3188" s="19">
        <v>102.36</v>
      </c>
      <c r="D3188" s="20">
        <f t="shared" si="588"/>
        <v>1.1104651502882468E-5</v>
      </c>
      <c r="E3188" s="10">
        <f>SUM($C$5:C3188)/SUM($C$5:$C$3941)</f>
        <v>0.99655394544232423</v>
      </c>
      <c r="F3188" t="str">
        <f t="shared" si="589"/>
        <v>C</v>
      </c>
      <c r="G3188" s="21">
        <v>0.72084507042253509</v>
      </c>
      <c r="H3188" s="22">
        <f t="shared" si="590"/>
        <v>0.43250704225352105</v>
      </c>
      <c r="I3188" s="23">
        <v>2.7307692307692308</v>
      </c>
      <c r="J3188" s="23">
        <v>12.996402797358639</v>
      </c>
      <c r="K3188" s="24">
        <f t="shared" si="591"/>
        <v>4.7592460948073887</v>
      </c>
      <c r="L3188" t="str">
        <f t="shared" si="592"/>
        <v>Z</v>
      </c>
      <c r="M3188" s="10">
        <f t="shared" si="593"/>
        <v>0.9</v>
      </c>
      <c r="N3188" s="24">
        <f t="shared" si="594"/>
        <v>1.2815515655446006</v>
      </c>
      <c r="O3188" s="25">
        <f t="shared" si="595"/>
        <v>23.554519337877988</v>
      </c>
      <c r="P3188" s="8">
        <f t="shared" si="596"/>
        <v>30</v>
      </c>
      <c r="Q3188" s="8">
        <f t="shared" si="597"/>
        <v>142</v>
      </c>
      <c r="R3188" s="8">
        <f t="shared" si="598"/>
        <v>256.24923552023012</v>
      </c>
      <c r="S3188" s="8">
        <f t="shared" si="599"/>
        <v>257</v>
      </c>
      <c r="T3188" t="s">
        <v>62</v>
      </c>
    </row>
    <row r="3189" spans="1:20" x14ac:dyDescent="0.35">
      <c r="A3189" s="18" t="s">
        <v>6418</v>
      </c>
      <c r="B3189" s="18" t="s">
        <v>6419</v>
      </c>
      <c r="C3189" s="19">
        <v>102.12</v>
      </c>
      <c r="D3189" s="20">
        <f t="shared" si="588"/>
        <v>1.1078614805337609E-5</v>
      </c>
      <c r="E3189" s="10">
        <f>SUM($C$5:C3189)/SUM($C$5:$C$3941)</f>
        <v>0.99656502405712954</v>
      </c>
      <c r="F3189" t="str">
        <f t="shared" si="589"/>
        <v>C</v>
      </c>
      <c r="G3189" s="21">
        <v>4.2549999999999999</v>
      </c>
      <c r="H3189" s="22">
        <f t="shared" si="590"/>
        <v>2.5529999999999999</v>
      </c>
      <c r="I3189" s="23">
        <v>0.46153846153846162</v>
      </c>
      <c r="J3189" s="23">
        <v>1.056474686491629</v>
      </c>
      <c r="K3189" s="24">
        <f t="shared" si="591"/>
        <v>2.2890284873985292</v>
      </c>
      <c r="L3189" t="str">
        <f t="shared" si="592"/>
        <v>Z</v>
      </c>
      <c r="M3189" s="10">
        <f t="shared" si="593"/>
        <v>0.9</v>
      </c>
      <c r="N3189" s="24">
        <f t="shared" si="594"/>
        <v>1.2815515655446006</v>
      </c>
      <c r="O3189" s="25">
        <f t="shared" si="595"/>
        <v>1.9147416266602002</v>
      </c>
      <c r="P3189" s="8">
        <f t="shared" si="596"/>
        <v>3</v>
      </c>
      <c r="Q3189" s="8">
        <f t="shared" si="597"/>
        <v>24.000000000000004</v>
      </c>
      <c r="R3189" s="8">
        <f t="shared" si="598"/>
        <v>43.360592830077792</v>
      </c>
      <c r="S3189" s="8">
        <f t="shared" si="599"/>
        <v>44</v>
      </c>
      <c r="T3189" t="s">
        <v>62</v>
      </c>
    </row>
    <row r="3190" spans="1:20" x14ac:dyDescent="0.35">
      <c r="A3190" s="18" t="s">
        <v>6420</v>
      </c>
      <c r="B3190" s="18" t="s">
        <v>6421</v>
      </c>
      <c r="C3190" s="19">
        <v>102.06</v>
      </c>
      <c r="D3190" s="20">
        <f t="shared" si="588"/>
        <v>1.1072105630951394E-5</v>
      </c>
      <c r="E3190" s="10">
        <f>SUM($C$5:C3190)/SUM($C$5:$C$3941)</f>
        <v>0.99657609616276055</v>
      </c>
      <c r="F3190" t="str">
        <f t="shared" si="589"/>
        <v>C</v>
      </c>
      <c r="G3190" s="21">
        <v>4.2525000000000004</v>
      </c>
      <c r="H3190" s="22">
        <f t="shared" si="590"/>
        <v>2.5515000000000003</v>
      </c>
      <c r="I3190" s="23">
        <v>0.46153846153846162</v>
      </c>
      <c r="J3190" s="23">
        <v>1.074874155179153</v>
      </c>
      <c r="K3190" s="24">
        <f t="shared" si="591"/>
        <v>2.3288940028881644</v>
      </c>
      <c r="L3190" t="str">
        <f t="shared" si="592"/>
        <v>Z</v>
      </c>
      <c r="M3190" s="10">
        <f t="shared" si="593"/>
        <v>0.9</v>
      </c>
      <c r="N3190" s="24">
        <f t="shared" si="594"/>
        <v>1.2815515655446006</v>
      </c>
      <c r="O3190" s="25">
        <f t="shared" si="595"/>
        <v>1.9480885956457294</v>
      </c>
      <c r="P3190" s="8">
        <f t="shared" si="596"/>
        <v>3</v>
      </c>
      <c r="Q3190" s="8">
        <f t="shared" si="597"/>
        <v>24.000000000000004</v>
      </c>
      <c r="R3190" s="8">
        <f t="shared" si="598"/>
        <v>43.373336575490363</v>
      </c>
      <c r="S3190" s="8">
        <f t="shared" si="599"/>
        <v>44</v>
      </c>
      <c r="T3190" t="s">
        <v>62</v>
      </c>
    </row>
    <row r="3191" spans="1:20" x14ac:dyDescent="0.35">
      <c r="A3191" s="18" t="s">
        <v>6422</v>
      </c>
      <c r="B3191" s="18" t="s">
        <v>6423</v>
      </c>
      <c r="C3191" s="19">
        <v>102</v>
      </c>
      <c r="D3191" s="20">
        <f t="shared" si="588"/>
        <v>1.1065596456565179E-5</v>
      </c>
      <c r="E3191" s="10">
        <f>SUM($C$5:C3191)/SUM($C$5:$C$3941)</f>
        <v>0.99658716175921713</v>
      </c>
      <c r="F3191" t="str">
        <f t="shared" si="589"/>
        <v>C</v>
      </c>
      <c r="G3191" s="21">
        <v>12.75</v>
      </c>
      <c r="H3191" s="22">
        <f t="shared" si="590"/>
        <v>7.6499999999999995</v>
      </c>
      <c r="I3191" s="23">
        <v>0.15384615384615391</v>
      </c>
      <c r="J3191" s="23">
        <v>0.60664992601171164</v>
      </c>
      <c r="K3191" s="24">
        <f t="shared" si="591"/>
        <v>3.9432245190761241</v>
      </c>
      <c r="L3191" t="str">
        <f t="shared" si="592"/>
        <v>Z</v>
      </c>
      <c r="M3191" s="10">
        <f t="shared" si="593"/>
        <v>0.9</v>
      </c>
      <c r="N3191" s="24">
        <f t="shared" si="594"/>
        <v>1.2815515655446006</v>
      </c>
      <c r="O3191" s="25">
        <f t="shared" si="595"/>
        <v>1.0994848064011411</v>
      </c>
      <c r="P3191" s="8">
        <f t="shared" si="596"/>
        <v>2</v>
      </c>
      <c r="Q3191" s="8">
        <f t="shared" si="597"/>
        <v>8.0000000000000036</v>
      </c>
      <c r="R3191" s="8">
        <f t="shared" si="598"/>
        <v>14.462030521243749</v>
      </c>
      <c r="S3191" s="8">
        <f t="shared" si="599"/>
        <v>15</v>
      </c>
      <c r="T3191" t="s">
        <v>175</v>
      </c>
    </row>
    <row r="3192" spans="1:20" x14ac:dyDescent="0.35">
      <c r="A3192" s="18" t="s">
        <v>6424</v>
      </c>
      <c r="B3192" s="18" t="s">
        <v>6425</v>
      </c>
      <c r="C3192" s="19">
        <v>102</v>
      </c>
      <c r="D3192" s="20">
        <f t="shared" si="588"/>
        <v>1.1065596456565179E-5</v>
      </c>
      <c r="E3192" s="10">
        <f>SUM($C$5:C3192)/SUM($C$5:$C$3941)</f>
        <v>0.9965982273556736</v>
      </c>
      <c r="F3192" t="str">
        <f t="shared" si="589"/>
        <v>C</v>
      </c>
      <c r="G3192" s="21">
        <v>12.75</v>
      </c>
      <c r="H3192" s="22">
        <f t="shared" si="590"/>
        <v>7.6499999999999995</v>
      </c>
      <c r="I3192" s="23">
        <v>0.15384615384615391</v>
      </c>
      <c r="J3192" s="23">
        <v>0.63815344471727564</v>
      </c>
      <c r="K3192" s="24">
        <f t="shared" si="591"/>
        <v>4.1479973906622902</v>
      </c>
      <c r="L3192" t="str">
        <f t="shared" si="592"/>
        <v>Z</v>
      </c>
      <c r="M3192" s="10">
        <f t="shared" si="593"/>
        <v>0.9</v>
      </c>
      <c r="N3192" s="24">
        <f t="shared" si="594"/>
        <v>1.2815515655446006</v>
      </c>
      <c r="O3192" s="25">
        <f t="shared" si="595"/>
        <v>1.1565813932130102</v>
      </c>
      <c r="P3192" s="8">
        <f t="shared" si="596"/>
        <v>2</v>
      </c>
      <c r="Q3192" s="8">
        <f t="shared" si="597"/>
        <v>8.0000000000000036</v>
      </c>
      <c r="R3192" s="8">
        <f t="shared" si="598"/>
        <v>14.462030521243749</v>
      </c>
      <c r="S3192" s="8">
        <f t="shared" si="599"/>
        <v>15</v>
      </c>
      <c r="T3192" t="s">
        <v>62</v>
      </c>
    </row>
    <row r="3193" spans="1:20" x14ac:dyDescent="0.35">
      <c r="A3193" s="18" t="s">
        <v>6426</v>
      </c>
      <c r="B3193" s="18" t="s">
        <v>6427</v>
      </c>
      <c r="C3193" s="19">
        <v>101.66</v>
      </c>
      <c r="D3193" s="20">
        <f t="shared" si="588"/>
        <v>1.1028711135043295E-5</v>
      </c>
      <c r="E3193" s="10">
        <f>SUM($C$5:C3193)/SUM($C$5:$C$3941)</f>
        <v>0.99660925606680872</v>
      </c>
      <c r="F3193" t="str">
        <f t="shared" si="589"/>
        <v>C</v>
      </c>
      <c r="G3193" s="21">
        <v>6.3537499999999998</v>
      </c>
      <c r="H3193" s="22">
        <f t="shared" si="590"/>
        <v>3.8122499999999997</v>
      </c>
      <c r="I3193" s="23">
        <v>0.30769230769230771</v>
      </c>
      <c r="J3193" s="23">
        <v>0.91904600022409266</v>
      </c>
      <c r="K3193" s="24">
        <f t="shared" si="591"/>
        <v>2.9868995007283008</v>
      </c>
      <c r="L3193" t="str">
        <f t="shared" si="592"/>
        <v>Z</v>
      </c>
      <c r="M3193" s="10">
        <f t="shared" si="593"/>
        <v>0.9</v>
      </c>
      <c r="N3193" s="24">
        <f t="shared" si="594"/>
        <v>1.2815515655446006</v>
      </c>
      <c r="O3193" s="25">
        <f t="shared" si="595"/>
        <v>1.6656675791148483</v>
      </c>
      <c r="P3193" s="8">
        <f t="shared" si="596"/>
        <v>3</v>
      </c>
      <c r="Q3193" s="8">
        <f t="shared" si="597"/>
        <v>16</v>
      </c>
      <c r="R3193" s="8">
        <f t="shared" si="598"/>
        <v>28.972388663561219</v>
      </c>
      <c r="S3193" s="8">
        <f t="shared" si="599"/>
        <v>29</v>
      </c>
      <c r="T3193" t="s">
        <v>62</v>
      </c>
    </row>
    <row r="3194" spans="1:20" x14ac:dyDescent="0.35">
      <c r="A3194" s="18" t="s">
        <v>6428</v>
      </c>
      <c r="B3194" s="18" t="s">
        <v>6429</v>
      </c>
      <c r="C3194" s="19">
        <v>101.27</v>
      </c>
      <c r="D3194" s="20">
        <f t="shared" si="588"/>
        <v>1.0986401501532899E-5</v>
      </c>
      <c r="E3194" s="10">
        <f>SUM($C$5:C3194)/SUM($C$5:$C$3941)</f>
        <v>0.99662024246831016</v>
      </c>
      <c r="F3194" t="str">
        <f t="shared" si="589"/>
        <v>C</v>
      </c>
      <c r="G3194" s="21">
        <v>5.9570588235294126</v>
      </c>
      <c r="H3194" s="22">
        <f t="shared" si="590"/>
        <v>3.5742352941176474</v>
      </c>
      <c r="I3194" s="23">
        <v>0.32692307692307693</v>
      </c>
      <c r="J3194" s="23">
        <v>1.0426428306942841</v>
      </c>
      <c r="K3194" s="24">
        <f t="shared" si="591"/>
        <v>3.1892604233001629</v>
      </c>
      <c r="L3194" t="str">
        <f t="shared" si="592"/>
        <v>Z</v>
      </c>
      <c r="M3194" s="10">
        <f t="shared" si="593"/>
        <v>0.9</v>
      </c>
      <c r="N3194" s="24">
        <f t="shared" si="594"/>
        <v>1.2815515655446006</v>
      </c>
      <c r="O3194" s="25">
        <f t="shared" si="595"/>
        <v>1.8896729426606926</v>
      </c>
      <c r="P3194" s="8">
        <f t="shared" si="596"/>
        <v>3</v>
      </c>
      <c r="Q3194" s="8">
        <f t="shared" si="597"/>
        <v>17</v>
      </c>
      <c r="R3194" s="8">
        <f t="shared" si="598"/>
        <v>30.842380379990647</v>
      </c>
      <c r="S3194" s="8">
        <f t="shared" si="599"/>
        <v>31</v>
      </c>
      <c r="T3194" t="s">
        <v>62</v>
      </c>
    </row>
    <row r="3195" spans="1:20" x14ac:dyDescent="0.35">
      <c r="A3195" s="18" t="s">
        <v>6430</v>
      </c>
      <c r="B3195" s="18" t="s">
        <v>6431</v>
      </c>
      <c r="C3195" s="19">
        <v>101.25</v>
      </c>
      <c r="D3195" s="20">
        <f t="shared" si="588"/>
        <v>1.0984231776737494E-5</v>
      </c>
      <c r="E3195" s="10">
        <f>SUM($C$5:C3195)/SUM($C$5:$C$3941)</f>
        <v>0.99663122670008697</v>
      </c>
      <c r="F3195" t="str">
        <f t="shared" si="589"/>
        <v>C</v>
      </c>
      <c r="G3195" s="21">
        <v>3.75</v>
      </c>
      <c r="H3195" s="22">
        <f t="shared" si="590"/>
        <v>2.25</v>
      </c>
      <c r="I3195" s="23">
        <v>0.51923076923076927</v>
      </c>
      <c r="J3195" s="23">
        <v>1.6025761688836839</v>
      </c>
      <c r="K3195" s="24">
        <f t="shared" si="591"/>
        <v>3.0864429919241316</v>
      </c>
      <c r="L3195" t="str">
        <f t="shared" si="592"/>
        <v>Z</v>
      </c>
      <c r="M3195" s="10">
        <f t="shared" si="593"/>
        <v>0.9</v>
      </c>
      <c r="N3195" s="24">
        <f t="shared" si="594"/>
        <v>1.2815515655446006</v>
      </c>
      <c r="O3195" s="25">
        <f t="shared" si="595"/>
        <v>2.9044891843506848</v>
      </c>
      <c r="P3195" s="8">
        <f t="shared" si="596"/>
        <v>4</v>
      </c>
      <c r="Q3195" s="8">
        <f t="shared" si="597"/>
        <v>27.000000000000004</v>
      </c>
      <c r="R3195" s="8">
        <f t="shared" si="598"/>
        <v>48.989794855663568</v>
      </c>
      <c r="S3195" s="8">
        <f t="shared" si="599"/>
        <v>49</v>
      </c>
      <c r="T3195" t="s">
        <v>62</v>
      </c>
    </row>
    <row r="3196" spans="1:20" x14ac:dyDescent="0.35">
      <c r="A3196" s="18" t="s">
        <v>6432</v>
      </c>
      <c r="B3196" s="18" t="s">
        <v>6433</v>
      </c>
      <c r="C3196" s="19">
        <v>101.22</v>
      </c>
      <c r="D3196" s="20">
        <f t="shared" si="588"/>
        <v>1.0980977189544387E-5</v>
      </c>
      <c r="E3196" s="10">
        <f>SUM($C$5:C3196)/SUM($C$5:$C$3941)</f>
        <v>0.99664220767727651</v>
      </c>
      <c r="F3196" t="str">
        <f t="shared" si="589"/>
        <v>C</v>
      </c>
      <c r="G3196" s="21">
        <v>0.59192982456140353</v>
      </c>
      <c r="H3196" s="22">
        <f t="shared" si="590"/>
        <v>0.35515789473684212</v>
      </c>
      <c r="I3196" s="23">
        <v>3.2884615384615379</v>
      </c>
      <c r="J3196" s="23">
        <v>6.5089276200613559</v>
      </c>
      <c r="K3196" s="24">
        <f t="shared" si="591"/>
        <v>1.9793230189660267</v>
      </c>
      <c r="L3196" t="str">
        <f t="shared" si="592"/>
        <v>Y</v>
      </c>
      <c r="M3196" s="10">
        <f t="shared" si="593"/>
        <v>0.9</v>
      </c>
      <c r="N3196" s="24">
        <f t="shared" si="594"/>
        <v>1.2815515655446006</v>
      </c>
      <c r="O3196" s="25">
        <f t="shared" si="595"/>
        <v>11.796699739618928</v>
      </c>
      <c r="P3196" s="8">
        <f t="shared" si="596"/>
        <v>19</v>
      </c>
      <c r="Q3196" s="8">
        <f t="shared" si="597"/>
        <v>170.99999999999997</v>
      </c>
      <c r="R3196" s="8">
        <f t="shared" si="598"/>
        <v>310.31467670311088</v>
      </c>
      <c r="S3196" s="8">
        <f t="shared" si="599"/>
        <v>311</v>
      </c>
      <c r="T3196" t="s">
        <v>62</v>
      </c>
    </row>
    <row r="3197" spans="1:20" x14ac:dyDescent="0.35">
      <c r="A3197" s="18" t="s">
        <v>6434</v>
      </c>
      <c r="B3197" s="18" t="s">
        <v>6435</v>
      </c>
      <c r="C3197" s="19">
        <v>101.15</v>
      </c>
      <c r="D3197" s="20">
        <f t="shared" si="588"/>
        <v>1.097338315276047E-5</v>
      </c>
      <c r="E3197" s="10">
        <f>SUM($C$5:C3197)/SUM($C$5:$C$3941)</f>
        <v>0.99665318106042933</v>
      </c>
      <c r="F3197" t="str">
        <f t="shared" si="589"/>
        <v>C</v>
      </c>
      <c r="G3197" s="21">
        <v>5.95</v>
      </c>
      <c r="H3197" s="22">
        <f t="shared" si="590"/>
        <v>3.57</v>
      </c>
      <c r="I3197" s="23">
        <v>0.32692307692307693</v>
      </c>
      <c r="J3197" s="23">
        <v>0.67797720611096735</v>
      </c>
      <c r="K3197" s="24">
        <f t="shared" si="591"/>
        <v>2.0738126304570765</v>
      </c>
      <c r="L3197" t="str">
        <f t="shared" si="592"/>
        <v>Z</v>
      </c>
      <c r="M3197" s="10">
        <f t="shared" si="593"/>
        <v>0.9</v>
      </c>
      <c r="N3197" s="24">
        <f t="shared" si="594"/>
        <v>1.2815515655446006</v>
      </c>
      <c r="O3197" s="25">
        <f t="shared" si="595"/>
        <v>1.2287574847423828</v>
      </c>
      <c r="P3197" s="8">
        <f t="shared" si="596"/>
        <v>2</v>
      </c>
      <c r="Q3197" s="8">
        <f t="shared" si="597"/>
        <v>17</v>
      </c>
      <c r="R3197" s="8">
        <f t="shared" si="598"/>
        <v>30.860669992418384</v>
      </c>
      <c r="S3197" s="8">
        <f t="shared" si="599"/>
        <v>31</v>
      </c>
      <c r="T3197" t="s">
        <v>62</v>
      </c>
    </row>
    <row r="3198" spans="1:20" x14ac:dyDescent="0.35">
      <c r="A3198" s="18" t="s">
        <v>6436</v>
      </c>
      <c r="B3198" s="18" t="s">
        <v>6437</v>
      </c>
      <c r="C3198" s="19">
        <v>100.8</v>
      </c>
      <c r="D3198" s="20">
        <f t="shared" si="588"/>
        <v>1.0935412968840883E-5</v>
      </c>
      <c r="E3198" s="10">
        <f>SUM($C$5:C3198)/SUM($C$5:$C$3941)</f>
        <v>0.99666411647339825</v>
      </c>
      <c r="F3198" t="str">
        <f t="shared" si="589"/>
        <v>C</v>
      </c>
      <c r="G3198" s="21">
        <v>2.1</v>
      </c>
      <c r="H3198" s="22">
        <f t="shared" si="590"/>
        <v>1.26</v>
      </c>
      <c r="I3198" s="23">
        <v>0.92307692307692313</v>
      </c>
      <c r="J3198" s="23">
        <v>6.656402354702748</v>
      </c>
      <c r="K3198" s="24">
        <f t="shared" si="591"/>
        <v>7.2111025509279765</v>
      </c>
      <c r="L3198" t="str">
        <f t="shared" si="592"/>
        <v>Z</v>
      </c>
      <c r="M3198" s="10">
        <f t="shared" si="593"/>
        <v>0.9</v>
      </c>
      <c r="N3198" s="24">
        <f t="shared" si="594"/>
        <v>1.2815515655446006</v>
      </c>
      <c r="O3198" s="25">
        <f t="shared" si="595"/>
        <v>12.063981120715017</v>
      </c>
      <c r="P3198" s="8">
        <f t="shared" si="596"/>
        <v>14</v>
      </c>
      <c r="Q3198" s="8">
        <f t="shared" si="597"/>
        <v>48</v>
      </c>
      <c r="R3198" s="8">
        <f t="shared" si="598"/>
        <v>87.287156094396948</v>
      </c>
      <c r="S3198" s="8">
        <f t="shared" si="599"/>
        <v>88</v>
      </c>
      <c r="T3198" t="s">
        <v>175</v>
      </c>
    </row>
    <row r="3199" spans="1:20" x14ac:dyDescent="0.35">
      <c r="A3199" s="18" t="s">
        <v>6438</v>
      </c>
      <c r="B3199" s="18" t="s">
        <v>6439</v>
      </c>
      <c r="C3199" s="19">
        <v>100.5</v>
      </c>
      <c r="D3199" s="20">
        <f t="shared" si="588"/>
        <v>1.0902867096909809E-5</v>
      </c>
      <c r="E3199" s="10">
        <f>SUM($C$5:C3199)/SUM($C$5:$C$3941)</f>
        <v>0.99667501934049518</v>
      </c>
      <c r="F3199" t="str">
        <f t="shared" si="589"/>
        <v>C</v>
      </c>
      <c r="G3199" s="21">
        <v>0.11823529411764711</v>
      </c>
      <c r="H3199" s="22">
        <f t="shared" si="590"/>
        <v>7.0941176470588257E-2</v>
      </c>
      <c r="I3199" s="23">
        <v>16.34615384615385</v>
      </c>
      <c r="J3199" s="23">
        <v>48.224509517986583</v>
      </c>
      <c r="K3199" s="24">
        <f t="shared" si="591"/>
        <v>2.9502052881591783</v>
      </c>
      <c r="L3199" t="str">
        <f t="shared" si="592"/>
        <v>Z</v>
      </c>
      <c r="M3199" s="10">
        <f t="shared" si="593"/>
        <v>0.9</v>
      </c>
      <c r="N3199" s="24">
        <f t="shared" si="594"/>
        <v>1.2815515655446006</v>
      </c>
      <c r="O3199" s="25">
        <f t="shared" si="595"/>
        <v>87.401503301510076</v>
      </c>
      <c r="P3199" s="8">
        <f t="shared" si="596"/>
        <v>121</v>
      </c>
      <c r="Q3199" s="8">
        <f t="shared" si="597"/>
        <v>850.00000000000023</v>
      </c>
      <c r="R3199" s="8">
        <f t="shared" si="598"/>
        <v>1548.0153666731003</v>
      </c>
      <c r="S3199" s="8">
        <f t="shared" si="599"/>
        <v>1549</v>
      </c>
      <c r="T3199" t="s">
        <v>175</v>
      </c>
    </row>
    <row r="3200" spans="1:20" x14ac:dyDescent="0.35">
      <c r="A3200" s="18" t="s">
        <v>6440</v>
      </c>
      <c r="B3200" s="18" t="s">
        <v>6441</v>
      </c>
      <c r="C3200" s="19">
        <v>100.3</v>
      </c>
      <c r="D3200" s="20">
        <f t="shared" si="588"/>
        <v>1.088116984895576E-5</v>
      </c>
      <c r="E3200" s="10">
        <f>SUM($C$5:C3200)/SUM($C$5:$C$3941)</f>
        <v>0.99668590051034422</v>
      </c>
      <c r="F3200" t="str">
        <f t="shared" si="589"/>
        <v>C</v>
      </c>
      <c r="G3200" s="21">
        <v>2.95</v>
      </c>
      <c r="H3200" s="22">
        <f t="shared" si="590"/>
        <v>1.77</v>
      </c>
      <c r="I3200" s="23">
        <v>0.65384615384615385</v>
      </c>
      <c r="J3200" s="23">
        <v>2.0086539770196068</v>
      </c>
      <c r="K3200" s="24">
        <f t="shared" si="591"/>
        <v>3.0720590236770455</v>
      </c>
      <c r="L3200" t="str">
        <f t="shared" si="592"/>
        <v>Z</v>
      </c>
      <c r="M3200" s="10">
        <f t="shared" si="593"/>
        <v>0.9</v>
      </c>
      <c r="N3200" s="24">
        <f t="shared" si="594"/>
        <v>1.2815515655446006</v>
      </c>
      <c r="O3200" s="25">
        <f t="shared" si="595"/>
        <v>3.6404595704304903</v>
      </c>
      <c r="P3200" s="8">
        <f t="shared" si="596"/>
        <v>5</v>
      </c>
      <c r="Q3200" s="8">
        <f t="shared" si="597"/>
        <v>34</v>
      </c>
      <c r="R3200" s="8">
        <f t="shared" si="598"/>
        <v>61.982319330632663</v>
      </c>
      <c r="S3200" s="8">
        <f t="shared" si="599"/>
        <v>62</v>
      </c>
      <c r="T3200" t="s">
        <v>175</v>
      </c>
    </row>
    <row r="3201" spans="1:20" x14ac:dyDescent="0.35">
      <c r="A3201" s="18" t="s">
        <v>6442</v>
      </c>
      <c r="B3201" s="18" t="s">
        <v>6443</v>
      </c>
      <c r="C3201" s="19">
        <v>100.25</v>
      </c>
      <c r="D3201" s="20">
        <f t="shared" si="588"/>
        <v>1.0875745536967248E-5</v>
      </c>
      <c r="E3201" s="10">
        <f>SUM($C$5:C3201)/SUM($C$5:$C$3941)</f>
        <v>0.99669677625588116</v>
      </c>
      <c r="F3201" t="str">
        <f t="shared" si="589"/>
        <v>C</v>
      </c>
      <c r="G3201" s="21">
        <v>10.025</v>
      </c>
      <c r="H3201" s="22">
        <f t="shared" si="590"/>
        <v>6.0149999999999997</v>
      </c>
      <c r="I3201" s="23">
        <v>0.19230769230769229</v>
      </c>
      <c r="J3201" s="23">
        <v>0.52537424713009229</v>
      </c>
      <c r="K3201" s="24">
        <f t="shared" si="591"/>
        <v>2.7319460850764803</v>
      </c>
      <c r="L3201" t="str">
        <f t="shared" si="592"/>
        <v>Z</v>
      </c>
      <c r="M3201" s="10">
        <f t="shared" si="593"/>
        <v>0.9</v>
      </c>
      <c r="N3201" s="24">
        <f t="shared" si="594"/>
        <v>1.2815515655446006</v>
      </c>
      <c r="O3201" s="25">
        <f t="shared" si="595"/>
        <v>0.95218177341840338</v>
      </c>
      <c r="P3201" s="8">
        <f t="shared" si="596"/>
        <v>2</v>
      </c>
      <c r="Q3201" s="8">
        <f t="shared" si="597"/>
        <v>10</v>
      </c>
      <c r="R3201" s="8">
        <f t="shared" si="598"/>
        <v>18.234639512147982</v>
      </c>
      <c r="S3201" s="8">
        <f t="shared" si="599"/>
        <v>19</v>
      </c>
      <c r="T3201" t="s">
        <v>62</v>
      </c>
    </row>
    <row r="3202" spans="1:20" x14ac:dyDescent="0.35">
      <c r="A3202" s="18" t="s">
        <v>6444</v>
      </c>
      <c r="B3202" s="18" t="s">
        <v>6445</v>
      </c>
      <c r="C3202" s="19">
        <v>100.15</v>
      </c>
      <c r="D3202" s="20">
        <f t="shared" si="588"/>
        <v>1.0864896912990223E-5</v>
      </c>
      <c r="E3202" s="10">
        <f>SUM($C$5:C3202)/SUM($C$5:$C$3941)</f>
        <v>0.9967076411527942</v>
      </c>
      <c r="F3202" t="str">
        <f t="shared" si="589"/>
        <v>C</v>
      </c>
      <c r="G3202" s="21">
        <v>16.69166666666667</v>
      </c>
      <c r="H3202" s="22">
        <f t="shared" si="590"/>
        <v>10.015000000000002</v>
      </c>
      <c r="I3202" s="23">
        <v>0.1153846153846154</v>
      </c>
      <c r="J3202" s="23">
        <v>0.37853412589164942</v>
      </c>
      <c r="K3202" s="24">
        <f t="shared" si="591"/>
        <v>3.2806290910609612</v>
      </c>
      <c r="L3202" t="str">
        <f t="shared" si="592"/>
        <v>Z</v>
      </c>
      <c r="M3202" s="10">
        <f t="shared" si="593"/>
        <v>0.9</v>
      </c>
      <c r="N3202" s="24">
        <f t="shared" si="594"/>
        <v>1.2815515655446006</v>
      </c>
      <c r="O3202" s="25">
        <f t="shared" si="595"/>
        <v>0.68605055778770596</v>
      </c>
      <c r="P3202" s="8">
        <f t="shared" si="596"/>
        <v>1</v>
      </c>
      <c r="Q3202" s="8">
        <f t="shared" si="597"/>
        <v>6.0000000000000009</v>
      </c>
      <c r="R3202" s="8">
        <f t="shared" si="598"/>
        <v>10.946244543020523</v>
      </c>
      <c r="S3202" s="8">
        <f t="shared" si="599"/>
        <v>11</v>
      </c>
      <c r="T3202" t="s">
        <v>175</v>
      </c>
    </row>
    <row r="3203" spans="1:20" x14ac:dyDescent="0.35">
      <c r="A3203" s="18" t="s">
        <v>6446</v>
      </c>
      <c r="B3203" s="18" t="s">
        <v>6447</v>
      </c>
      <c r="C3203" s="19">
        <v>100.07</v>
      </c>
      <c r="D3203" s="20">
        <f t="shared" si="588"/>
        <v>1.0856218013808603E-5</v>
      </c>
      <c r="E3203" s="10">
        <f>SUM($C$5:C3203)/SUM($C$5:$C$3941)</f>
        <v>0.99671849737080809</v>
      </c>
      <c r="F3203" t="str">
        <f t="shared" si="589"/>
        <v>C</v>
      </c>
      <c r="G3203" s="21">
        <v>2.0422448979591841</v>
      </c>
      <c r="H3203" s="22">
        <f t="shared" si="590"/>
        <v>1.2253469387755105</v>
      </c>
      <c r="I3203" s="23">
        <v>0.94230769230769229</v>
      </c>
      <c r="J3203" s="23">
        <v>1.9241852010091971</v>
      </c>
      <c r="K3203" s="24">
        <f t="shared" si="591"/>
        <v>2.041992458213842</v>
      </c>
      <c r="L3203" t="str">
        <f t="shared" si="592"/>
        <v>Z</v>
      </c>
      <c r="M3203" s="10">
        <f t="shared" si="593"/>
        <v>0.9</v>
      </c>
      <c r="N3203" s="24">
        <f t="shared" si="594"/>
        <v>1.2815515655446006</v>
      </c>
      <c r="O3203" s="25">
        <f t="shared" si="595"/>
        <v>3.487369407790375</v>
      </c>
      <c r="P3203" s="8">
        <f t="shared" si="596"/>
        <v>6</v>
      </c>
      <c r="Q3203" s="8">
        <f t="shared" si="597"/>
        <v>49</v>
      </c>
      <c r="R3203" s="8">
        <f t="shared" si="598"/>
        <v>89.430056015246393</v>
      </c>
      <c r="S3203" s="8">
        <f t="shared" si="599"/>
        <v>90</v>
      </c>
      <c r="T3203" t="s">
        <v>62</v>
      </c>
    </row>
    <row r="3204" spans="1:20" x14ac:dyDescent="0.35">
      <c r="A3204" s="18" t="s">
        <v>6448</v>
      </c>
      <c r="B3204" s="18" t="s">
        <v>6449</v>
      </c>
      <c r="C3204" s="19">
        <v>99.86</v>
      </c>
      <c r="D3204" s="20">
        <f t="shared" si="588"/>
        <v>1.083343590345685E-5</v>
      </c>
      <c r="E3204" s="10">
        <f>SUM($C$5:C3204)/SUM($C$5:$C$3941)</f>
        <v>0.99672933080671144</v>
      </c>
      <c r="F3204" t="str">
        <f t="shared" si="589"/>
        <v>C</v>
      </c>
      <c r="G3204" s="21">
        <v>1.134772727272727</v>
      </c>
      <c r="H3204" s="22">
        <f t="shared" si="590"/>
        <v>0.68086363636363623</v>
      </c>
      <c r="I3204" s="23">
        <v>1.6923076923076921</v>
      </c>
      <c r="J3204" s="23">
        <v>8.4980700497310409</v>
      </c>
      <c r="K3204" s="24">
        <f t="shared" si="591"/>
        <v>5.0215868475683427</v>
      </c>
      <c r="L3204" t="str">
        <f t="shared" si="592"/>
        <v>Z</v>
      </c>
      <c r="M3204" s="10">
        <f t="shared" si="593"/>
        <v>0.9</v>
      </c>
      <c r="N3204" s="24">
        <f t="shared" si="594"/>
        <v>1.2815515655446006</v>
      </c>
      <c r="O3204" s="25">
        <f t="shared" si="595"/>
        <v>15.401796823480513</v>
      </c>
      <c r="P3204" s="8">
        <f t="shared" si="596"/>
        <v>19</v>
      </c>
      <c r="Q3204" s="8">
        <f t="shared" si="597"/>
        <v>87.999999999999986</v>
      </c>
      <c r="R3204" s="8">
        <f t="shared" si="598"/>
        <v>160.77786746024597</v>
      </c>
      <c r="S3204" s="8">
        <f t="shared" si="599"/>
        <v>161</v>
      </c>
      <c r="T3204" t="s">
        <v>62</v>
      </c>
    </row>
    <row r="3205" spans="1:20" x14ac:dyDescent="0.35">
      <c r="A3205" s="18" t="s">
        <v>6450</v>
      </c>
      <c r="B3205" s="18" t="s">
        <v>6451</v>
      </c>
      <c r="C3205" s="19">
        <v>99.75</v>
      </c>
      <c r="D3205" s="20">
        <f t="shared" ref="D3205:D3268" si="600">C3205/SUM($C$5:$C$3941)</f>
        <v>1.0821502417082123E-5</v>
      </c>
      <c r="E3205" s="10">
        <f>SUM($C$5:C3205)/SUM($C$5:$C$3941)</f>
        <v>0.99674015230912849</v>
      </c>
      <c r="F3205" t="str">
        <f t="shared" ref="F3205:F3268" si="601">IF(E3205-D3205&lt;CutA,"A",IF(E3205-D3205&lt;CutB,"B","C"))</f>
        <v>C</v>
      </c>
      <c r="G3205" s="21">
        <v>9.9749999999999996</v>
      </c>
      <c r="H3205" s="22">
        <f t="shared" ref="H3205:H3268" si="602">G3205*CostRatio</f>
        <v>5.9849999999999994</v>
      </c>
      <c r="I3205" s="23">
        <v>0.19230769230769229</v>
      </c>
      <c r="J3205" s="23">
        <v>0.52537424713009229</v>
      </c>
      <c r="K3205" s="24">
        <f t="shared" ref="K3205:K3268" si="603">IF(I3205&gt;0,J3205/I3205,0)</f>
        <v>2.7319460850764803</v>
      </c>
      <c r="L3205" t="str">
        <f t="shared" ref="L3205:L3268" si="604">IF(K3205&lt;=CutX,"X",IF(K3205&lt;=CutY,"Y","Z"))</f>
        <v>Z</v>
      </c>
      <c r="M3205" s="10">
        <f t="shared" ref="M3205:M3268" si="605">_xlfn.XLOOKUP(F3205,TargetClass,TargetLevel)</f>
        <v>0.9</v>
      </c>
      <c r="N3205" s="24">
        <f t="shared" ref="N3205:N3268" si="606">_xlfn.NORM.S.INV(M3205)</f>
        <v>1.2815515655446006</v>
      </c>
      <c r="O3205" s="25">
        <f t="shared" ref="O3205:O3268" si="607">N3205*J3205*SQRT(LeadTime)</f>
        <v>0.95218177341840338</v>
      </c>
      <c r="P3205" s="8">
        <f t="shared" ref="P3205:P3268" si="608">ROUNDUP(ROUND(I3205*LeadTime+O3205,6),0)</f>
        <v>2</v>
      </c>
      <c r="Q3205" s="8">
        <f t="shared" ref="Q3205:Q3268" si="609">I3205*WeeksPerYear</f>
        <v>10</v>
      </c>
      <c r="R3205" s="8">
        <f t="shared" ref="R3205:R3268" si="610">SQRT(2*Q3205*OrderCost/(HoldingRate*H3205))</f>
        <v>18.280283236902726</v>
      </c>
      <c r="S3205" s="8">
        <f t="shared" ref="S3205:S3268" si="611">MAX(ROUNDUP(ROUND(R3205,6),0),ROUNDUP(ROUND(I3205,6),0))</f>
        <v>19</v>
      </c>
      <c r="T3205" t="s">
        <v>62</v>
      </c>
    </row>
    <row r="3206" spans="1:20" x14ac:dyDescent="0.35">
      <c r="A3206" s="18" t="s">
        <v>6452</v>
      </c>
      <c r="B3206" s="18" t="s">
        <v>6453</v>
      </c>
      <c r="C3206" s="19">
        <v>98.75</v>
      </c>
      <c r="D3206" s="20">
        <f t="shared" si="600"/>
        <v>1.0713016177311878E-5</v>
      </c>
      <c r="E3206" s="10">
        <f>SUM($C$5:C3206)/SUM($C$5:$C$3941)</f>
        <v>0.99675086532530588</v>
      </c>
      <c r="F3206" t="str">
        <f t="shared" si="601"/>
        <v>C</v>
      </c>
      <c r="G3206" s="21">
        <v>1.25</v>
      </c>
      <c r="H3206" s="22">
        <f t="shared" si="602"/>
        <v>0.75</v>
      </c>
      <c r="I3206" s="23">
        <v>1.5192307692307689</v>
      </c>
      <c r="J3206" s="23">
        <v>3.2083859763364408</v>
      </c>
      <c r="K3206" s="24">
        <f t="shared" si="603"/>
        <v>2.1118489970822147</v>
      </c>
      <c r="L3206" t="str">
        <f t="shared" si="604"/>
        <v>Z</v>
      </c>
      <c r="M3206" s="10">
        <f t="shared" si="605"/>
        <v>0.9</v>
      </c>
      <c r="N3206" s="24">
        <f t="shared" si="606"/>
        <v>1.2815515655446006</v>
      </c>
      <c r="O3206" s="25">
        <f t="shared" si="607"/>
        <v>5.8148389751625977</v>
      </c>
      <c r="P3206" s="8">
        <f t="shared" si="608"/>
        <v>9</v>
      </c>
      <c r="Q3206" s="8">
        <f t="shared" si="609"/>
        <v>78.999999999999986</v>
      </c>
      <c r="R3206" s="8">
        <f t="shared" si="610"/>
        <v>145.14360704718158</v>
      </c>
      <c r="S3206" s="8">
        <f t="shared" si="611"/>
        <v>146</v>
      </c>
      <c r="T3206" t="s">
        <v>62</v>
      </c>
    </row>
    <row r="3207" spans="1:20" x14ac:dyDescent="0.35">
      <c r="A3207" s="18" t="s">
        <v>6454</v>
      </c>
      <c r="B3207" s="18" t="s">
        <v>6455</v>
      </c>
      <c r="C3207" s="19">
        <v>98.16</v>
      </c>
      <c r="D3207" s="20">
        <f t="shared" si="600"/>
        <v>1.0649009295847431E-5</v>
      </c>
      <c r="E3207" s="10">
        <f>SUM($C$5:C3207)/SUM($C$5:$C$3941)</f>
        <v>0.99676151433460169</v>
      </c>
      <c r="F3207" t="str">
        <f t="shared" si="601"/>
        <v>C</v>
      </c>
      <c r="G3207" s="21">
        <v>3.7753846153846151</v>
      </c>
      <c r="H3207" s="22">
        <f t="shared" si="602"/>
        <v>2.2652307692307692</v>
      </c>
      <c r="I3207" s="23">
        <v>0.5</v>
      </c>
      <c r="J3207" s="23">
        <v>1.335782065117733</v>
      </c>
      <c r="K3207" s="24">
        <f t="shared" si="603"/>
        <v>2.671564130235466</v>
      </c>
      <c r="L3207" t="str">
        <f t="shared" si="604"/>
        <v>Z</v>
      </c>
      <c r="M3207" s="10">
        <f t="shared" si="605"/>
        <v>0.9</v>
      </c>
      <c r="N3207" s="24">
        <f t="shared" si="606"/>
        <v>1.2815515655446006</v>
      </c>
      <c r="O3207" s="25">
        <f t="shared" si="607"/>
        <v>2.4209548576319015</v>
      </c>
      <c r="P3207" s="8">
        <f t="shared" si="608"/>
        <v>4</v>
      </c>
      <c r="Q3207" s="8">
        <f t="shared" si="609"/>
        <v>26</v>
      </c>
      <c r="R3207" s="8">
        <f t="shared" si="610"/>
        <v>47.912126392741705</v>
      </c>
      <c r="S3207" s="8">
        <f t="shared" si="611"/>
        <v>48</v>
      </c>
      <c r="T3207" t="s">
        <v>62</v>
      </c>
    </row>
    <row r="3208" spans="1:20" x14ac:dyDescent="0.35">
      <c r="A3208" s="18" t="s">
        <v>6456</v>
      </c>
      <c r="B3208" s="18" t="s">
        <v>6457</v>
      </c>
      <c r="C3208" s="19">
        <v>97.86</v>
      </c>
      <c r="D3208" s="20">
        <f t="shared" si="600"/>
        <v>1.0616463423916357E-5</v>
      </c>
      <c r="E3208" s="10">
        <f>SUM($C$5:C3208)/SUM($C$5:$C$3941)</f>
        <v>0.99677213079802551</v>
      </c>
      <c r="F3208" t="str">
        <f t="shared" si="601"/>
        <v>C</v>
      </c>
      <c r="G3208" s="21">
        <v>2.275813953488373</v>
      </c>
      <c r="H3208" s="22">
        <f t="shared" si="602"/>
        <v>1.3654883720930238</v>
      </c>
      <c r="I3208" s="23">
        <v>0.82692307692307687</v>
      </c>
      <c r="J3208" s="23">
        <v>1.5807810658913339</v>
      </c>
      <c r="K3208" s="24">
        <f t="shared" si="603"/>
        <v>1.9116422192174272</v>
      </c>
      <c r="L3208" t="str">
        <f t="shared" si="604"/>
        <v>Y</v>
      </c>
      <c r="M3208" s="10">
        <f t="shared" si="605"/>
        <v>0.9</v>
      </c>
      <c r="N3208" s="24">
        <f t="shared" si="606"/>
        <v>1.2815515655446006</v>
      </c>
      <c r="O3208" s="25">
        <f t="shared" si="607"/>
        <v>2.8649880098404052</v>
      </c>
      <c r="P3208" s="8">
        <f t="shared" si="608"/>
        <v>5</v>
      </c>
      <c r="Q3208" s="8">
        <f t="shared" si="609"/>
        <v>43</v>
      </c>
      <c r="R3208" s="8">
        <f t="shared" si="610"/>
        <v>79.360651146985077</v>
      </c>
      <c r="S3208" s="8">
        <f t="shared" si="611"/>
        <v>80</v>
      </c>
      <c r="T3208" t="s">
        <v>62</v>
      </c>
    </row>
    <row r="3209" spans="1:20" x14ac:dyDescent="0.35">
      <c r="A3209" s="18" t="s">
        <v>6458</v>
      </c>
      <c r="B3209" s="18" t="s">
        <v>6459</v>
      </c>
      <c r="C3209" s="19">
        <v>97.72</v>
      </c>
      <c r="D3209" s="20">
        <f t="shared" si="600"/>
        <v>1.0601275350348522E-5</v>
      </c>
      <c r="E3209" s="10">
        <f>SUM($C$5:C3209)/SUM($C$5:$C$3941)</f>
        <v>0.99678273207337598</v>
      </c>
      <c r="F3209" t="str">
        <f t="shared" si="601"/>
        <v>C</v>
      </c>
      <c r="G3209" s="21">
        <v>2.961212121212121</v>
      </c>
      <c r="H3209" s="22">
        <f t="shared" si="602"/>
        <v>1.7767272727272725</v>
      </c>
      <c r="I3209" s="23">
        <v>0.63461538461538458</v>
      </c>
      <c r="J3209" s="23">
        <v>1.5596486048911991</v>
      </c>
      <c r="K3209" s="24">
        <f t="shared" si="603"/>
        <v>2.457628104677041</v>
      </c>
      <c r="L3209" t="str">
        <f t="shared" si="604"/>
        <v>Z</v>
      </c>
      <c r="M3209" s="10">
        <f t="shared" si="605"/>
        <v>0.9</v>
      </c>
      <c r="N3209" s="24">
        <f t="shared" si="606"/>
        <v>1.2815515655446006</v>
      </c>
      <c r="O3209" s="25">
        <f t="shared" si="607"/>
        <v>2.8266877994632846</v>
      </c>
      <c r="P3209" s="8">
        <f t="shared" si="608"/>
        <v>5</v>
      </c>
      <c r="Q3209" s="8">
        <f t="shared" si="609"/>
        <v>33</v>
      </c>
      <c r="R3209" s="8">
        <f t="shared" si="610"/>
        <v>60.948298147473082</v>
      </c>
      <c r="S3209" s="8">
        <f t="shared" si="611"/>
        <v>61</v>
      </c>
      <c r="T3209" t="s">
        <v>62</v>
      </c>
    </row>
    <row r="3210" spans="1:20" x14ac:dyDescent="0.35">
      <c r="A3210" s="18" t="s">
        <v>6460</v>
      </c>
      <c r="B3210" s="18" t="s">
        <v>6461</v>
      </c>
      <c r="C3210" s="19">
        <v>97.13</v>
      </c>
      <c r="D3210" s="20">
        <f t="shared" si="600"/>
        <v>1.0537268468884077E-5</v>
      </c>
      <c r="E3210" s="10">
        <f>SUM($C$5:C3210)/SUM($C$5:$C$3941)</f>
        <v>0.99679326934184498</v>
      </c>
      <c r="F3210" t="str">
        <f t="shared" si="601"/>
        <v>C</v>
      </c>
      <c r="G3210" s="21">
        <v>1.1164367816091949</v>
      </c>
      <c r="H3210" s="22">
        <f t="shared" si="602"/>
        <v>0.66986206896551692</v>
      </c>
      <c r="I3210" s="23">
        <v>1.6730769230769229</v>
      </c>
      <c r="J3210" s="23">
        <v>3.1481158625696888</v>
      </c>
      <c r="K3210" s="24">
        <f t="shared" si="603"/>
        <v>1.8816324695818831</v>
      </c>
      <c r="L3210" t="str">
        <f t="shared" si="604"/>
        <v>Y</v>
      </c>
      <c r="M3210" s="10">
        <f t="shared" si="605"/>
        <v>0.9</v>
      </c>
      <c r="N3210" s="24">
        <f t="shared" si="606"/>
        <v>1.2815515655446006</v>
      </c>
      <c r="O3210" s="25">
        <f t="shared" si="607"/>
        <v>5.7056061680274119</v>
      </c>
      <c r="P3210" s="8">
        <f t="shared" si="608"/>
        <v>10</v>
      </c>
      <c r="Q3210" s="8">
        <f t="shared" si="609"/>
        <v>86.999999999999986</v>
      </c>
      <c r="R3210" s="8">
        <f t="shared" si="610"/>
        <v>161.16915572442426</v>
      </c>
      <c r="S3210" s="8">
        <f t="shared" si="611"/>
        <v>162</v>
      </c>
      <c r="T3210" t="s">
        <v>62</v>
      </c>
    </row>
    <row r="3211" spans="1:20" x14ac:dyDescent="0.35">
      <c r="A3211" s="18" t="s">
        <v>6462</v>
      </c>
      <c r="B3211" s="18" t="s">
        <v>6463</v>
      </c>
      <c r="C3211" s="19">
        <v>96.88</v>
      </c>
      <c r="D3211" s="20">
        <f t="shared" si="600"/>
        <v>1.0510146908941515E-5</v>
      </c>
      <c r="E3211" s="10">
        <f>SUM($C$5:C3211)/SUM($C$5:$C$3941)</f>
        <v>0.99680377948875398</v>
      </c>
      <c r="F3211" t="str">
        <f t="shared" si="601"/>
        <v>C</v>
      </c>
      <c r="G3211" s="21">
        <v>6.0550000000000006</v>
      </c>
      <c r="H3211" s="22">
        <f t="shared" si="602"/>
        <v>3.633</v>
      </c>
      <c r="I3211" s="23">
        <v>0.30769230769230771</v>
      </c>
      <c r="J3211" s="23">
        <v>0.67267279399631252</v>
      </c>
      <c r="K3211" s="24">
        <f t="shared" si="603"/>
        <v>2.1861865804880156</v>
      </c>
      <c r="L3211" t="str">
        <f t="shared" si="604"/>
        <v>Z</v>
      </c>
      <c r="M3211" s="10">
        <f t="shared" si="605"/>
        <v>0.9</v>
      </c>
      <c r="N3211" s="24">
        <f t="shared" si="606"/>
        <v>1.2815515655446006</v>
      </c>
      <c r="O3211" s="25">
        <f t="shared" si="607"/>
        <v>1.2191438339746408</v>
      </c>
      <c r="P3211" s="8">
        <f t="shared" si="608"/>
        <v>2</v>
      </c>
      <c r="Q3211" s="8">
        <f t="shared" si="609"/>
        <v>16</v>
      </c>
      <c r="R3211" s="8">
        <f t="shared" si="610"/>
        <v>29.678523441153935</v>
      </c>
      <c r="S3211" s="8">
        <f t="shared" si="611"/>
        <v>30</v>
      </c>
      <c r="T3211" t="s">
        <v>62</v>
      </c>
    </row>
    <row r="3212" spans="1:20" x14ac:dyDescent="0.35">
      <c r="A3212" s="18" t="s">
        <v>6464</v>
      </c>
      <c r="B3212" s="18" t="s">
        <v>6465</v>
      </c>
      <c r="C3212" s="19">
        <v>96.6</v>
      </c>
      <c r="D3212" s="20">
        <f t="shared" si="600"/>
        <v>1.0479770761805846E-5</v>
      </c>
      <c r="E3212" s="10">
        <f>SUM($C$5:C3212)/SUM($C$5:$C$3941)</f>
        <v>0.99681425925951572</v>
      </c>
      <c r="F3212" t="str">
        <f t="shared" si="601"/>
        <v>C</v>
      </c>
      <c r="G3212" s="21">
        <v>2.1</v>
      </c>
      <c r="H3212" s="22">
        <f t="shared" si="602"/>
        <v>1.26</v>
      </c>
      <c r="I3212" s="23">
        <v>0.88461538461538458</v>
      </c>
      <c r="J3212" s="23">
        <v>1.9768646809575749</v>
      </c>
      <c r="K3212" s="24">
        <f t="shared" si="603"/>
        <v>2.234716595865085</v>
      </c>
      <c r="L3212" t="str">
        <f t="shared" si="604"/>
        <v>Z</v>
      </c>
      <c r="M3212" s="10">
        <f t="shared" si="605"/>
        <v>0.9</v>
      </c>
      <c r="N3212" s="24">
        <f t="shared" si="606"/>
        <v>1.2815515655446006</v>
      </c>
      <c r="O3212" s="25">
        <f t="shared" si="607"/>
        <v>3.5828450442800048</v>
      </c>
      <c r="P3212" s="8">
        <f t="shared" si="608"/>
        <v>6</v>
      </c>
      <c r="Q3212" s="8">
        <f t="shared" si="609"/>
        <v>46</v>
      </c>
      <c r="R3212" s="8">
        <f t="shared" si="610"/>
        <v>85.449325928220759</v>
      </c>
      <c r="S3212" s="8">
        <f t="shared" si="611"/>
        <v>86</v>
      </c>
      <c r="T3212" t="s">
        <v>62</v>
      </c>
    </row>
    <row r="3213" spans="1:20" x14ac:dyDescent="0.35">
      <c r="A3213" s="18" t="s">
        <v>6466</v>
      </c>
      <c r="B3213" s="18" t="s">
        <v>6467</v>
      </c>
      <c r="C3213" s="19">
        <v>96.25</v>
      </c>
      <c r="D3213" s="20">
        <f t="shared" si="600"/>
        <v>1.044180057788626E-5</v>
      </c>
      <c r="E3213" s="10">
        <f>SUM($C$5:C3213)/SUM($C$5:$C$3941)</f>
        <v>0.99682470106009369</v>
      </c>
      <c r="F3213" t="str">
        <f t="shared" si="601"/>
        <v>C</v>
      </c>
      <c r="G3213" s="21">
        <v>0.82264957264957261</v>
      </c>
      <c r="H3213" s="22">
        <f t="shared" si="602"/>
        <v>0.49358974358974356</v>
      </c>
      <c r="I3213" s="23">
        <v>2.25</v>
      </c>
      <c r="J3213" s="23">
        <v>8.7713325390047725</v>
      </c>
      <c r="K3213" s="24">
        <f t="shared" si="603"/>
        <v>3.8983700173354543</v>
      </c>
      <c r="L3213" t="str">
        <f t="shared" si="604"/>
        <v>Z</v>
      </c>
      <c r="M3213" s="10">
        <f t="shared" si="605"/>
        <v>0.9</v>
      </c>
      <c r="N3213" s="24">
        <f t="shared" si="606"/>
        <v>1.2815515655446006</v>
      </c>
      <c r="O3213" s="25">
        <f t="shared" si="607"/>
        <v>15.897054371917143</v>
      </c>
      <c r="P3213" s="8">
        <f t="shared" si="608"/>
        <v>21</v>
      </c>
      <c r="Q3213" s="8">
        <f t="shared" si="609"/>
        <v>117</v>
      </c>
      <c r="R3213" s="8">
        <f t="shared" si="610"/>
        <v>217.73330523324219</v>
      </c>
      <c r="S3213" s="8">
        <f t="shared" si="611"/>
        <v>218</v>
      </c>
      <c r="T3213" t="s">
        <v>62</v>
      </c>
    </row>
    <row r="3214" spans="1:20" x14ac:dyDescent="0.35">
      <c r="A3214" s="18" t="s">
        <v>6468</v>
      </c>
      <c r="B3214" s="18" t="s">
        <v>6469</v>
      </c>
      <c r="C3214" s="19">
        <v>96.2</v>
      </c>
      <c r="D3214" s="20">
        <f t="shared" si="600"/>
        <v>1.0436376265897749E-5</v>
      </c>
      <c r="E3214" s="10">
        <f>SUM($C$5:C3214)/SUM($C$5:$C$3941)</f>
        <v>0.99683513743635943</v>
      </c>
      <c r="F3214" t="str">
        <f t="shared" si="601"/>
        <v>C</v>
      </c>
      <c r="G3214" s="21">
        <v>1.9239999999999999</v>
      </c>
      <c r="H3214" s="22">
        <f t="shared" si="602"/>
        <v>1.1543999999999999</v>
      </c>
      <c r="I3214" s="23">
        <v>0.96153846153846156</v>
      </c>
      <c r="J3214" s="23">
        <v>2.5045960768745981</v>
      </c>
      <c r="K3214" s="24">
        <f t="shared" si="603"/>
        <v>2.604779919949582</v>
      </c>
      <c r="L3214" t="str">
        <f t="shared" si="604"/>
        <v>Z</v>
      </c>
      <c r="M3214" s="10">
        <f t="shared" si="605"/>
        <v>0.9</v>
      </c>
      <c r="N3214" s="24">
        <f t="shared" si="606"/>
        <v>1.2815515655446006</v>
      </c>
      <c r="O3214" s="25">
        <f t="shared" si="607"/>
        <v>4.539298884942685</v>
      </c>
      <c r="P3214" s="8">
        <f t="shared" si="608"/>
        <v>7</v>
      </c>
      <c r="Q3214" s="8">
        <f t="shared" si="609"/>
        <v>50</v>
      </c>
      <c r="R3214" s="8">
        <f t="shared" si="610"/>
        <v>93.072598881242513</v>
      </c>
      <c r="S3214" s="8">
        <f t="shared" si="611"/>
        <v>94</v>
      </c>
      <c r="T3214" t="s">
        <v>175</v>
      </c>
    </row>
    <row r="3215" spans="1:20" x14ac:dyDescent="0.35">
      <c r="A3215" s="18" t="s">
        <v>6470</v>
      </c>
      <c r="B3215" s="18" t="s">
        <v>6471</v>
      </c>
      <c r="C3215" s="19">
        <v>95.89</v>
      </c>
      <c r="D3215" s="20">
        <f t="shared" si="600"/>
        <v>1.0402745531568971E-5</v>
      </c>
      <c r="E3215" s="10">
        <f>SUM($C$5:C3215)/SUM($C$5:$C$3941)</f>
        <v>0.99684554018189109</v>
      </c>
      <c r="F3215" t="str">
        <f t="shared" si="601"/>
        <v>C</v>
      </c>
      <c r="G3215" s="21">
        <v>0.81262711864406778</v>
      </c>
      <c r="H3215" s="22">
        <f t="shared" si="602"/>
        <v>0.48757627118644065</v>
      </c>
      <c r="I3215" s="23">
        <v>2.2692307692307692</v>
      </c>
      <c r="J3215" s="23">
        <v>8.8164627307643215</v>
      </c>
      <c r="K3215" s="24">
        <f t="shared" si="603"/>
        <v>3.8852208644046162</v>
      </c>
      <c r="L3215" t="str">
        <f t="shared" si="604"/>
        <v>Z</v>
      </c>
      <c r="M3215" s="10">
        <f t="shared" si="605"/>
        <v>0.9</v>
      </c>
      <c r="N3215" s="24">
        <f t="shared" si="606"/>
        <v>1.2815515655446006</v>
      </c>
      <c r="O3215" s="25">
        <f t="shared" si="607"/>
        <v>15.97884777206772</v>
      </c>
      <c r="P3215" s="8">
        <f t="shared" si="608"/>
        <v>21</v>
      </c>
      <c r="Q3215" s="8">
        <f t="shared" si="609"/>
        <v>118</v>
      </c>
      <c r="R3215" s="8">
        <f t="shared" si="610"/>
        <v>220.00609907579585</v>
      </c>
      <c r="S3215" s="8">
        <f t="shared" si="611"/>
        <v>221</v>
      </c>
      <c r="T3215" t="s">
        <v>62</v>
      </c>
    </row>
    <row r="3216" spans="1:20" x14ac:dyDescent="0.35">
      <c r="A3216" s="18" t="s">
        <v>6472</v>
      </c>
      <c r="B3216" s="18" t="s">
        <v>6473</v>
      </c>
      <c r="C3216" s="19">
        <v>95.24</v>
      </c>
      <c r="D3216" s="20">
        <f t="shared" si="600"/>
        <v>1.033222947571831E-5</v>
      </c>
      <c r="E3216" s="10">
        <f>SUM($C$5:C3216)/SUM($C$5:$C$3941)</f>
        <v>0.99685587241136686</v>
      </c>
      <c r="F3216" t="str">
        <f t="shared" si="601"/>
        <v>C</v>
      </c>
      <c r="G3216" s="21">
        <v>0.81401709401709399</v>
      </c>
      <c r="H3216" s="22">
        <f t="shared" si="602"/>
        <v>0.48841025641025637</v>
      </c>
      <c r="I3216" s="23">
        <v>2.25</v>
      </c>
      <c r="J3216" s="23">
        <v>8.7377365041345954</v>
      </c>
      <c r="K3216" s="24">
        <f t="shared" si="603"/>
        <v>3.8834384462820424</v>
      </c>
      <c r="L3216" t="str">
        <f t="shared" si="604"/>
        <v>Z</v>
      </c>
      <c r="M3216" s="10">
        <f t="shared" si="605"/>
        <v>0.9</v>
      </c>
      <c r="N3216" s="24">
        <f t="shared" si="606"/>
        <v>1.2815515655446006</v>
      </c>
      <c r="O3216" s="25">
        <f t="shared" si="607"/>
        <v>15.836165334745532</v>
      </c>
      <c r="P3216" s="8">
        <f t="shared" si="608"/>
        <v>21</v>
      </c>
      <c r="Q3216" s="8">
        <f t="shared" si="609"/>
        <v>117</v>
      </c>
      <c r="R3216" s="8">
        <f t="shared" si="610"/>
        <v>218.88476828953682</v>
      </c>
      <c r="S3216" s="8">
        <f t="shared" si="611"/>
        <v>219</v>
      </c>
      <c r="T3216" t="s">
        <v>62</v>
      </c>
    </row>
    <row r="3217" spans="1:20" x14ac:dyDescent="0.35">
      <c r="A3217" s="18" t="s">
        <v>6474</v>
      </c>
      <c r="B3217" s="18" t="s">
        <v>6475</v>
      </c>
      <c r="C3217" s="19">
        <v>95.2</v>
      </c>
      <c r="D3217" s="20">
        <f t="shared" si="600"/>
        <v>1.0327890026127501E-5</v>
      </c>
      <c r="E3217" s="10">
        <f>SUM($C$5:C3217)/SUM($C$5:$C$3941)</f>
        <v>0.99686620030139284</v>
      </c>
      <c r="F3217" t="str">
        <f t="shared" si="601"/>
        <v>C</v>
      </c>
      <c r="G3217" s="21">
        <v>0.85</v>
      </c>
      <c r="H3217" s="22">
        <f t="shared" si="602"/>
        <v>0.51</v>
      </c>
      <c r="I3217" s="23">
        <v>2.1538461538461542</v>
      </c>
      <c r="J3217" s="23">
        <v>8.9888484624978329</v>
      </c>
      <c r="K3217" s="24">
        <f t="shared" si="603"/>
        <v>4.17339392901685</v>
      </c>
      <c r="L3217" t="str">
        <f t="shared" si="604"/>
        <v>Z</v>
      </c>
      <c r="M3217" s="10">
        <f t="shared" si="605"/>
        <v>0.9</v>
      </c>
      <c r="N3217" s="24">
        <f t="shared" si="606"/>
        <v>1.2815515655446006</v>
      </c>
      <c r="O3217" s="25">
        <f t="shared" si="607"/>
        <v>16.29127753551861</v>
      </c>
      <c r="P3217" s="8">
        <f t="shared" si="608"/>
        <v>21</v>
      </c>
      <c r="Q3217" s="8">
        <f t="shared" si="609"/>
        <v>112.00000000000001</v>
      </c>
      <c r="R3217" s="8">
        <f t="shared" si="610"/>
        <v>209.57473279823355</v>
      </c>
      <c r="S3217" s="8">
        <f t="shared" si="611"/>
        <v>210</v>
      </c>
      <c r="T3217" t="s">
        <v>175</v>
      </c>
    </row>
    <row r="3218" spans="1:20" x14ac:dyDescent="0.35">
      <c r="A3218" s="18" t="s">
        <v>6476</v>
      </c>
      <c r="B3218" s="18" t="s">
        <v>6477</v>
      </c>
      <c r="C3218" s="19">
        <v>95.15</v>
      </c>
      <c r="D3218" s="20">
        <f t="shared" si="600"/>
        <v>1.0322465714138989E-5</v>
      </c>
      <c r="E3218" s="10">
        <f>SUM($C$5:C3218)/SUM($C$5:$C$3941)</f>
        <v>0.99687652276710703</v>
      </c>
      <c r="F3218" t="str">
        <f t="shared" si="601"/>
        <v>C</v>
      </c>
      <c r="G3218" s="21">
        <v>9.1843629343629343E-2</v>
      </c>
      <c r="H3218" s="22">
        <f t="shared" si="602"/>
        <v>5.5106177606177607E-2</v>
      </c>
      <c r="I3218" s="23">
        <v>19.92307692307692</v>
      </c>
      <c r="J3218" s="23">
        <v>44.335108096797867</v>
      </c>
      <c r="K3218" s="24">
        <f t="shared" si="603"/>
        <v>2.2253143060168816</v>
      </c>
      <c r="L3218" t="str">
        <f t="shared" si="604"/>
        <v>Z</v>
      </c>
      <c r="M3218" s="10">
        <f t="shared" si="605"/>
        <v>0.9</v>
      </c>
      <c r="N3218" s="24">
        <f t="shared" si="606"/>
        <v>1.2815515655446006</v>
      </c>
      <c r="O3218" s="25">
        <f t="shared" si="607"/>
        <v>80.352400375369712</v>
      </c>
      <c r="P3218" s="8">
        <f t="shared" si="608"/>
        <v>121</v>
      </c>
      <c r="Q3218" s="8">
        <f t="shared" si="609"/>
        <v>1035.9999999999998</v>
      </c>
      <c r="R3218" s="8">
        <f t="shared" si="610"/>
        <v>1939.0755562798447</v>
      </c>
      <c r="S3218" s="8">
        <f t="shared" si="611"/>
        <v>1940</v>
      </c>
      <c r="T3218" t="s">
        <v>62</v>
      </c>
    </row>
    <row r="3219" spans="1:20" x14ac:dyDescent="0.35">
      <c r="A3219" s="18" t="s">
        <v>6478</v>
      </c>
      <c r="B3219" s="18" t="s">
        <v>6479</v>
      </c>
      <c r="C3219" s="19">
        <v>95.14</v>
      </c>
      <c r="D3219" s="20">
        <f t="shared" si="600"/>
        <v>1.0321380851741286E-5</v>
      </c>
      <c r="E3219" s="10">
        <f>SUM($C$5:C3219)/SUM($C$5:$C$3941)</f>
        <v>0.99688684414795892</v>
      </c>
      <c r="F3219" t="str">
        <f t="shared" si="601"/>
        <v>C</v>
      </c>
      <c r="G3219" s="21">
        <v>6.7957142857142854</v>
      </c>
      <c r="H3219" s="22">
        <f t="shared" si="602"/>
        <v>4.0774285714285714</v>
      </c>
      <c r="I3219" s="23">
        <v>0.26923076923076922</v>
      </c>
      <c r="J3219" s="23">
        <v>1.269790543409711</v>
      </c>
      <c r="K3219" s="24">
        <f t="shared" si="603"/>
        <v>4.7163648755217835</v>
      </c>
      <c r="L3219" t="str">
        <f t="shared" si="604"/>
        <v>Z</v>
      </c>
      <c r="M3219" s="10">
        <f t="shared" si="605"/>
        <v>0.9</v>
      </c>
      <c r="N3219" s="24">
        <f t="shared" si="606"/>
        <v>1.2815515655446006</v>
      </c>
      <c r="O3219" s="25">
        <f t="shared" si="607"/>
        <v>2.3013526416615324</v>
      </c>
      <c r="P3219" s="8">
        <f t="shared" si="608"/>
        <v>3</v>
      </c>
      <c r="Q3219" s="8">
        <f t="shared" si="609"/>
        <v>14</v>
      </c>
      <c r="R3219" s="8">
        <f t="shared" si="610"/>
        <v>26.205100811250158</v>
      </c>
      <c r="S3219" s="8">
        <f t="shared" si="611"/>
        <v>27</v>
      </c>
      <c r="T3219" t="s">
        <v>62</v>
      </c>
    </row>
    <row r="3220" spans="1:20" x14ac:dyDescent="0.35">
      <c r="A3220" s="18" t="s">
        <v>6480</v>
      </c>
      <c r="B3220" s="18" t="s">
        <v>6481</v>
      </c>
      <c r="C3220" s="19">
        <v>95.07</v>
      </c>
      <c r="D3220" s="20">
        <f t="shared" si="600"/>
        <v>1.0313786814957368E-5</v>
      </c>
      <c r="E3220" s="10">
        <f>SUM($C$5:C3220)/SUM($C$5:$C$3941)</f>
        <v>0.99689715793477385</v>
      </c>
      <c r="F3220" t="str">
        <f t="shared" si="601"/>
        <v>C</v>
      </c>
      <c r="G3220" s="21">
        <v>1.145421686746988</v>
      </c>
      <c r="H3220" s="22">
        <f t="shared" si="602"/>
        <v>0.68725301204819278</v>
      </c>
      <c r="I3220" s="23">
        <v>1.596153846153846</v>
      </c>
      <c r="J3220" s="23">
        <v>2.95229797757887</v>
      </c>
      <c r="K3220" s="24">
        <f t="shared" si="603"/>
        <v>1.8496324678807381</v>
      </c>
      <c r="L3220" t="str">
        <f t="shared" si="604"/>
        <v>Y</v>
      </c>
      <c r="M3220" s="10">
        <f t="shared" si="605"/>
        <v>0.9</v>
      </c>
      <c r="N3220" s="24">
        <f t="shared" si="606"/>
        <v>1.2815515655446006</v>
      </c>
      <c r="O3220" s="25">
        <f t="shared" si="607"/>
        <v>5.3507082604574796</v>
      </c>
      <c r="P3220" s="8">
        <f t="shared" si="608"/>
        <v>9</v>
      </c>
      <c r="Q3220" s="8">
        <f t="shared" si="609"/>
        <v>83</v>
      </c>
      <c r="R3220" s="8">
        <f t="shared" si="610"/>
        <v>155.4159967411849</v>
      </c>
      <c r="S3220" s="8">
        <f t="shared" si="611"/>
        <v>156</v>
      </c>
      <c r="T3220" t="s">
        <v>62</v>
      </c>
    </row>
    <row r="3221" spans="1:20" x14ac:dyDescent="0.35">
      <c r="A3221" s="18" t="s">
        <v>6482</v>
      </c>
      <c r="B3221" s="18" t="s">
        <v>6483</v>
      </c>
      <c r="C3221" s="19">
        <v>95.07</v>
      </c>
      <c r="D3221" s="20">
        <f t="shared" si="600"/>
        <v>1.0313786814957368E-5</v>
      </c>
      <c r="E3221" s="10">
        <f>SUM($C$5:C3221)/SUM($C$5:$C$3941)</f>
        <v>0.99690747172158889</v>
      </c>
      <c r="F3221" t="str">
        <f t="shared" si="601"/>
        <v>C</v>
      </c>
      <c r="G3221" s="21">
        <v>1.377826086956522</v>
      </c>
      <c r="H3221" s="22">
        <f t="shared" si="602"/>
        <v>0.82669565217391316</v>
      </c>
      <c r="I3221" s="23">
        <v>1.3269230769230771</v>
      </c>
      <c r="J3221" s="23">
        <v>4.0618799561632217</v>
      </c>
      <c r="K3221" s="24">
        <f t="shared" si="603"/>
        <v>3.0611269234853262</v>
      </c>
      <c r="L3221" t="str">
        <f t="shared" si="604"/>
        <v>Z</v>
      </c>
      <c r="M3221" s="10">
        <f t="shared" si="605"/>
        <v>0.9</v>
      </c>
      <c r="N3221" s="24">
        <f t="shared" si="606"/>
        <v>1.2815515655446006</v>
      </c>
      <c r="O3221" s="25">
        <f t="shared" si="607"/>
        <v>7.361700885034935</v>
      </c>
      <c r="P3221" s="8">
        <f t="shared" si="608"/>
        <v>11</v>
      </c>
      <c r="Q3221" s="8">
        <f t="shared" si="609"/>
        <v>69.000000000000014</v>
      </c>
      <c r="R3221" s="8">
        <f t="shared" si="610"/>
        <v>129.20125030291277</v>
      </c>
      <c r="S3221" s="8">
        <f t="shared" si="611"/>
        <v>130</v>
      </c>
      <c r="T3221" t="s">
        <v>62</v>
      </c>
    </row>
    <row r="3222" spans="1:20" x14ac:dyDescent="0.35">
      <c r="A3222" s="18" t="s">
        <v>6484</v>
      </c>
      <c r="B3222" s="18" t="s">
        <v>6485</v>
      </c>
      <c r="C3222" s="19">
        <v>94.95</v>
      </c>
      <c r="D3222" s="20">
        <f t="shared" si="600"/>
        <v>1.0300768466184939E-5</v>
      </c>
      <c r="E3222" s="10">
        <f>SUM($C$5:C3222)/SUM($C$5:$C$3941)</f>
        <v>0.99691777249005498</v>
      </c>
      <c r="F3222" t="str">
        <f t="shared" si="601"/>
        <v>C</v>
      </c>
      <c r="G3222" s="21">
        <v>47.475000000000001</v>
      </c>
      <c r="H3222" s="22">
        <f t="shared" si="602"/>
        <v>28.484999999999999</v>
      </c>
      <c r="I3222" s="23">
        <v>3.8461538461538457E-2</v>
      </c>
      <c r="J3222" s="23">
        <v>0.19418390934515431</v>
      </c>
      <c r="K3222" s="24">
        <f t="shared" si="603"/>
        <v>5.0487816429740127</v>
      </c>
      <c r="L3222" t="str">
        <f t="shared" si="604"/>
        <v>Z</v>
      </c>
      <c r="M3222" s="10">
        <f t="shared" si="605"/>
        <v>0.9</v>
      </c>
      <c r="N3222" s="24">
        <f t="shared" si="606"/>
        <v>1.2815515655446006</v>
      </c>
      <c r="O3222" s="25">
        <f t="shared" si="607"/>
        <v>0.35193651036306556</v>
      </c>
      <c r="P3222" s="8">
        <f t="shared" si="608"/>
        <v>1</v>
      </c>
      <c r="Q3222" s="8">
        <f t="shared" si="609"/>
        <v>1.9999999999999998</v>
      </c>
      <c r="R3222" s="8">
        <f t="shared" si="610"/>
        <v>3.7473295154622841</v>
      </c>
      <c r="S3222" s="8">
        <f t="shared" si="611"/>
        <v>4</v>
      </c>
      <c r="T3222" t="s">
        <v>175</v>
      </c>
    </row>
    <row r="3223" spans="1:20" x14ac:dyDescent="0.35">
      <c r="A3223" s="18" t="s">
        <v>6486</v>
      </c>
      <c r="B3223" s="18" t="s">
        <v>6487</v>
      </c>
      <c r="C3223" s="19">
        <v>94.92</v>
      </c>
      <c r="D3223" s="20">
        <f t="shared" si="600"/>
        <v>1.0297513878991832E-5</v>
      </c>
      <c r="E3223" s="10">
        <f>SUM($C$5:C3223)/SUM($C$5:$C$3941)</f>
        <v>0.99692807000393391</v>
      </c>
      <c r="F3223" t="str">
        <f t="shared" si="601"/>
        <v>C</v>
      </c>
      <c r="G3223" s="21">
        <v>0.42</v>
      </c>
      <c r="H3223" s="22">
        <f t="shared" si="602"/>
        <v>0.252</v>
      </c>
      <c r="I3223" s="23">
        <v>4.3461538461538458</v>
      </c>
      <c r="J3223" s="23">
        <v>15.0200971451711</v>
      </c>
      <c r="K3223" s="24">
        <f t="shared" si="603"/>
        <v>3.4559515555260942</v>
      </c>
      <c r="L3223" t="str">
        <f t="shared" si="604"/>
        <v>Z</v>
      </c>
      <c r="M3223" s="10">
        <f t="shared" si="605"/>
        <v>0.9</v>
      </c>
      <c r="N3223" s="24">
        <f t="shared" si="606"/>
        <v>1.2815515655446006</v>
      </c>
      <c r="O3223" s="25">
        <f t="shared" si="607"/>
        <v>27.22223788990615</v>
      </c>
      <c r="P3223" s="8">
        <f t="shared" si="608"/>
        <v>36</v>
      </c>
      <c r="Q3223" s="8">
        <f t="shared" si="609"/>
        <v>225.99999999999997</v>
      </c>
      <c r="R3223" s="8">
        <f t="shared" si="610"/>
        <v>423.51514655922205</v>
      </c>
      <c r="S3223" s="8">
        <f t="shared" si="611"/>
        <v>424</v>
      </c>
      <c r="T3223" t="s">
        <v>175</v>
      </c>
    </row>
    <row r="3224" spans="1:20" x14ac:dyDescent="0.35">
      <c r="A3224" s="18" t="s">
        <v>6488</v>
      </c>
      <c r="B3224" s="18" t="s">
        <v>6489</v>
      </c>
      <c r="C3224" s="19">
        <v>94.8</v>
      </c>
      <c r="D3224" s="20">
        <f t="shared" si="600"/>
        <v>1.0284495530219402E-5</v>
      </c>
      <c r="E3224" s="10">
        <f>SUM($C$5:C3224)/SUM($C$5:$C$3941)</f>
        <v>0.99693835449946422</v>
      </c>
      <c r="F3224" t="str">
        <f t="shared" si="601"/>
        <v>C</v>
      </c>
      <c r="G3224" s="21">
        <v>3.9500000000000011</v>
      </c>
      <c r="H3224" s="22">
        <f t="shared" si="602"/>
        <v>2.3700000000000006</v>
      </c>
      <c r="I3224" s="23">
        <v>0.46153846153846162</v>
      </c>
      <c r="J3224" s="23">
        <v>3.328201177351374</v>
      </c>
      <c r="K3224" s="24">
        <f t="shared" si="603"/>
        <v>7.2111025509279756</v>
      </c>
      <c r="L3224" t="str">
        <f t="shared" si="604"/>
        <v>Z</v>
      </c>
      <c r="M3224" s="10">
        <f t="shared" si="605"/>
        <v>0.9</v>
      </c>
      <c r="N3224" s="24">
        <f t="shared" si="606"/>
        <v>1.2815515655446006</v>
      </c>
      <c r="O3224" s="25">
        <f t="shared" si="607"/>
        <v>6.0319905603575084</v>
      </c>
      <c r="P3224" s="8">
        <f t="shared" si="608"/>
        <v>7</v>
      </c>
      <c r="Q3224" s="8">
        <f t="shared" si="609"/>
        <v>24.000000000000004</v>
      </c>
      <c r="R3224" s="8">
        <f t="shared" si="610"/>
        <v>45.003516037040953</v>
      </c>
      <c r="S3224" s="8">
        <f t="shared" si="611"/>
        <v>46</v>
      </c>
      <c r="T3224" t="s">
        <v>175</v>
      </c>
    </row>
    <row r="3225" spans="1:20" x14ac:dyDescent="0.35">
      <c r="A3225" s="18" t="s">
        <v>6490</v>
      </c>
      <c r="B3225" s="18" t="s">
        <v>6491</v>
      </c>
      <c r="C3225" s="19">
        <v>94.59</v>
      </c>
      <c r="D3225" s="20">
        <f t="shared" si="600"/>
        <v>1.0261713419867651E-5</v>
      </c>
      <c r="E3225" s="10">
        <f>SUM($C$5:C3225)/SUM($C$5:$C$3941)</f>
        <v>0.99694861621288411</v>
      </c>
      <c r="F3225" t="str">
        <f t="shared" si="601"/>
        <v>C</v>
      </c>
      <c r="G3225" s="21">
        <v>2.6274999999999999</v>
      </c>
      <c r="H3225" s="22">
        <f t="shared" si="602"/>
        <v>1.5765</v>
      </c>
      <c r="I3225" s="23">
        <v>0.69230769230769229</v>
      </c>
      <c r="J3225" s="23">
        <v>1.6866077049888939</v>
      </c>
      <c r="K3225" s="24">
        <f t="shared" si="603"/>
        <v>2.4362111294284023</v>
      </c>
      <c r="L3225" t="str">
        <f t="shared" si="604"/>
        <v>Z</v>
      </c>
      <c r="M3225" s="10">
        <f t="shared" si="605"/>
        <v>0.9</v>
      </c>
      <c r="N3225" s="24">
        <f t="shared" si="606"/>
        <v>1.2815515655446006</v>
      </c>
      <c r="O3225" s="25">
        <f t="shared" si="607"/>
        <v>3.0567868988062594</v>
      </c>
      <c r="P3225" s="8">
        <f t="shared" si="608"/>
        <v>5</v>
      </c>
      <c r="Q3225" s="8">
        <f t="shared" si="609"/>
        <v>36</v>
      </c>
      <c r="R3225" s="8">
        <f t="shared" si="610"/>
        <v>67.58016700487822</v>
      </c>
      <c r="S3225" s="8">
        <f t="shared" si="611"/>
        <v>68</v>
      </c>
      <c r="T3225" t="s">
        <v>62</v>
      </c>
    </row>
    <row r="3226" spans="1:20" x14ac:dyDescent="0.35">
      <c r="A3226" s="18" t="s">
        <v>6492</v>
      </c>
      <c r="B3226" s="18" t="s">
        <v>6493</v>
      </c>
      <c r="C3226" s="19">
        <v>94.33</v>
      </c>
      <c r="D3226" s="20">
        <f t="shared" si="600"/>
        <v>1.0233506997527386E-5</v>
      </c>
      <c r="E3226" s="10">
        <f>SUM($C$5:C3226)/SUM($C$5:$C$3941)</f>
        <v>0.99695884971988158</v>
      </c>
      <c r="F3226" t="str">
        <f t="shared" si="601"/>
        <v>C</v>
      </c>
      <c r="G3226" s="21">
        <v>0.86541284403669727</v>
      </c>
      <c r="H3226" s="22">
        <f t="shared" si="602"/>
        <v>0.51924770642201834</v>
      </c>
      <c r="I3226" s="23">
        <v>2.0961538461538458</v>
      </c>
      <c r="J3226" s="23">
        <v>3.8259158349168199</v>
      </c>
      <c r="K3226" s="24">
        <f t="shared" si="603"/>
        <v>1.8252075542722446</v>
      </c>
      <c r="L3226" t="str">
        <f t="shared" si="604"/>
        <v>Y</v>
      </c>
      <c r="M3226" s="10">
        <f t="shared" si="605"/>
        <v>0.9</v>
      </c>
      <c r="N3226" s="24">
        <f t="shared" si="606"/>
        <v>1.2815515655446006</v>
      </c>
      <c r="O3226" s="25">
        <f t="shared" si="607"/>
        <v>6.9340424364930531</v>
      </c>
      <c r="P3226" s="8">
        <f t="shared" si="608"/>
        <v>12</v>
      </c>
      <c r="Q3226" s="8">
        <f t="shared" si="609"/>
        <v>108.99999999999999</v>
      </c>
      <c r="R3226" s="8">
        <f t="shared" si="610"/>
        <v>204.8995258231042</v>
      </c>
      <c r="S3226" s="8">
        <f t="shared" si="611"/>
        <v>205</v>
      </c>
      <c r="T3226" t="s">
        <v>175</v>
      </c>
    </row>
    <row r="3227" spans="1:20" x14ac:dyDescent="0.35">
      <c r="A3227" s="18" t="s">
        <v>6494</v>
      </c>
      <c r="B3227" s="18" t="s">
        <v>6495</v>
      </c>
      <c r="C3227" s="19">
        <v>94.23</v>
      </c>
      <c r="D3227" s="20">
        <f t="shared" si="600"/>
        <v>1.0222658373550362E-5</v>
      </c>
      <c r="E3227" s="10">
        <f>SUM($C$5:C3227)/SUM($C$5:$C$3941)</f>
        <v>0.99696907237825527</v>
      </c>
      <c r="F3227" t="str">
        <f t="shared" si="601"/>
        <v>C</v>
      </c>
      <c r="G3227" s="21">
        <v>0.3516044776119403</v>
      </c>
      <c r="H3227" s="22">
        <f t="shared" si="602"/>
        <v>0.21096268656716419</v>
      </c>
      <c r="I3227" s="23">
        <v>5.1538461538461542</v>
      </c>
      <c r="J3227" s="23">
        <v>23.691964895367331</v>
      </c>
      <c r="K3227" s="24">
        <f t="shared" si="603"/>
        <v>4.5969484125339592</v>
      </c>
      <c r="L3227" t="str">
        <f t="shared" si="604"/>
        <v>Z</v>
      </c>
      <c r="M3227" s="10">
        <f t="shared" si="605"/>
        <v>0.9</v>
      </c>
      <c r="N3227" s="24">
        <f t="shared" si="606"/>
        <v>1.2815515655446006</v>
      </c>
      <c r="O3227" s="25">
        <f t="shared" si="607"/>
        <v>42.939023511465315</v>
      </c>
      <c r="P3227" s="8">
        <f t="shared" si="608"/>
        <v>54</v>
      </c>
      <c r="Q3227" s="8">
        <f t="shared" si="609"/>
        <v>268</v>
      </c>
      <c r="R3227" s="8">
        <f t="shared" si="610"/>
        <v>504.0569080821187</v>
      </c>
      <c r="S3227" s="8">
        <f t="shared" si="611"/>
        <v>505</v>
      </c>
      <c r="T3227" t="s">
        <v>175</v>
      </c>
    </row>
    <row r="3228" spans="1:20" x14ac:dyDescent="0.35">
      <c r="A3228" s="18" t="s">
        <v>6496</v>
      </c>
      <c r="B3228" s="18" t="s">
        <v>6497</v>
      </c>
      <c r="C3228" s="19">
        <v>94.1</v>
      </c>
      <c r="D3228" s="20">
        <f t="shared" si="600"/>
        <v>1.0208555162380229E-5</v>
      </c>
      <c r="E3228" s="10">
        <f>SUM($C$5:C3228)/SUM($C$5:$C$3941)</f>
        <v>0.99697928093341759</v>
      </c>
      <c r="F3228" t="str">
        <f t="shared" si="601"/>
        <v>C</v>
      </c>
      <c r="G3228" s="21">
        <v>2.1386363636363641</v>
      </c>
      <c r="H3228" s="22">
        <f t="shared" si="602"/>
        <v>1.2831818181818184</v>
      </c>
      <c r="I3228" s="23">
        <v>0.84615384615384615</v>
      </c>
      <c r="J3228" s="23">
        <v>3.362915491551675</v>
      </c>
      <c r="K3228" s="24">
        <f t="shared" si="603"/>
        <v>3.9743546718337979</v>
      </c>
      <c r="L3228" t="str">
        <f t="shared" si="604"/>
        <v>Z</v>
      </c>
      <c r="M3228" s="10">
        <f t="shared" si="605"/>
        <v>0.9</v>
      </c>
      <c r="N3228" s="24">
        <f t="shared" si="606"/>
        <v>1.2815515655446006</v>
      </c>
      <c r="O3228" s="25">
        <f t="shared" si="607"/>
        <v>6.0949063531258227</v>
      </c>
      <c r="P3228" s="8">
        <f t="shared" si="608"/>
        <v>8</v>
      </c>
      <c r="Q3228" s="8">
        <f t="shared" si="609"/>
        <v>44</v>
      </c>
      <c r="R3228" s="8">
        <f t="shared" si="610"/>
        <v>82.812755857817933</v>
      </c>
      <c r="S3228" s="8">
        <f t="shared" si="611"/>
        <v>83</v>
      </c>
      <c r="T3228" t="s">
        <v>62</v>
      </c>
    </row>
    <row r="3229" spans="1:20" x14ac:dyDescent="0.35">
      <c r="A3229" s="18" t="s">
        <v>6498</v>
      </c>
      <c r="B3229" s="18" t="s">
        <v>6499</v>
      </c>
      <c r="C3229" s="19">
        <v>94.05</v>
      </c>
      <c r="D3229" s="20">
        <f t="shared" si="600"/>
        <v>1.0203130850391717E-5</v>
      </c>
      <c r="E3229" s="10">
        <f>SUM($C$5:C3229)/SUM($C$5:$C$3941)</f>
        <v>0.99698948406426802</v>
      </c>
      <c r="F3229" t="str">
        <f t="shared" si="601"/>
        <v>C</v>
      </c>
      <c r="G3229" s="21">
        <v>1.65</v>
      </c>
      <c r="H3229" s="22">
        <f t="shared" si="602"/>
        <v>0.98999999999999988</v>
      </c>
      <c r="I3229" s="23">
        <v>1.096153846153846</v>
      </c>
      <c r="J3229" s="23">
        <v>2.3949261348846531</v>
      </c>
      <c r="K3229" s="24">
        <f t="shared" si="603"/>
        <v>2.1848448949824908</v>
      </c>
      <c r="L3229" t="str">
        <f t="shared" si="604"/>
        <v>Z</v>
      </c>
      <c r="M3229" s="10">
        <f t="shared" si="605"/>
        <v>0.9</v>
      </c>
      <c r="N3229" s="24">
        <f t="shared" si="606"/>
        <v>1.2815515655446006</v>
      </c>
      <c r="O3229" s="25">
        <f t="shared" si="607"/>
        <v>4.3405344414528964</v>
      </c>
      <c r="P3229" s="8">
        <f t="shared" si="608"/>
        <v>7</v>
      </c>
      <c r="Q3229" s="8">
        <f t="shared" si="609"/>
        <v>56.999999999999993</v>
      </c>
      <c r="R3229" s="8">
        <f t="shared" si="610"/>
        <v>107.30867399773196</v>
      </c>
      <c r="S3229" s="8">
        <f t="shared" si="611"/>
        <v>108</v>
      </c>
      <c r="T3229" t="s">
        <v>62</v>
      </c>
    </row>
    <row r="3230" spans="1:20" x14ac:dyDescent="0.35">
      <c r="A3230" s="18" t="s">
        <v>6500</v>
      </c>
      <c r="B3230" s="18" t="s">
        <v>6501</v>
      </c>
      <c r="C3230" s="19">
        <v>93.93</v>
      </c>
      <c r="D3230" s="20">
        <f t="shared" si="600"/>
        <v>1.0190112501619288E-5</v>
      </c>
      <c r="E3230" s="10">
        <f>SUM($C$5:C3230)/SUM($C$5:$C$3941)</f>
        <v>0.9969996741767696</v>
      </c>
      <c r="F3230" t="str">
        <f t="shared" si="601"/>
        <v>C</v>
      </c>
      <c r="G3230" s="21">
        <v>3.7572000000000001</v>
      </c>
      <c r="H3230" s="22">
        <f t="shared" si="602"/>
        <v>2.2543199999999999</v>
      </c>
      <c r="I3230" s="23">
        <v>0.48076923076923078</v>
      </c>
      <c r="J3230" s="23">
        <v>1.228587338231248</v>
      </c>
      <c r="K3230" s="24">
        <f t="shared" si="603"/>
        <v>2.5554616635209957</v>
      </c>
      <c r="L3230" t="str">
        <f t="shared" si="604"/>
        <v>Z</v>
      </c>
      <c r="M3230" s="10">
        <f t="shared" si="605"/>
        <v>0.9</v>
      </c>
      <c r="N3230" s="24">
        <f t="shared" si="606"/>
        <v>1.2815515655446006</v>
      </c>
      <c r="O3230" s="25">
        <f t="shared" si="607"/>
        <v>2.2266764633150204</v>
      </c>
      <c r="P3230" s="8">
        <f t="shared" si="608"/>
        <v>4</v>
      </c>
      <c r="Q3230" s="8">
        <f t="shared" si="609"/>
        <v>25</v>
      </c>
      <c r="R3230" s="8">
        <f t="shared" si="610"/>
        <v>47.095262307975915</v>
      </c>
      <c r="S3230" s="8">
        <f t="shared" si="611"/>
        <v>48</v>
      </c>
      <c r="T3230" t="s">
        <v>175</v>
      </c>
    </row>
    <row r="3231" spans="1:20" x14ac:dyDescent="0.35">
      <c r="A3231" s="18" t="s">
        <v>6502</v>
      </c>
      <c r="B3231" s="18" t="s">
        <v>6503</v>
      </c>
      <c r="C3231" s="19">
        <v>93.66</v>
      </c>
      <c r="D3231" s="20">
        <f t="shared" si="600"/>
        <v>1.0160821216881321E-5</v>
      </c>
      <c r="E3231" s="10">
        <f>SUM($C$5:C3231)/SUM($C$5:$C$3941)</f>
        <v>0.99700983499798657</v>
      </c>
      <c r="F3231" t="str">
        <f t="shared" si="601"/>
        <v>C</v>
      </c>
      <c r="G3231" s="21">
        <v>4.2572727272727269</v>
      </c>
      <c r="H3231" s="22">
        <f t="shared" si="602"/>
        <v>2.5543636363636359</v>
      </c>
      <c r="I3231" s="23">
        <v>0.42307692307692307</v>
      </c>
      <c r="J3231" s="23">
        <v>1.0908919510514219</v>
      </c>
      <c r="K3231" s="24">
        <f t="shared" si="603"/>
        <v>2.5784718843033607</v>
      </c>
      <c r="L3231" t="str">
        <f t="shared" si="604"/>
        <v>Z</v>
      </c>
      <c r="M3231" s="10">
        <f t="shared" si="605"/>
        <v>0.9</v>
      </c>
      <c r="N3231" s="24">
        <f t="shared" si="606"/>
        <v>1.2815515655446006</v>
      </c>
      <c r="O3231" s="25">
        <f t="shared" si="607"/>
        <v>1.977119050342026</v>
      </c>
      <c r="P3231" s="8">
        <f t="shared" si="608"/>
        <v>3</v>
      </c>
      <c r="Q3231" s="8">
        <f t="shared" si="609"/>
        <v>22</v>
      </c>
      <c r="R3231" s="8">
        <f t="shared" si="610"/>
        <v>41.50352430477944</v>
      </c>
      <c r="S3231" s="8">
        <f t="shared" si="611"/>
        <v>42</v>
      </c>
      <c r="T3231" t="s">
        <v>62</v>
      </c>
    </row>
    <row r="3232" spans="1:20" x14ac:dyDescent="0.35">
      <c r="A3232" s="18" t="s">
        <v>6504</v>
      </c>
      <c r="B3232" s="18" t="s">
        <v>6505</v>
      </c>
      <c r="C3232" s="19">
        <v>93.58</v>
      </c>
      <c r="D3232" s="20">
        <f t="shared" si="600"/>
        <v>1.0152142317699701E-5</v>
      </c>
      <c r="E3232" s="10">
        <f>SUM($C$5:C3232)/SUM($C$5:$C$3941)</f>
        <v>0.99701998714030426</v>
      </c>
      <c r="F3232" t="str">
        <f t="shared" si="601"/>
        <v>C</v>
      </c>
      <c r="G3232" s="21">
        <v>0.76704918032786884</v>
      </c>
      <c r="H3232" s="22">
        <f t="shared" si="602"/>
        <v>0.46022950819672126</v>
      </c>
      <c r="I3232" s="23">
        <v>2.3461538461538458</v>
      </c>
      <c r="J3232" s="23">
        <v>6.5824621872408438</v>
      </c>
      <c r="K3232" s="24">
        <f t="shared" si="603"/>
        <v>2.8056396207911796</v>
      </c>
      <c r="L3232" t="str">
        <f t="shared" si="604"/>
        <v>Z</v>
      </c>
      <c r="M3232" s="10">
        <f t="shared" si="605"/>
        <v>0.9</v>
      </c>
      <c r="N3232" s="24">
        <f t="shared" si="606"/>
        <v>1.2815515655446006</v>
      </c>
      <c r="O3232" s="25">
        <f t="shared" si="607"/>
        <v>11.929972877704779</v>
      </c>
      <c r="P3232" s="8">
        <f t="shared" si="608"/>
        <v>17</v>
      </c>
      <c r="Q3232" s="8">
        <f t="shared" si="609"/>
        <v>121.99999999999999</v>
      </c>
      <c r="R3232" s="8">
        <f t="shared" si="610"/>
        <v>230.25426473824299</v>
      </c>
      <c r="S3232" s="8">
        <f t="shared" si="611"/>
        <v>231</v>
      </c>
      <c r="T3232" t="s">
        <v>62</v>
      </c>
    </row>
    <row r="3233" spans="1:20" x14ac:dyDescent="0.35">
      <c r="A3233" s="18" t="s">
        <v>6506</v>
      </c>
      <c r="B3233" s="18" t="s">
        <v>6507</v>
      </c>
      <c r="C3233" s="19">
        <v>93.53</v>
      </c>
      <c r="D3233" s="20">
        <f t="shared" si="600"/>
        <v>1.0146718005711189E-5</v>
      </c>
      <c r="E3233" s="10">
        <f>SUM($C$5:C3233)/SUM($C$5:$C$3941)</f>
        <v>0.99703013385830985</v>
      </c>
      <c r="F3233" t="str">
        <f t="shared" si="601"/>
        <v>C</v>
      </c>
      <c r="G3233" s="21">
        <v>0.92603960396039586</v>
      </c>
      <c r="H3233" s="22">
        <f t="shared" si="602"/>
        <v>0.55562376237623745</v>
      </c>
      <c r="I3233" s="23">
        <v>1.9423076923076921</v>
      </c>
      <c r="J3233" s="23">
        <v>4.5219007869477288</v>
      </c>
      <c r="K3233" s="24">
        <f t="shared" si="603"/>
        <v>2.3281073358542765</v>
      </c>
      <c r="L3233" t="str">
        <f t="shared" si="604"/>
        <v>Z</v>
      </c>
      <c r="M3233" s="10">
        <f t="shared" si="605"/>
        <v>0.9</v>
      </c>
      <c r="N3233" s="24">
        <f t="shared" si="606"/>
        <v>1.2815515655446006</v>
      </c>
      <c r="O3233" s="25">
        <f t="shared" si="607"/>
        <v>8.1954369367324524</v>
      </c>
      <c r="P3233" s="8">
        <f t="shared" si="608"/>
        <v>13</v>
      </c>
      <c r="Q3233" s="8">
        <f t="shared" si="609"/>
        <v>100.99999999999999</v>
      </c>
      <c r="R3233" s="8">
        <f t="shared" si="610"/>
        <v>190.67127877052741</v>
      </c>
      <c r="S3233" s="8">
        <f t="shared" si="611"/>
        <v>191</v>
      </c>
      <c r="T3233" t="s">
        <v>62</v>
      </c>
    </row>
    <row r="3234" spans="1:20" x14ac:dyDescent="0.35">
      <c r="A3234" s="18" t="s">
        <v>6508</v>
      </c>
      <c r="B3234" s="18" t="s">
        <v>6509</v>
      </c>
      <c r="C3234" s="19">
        <v>93.51</v>
      </c>
      <c r="D3234" s="20">
        <f t="shared" si="600"/>
        <v>1.0144548280915784E-5</v>
      </c>
      <c r="E3234" s="10">
        <f>SUM($C$5:C3234)/SUM($C$5:$C$3941)</f>
        <v>0.99704027840659071</v>
      </c>
      <c r="F3234" t="str">
        <f t="shared" si="601"/>
        <v>C</v>
      </c>
      <c r="G3234" s="21">
        <v>0.78579831932773114</v>
      </c>
      <c r="H3234" s="22">
        <f t="shared" si="602"/>
        <v>0.47147899159663864</v>
      </c>
      <c r="I3234" s="23">
        <v>2.2884615384615379</v>
      </c>
      <c r="J3234" s="23">
        <v>5.2368847889379184</v>
      </c>
      <c r="K3234" s="24">
        <f t="shared" si="603"/>
        <v>2.2883866304602676</v>
      </c>
      <c r="L3234" t="str">
        <f t="shared" si="604"/>
        <v>Z</v>
      </c>
      <c r="M3234" s="10">
        <f t="shared" si="605"/>
        <v>0.9</v>
      </c>
      <c r="N3234" s="24">
        <f t="shared" si="606"/>
        <v>1.2815515655446006</v>
      </c>
      <c r="O3234" s="25">
        <f t="shared" si="607"/>
        <v>9.4912650796224263</v>
      </c>
      <c r="P3234" s="8">
        <f t="shared" si="608"/>
        <v>15</v>
      </c>
      <c r="Q3234" s="8">
        <f t="shared" si="609"/>
        <v>118.99999999999997</v>
      </c>
      <c r="R3234" s="8">
        <f t="shared" si="610"/>
        <v>224.67632187934731</v>
      </c>
      <c r="S3234" s="8">
        <f t="shared" si="611"/>
        <v>225</v>
      </c>
      <c r="T3234" t="s">
        <v>62</v>
      </c>
    </row>
    <row r="3235" spans="1:20" x14ac:dyDescent="0.35">
      <c r="A3235" s="18" t="s">
        <v>6510</v>
      </c>
      <c r="B3235" s="18" t="s">
        <v>6511</v>
      </c>
      <c r="C3235" s="19">
        <v>93.5</v>
      </c>
      <c r="D3235" s="20">
        <f t="shared" si="600"/>
        <v>1.0143463418518081E-5</v>
      </c>
      <c r="E3235" s="10">
        <f>SUM($C$5:C3235)/SUM($C$5:$C$3941)</f>
        <v>0.99705042187000925</v>
      </c>
      <c r="F3235" t="str">
        <f t="shared" si="601"/>
        <v>C</v>
      </c>
      <c r="G3235" s="21">
        <v>8.5</v>
      </c>
      <c r="H3235" s="22">
        <f t="shared" si="602"/>
        <v>5.0999999999999996</v>
      </c>
      <c r="I3235" s="23">
        <v>0.21153846153846151</v>
      </c>
      <c r="J3235" s="23">
        <v>0.49848942252976358</v>
      </c>
      <c r="K3235" s="24">
        <f t="shared" si="603"/>
        <v>2.3564954519588825</v>
      </c>
      <c r="L3235" t="str">
        <f t="shared" si="604"/>
        <v>Z</v>
      </c>
      <c r="M3235" s="10">
        <f t="shared" si="605"/>
        <v>0.9</v>
      </c>
      <c r="N3235" s="24">
        <f t="shared" si="606"/>
        <v>1.2815515655446006</v>
      </c>
      <c r="O3235" s="25">
        <f t="shared" si="607"/>
        <v>0.90345605055356548</v>
      </c>
      <c r="P3235" s="8">
        <f t="shared" si="608"/>
        <v>2</v>
      </c>
      <c r="Q3235" s="8">
        <f t="shared" si="609"/>
        <v>10.999999999999998</v>
      </c>
      <c r="R3235" s="8">
        <f t="shared" si="610"/>
        <v>20.769510081357428</v>
      </c>
      <c r="S3235" s="8">
        <f t="shared" si="611"/>
        <v>21</v>
      </c>
      <c r="T3235" t="s">
        <v>62</v>
      </c>
    </row>
    <row r="3236" spans="1:20" x14ac:dyDescent="0.35">
      <c r="A3236" s="18" t="s">
        <v>6512</v>
      </c>
      <c r="B3236" s="18" t="s">
        <v>6513</v>
      </c>
      <c r="C3236" s="19">
        <v>93.47</v>
      </c>
      <c r="D3236" s="20">
        <f t="shared" si="600"/>
        <v>1.0140208831324974E-5</v>
      </c>
      <c r="E3236" s="10">
        <f>SUM($C$5:C3236)/SUM($C$5:$C$3941)</f>
        <v>0.99706056207884064</v>
      </c>
      <c r="F3236" t="str">
        <f t="shared" si="601"/>
        <v>C</v>
      </c>
      <c r="G3236" s="21">
        <v>8.497272727272728</v>
      </c>
      <c r="H3236" s="22">
        <f t="shared" si="602"/>
        <v>5.0983636363636364</v>
      </c>
      <c r="I3236" s="23">
        <v>0.21153846153846151</v>
      </c>
      <c r="J3236" s="23">
        <v>0.57177187489686554</v>
      </c>
      <c r="K3236" s="24">
        <f t="shared" si="603"/>
        <v>2.7029215904215467</v>
      </c>
      <c r="L3236" t="str">
        <f t="shared" si="604"/>
        <v>Z</v>
      </c>
      <c r="M3236" s="10">
        <f t="shared" si="605"/>
        <v>0.9</v>
      </c>
      <c r="N3236" s="24">
        <f t="shared" si="606"/>
        <v>1.2815515655446006</v>
      </c>
      <c r="O3236" s="25">
        <f t="shared" si="607"/>
        <v>1.0362722588784445</v>
      </c>
      <c r="P3236" s="8">
        <f t="shared" si="608"/>
        <v>2</v>
      </c>
      <c r="Q3236" s="8">
        <f t="shared" si="609"/>
        <v>10.999999999999998</v>
      </c>
      <c r="R3236" s="8">
        <f t="shared" si="610"/>
        <v>20.772842890356657</v>
      </c>
      <c r="S3236" s="8">
        <f t="shared" si="611"/>
        <v>21</v>
      </c>
      <c r="T3236" t="s">
        <v>62</v>
      </c>
    </row>
    <row r="3237" spans="1:20" x14ac:dyDescent="0.35">
      <c r="A3237" s="18" t="s">
        <v>6514</v>
      </c>
      <c r="B3237" s="18" t="s">
        <v>6515</v>
      </c>
      <c r="C3237" s="19">
        <v>93.42</v>
      </c>
      <c r="D3237" s="20">
        <f t="shared" si="600"/>
        <v>1.0134784519336462E-5</v>
      </c>
      <c r="E3237" s="10">
        <f>SUM($C$5:C3237)/SUM($C$5:$C$3941)</f>
        <v>0.99707069686336003</v>
      </c>
      <c r="F3237" t="str">
        <f t="shared" si="601"/>
        <v>C</v>
      </c>
      <c r="G3237" s="21">
        <v>8.4927272727272722</v>
      </c>
      <c r="H3237" s="22">
        <f t="shared" si="602"/>
        <v>5.0956363636363635</v>
      </c>
      <c r="I3237" s="23">
        <v>0.21153846153846151</v>
      </c>
      <c r="J3237" s="23">
        <v>0.45746695847847568</v>
      </c>
      <c r="K3237" s="24">
        <f t="shared" si="603"/>
        <v>2.1625710764437036</v>
      </c>
      <c r="L3237" t="str">
        <f t="shared" si="604"/>
        <v>Z</v>
      </c>
      <c r="M3237" s="10">
        <f t="shared" si="605"/>
        <v>0.9</v>
      </c>
      <c r="N3237" s="24">
        <f t="shared" si="606"/>
        <v>1.2815515655446006</v>
      </c>
      <c r="O3237" s="25">
        <f t="shared" si="607"/>
        <v>0.8291074451856365</v>
      </c>
      <c r="P3237" s="8">
        <f t="shared" si="608"/>
        <v>2</v>
      </c>
      <c r="Q3237" s="8">
        <f t="shared" si="609"/>
        <v>10.999999999999998</v>
      </c>
      <c r="R3237" s="8">
        <f t="shared" si="610"/>
        <v>20.778401139162511</v>
      </c>
      <c r="S3237" s="8">
        <f t="shared" si="611"/>
        <v>21</v>
      </c>
      <c r="T3237" t="s">
        <v>62</v>
      </c>
    </row>
    <row r="3238" spans="1:20" x14ac:dyDescent="0.35">
      <c r="A3238" s="18" t="s">
        <v>6516</v>
      </c>
      <c r="B3238" s="18" t="s">
        <v>6517</v>
      </c>
      <c r="C3238" s="19">
        <v>93.22</v>
      </c>
      <c r="D3238" s="20">
        <f t="shared" si="600"/>
        <v>1.0113087271382412E-5</v>
      </c>
      <c r="E3238" s="10">
        <f>SUM($C$5:C3238)/SUM($C$5:$C$3941)</f>
        <v>0.99708080995063142</v>
      </c>
      <c r="F3238" t="str">
        <f t="shared" si="601"/>
        <v>C</v>
      </c>
      <c r="G3238" s="21">
        <v>9.3219999999999992</v>
      </c>
      <c r="H3238" s="22">
        <f t="shared" si="602"/>
        <v>5.5931999999999995</v>
      </c>
      <c r="I3238" s="23">
        <v>0.19230769230769229</v>
      </c>
      <c r="J3238" s="23">
        <v>0.44450728565288072</v>
      </c>
      <c r="K3238" s="24">
        <f t="shared" si="603"/>
        <v>2.3114378853949802</v>
      </c>
      <c r="L3238" t="str">
        <f t="shared" si="604"/>
        <v>Z</v>
      </c>
      <c r="M3238" s="10">
        <f t="shared" si="605"/>
        <v>0.9</v>
      </c>
      <c r="N3238" s="24">
        <f t="shared" si="606"/>
        <v>1.2815515655446006</v>
      </c>
      <c r="O3238" s="25">
        <f t="shared" si="607"/>
        <v>0.80561949479331041</v>
      </c>
      <c r="P3238" s="8">
        <f t="shared" si="608"/>
        <v>2</v>
      </c>
      <c r="Q3238" s="8">
        <f t="shared" si="609"/>
        <v>10</v>
      </c>
      <c r="R3238" s="8">
        <f t="shared" si="610"/>
        <v>18.909708032012762</v>
      </c>
      <c r="S3238" s="8">
        <f t="shared" si="611"/>
        <v>19</v>
      </c>
      <c r="T3238" t="s">
        <v>62</v>
      </c>
    </row>
    <row r="3239" spans="1:20" x14ac:dyDescent="0.35">
      <c r="A3239" s="18" t="s">
        <v>6518</v>
      </c>
      <c r="B3239" s="18" t="s">
        <v>6519</v>
      </c>
      <c r="C3239" s="19">
        <v>92.61</v>
      </c>
      <c r="D3239" s="20">
        <f t="shared" si="600"/>
        <v>1.0046910665122562E-5</v>
      </c>
      <c r="E3239" s="10">
        <f>SUM($C$5:C3239)/SUM($C$5:$C$3941)</f>
        <v>0.9970908568612965</v>
      </c>
      <c r="F3239" t="str">
        <f t="shared" si="601"/>
        <v>C</v>
      </c>
      <c r="G3239" s="21">
        <v>0.56815950920245395</v>
      </c>
      <c r="H3239" s="22">
        <f t="shared" si="602"/>
        <v>0.34089570552147236</v>
      </c>
      <c r="I3239" s="23">
        <v>3.134615384615385</v>
      </c>
      <c r="J3239" s="23">
        <v>16.244490886540461</v>
      </c>
      <c r="K3239" s="24">
        <f t="shared" si="603"/>
        <v>5.1822915711662816</v>
      </c>
      <c r="L3239" t="str">
        <f t="shared" si="604"/>
        <v>Z</v>
      </c>
      <c r="M3239" s="10">
        <f t="shared" si="605"/>
        <v>0.9</v>
      </c>
      <c r="N3239" s="24">
        <f t="shared" si="606"/>
        <v>1.2815515655446006</v>
      </c>
      <c r="O3239" s="25">
        <f t="shared" si="607"/>
        <v>29.44131393024885</v>
      </c>
      <c r="P3239" s="8">
        <f t="shared" si="608"/>
        <v>36</v>
      </c>
      <c r="Q3239" s="8">
        <f t="shared" si="609"/>
        <v>163.00000000000003</v>
      </c>
      <c r="R3239" s="8">
        <f t="shared" si="610"/>
        <v>309.24168781191457</v>
      </c>
      <c r="S3239" s="8">
        <f t="shared" si="611"/>
        <v>310</v>
      </c>
      <c r="T3239" t="s">
        <v>175</v>
      </c>
    </row>
    <row r="3240" spans="1:20" x14ac:dyDescent="0.35">
      <c r="A3240" s="18" t="s">
        <v>6520</v>
      </c>
      <c r="B3240" s="18" t="s">
        <v>6521</v>
      </c>
      <c r="C3240" s="19">
        <v>92.57</v>
      </c>
      <c r="D3240" s="20">
        <f t="shared" si="600"/>
        <v>1.0042571215531752E-5</v>
      </c>
      <c r="E3240" s="10">
        <f>SUM($C$5:C3240)/SUM($C$5:$C$3941)</f>
        <v>0.99710089943251212</v>
      </c>
      <c r="F3240" t="str">
        <f t="shared" si="601"/>
        <v>C</v>
      </c>
      <c r="G3240" s="21">
        <v>0.7980172413793104</v>
      </c>
      <c r="H3240" s="22">
        <f t="shared" si="602"/>
        <v>0.47881034482758622</v>
      </c>
      <c r="I3240" s="23">
        <v>2.2307692307692308</v>
      </c>
      <c r="J3240" s="23">
        <v>8.3092563188983615</v>
      </c>
      <c r="K3240" s="24">
        <f t="shared" si="603"/>
        <v>3.7248390395061621</v>
      </c>
      <c r="L3240" t="str">
        <f t="shared" si="604"/>
        <v>Z</v>
      </c>
      <c r="M3240" s="10">
        <f t="shared" si="605"/>
        <v>0.9</v>
      </c>
      <c r="N3240" s="24">
        <f t="shared" si="606"/>
        <v>1.2815515655446006</v>
      </c>
      <c r="O3240" s="25">
        <f t="shared" si="607"/>
        <v>15.059593158089417</v>
      </c>
      <c r="P3240" s="8">
        <f t="shared" si="608"/>
        <v>20</v>
      </c>
      <c r="Q3240" s="8">
        <f t="shared" si="609"/>
        <v>116</v>
      </c>
      <c r="R3240" s="8">
        <f t="shared" si="610"/>
        <v>220.12138159461693</v>
      </c>
      <c r="S3240" s="8">
        <f t="shared" si="611"/>
        <v>221</v>
      </c>
      <c r="T3240" t="s">
        <v>62</v>
      </c>
    </row>
    <row r="3241" spans="1:20" x14ac:dyDescent="0.35">
      <c r="A3241" s="18" t="s">
        <v>6522</v>
      </c>
      <c r="B3241" s="18" t="s">
        <v>6523</v>
      </c>
      <c r="C3241" s="19">
        <v>92.48</v>
      </c>
      <c r="D3241" s="20">
        <f t="shared" si="600"/>
        <v>1.003280745395243E-5</v>
      </c>
      <c r="E3241" s="10">
        <f>SUM($C$5:C3241)/SUM($C$5:$C$3941)</f>
        <v>0.99711093223996605</v>
      </c>
      <c r="F3241" t="str">
        <f t="shared" si="601"/>
        <v>C</v>
      </c>
      <c r="G3241" s="21">
        <v>2.568888888888889</v>
      </c>
      <c r="H3241" s="22">
        <f t="shared" si="602"/>
        <v>1.5413333333333334</v>
      </c>
      <c r="I3241" s="23">
        <v>0.69230769230769229</v>
      </c>
      <c r="J3241" s="23">
        <v>1.5407976230620899</v>
      </c>
      <c r="K3241" s="24">
        <f t="shared" si="603"/>
        <v>2.2255965666452409</v>
      </c>
      <c r="L3241" t="str">
        <f t="shared" si="604"/>
        <v>Z</v>
      </c>
      <c r="M3241" s="10">
        <f t="shared" si="605"/>
        <v>0.9</v>
      </c>
      <c r="N3241" s="24">
        <f t="shared" si="606"/>
        <v>1.2815515655446006</v>
      </c>
      <c r="O3241" s="25">
        <f t="shared" si="607"/>
        <v>2.7925225136565088</v>
      </c>
      <c r="P3241" s="8">
        <f t="shared" si="608"/>
        <v>5</v>
      </c>
      <c r="Q3241" s="8">
        <f t="shared" si="609"/>
        <v>36</v>
      </c>
      <c r="R3241" s="8">
        <f t="shared" si="610"/>
        <v>68.346764933072052</v>
      </c>
      <c r="S3241" s="8">
        <f t="shared" si="611"/>
        <v>69</v>
      </c>
      <c r="T3241" t="s">
        <v>62</v>
      </c>
    </row>
    <row r="3242" spans="1:20" x14ac:dyDescent="0.35">
      <c r="A3242" s="18" t="s">
        <v>6524</v>
      </c>
      <c r="B3242" s="18" t="s">
        <v>6525</v>
      </c>
      <c r="C3242" s="19">
        <v>92.28</v>
      </c>
      <c r="D3242" s="20">
        <f t="shared" si="600"/>
        <v>1.0011110205998379E-5</v>
      </c>
      <c r="E3242" s="10">
        <f>SUM($C$5:C3242)/SUM($C$5:$C$3941)</f>
        <v>0.99712094335017198</v>
      </c>
      <c r="F3242" t="str">
        <f t="shared" si="601"/>
        <v>C</v>
      </c>
      <c r="G3242" s="21">
        <v>1.2470270270270269</v>
      </c>
      <c r="H3242" s="22">
        <f t="shared" si="602"/>
        <v>0.74821621621621615</v>
      </c>
      <c r="I3242" s="23">
        <v>1.4230769230769229</v>
      </c>
      <c r="J3242" s="23">
        <v>2.6147856647148329</v>
      </c>
      <c r="K3242" s="24">
        <f t="shared" si="603"/>
        <v>1.8374169535833962</v>
      </c>
      <c r="L3242" t="str">
        <f t="shared" si="604"/>
        <v>Y</v>
      </c>
      <c r="M3242" s="10">
        <f t="shared" si="605"/>
        <v>0.9</v>
      </c>
      <c r="N3242" s="24">
        <f t="shared" si="606"/>
        <v>1.2815515655446006</v>
      </c>
      <c r="O3242" s="25">
        <f t="shared" si="607"/>
        <v>4.7390051281304624</v>
      </c>
      <c r="P3242" s="8">
        <f t="shared" si="608"/>
        <v>8</v>
      </c>
      <c r="Q3242" s="8">
        <f t="shared" si="609"/>
        <v>73.999999999999986</v>
      </c>
      <c r="R3242" s="8">
        <f t="shared" si="610"/>
        <v>140.64273375475835</v>
      </c>
      <c r="S3242" s="8">
        <f t="shared" si="611"/>
        <v>141</v>
      </c>
      <c r="T3242" t="s">
        <v>62</v>
      </c>
    </row>
    <row r="3243" spans="1:20" x14ac:dyDescent="0.35">
      <c r="A3243" s="18" t="s">
        <v>6526</v>
      </c>
      <c r="B3243" s="18" t="s">
        <v>6527</v>
      </c>
      <c r="C3243" s="19">
        <v>91.68</v>
      </c>
      <c r="D3243" s="20">
        <f t="shared" si="600"/>
        <v>9.946018462136233E-6</v>
      </c>
      <c r="E3243" s="10">
        <f>SUM($C$5:C3243)/SUM($C$5:$C$3941)</f>
        <v>0.99713088936863414</v>
      </c>
      <c r="F3243" t="str">
        <f t="shared" si="601"/>
        <v>C</v>
      </c>
      <c r="G3243" s="21">
        <v>0.87314285714285711</v>
      </c>
      <c r="H3243" s="22">
        <f t="shared" si="602"/>
        <v>0.52388571428571429</v>
      </c>
      <c r="I3243" s="23">
        <v>2.0192307692307692</v>
      </c>
      <c r="J3243" s="23">
        <v>7.2612060377165966</v>
      </c>
      <c r="K3243" s="24">
        <f t="shared" si="603"/>
        <v>3.5960258472501243</v>
      </c>
      <c r="L3243" t="str">
        <f t="shared" si="604"/>
        <v>Z</v>
      </c>
      <c r="M3243" s="10">
        <f t="shared" si="605"/>
        <v>0.9</v>
      </c>
      <c r="N3243" s="24">
        <f t="shared" si="606"/>
        <v>1.2815515655446006</v>
      </c>
      <c r="O3243" s="25">
        <f t="shared" si="607"/>
        <v>13.160119819191246</v>
      </c>
      <c r="P3243" s="8">
        <f t="shared" si="608"/>
        <v>18</v>
      </c>
      <c r="Q3243" s="8">
        <f t="shared" si="609"/>
        <v>105</v>
      </c>
      <c r="R3243" s="8">
        <f t="shared" si="610"/>
        <v>200.21258335587055</v>
      </c>
      <c r="S3243" s="8">
        <f t="shared" si="611"/>
        <v>201</v>
      </c>
      <c r="T3243" t="s">
        <v>62</v>
      </c>
    </row>
    <row r="3244" spans="1:20" x14ac:dyDescent="0.35">
      <c r="A3244" s="18" t="s">
        <v>6528</v>
      </c>
      <c r="B3244" s="18" t="s">
        <v>6529</v>
      </c>
      <c r="C3244" s="19">
        <v>91.64</v>
      </c>
      <c r="D3244" s="20">
        <f t="shared" si="600"/>
        <v>9.9416790125454229E-6</v>
      </c>
      <c r="E3244" s="10">
        <f>SUM($C$5:C3244)/SUM($C$5:$C$3941)</f>
        <v>0.99714083104764673</v>
      </c>
      <c r="F3244" t="str">
        <f t="shared" si="601"/>
        <v>C</v>
      </c>
      <c r="G3244" s="21">
        <v>7.0492307692307694</v>
      </c>
      <c r="H3244" s="22">
        <f t="shared" si="602"/>
        <v>4.2295384615384615</v>
      </c>
      <c r="I3244" s="23">
        <v>0.25</v>
      </c>
      <c r="J3244" s="23">
        <v>0.90478033299823235</v>
      </c>
      <c r="K3244" s="24">
        <f t="shared" si="603"/>
        <v>3.6191213319929294</v>
      </c>
      <c r="L3244" t="str">
        <f t="shared" si="604"/>
        <v>Z</v>
      </c>
      <c r="M3244" s="10">
        <f t="shared" si="605"/>
        <v>0.9</v>
      </c>
      <c r="N3244" s="24">
        <f t="shared" si="606"/>
        <v>1.2815515655446006</v>
      </c>
      <c r="O3244" s="25">
        <f t="shared" si="607"/>
        <v>1.6398126606594468</v>
      </c>
      <c r="P3244" s="8">
        <f t="shared" si="608"/>
        <v>3</v>
      </c>
      <c r="Q3244" s="8">
        <f t="shared" si="609"/>
        <v>13</v>
      </c>
      <c r="R3244" s="8">
        <f t="shared" si="610"/>
        <v>24.793633929456696</v>
      </c>
      <c r="S3244" s="8">
        <f t="shared" si="611"/>
        <v>25</v>
      </c>
      <c r="T3244" t="s">
        <v>62</v>
      </c>
    </row>
    <row r="3245" spans="1:20" x14ac:dyDescent="0.35">
      <c r="A3245" s="18" t="s">
        <v>6530</v>
      </c>
      <c r="B3245" s="18" t="s">
        <v>6531</v>
      </c>
      <c r="C3245" s="19">
        <v>91.61</v>
      </c>
      <c r="D3245" s="20">
        <f t="shared" si="600"/>
        <v>9.9384244253523144E-6</v>
      </c>
      <c r="E3245" s="10">
        <f>SUM($C$5:C3245)/SUM($C$5:$C$3941)</f>
        <v>0.99715076947207204</v>
      </c>
      <c r="F3245" t="str">
        <f t="shared" si="601"/>
        <v>C</v>
      </c>
      <c r="G3245" s="21">
        <v>0.84045871559633023</v>
      </c>
      <c r="H3245" s="22">
        <f t="shared" si="602"/>
        <v>0.50427522935779812</v>
      </c>
      <c r="I3245" s="23">
        <v>2.0961538461538458</v>
      </c>
      <c r="J3245" s="23">
        <v>4.2989265207455256</v>
      </c>
      <c r="K3245" s="24">
        <f t="shared" si="603"/>
        <v>2.0508640282455723</v>
      </c>
      <c r="L3245" t="str">
        <f t="shared" si="604"/>
        <v>Z</v>
      </c>
      <c r="M3245" s="10">
        <f t="shared" si="605"/>
        <v>0.9</v>
      </c>
      <c r="N3245" s="24">
        <f t="shared" si="606"/>
        <v>1.2815515655446006</v>
      </c>
      <c r="O3245" s="25">
        <f t="shared" si="607"/>
        <v>7.7913211404617826</v>
      </c>
      <c r="P3245" s="8">
        <f t="shared" si="608"/>
        <v>12</v>
      </c>
      <c r="Q3245" s="8">
        <f t="shared" si="609"/>
        <v>108.99999999999999</v>
      </c>
      <c r="R3245" s="8">
        <f t="shared" si="610"/>
        <v>207.91912030052552</v>
      </c>
      <c r="S3245" s="8">
        <f t="shared" si="611"/>
        <v>208</v>
      </c>
      <c r="T3245" t="s">
        <v>62</v>
      </c>
    </row>
    <row r="3246" spans="1:20" x14ac:dyDescent="0.35">
      <c r="A3246" s="18" t="s">
        <v>6532</v>
      </c>
      <c r="B3246" s="18" t="s">
        <v>6533</v>
      </c>
      <c r="C3246" s="19">
        <v>91.46</v>
      </c>
      <c r="D3246" s="20">
        <f t="shared" si="600"/>
        <v>9.9221514893867774E-6</v>
      </c>
      <c r="E3246" s="10">
        <f>SUM($C$5:C3246)/SUM($C$5:$C$3941)</f>
        <v>0.99716069162356147</v>
      </c>
      <c r="F3246" t="str">
        <f t="shared" si="601"/>
        <v>C</v>
      </c>
      <c r="G3246" s="21">
        <v>3.0486666666666671</v>
      </c>
      <c r="H3246" s="22">
        <f t="shared" si="602"/>
        <v>1.8292000000000002</v>
      </c>
      <c r="I3246" s="23">
        <v>0.57692307692307687</v>
      </c>
      <c r="J3246" s="23">
        <v>2.484036514572908</v>
      </c>
      <c r="K3246" s="24">
        <f t="shared" si="603"/>
        <v>4.3056632919263738</v>
      </c>
      <c r="L3246" t="str">
        <f t="shared" si="604"/>
        <v>Z</v>
      </c>
      <c r="M3246" s="10">
        <f t="shared" si="605"/>
        <v>0.9</v>
      </c>
      <c r="N3246" s="24">
        <f t="shared" si="606"/>
        <v>1.2815515655446006</v>
      </c>
      <c r="O3246" s="25">
        <f t="shared" si="607"/>
        <v>4.5020369890654743</v>
      </c>
      <c r="P3246" s="8">
        <f t="shared" si="608"/>
        <v>6</v>
      </c>
      <c r="Q3246" s="8">
        <f t="shared" si="609"/>
        <v>29.999999999999996</v>
      </c>
      <c r="R3246" s="8">
        <f t="shared" si="610"/>
        <v>57.272353347012853</v>
      </c>
      <c r="S3246" s="8">
        <f t="shared" si="611"/>
        <v>58</v>
      </c>
      <c r="T3246" t="s">
        <v>62</v>
      </c>
    </row>
    <row r="3247" spans="1:20" x14ac:dyDescent="0.35">
      <c r="A3247" s="18" t="s">
        <v>6534</v>
      </c>
      <c r="B3247" s="18" t="s">
        <v>6535</v>
      </c>
      <c r="C3247" s="19">
        <v>91.45</v>
      </c>
      <c r="D3247" s="20">
        <f t="shared" si="600"/>
        <v>9.9210666269890757E-6</v>
      </c>
      <c r="E3247" s="10">
        <f>SUM($C$5:C3247)/SUM($C$5:$C$3941)</f>
        <v>0.99717061269018836</v>
      </c>
      <c r="F3247" t="str">
        <f t="shared" si="601"/>
        <v>C</v>
      </c>
      <c r="G3247" s="21">
        <v>2.9500000000000011</v>
      </c>
      <c r="H3247" s="22">
        <f t="shared" si="602"/>
        <v>1.7700000000000007</v>
      </c>
      <c r="I3247" s="23">
        <v>0.59615384615384615</v>
      </c>
      <c r="J3247" s="23">
        <v>1.7064998622293639</v>
      </c>
      <c r="K3247" s="24">
        <f t="shared" si="603"/>
        <v>2.8625158979331267</v>
      </c>
      <c r="L3247" t="str">
        <f t="shared" si="604"/>
        <v>Z</v>
      </c>
      <c r="M3247" s="10">
        <f t="shared" si="605"/>
        <v>0.9</v>
      </c>
      <c r="N3247" s="24">
        <f t="shared" si="606"/>
        <v>1.2815515655446006</v>
      </c>
      <c r="O3247" s="25">
        <f t="shared" si="607"/>
        <v>3.0928391980230847</v>
      </c>
      <c r="P3247" s="8">
        <f t="shared" si="608"/>
        <v>5</v>
      </c>
      <c r="Q3247" s="8">
        <f t="shared" si="609"/>
        <v>31</v>
      </c>
      <c r="R3247" s="8">
        <f t="shared" si="610"/>
        <v>59.184667429639752</v>
      </c>
      <c r="S3247" s="8">
        <f t="shared" si="611"/>
        <v>60</v>
      </c>
      <c r="T3247" t="s">
        <v>62</v>
      </c>
    </row>
    <row r="3248" spans="1:20" x14ac:dyDescent="0.35">
      <c r="A3248" s="18" t="s">
        <v>6536</v>
      </c>
      <c r="B3248" s="18" t="s">
        <v>6537</v>
      </c>
      <c r="C3248" s="19">
        <v>91.43</v>
      </c>
      <c r="D3248" s="20">
        <f t="shared" si="600"/>
        <v>9.9188969021936707E-6</v>
      </c>
      <c r="E3248" s="10">
        <f>SUM($C$5:C3248)/SUM($C$5:$C$3941)</f>
        <v>0.99718053158709052</v>
      </c>
      <c r="F3248" t="str">
        <f t="shared" si="601"/>
        <v>C</v>
      </c>
      <c r="G3248" s="21">
        <v>2.5397222222222222</v>
      </c>
      <c r="H3248" s="22">
        <f t="shared" si="602"/>
        <v>1.5238333333333334</v>
      </c>
      <c r="I3248" s="23">
        <v>0.69230769230769229</v>
      </c>
      <c r="J3248" s="23">
        <v>1.915248015869645</v>
      </c>
      <c r="K3248" s="24">
        <f t="shared" si="603"/>
        <v>2.7664693562561538</v>
      </c>
      <c r="L3248" t="str">
        <f t="shared" si="604"/>
        <v>Z</v>
      </c>
      <c r="M3248" s="10">
        <f t="shared" si="605"/>
        <v>0.9</v>
      </c>
      <c r="N3248" s="24">
        <f t="shared" si="606"/>
        <v>1.2815515655446006</v>
      </c>
      <c r="O3248" s="25">
        <f t="shared" si="607"/>
        <v>3.4711717642209901</v>
      </c>
      <c r="P3248" s="8">
        <f t="shared" si="608"/>
        <v>5</v>
      </c>
      <c r="Q3248" s="8">
        <f t="shared" si="609"/>
        <v>36</v>
      </c>
      <c r="R3248" s="8">
        <f t="shared" si="610"/>
        <v>68.738098410041474</v>
      </c>
      <c r="S3248" s="8">
        <f t="shared" si="611"/>
        <v>69</v>
      </c>
      <c r="T3248" t="s">
        <v>175</v>
      </c>
    </row>
    <row r="3249" spans="1:20" x14ac:dyDescent="0.35">
      <c r="A3249" s="18" t="s">
        <v>6538</v>
      </c>
      <c r="B3249" s="18" t="s">
        <v>6539</v>
      </c>
      <c r="C3249" s="19">
        <v>91.37</v>
      </c>
      <c r="D3249" s="20">
        <f t="shared" si="600"/>
        <v>9.9123877278074556E-6</v>
      </c>
      <c r="E3249" s="10">
        <f>SUM($C$5:C3249)/SUM($C$5:$C$3941)</f>
        <v>0.99719044397481826</v>
      </c>
      <c r="F3249" t="str">
        <f t="shared" si="601"/>
        <v>C</v>
      </c>
      <c r="G3249" s="21">
        <v>0.51621468926553671</v>
      </c>
      <c r="H3249" s="22">
        <f t="shared" si="602"/>
        <v>0.30972881355932202</v>
      </c>
      <c r="I3249" s="23">
        <v>3.4038461538461542</v>
      </c>
      <c r="J3249" s="23">
        <v>13.984949354447281</v>
      </c>
      <c r="K3249" s="24">
        <f t="shared" si="603"/>
        <v>4.108572691702026</v>
      </c>
      <c r="L3249" t="str">
        <f t="shared" si="604"/>
        <v>Z</v>
      </c>
      <c r="M3249" s="10">
        <f t="shared" si="605"/>
        <v>0.9</v>
      </c>
      <c r="N3249" s="24">
        <f t="shared" si="606"/>
        <v>1.2815515655446006</v>
      </c>
      <c r="O3249" s="25">
        <f t="shared" si="607"/>
        <v>25.34614886478596</v>
      </c>
      <c r="P3249" s="8">
        <f t="shared" si="608"/>
        <v>33</v>
      </c>
      <c r="Q3249" s="8">
        <f t="shared" si="609"/>
        <v>177.00000000000003</v>
      </c>
      <c r="R3249" s="8">
        <f t="shared" si="610"/>
        <v>338.07326394408273</v>
      </c>
      <c r="S3249" s="8">
        <f t="shared" si="611"/>
        <v>339</v>
      </c>
      <c r="T3249" t="s">
        <v>62</v>
      </c>
    </row>
    <row r="3250" spans="1:20" x14ac:dyDescent="0.35">
      <c r="A3250" s="18" t="s">
        <v>6540</v>
      </c>
      <c r="B3250" s="18" t="s">
        <v>6541</v>
      </c>
      <c r="C3250" s="19">
        <v>91.2</v>
      </c>
      <c r="D3250" s="20">
        <f t="shared" si="600"/>
        <v>9.8939450670465135E-6</v>
      </c>
      <c r="E3250" s="10">
        <f>SUM($C$5:C3250)/SUM($C$5:$C$3941)</f>
        <v>0.99720033791988527</v>
      </c>
      <c r="F3250" t="str">
        <f t="shared" si="601"/>
        <v>C</v>
      </c>
      <c r="G3250" s="21">
        <v>0.55272727272727273</v>
      </c>
      <c r="H3250" s="22">
        <f t="shared" si="602"/>
        <v>0.33163636363636362</v>
      </c>
      <c r="I3250" s="23">
        <v>3.1730769230769229</v>
      </c>
      <c r="J3250" s="23">
        <v>4.5663782097797299</v>
      </c>
      <c r="K3250" s="24">
        <f t="shared" si="603"/>
        <v>1.4391010115669451</v>
      </c>
      <c r="L3250" t="str">
        <f t="shared" si="604"/>
        <v>Y</v>
      </c>
      <c r="M3250" s="10">
        <f t="shared" si="605"/>
        <v>0.9</v>
      </c>
      <c r="N3250" s="24">
        <f t="shared" si="606"/>
        <v>1.2815515655446006</v>
      </c>
      <c r="O3250" s="25">
        <f t="shared" si="607"/>
        <v>8.2760472665698952</v>
      </c>
      <c r="P3250" s="8">
        <f t="shared" si="608"/>
        <v>15</v>
      </c>
      <c r="Q3250" s="8">
        <f t="shared" si="609"/>
        <v>165</v>
      </c>
      <c r="R3250" s="8">
        <f t="shared" si="610"/>
        <v>315.44663407202245</v>
      </c>
      <c r="S3250" s="8">
        <f t="shared" si="611"/>
        <v>316</v>
      </c>
      <c r="T3250" t="s">
        <v>62</v>
      </c>
    </row>
    <row r="3251" spans="1:20" x14ac:dyDescent="0.35">
      <c r="A3251" s="18" t="s">
        <v>6542</v>
      </c>
      <c r="B3251" s="18" t="s">
        <v>6543</v>
      </c>
      <c r="C3251" s="19">
        <v>90.95</v>
      </c>
      <c r="D3251" s="20">
        <f t="shared" si="600"/>
        <v>9.8668235071039512E-6</v>
      </c>
      <c r="E3251" s="10">
        <f>SUM($C$5:C3251)/SUM($C$5:$C$3941)</f>
        <v>0.99721020474339228</v>
      </c>
      <c r="F3251" t="str">
        <f t="shared" si="601"/>
        <v>C</v>
      </c>
      <c r="G3251" s="21">
        <v>0.85801886792452819</v>
      </c>
      <c r="H3251" s="22">
        <f t="shared" si="602"/>
        <v>0.51481132075471692</v>
      </c>
      <c r="I3251" s="23">
        <v>2.0384615384615379</v>
      </c>
      <c r="J3251" s="23">
        <v>4.8424654977119781</v>
      </c>
      <c r="K3251" s="24">
        <f t="shared" si="603"/>
        <v>2.375549112085122</v>
      </c>
      <c r="L3251" t="str">
        <f t="shared" si="604"/>
        <v>Z</v>
      </c>
      <c r="M3251" s="10">
        <f t="shared" si="605"/>
        <v>0.9</v>
      </c>
      <c r="N3251" s="24">
        <f t="shared" si="606"/>
        <v>1.2815515655446006</v>
      </c>
      <c r="O3251" s="25">
        <f t="shared" si="607"/>
        <v>8.7764244450814832</v>
      </c>
      <c r="P3251" s="8">
        <f t="shared" si="608"/>
        <v>13</v>
      </c>
      <c r="Q3251" s="8">
        <f t="shared" si="609"/>
        <v>105.99999999999997</v>
      </c>
      <c r="R3251" s="8">
        <f t="shared" si="610"/>
        <v>202.92889297890559</v>
      </c>
      <c r="S3251" s="8">
        <f t="shared" si="611"/>
        <v>203</v>
      </c>
      <c r="T3251" t="s">
        <v>175</v>
      </c>
    </row>
    <row r="3252" spans="1:20" x14ac:dyDescent="0.35">
      <c r="A3252" s="18" t="s">
        <v>6544</v>
      </c>
      <c r="B3252" s="18" t="s">
        <v>6545</v>
      </c>
      <c r="C3252" s="19">
        <v>90.78</v>
      </c>
      <c r="D3252" s="20">
        <f t="shared" si="600"/>
        <v>9.8483808463430092E-6</v>
      </c>
      <c r="E3252" s="10">
        <f>SUM($C$5:C3252)/SUM($C$5:$C$3941)</f>
        <v>0.99722005312423856</v>
      </c>
      <c r="F3252" t="str">
        <f t="shared" si="601"/>
        <v>C</v>
      </c>
      <c r="G3252" s="21">
        <v>5.043333333333333</v>
      </c>
      <c r="H3252" s="22">
        <f t="shared" si="602"/>
        <v>3.0259999999999998</v>
      </c>
      <c r="I3252" s="23">
        <v>0.34615384615384609</v>
      </c>
      <c r="J3252" s="23">
        <v>1.1527395397293809</v>
      </c>
      <c r="K3252" s="24">
        <f t="shared" si="603"/>
        <v>3.3301364481071012</v>
      </c>
      <c r="L3252" t="str">
        <f t="shared" si="604"/>
        <v>Z</v>
      </c>
      <c r="M3252" s="10">
        <f t="shared" si="605"/>
        <v>0.9</v>
      </c>
      <c r="N3252" s="24">
        <f t="shared" si="606"/>
        <v>1.2815515655446006</v>
      </c>
      <c r="O3252" s="25">
        <f t="shared" si="607"/>
        <v>2.0892108534532827</v>
      </c>
      <c r="P3252" s="8">
        <f t="shared" si="608"/>
        <v>3</v>
      </c>
      <c r="Q3252" s="8">
        <f t="shared" si="609"/>
        <v>17.999999999999996</v>
      </c>
      <c r="R3252" s="8">
        <f t="shared" si="610"/>
        <v>34.491873809487693</v>
      </c>
      <c r="S3252" s="8">
        <f t="shared" si="611"/>
        <v>35</v>
      </c>
      <c r="T3252" t="s">
        <v>62</v>
      </c>
    </row>
    <row r="3253" spans="1:20" x14ac:dyDescent="0.35">
      <c r="A3253" s="18" t="s">
        <v>6546</v>
      </c>
      <c r="B3253" s="18" t="s">
        <v>6547</v>
      </c>
      <c r="C3253" s="19">
        <v>90.72</v>
      </c>
      <c r="D3253" s="20">
        <f t="shared" si="600"/>
        <v>9.841871671956794E-6</v>
      </c>
      <c r="E3253" s="10">
        <f>SUM($C$5:C3253)/SUM($C$5:$C$3941)</f>
        <v>0.99722989499591053</v>
      </c>
      <c r="F3253" t="str">
        <f t="shared" si="601"/>
        <v>C</v>
      </c>
      <c r="G3253" s="21">
        <v>5.04</v>
      </c>
      <c r="H3253" s="22">
        <f t="shared" si="602"/>
        <v>3.024</v>
      </c>
      <c r="I3253" s="23">
        <v>0.34615384615384609</v>
      </c>
      <c r="J3253" s="23">
        <v>2.3588350014578312</v>
      </c>
      <c r="K3253" s="24">
        <f t="shared" si="603"/>
        <v>6.8144122264337357</v>
      </c>
      <c r="L3253" t="str">
        <f t="shared" si="604"/>
        <v>Z</v>
      </c>
      <c r="M3253" s="10">
        <f t="shared" si="605"/>
        <v>0.9</v>
      </c>
      <c r="N3253" s="24">
        <f t="shared" si="606"/>
        <v>1.2815515655446006</v>
      </c>
      <c r="O3253" s="25">
        <f t="shared" si="607"/>
        <v>4.2751233185842832</v>
      </c>
      <c r="P3253" s="8">
        <f t="shared" si="608"/>
        <v>5</v>
      </c>
      <c r="Q3253" s="8">
        <f t="shared" si="609"/>
        <v>17.999999999999996</v>
      </c>
      <c r="R3253" s="8">
        <f t="shared" si="610"/>
        <v>34.503277967117704</v>
      </c>
      <c r="S3253" s="8">
        <f t="shared" si="611"/>
        <v>35</v>
      </c>
      <c r="T3253" t="s">
        <v>175</v>
      </c>
    </row>
    <row r="3254" spans="1:20" x14ac:dyDescent="0.35">
      <c r="A3254" s="18" t="s">
        <v>6548</v>
      </c>
      <c r="B3254" s="18" t="s">
        <v>6549</v>
      </c>
      <c r="C3254" s="19">
        <v>89.99</v>
      </c>
      <c r="D3254" s="20">
        <f t="shared" si="600"/>
        <v>9.762676716924514E-6</v>
      </c>
      <c r="E3254" s="10">
        <f>SUM($C$5:C3254)/SUM($C$5:$C$3941)</f>
        <v>0.99723965767262757</v>
      </c>
      <c r="F3254" t="str">
        <f t="shared" si="601"/>
        <v>C</v>
      </c>
      <c r="G3254" s="21">
        <v>0.2856825396825397</v>
      </c>
      <c r="H3254" s="22">
        <f t="shared" si="602"/>
        <v>0.17140952380952382</v>
      </c>
      <c r="I3254" s="23">
        <v>6.0576923076923066</v>
      </c>
      <c r="J3254" s="23">
        <v>9.7727381145925651</v>
      </c>
      <c r="K3254" s="24">
        <f t="shared" si="603"/>
        <v>1.6132774030438524</v>
      </c>
      <c r="L3254" t="str">
        <f t="shared" si="604"/>
        <v>Y</v>
      </c>
      <c r="M3254" s="10">
        <f t="shared" si="605"/>
        <v>0.9</v>
      </c>
      <c r="N3254" s="24">
        <f t="shared" si="606"/>
        <v>1.2815515655446006</v>
      </c>
      <c r="O3254" s="25">
        <f t="shared" si="607"/>
        <v>17.711989424563818</v>
      </c>
      <c r="P3254" s="8">
        <f t="shared" si="608"/>
        <v>30</v>
      </c>
      <c r="Q3254" s="8">
        <f t="shared" si="609"/>
        <v>314.99999999999994</v>
      </c>
      <c r="R3254" s="8">
        <f t="shared" si="610"/>
        <v>606.25146422163346</v>
      </c>
      <c r="S3254" s="8">
        <f t="shared" si="611"/>
        <v>607</v>
      </c>
      <c r="T3254" t="s">
        <v>62</v>
      </c>
    </row>
    <row r="3255" spans="1:20" x14ac:dyDescent="0.35">
      <c r="A3255" s="18" t="s">
        <v>6550</v>
      </c>
      <c r="B3255" s="18" t="s">
        <v>6551</v>
      </c>
      <c r="C3255" s="19">
        <v>89.94</v>
      </c>
      <c r="D3255" s="20">
        <f t="shared" si="600"/>
        <v>9.7572524049360022E-6</v>
      </c>
      <c r="E3255" s="10">
        <f>SUM($C$5:C3255)/SUM($C$5:$C$3941)</f>
        <v>0.99724941492503238</v>
      </c>
      <c r="F3255" t="str">
        <f t="shared" si="601"/>
        <v>C</v>
      </c>
      <c r="G3255" s="21">
        <v>0.88176470588235289</v>
      </c>
      <c r="H3255" s="22">
        <f t="shared" si="602"/>
        <v>0.52905882352941169</v>
      </c>
      <c r="I3255" s="23">
        <v>1.961538461538461</v>
      </c>
      <c r="J3255" s="23">
        <v>5.1333646744454704</v>
      </c>
      <c r="K3255" s="24">
        <f t="shared" si="603"/>
        <v>2.6170094418741621</v>
      </c>
      <c r="L3255" t="str">
        <f t="shared" si="604"/>
        <v>Z</v>
      </c>
      <c r="M3255" s="10">
        <f t="shared" si="605"/>
        <v>0.9</v>
      </c>
      <c r="N3255" s="24">
        <f t="shared" si="606"/>
        <v>1.2815515655446006</v>
      </c>
      <c r="O3255" s="25">
        <f t="shared" si="607"/>
        <v>9.3036465072612131</v>
      </c>
      <c r="P3255" s="8">
        <f t="shared" si="608"/>
        <v>14</v>
      </c>
      <c r="Q3255" s="8">
        <f t="shared" si="609"/>
        <v>101.99999999999997</v>
      </c>
      <c r="R3255" s="8">
        <f t="shared" si="610"/>
        <v>196.36455728968261</v>
      </c>
      <c r="S3255" s="8">
        <f t="shared" si="611"/>
        <v>197</v>
      </c>
      <c r="T3255" t="s">
        <v>62</v>
      </c>
    </row>
    <row r="3256" spans="1:20" x14ac:dyDescent="0.35">
      <c r="A3256" s="18" t="s">
        <v>6552</v>
      </c>
      <c r="B3256" s="18" t="s">
        <v>6553</v>
      </c>
      <c r="C3256" s="19">
        <v>89.54</v>
      </c>
      <c r="D3256" s="20">
        <f t="shared" si="600"/>
        <v>9.7138579090279046E-6</v>
      </c>
      <c r="E3256" s="10">
        <f>SUM($C$5:C3256)/SUM($C$5:$C$3941)</f>
        <v>0.99725912878294132</v>
      </c>
      <c r="F3256" t="str">
        <f t="shared" si="601"/>
        <v>C</v>
      </c>
      <c r="G3256" s="21">
        <v>4.07</v>
      </c>
      <c r="H3256" s="22">
        <f t="shared" si="602"/>
        <v>2.4420000000000002</v>
      </c>
      <c r="I3256" s="23">
        <v>0.42307692307692307</v>
      </c>
      <c r="J3256" s="23">
        <v>0.99697884505952727</v>
      </c>
      <c r="K3256" s="24">
        <f t="shared" si="603"/>
        <v>2.3564954519588825</v>
      </c>
      <c r="L3256" t="str">
        <f t="shared" si="604"/>
        <v>Z</v>
      </c>
      <c r="M3256" s="10">
        <f t="shared" si="605"/>
        <v>0.9</v>
      </c>
      <c r="N3256" s="24">
        <f t="shared" si="606"/>
        <v>1.2815515655446006</v>
      </c>
      <c r="O3256" s="25">
        <f t="shared" si="607"/>
        <v>1.806912101107131</v>
      </c>
      <c r="P3256" s="8">
        <f t="shared" si="608"/>
        <v>3</v>
      </c>
      <c r="Q3256" s="8">
        <f t="shared" si="609"/>
        <v>22</v>
      </c>
      <c r="R3256" s="8">
        <f t="shared" si="610"/>
        <v>42.447635997800887</v>
      </c>
      <c r="S3256" s="8">
        <f t="shared" si="611"/>
        <v>43</v>
      </c>
      <c r="T3256" t="s">
        <v>62</v>
      </c>
    </row>
    <row r="3257" spans="1:20" x14ac:dyDescent="0.35">
      <c r="A3257" s="18" t="s">
        <v>6554</v>
      </c>
      <c r="B3257" s="18" t="s">
        <v>6555</v>
      </c>
      <c r="C3257" s="19">
        <v>89.25</v>
      </c>
      <c r="D3257" s="20">
        <f t="shared" si="600"/>
        <v>9.6823968994945323E-6</v>
      </c>
      <c r="E3257" s="10">
        <f>SUM($C$5:C3257)/SUM($C$5:$C$3941)</f>
        <v>0.99726881117984079</v>
      </c>
      <c r="F3257" t="str">
        <f t="shared" si="601"/>
        <v>C</v>
      </c>
      <c r="G3257" s="21">
        <v>12.75</v>
      </c>
      <c r="H3257" s="22">
        <f t="shared" si="602"/>
        <v>7.6499999999999995</v>
      </c>
      <c r="I3257" s="23">
        <v>0.13461538461538461</v>
      </c>
      <c r="J3257" s="23">
        <v>0.34464225008403487</v>
      </c>
      <c r="K3257" s="24">
        <f t="shared" si="603"/>
        <v>2.5601995720528308</v>
      </c>
      <c r="L3257" t="str">
        <f t="shared" si="604"/>
        <v>Z</v>
      </c>
      <c r="M3257" s="10">
        <f t="shared" si="605"/>
        <v>0.9</v>
      </c>
      <c r="N3257" s="24">
        <f t="shared" si="606"/>
        <v>1.2815515655446006</v>
      </c>
      <c r="O3257" s="25">
        <f t="shared" si="607"/>
        <v>0.62462534216806831</v>
      </c>
      <c r="P3257" s="8">
        <f t="shared" si="608"/>
        <v>1</v>
      </c>
      <c r="Q3257" s="8">
        <f t="shared" si="609"/>
        <v>7</v>
      </c>
      <c r="R3257" s="8">
        <f t="shared" si="610"/>
        <v>13.527990831890463</v>
      </c>
      <c r="S3257" s="8">
        <f t="shared" si="611"/>
        <v>14</v>
      </c>
      <c r="T3257" t="s">
        <v>62</v>
      </c>
    </row>
    <row r="3258" spans="1:20" x14ac:dyDescent="0.35">
      <c r="A3258" s="18" t="s">
        <v>6556</v>
      </c>
      <c r="B3258" s="18" t="s">
        <v>6557</v>
      </c>
      <c r="C3258" s="19">
        <v>89.12</v>
      </c>
      <c r="D3258" s="20">
        <f t="shared" si="600"/>
        <v>9.6682936883244003E-6</v>
      </c>
      <c r="E3258" s="10">
        <f>SUM($C$5:C3258)/SUM($C$5:$C$3941)</f>
        <v>0.9972784794735291</v>
      </c>
      <c r="F3258" t="str">
        <f t="shared" si="601"/>
        <v>C</v>
      </c>
      <c r="G3258" s="21">
        <v>1.172631578947368</v>
      </c>
      <c r="H3258" s="22">
        <f t="shared" si="602"/>
        <v>0.70357894736842075</v>
      </c>
      <c r="I3258" s="23">
        <v>1.461538461538461</v>
      </c>
      <c r="J3258" s="23">
        <v>2.7041111653499259</v>
      </c>
      <c r="K3258" s="24">
        <f t="shared" si="603"/>
        <v>1.8501813236604763</v>
      </c>
      <c r="L3258" t="str">
        <f t="shared" si="604"/>
        <v>Y</v>
      </c>
      <c r="M3258" s="10">
        <f t="shared" si="605"/>
        <v>0.9</v>
      </c>
      <c r="N3258" s="24">
        <f t="shared" si="606"/>
        <v>1.2815515655446006</v>
      </c>
      <c r="O3258" s="25">
        <f t="shared" si="607"/>
        <v>4.9008975582806373</v>
      </c>
      <c r="P3258" s="8">
        <f t="shared" si="608"/>
        <v>8</v>
      </c>
      <c r="Q3258" s="8">
        <f t="shared" si="609"/>
        <v>75.999999999999972</v>
      </c>
      <c r="R3258" s="8">
        <f t="shared" si="610"/>
        <v>146.98241405654991</v>
      </c>
      <c r="S3258" s="8">
        <f t="shared" si="611"/>
        <v>147</v>
      </c>
      <c r="T3258" t="s">
        <v>62</v>
      </c>
    </row>
    <row r="3259" spans="1:20" x14ac:dyDescent="0.35">
      <c r="A3259" s="18" t="s">
        <v>6558</v>
      </c>
      <c r="B3259" s="18" t="s">
        <v>6559</v>
      </c>
      <c r="C3259" s="19">
        <v>88.5</v>
      </c>
      <c r="D3259" s="20">
        <f t="shared" si="600"/>
        <v>9.6010322196668472E-6</v>
      </c>
      <c r="E3259" s="10">
        <f>SUM($C$5:C3259)/SUM($C$5:$C$3941)</f>
        <v>0.99728808050574869</v>
      </c>
      <c r="F3259" t="str">
        <f t="shared" si="601"/>
        <v>C</v>
      </c>
      <c r="G3259" s="21">
        <v>2.9500000000000011</v>
      </c>
      <c r="H3259" s="22">
        <f t="shared" si="602"/>
        <v>1.7700000000000007</v>
      </c>
      <c r="I3259" s="23">
        <v>0.57692307692307687</v>
      </c>
      <c r="J3259" s="23">
        <v>1.1605636535609829</v>
      </c>
      <c r="K3259" s="24">
        <f t="shared" si="603"/>
        <v>2.0116436661723704</v>
      </c>
      <c r="L3259" t="str">
        <f t="shared" si="604"/>
        <v>Z</v>
      </c>
      <c r="M3259" s="10">
        <f t="shared" si="605"/>
        <v>0.9</v>
      </c>
      <c r="N3259" s="24">
        <f t="shared" si="606"/>
        <v>1.2815515655446006</v>
      </c>
      <c r="O3259" s="25">
        <f t="shared" si="607"/>
        <v>2.1033911803807985</v>
      </c>
      <c r="P3259" s="8">
        <f t="shared" si="608"/>
        <v>4</v>
      </c>
      <c r="Q3259" s="8">
        <f t="shared" si="609"/>
        <v>29.999999999999996</v>
      </c>
      <c r="R3259" s="8">
        <f t="shared" si="610"/>
        <v>58.222250973958182</v>
      </c>
      <c r="S3259" s="8">
        <f t="shared" si="611"/>
        <v>59</v>
      </c>
      <c r="T3259" t="s">
        <v>62</v>
      </c>
    </row>
    <row r="3260" spans="1:20" x14ac:dyDescent="0.35">
      <c r="A3260" s="18" t="s">
        <v>6560</v>
      </c>
      <c r="B3260" s="18" t="s">
        <v>6561</v>
      </c>
      <c r="C3260" s="19">
        <v>88.5</v>
      </c>
      <c r="D3260" s="20">
        <f t="shared" si="600"/>
        <v>9.6010322196668472E-6</v>
      </c>
      <c r="E3260" s="10">
        <f>SUM($C$5:C3260)/SUM($C$5:$C$3941)</f>
        <v>0.99729768153796838</v>
      </c>
      <c r="F3260" t="str">
        <f t="shared" si="601"/>
        <v>C</v>
      </c>
      <c r="G3260" s="21">
        <v>2.9500000000000011</v>
      </c>
      <c r="H3260" s="22">
        <f t="shared" si="602"/>
        <v>1.7700000000000007</v>
      </c>
      <c r="I3260" s="23">
        <v>0.57692307692307687</v>
      </c>
      <c r="J3260" s="23">
        <v>2.460241928532231</v>
      </c>
      <c r="K3260" s="24">
        <f t="shared" si="603"/>
        <v>4.2644193427892008</v>
      </c>
      <c r="L3260" t="str">
        <f t="shared" si="604"/>
        <v>Z</v>
      </c>
      <c r="M3260" s="10">
        <f t="shared" si="605"/>
        <v>0.9</v>
      </c>
      <c r="N3260" s="24">
        <f t="shared" si="606"/>
        <v>1.2815515655446006</v>
      </c>
      <c r="O3260" s="25">
        <f t="shared" si="607"/>
        <v>4.458911976262252</v>
      </c>
      <c r="P3260" s="8">
        <f t="shared" si="608"/>
        <v>6</v>
      </c>
      <c r="Q3260" s="8">
        <f t="shared" si="609"/>
        <v>29.999999999999996</v>
      </c>
      <c r="R3260" s="8">
        <f t="shared" si="610"/>
        <v>58.222250973958182</v>
      </c>
      <c r="S3260" s="8">
        <f t="shared" si="611"/>
        <v>59</v>
      </c>
      <c r="T3260" t="s">
        <v>62</v>
      </c>
    </row>
    <row r="3261" spans="1:20" x14ac:dyDescent="0.35">
      <c r="A3261" s="18" t="s">
        <v>6562</v>
      </c>
      <c r="B3261" s="18" t="s">
        <v>6563</v>
      </c>
      <c r="C3261" s="19">
        <v>88.5</v>
      </c>
      <c r="D3261" s="20">
        <f t="shared" si="600"/>
        <v>9.6010322196668472E-6</v>
      </c>
      <c r="E3261" s="10">
        <f>SUM($C$5:C3261)/SUM($C$5:$C$3941)</f>
        <v>0.99730728257018808</v>
      </c>
      <c r="F3261" t="str">
        <f t="shared" si="601"/>
        <v>C</v>
      </c>
      <c r="G3261" s="21">
        <v>2.9500000000000011</v>
      </c>
      <c r="H3261" s="22">
        <f t="shared" si="602"/>
        <v>1.7700000000000007</v>
      </c>
      <c r="I3261" s="23">
        <v>0.57692307692307687</v>
      </c>
      <c r="J3261" s="23">
        <v>1.4864901923679259</v>
      </c>
      <c r="K3261" s="24">
        <f t="shared" si="603"/>
        <v>2.5765830001044052</v>
      </c>
      <c r="L3261" t="str">
        <f t="shared" si="604"/>
        <v>Z</v>
      </c>
      <c r="M3261" s="10">
        <f t="shared" si="605"/>
        <v>0.9</v>
      </c>
      <c r="N3261" s="24">
        <f t="shared" si="606"/>
        <v>1.2815515655446006</v>
      </c>
      <c r="O3261" s="25">
        <f t="shared" si="607"/>
        <v>2.6940963994138718</v>
      </c>
      <c r="P3261" s="8">
        <f t="shared" si="608"/>
        <v>4</v>
      </c>
      <c r="Q3261" s="8">
        <f t="shared" si="609"/>
        <v>29.999999999999996</v>
      </c>
      <c r="R3261" s="8">
        <f t="shared" si="610"/>
        <v>58.222250973958182</v>
      </c>
      <c r="S3261" s="8">
        <f t="shared" si="611"/>
        <v>59</v>
      </c>
      <c r="T3261" t="s">
        <v>62</v>
      </c>
    </row>
    <row r="3262" spans="1:20" x14ac:dyDescent="0.35">
      <c r="A3262" s="18" t="s">
        <v>6564</v>
      </c>
      <c r="B3262" s="18" t="s">
        <v>6565</v>
      </c>
      <c r="C3262" s="19">
        <v>88.4</v>
      </c>
      <c r="D3262" s="20">
        <f t="shared" si="600"/>
        <v>9.5901835956898236E-6</v>
      </c>
      <c r="E3262" s="10">
        <f>SUM($C$5:C3262)/SUM($C$5:$C$3941)</f>
        <v>0.99731687275378378</v>
      </c>
      <c r="F3262" t="str">
        <f t="shared" si="601"/>
        <v>C</v>
      </c>
      <c r="G3262" s="21">
        <v>0.85000000000000009</v>
      </c>
      <c r="H3262" s="22">
        <f t="shared" si="602"/>
        <v>0.51</v>
      </c>
      <c r="I3262" s="23">
        <v>2</v>
      </c>
      <c r="J3262" s="23">
        <v>9.5650507619369893</v>
      </c>
      <c r="K3262" s="24">
        <f t="shared" si="603"/>
        <v>4.7825253809684947</v>
      </c>
      <c r="L3262" t="str">
        <f t="shared" si="604"/>
        <v>Z</v>
      </c>
      <c r="M3262" s="10">
        <f t="shared" si="605"/>
        <v>0.9</v>
      </c>
      <c r="N3262" s="24">
        <f t="shared" si="606"/>
        <v>1.2815515655446006</v>
      </c>
      <c r="O3262" s="25">
        <f t="shared" si="607"/>
        <v>17.33557944092183</v>
      </c>
      <c r="P3262" s="8">
        <f t="shared" si="608"/>
        <v>22</v>
      </c>
      <c r="Q3262" s="8">
        <f t="shared" si="609"/>
        <v>104</v>
      </c>
      <c r="R3262" s="8">
        <f t="shared" si="610"/>
        <v>201.95126571896051</v>
      </c>
      <c r="S3262" s="8">
        <f t="shared" si="611"/>
        <v>202</v>
      </c>
      <c r="T3262" t="s">
        <v>175</v>
      </c>
    </row>
    <row r="3263" spans="1:20" x14ac:dyDescent="0.35">
      <c r="A3263" s="18" t="s">
        <v>6566</v>
      </c>
      <c r="B3263" s="18" t="s">
        <v>6567</v>
      </c>
      <c r="C3263" s="19">
        <v>88.1</v>
      </c>
      <c r="D3263" s="20">
        <f t="shared" si="600"/>
        <v>9.5576377237587479E-6</v>
      </c>
      <c r="E3263" s="10">
        <f>SUM($C$5:C3263)/SUM($C$5:$C$3941)</f>
        <v>0.99732643039150748</v>
      </c>
      <c r="F3263" t="str">
        <f t="shared" si="601"/>
        <v>C</v>
      </c>
      <c r="G3263" s="21">
        <v>1.0876543209876539</v>
      </c>
      <c r="H3263" s="22">
        <f t="shared" si="602"/>
        <v>0.65259259259259228</v>
      </c>
      <c r="I3263" s="23">
        <v>1.5576923076923079</v>
      </c>
      <c r="J3263" s="23">
        <v>3.5281137633299879</v>
      </c>
      <c r="K3263" s="24">
        <f t="shared" si="603"/>
        <v>2.2649619221377697</v>
      </c>
      <c r="L3263" t="str">
        <f t="shared" si="604"/>
        <v>Z</v>
      </c>
      <c r="M3263" s="10">
        <f t="shared" si="605"/>
        <v>0.9</v>
      </c>
      <c r="N3263" s="24">
        <f t="shared" si="606"/>
        <v>1.2815515655446006</v>
      </c>
      <c r="O3263" s="25">
        <f t="shared" si="607"/>
        <v>6.3943096532433854</v>
      </c>
      <c r="P3263" s="8">
        <f t="shared" si="608"/>
        <v>10</v>
      </c>
      <c r="Q3263" s="8">
        <f t="shared" si="609"/>
        <v>81.000000000000014</v>
      </c>
      <c r="R3263" s="8">
        <f t="shared" si="610"/>
        <v>157.55654084845759</v>
      </c>
      <c r="S3263" s="8">
        <f t="shared" si="611"/>
        <v>158</v>
      </c>
      <c r="T3263" t="s">
        <v>175</v>
      </c>
    </row>
    <row r="3264" spans="1:20" x14ac:dyDescent="0.35">
      <c r="A3264" s="18" t="s">
        <v>6568</v>
      </c>
      <c r="B3264" s="18" t="s">
        <v>6569</v>
      </c>
      <c r="C3264" s="19">
        <v>88.1</v>
      </c>
      <c r="D3264" s="20">
        <f t="shared" si="600"/>
        <v>9.5576377237587479E-6</v>
      </c>
      <c r="E3264" s="10">
        <f>SUM($C$5:C3264)/SUM($C$5:$C$3941)</f>
        <v>0.99733598802923118</v>
      </c>
      <c r="F3264" t="str">
        <f t="shared" si="601"/>
        <v>C</v>
      </c>
      <c r="G3264" s="21">
        <v>6.2928571428571427</v>
      </c>
      <c r="H3264" s="22">
        <f t="shared" si="602"/>
        <v>3.7757142857142854</v>
      </c>
      <c r="I3264" s="23">
        <v>0.26923076923076922</v>
      </c>
      <c r="J3264" s="23">
        <v>0.74400570879595096</v>
      </c>
      <c r="K3264" s="24">
        <f t="shared" si="603"/>
        <v>2.763449775527818</v>
      </c>
      <c r="L3264" t="str">
        <f t="shared" si="604"/>
        <v>Z</v>
      </c>
      <c r="M3264" s="10">
        <f t="shared" si="605"/>
        <v>0.9</v>
      </c>
      <c r="N3264" s="24">
        <f t="shared" si="606"/>
        <v>1.2815515655446006</v>
      </c>
      <c r="O3264" s="25">
        <f t="shared" si="607"/>
        <v>1.3484267245770134</v>
      </c>
      <c r="P3264" s="8">
        <f t="shared" si="608"/>
        <v>2</v>
      </c>
      <c r="Q3264" s="8">
        <f t="shared" si="609"/>
        <v>14</v>
      </c>
      <c r="R3264" s="8">
        <f t="shared" si="610"/>
        <v>27.231994714548218</v>
      </c>
      <c r="S3264" s="8">
        <f t="shared" si="611"/>
        <v>28</v>
      </c>
      <c r="T3264" t="s">
        <v>175</v>
      </c>
    </row>
    <row r="3265" spans="1:20" x14ac:dyDescent="0.35">
      <c r="A3265" s="18" t="s">
        <v>6570</v>
      </c>
      <c r="B3265" s="18" t="s">
        <v>6571</v>
      </c>
      <c r="C3265" s="19">
        <v>88.04</v>
      </c>
      <c r="D3265" s="20">
        <f t="shared" si="600"/>
        <v>9.5511285493725344E-6</v>
      </c>
      <c r="E3265" s="10">
        <f>SUM($C$5:C3265)/SUM($C$5:$C$3941)</f>
        <v>0.99734553915778046</v>
      </c>
      <c r="F3265" t="str">
        <f t="shared" si="601"/>
        <v>C</v>
      </c>
      <c r="G3265" s="21">
        <v>0.40759259259259262</v>
      </c>
      <c r="H3265" s="22">
        <f t="shared" si="602"/>
        <v>0.24455555555555555</v>
      </c>
      <c r="I3265" s="23">
        <v>4.1538461538461542</v>
      </c>
      <c r="J3265" s="23">
        <v>21.10606697962498</v>
      </c>
      <c r="K3265" s="24">
        <f t="shared" si="603"/>
        <v>5.0810901987986057</v>
      </c>
      <c r="L3265" t="str">
        <f t="shared" si="604"/>
        <v>Z</v>
      </c>
      <c r="M3265" s="10">
        <f t="shared" si="605"/>
        <v>0.9</v>
      </c>
      <c r="N3265" s="24">
        <f t="shared" si="606"/>
        <v>1.2815515655446006</v>
      </c>
      <c r="O3265" s="25">
        <f t="shared" si="607"/>
        <v>38.252374181505282</v>
      </c>
      <c r="P3265" s="8">
        <f t="shared" si="608"/>
        <v>47</v>
      </c>
      <c r="Q3265" s="8">
        <f t="shared" si="609"/>
        <v>216.00000000000003</v>
      </c>
      <c r="R3265" s="8">
        <f t="shared" si="610"/>
        <v>420.29391935414674</v>
      </c>
      <c r="S3265" s="8">
        <f t="shared" si="611"/>
        <v>421</v>
      </c>
      <c r="T3265" t="s">
        <v>175</v>
      </c>
    </row>
    <row r="3266" spans="1:20" x14ac:dyDescent="0.35">
      <c r="A3266" s="18" t="s">
        <v>6572</v>
      </c>
      <c r="B3266" s="18" t="s">
        <v>6573</v>
      </c>
      <c r="C3266" s="19">
        <v>87.8</v>
      </c>
      <c r="D3266" s="20">
        <f t="shared" si="600"/>
        <v>9.5250918518276739E-6</v>
      </c>
      <c r="E3266" s="10">
        <f>SUM($C$5:C3266)/SUM($C$5:$C$3941)</f>
        <v>0.99735506424963238</v>
      </c>
      <c r="F3266" t="str">
        <f t="shared" si="601"/>
        <v>C</v>
      </c>
      <c r="G3266" s="21">
        <v>21.95</v>
      </c>
      <c r="H3266" s="22">
        <f t="shared" si="602"/>
        <v>13.17</v>
      </c>
      <c r="I3266" s="23">
        <v>7.6923076923076927E-2</v>
      </c>
      <c r="J3266" s="23">
        <v>0.33408662996258731</v>
      </c>
      <c r="K3266" s="24">
        <f t="shared" si="603"/>
        <v>4.3431261895136348</v>
      </c>
      <c r="L3266" t="str">
        <f t="shared" si="604"/>
        <v>Z</v>
      </c>
      <c r="M3266" s="10">
        <f t="shared" si="605"/>
        <v>0.9</v>
      </c>
      <c r="N3266" s="24">
        <f t="shared" si="606"/>
        <v>1.2815515655446006</v>
      </c>
      <c r="O3266" s="25">
        <f t="shared" si="607"/>
        <v>0.60549446709820187</v>
      </c>
      <c r="P3266" s="8">
        <f t="shared" si="608"/>
        <v>1</v>
      </c>
      <c r="Q3266" s="8">
        <f t="shared" si="609"/>
        <v>4</v>
      </c>
      <c r="R3266" s="8">
        <f t="shared" si="610"/>
        <v>7.7938511285383996</v>
      </c>
      <c r="S3266" s="8">
        <f t="shared" si="611"/>
        <v>8</v>
      </c>
      <c r="T3266" t="s">
        <v>62</v>
      </c>
    </row>
    <row r="3267" spans="1:20" x14ac:dyDescent="0.35">
      <c r="A3267" s="18" t="s">
        <v>6574</v>
      </c>
      <c r="B3267" s="18" t="s">
        <v>6575</v>
      </c>
      <c r="C3267" s="19">
        <v>87.53</v>
      </c>
      <c r="D3267" s="20">
        <f t="shared" si="600"/>
        <v>9.4958005670897082E-6</v>
      </c>
      <c r="E3267" s="10">
        <f>SUM($C$5:C3267)/SUM($C$5:$C$3941)</f>
        <v>0.99736456005019947</v>
      </c>
      <c r="F3267" t="str">
        <f t="shared" si="601"/>
        <v>C</v>
      </c>
      <c r="G3267" s="21">
        <v>1.945111111111111</v>
      </c>
      <c r="H3267" s="22">
        <f t="shared" si="602"/>
        <v>1.1670666666666665</v>
      </c>
      <c r="I3267" s="23">
        <v>0.86538461538461542</v>
      </c>
      <c r="J3267" s="23">
        <v>2.0866414158139501</v>
      </c>
      <c r="K3267" s="24">
        <f t="shared" si="603"/>
        <v>2.4112300804961202</v>
      </c>
      <c r="L3267" t="str">
        <f t="shared" si="604"/>
        <v>Z</v>
      </c>
      <c r="M3267" s="10">
        <f t="shared" si="605"/>
        <v>0.9</v>
      </c>
      <c r="N3267" s="24">
        <f t="shared" si="606"/>
        <v>1.2815515655446006</v>
      </c>
      <c r="O3267" s="25">
        <f t="shared" si="607"/>
        <v>3.7818030378372005</v>
      </c>
      <c r="P3267" s="8">
        <f t="shared" si="608"/>
        <v>6</v>
      </c>
      <c r="Q3267" s="8">
        <f t="shared" si="609"/>
        <v>45</v>
      </c>
      <c r="R3267" s="8">
        <f t="shared" si="610"/>
        <v>87.81595369201365</v>
      </c>
      <c r="S3267" s="8">
        <f t="shared" si="611"/>
        <v>88</v>
      </c>
      <c r="T3267" t="s">
        <v>62</v>
      </c>
    </row>
    <row r="3268" spans="1:20" x14ac:dyDescent="0.35">
      <c r="A3268" s="18" t="s">
        <v>6576</v>
      </c>
      <c r="B3268" s="18" t="s">
        <v>6577</v>
      </c>
      <c r="C3268" s="19">
        <v>87.45</v>
      </c>
      <c r="D3268" s="20">
        <f t="shared" si="600"/>
        <v>9.487121667908088E-6</v>
      </c>
      <c r="E3268" s="10">
        <f>SUM($C$5:C3268)/SUM($C$5:$C$3941)</f>
        <v>0.99737404717186728</v>
      </c>
      <c r="F3268" t="str">
        <f t="shared" si="601"/>
        <v>C</v>
      </c>
      <c r="G3268" s="21">
        <v>7.95</v>
      </c>
      <c r="H3268" s="22">
        <f t="shared" si="602"/>
        <v>4.7699999999999996</v>
      </c>
      <c r="I3268" s="23">
        <v>0.21153846153846151</v>
      </c>
      <c r="J3268" s="23">
        <v>0.74981143934334293</v>
      </c>
      <c r="K3268" s="24">
        <f t="shared" si="603"/>
        <v>3.5445631678048946</v>
      </c>
      <c r="L3268" t="str">
        <f t="shared" si="604"/>
        <v>Z</v>
      </c>
      <c r="M3268" s="10">
        <f t="shared" si="605"/>
        <v>0.9</v>
      </c>
      <c r="N3268" s="24">
        <f t="shared" si="606"/>
        <v>1.2815515655446006</v>
      </c>
      <c r="O3268" s="25">
        <f t="shared" si="607"/>
        <v>1.358948958658343</v>
      </c>
      <c r="P3268" s="8">
        <f t="shared" si="608"/>
        <v>2</v>
      </c>
      <c r="Q3268" s="8">
        <f t="shared" si="609"/>
        <v>10.999999999999998</v>
      </c>
      <c r="R3268" s="8">
        <f t="shared" si="610"/>
        <v>21.4759384641055</v>
      </c>
      <c r="S3268" s="8">
        <f t="shared" si="611"/>
        <v>22</v>
      </c>
      <c r="T3268" t="s">
        <v>175</v>
      </c>
    </row>
    <row r="3269" spans="1:20" x14ac:dyDescent="0.35">
      <c r="A3269" s="18" t="s">
        <v>6578</v>
      </c>
      <c r="B3269" s="18" t="s">
        <v>6579</v>
      </c>
      <c r="C3269" s="19">
        <v>87.4</v>
      </c>
      <c r="D3269" s="20">
        <f t="shared" ref="D3269:D3332" si="612">C3269/SUM($C$5:$C$3941)</f>
        <v>9.4816973559195763E-6</v>
      </c>
      <c r="E3269" s="10">
        <f>SUM($C$5:C3269)/SUM($C$5:$C$3941)</f>
        <v>0.99738352886922321</v>
      </c>
      <c r="F3269" t="str">
        <f t="shared" ref="F3269:F3332" si="613">IF(E3269-D3269&lt;CutA,"A",IF(E3269-D3269&lt;CutB,"B","C"))</f>
        <v>C</v>
      </c>
      <c r="G3269" s="21">
        <v>0.59863013698630141</v>
      </c>
      <c r="H3269" s="22">
        <f t="shared" ref="H3269:H3332" si="614">G3269*CostRatio</f>
        <v>0.35917808219178082</v>
      </c>
      <c r="I3269" s="23">
        <v>2.807692307692307</v>
      </c>
      <c r="J3269" s="23">
        <v>5.911233776988877</v>
      </c>
      <c r="K3269" s="24">
        <f t="shared" ref="K3269:K3332" si="615">IF(I3269&gt;0,J3269/I3269,0)</f>
        <v>2.1053709342700113</v>
      </c>
      <c r="L3269" t="str">
        <f t="shared" ref="L3269:L3332" si="616">IF(K3269&lt;=CutX,"X",IF(K3269&lt;=CutY,"Y","Z"))</f>
        <v>Z</v>
      </c>
      <c r="M3269" s="10">
        <f t="shared" ref="M3269:M3332" si="617">_xlfn.XLOOKUP(F3269,TargetClass,TargetLevel)</f>
        <v>0.9</v>
      </c>
      <c r="N3269" s="24">
        <f t="shared" ref="N3269:N3332" si="618">_xlfn.NORM.S.INV(M3269)</f>
        <v>1.2815515655446006</v>
      </c>
      <c r="O3269" s="25">
        <f t="shared" ref="O3269:O3332" si="619">N3269*J3269*SQRT(LeadTime)</f>
        <v>10.71344682692507</v>
      </c>
      <c r="P3269" s="8">
        <f t="shared" ref="P3269:P3332" si="620">ROUNDUP(ROUND(I3269*LeadTime+O3269,6),0)</f>
        <v>17</v>
      </c>
      <c r="Q3269" s="8">
        <f t="shared" ref="Q3269:Q3332" si="621">I3269*WeeksPerYear</f>
        <v>145.99999999999997</v>
      </c>
      <c r="R3269" s="8">
        <f t="shared" ref="R3269:R3332" si="622">SQRT(2*Q3269*OrderCost/(HoldingRate*H3269))</f>
        <v>285.12579690554503</v>
      </c>
      <c r="S3269" s="8">
        <f t="shared" ref="S3269:S3332" si="623">MAX(ROUNDUP(ROUND(R3269,6),0),ROUNDUP(ROUND(I3269,6),0))</f>
        <v>286</v>
      </c>
      <c r="T3269" t="s">
        <v>175</v>
      </c>
    </row>
    <row r="3270" spans="1:20" x14ac:dyDescent="0.35">
      <c r="A3270" s="18" t="s">
        <v>6580</v>
      </c>
      <c r="B3270" s="18" t="s">
        <v>6581</v>
      </c>
      <c r="C3270" s="19">
        <v>87.02</v>
      </c>
      <c r="D3270" s="20">
        <f t="shared" si="612"/>
        <v>9.4404725848068803E-6</v>
      </c>
      <c r="E3270" s="10">
        <f>SUM($C$5:C3270)/SUM($C$5:$C$3941)</f>
        <v>0.99739296934180799</v>
      </c>
      <c r="F3270" t="str">
        <f t="shared" si="613"/>
        <v>C</v>
      </c>
      <c r="G3270" s="21">
        <v>0.38</v>
      </c>
      <c r="H3270" s="22">
        <f t="shared" si="614"/>
        <v>0.22799999999999998</v>
      </c>
      <c r="I3270" s="23">
        <v>4.4038461538461542</v>
      </c>
      <c r="J3270" s="23">
        <v>31.75658623389436</v>
      </c>
      <c r="K3270" s="24">
        <f t="shared" si="615"/>
        <v>7.2111025509279765</v>
      </c>
      <c r="L3270" t="str">
        <f t="shared" si="616"/>
        <v>Z</v>
      </c>
      <c r="M3270" s="10">
        <f t="shared" si="617"/>
        <v>0.9</v>
      </c>
      <c r="N3270" s="24">
        <f t="shared" si="618"/>
        <v>1.2815515655446006</v>
      </c>
      <c r="O3270" s="25">
        <f t="shared" si="619"/>
        <v>57.555243263411221</v>
      </c>
      <c r="P3270" s="8">
        <f t="shared" si="620"/>
        <v>67</v>
      </c>
      <c r="Q3270" s="8">
        <f t="shared" si="621"/>
        <v>229.00000000000003</v>
      </c>
      <c r="R3270" s="8">
        <f t="shared" si="622"/>
        <v>448.19325405728296</v>
      </c>
      <c r="S3270" s="8">
        <f t="shared" si="623"/>
        <v>449</v>
      </c>
      <c r="T3270" t="s">
        <v>175</v>
      </c>
    </row>
    <row r="3271" spans="1:20" x14ac:dyDescent="0.35">
      <c r="A3271" s="18" t="s">
        <v>6582</v>
      </c>
      <c r="B3271" s="18" t="s">
        <v>6583</v>
      </c>
      <c r="C3271" s="19">
        <v>86.25</v>
      </c>
      <c r="D3271" s="20">
        <f t="shared" si="612"/>
        <v>9.3569381801837919E-6</v>
      </c>
      <c r="E3271" s="10">
        <f>SUM($C$5:C3271)/SUM($C$5:$C$3941)</f>
        <v>0.99740232627998815</v>
      </c>
      <c r="F3271" t="str">
        <f t="shared" si="613"/>
        <v>C</v>
      </c>
      <c r="G3271" s="21">
        <v>3.75</v>
      </c>
      <c r="H3271" s="22">
        <f t="shared" si="614"/>
        <v>2.25</v>
      </c>
      <c r="I3271" s="23">
        <v>0.44230769230769229</v>
      </c>
      <c r="J3271" s="23">
        <v>1.073996778365591</v>
      </c>
      <c r="K3271" s="24">
        <f t="shared" si="615"/>
        <v>2.4281666293482931</v>
      </c>
      <c r="L3271" t="str">
        <f t="shared" si="616"/>
        <v>Z</v>
      </c>
      <c r="M3271" s="10">
        <f t="shared" si="617"/>
        <v>0.9</v>
      </c>
      <c r="N3271" s="24">
        <f t="shared" si="618"/>
        <v>1.2815515655446006</v>
      </c>
      <c r="O3271" s="25">
        <f t="shared" si="619"/>
        <v>1.9464984487840264</v>
      </c>
      <c r="P3271" s="8">
        <f t="shared" si="620"/>
        <v>3</v>
      </c>
      <c r="Q3271" s="8">
        <f t="shared" si="621"/>
        <v>23</v>
      </c>
      <c r="R3271" s="8">
        <f t="shared" si="622"/>
        <v>45.21553322083512</v>
      </c>
      <c r="S3271" s="8">
        <f t="shared" si="623"/>
        <v>46</v>
      </c>
      <c r="T3271" t="s">
        <v>62</v>
      </c>
    </row>
    <row r="3272" spans="1:20" x14ac:dyDescent="0.35">
      <c r="A3272" s="18" t="s">
        <v>6584</v>
      </c>
      <c r="B3272" s="18" t="s">
        <v>6585</v>
      </c>
      <c r="C3272" s="19">
        <v>86.25</v>
      </c>
      <c r="D3272" s="20">
        <f t="shared" si="612"/>
        <v>9.3569381801837919E-6</v>
      </c>
      <c r="E3272" s="10">
        <f>SUM($C$5:C3272)/SUM($C$5:$C$3941)</f>
        <v>0.99741168321816831</v>
      </c>
      <c r="F3272" t="str">
        <f t="shared" si="613"/>
        <v>C</v>
      </c>
      <c r="G3272" s="21">
        <v>3.75</v>
      </c>
      <c r="H3272" s="22">
        <f t="shared" si="614"/>
        <v>2.25</v>
      </c>
      <c r="I3272" s="23">
        <v>0.44230769230769229</v>
      </c>
      <c r="J3272" s="23">
        <v>1.3345111690547311</v>
      </c>
      <c r="K3272" s="24">
        <f t="shared" si="615"/>
        <v>3.0171556865585227</v>
      </c>
      <c r="L3272" t="str">
        <f t="shared" si="616"/>
        <v>Z</v>
      </c>
      <c r="M3272" s="10">
        <f t="shared" si="617"/>
        <v>0.9</v>
      </c>
      <c r="N3272" s="24">
        <f t="shared" si="618"/>
        <v>1.2815515655446006</v>
      </c>
      <c r="O3272" s="25">
        <f t="shared" si="619"/>
        <v>2.4186515013602343</v>
      </c>
      <c r="P3272" s="8">
        <f t="shared" si="620"/>
        <v>4</v>
      </c>
      <c r="Q3272" s="8">
        <f t="shared" si="621"/>
        <v>23</v>
      </c>
      <c r="R3272" s="8">
        <f t="shared" si="622"/>
        <v>45.21553322083512</v>
      </c>
      <c r="S3272" s="8">
        <f t="shared" si="623"/>
        <v>46</v>
      </c>
      <c r="T3272" t="s">
        <v>175</v>
      </c>
    </row>
    <row r="3273" spans="1:20" x14ac:dyDescent="0.35">
      <c r="A3273" s="18" t="s">
        <v>6586</v>
      </c>
      <c r="B3273" s="18" t="s">
        <v>6587</v>
      </c>
      <c r="C3273" s="19">
        <v>85.19</v>
      </c>
      <c r="D3273" s="20">
        <f t="shared" si="612"/>
        <v>9.2419427660273294E-6</v>
      </c>
      <c r="E3273" s="10">
        <f>SUM($C$5:C3273)/SUM($C$5:$C$3941)</f>
        <v>0.99742092516093428</v>
      </c>
      <c r="F3273" t="str">
        <f t="shared" si="613"/>
        <v>C</v>
      </c>
      <c r="G3273" s="21">
        <v>1.1669863013698629</v>
      </c>
      <c r="H3273" s="22">
        <f t="shared" si="614"/>
        <v>0.70019178082191769</v>
      </c>
      <c r="I3273" s="23">
        <v>1.403846153846154</v>
      </c>
      <c r="J3273" s="23">
        <v>4.2020518582002921</v>
      </c>
      <c r="K3273" s="24">
        <f t="shared" si="615"/>
        <v>2.9932424195399339</v>
      </c>
      <c r="L3273" t="str">
        <f t="shared" si="616"/>
        <v>Z</v>
      </c>
      <c r="M3273" s="10">
        <f t="shared" si="617"/>
        <v>0.9</v>
      </c>
      <c r="N3273" s="24">
        <f t="shared" si="618"/>
        <v>1.2815515655446006</v>
      </c>
      <c r="O3273" s="25">
        <f t="shared" si="619"/>
        <v>7.615746702838484</v>
      </c>
      <c r="P3273" s="8">
        <f t="shared" si="620"/>
        <v>11</v>
      </c>
      <c r="Q3273" s="8">
        <f t="shared" si="621"/>
        <v>73</v>
      </c>
      <c r="R3273" s="8">
        <f t="shared" si="622"/>
        <v>144.4002428549118</v>
      </c>
      <c r="S3273" s="8">
        <f t="shared" si="623"/>
        <v>145</v>
      </c>
      <c r="T3273" t="s">
        <v>62</v>
      </c>
    </row>
    <row r="3274" spans="1:20" x14ac:dyDescent="0.35">
      <c r="A3274" s="18" t="s">
        <v>6588</v>
      </c>
      <c r="B3274" s="18" t="s">
        <v>6589</v>
      </c>
      <c r="C3274" s="19">
        <v>85.02</v>
      </c>
      <c r="D3274" s="20">
        <f t="shared" si="612"/>
        <v>9.2235001052663873E-6</v>
      </c>
      <c r="E3274" s="10">
        <f>SUM($C$5:C3274)/SUM($C$5:$C$3941)</f>
        <v>0.99743014866103952</v>
      </c>
      <c r="F3274" t="str">
        <f t="shared" si="613"/>
        <v>C</v>
      </c>
      <c r="G3274" s="21">
        <v>1.1489189189189191</v>
      </c>
      <c r="H3274" s="22">
        <f t="shared" si="614"/>
        <v>0.68935135135135139</v>
      </c>
      <c r="I3274" s="23">
        <v>1.4230769230769229</v>
      </c>
      <c r="J3274" s="23">
        <v>2.3709529303401169</v>
      </c>
      <c r="K3274" s="24">
        <f t="shared" si="615"/>
        <v>1.6660750321308933</v>
      </c>
      <c r="L3274" t="str">
        <f t="shared" si="616"/>
        <v>Y</v>
      </c>
      <c r="M3274" s="10">
        <f t="shared" si="617"/>
        <v>0.9</v>
      </c>
      <c r="N3274" s="24">
        <f t="shared" si="618"/>
        <v>1.2815515655446006</v>
      </c>
      <c r="O3274" s="25">
        <f t="shared" si="619"/>
        <v>4.2970857026872791</v>
      </c>
      <c r="P3274" s="8">
        <f t="shared" si="620"/>
        <v>8</v>
      </c>
      <c r="Q3274" s="8">
        <f t="shared" si="621"/>
        <v>73.999999999999986</v>
      </c>
      <c r="R3274" s="8">
        <f t="shared" si="622"/>
        <v>146.52459918630001</v>
      </c>
      <c r="S3274" s="8">
        <f t="shared" si="623"/>
        <v>147</v>
      </c>
      <c r="T3274" t="s">
        <v>62</v>
      </c>
    </row>
    <row r="3275" spans="1:20" x14ac:dyDescent="0.35">
      <c r="A3275" s="18" t="s">
        <v>6590</v>
      </c>
      <c r="B3275" s="18" t="s">
        <v>6591</v>
      </c>
      <c r="C3275" s="19">
        <v>85.01</v>
      </c>
      <c r="D3275" s="20">
        <f t="shared" si="612"/>
        <v>9.2224152428686857E-6</v>
      </c>
      <c r="E3275" s="10">
        <f>SUM($C$5:C3275)/SUM($C$5:$C$3941)</f>
        <v>0.99743937107628233</v>
      </c>
      <c r="F3275" t="str">
        <f t="shared" si="613"/>
        <v>C</v>
      </c>
      <c r="G3275" s="21">
        <v>1.1334666666666671</v>
      </c>
      <c r="H3275" s="22">
        <f t="shared" si="614"/>
        <v>0.68008000000000024</v>
      </c>
      <c r="I3275" s="23">
        <v>1.4423076923076921</v>
      </c>
      <c r="J3275" s="23">
        <v>2.872543871836589</v>
      </c>
      <c r="K3275" s="24">
        <f t="shared" si="615"/>
        <v>1.9916304178067021</v>
      </c>
      <c r="L3275" t="str">
        <f t="shared" si="616"/>
        <v>Y</v>
      </c>
      <c r="M3275" s="10">
        <f t="shared" si="617"/>
        <v>0.9</v>
      </c>
      <c r="N3275" s="24">
        <f t="shared" si="618"/>
        <v>1.2815515655446006</v>
      </c>
      <c r="O3275" s="25">
        <f t="shared" si="619"/>
        <v>5.206162907772387</v>
      </c>
      <c r="P3275" s="8">
        <f t="shared" si="620"/>
        <v>9</v>
      </c>
      <c r="Q3275" s="8">
        <f t="shared" si="621"/>
        <v>74.999999999999986</v>
      </c>
      <c r="R3275" s="8">
        <f t="shared" si="622"/>
        <v>148.51339562133421</v>
      </c>
      <c r="S3275" s="8">
        <f t="shared" si="623"/>
        <v>149</v>
      </c>
      <c r="T3275" t="s">
        <v>62</v>
      </c>
    </row>
    <row r="3276" spans="1:20" x14ac:dyDescent="0.35">
      <c r="A3276" s="18" t="s">
        <v>6592</v>
      </c>
      <c r="B3276" s="18" t="s">
        <v>6593</v>
      </c>
      <c r="C3276" s="19">
        <v>85</v>
      </c>
      <c r="D3276" s="20">
        <f t="shared" si="612"/>
        <v>9.2213303804709823E-6</v>
      </c>
      <c r="E3276" s="10">
        <f>SUM($C$5:C3276)/SUM($C$5:$C$3941)</f>
        <v>0.99744859240666284</v>
      </c>
      <c r="F3276" t="str">
        <f t="shared" si="613"/>
        <v>C</v>
      </c>
      <c r="G3276" s="21">
        <v>1.25</v>
      </c>
      <c r="H3276" s="22">
        <f t="shared" si="614"/>
        <v>0.75</v>
      </c>
      <c r="I3276" s="23">
        <v>1.3076923076923079</v>
      </c>
      <c r="J3276" s="23">
        <v>6.8500421110440568</v>
      </c>
      <c r="K3276" s="24">
        <f t="shared" si="615"/>
        <v>5.2382674966807485</v>
      </c>
      <c r="L3276" t="str">
        <f t="shared" si="616"/>
        <v>Z</v>
      </c>
      <c r="M3276" s="10">
        <f t="shared" si="617"/>
        <v>0.9</v>
      </c>
      <c r="N3276" s="24">
        <f t="shared" si="618"/>
        <v>1.2815515655446006</v>
      </c>
      <c r="O3276" s="25">
        <f t="shared" si="619"/>
        <v>12.414931414918756</v>
      </c>
      <c r="P3276" s="8">
        <f t="shared" si="620"/>
        <v>16</v>
      </c>
      <c r="Q3276" s="8">
        <f t="shared" si="621"/>
        <v>68.000000000000014</v>
      </c>
      <c r="R3276" s="8">
        <f t="shared" si="622"/>
        <v>134.66006584482773</v>
      </c>
      <c r="S3276" s="8">
        <f t="shared" si="623"/>
        <v>135</v>
      </c>
      <c r="T3276" t="s">
        <v>62</v>
      </c>
    </row>
    <row r="3277" spans="1:20" x14ac:dyDescent="0.35">
      <c r="A3277" s="18" t="s">
        <v>6594</v>
      </c>
      <c r="B3277" s="18" t="s">
        <v>6595</v>
      </c>
      <c r="C3277" s="19">
        <v>84.86</v>
      </c>
      <c r="D3277" s="20">
        <f t="shared" si="612"/>
        <v>9.2061423069031487E-6</v>
      </c>
      <c r="E3277" s="10">
        <f>SUM($C$5:C3277)/SUM($C$5:$C$3941)</f>
        <v>0.99745779854896965</v>
      </c>
      <c r="F3277" t="str">
        <f t="shared" si="613"/>
        <v>C</v>
      </c>
      <c r="G3277" s="21">
        <v>0.42858585858585863</v>
      </c>
      <c r="H3277" s="22">
        <f t="shared" si="614"/>
        <v>0.25715151515151519</v>
      </c>
      <c r="I3277" s="23">
        <v>3.807692307692307</v>
      </c>
      <c r="J3277" s="23">
        <v>8.5130544771497885</v>
      </c>
      <c r="K3277" s="24">
        <f t="shared" si="615"/>
        <v>2.2357516808676214</v>
      </c>
      <c r="L3277" t="str">
        <f t="shared" si="616"/>
        <v>Z</v>
      </c>
      <c r="M3277" s="10">
        <f t="shared" si="617"/>
        <v>0.9</v>
      </c>
      <c r="N3277" s="24">
        <f t="shared" si="618"/>
        <v>1.2815515655446006</v>
      </c>
      <c r="O3277" s="25">
        <f t="shared" si="619"/>
        <v>15.42895441400038</v>
      </c>
      <c r="P3277" s="8">
        <f t="shared" si="620"/>
        <v>24</v>
      </c>
      <c r="Q3277" s="8">
        <f t="shared" si="621"/>
        <v>197.99999999999997</v>
      </c>
      <c r="R3277" s="8">
        <f t="shared" si="622"/>
        <v>392.42173103613192</v>
      </c>
      <c r="S3277" s="8">
        <f t="shared" si="623"/>
        <v>393</v>
      </c>
      <c r="T3277" t="s">
        <v>62</v>
      </c>
    </row>
    <row r="3278" spans="1:20" x14ac:dyDescent="0.35">
      <c r="A3278" s="18" t="s">
        <v>6596</v>
      </c>
      <c r="B3278" s="18" t="s">
        <v>6597</v>
      </c>
      <c r="C3278" s="19">
        <v>84.84</v>
      </c>
      <c r="D3278" s="20">
        <f t="shared" si="612"/>
        <v>9.2039725821077436E-6</v>
      </c>
      <c r="E3278" s="10">
        <f>SUM($C$5:C3278)/SUM($C$5:$C$3941)</f>
        <v>0.99746700252155174</v>
      </c>
      <c r="F3278" t="str">
        <f t="shared" si="613"/>
        <v>C</v>
      </c>
      <c r="G3278" s="21">
        <v>0.37210526315789477</v>
      </c>
      <c r="H3278" s="22">
        <f t="shared" si="614"/>
        <v>0.22326315789473686</v>
      </c>
      <c r="I3278" s="23">
        <v>4.384615384615385</v>
      </c>
      <c r="J3278" s="23">
        <v>22.920282862910678</v>
      </c>
      <c r="K3278" s="24">
        <f t="shared" si="615"/>
        <v>5.2274329336462948</v>
      </c>
      <c r="L3278" t="str">
        <f t="shared" si="616"/>
        <v>Z</v>
      </c>
      <c r="M3278" s="10">
        <f t="shared" si="617"/>
        <v>0.9</v>
      </c>
      <c r="N3278" s="24">
        <f t="shared" si="618"/>
        <v>1.2815515655446006</v>
      </c>
      <c r="O3278" s="25">
        <f t="shared" si="619"/>
        <v>41.540436560937174</v>
      </c>
      <c r="P3278" s="8">
        <f t="shared" si="620"/>
        <v>51</v>
      </c>
      <c r="Q3278" s="8">
        <f t="shared" si="621"/>
        <v>228.00000000000003</v>
      </c>
      <c r="R3278" s="8">
        <f t="shared" si="622"/>
        <v>451.93282849446143</v>
      </c>
      <c r="S3278" s="8">
        <f t="shared" si="623"/>
        <v>452</v>
      </c>
      <c r="T3278" t="s">
        <v>175</v>
      </c>
    </row>
    <row r="3279" spans="1:20" x14ac:dyDescent="0.35">
      <c r="A3279" s="18" t="s">
        <v>6598</v>
      </c>
      <c r="B3279" s="18" t="s">
        <v>6599</v>
      </c>
      <c r="C3279" s="19">
        <v>84.8</v>
      </c>
      <c r="D3279" s="20">
        <f t="shared" si="612"/>
        <v>9.1996331325169335E-6</v>
      </c>
      <c r="E3279" s="10">
        <f>SUM($C$5:C3279)/SUM($C$5:$C$3941)</f>
        <v>0.99747620215468435</v>
      </c>
      <c r="F3279" t="str">
        <f t="shared" si="613"/>
        <v>C</v>
      </c>
      <c r="G3279" s="21">
        <v>1.177777777777778</v>
      </c>
      <c r="H3279" s="22">
        <f t="shared" si="614"/>
        <v>0.70666666666666678</v>
      </c>
      <c r="I3279" s="23">
        <v>1.384615384615385</v>
      </c>
      <c r="J3279" s="23">
        <v>2.8155997247397848</v>
      </c>
      <c r="K3279" s="24">
        <f t="shared" si="615"/>
        <v>2.0334886900898441</v>
      </c>
      <c r="L3279" t="str">
        <f t="shared" si="616"/>
        <v>Z</v>
      </c>
      <c r="M3279" s="10">
        <f t="shared" si="617"/>
        <v>0.9</v>
      </c>
      <c r="N3279" s="24">
        <f t="shared" si="618"/>
        <v>1.2815515655446006</v>
      </c>
      <c r="O3279" s="25">
        <f t="shared" si="619"/>
        <v>5.1029580414040376</v>
      </c>
      <c r="P3279" s="8">
        <f t="shared" si="620"/>
        <v>8</v>
      </c>
      <c r="Q3279" s="8">
        <f t="shared" si="621"/>
        <v>72.000000000000028</v>
      </c>
      <c r="R3279" s="8">
        <f t="shared" si="622"/>
        <v>142.74928542926597</v>
      </c>
      <c r="S3279" s="8">
        <f t="shared" si="623"/>
        <v>143</v>
      </c>
      <c r="T3279" t="s">
        <v>62</v>
      </c>
    </row>
    <row r="3280" spans="1:20" x14ac:dyDescent="0.35">
      <c r="A3280" s="18" t="s">
        <v>6600</v>
      </c>
      <c r="B3280" s="18" t="s">
        <v>6601</v>
      </c>
      <c r="C3280" s="19">
        <v>84.02</v>
      </c>
      <c r="D3280" s="20">
        <f t="shared" si="612"/>
        <v>9.11501386549614E-6</v>
      </c>
      <c r="E3280" s="10">
        <f>SUM($C$5:C3280)/SUM($C$5:$C$3941)</f>
        <v>0.99748531716854982</v>
      </c>
      <c r="F3280" t="str">
        <f t="shared" si="613"/>
        <v>C</v>
      </c>
      <c r="G3280" s="21">
        <v>1.6803999999999999</v>
      </c>
      <c r="H3280" s="22">
        <f t="shared" si="614"/>
        <v>1.0082399999999998</v>
      </c>
      <c r="I3280" s="23">
        <v>0.96153846153846156</v>
      </c>
      <c r="J3280" s="23">
        <v>2.009404735400155</v>
      </c>
      <c r="K3280" s="24">
        <f t="shared" si="615"/>
        <v>2.0897809248161612</v>
      </c>
      <c r="L3280" t="str">
        <f t="shared" si="616"/>
        <v>Z</v>
      </c>
      <c r="M3280" s="10">
        <f t="shared" si="617"/>
        <v>0.9</v>
      </c>
      <c r="N3280" s="24">
        <f t="shared" si="618"/>
        <v>1.2815515655446006</v>
      </c>
      <c r="O3280" s="25">
        <f t="shared" si="619"/>
        <v>3.6418202356136509</v>
      </c>
      <c r="P3280" s="8">
        <f t="shared" si="620"/>
        <v>6</v>
      </c>
      <c r="Q3280" s="8">
        <f t="shared" si="621"/>
        <v>50</v>
      </c>
      <c r="R3280" s="8">
        <f t="shared" si="622"/>
        <v>99.590528801497157</v>
      </c>
      <c r="S3280" s="8">
        <f t="shared" si="623"/>
        <v>100</v>
      </c>
      <c r="T3280" t="s">
        <v>62</v>
      </c>
    </row>
    <row r="3281" spans="1:20" x14ac:dyDescent="0.35">
      <c r="A3281" s="18" t="s">
        <v>6602</v>
      </c>
      <c r="B3281" s="18" t="s">
        <v>6603</v>
      </c>
      <c r="C3281" s="19">
        <v>83.95</v>
      </c>
      <c r="D3281" s="20">
        <f t="shared" si="612"/>
        <v>9.1074198287122249E-6</v>
      </c>
      <c r="E3281" s="10">
        <f>SUM($C$5:C3281)/SUM($C$5:$C$3941)</f>
        <v>0.99749442458837845</v>
      </c>
      <c r="F3281" t="str">
        <f t="shared" si="613"/>
        <v>C</v>
      </c>
      <c r="G3281" s="21">
        <v>4.4184210526315786</v>
      </c>
      <c r="H3281" s="22">
        <f t="shared" si="614"/>
        <v>2.6510526315789469</v>
      </c>
      <c r="I3281" s="23">
        <v>0.36538461538461542</v>
      </c>
      <c r="J3281" s="23">
        <v>1.0295410390709161</v>
      </c>
      <c r="K3281" s="24">
        <f t="shared" si="615"/>
        <v>2.8176912648256649</v>
      </c>
      <c r="L3281" t="str">
        <f t="shared" si="616"/>
        <v>Z</v>
      </c>
      <c r="M3281" s="10">
        <f t="shared" si="617"/>
        <v>0.9</v>
      </c>
      <c r="N3281" s="24">
        <f t="shared" si="618"/>
        <v>1.2815515655446006</v>
      </c>
      <c r="O3281" s="25">
        <f t="shared" si="619"/>
        <v>1.8659274179208634</v>
      </c>
      <c r="P3281" s="8">
        <f t="shared" si="620"/>
        <v>3</v>
      </c>
      <c r="Q3281" s="8">
        <f t="shared" si="621"/>
        <v>19</v>
      </c>
      <c r="R3281" s="8">
        <f t="shared" si="622"/>
        <v>37.860175548916814</v>
      </c>
      <c r="S3281" s="8">
        <f t="shared" si="623"/>
        <v>38</v>
      </c>
      <c r="T3281" t="s">
        <v>175</v>
      </c>
    </row>
    <row r="3282" spans="1:20" x14ac:dyDescent="0.35">
      <c r="A3282" s="18" t="s">
        <v>6604</v>
      </c>
      <c r="B3282" s="18" t="s">
        <v>6605</v>
      </c>
      <c r="C3282" s="19">
        <v>83.93</v>
      </c>
      <c r="D3282" s="20">
        <f t="shared" si="612"/>
        <v>9.1052501039168198E-6</v>
      </c>
      <c r="E3282" s="10">
        <f>SUM($C$5:C3282)/SUM($C$5:$C$3941)</f>
        <v>0.99750352983848234</v>
      </c>
      <c r="F3282" t="str">
        <f t="shared" si="613"/>
        <v>C</v>
      </c>
      <c r="G3282" s="21">
        <v>7.629999999999999</v>
      </c>
      <c r="H3282" s="22">
        <f t="shared" si="614"/>
        <v>4.5779999999999994</v>
      </c>
      <c r="I3282" s="23">
        <v>0.21153846153846151</v>
      </c>
      <c r="J3282" s="23">
        <v>0.49848942252976369</v>
      </c>
      <c r="K3282" s="24">
        <f t="shared" si="615"/>
        <v>2.3564954519588834</v>
      </c>
      <c r="L3282" t="str">
        <f t="shared" si="616"/>
        <v>Z</v>
      </c>
      <c r="M3282" s="10">
        <f t="shared" si="617"/>
        <v>0.9</v>
      </c>
      <c r="N3282" s="24">
        <f t="shared" si="618"/>
        <v>1.2815515655446006</v>
      </c>
      <c r="O3282" s="25">
        <f t="shared" si="619"/>
        <v>0.9034560505535657</v>
      </c>
      <c r="P3282" s="8">
        <f t="shared" si="620"/>
        <v>2</v>
      </c>
      <c r="Q3282" s="8">
        <f t="shared" si="621"/>
        <v>10.999999999999998</v>
      </c>
      <c r="R3282" s="8">
        <f t="shared" si="622"/>
        <v>21.921660433359659</v>
      </c>
      <c r="S3282" s="8">
        <f t="shared" si="623"/>
        <v>22</v>
      </c>
      <c r="T3282" t="s">
        <v>62</v>
      </c>
    </row>
    <row r="3283" spans="1:20" x14ac:dyDescent="0.35">
      <c r="A3283" s="18" t="s">
        <v>6606</v>
      </c>
      <c r="B3283" s="18" t="s">
        <v>6607</v>
      </c>
      <c r="C3283" s="19">
        <v>83.91</v>
      </c>
      <c r="D3283" s="20">
        <f t="shared" si="612"/>
        <v>9.1030803791214131E-6</v>
      </c>
      <c r="E3283" s="10">
        <f>SUM($C$5:C3283)/SUM($C$5:$C$3941)</f>
        <v>0.9975126329188615</v>
      </c>
      <c r="F3283" t="str">
        <f t="shared" si="613"/>
        <v>C</v>
      </c>
      <c r="G3283" s="21">
        <v>0.22257294429708219</v>
      </c>
      <c r="H3283" s="22">
        <f t="shared" si="614"/>
        <v>0.13354376657824932</v>
      </c>
      <c r="I3283" s="23">
        <v>7.25</v>
      </c>
      <c r="J3283" s="23">
        <v>14.01242445887528</v>
      </c>
      <c r="K3283" s="24">
        <f t="shared" si="615"/>
        <v>1.9327482012241766</v>
      </c>
      <c r="L3283" t="str">
        <f t="shared" si="616"/>
        <v>Y</v>
      </c>
      <c r="M3283" s="10">
        <f t="shared" si="617"/>
        <v>0.9</v>
      </c>
      <c r="N3283" s="24">
        <f t="shared" si="618"/>
        <v>1.2815515655446006</v>
      </c>
      <c r="O3283" s="25">
        <f t="shared" si="619"/>
        <v>25.395944403493875</v>
      </c>
      <c r="P3283" s="8">
        <f t="shared" si="620"/>
        <v>40</v>
      </c>
      <c r="Q3283" s="8">
        <f t="shared" si="621"/>
        <v>377</v>
      </c>
      <c r="R3283" s="8">
        <f t="shared" si="622"/>
        <v>751.40462226947602</v>
      </c>
      <c r="S3283" s="8">
        <f t="shared" si="623"/>
        <v>752</v>
      </c>
      <c r="T3283" t="s">
        <v>62</v>
      </c>
    </row>
    <row r="3284" spans="1:20" x14ac:dyDescent="0.35">
      <c r="A3284" s="18" t="s">
        <v>6608</v>
      </c>
      <c r="B3284" s="18" t="s">
        <v>6609</v>
      </c>
      <c r="C3284" s="19">
        <v>83.75</v>
      </c>
      <c r="D3284" s="20">
        <f t="shared" si="612"/>
        <v>9.0857225807581744E-6</v>
      </c>
      <c r="E3284" s="10">
        <f>SUM($C$5:C3284)/SUM($C$5:$C$3941)</f>
        <v>0.99752171864144223</v>
      </c>
      <c r="F3284" t="str">
        <f t="shared" si="613"/>
        <v>C</v>
      </c>
      <c r="G3284" s="21">
        <v>0.9410112359550562</v>
      </c>
      <c r="H3284" s="22">
        <f t="shared" si="614"/>
        <v>0.5646067415730337</v>
      </c>
      <c r="I3284" s="23">
        <v>1.711538461538461</v>
      </c>
      <c r="J3284" s="23">
        <v>3.5053826311329499</v>
      </c>
      <c r="K3284" s="24">
        <f t="shared" si="615"/>
        <v>2.0480887283023983</v>
      </c>
      <c r="L3284" t="str">
        <f t="shared" si="616"/>
        <v>Z</v>
      </c>
      <c r="M3284" s="10">
        <f t="shared" si="617"/>
        <v>0.9</v>
      </c>
      <c r="N3284" s="24">
        <f t="shared" si="618"/>
        <v>1.2815515655446006</v>
      </c>
      <c r="O3284" s="25">
        <f t="shared" si="619"/>
        <v>6.3531120310047289</v>
      </c>
      <c r="P3284" s="8">
        <f t="shared" si="620"/>
        <v>10</v>
      </c>
      <c r="Q3284" s="8">
        <f t="shared" si="621"/>
        <v>88.999999999999972</v>
      </c>
      <c r="R3284" s="8">
        <f t="shared" si="622"/>
        <v>177.55666182715862</v>
      </c>
      <c r="S3284" s="8">
        <f t="shared" si="623"/>
        <v>178</v>
      </c>
      <c r="T3284" t="s">
        <v>62</v>
      </c>
    </row>
    <row r="3285" spans="1:20" x14ac:dyDescent="0.35">
      <c r="A3285" s="18" t="s">
        <v>6610</v>
      </c>
      <c r="B3285" s="18" t="s">
        <v>6611</v>
      </c>
      <c r="C3285" s="19">
        <v>83.72</v>
      </c>
      <c r="D3285" s="20">
        <f t="shared" si="612"/>
        <v>9.0824679935650677E-6</v>
      </c>
      <c r="E3285" s="10">
        <f>SUM($C$5:C3285)/SUM($C$5:$C$3941)</f>
        <v>0.99753080110943582</v>
      </c>
      <c r="F3285" t="str">
        <f t="shared" si="613"/>
        <v>C</v>
      </c>
      <c r="G3285" s="21">
        <v>0.60666666666666669</v>
      </c>
      <c r="H3285" s="22">
        <f t="shared" si="614"/>
        <v>0.36399999999999999</v>
      </c>
      <c r="I3285" s="23">
        <v>2.6538461538461542</v>
      </c>
      <c r="J3285" s="23">
        <v>6.5316262737383282</v>
      </c>
      <c r="K3285" s="24">
        <f t="shared" si="615"/>
        <v>2.461192508944877</v>
      </c>
      <c r="L3285" t="str">
        <f t="shared" si="616"/>
        <v>Z</v>
      </c>
      <c r="M3285" s="10">
        <f t="shared" si="617"/>
        <v>0.9</v>
      </c>
      <c r="N3285" s="24">
        <f t="shared" si="618"/>
        <v>1.2815515655446006</v>
      </c>
      <c r="O3285" s="25">
        <f t="shared" si="619"/>
        <v>11.837838498190392</v>
      </c>
      <c r="P3285" s="8">
        <f t="shared" si="620"/>
        <v>18</v>
      </c>
      <c r="Q3285" s="8">
        <f t="shared" si="621"/>
        <v>138.00000000000003</v>
      </c>
      <c r="R3285" s="8">
        <f t="shared" si="622"/>
        <v>275.36189973229023</v>
      </c>
      <c r="S3285" s="8">
        <f t="shared" si="623"/>
        <v>276</v>
      </c>
      <c r="T3285" t="s">
        <v>175</v>
      </c>
    </row>
    <row r="3286" spans="1:20" x14ac:dyDescent="0.35">
      <c r="A3286" s="18" t="s">
        <v>6612</v>
      </c>
      <c r="B3286" s="18" t="s">
        <v>6613</v>
      </c>
      <c r="C3286" s="19">
        <v>83.64</v>
      </c>
      <c r="D3286" s="20">
        <f t="shared" si="612"/>
        <v>9.0737890943834475E-6</v>
      </c>
      <c r="E3286" s="10">
        <f>SUM($C$5:C3286)/SUM($C$5:$C$3941)</f>
        <v>0.99753987489853035</v>
      </c>
      <c r="F3286" t="str">
        <f t="shared" si="613"/>
        <v>C</v>
      </c>
      <c r="G3286" s="21">
        <v>0.4698876404494382</v>
      </c>
      <c r="H3286" s="22">
        <f t="shared" si="614"/>
        <v>0.28193258426966289</v>
      </c>
      <c r="I3286" s="23">
        <v>3.4230769230769229</v>
      </c>
      <c r="J3286" s="23">
        <v>6.4878352347437502</v>
      </c>
      <c r="K3286" s="24">
        <f t="shared" si="615"/>
        <v>1.8953226528464888</v>
      </c>
      <c r="L3286" t="str">
        <f t="shared" si="616"/>
        <v>Y</v>
      </c>
      <c r="M3286" s="10">
        <f t="shared" si="617"/>
        <v>0.9</v>
      </c>
      <c r="N3286" s="24">
        <f t="shared" si="618"/>
        <v>1.2815515655446006</v>
      </c>
      <c r="O3286" s="25">
        <f t="shared" si="619"/>
        <v>11.758472161912078</v>
      </c>
      <c r="P3286" s="8">
        <f t="shared" si="620"/>
        <v>19</v>
      </c>
      <c r="Q3286" s="8">
        <f t="shared" si="621"/>
        <v>178</v>
      </c>
      <c r="R3286" s="8">
        <f t="shared" si="622"/>
        <v>355.34676238393507</v>
      </c>
      <c r="S3286" s="8">
        <f t="shared" si="623"/>
        <v>356</v>
      </c>
      <c r="T3286" t="s">
        <v>62</v>
      </c>
    </row>
    <row r="3287" spans="1:20" x14ac:dyDescent="0.35">
      <c r="A3287" s="18" t="s">
        <v>6614</v>
      </c>
      <c r="B3287" s="18" t="s">
        <v>6615</v>
      </c>
      <c r="C3287" s="19">
        <v>83.62</v>
      </c>
      <c r="D3287" s="20">
        <f t="shared" si="612"/>
        <v>9.0716193695880424E-6</v>
      </c>
      <c r="E3287" s="10">
        <f>SUM($C$5:C3287)/SUM($C$5:$C$3941)</f>
        <v>0.99754894651789983</v>
      </c>
      <c r="F3287" t="str">
        <f t="shared" si="613"/>
        <v>C</v>
      </c>
      <c r="G3287" s="21">
        <v>0.7208620689655173</v>
      </c>
      <c r="H3287" s="22">
        <f t="shared" si="614"/>
        <v>0.43251724137931036</v>
      </c>
      <c r="I3287" s="23">
        <v>2.2307692307692308</v>
      </c>
      <c r="J3287" s="23">
        <v>10.401009348861921</v>
      </c>
      <c r="K3287" s="24">
        <f t="shared" si="615"/>
        <v>4.6625214322484467</v>
      </c>
      <c r="L3287" t="str">
        <f t="shared" si="616"/>
        <v>Z</v>
      </c>
      <c r="M3287" s="10">
        <f t="shared" si="617"/>
        <v>0.9</v>
      </c>
      <c r="N3287" s="24">
        <f t="shared" si="618"/>
        <v>1.2815515655446006</v>
      </c>
      <c r="O3287" s="25">
        <f t="shared" si="619"/>
        <v>18.850660422052265</v>
      </c>
      <c r="P3287" s="8">
        <f t="shared" si="620"/>
        <v>24</v>
      </c>
      <c r="Q3287" s="8">
        <f t="shared" si="621"/>
        <v>116</v>
      </c>
      <c r="R3287" s="8">
        <f t="shared" si="622"/>
        <v>231.60198658075615</v>
      </c>
      <c r="S3287" s="8">
        <f t="shared" si="623"/>
        <v>232</v>
      </c>
      <c r="T3287" t="s">
        <v>62</v>
      </c>
    </row>
    <row r="3288" spans="1:20" x14ac:dyDescent="0.35">
      <c r="A3288" s="18" t="s">
        <v>6616</v>
      </c>
      <c r="B3288" s="18" t="s">
        <v>6617</v>
      </c>
      <c r="C3288" s="19">
        <v>83.47</v>
      </c>
      <c r="D3288" s="20">
        <f t="shared" si="612"/>
        <v>9.0553464336225054E-6</v>
      </c>
      <c r="E3288" s="10">
        <f>SUM($C$5:C3288)/SUM($C$5:$C$3941)</f>
        <v>0.99755800186433352</v>
      </c>
      <c r="F3288" t="str">
        <f t="shared" si="613"/>
        <v>C</v>
      </c>
      <c r="G3288" s="21">
        <v>0.81833333333333336</v>
      </c>
      <c r="H3288" s="22">
        <f t="shared" si="614"/>
        <v>0.49099999999999999</v>
      </c>
      <c r="I3288" s="23">
        <v>1.961538461538461</v>
      </c>
      <c r="J3288" s="23">
        <v>8.198425335324087</v>
      </c>
      <c r="K3288" s="24">
        <f t="shared" si="615"/>
        <v>4.1795893866358105</v>
      </c>
      <c r="L3288" t="str">
        <f t="shared" si="616"/>
        <v>Z</v>
      </c>
      <c r="M3288" s="10">
        <f t="shared" si="617"/>
        <v>0.9</v>
      </c>
      <c r="N3288" s="24">
        <f t="shared" si="618"/>
        <v>1.2815515655446006</v>
      </c>
      <c r="O3288" s="25">
        <f t="shared" si="619"/>
        <v>14.858724457223447</v>
      </c>
      <c r="P3288" s="8">
        <f t="shared" si="620"/>
        <v>19</v>
      </c>
      <c r="Q3288" s="8">
        <f t="shared" si="621"/>
        <v>101.99999999999997</v>
      </c>
      <c r="R3288" s="8">
        <f t="shared" si="622"/>
        <v>203.83292547360523</v>
      </c>
      <c r="S3288" s="8">
        <f t="shared" si="623"/>
        <v>204</v>
      </c>
      <c r="T3288" t="s">
        <v>62</v>
      </c>
    </row>
    <row r="3289" spans="1:20" x14ac:dyDescent="0.35">
      <c r="A3289" s="18" t="s">
        <v>6618</v>
      </c>
      <c r="B3289" s="18" t="s">
        <v>6619</v>
      </c>
      <c r="C3289" s="19">
        <v>83.29</v>
      </c>
      <c r="D3289" s="20">
        <f t="shared" si="612"/>
        <v>9.0358189104638617E-6</v>
      </c>
      <c r="E3289" s="10">
        <f>SUM($C$5:C3289)/SUM($C$5:$C$3941)</f>
        <v>0.99756703768324384</v>
      </c>
      <c r="F3289" t="str">
        <f t="shared" si="613"/>
        <v>C</v>
      </c>
      <c r="G3289" s="21">
        <v>5.9492857142857147</v>
      </c>
      <c r="H3289" s="22">
        <f t="shared" si="614"/>
        <v>3.5695714285714288</v>
      </c>
      <c r="I3289" s="23">
        <v>0.26923076923076922</v>
      </c>
      <c r="J3289" s="23">
        <v>0.66022529177352474</v>
      </c>
      <c r="K3289" s="24">
        <f t="shared" si="615"/>
        <v>2.4522653694445204</v>
      </c>
      <c r="L3289" t="str">
        <f t="shared" si="616"/>
        <v>Z</v>
      </c>
      <c r="M3289" s="10">
        <f t="shared" si="617"/>
        <v>0.9</v>
      </c>
      <c r="N3289" s="24">
        <f t="shared" si="618"/>
        <v>1.2815515655446006</v>
      </c>
      <c r="O3289" s="25">
        <f t="shared" si="619"/>
        <v>1.1965841352344231</v>
      </c>
      <c r="P3289" s="8">
        <f t="shared" si="620"/>
        <v>2</v>
      </c>
      <c r="Q3289" s="8">
        <f t="shared" si="621"/>
        <v>14</v>
      </c>
      <c r="R3289" s="8">
        <f t="shared" si="622"/>
        <v>28.007282840430879</v>
      </c>
      <c r="S3289" s="8">
        <f t="shared" si="623"/>
        <v>29</v>
      </c>
      <c r="T3289" t="s">
        <v>62</v>
      </c>
    </row>
    <row r="3290" spans="1:20" x14ac:dyDescent="0.35">
      <c r="A3290" s="18" t="s">
        <v>6620</v>
      </c>
      <c r="B3290" s="18" t="s">
        <v>6621</v>
      </c>
      <c r="C3290" s="19">
        <v>83.25</v>
      </c>
      <c r="D3290" s="20">
        <f t="shared" si="612"/>
        <v>9.0314794608730516E-6</v>
      </c>
      <c r="E3290" s="10">
        <f>SUM($C$5:C3290)/SUM($C$5:$C$3941)</f>
        <v>0.99757606916270469</v>
      </c>
      <c r="F3290" t="str">
        <f t="shared" si="613"/>
        <v>C</v>
      </c>
      <c r="G3290" s="21">
        <v>5.9464285714285712</v>
      </c>
      <c r="H3290" s="22">
        <f t="shared" si="614"/>
        <v>3.5678571428571426</v>
      </c>
      <c r="I3290" s="23">
        <v>0.26923076923076922</v>
      </c>
      <c r="J3290" s="23">
        <v>0.68928450016806975</v>
      </c>
      <c r="K3290" s="24">
        <f t="shared" si="615"/>
        <v>2.5601995720528308</v>
      </c>
      <c r="L3290" t="str">
        <f t="shared" si="616"/>
        <v>Z</v>
      </c>
      <c r="M3290" s="10">
        <f t="shared" si="617"/>
        <v>0.9</v>
      </c>
      <c r="N3290" s="24">
        <f t="shared" si="618"/>
        <v>1.2815515655446006</v>
      </c>
      <c r="O3290" s="25">
        <f t="shared" si="619"/>
        <v>1.2492506843361366</v>
      </c>
      <c r="P3290" s="8">
        <f t="shared" si="620"/>
        <v>2</v>
      </c>
      <c r="Q3290" s="8">
        <f t="shared" si="621"/>
        <v>14</v>
      </c>
      <c r="R3290" s="8">
        <f t="shared" si="622"/>
        <v>28.014010508757664</v>
      </c>
      <c r="S3290" s="8">
        <f t="shared" si="623"/>
        <v>29</v>
      </c>
      <c r="T3290" t="s">
        <v>62</v>
      </c>
    </row>
    <row r="3291" spans="1:20" x14ac:dyDescent="0.35">
      <c r="A3291" s="18" t="s">
        <v>6622</v>
      </c>
      <c r="B3291" s="18" t="s">
        <v>6623</v>
      </c>
      <c r="C3291" s="19">
        <v>83.16</v>
      </c>
      <c r="D3291" s="20">
        <f t="shared" si="612"/>
        <v>9.021715699293728E-6</v>
      </c>
      <c r="E3291" s="10">
        <f>SUM($C$5:C3291)/SUM($C$5:$C$3941)</f>
        <v>0.99758509087840408</v>
      </c>
      <c r="F3291" t="str">
        <f t="shared" si="613"/>
        <v>C</v>
      </c>
      <c r="G3291" s="21">
        <v>3.78</v>
      </c>
      <c r="H3291" s="22">
        <f t="shared" si="614"/>
        <v>2.2679999999999998</v>
      </c>
      <c r="I3291" s="23">
        <v>0.42307692307692307</v>
      </c>
      <c r="J3291" s="23">
        <v>1.288655688755882</v>
      </c>
      <c r="K3291" s="24">
        <f t="shared" si="615"/>
        <v>3.0459134461502666</v>
      </c>
      <c r="L3291" t="str">
        <f t="shared" si="616"/>
        <v>Z</v>
      </c>
      <c r="M3291" s="10">
        <f t="shared" si="617"/>
        <v>0.9</v>
      </c>
      <c r="N3291" s="24">
        <f t="shared" si="618"/>
        <v>1.2815515655446006</v>
      </c>
      <c r="O3291" s="25">
        <f t="shared" si="619"/>
        <v>2.3355435972510725</v>
      </c>
      <c r="P3291" s="8">
        <f t="shared" si="620"/>
        <v>4</v>
      </c>
      <c r="Q3291" s="8">
        <f t="shared" si="621"/>
        <v>22</v>
      </c>
      <c r="R3291" s="8">
        <f t="shared" si="622"/>
        <v>44.045831509560664</v>
      </c>
      <c r="S3291" s="8">
        <f t="shared" si="623"/>
        <v>45</v>
      </c>
      <c r="T3291" t="s">
        <v>62</v>
      </c>
    </row>
    <row r="3292" spans="1:20" x14ac:dyDescent="0.35">
      <c r="A3292" s="18" t="s">
        <v>6624</v>
      </c>
      <c r="B3292" s="18" t="s">
        <v>6625</v>
      </c>
      <c r="C3292" s="19">
        <v>82.93</v>
      </c>
      <c r="D3292" s="20">
        <f t="shared" si="612"/>
        <v>8.9967638641465725E-6</v>
      </c>
      <c r="E3292" s="10">
        <f>SUM($C$5:C3292)/SUM($C$5:$C$3941)</f>
        <v>0.9975940876422682</v>
      </c>
      <c r="F3292" t="str">
        <f t="shared" si="613"/>
        <v>C</v>
      </c>
      <c r="G3292" s="21">
        <v>1.1680281690140839</v>
      </c>
      <c r="H3292" s="22">
        <f t="shared" si="614"/>
        <v>0.70081690140845032</v>
      </c>
      <c r="I3292" s="23">
        <v>1.365384615384615</v>
      </c>
      <c r="J3292" s="23">
        <v>2.4174921874995619</v>
      </c>
      <c r="K3292" s="24">
        <f t="shared" si="615"/>
        <v>1.7705576584503839</v>
      </c>
      <c r="L3292" t="str">
        <f t="shared" si="616"/>
        <v>Y</v>
      </c>
      <c r="M3292" s="10">
        <f t="shared" si="617"/>
        <v>0.9</v>
      </c>
      <c r="N3292" s="24">
        <f t="shared" si="618"/>
        <v>1.2815515655446006</v>
      </c>
      <c r="O3292" s="25">
        <f t="shared" si="619"/>
        <v>4.3814328755030836</v>
      </c>
      <c r="P3292" s="8">
        <f t="shared" si="620"/>
        <v>8</v>
      </c>
      <c r="Q3292" s="8">
        <f t="shared" si="621"/>
        <v>70.999999999999972</v>
      </c>
      <c r="R3292" s="8">
        <f t="shared" si="622"/>
        <v>142.34489246583377</v>
      </c>
      <c r="S3292" s="8">
        <f t="shared" si="623"/>
        <v>143</v>
      </c>
      <c r="T3292" t="s">
        <v>62</v>
      </c>
    </row>
    <row r="3293" spans="1:20" x14ac:dyDescent="0.35">
      <c r="A3293" s="18" t="s">
        <v>6626</v>
      </c>
      <c r="B3293" s="18" t="s">
        <v>6627</v>
      </c>
      <c r="C3293" s="19">
        <v>82.59</v>
      </c>
      <c r="D3293" s="20">
        <f t="shared" si="612"/>
        <v>8.9598785426246883E-6</v>
      </c>
      <c r="E3293" s="10">
        <f>SUM($C$5:C3293)/SUM($C$5:$C$3941)</f>
        <v>0.99760304752081075</v>
      </c>
      <c r="F3293" t="str">
        <f t="shared" si="613"/>
        <v>C</v>
      </c>
      <c r="G3293" s="21">
        <v>6.3530769230769222</v>
      </c>
      <c r="H3293" s="22">
        <f t="shared" si="614"/>
        <v>3.8118461538461532</v>
      </c>
      <c r="I3293" s="23">
        <v>0.25</v>
      </c>
      <c r="J3293" s="23">
        <v>0.62229808127679798</v>
      </c>
      <c r="K3293" s="24">
        <f t="shared" si="615"/>
        <v>2.4891923251071919</v>
      </c>
      <c r="L3293" t="str">
        <f t="shared" si="616"/>
        <v>Z</v>
      </c>
      <c r="M3293" s="10">
        <f t="shared" si="617"/>
        <v>0.9</v>
      </c>
      <c r="N3293" s="24">
        <f t="shared" si="618"/>
        <v>1.2815515655446006</v>
      </c>
      <c r="O3293" s="25">
        <f t="shared" si="619"/>
        <v>1.1278453290427217</v>
      </c>
      <c r="P3293" s="8">
        <f t="shared" si="620"/>
        <v>2</v>
      </c>
      <c r="Q3293" s="8">
        <f t="shared" si="621"/>
        <v>13</v>
      </c>
      <c r="R3293" s="8">
        <f t="shared" si="622"/>
        <v>26.116741584347263</v>
      </c>
      <c r="S3293" s="8">
        <f t="shared" si="623"/>
        <v>27</v>
      </c>
      <c r="T3293" t="s">
        <v>62</v>
      </c>
    </row>
    <row r="3294" spans="1:20" x14ac:dyDescent="0.35">
      <c r="A3294" s="18" t="s">
        <v>6628</v>
      </c>
      <c r="B3294" s="18" t="s">
        <v>6629</v>
      </c>
      <c r="C3294" s="19">
        <v>82.5</v>
      </c>
      <c r="D3294" s="20">
        <f t="shared" si="612"/>
        <v>8.9501147810453665E-6</v>
      </c>
      <c r="E3294" s="10">
        <f>SUM($C$5:C3294)/SUM($C$5:$C$3941)</f>
        <v>0.99761199763559183</v>
      </c>
      <c r="F3294" t="str">
        <f t="shared" si="613"/>
        <v>C</v>
      </c>
      <c r="G3294" s="21">
        <v>7.5</v>
      </c>
      <c r="H3294" s="22">
        <f t="shared" si="614"/>
        <v>4.5</v>
      </c>
      <c r="I3294" s="23">
        <v>0.21153846153846151</v>
      </c>
      <c r="J3294" s="23">
        <v>0.63667452396974111</v>
      </c>
      <c r="K3294" s="24">
        <f t="shared" si="615"/>
        <v>3.0097341133115041</v>
      </c>
      <c r="L3294" t="str">
        <f t="shared" si="616"/>
        <v>Z</v>
      </c>
      <c r="M3294" s="10">
        <f t="shared" si="617"/>
        <v>0.9</v>
      </c>
      <c r="N3294" s="24">
        <f t="shared" si="618"/>
        <v>1.2815515655446006</v>
      </c>
      <c r="O3294" s="25">
        <f t="shared" si="619"/>
        <v>1.1539010155815883</v>
      </c>
      <c r="P3294" s="8">
        <f t="shared" si="620"/>
        <v>2</v>
      </c>
      <c r="Q3294" s="8">
        <f t="shared" si="621"/>
        <v>10.999999999999998</v>
      </c>
      <c r="R3294" s="8">
        <f t="shared" si="622"/>
        <v>22.110831935702663</v>
      </c>
      <c r="S3294" s="8">
        <f t="shared" si="623"/>
        <v>23</v>
      </c>
      <c r="T3294" t="s">
        <v>175</v>
      </c>
    </row>
    <row r="3295" spans="1:20" x14ac:dyDescent="0.35">
      <c r="A3295" s="18" t="s">
        <v>6630</v>
      </c>
      <c r="B3295" s="18" t="s">
        <v>6631</v>
      </c>
      <c r="C3295" s="19">
        <v>82.5</v>
      </c>
      <c r="D3295" s="20">
        <f t="shared" si="612"/>
        <v>8.9501147810453665E-6</v>
      </c>
      <c r="E3295" s="10">
        <f>SUM($C$5:C3295)/SUM($C$5:$C$3941)</f>
        <v>0.99762094775037291</v>
      </c>
      <c r="F3295" t="str">
        <f t="shared" si="613"/>
        <v>C</v>
      </c>
      <c r="G3295" s="21">
        <v>1.65</v>
      </c>
      <c r="H3295" s="22">
        <f t="shared" si="614"/>
        <v>0.98999999999999988</v>
      </c>
      <c r="I3295" s="23">
        <v>0.96153846153846156</v>
      </c>
      <c r="J3295" s="23">
        <v>3.730959706539998</v>
      </c>
      <c r="K3295" s="24">
        <f t="shared" si="615"/>
        <v>3.8801980948015977</v>
      </c>
      <c r="L3295" t="str">
        <f t="shared" si="616"/>
        <v>Z</v>
      </c>
      <c r="M3295" s="10">
        <f t="shared" si="617"/>
        <v>0.9</v>
      </c>
      <c r="N3295" s="24">
        <f t="shared" si="618"/>
        <v>1.2815515655446006</v>
      </c>
      <c r="O3295" s="25">
        <f t="shared" si="619"/>
        <v>6.7619451264161103</v>
      </c>
      <c r="P3295" s="8">
        <f t="shared" si="620"/>
        <v>9</v>
      </c>
      <c r="Q3295" s="8">
        <f t="shared" si="621"/>
        <v>50</v>
      </c>
      <c r="R3295" s="8">
        <f t="shared" si="622"/>
        <v>100.50378152592121</v>
      </c>
      <c r="S3295" s="8">
        <f t="shared" si="623"/>
        <v>101</v>
      </c>
      <c r="T3295" t="s">
        <v>62</v>
      </c>
    </row>
    <row r="3296" spans="1:20" x14ac:dyDescent="0.35">
      <c r="A3296" s="18" t="s">
        <v>6632</v>
      </c>
      <c r="B3296" s="18" t="s">
        <v>6633</v>
      </c>
      <c r="C3296" s="19">
        <v>82.49</v>
      </c>
      <c r="D3296" s="20">
        <f t="shared" si="612"/>
        <v>8.9490299186476631E-6</v>
      </c>
      <c r="E3296" s="10">
        <f>SUM($C$5:C3296)/SUM($C$5:$C$3941)</f>
        <v>0.99762989678029157</v>
      </c>
      <c r="F3296" t="str">
        <f t="shared" si="613"/>
        <v>C</v>
      </c>
      <c r="G3296" s="21">
        <v>3.2995999999999999</v>
      </c>
      <c r="H3296" s="22">
        <f t="shared" si="614"/>
        <v>1.9797599999999997</v>
      </c>
      <c r="I3296" s="23">
        <v>0.48076923076923078</v>
      </c>
      <c r="J3296" s="23">
        <v>1.0382939365336461</v>
      </c>
      <c r="K3296" s="24">
        <f t="shared" si="615"/>
        <v>2.1596513879899839</v>
      </c>
      <c r="L3296" t="str">
        <f t="shared" si="616"/>
        <v>Z</v>
      </c>
      <c r="M3296" s="10">
        <f t="shared" si="617"/>
        <v>0.9</v>
      </c>
      <c r="N3296" s="24">
        <f t="shared" si="618"/>
        <v>1.2815515655446006</v>
      </c>
      <c r="O3296" s="25">
        <f t="shared" si="619"/>
        <v>1.8817910607890449</v>
      </c>
      <c r="P3296" s="8">
        <f t="shared" si="620"/>
        <v>3</v>
      </c>
      <c r="Q3296" s="8">
        <f t="shared" si="621"/>
        <v>25</v>
      </c>
      <c r="R3296" s="8">
        <f t="shared" si="622"/>
        <v>50.254936608995649</v>
      </c>
      <c r="S3296" s="8">
        <f t="shared" si="623"/>
        <v>51</v>
      </c>
      <c r="T3296" t="s">
        <v>62</v>
      </c>
    </row>
    <row r="3297" spans="1:20" x14ac:dyDescent="0.35">
      <c r="A3297" s="18" t="s">
        <v>6634</v>
      </c>
      <c r="B3297" s="18" t="s">
        <v>6635</v>
      </c>
      <c r="C3297" s="19">
        <v>81.900000000000006</v>
      </c>
      <c r="D3297" s="20">
        <f t="shared" si="612"/>
        <v>8.8850230371832184E-6</v>
      </c>
      <c r="E3297" s="10">
        <f>SUM($C$5:C3297)/SUM($C$5:$C$3941)</f>
        <v>0.99763878180332877</v>
      </c>
      <c r="F3297" t="str">
        <f t="shared" si="613"/>
        <v>C</v>
      </c>
      <c r="G3297" s="21">
        <v>1.95</v>
      </c>
      <c r="H3297" s="22">
        <f t="shared" si="614"/>
        <v>1.17</v>
      </c>
      <c r="I3297" s="23">
        <v>0.80769230769230771</v>
      </c>
      <c r="J3297" s="23">
        <v>1.6214065733239451</v>
      </c>
      <c r="K3297" s="24">
        <f t="shared" si="615"/>
        <v>2.0074557574486938</v>
      </c>
      <c r="L3297" t="str">
        <f t="shared" si="616"/>
        <v>Z</v>
      </c>
      <c r="M3297" s="10">
        <f t="shared" si="617"/>
        <v>0.9</v>
      </c>
      <c r="N3297" s="24">
        <f t="shared" si="618"/>
        <v>1.2815515655446006</v>
      </c>
      <c r="O3297" s="25">
        <f t="shared" si="619"/>
        <v>2.9386171759529716</v>
      </c>
      <c r="P3297" s="8">
        <f t="shared" si="620"/>
        <v>5</v>
      </c>
      <c r="Q3297" s="8">
        <f t="shared" si="621"/>
        <v>42</v>
      </c>
      <c r="R3297" s="8">
        <f t="shared" si="622"/>
        <v>84.731854573632333</v>
      </c>
      <c r="S3297" s="8">
        <f t="shared" si="623"/>
        <v>85</v>
      </c>
      <c r="T3297" t="s">
        <v>62</v>
      </c>
    </row>
    <row r="3298" spans="1:20" x14ac:dyDescent="0.35">
      <c r="A3298" s="18" t="s">
        <v>6636</v>
      </c>
      <c r="B3298" s="18" t="s">
        <v>6637</v>
      </c>
      <c r="C3298" s="19">
        <v>81.73</v>
      </c>
      <c r="D3298" s="20">
        <f t="shared" si="612"/>
        <v>8.8665803764222763E-6</v>
      </c>
      <c r="E3298" s="10">
        <f>SUM($C$5:C3298)/SUM($C$5:$C$3941)</f>
        <v>0.99764764838370523</v>
      </c>
      <c r="F3298" t="str">
        <f t="shared" si="613"/>
        <v>C</v>
      </c>
      <c r="G3298" s="21">
        <v>2.476666666666667</v>
      </c>
      <c r="H3298" s="22">
        <f t="shared" si="614"/>
        <v>1.4860000000000002</v>
      </c>
      <c r="I3298" s="23">
        <v>0.63461538461538458</v>
      </c>
      <c r="J3298" s="23">
        <v>2.178584233151232</v>
      </c>
      <c r="K3298" s="24">
        <f t="shared" si="615"/>
        <v>3.4329206098140626</v>
      </c>
      <c r="L3298" t="str">
        <f t="shared" si="616"/>
        <v>Z</v>
      </c>
      <c r="M3298" s="10">
        <f t="shared" si="617"/>
        <v>0.9</v>
      </c>
      <c r="N3298" s="24">
        <f t="shared" si="618"/>
        <v>1.2815515655446006</v>
      </c>
      <c r="O3298" s="25">
        <f t="shared" si="619"/>
        <v>3.9484390603364514</v>
      </c>
      <c r="P3298" s="8">
        <f t="shared" si="620"/>
        <v>6</v>
      </c>
      <c r="Q3298" s="8">
        <f t="shared" si="621"/>
        <v>33</v>
      </c>
      <c r="R3298" s="8">
        <f t="shared" si="622"/>
        <v>66.644231307906935</v>
      </c>
      <c r="S3298" s="8">
        <f t="shared" si="623"/>
        <v>67</v>
      </c>
      <c r="T3298" t="s">
        <v>62</v>
      </c>
    </row>
    <row r="3299" spans="1:20" x14ac:dyDescent="0.35">
      <c r="A3299" s="18" t="s">
        <v>6638</v>
      </c>
      <c r="B3299" s="18" t="s">
        <v>6639</v>
      </c>
      <c r="C3299" s="19">
        <v>81.12</v>
      </c>
      <c r="D3299" s="20">
        <f t="shared" si="612"/>
        <v>8.8004037701624249E-6</v>
      </c>
      <c r="E3299" s="10">
        <f>SUM($C$5:C3299)/SUM($C$5:$C$3941)</f>
        <v>0.99765644878747528</v>
      </c>
      <c r="F3299" t="str">
        <f t="shared" si="613"/>
        <v>C</v>
      </c>
      <c r="G3299" s="21">
        <v>0.96571428571428564</v>
      </c>
      <c r="H3299" s="22">
        <f t="shared" si="614"/>
        <v>0.5794285714285714</v>
      </c>
      <c r="I3299" s="23">
        <v>1.615384615384615</v>
      </c>
      <c r="J3299" s="23">
        <v>6.1839572524517701</v>
      </c>
      <c r="K3299" s="24">
        <f t="shared" si="615"/>
        <v>3.8281640134225254</v>
      </c>
      <c r="L3299" t="str">
        <f t="shared" si="616"/>
        <v>Z</v>
      </c>
      <c r="M3299" s="10">
        <f t="shared" si="617"/>
        <v>0.9</v>
      </c>
      <c r="N3299" s="24">
        <f t="shared" si="618"/>
        <v>1.2815515655446006</v>
      </c>
      <c r="O3299" s="25">
        <f t="shared" si="619"/>
        <v>11.20772747341208</v>
      </c>
      <c r="P3299" s="8">
        <f t="shared" si="620"/>
        <v>15</v>
      </c>
      <c r="Q3299" s="8">
        <f t="shared" si="621"/>
        <v>83.999999999999972</v>
      </c>
      <c r="R3299" s="8">
        <f t="shared" si="622"/>
        <v>170.27648939368194</v>
      </c>
      <c r="S3299" s="8">
        <f t="shared" si="623"/>
        <v>171</v>
      </c>
      <c r="T3299" t="s">
        <v>175</v>
      </c>
    </row>
    <row r="3300" spans="1:20" x14ac:dyDescent="0.35">
      <c r="A3300" s="18" t="s">
        <v>6640</v>
      </c>
      <c r="B3300" s="18" t="s">
        <v>6641</v>
      </c>
      <c r="C3300" s="19">
        <v>80.81</v>
      </c>
      <c r="D3300" s="20">
        <f t="shared" si="612"/>
        <v>8.7667730358336492E-6</v>
      </c>
      <c r="E3300" s="10">
        <f>SUM($C$5:C3300)/SUM($C$5:$C$3941)</f>
        <v>0.99766521556051124</v>
      </c>
      <c r="F3300" t="str">
        <f t="shared" si="613"/>
        <v>C</v>
      </c>
      <c r="G3300" s="21">
        <v>0.60759398496240602</v>
      </c>
      <c r="H3300" s="22">
        <f t="shared" si="614"/>
        <v>0.36455639097744358</v>
      </c>
      <c r="I3300" s="23">
        <v>2.557692307692307</v>
      </c>
      <c r="J3300" s="23">
        <v>13.446208681389299</v>
      </c>
      <c r="K3300" s="24">
        <f t="shared" si="615"/>
        <v>5.2571642964830358</v>
      </c>
      <c r="L3300" t="str">
        <f t="shared" si="616"/>
        <v>Z</v>
      </c>
      <c r="M3300" s="10">
        <f t="shared" si="617"/>
        <v>0.9</v>
      </c>
      <c r="N3300" s="24">
        <f t="shared" si="618"/>
        <v>1.2815515655446006</v>
      </c>
      <c r="O3300" s="25">
        <f t="shared" si="619"/>
        <v>24.36974194669439</v>
      </c>
      <c r="P3300" s="8">
        <f t="shared" si="620"/>
        <v>30</v>
      </c>
      <c r="Q3300" s="8">
        <f t="shared" si="621"/>
        <v>132.99999999999997</v>
      </c>
      <c r="R3300" s="8">
        <f t="shared" si="622"/>
        <v>270.12106928549332</v>
      </c>
      <c r="S3300" s="8">
        <f t="shared" si="623"/>
        <v>271</v>
      </c>
      <c r="T3300" t="s">
        <v>62</v>
      </c>
    </row>
    <row r="3301" spans="1:20" x14ac:dyDescent="0.35">
      <c r="A3301" s="18" t="s">
        <v>6642</v>
      </c>
      <c r="B3301" s="18" t="s">
        <v>6643</v>
      </c>
      <c r="C3301" s="19">
        <v>80.81</v>
      </c>
      <c r="D3301" s="20">
        <f t="shared" si="612"/>
        <v>8.7667730358336492E-6</v>
      </c>
      <c r="E3301" s="10">
        <f>SUM($C$5:C3301)/SUM($C$5:$C$3941)</f>
        <v>0.99767398233354709</v>
      </c>
      <c r="F3301" t="str">
        <f t="shared" si="613"/>
        <v>C</v>
      </c>
      <c r="G3301" s="21">
        <v>4.2531578947368418</v>
      </c>
      <c r="H3301" s="22">
        <f t="shared" si="614"/>
        <v>2.551894736842105</v>
      </c>
      <c r="I3301" s="23">
        <v>0.36538461538461542</v>
      </c>
      <c r="J3301" s="23">
        <v>0.81718901631515073</v>
      </c>
      <c r="K3301" s="24">
        <f t="shared" si="615"/>
        <v>2.2365173078098861</v>
      </c>
      <c r="L3301" t="str">
        <f t="shared" si="616"/>
        <v>Z</v>
      </c>
      <c r="M3301" s="10">
        <f t="shared" si="617"/>
        <v>0.9</v>
      </c>
      <c r="N3301" s="24">
        <f t="shared" si="618"/>
        <v>1.2815515655446006</v>
      </c>
      <c r="O3301" s="25">
        <f t="shared" si="619"/>
        <v>1.4810632440084674</v>
      </c>
      <c r="P3301" s="8">
        <f t="shared" si="620"/>
        <v>3</v>
      </c>
      <c r="Q3301" s="8">
        <f t="shared" si="621"/>
        <v>19</v>
      </c>
      <c r="R3301" s="8">
        <f t="shared" si="622"/>
        <v>38.588724183641908</v>
      </c>
      <c r="S3301" s="8">
        <f t="shared" si="623"/>
        <v>39</v>
      </c>
      <c r="T3301" t="s">
        <v>62</v>
      </c>
    </row>
    <row r="3302" spans="1:20" x14ac:dyDescent="0.35">
      <c r="A3302" s="18" t="s">
        <v>6644</v>
      </c>
      <c r="B3302" s="18" t="s">
        <v>6645</v>
      </c>
      <c r="C3302" s="19">
        <v>80.69</v>
      </c>
      <c r="D3302" s="20">
        <f t="shared" si="612"/>
        <v>8.7537546870612189E-6</v>
      </c>
      <c r="E3302" s="10">
        <f>SUM($C$5:C3302)/SUM($C$5:$C$3941)</f>
        <v>0.9976827360882341</v>
      </c>
      <c r="F3302" t="str">
        <f t="shared" si="613"/>
        <v>C</v>
      </c>
      <c r="G3302" s="21">
        <v>4.2468421052631582</v>
      </c>
      <c r="H3302" s="22">
        <f t="shared" si="614"/>
        <v>2.5481052631578947</v>
      </c>
      <c r="I3302" s="23">
        <v>0.36538461538461542</v>
      </c>
      <c r="J3302" s="23">
        <v>0.8638456233234868</v>
      </c>
      <c r="K3302" s="24">
        <f t="shared" si="615"/>
        <v>2.3642090743590165</v>
      </c>
      <c r="L3302" t="str">
        <f t="shared" si="616"/>
        <v>Z</v>
      </c>
      <c r="M3302" s="10">
        <f t="shared" si="617"/>
        <v>0.9</v>
      </c>
      <c r="N3302" s="24">
        <f t="shared" si="618"/>
        <v>1.2815515655446006</v>
      </c>
      <c r="O3302" s="25">
        <f t="shared" si="619"/>
        <v>1.5656231002358367</v>
      </c>
      <c r="P3302" s="8">
        <f t="shared" si="620"/>
        <v>3</v>
      </c>
      <c r="Q3302" s="8">
        <f t="shared" si="621"/>
        <v>19</v>
      </c>
      <c r="R3302" s="8">
        <f t="shared" si="622"/>
        <v>38.617407580206695</v>
      </c>
      <c r="S3302" s="8">
        <f t="shared" si="623"/>
        <v>39</v>
      </c>
      <c r="T3302" t="s">
        <v>62</v>
      </c>
    </row>
    <row r="3303" spans="1:20" x14ac:dyDescent="0.35">
      <c r="A3303" s="18" t="s">
        <v>6646</v>
      </c>
      <c r="B3303" s="18" t="s">
        <v>6647</v>
      </c>
      <c r="C3303" s="19">
        <v>80.62</v>
      </c>
      <c r="D3303" s="20">
        <f t="shared" si="612"/>
        <v>8.7461606502773021E-6</v>
      </c>
      <c r="E3303" s="10">
        <f>SUM($C$5:C3303)/SUM($C$5:$C$3941)</f>
        <v>0.99769148224888426</v>
      </c>
      <c r="F3303" t="str">
        <f t="shared" si="613"/>
        <v>C</v>
      </c>
      <c r="G3303" s="21">
        <v>1.1197222222222221</v>
      </c>
      <c r="H3303" s="22">
        <f t="shared" si="614"/>
        <v>0.67183333333333317</v>
      </c>
      <c r="I3303" s="23">
        <v>1.384615384615385</v>
      </c>
      <c r="J3303" s="23">
        <v>9.1440623532300318</v>
      </c>
      <c r="K3303" s="24">
        <f t="shared" si="615"/>
        <v>6.6040450328883544</v>
      </c>
      <c r="L3303" t="str">
        <f t="shared" si="616"/>
        <v>Z</v>
      </c>
      <c r="M3303" s="10">
        <f t="shared" si="617"/>
        <v>0.9</v>
      </c>
      <c r="N3303" s="24">
        <f t="shared" si="618"/>
        <v>1.2815515655446006</v>
      </c>
      <c r="O3303" s="25">
        <f t="shared" si="619"/>
        <v>16.572585267185858</v>
      </c>
      <c r="P3303" s="8">
        <f t="shared" si="620"/>
        <v>20</v>
      </c>
      <c r="Q3303" s="8">
        <f t="shared" si="621"/>
        <v>72.000000000000028</v>
      </c>
      <c r="R3303" s="8">
        <f t="shared" si="622"/>
        <v>146.4031672227768</v>
      </c>
      <c r="S3303" s="8">
        <f t="shared" si="623"/>
        <v>147</v>
      </c>
      <c r="T3303" t="s">
        <v>175</v>
      </c>
    </row>
    <row r="3304" spans="1:20" x14ac:dyDescent="0.35">
      <c r="A3304" s="18" t="s">
        <v>6648</v>
      </c>
      <c r="B3304" s="18" t="s">
        <v>6649</v>
      </c>
      <c r="C3304" s="19">
        <v>80.319999999999993</v>
      </c>
      <c r="D3304" s="20">
        <f t="shared" si="612"/>
        <v>8.7136147783462263E-6</v>
      </c>
      <c r="E3304" s="10">
        <f>SUM($C$5:C3304)/SUM($C$5:$C$3941)</f>
        <v>0.99770019586366265</v>
      </c>
      <c r="F3304" t="str">
        <f t="shared" si="613"/>
        <v>C</v>
      </c>
      <c r="G3304" s="21">
        <v>0.91272727272727261</v>
      </c>
      <c r="H3304" s="22">
        <f t="shared" si="614"/>
        <v>0.54763636363636359</v>
      </c>
      <c r="I3304" s="23">
        <v>1.6923076923076921</v>
      </c>
      <c r="J3304" s="23">
        <v>4.1185303943702332</v>
      </c>
      <c r="K3304" s="24">
        <f t="shared" si="615"/>
        <v>2.4336770512187744</v>
      </c>
      <c r="L3304" t="str">
        <f t="shared" si="616"/>
        <v>Z</v>
      </c>
      <c r="M3304" s="10">
        <f t="shared" si="617"/>
        <v>0.9</v>
      </c>
      <c r="N3304" s="24">
        <f t="shared" si="618"/>
        <v>1.2815515655446006</v>
      </c>
      <c r="O3304" s="25">
        <f t="shared" si="619"/>
        <v>7.4643734370519832</v>
      </c>
      <c r="P3304" s="8">
        <f t="shared" si="620"/>
        <v>11</v>
      </c>
      <c r="Q3304" s="8">
        <f t="shared" si="621"/>
        <v>87.999999999999986</v>
      </c>
      <c r="R3304" s="8">
        <f t="shared" si="622"/>
        <v>179.27106350392233</v>
      </c>
      <c r="S3304" s="8">
        <f t="shared" si="623"/>
        <v>180</v>
      </c>
      <c r="T3304" t="s">
        <v>62</v>
      </c>
    </row>
    <row r="3305" spans="1:20" x14ac:dyDescent="0.35">
      <c r="A3305" s="18" t="s">
        <v>6650</v>
      </c>
      <c r="B3305" s="18" t="s">
        <v>6651</v>
      </c>
      <c r="C3305" s="19">
        <v>79.05</v>
      </c>
      <c r="D3305" s="20">
        <f t="shared" si="612"/>
        <v>8.5758372538380134E-6</v>
      </c>
      <c r="E3305" s="10">
        <f>SUM($C$5:C3305)/SUM($C$5:$C$3941)</f>
        <v>0.99770877170091654</v>
      </c>
      <c r="F3305" t="str">
        <f t="shared" si="613"/>
        <v>C</v>
      </c>
      <c r="G3305" s="21">
        <v>4.6500000000000004</v>
      </c>
      <c r="H3305" s="22">
        <f t="shared" si="614"/>
        <v>2.79</v>
      </c>
      <c r="I3305" s="23">
        <v>0.32692307692307693</v>
      </c>
      <c r="J3305" s="23">
        <v>0.85683306187821784</v>
      </c>
      <c r="K3305" s="24">
        <f t="shared" si="615"/>
        <v>2.6209011304510192</v>
      </c>
      <c r="L3305" t="str">
        <f t="shared" si="616"/>
        <v>Z</v>
      </c>
      <c r="M3305" s="10">
        <f t="shared" si="617"/>
        <v>0.9</v>
      </c>
      <c r="N3305" s="24">
        <f t="shared" si="618"/>
        <v>1.2815515655446006</v>
      </c>
      <c r="O3305" s="25">
        <f t="shared" si="619"/>
        <v>1.5529136207940162</v>
      </c>
      <c r="P3305" s="8">
        <f t="shared" si="620"/>
        <v>3</v>
      </c>
      <c r="Q3305" s="8">
        <f t="shared" si="621"/>
        <v>17</v>
      </c>
      <c r="R3305" s="8">
        <f t="shared" si="622"/>
        <v>34.908995872576185</v>
      </c>
      <c r="S3305" s="8">
        <f t="shared" si="623"/>
        <v>35</v>
      </c>
      <c r="T3305" t="s">
        <v>62</v>
      </c>
    </row>
    <row r="3306" spans="1:20" x14ac:dyDescent="0.35">
      <c r="A3306" s="18" t="s">
        <v>6652</v>
      </c>
      <c r="B3306" s="18" t="s">
        <v>6653</v>
      </c>
      <c r="C3306" s="19">
        <v>78.989999999999995</v>
      </c>
      <c r="D3306" s="20">
        <f t="shared" si="612"/>
        <v>8.5693280794517982E-6</v>
      </c>
      <c r="E3306" s="10">
        <f>SUM($C$5:C3306)/SUM($C$5:$C$3941)</f>
        <v>0.99771734102899601</v>
      </c>
      <c r="F3306" t="str">
        <f t="shared" si="613"/>
        <v>C</v>
      </c>
      <c r="G3306" s="21">
        <v>2.5480645161290321</v>
      </c>
      <c r="H3306" s="22">
        <f t="shared" si="614"/>
        <v>1.5288387096774192</v>
      </c>
      <c r="I3306" s="23">
        <v>0.59615384615384615</v>
      </c>
      <c r="J3306" s="23">
        <v>1.5499476953175579</v>
      </c>
      <c r="K3306" s="24">
        <f t="shared" si="615"/>
        <v>2.5999122631133229</v>
      </c>
      <c r="L3306" t="str">
        <f t="shared" si="616"/>
        <v>Z</v>
      </c>
      <c r="M3306" s="10">
        <f t="shared" si="617"/>
        <v>0.9</v>
      </c>
      <c r="N3306" s="24">
        <f t="shared" si="618"/>
        <v>1.2815515655446006</v>
      </c>
      <c r="O3306" s="25">
        <f t="shared" si="619"/>
        <v>2.8091059911960174</v>
      </c>
      <c r="P3306" s="8">
        <f t="shared" si="620"/>
        <v>5</v>
      </c>
      <c r="Q3306" s="8">
        <f t="shared" si="621"/>
        <v>31</v>
      </c>
      <c r="R3306" s="8">
        <f t="shared" si="622"/>
        <v>63.681752944624428</v>
      </c>
      <c r="S3306" s="8">
        <f t="shared" si="623"/>
        <v>64</v>
      </c>
      <c r="T3306" t="s">
        <v>62</v>
      </c>
    </row>
    <row r="3307" spans="1:20" x14ac:dyDescent="0.35">
      <c r="A3307" s="18" t="s">
        <v>6654</v>
      </c>
      <c r="B3307" s="18" t="s">
        <v>6655</v>
      </c>
      <c r="C3307" s="19">
        <v>77.959999999999994</v>
      </c>
      <c r="D3307" s="20">
        <f t="shared" si="612"/>
        <v>8.4575872524884441E-6</v>
      </c>
      <c r="E3307" s="10">
        <f>SUM($C$5:C3307)/SUM($C$5:$C$3941)</f>
        <v>0.99772579861624866</v>
      </c>
      <c r="F3307" t="str">
        <f t="shared" si="613"/>
        <v>C</v>
      </c>
      <c r="G3307" s="21">
        <v>0.91717647058823526</v>
      </c>
      <c r="H3307" s="22">
        <f t="shared" si="614"/>
        <v>0.55030588235294109</v>
      </c>
      <c r="I3307" s="23">
        <v>1.634615384615385</v>
      </c>
      <c r="J3307" s="23">
        <v>4.1208643970145644</v>
      </c>
      <c r="K3307" s="24">
        <f t="shared" si="615"/>
        <v>2.5209993958206742</v>
      </c>
      <c r="L3307" t="str">
        <f t="shared" si="616"/>
        <v>Z</v>
      </c>
      <c r="M3307" s="10">
        <f t="shared" si="617"/>
        <v>0.9</v>
      </c>
      <c r="N3307" s="24">
        <f t="shared" si="618"/>
        <v>1.2815515655446006</v>
      </c>
      <c r="O3307" s="25">
        <f t="shared" si="619"/>
        <v>7.4686035545143108</v>
      </c>
      <c r="P3307" s="8">
        <f t="shared" si="620"/>
        <v>11</v>
      </c>
      <c r="Q3307" s="8">
        <f t="shared" si="621"/>
        <v>85.000000000000028</v>
      </c>
      <c r="R3307" s="8">
        <f t="shared" si="622"/>
        <v>175.76094669007728</v>
      </c>
      <c r="S3307" s="8">
        <f t="shared" si="623"/>
        <v>176</v>
      </c>
      <c r="T3307" t="s">
        <v>175</v>
      </c>
    </row>
    <row r="3308" spans="1:20" x14ac:dyDescent="0.35">
      <c r="A3308" s="18" t="s">
        <v>6656</v>
      </c>
      <c r="B3308" s="18" t="s">
        <v>6657</v>
      </c>
      <c r="C3308" s="19">
        <v>77.61</v>
      </c>
      <c r="D3308" s="20">
        <f t="shared" si="612"/>
        <v>8.4196170685688583E-6</v>
      </c>
      <c r="E3308" s="10">
        <f>SUM($C$5:C3308)/SUM($C$5:$C$3941)</f>
        <v>0.99773421823331709</v>
      </c>
      <c r="F3308" t="str">
        <f t="shared" si="613"/>
        <v>C</v>
      </c>
      <c r="G3308" s="21">
        <v>5.1740000000000004</v>
      </c>
      <c r="H3308" s="22">
        <f t="shared" si="614"/>
        <v>3.1044</v>
      </c>
      <c r="I3308" s="23">
        <v>0.28846153846153838</v>
      </c>
      <c r="J3308" s="23">
        <v>0.63667452396974122</v>
      </c>
      <c r="K3308" s="24">
        <f t="shared" si="615"/>
        <v>2.2071383497617703</v>
      </c>
      <c r="L3308" t="str">
        <f t="shared" si="616"/>
        <v>Z</v>
      </c>
      <c r="M3308" s="10">
        <f t="shared" si="617"/>
        <v>0.9</v>
      </c>
      <c r="N3308" s="24">
        <f t="shared" si="618"/>
        <v>1.2815515655446006</v>
      </c>
      <c r="O3308" s="25">
        <f t="shared" si="619"/>
        <v>1.1539010155815885</v>
      </c>
      <c r="P3308" s="8">
        <f t="shared" si="620"/>
        <v>2</v>
      </c>
      <c r="Q3308" s="8">
        <f t="shared" si="621"/>
        <v>14.999999999999996</v>
      </c>
      <c r="R3308" s="8">
        <f t="shared" si="622"/>
        <v>31.086497279429555</v>
      </c>
      <c r="S3308" s="8">
        <f t="shared" si="623"/>
        <v>32</v>
      </c>
      <c r="T3308" t="s">
        <v>62</v>
      </c>
    </row>
    <row r="3309" spans="1:20" x14ac:dyDescent="0.35">
      <c r="A3309" s="18" t="s">
        <v>6658</v>
      </c>
      <c r="B3309" s="18" t="s">
        <v>6659</v>
      </c>
      <c r="C3309" s="19">
        <v>76.88</v>
      </c>
      <c r="D3309" s="20">
        <f t="shared" si="612"/>
        <v>8.3404221135365783E-6</v>
      </c>
      <c r="E3309" s="10">
        <f>SUM($C$5:C3309)/SUM($C$5:$C$3941)</f>
        <v>0.99774255865543082</v>
      </c>
      <c r="F3309" t="str">
        <f t="shared" si="613"/>
        <v>C</v>
      </c>
      <c r="G3309" s="21">
        <v>2.956923076923077</v>
      </c>
      <c r="H3309" s="22">
        <f t="shared" si="614"/>
        <v>1.7741538461538462</v>
      </c>
      <c r="I3309" s="23">
        <v>0.5</v>
      </c>
      <c r="J3309" s="23">
        <v>1.093653707245831</v>
      </c>
      <c r="K3309" s="24">
        <f t="shared" si="615"/>
        <v>2.187307414491662</v>
      </c>
      <c r="L3309" t="str">
        <f t="shared" si="616"/>
        <v>Z</v>
      </c>
      <c r="M3309" s="10">
        <f t="shared" si="617"/>
        <v>0.9</v>
      </c>
      <c r="N3309" s="24">
        <f t="shared" si="618"/>
        <v>1.2815515655446006</v>
      </c>
      <c r="O3309" s="25">
        <f t="shared" si="619"/>
        <v>1.9821244230364561</v>
      </c>
      <c r="P3309" s="8">
        <f t="shared" si="620"/>
        <v>3</v>
      </c>
      <c r="Q3309" s="8">
        <f t="shared" si="621"/>
        <v>26</v>
      </c>
      <c r="R3309" s="8">
        <f t="shared" si="622"/>
        <v>54.13847688246927</v>
      </c>
      <c r="S3309" s="8">
        <f t="shared" si="623"/>
        <v>55</v>
      </c>
      <c r="T3309" t="s">
        <v>62</v>
      </c>
    </row>
    <row r="3310" spans="1:20" x14ac:dyDescent="0.35">
      <c r="A3310" s="18" t="s">
        <v>6660</v>
      </c>
      <c r="B3310" s="18" t="s">
        <v>6661</v>
      </c>
      <c r="C3310" s="19">
        <v>76.77</v>
      </c>
      <c r="D3310" s="20">
        <f t="shared" si="612"/>
        <v>8.3284886271618514E-6</v>
      </c>
      <c r="E3310" s="10">
        <f>SUM($C$5:C3310)/SUM($C$5:$C$3941)</f>
        <v>0.99775088714405791</v>
      </c>
      <c r="F3310" t="str">
        <f t="shared" si="613"/>
        <v>C</v>
      </c>
      <c r="G3310" s="21">
        <v>0.63446280991735549</v>
      </c>
      <c r="H3310" s="22">
        <f t="shared" si="614"/>
        <v>0.38067768595041329</v>
      </c>
      <c r="I3310" s="23">
        <v>2.3269230769230771</v>
      </c>
      <c r="J3310" s="23">
        <v>5.2681847669823476</v>
      </c>
      <c r="K3310" s="24">
        <f t="shared" si="615"/>
        <v>2.2640132882899344</v>
      </c>
      <c r="L3310" t="str">
        <f t="shared" si="616"/>
        <v>Z</v>
      </c>
      <c r="M3310" s="10">
        <f t="shared" si="617"/>
        <v>0.9</v>
      </c>
      <c r="N3310" s="24">
        <f t="shared" si="618"/>
        <v>1.2815515655446006</v>
      </c>
      <c r="O3310" s="25">
        <f t="shared" si="619"/>
        <v>9.5479927718629671</v>
      </c>
      <c r="P3310" s="8">
        <f t="shared" si="620"/>
        <v>15</v>
      </c>
      <c r="Q3310" s="8">
        <f t="shared" si="621"/>
        <v>121.00000000000001</v>
      </c>
      <c r="R3310" s="8">
        <f t="shared" si="622"/>
        <v>252.13258278839606</v>
      </c>
      <c r="S3310" s="8">
        <f t="shared" si="623"/>
        <v>253</v>
      </c>
      <c r="T3310" t="s">
        <v>175</v>
      </c>
    </row>
    <row r="3311" spans="1:20" x14ac:dyDescent="0.35">
      <c r="A3311" s="18" t="s">
        <v>6662</v>
      </c>
      <c r="B3311" s="18" t="s">
        <v>6663</v>
      </c>
      <c r="C3311" s="19">
        <v>76.66</v>
      </c>
      <c r="D3311" s="20">
        <f t="shared" si="612"/>
        <v>8.3165551407871245E-6</v>
      </c>
      <c r="E3311" s="10">
        <f>SUM($C$5:C3311)/SUM($C$5:$C$3941)</f>
        <v>0.99775920369919868</v>
      </c>
      <c r="F3311" t="str">
        <f t="shared" si="613"/>
        <v>C</v>
      </c>
      <c r="G3311" s="21">
        <v>0.39312820512820518</v>
      </c>
      <c r="H3311" s="22">
        <f t="shared" si="614"/>
        <v>0.2358769230769231</v>
      </c>
      <c r="I3311" s="23">
        <v>3.75</v>
      </c>
      <c r="J3311" s="23">
        <v>9.9761971614399023</v>
      </c>
      <c r="K3311" s="24">
        <f t="shared" si="615"/>
        <v>2.6603192430506408</v>
      </c>
      <c r="L3311" t="str">
        <f t="shared" si="616"/>
        <v>Z</v>
      </c>
      <c r="M3311" s="10">
        <f t="shared" si="617"/>
        <v>0.9</v>
      </c>
      <c r="N3311" s="24">
        <f t="shared" si="618"/>
        <v>1.2815515655446006</v>
      </c>
      <c r="O3311" s="25">
        <f t="shared" si="619"/>
        <v>18.080736079169338</v>
      </c>
      <c r="P3311" s="8">
        <f t="shared" si="620"/>
        <v>26</v>
      </c>
      <c r="Q3311" s="8">
        <f t="shared" si="621"/>
        <v>195</v>
      </c>
      <c r="R3311" s="8">
        <f t="shared" si="622"/>
        <v>406.62078696029261</v>
      </c>
      <c r="S3311" s="8">
        <f t="shared" si="623"/>
        <v>407</v>
      </c>
      <c r="T3311" t="s">
        <v>62</v>
      </c>
    </row>
    <row r="3312" spans="1:20" x14ac:dyDescent="0.35">
      <c r="A3312" s="18" t="s">
        <v>6664</v>
      </c>
      <c r="B3312" s="18" t="s">
        <v>6665</v>
      </c>
      <c r="C3312" s="19">
        <v>76.5</v>
      </c>
      <c r="D3312" s="20">
        <f t="shared" si="612"/>
        <v>8.2991973424238841E-6</v>
      </c>
      <c r="E3312" s="10">
        <f>SUM($C$5:C3312)/SUM($C$5:$C$3941)</f>
        <v>0.99776750289654115</v>
      </c>
      <c r="F3312" t="str">
        <f t="shared" si="613"/>
        <v>C</v>
      </c>
      <c r="G3312" s="21">
        <v>0.85</v>
      </c>
      <c r="H3312" s="22">
        <f t="shared" si="614"/>
        <v>0.51</v>
      </c>
      <c r="I3312" s="23">
        <v>1.7307692307692311</v>
      </c>
      <c r="J3312" s="23">
        <v>3.0364800610884362</v>
      </c>
      <c r="K3312" s="24">
        <f t="shared" si="615"/>
        <v>1.7544107019622073</v>
      </c>
      <c r="L3312" t="str">
        <f t="shared" si="616"/>
        <v>Y</v>
      </c>
      <c r="M3312" s="10">
        <f t="shared" si="617"/>
        <v>0.9</v>
      </c>
      <c r="N3312" s="24">
        <f t="shared" si="618"/>
        <v>1.2815515655446006</v>
      </c>
      <c r="O3312" s="25">
        <f t="shared" si="619"/>
        <v>5.5032788251626554</v>
      </c>
      <c r="P3312" s="8">
        <f t="shared" si="620"/>
        <v>9</v>
      </c>
      <c r="Q3312" s="8">
        <f t="shared" si="621"/>
        <v>90.000000000000014</v>
      </c>
      <c r="R3312" s="8">
        <f t="shared" si="622"/>
        <v>187.86728732554488</v>
      </c>
      <c r="S3312" s="8">
        <f t="shared" si="623"/>
        <v>188</v>
      </c>
      <c r="T3312" t="s">
        <v>62</v>
      </c>
    </row>
    <row r="3313" spans="1:20" x14ac:dyDescent="0.35">
      <c r="A3313" s="18" t="s">
        <v>6666</v>
      </c>
      <c r="B3313" s="18" t="s">
        <v>6667</v>
      </c>
      <c r="C3313" s="19">
        <v>76.48</v>
      </c>
      <c r="D3313" s="20">
        <f t="shared" si="612"/>
        <v>8.2970276176284807E-6</v>
      </c>
      <c r="E3313" s="10">
        <f>SUM($C$5:C3313)/SUM($C$5:$C$3941)</f>
        <v>0.99777579992415877</v>
      </c>
      <c r="F3313" t="str">
        <f t="shared" si="613"/>
        <v>C</v>
      </c>
      <c r="G3313" s="21">
        <v>8.4977777777777774</v>
      </c>
      <c r="H3313" s="22">
        <f t="shared" si="614"/>
        <v>5.0986666666666665</v>
      </c>
      <c r="I3313" s="23">
        <v>0.1730769230769231</v>
      </c>
      <c r="J3313" s="23">
        <v>0.58481281892799142</v>
      </c>
      <c r="K3313" s="24">
        <f t="shared" si="615"/>
        <v>3.3789185093617276</v>
      </c>
      <c r="L3313" t="str">
        <f t="shared" si="616"/>
        <v>Z</v>
      </c>
      <c r="M3313" s="10">
        <f t="shared" si="617"/>
        <v>0.9</v>
      </c>
      <c r="N3313" s="24">
        <f t="shared" si="618"/>
        <v>1.2815515655446006</v>
      </c>
      <c r="O3313" s="25">
        <f t="shared" si="619"/>
        <v>1.059907504196308</v>
      </c>
      <c r="P3313" s="8">
        <f t="shared" si="620"/>
        <v>2</v>
      </c>
      <c r="Q3313" s="8">
        <f t="shared" si="621"/>
        <v>9.0000000000000018</v>
      </c>
      <c r="R3313" s="8">
        <f t="shared" si="622"/>
        <v>18.789184995718877</v>
      </c>
      <c r="S3313" s="8">
        <f t="shared" si="623"/>
        <v>19</v>
      </c>
      <c r="T3313" t="s">
        <v>62</v>
      </c>
    </row>
    <row r="3314" spans="1:20" x14ac:dyDescent="0.35">
      <c r="A3314" s="18" t="s">
        <v>6668</v>
      </c>
      <c r="B3314" s="18" t="s">
        <v>6669</v>
      </c>
      <c r="C3314" s="19">
        <v>76.48</v>
      </c>
      <c r="D3314" s="20">
        <f t="shared" si="612"/>
        <v>8.2970276176284807E-6</v>
      </c>
      <c r="E3314" s="10">
        <f>SUM($C$5:C3314)/SUM($C$5:$C$3941)</f>
        <v>0.9977840969517765</v>
      </c>
      <c r="F3314" t="str">
        <f t="shared" si="613"/>
        <v>C</v>
      </c>
      <c r="G3314" s="21">
        <v>19.12</v>
      </c>
      <c r="H3314" s="22">
        <f t="shared" si="614"/>
        <v>11.472</v>
      </c>
      <c r="I3314" s="23">
        <v>7.6923076923076927E-2</v>
      </c>
      <c r="J3314" s="23">
        <v>0.33408662996258731</v>
      </c>
      <c r="K3314" s="24">
        <f t="shared" si="615"/>
        <v>4.3431261895136348</v>
      </c>
      <c r="L3314" t="str">
        <f t="shared" si="616"/>
        <v>Z</v>
      </c>
      <c r="M3314" s="10">
        <f t="shared" si="617"/>
        <v>0.9</v>
      </c>
      <c r="N3314" s="24">
        <f t="shared" si="618"/>
        <v>1.2815515655446006</v>
      </c>
      <c r="O3314" s="25">
        <f t="shared" si="619"/>
        <v>0.60549446709820187</v>
      </c>
      <c r="P3314" s="8">
        <f t="shared" si="620"/>
        <v>1</v>
      </c>
      <c r="Q3314" s="8">
        <f t="shared" si="621"/>
        <v>4</v>
      </c>
      <c r="R3314" s="8">
        <f t="shared" si="622"/>
        <v>8.3507488869861675</v>
      </c>
      <c r="S3314" s="8">
        <f t="shared" si="623"/>
        <v>9</v>
      </c>
      <c r="T3314" t="s">
        <v>175</v>
      </c>
    </row>
    <row r="3315" spans="1:20" x14ac:dyDescent="0.35">
      <c r="A3315" s="18" t="s">
        <v>6670</v>
      </c>
      <c r="B3315" s="18" t="s">
        <v>6671</v>
      </c>
      <c r="C3315" s="19">
        <v>76.47</v>
      </c>
      <c r="D3315" s="20">
        <f t="shared" si="612"/>
        <v>8.2959427552307773E-6</v>
      </c>
      <c r="E3315" s="10">
        <f>SUM($C$5:C3315)/SUM($C$5:$C$3941)</f>
        <v>0.99779239289453181</v>
      </c>
      <c r="F3315" t="str">
        <f t="shared" si="613"/>
        <v>C</v>
      </c>
      <c r="G3315" s="21">
        <v>8.4966666666666661</v>
      </c>
      <c r="H3315" s="22">
        <f t="shared" si="614"/>
        <v>5.0979999999999999</v>
      </c>
      <c r="I3315" s="23">
        <v>0.1730769230769231</v>
      </c>
      <c r="J3315" s="23">
        <v>0.43028280012622461</v>
      </c>
      <c r="K3315" s="24">
        <f t="shared" si="615"/>
        <v>2.4860784007292973</v>
      </c>
      <c r="L3315" t="str">
        <f t="shared" si="616"/>
        <v>Z</v>
      </c>
      <c r="M3315" s="10">
        <f t="shared" si="617"/>
        <v>0.9</v>
      </c>
      <c r="N3315" s="24">
        <f t="shared" si="618"/>
        <v>1.2815515655446006</v>
      </c>
      <c r="O3315" s="25">
        <f t="shared" si="619"/>
        <v>0.77983921353909424</v>
      </c>
      <c r="P3315" s="8">
        <f t="shared" si="620"/>
        <v>2</v>
      </c>
      <c r="Q3315" s="8">
        <f t="shared" si="621"/>
        <v>9.0000000000000018</v>
      </c>
      <c r="R3315" s="8">
        <f t="shared" si="622"/>
        <v>18.790413488642201</v>
      </c>
      <c r="S3315" s="8">
        <f t="shared" si="623"/>
        <v>19</v>
      </c>
      <c r="T3315" t="s">
        <v>62</v>
      </c>
    </row>
    <row r="3316" spans="1:20" x14ac:dyDescent="0.35">
      <c r="A3316" s="18" t="s">
        <v>6672</v>
      </c>
      <c r="B3316" s="18" t="s">
        <v>6673</v>
      </c>
      <c r="C3316" s="19">
        <v>76.42</v>
      </c>
      <c r="D3316" s="20">
        <f t="shared" si="612"/>
        <v>8.2905184432422656E-6</v>
      </c>
      <c r="E3316" s="10">
        <f>SUM($C$5:C3316)/SUM($C$5:$C$3941)</f>
        <v>0.99780068341297501</v>
      </c>
      <c r="F3316" t="str">
        <f t="shared" si="613"/>
        <v>C</v>
      </c>
      <c r="G3316" s="21">
        <v>0.83065217391304347</v>
      </c>
      <c r="H3316" s="22">
        <f t="shared" si="614"/>
        <v>0.49839130434782608</v>
      </c>
      <c r="I3316" s="23">
        <v>1.7692307692307689</v>
      </c>
      <c r="J3316" s="23">
        <v>7.4560552694434534</v>
      </c>
      <c r="K3316" s="24">
        <f t="shared" si="615"/>
        <v>4.214292108815866</v>
      </c>
      <c r="L3316" t="str">
        <f t="shared" si="616"/>
        <v>Z</v>
      </c>
      <c r="M3316" s="10">
        <f t="shared" si="617"/>
        <v>0.9</v>
      </c>
      <c r="N3316" s="24">
        <f t="shared" si="618"/>
        <v>1.2815515655446006</v>
      </c>
      <c r="O3316" s="25">
        <f t="shared" si="619"/>
        <v>13.513262151592153</v>
      </c>
      <c r="P3316" s="8">
        <f t="shared" si="620"/>
        <v>18</v>
      </c>
      <c r="Q3316" s="8">
        <f t="shared" si="621"/>
        <v>91.999999999999986</v>
      </c>
      <c r="R3316" s="8">
        <f t="shared" si="622"/>
        <v>192.14260893595863</v>
      </c>
      <c r="S3316" s="8">
        <f t="shared" si="623"/>
        <v>193</v>
      </c>
      <c r="T3316" t="s">
        <v>175</v>
      </c>
    </row>
    <row r="3317" spans="1:20" x14ac:dyDescent="0.35">
      <c r="A3317" s="18" t="s">
        <v>6674</v>
      </c>
      <c r="B3317" s="18" t="s">
        <v>6675</v>
      </c>
      <c r="C3317" s="19">
        <v>76.27</v>
      </c>
      <c r="D3317" s="20">
        <f t="shared" si="612"/>
        <v>8.2742455072767269E-6</v>
      </c>
      <c r="E3317" s="10">
        <f>SUM($C$5:C3317)/SUM($C$5:$C$3941)</f>
        <v>0.99780895765848221</v>
      </c>
      <c r="F3317" t="str">
        <f t="shared" si="613"/>
        <v>C</v>
      </c>
      <c r="G3317" s="21">
        <v>1.2927118644067801</v>
      </c>
      <c r="H3317" s="22">
        <f t="shared" si="614"/>
        <v>0.77562711864406808</v>
      </c>
      <c r="I3317" s="23">
        <v>1.134615384615385</v>
      </c>
      <c r="J3317" s="23">
        <v>3.4186847955790509</v>
      </c>
      <c r="K3317" s="24">
        <f t="shared" si="615"/>
        <v>3.0130781249171283</v>
      </c>
      <c r="L3317" t="str">
        <f t="shared" si="616"/>
        <v>Z</v>
      </c>
      <c r="M3317" s="10">
        <f t="shared" si="617"/>
        <v>0.9</v>
      </c>
      <c r="N3317" s="24">
        <f t="shared" si="618"/>
        <v>1.2815515655446006</v>
      </c>
      <c r="O3317" s="25">
        <f t="shared" si="619"/>
        <v>6.1959819484774687</v>
      </c>
      <c r="P3317" s="8">
        <f t="shared" si="620"/>
        <v>9</v>
      </c>
      <c r="Q3317" s="8">
        <f t="shared" si="621"/>
        <v>59.000000000000021</v>
      </c>
      <c r="R3317" s="8">
        <f t="shared" si="622"/>
        <v>123.34300107278133</v>
      </c>
      <c r="S3317" s="8">
        <f t="shared" si="623"/>
        <v>124</v>
      </c>
      <c r="T3317" t="s">
        <v>62</v>
      </c>
    </row>
    <row r="3318" spans="1:20" x14ac:dyDescent="0.35">
      <c r="A3318" s="18" t="s">
        <v>6676</v>
      </c>
      <c r="B3318" s="18" t="s">
        <v>6677</v>
      </c>
      <c r="C3318" s="19">
        <v>76.14</v>
      </c>
      <c r="D3318" s="20">
        <f t="shared" si="612"/>
        <v>8.2601422961065966E-6</v>
      </c>
      <c r="E3318" s="10">
        <f>SUM($C$5:C3318)/SUM($C$5:$C$3941)</f>
        <v>0.99781721780077837</v>
      </c>
      <c r="F3318" t="str">
        <f t="shared" si="613"/>
        <v>C</v>
      </c>
      <c r="G3318" s="21">
        <v>3.625714285714285</v>
      </c>
      <c r="H3318" s="22">
        <f t="shared" si="614"/>
        <v>2.1754285714285708</v>
      </c>
      <c r="I3318" s="23">
        <v>0.40384615384615391</v>
      </c>
      <c r="J3318" s="23">
        <v>1.192453647467048</v>
      </c>
      <c r="K3318" s="24">
        <f t="shared" si="615"/>
        <v>2.9527423651564995</v>
      </c>
      <c r="L3318" t="str">
        <f t="shared" si="616"/>
        <v>Z</v>
      </c>
      <c r="M3318" s="10">
        <f t="shared" si="617"/>
        <v>0.9</v>
      </c>
      <c r="N3318" s="24">
        <f t="shared" si="618"/>
        <v>1.2815515655446006</v>
      </c>
      <c r="O3318" s="25">
        <f t="shared" si="619"/>
        <v>2.1611882100556468</v>
      </c>
      <c r="P3318" s="8">
        <f t="shared" si="620"/>
        <v>3</v>
      </c>
      <c r="Q3318" s="8">
        <f t="shared" si="621"/>
        <v>21.000000000000004</v>
      </c>
      <c r="R3318" s="8">
        <f t="shared" si="622"/>
        <v>43.939208667358059</v>
      </c>
      <c r="S3318" s="8">
        <f t="shared" si="623"/>
        <v>44</v>
      </c>
      <c r="T3318" t="s">
        <v>62</v>
      </c>
    </row>
    <row r="3319" spans="1:20" x14ac:dyDescent="0.35">
      <c r="A3319" s="18" t="s">
        <v>6678</v>
      </c>
      <c r="B3319" s="18" t="s">
        <v>6679</v>
      </c>
      <c r="C3319" s="19">
        <v>75.97</v>
      </c>
      <c r="D3319" s="20">
        <f t="shared" si="612"/>
        <v>8.2416996353456545E-6</v>
      </c>
      <c r="E3319" s="10">
        <f>SUM($C$5:C3319)/SUM($C$5:$C$3941)</f>
        <v>0.99782545950041379</v>
      </c>
      <c r="F3319" t="str">
        <f t="shared" si="613"/>
        <v>C</v>
      </c>
      <c r="G3319" s="21">
        <v>0.2427156549520767</v>
      </c>
      <c r="H3319" s="22">
        <f t="shared" si="614"/>
        <v>0.14562939297124602</v>
      </c>
      <c r="I3319" s="23">
        <v>6.0192307692307692</v>
      </c>
      <c r="J3319" s="23">
        <v>9.454722618291802</v>
      </c>
      <c r="K3319" s="24">
        <f t="shared" si="615"/>
        <v>1.5707526394606188</v>
      </c>
      <c r="L3319" t="str">
        <f t="shared" si="616"/>
        <v>Y</v>
      </c>
      <c r="M3319" s="10">
        <f t="shared" si="617"/>
        <v>0.9</v>
      </c>
      <c r="N3319" s="24">
        <f t="shared" si="618"/>
        <v>1.2815515655446006</v>
      </c>
      <c r="O3319" s="25">
        <f t="shared" si="619"/>
        <v>17.135622080910572</v>
      </c>
      <c r="P3319" s="8">
        <f t="shared" si="620"/>
        <v>30</v>
      </c>
      <c r="Q3319" s="8">
        <f t="shared" si="621"/>
        <v>313</v>
      </c>
      <c r="R3319" s="8">
        <f t="shared" si="622"/>
        <v>655.63578104782982</v>
      </c>
      <c r="S3319" s="8">
        <f t="shared" si="623"/>
        <v>656</v>
      </c>
      <c r="T3319" t="s">
        <v>175</v>
      </c>
    </row>
    <row r="3320" spans="1:20" x14ac:dyDescent="0.35">
      <c r="A3320" s="18" t="s">
        <v>6680</v>
      </c>
      <c r="B3320" s="18" t="s">
        <v>6681</v>
      </c>
      <c r="C3320" s="19">
        <v>75.34</v>
      </c>
      <c r="D3320" s="20">
        <f t="shared" si="612"/>
        <v>8.173353304290398E-6</v>
      </c>
      <c r="E3320" s="10">
        <f>SUM($C$5:C3320)/SUM($C$5:$C$3941)</f>
        <v>0.99783363285371807</v>
      </c>
      <c r="F3320" t="str">
        <f t="shared" si="613"/>
        <v>C</v>
      </c>
      <c r="G3320" s="21">
        <v>0.32474137931034491</v>
      </c>
      <c r="H3320" s="22">
        <f t="shared" si="614"/>
        <v>0.19484482758620694</v>
      </c>
      <c r="I3320" s="23">
        <v>4.4615384615384617</v>
      </c>
      <c r="J3320" s="23">
        <v>19.519182659742029</v>
      </c>
      <c r="K3320" s="24">
        <f t="shared" si="615"/>
        <v>4.3749892168387303</v>
      </c>
      <c r="L3320" t="str">
        <f t="shared" si="616"/>
        <v>Z</v>
      </c>
      <c r="M3320" s="10">
        <f t="shared" si="617"/>
        <v>0.9</v>
      </c>
      <c r="N3320" s="24">
        <f t="shared" si="618"/>
        <v>1.2815515655446006</v>
      </c>
      <c r="O3320" s="25">
        <f t="shared" si="619"/>
        <v>35.376324709781073</v>
      </c>
      <c r="P3320" s="8">
        <f t="shared" si="620"/>
        <v>45</v>
      </c>
      <c r="Q3320" s="8">
        <f t="shared" si="621"/>
        <v>232</v>
      </c>
      <c r="R3320" s="8">
        <f t="shared" si="622"/>
        <v>487.99407563701709</v>
      </c>
      <c r="S3320" s="8">
        <f t="shared" si="623"/>
        <v>488</v>
      </c>
      <c r="T3320" t="s">
        <v>62</v>
      </c>
    </row>
    <row r="3321" spans="1:20" x14ac:dyDescent="0.35">
      <c r="A3321" s="18" t="s">
        <v>6682</v>
      </c>
      <c r="B3321" s="18" t="s">
        <v>6683</v>
      </c>
      <c r="C3321" s="19">
        <v>75.33</v>
      </c>
      <c r="D3321" s="20">
        <f t="shared" si="612"/>
        <v>8.1722684418926963E-6</v>
      </c>
      <c r="E3321" s="10">
        <f>SUM($C$5:C3321)/SUM($C$5:$C$3941)</f>
        <v>0.99784180512216003</v>
      </c>
      <c r="F3321" t="str">
        <f t="shared" si="613"/>
        <v>C</v>
      </c>
      <c r="G3321" s="21">
        <v>0.92999999999999994</v>
      </c>
      <c r="H3321" s="22">
        <f t="shared" si="614"/>
        <v>0.55799999999999994</v>
      </c>
      <c r="I3321" s="23">
        <v>1.5576923076923079</v>
      </c>
      <c r="J3321" s="23">
        <v>5.7544985353777918</v>
      </c>
      <c r="K3321" s="24">
        <f t="shared" si="615"/>
        <v>3.6942459733289521</v>
      </c>
      <c r="L3321" t="str">
        <f t="shared" si="616"/>
        <v>Z</v>
      </c>
      <c r="M3321" s="10">
        <f t="shared" si="617"/>
        <v>0.9</v>
      </c>
      <c r="N3321" s="24">
        <f t="shared" si="618"/>
        <v>1.2815515655446006</v>
      </c>
      <c r="O3321" s="25">
        <f t="shared" si="619"/>
        <v>10.429381817782264</v>
      </c>
      <c r="P3321" s="8">
        <f t="shared" si="620"/>
        <v>14</v>
      </c>
      <c r="Q3321" s="8">
        <f t="shared" si="621"/>
        <v>81.000000000000014</v>
      </c>
      <c r="R3321" s="8">
        <f t="shared" si="622"/>
        <v>170.38855027411947</v>
      </c>
      <c r="S3321" s="8">
        <f t="shared" si="623"/>
        <v>171</v>
      </c>
      <c r="T3321" t="s">
        <v>175</v>
      </c>
    </row>
    <row r="3322" spans="1:20" x14ac:dyDescent="0.35">
      <c r="A3322" s="18" t="s">
        <v>6684</v>
      </c>
      <c r="B3322" s="18" t="s">
        <v>6685</v>
      </c>
      <c r="C3322" s="19">
        <v>74.75</v>
      </c>
      <c r="D3322" s="20">
        <f t="shared" si="612"/>
        <v>8.1093464228259533E-6</v>
      </c>
      <c r="E3322" s="10">
        <f>SUM($C$5:C3322)/SUM($C$5:$C$3941)</f>
        <v>0.99784991446858284</v>
      </c>
      <c r="F3322" t="str">
        <f t="shared" si="613"/>
        <v>C</v>
      </c>
      <c r="G3322" s="21">
        <v>14.95</v>
      </c>
      <c r="H3322" s="22">
        <f t="shared" si="614"/>
        <v>8.9699999999999989</v>
      </c>
      <c r="I3322" s="23">
        <v>9.6153846153846159E-2</v>
      </c>
      <c r="J3322" s="23">
        <v>0.40870984888200612</v>
      </c>
      <c r="K3322" s="24">
        <f t="shared" si="615"/>
        <v>4.250582428372863</v>
      </c>
      <c r="L3322" t="str">
        <f t="shared" si="616"/>
        <v>Z</v>
      </c>
      <c r="M3322" s="10">
        <f t="shared" si="617"/>
        <v>0.9</v>
      </c>
      <c r="N3322" s="24">
        <f t="shared" si="618"/>
        <v>1.2815515655446006</v>
      </c>
      <c r="O3322" s="25">
        <f t="shared" si="619"/>
        <v>0.74074066410352923</v>
      </c>
      <c r="P3322" s="8">
        <f t="shared" si="620"/>
        <v>1</v>
      </c>
      <c r="Q3322" s="8">
        <f t="shared" si="621"/>
        <v>5</v>
      </c>
      <c r="R3322" s="8">
        <f t="shared" si="622"/>
        <v>10.558537785999174</v>
      </c>
      <c r="S3322" s="8">
        <f t="shared" si="623"/>
        <v>11</v>
      </c>
      <c r="T3322" t="s">
        <v>175</v>
      </c>
    </row>
    <row r="3323" spans="1:20" x14ac:dyDescent="0.35">
      <c r="A3323" s="18" t="s">
        <v>6686</v>
      </c>
      <c r="B3323" s="18" t="s">
        <v>6687</v>
      </c>
      <c r="C3323" s="19">
        <v>74.69</v>
      </c>
      <c r="D3323" s="20">
        <f t="shared" si="612"/>
        <v>8.1028372484397382E-6</v>
      </c>
      <c r="E3323" s="10">
        <f>SUM($C$5:C3323)/SUM($C$5:$C$3941)</f>
        <v>0.99785801730583124</v>
      </c>
      <c r="F3323" t="str">
        <f t="shared" si="613"/>
        <v>C</v>
      </c>
      <c r="G3323" s="21">
        <v>0.94544303797468354</v>
      </c>
      <c r="H3323" s="22">
        <f t="shared" si="614"/>
        <v>0.56726582278481008</v>
      </c>
      <c r="I3323" s="23">
        <v>1.5192307692307689</v>
      </c>
      <c r="J3323" s="23">
        <v>5.6307641825097487</v>
      </c>
      <c r="K3323" s="24">
        <f t="shared" si="615"/>
        <v>3.7063257910190757</v>
      </c>
      <c r="L3323" t="str">
        <f t="shared" si="616"/>
        <v>Z</v>
      </c>
      <c r="M3323" s="10">
        <f t="shared" si="617"/>
        <v>0.9</v>
      </c>
      <c r="N3323" s="24">
        <f t="shared" si="618"/>
        <v>1.2815515655446006</v>
      </c>
      <c r="O3323" s="25">
        <f t="shared" si="619"/>
        <v>10.205127210347161</v>
      </c>
      <c r="P3323" s="8">
        <f t="shared" si="620"/>
        <v>14</v>
      </c>
      <c r="Q3323" s="8">
        <f t="shared" si="621"/>
        <v>78.999999999999986</v>
      </c>
      <c r="R3323" s="8">
        <f t="shared" si="622"/>
        <v>166.89189048792954</v>
      </c>
      <c r="S3323" s="8">
        <f t="shared" si="623"/>
        <v>167</v>
      </c>
      <c r="T3323" t="s">
        <v>62</v>
      </c>
    </row>
    <row r="3324" spans="1:20" x14ac:dyDescent="0.35">
      <c r="A3324" s="18" t="s">
        <v>6688</v>
      </c>
      <c r="B3324" s="18" t="s">
        <v>6689</v>
      </c>
      <c r="C3324" s="19">
        <v>74.510000000000005</v>
      </c>
      <c r="D3324" s="20">
        <f t="shared" si="612"/>
        <v>8.0833097252810944E-6</v>
      </c>
      <c r="E3324" s="10">
        <f>SUM($C$5:C3324)/SUM($C$5:$C$3941)</f>
        <v>0.99786610061555647</v>
      </c>
      <c r="F3324" t="str">
        <f t="shared" si="613"/>
        <v>C</v>
      </c>
      <c r="G3324" s="21">
        <v>3.3868181818181822</v>
      </c>
      <c r="H3324" s="22">
        <f t="shared" si="614"/>
        <v>2.0320909090909094</v>
      </c>
      <c r="I3324" s="23">
        <v>0.42307692307692307</v>
      </c>
      <c r="J3324" s="23">
        <v>1.1605636535609829</v>
      </c>
      <c r="K3324" s="24">
        <f t="shared" si="615"/>
        <v>2.7431504538714142</v>
      </c>
      <c r="L3324" t="str">
        <f t="shared" si="616"/>
        <v>Z</v>
      </c>
      <c r="M3324" s="10">
        <f t="shared" si="617"/>
        <v>0.9</v>
      </c>
      <c r="N3324" s="24">
        <f t="shared" si="618"/>
        <v>1.2815515655446006</v>
      </c>
      <c r="O3324" s="25">
        <f t="shared" si="619"/>
        <v>2.1033911803807985</v>
      </c>
      <c r="P3324" s="8">
        <f t="shared" si="620"/>
        <v>3</v>
      </c>
      <c r="Q3324" s="8">
        <f t="shared" si="621"/>
        <v>22</v>
      </c>
      <c r="R3324" s="8">
        <f t="shared" si="622"/>
        <v>46.532327040980761</v>
      </c>
      <c r="S3324" s="8">
        <f t="shared" si="623"/>
        <v>47</v>
      </c>
      <c r="T3324" t="s">
        <v>62</v>
      </c>
    </row>
    <row r="3325" spans="1:20" x14ac:dyDescent="0.35">
      <c r="A3325" s="18" t="s">
        <v>6690</v>
      </c>
      <c r="B3325" s="18" t="s">
        <v>6691</v>
      </c>
      <c r="C3325" s="19">
        <v>74.25</v>
      </c>
      <c r="D3325" s="20">
        <f t="shared" si="612"/>
        <v>8.0551033029408288E-6</v>
      </c>
      <c r="E3325" s="10">
        <f>SUM($C$5:C3325)/SUM($C$5:$C$3941)</f>
        <v>0.9978741557188594</v>
      </c>
      <c r="F3325" t="str">
        <f t="shared" si="613"/>
        <v>C</v>
      </c>
      <c r="G3325" s="21">
        <v>4.95</v>
      </c>
      <c r="H3325" s="22">
        <f t="shared" si="614"/>
        <v>2.97</v>
      </c>
      <c r="I3325" s="23">
        <v>0.28846153846153838</v>
      </c>
      <c r="J3325" s="23">
        <v>1.432624609938524</v>
      </c>
      <c r="K3325" s="24">
        <f t="shared" si="615"/>
        <v>4.966431981120218</v>
      </c>
      <c r="L3325" t="str">
        <f t="shared" si="616"/>
        <v>Z</v>
      </c>
      <c r="M3325" s="10">
        <f t="shared" si="617"/>
        <v>0.9</v>
      </c>
      <c r="N3325" s="24">
        <f t="shared" si="618"/>
        <v>1.2815515655446006</v>
      </c>
      <c r="O3325" s="25">
        <f t="shared" si="619"/>
        <v>2.5964710854895241</v>
      </c>
      <c r="P3325" s="8">
        <f t="shared" si="620"/>
        <v>4</v>
      </c>
      <c r="Q3325" s="8">
        <f t="shared" si="621"/>
        <v>14.999999999999996</v>
      </c>
      <c r="R3325" s="8">
        <f t="shared" si="622"/>
        <v>31.782086308186404</v>
      </c>
      <c r="S3325" s="8">
        <f t="shared" si="623"/>
        <v>32</v>
      </c>
      <c r="T3325" t="s">
        <v>62</v>
      </c>
    </row>
    <row r="3326" spans="1:20" x14ac:dyDescent="0.35">
      <c r="A3326" s="18" t="s">
        <v>6692</v>
      </c>
      <c r="B3326" s="18" t="s">
        <v>6693</v>
      </c>
      <c r="C3326" s="19">
        <v>74.25</v>
      </c>
      <c r="D3326" s="20">
        <f t="shared" si="612"/>
        <v>8.0551033029408288E-6</v>
      </c>
      <c r="E3326" s="10">
        <f>SUM($C$5:C3326)/SUM($C$5:$C$3941)</f>
        <v>0.99788221082216233</v>
      </c>
      <c r="F3326" t="str">
        <f t="shared" si="613"/>
        <v>C</v>
      </c>
      <c r="G3326" s="21">
        <v>1.65</v>
      </c>
      <c r="H3326" s="22">
        <f t="shared" si="614"/>
        <v>0.98999999999999988</v>
      </c>
      <c r="I3326" s="23">
        <v>0.86538461538461542</v>
      </c>
      <c r="J3326" s="23">
        <v>1.4690112207935979</v>
      </c>
      <c r="K3326" s="24">
        <f t="shared" si="615"/>
        <v>1.6975240773614908</v>
      </c>
      <c r="L3326" t="str">
        <f t="shared" si="616"/>
        <v>Y</v>
      </c>
      <c r="M3326" s="10">
        <f t="shared" si="617"/>
        <v>0.9</v>
      </c>
      <c r="N3326" s="24">
        <f t="shared" si="618"/>
        <v>1.2815515655446006</v>
      </c>
      <c r="O3326" s="25">
        <f t="shared" si="619"/>
        <v>2.6624177279866208</v>
      </c>
      <c r="P3326" s="8">
        <f t="shared" si="620"/>
        <v>5</v>
      </c>
      <c r="Q3326" s="8">
        <f t="shared" si="621"/>
        <v>45</v>
      </c>
      <c r="R3326" s="8">
        <f t="shared" si="622"/>
        <v>95.346258924559237</v>
      </c>
      <c r="S3326" s="8">
        <f t="shared" si="623"/>
        <v>96</v>
      </c>
      <c r="T3326" t="s">
        <v>62</v>
      </c>
    </row>
    <row r="3327" spans="1:20" x14ac:dyDescent="0.35">
      <c r="A3327" s="18" t="s">
        <v>6694</v>
      </c>
      <c r="B3327" s="18" t="s">
        <v>6695</v>
      </c>
      <c r="C3327" s="19">
        <v>73.930000000000007</v>
      </c>
      <c r="D3327" s="20">
        <f t="shared" si="612"/>
        <v>8.0203877062143514E-6</v>
      </c>
      <c r="E3327" s="10">
        <f>SUM($C$5:C3327)/SUM($C$5:$C$3941)</f>
        <v>0.99789023120986853</v>
      </c>
      <c r="F3327" t="str">
        <f t="shared" si="613"/>
        <v>C</v>
      </c>
      <c r="G3327" s="21">
        <v>2.9571999999999998</v>
      </c>
      <c r="H3327" s="22">
        <f t="shared" si="614"/>
        <v>1.7743199999999999</v>
      </c>
      <c r="I3327" s="23">
        <v>0.48076923076923078</v>
      </c>
      <c r="J3327" s="23">
        <v>1.7205834010064729</v>
      </c>
      <c r="K3327" s="24">
        <f t="shared" si="615"/>
        <v>3.5788134740934634</v>
      </c>
      <c r="L3327" t="str">
        <f t="shared" si="616"/>
        <v>Z</v>
      </c>
      <c r="M3327" s="10">
        <f t="shared" si="617"/>
        <v>0.9</v>
      </c>
      <c r="N3327" s="24">
        <f t="shared" si="618"/>
        <v>1.2815515655446006</v>
      </c>
      <c r="O3327" s="25">
        <f t="shared" si="619"/>
        <v>3.1183640291354746</v>
      </c>
      <c r="P3327" s="8">
        <f t="shared" si="620"/>
        <v>5</v>
      </c>
      <c r="Q3327" s="8">
        <f t="shared" si="621"/>
        <v>25</v>
      </c>
      <c r="R3327" s="8">
        <f t="shared" si="622"/>
        <v>53.084658546443251</v>
      </c>
      <c r="S3327" s="8">
        <f t="shared" si="623"/>
        <v>54</v>
      </c>
      <c r="T3327" t="s">
        <v>62</v>
      </c>
    </row>
    <row r="3328" spans="1:20" x14ac:dyDescent="0.35">
      <c r="A3328" s="18" t="s">
        <v>6696</v>
      </c>
      <c r="B3328" s="18" t="s">
        <v>6697</v>
      </c>
      <c r="C3328" s="19">
        <v>73.78</v>
      </c>
      <c r="D3328" s="20">
        <f t="shared" si="612"/>
        <v>8.0041147702488127E-6</v>
      </c>
      <c r="E3328" s="10">
        <f>SUM($C$5:C3328)/SUM($C$5:$C$3941)</f>
        <v>0.99789823532463873</v>
      </c>
      <c r="F3328" t="str">
        <f t="shared" si="613"/>
        <v>C</v>
      </c>
      <c r="G3328" s="21">
        <v>5.27</v>
      </c>
      <c r="H3328" s="22">
        <f t="shared" si="614"/>
        <v>3.1619999999999995</v>
      </c>
      <c r="I3328" s="23">
        <v>0.26923076923076922</v>
      </c>
      <c r="J3328" s="23">
        <v>0.68928450016806964</v>
      </c>
      <c r="K3328" s="24">
        <f t="shared" si="615"/>
        <v>2.5601995720528303</v>
      </c>
      <c r="L3328" t="str">
        <f t="shared" si="616"/>
        <v>Z</v>
      </c>
      <c r="M3328" s="10">
        <f t="shared" si="617"/>
        <v>0.9</v>
      </c>
      <c r="N3328" s="24">
        <f t="shared" si="618"/>
        <v>1.2815515655446006</v>
      </c>
      <c r="O3328" s="25">
        <f t="shared" si="619"/>
        <v>1.2492506843361364</v>
      </c>
      <c r="P3328" s="8">
        <f t="shared" si="620"/>
        <v>2</v>
      </c>
      <c r="Q3328" s="8">
        <f t="shared" si="621"/>
        <v>14</v>
      </c>
      <c r="R3328" s="8">
        <f t="shared" si="622"/>
        <v>29.757612412980805</v>
      </c>
      <c r="S3328" s="8">
        <f t="shared" si="623"/>
        <v>30</v>
      </c>
      <c r="T3328" t="s">
        <v>62</v>
      </c>
    </row>
    <row r="3329" spans="1:20" x14ac:dyDescent="0.35">
      <c r="A3329" s="18" t="s">
        <v>6698</v>
      </c>
      <c r="B3329" s="18" t="s">
        <v>6699</v>
      </c>
      <c r="C3329" s="19">
        <v>73.510000000000005</v>
      </c>
      <c r="D3329" s="20">
        <f t="shared" si="612"/>
        <v>7.9748234855108471E-6</v>
      </c>
      <c r="E3329" s="10">
        <f>SUM($C$5:C3329)/SUM($C$5:$C$3941)</f>
        <v>0.9979062101481242</v>
      </c>
      <c r="F3329" t="str">
        <f t="shared" si="613"/>
        <v>C</v>
      </c>
      <c r="G3329" s="21">
        <v>0.7000952380952381</v>
      </c>
      <c r="H3329" s="22">
        <f t="shared" si="614"/>
        <v>0.42005714285714285</v>
      </c>
      <c r="I3329" s="23">
        <v>2.0192307692307692</v>
      </c>
      <c r="J3329" s="23">
        <v>5.8426772825524349</v>
      </c>
      <c r="K3329" s="24">
        <f t="shared" si="615"/>
        <v>2.8935163685021585</v>
      </c>
      <c r="L3329" t="str">
        <f t="shared" si="616"/>
        <v>Z</v>
      </c>
      <c r="M3329" s="10">
        <f t="shared" si="617"/>
        <v>0.9</v>
      </c>
      <c r="N3329" s="24">
        <f t="shared" si="618"/>
        <v>1.2815515655446006</v>
      </c>
      <c r="O3329" s="25">
        <f t="shared" si="619"/>
        <v>10.589195886174874</v>
      </c>
      <c r="P3329" s="8">
        <f t="shared" si="620"/>
        <v>15</v>
      </c>
      <c r="Q3329" s="8">
        <f t="shared" si="621"/>
        <v>105</v>
      </c>
      <c r="R3329" s="8">
        <f t="shared" si="622"/>
        <v>223.59158795519554</v>
      </c>
      <c r="S3329" s="8">
        <f t="shared" si="623"/>
        <v>224</v>
      </c>
      <c r="T3329" t="s">
        <v>62</v>
      </c>
    </row>
    <row r="3330" spans="1:20" x14ac:dyDescent="0.35">
      <c r="A3330" s="18" t="s">
        <v>6700</v>
      </c>
      <c r="B3330" s="18" t="s">
        <v>6701</v>
      </c>
      <c r="C3330" s="19">
        <v>73.5</v>
      </c>
      <c r="D3330" s="20">
        <f t="shared" si="612"/>
        <v>7.9737386231131437E-6</v>
      </c>
      <c r="E3330" s="10">
        <f>SUM($C$5:C3330)/SUM($C$5:$C$3941)</f>
        <v>0.99791418388674735</v>
      </c>
      <c r="F3330" t="str">
        <f t="shared" si="613"/>
        <v>C</v>
      </c>
      <c r="G3330" s="21">
        <v>1.75</v>
      </c>
      <c r="H3330" s="22">
        <f t="shared" si="614"/>
        <v>1.05</v>
      </c>
      <c r="I3330" s="23">
        <v>0.80769230769230771</v>
      </c>
      <c r="J3330" s="23">
        <v>2.9174153316239648</v>
      </c>
      <c r="K3330" s="24">
        <f t="shared" si="615"/>
        <v>3.6120380296296708</v>
      </c>
      <c r="L3330" t="str">
        <f t="shared" si="616"/>
        <v>Z</v>
      </c>
      <c r="M3330" s="10">
        <f t="shared" si="617"/>
        <v>0.9</v>
      </c>
      <c r="N3330" s="24">
        <f t="shared" si="618"/>
        <v>1.2815515655446006</v>
      </c>
      <c r="O3330" s="25">
        <f t="shared" si="619"/>
        <v>5.2874873853036135</v>
      </c>
      <c r="P3330" s="8">
        <f t="shared" si="620"/>
        <v>7</v>
      </c>
      <c r="Q3330" s="8">
        <f t="shared" si="621"/>
        <v>42</v>
      </c>
      <c r="R3330" s="8">
        <f t="shared" si="622"/>
        <v>89.442719099991592</v>
      </c>
      <c r="S3330" s="8">
        <f t="shared" si="623"/>
        <v>90</v>
      </c>
      <c r="T3330" t="s">
        <v>62</v>
      </c>
    </row>
    <row r="3331" spans="1:20" x14ac:dyDescent="0.35">
      <c r="A3331" s="18" t="s">
        <v>6702</v>
      </c>
      <c r="B3331" s="18" t="s">
        <v>6703</v>
      </c>
      <c r="C3331" s="19">
        <v>73.349999999999994</v>
      </c>
      <c r="D3331" s="20">
        <f t="shared" si="612"/>
        <v>7.9574656871476067E-6</v>
      </c>
      <c r="E3331" s="10">
        <f>SUM($C$5:C3331)/SUM($C$5:$C$3941)</f>
        <v>0.9979221413524344</v>
      </c>
      <c r="F3331" t="str">
        <f t="shared" si="613"/>
        <v>C</v>
      </c>
      <c r="G3331" s="21">
        <v>0.2138483965014577</v>
      </c>
      <c r="H3331" s="22">
        <f t="shared" si="614"/>
        <v>0.12830903790087461</v>
      </c>
      <c r="I3331" s="23">
        <v>6.5961538461538458</v>
      </c>
      <c r="J3331" s="23">
        <v>11.87724734628722</v>
      </c>
      <c r="K3331" s="24">
        <f t="shared" si="615"/>
        <v>1.8006322507490831</v>
      </c>
      <c r="L3331" t="str">
        <f t="shared" si="616"/>
        <v>Y</v>
      </c>
      <c r="M3331" s="10">
        <f t="shared" si="617"/>
        <v>0.9</v>
      </c>
      <c r="N3331" s="24">
        <f t="shared" si="618"/>
        <v>1.2815515655446006</v>
      </c>
      <c r="O3331" s="25">
        <f t="shared" si="619"/>
        <v>21.526175870429373</v>
      </c>
      <c r="P3331" s="8">
        <f t="shared" si="620"/>
        <v>35</v>
      </c>
      <c r="Q3331" s="8">
        <f t="shared" si="621"/>
        <v>343</v>
      </c>
      <c r="R3331" s="8">
        <f t="shared" si="622"/>
        <v>731.1953714371341</v>
      </c>
      <c r="S3331" s="8">
        <f t="shared" si="623"/>
        <v>732</v>
      </c>
      <c r="T3331" t="s">
        <v>62</v>
      </c>
    </row>
    <row r="3332" spans="1:20" x14ac:dyDescent="0.35">
      <c r="A3332" s="18" t="s">
        <v>6704</v>
      </c>
      <c r="B3332" s="18" t="s">
        <v>6705</v>
      </c>
      <c r="C3332" s="19">
        <v>73.28</v>
      </c>
      <c r="D3332" s="20">
        <f t="shared" si="612"/>
        <v>7.9498716503636899E-6</v>
      </c>
      <c r="E3332" s="10">
        <f>SUM($C$5:C3332)/SUM($C$5:$C$3941)</f>
        <v>0.99793009122408471</v>
      </c>
      <c r="F3332" t="str">
        <f t="shared" si="613"/>
        <v>C</v>
      </c>
      <c r="G3332" s="21">
        <v>1.980540540540541</v>
      </c>
      <c r="H3332" s="22">
        <f t="shared" si="614"/>
        <v>1.1883243243243244</v>
      </c>
      <c r="I3332" s="23">
        <v>0.71153846153846156</v>
      </c>
      <c r="J3332" s="23">
        <v>2.5616824929272819</v>
      </c>
      <c r="K3332" s="24">
        <f t="shared" si="615"/>
        <v>3.6002024224923961</v>
      </c>
      <c r="L3332" t="str">
        <f t="shared" si="616"/>
        <v>Z</v>
      </c>
      <c r="M3332" s="10">
        <f t="shared" si="617"/>
        <v>0.9</v>
      </c>
      <c r="N3332" s="24">
        <f t="shared" si="618"/>
        <v>1.2815515655446006</v>
      </c>
      <c r="O3332" s="25">
        <f t="shared" si="619"/>
        <v>4.6427615978032284</v>
      </c>
      <c r="P3332" s="8">
        <f t="shared" si="620"/>
        <v>7</v>
      </c>
      <c r="Q3332" s="8">
        <f t="shared" si="621"/>
        <v>37</v>
      </c>
      <c r="R3332" s="8">
        <f t="shared" si="622"/>
        <v>78.91296589482188</v>
      </c>
      <c r="S3332" s="8">
        <f t="shared" si="623"/>
        <v>79</v>
      </c>
      <c r="T3332" t="s">
        <v>62</v>
      </c>
    </row>
    <row r="3333" spans="1:20" x14ac:dyDescent="0.35">
      <c r="A3333" s="18" t="s">
        <v>6706</v>
      </c>
      <c r="B3333" s="18" t="s">
        <v>6707</v>
      </c>
      <c r="C3333" s="19">
        <v>73.28</v>
      </c>
      <c r="D3333" s="20">
        <f t="shared" ref="D3333:D3396" si="624">C3333/SUM($C$5:$C$3941)</f>
        <v>7.9498716503636899E-6</v>
      </c>
      <c r="E3333" s="10">
        <f>SUM($C$5:C3333)/SUM($C$5:$C$3941)</f>
        <v>0.99793804109573503</v>
      </c>
      <c r="F3333" t="str">
        <f t="shared" ref="F3333:F3396" si="625">IF(E3333-D3333&lt;CutA,"A",IF(E3333-D3333&lt;CutB,"B","C"))</f>
        <v>C</v>
      </c>
      <c r="G3333" s="21">
        <v>1.980540540540541</v>
      </c>
      <c r="H3333" s="22">
        <f t="shared" ref="H3333:H3396" si="626">G3333*CostRatio</f>
        <v>1.1883243243243244</v>
      </c>
      <c r="I3333" s="23">
        <v>0.71153846153846156</v>
      </c>
      <c r="J3333" s="23">
        <v>2.8238239853879858</v>
      </c>
      <c r="K3333" s="24">
        <f t="shared" ref="K3333:K3396" si="627">IF(I3333&gt;0,J3333/I3333,0)</f>
        <v>3.9686174929777098</v>
      </c>
      <c r="L3333" t="str">
        <f t="shared" ref="L3333:L3396" si="628">IF(K3333&lt;=CutX,"X",IF(K3333&lt;=CutY,"Y","Z"))</f>
        <v>Z</v>
      </c>
      <c r="M3333" s="10">
        <f t="shared" ref="M3333:M3396" si="629">_xlfn.XLOOKUP(F3333,TargetClass,TargetLevel)</f>
        <v>0.9</v>
      </c>
      <c r="N3333" s="24">
        <f t="shared" ref="N3333:N3396" si="630">_xlfn.NORM.S.INV(M3333)</f>
        <v>1.2815515655446006</v>
      </c>
      <c r="O3333" s="25">
        <f t="shared" ref="O3333:O3396" si="631">N3333*J3333*SQRT(LeadTime)</f>
        <v>5.1178635894620879</v>
      </c>
      <c r="P3333" s="8">
        <f t="shared" ref="P3333:P3396" si="632">ROUNDUP(ROUND(I3333*LeadTime+O3333,6),0)</f>
        <v>7</v>
      </c>
      <c r="Q3333" s="8">
        <f t="shared" ref="Q3333:Q3396" si="633">I3333*WeeksPerYear</f>
        <v>37</v>
      </c>
      <c r="R3333" s="8">
        <f t="shared" ref="R3333:R3396" si="634">SQRT(2*Q3333*OrderCost/(HoldingRate*H3333))</f>
        <v>78.91296589482188</v>
      </c>
      <c r="S3333" s="8">
        <f t="shared" ref="S3333:S3396" si="635">MAX(ROUNDUP(ROUND(R3333,6),0),ROUNDUP(ROUND(I3333,6),0))</f>
        <v>79</v>
      </c>
      <c r="T3333" t="s">
        <v>62</v>
      </c>
    </row>
    <row r="3334" spans="1:20" x14ac:dyDescent="0.35">
      <c r="A3334" s="18" t="s">
        <v>6708</v>
      </c>
      <c r="B3334" s="18" t="s">
        <v>6709</v>
      </c>
      <c r="C3334" s="19">
        <v>72.42</v>
      </c>
      <c r="D3334" s="20">
        <f t="shared" si="624"/>
        <v>7.8565734841612779E-6</v>
      </c>
      <c r="E3334" s="10">
        <f>SUM($C$5:C3334)/SUM($C$5:$C$3941)</f>
        <v>0.99794589766921915</v>
      </c>
      <c r="F3334" t="str">
        <f t="shared" si="625"/>
        <v>C</v>
      </c>
      <c r="G3334" s="21">
        <v>1.0495652173913039</v>
      </c>
      <c r="H3334" s="22">
        <f t="shared" si="626"/>
        <v>0.62973913043478236</v>
      </c>
      <c r="I3334" s="23">
        <v>1.3269230769230771</v>
      </c>
      <c r="J3334" s="23">
        <v>3.9093711135898501</v>
      </c>
      <c r="K3334" s="24">
        <f t="shared" si="627"/>
        <v>2.9461927232851042</v>
      </c>
      <c r="L3334" t="str">
        <f t="shared" si="628"/>
        <v>Z</v>
      </c>
      <c r="M3334" s="10">
        <f t="shared" si="629"/>
        <v>0.9</v>
      </c>
      <c r="N3334" s="24">
        <f t="shared" si="630"/>
        <v>1.2815515655446006</v>
      </c>
      <c r="O3334" s="25">
        <f t="shared" si="631"/>
        <v>7.0852957491213306</v>
      </c>
      <c r="P3334" s="8">
        <f t="shared" si="632"/>
        <v>10</v>
      </c>
      <c r="Q3334" s="8">
        <f t="shared" si="633"/>
        <v>69.000000000000014</v>
      </c>
      <c r="R3334" s="8">
        <f t="shared" si="634"/>
        <v>148.03322585459654</v>
      </c>
      <c r="S3334" s="8">
        <f t="shared" si="635"/>
        <v>149</v>
      </c>
      <c r="T3334" t="s">
        <v>175</v>
      </c>
    </row>
    <row r="3335" spans="1:20" x14ac:dyDescent="0.35">
      <c r="A3335" s="18" t="s">
        <v>6710</v>
      </c>
      <c r="B3335" s="18" t="s">
        <v>6711</v>
      </c>
      <c r="C3335" s="19">
        <v>72.150000000000006</v>
      </c>
      <c r="D3335" s="20">
        <f t="shared" si="624"/>
        <v>7.8272821994233123E-6</v>
      </c>
      <c r="E3335" s="10">
        <f>SUM($C$5:C3335)/SUM($C$5:$C$3941)</f>
        <v>0.99795372495141865</v>
      </c>
      <c r="F3335" t="str">
        <f t="shared" si="625"/>
        <v>C</v>
      </c>
      <c r="G3335" s="21">
        <v>1.95</v>
      </c>
      <c r="H3335" s="22">
        <f t="shared" si="626"/>
        <v>1.17</v>
      </c>
      <c r="I3335" s="23">
        <v>0.71153846153846156</v>
      </c>
      <c r="J3335" s="23">
        <v>1.730199336374207</v>
      </c>
      <c r="K3335" s="24">
        <f t="shared" si="627"/>
        <v>2.4316314997691557</v>
      </c>
      <c r="L3335" t="str">
        <f t="shared" si="628"/>
        <v>Z</v>
      </c>
      <c r="M3335" s="10">
        <f t="shared" si="629"/>
        <v>0.9</v>
      </c>
      <c r="N3335" s="24">
        <f t="shared" si="630"/>
        <v>1.2815515655446006</v>
      </c>
      <c r="O3335" s="25">
        <f t="shared" si="631"/>
        <v>3.1357918312052218</v>
      </c>
      <c r="P3335" s="8">
        <f t="shared" si="632"/>
        <v>5</v>
      </c>
      <c r="Q3335" s="8">
        <f t="shared" si="633"/>
        <v>37</v>
      </c>
      <c r="R3335" s="8">
        <f t="shared" si="634"/>
        <v>79.52852522702986</v>
      </c>
      <c r="S3335" s="8">
        <f t="shared" si="635"/>
        <v>80</v>
      </c>
      <c r="T3335" t="s">
        <v>175</v>
      </c>
    </row>
    <row r="3336" spans="1:20" x14ac:dyDescent="0.35">
      <c r="A3336" s="18" t="s">
        <v>6712</v>
      </c>
      <c r="B3336" s="18" t="s">
        <v>6713</v>
      </c>
      <c r="C3336" s="19">
        <v>71.849999999999994</v>
      </c>
      <c r="D3336" s="20">
        <f t="shared" si="624"/>
        <v>7.7947363274922365E-6</v>
      </c>
      <c r="E3336" s="10">
        <f>SUM($C$5:C3336)/SUM($C$5:$C$3941)</f>
        <v>0.99796151968774605</v>
      </c>
      <c r="F3336" t="str">
        <f t="shared" si="625"/>
        <v>C</v>
      </c>
      <c r="G3336" s="21">
        <v>0.75631578947368427</v>
      </c>
      <c r="H3336" s="22">
        <f t="shared" si="626"/>
        <v>0.45378947368421052</v>
      </c>
      <c r="I3336" s="23">
        <v>1.8269230769230771</v>
      </c>
      <c r="J3336" s="23">
        <v>7.3477251484191974</v>
      </c>
      <c r="K3336" s="24">
        <f t="shared" si="627"/>
        <v>4.0219127128189287</v>
      </c>
      <c r="L3336" t="str">
        <f t="shared" si="628"/>
        <v>Z</v>
      </c>
      <c r="M3336" s="10">
        <f t="shared" si="629"/>
        <v>0.9</v>
      </c>
      <c r="N3336" s="24">
        <f t="shared" si="630"/>
        <v>1.2815515655446006</v>
      </c>
      <c r="O3336" s="25">
        <f t="shared" si="631"/>
        <v>13.316925983013331</v>
      </c>
      <c r="P3336" s="8">
        <f t="shared" si="632"/>
        <v>17</v>
      </c>
      <c r="Q3336" s="8">
        <f t="shared" si="633"/>
        <v>95.000000000000014</v>
      </c>
      <c r="R3336" s="8">
        <f t="shared" si="634"/>
        <v>204.6207120878922</v>
      </c>
      <c r="S3336" s="8">
        <f t="shared" si="635"/>
        <v>205</v>
      </c>
      <c r="T3336" t="s">
        <v>62</v>
      </c>
    </row>
    <row r="3337" spans="1:20" x14ac:dyDescent="0.35">
      <c r="A3337" s="18" t="s">
        <v>6714</v>
      </c>
      <c r="B3337" s="18" t="s">
        <v>6715</v>
      </c>
      <c r="C3337" s="19">
        <v>71.62</v>
      </c>
      <c r="D3337" s="20">
        <f t="shared" si="624"/>
        <v>7.769784492345081E-6</v>
      </c>
      <c r="E3337" s="10">
        <f>SUM($C$5:C3337)/SUM($C$5:$C$3941)</f>
        <v>0.99796928947223829</v>
      </c>
      <c r="F3337" t="str">
        <f t="shared" si="625"/>
        <v>C</v>
      </c>
      <c r="G3337" s="21">
        <v>2.17030303030303</v>
      </c>
      <c r="H3337" s="22">
        <f t="shared" si="626"/>
        <v>1.3021818181818179</v>
      </c>
      <c r="I3337" s="23">
        <v>0.63461538461538458</v>
      </c>
      <c r="J3337" s="23">
        <v>1.9606806156591181</v>
      </c>
      <c r="K3337" s="24">
        <f t="shared" si="627"/>
        <v>3.089557333765883</v>
      </c>
      <c r="L3337" t="str">
        <f t="shared" si="628"/>
        <v>Z</v>
      </c>
      <c r="M3337" s="10">
        <f t="shared" si="629"/>
        <v>0.9</v>
      </c>
      <c r="N3337" s="24">
        <f t="shared" si="630"/>
        <v>1.2815515655446006</v>
      </c>
      <c r="O3337" s="25">
        <f t="shared" si="631"/>
        <v>3.5535132449366165</v>
      </c>
      <c r="P3337" s="8">
        <f t="shared" si="632"/>
        <v>5</v>
      </c>
      <c r="Q3337" s="8">
        <f t="shared" si="633"/>
        <v>33</v>
      </c>
      <c r="R3337" s="8">
        <f t="shared" si="634"/>
        <v>71.19281314427532</v>
      </c>
      <c r="S3337" s="8">
        <f t="shared" si="635"/>
        <v>72</v>
      </c>
      <c r="T3337" t="s">
        <v>62</v>
      </c>
    </row>
    <row r="3338" spans="1:20" x14ac:dyDescent="0.35">
      <c r="A3338" s="18" t="s">
        <v>6716</v>
      </c>
      <c r="B3338" s="18" t="s">
        <v>6717</v>
      </c>
      <c r="C3338" s="19">
        <v>71.489999999999995</v>
      </c>
      <c r="D3338" s="20">
        <f t="shared" si="624"/>
        <v>7.7556812811749473E-6</v>
      </c>
      <c r="E3338" s="10">
        <f>SUM($C$5:C3338)/SUM($C$5:$C$3941)</f>
        <v>0.99797704515351948</v>
      </c>
      <c r="F3338" t="str">
        <f t="shared" si="625"/>
        <v>C</v>
      </c>
      <c r="G3338" s="21">
        <v>2.166363636363636</v>
      </c>
      <c r="H3338" s="22">
        <f t="shared" si="626"/>
        <v>1.2998181818181815</v>
      </c>
      <c r="I3338" s="23">
        <v>0.63461538461538458</v>
      </c>
      <c r="J3338" s="23">
        <v>3.6354941199552591</v>
      </c>
      <c r="K3338" s="24">
        <f t="shared" si="627"/>
        <v>5.7286574011416205</v>
      </c>
      <c r="L3338" t="str">
        <f t="shared" si="628"/>
        <v>Z</v>
      </c>
      <c r="M3338" s="10">
        <f t="shared" si="629"/>
        <v>0.9</v>
      </c>
      <c r="N3338" s="24">
        <f t="shared" si="630"/>
        <v>1.2815515655446006</v>
      </c>
      <c r="O3338" s="25">
        <f t="shared" si="631"/>
        <v>6.5889244805979388</v>
      </c>
      <c r="P3338" s="8">
        <f t="shared" si="632"/>
        <v>8</v>
      </c>
      <c r="Q3338" s="8">
        <f t="shared" si="633"/>
        <v>33</v>
      </c>
      <c r="R3338" s="8">
        <f t="shared" si="634"/>
        <v>71.257513536591645</v>
      </c>
      <c r="S3338" s="8">
        <f t="shared" si="635"/>
        <v>72</v>
      </c>
      <c r="T3338" t="s">
        <v>62</v>
      </c>
    </row>
    <row r="3339" spans="1:20" x14ac:dyDescent="0.35">
      <c r="A3339" s="18" t="s">
        <v>6718</v>
      </c>
      <c r="B3339" s="18" t="s">
        <v>6719</v>
      </c>
      <c r="C3339" s="19">
        <v>71.489999999999995</v>
      </c>
      <c r="D3339" s="20">
        <f t="shared" si="624"/>
        <v>7.7556812811749473E-6</v>
      </c>
      <c r="E3339" s="10">
        <f>SUM($C$5:C3339)/SUM($C$5:$C$3941)</f>
        <v>0.99798480083480068</v>
      </c>
      <c r="F3339" t="str">
        <f t="shared" si="625"/>
        <v>C</v>
      </c>
      <c r="G3339" s="21">
        <v>3.7626315789473681</v>
      </c>
      <c r="H3339" s="22">
        <f t="shared" si="626"/>
        <v>2.2575789473684207</v>
      </c>
      <c r="I3339" s="23">
        <v>0.36538461538461542</v>
      </c>
      <c r="J3339" s="23">
        <v>1.048413295130185</v>
      </c>
      <c r="K3339" s="24">
        <f t="shared" si="627"/>
        <v>2.8693416498299795</v>
      </c>
      <c r="L3339" t="str">
        <f t="shared" si="628"/>
        <v>Z</v>
      </c>
      <c r="M3339" s="10">
        <f t="shared" si="629"/>
        <v>0.9</v>
      </c>
      <c r="N3339" s="24">
        <f t="shared" si="630"/>
        <v>1.2815515655446006</v>
      </c>
      <c r="O3339" s="25">
        <f t="shared" si="631"/>
        <v>1.9001312608786836</v>
      </c>
      <c r="P3339" s="8">
        <f t="shared" si="632"/>
        <v>3</v>
      </c>
      <c r="Q3339" s="8">
        <f t="shared" si="633"/>
        <v>19</v>
      </c>
      <c r="R3339" s="8">
        <f t="shared" si="634"/>
        <v>41.027053248340643</v>
      </c>
      <c r="S3339" s="8">
        <f t="shared" si="635"/>
        <v>42</v>
      </c>
      <c r="T3339" t="s">
        <v>175</v>
      </c>
    </row>
    <row r="3340" spans="1:20" x14ac:dyDescent="0.35">
      <c r="A3340" s="18" t="s">
        <v>6720</v>
      </c>
      <c r="B3340" s="18" t="s">
        <v>6721</v>
      </c>
      <c r="C3340" s="19">
        <v>71.45</v>
      </c>
      <c r="D3340" s="20">
        <f t="shared" si="624"/>
        <v>7.7513418315841389E-6</v>
      </c>
      <c r="E3340" s="10">
        <f>SUM($C$5:C3340)/SUM($C$5:$C$3941)</f>
        <v>0.99799255217663219</v>
      </c>
      <c r="F3340" t="str">
        <f t="shared" si="625"/>
        <v>C</v>
      </c>
      <c r="G3340" s="21">
        <v>1.1713114754098359</v>
      </c>
      <c r="H3340" s="22">
        <f t="shared" si="626"/>
        <v>0.70278688524590149</v>
      </c>
      <c r="I3340" s="23">
        <v>1.1730769230769229</v>
      </c>
      <c r="J3340" s="23">
        <v>2.5027134595541471</v>
      </c>
      <c r="K3340" s="24">
        <f t="shared" si="627"/>
        <v>2.1334606540461585</v>
      </c>
      <c r="L3340" t="str">
        <f t="shared" si="628"/>
        <v>Z</v>
      </c>
      <c r="M3340" s="10">
        <f t="shared" si="629"/>
        <v>0.9</v>
      </c>
      <c r="N3340" s="24">
        <f t="shared" si="630"/>
        <v>1.2815515655446006</v>
      </c>
      <c r="O3340" s="25">
        <f t="shared" si="631"/>
        <v>4.5358868526463789</v>
      </c>
      <c r="P3340" s="8">
        <f t="shared" si="632"/>
        <v>7</v>
      </c>
      <c r="Q3340" s="8">
        <f t="shared" si="633"/>
        <v>60.999999999999993</v>
      </c>
      <c r="R3340" s="8">
        <f t="shared" si="634"/>
        <v>131.75529905479311</v>
      </c>
      <c r="S3340" s="8">
        <f t="shared" si="635"/>
        <v>132</v>
      </c>
      <c r="T3340" t="s">
        <v>62</v>
      </c>
    </row>
    <row r="3341" spans="1:20" x14ac:dyDescent="0.35">
      <c r="A3341" s="18" t="s">
        <v>6722</v>
      </c>
      <c r="B3341" s="18" t="s">
        <v>6723</v>
      </c>
      <c r="C3341" s="19">
        <v>71.400000000000006</v>
      </c>
      <c r="D3341" s="20">
        <f t="shared" si="624"/>
        <v>7.7459175195956255E-6</v>
      </c>
      <c r="E3341" s="10">
        <f>SUM($C$5:C3341)/SUM($C$5:$C$3941)</f>
        <v>0.99800029809415181</v>
      </c>
      <c r="F3341" t="str">
        <f t="shared" si="625"/>
        <v>C</v>
      </c>
      <c r="G3341" s="21">
        <v>2.5499999999999998</v>
      </c>
      <c r="H3341" s="22">
        <f t="shared" si="626"/>
        <v>1.5299999999999998</v>
      </c>
      <c r="I3341" s="23">
        <v>0.53846153846153844</v>
      </c>
      <c r="J3341" s="23">
        <v>1.162511454070301</v>
      </c>
      <c r="K3341" s="24">
        <f t="shared" si="627"/>
        <v>2.1589498432734162</v>
      </c>
      <c r="L3341" t="str">
        <f t="shared" si="628"/>
        <v>Z</v>
      </c>
      <c r="M3341" s="10">
        <f t="shared" si="629"/>
        <v>0.9</v>
      </c>
      <c r="N3341" s="24">
        <f t="shared" si="630"/>
        <v>1.2815515655446006</v>
      </c>
      <c r="O3341" s="25">
        <f t="shared" si="631"/>
        <v>2.1069213498806532</v>
      </c>
      <c r="P3341" s="8">
        <f t="shared" si="632"/>
        <v>4</v>
      </c>
      <c r="Q3341" s="8">
        <f t="shared" si="633"/>
        <v>28</v>
      </c>
      <c r="R3341" s="8">
        <f t="shared" si="634"/>
        <v>60.499014198202012</v>
      </c>
      <c r="S3341" s="8">
        <f t="shared" si="635"/>
        <v>61</v>
      </c>
      <c r="T3341" t="s">
        <v>175</v>
      </c>
    </row>
    <row r="3342" spans="1:20" x14ac:dyDescent="0.35">
      <c r="A3342" s="18" t="s">
        <v>6724</v>
      </c>
      <c r="B3342" s="18" t="s">
        <v>6725</v>
      </c>
      <c r="C3342" s="19">
        <v>71.400000000000006</v>
      </c>
      <c r="D3342" s="20">
        <f t="shared" si="624"/>
        <v>7.7459175195956255E-6</v>
      </c>
      <c r="E3342" s="10">
        <f>SUM($C$5:C3342)/SUM($C$5:$C$3941)</f>
        <v>0.99800804401167154</v>
      </c>
      <c r="F3342" t="str">
        <f t="shared" si="625"/>
        <v>C</v>
      </c>
      <c r="G3342" s="21">
        <v>2.5499999999999998</v>
      </c>
      <c r="H3342" s="22">
        <f t="shared" si="626"/>
        <v>1.5299999999999998</v>
      </c>
      <c r="I3342" s="23">
        <v>0.53846153846153844</v>
      </c>
      <c r="J3342" s="23">
        <v>1.7982730109805669</v>
      </c>
      <c r="K3342" s="24">
        <f t="shared" si="627"/>
        <v>3.3396498775353387</v>
      </c>
      <c r="L3342" t="str">
        <f t="shared" si="628"/>
        <v>Z</v>
      </c>
      <c r="M3342" s="10">
        <f t="shared" si="629"/>
        <v>0.9</v>
      </c>
      <c r="N3342" s="24">
        <f t="shared" si="630"/>
        <v>1.2815515655446006</v>
      </c>
      <c r="O3342" s="25">
        <f t="shared" si="631"/>
        <v>3.2591677152799905</v>
      </c>
      <c r="P3342" s="8">
        <f t="shared" si="632"/>
        <v>5</v>
      </c>
      <c r="Q3342" s="8">
        <f t="shared" si="633"/>
        <v>28</v>
      </c>
      <c r="R3342" s="8">
        <f t="shared" si="634"/>
        <v>60.499014198202012</v>
      </c>
      <c r="S3342" s="8">
        <f t="shared" si="635"/>
        <v>61</v>
      </c>
      <c r="T3342" t="s">
        <v>62</v>
      </c>
    </row>
    <row r="3343" spans="1:20" x14ac:dyDescent="0.35">
      <c r="A3343" s="18" t="s">
        <v>6726</v>
      </c>
      <c r="B3343" s="18" t="s">
        <v>6727</v>
      </c>
      <c r="C3343" s="19">
        <v>71.39</v>
      </c>
      <c r="D3343" s="20">
        <f t="shared" si="624"/>
        <v>7.7448326571979238E-6</v>
      </c>
      <c r="E3343" s="10">
        <f>SUM($C$5:C3343)/SUM($C$5:$C$3941)</f>
        <v>0.99801578884432873</v>
      </c>
      <c r="F3343" t="str">
        <f t="shared" si="625"/>
        <v>C</v>
      </c>
      <c r="G3343" s="21">
        <v>5.9491666666666667</v>
      </c>
      <c r="H3343" s="22">
        <f t="shared" si="626"/>
        <v>3.5695000000000001</v>
      </c>
      <c r="I3343" s="23">
        <v>0.23076923076923081</v>
      </c>
      <c r="J3343" s="23">
        <v>0.83114342726255719</v>
      </c>
      <c r="K3343" s="24">
        <f t="shared" si="627"/>
        <v>3.6016215181377471</v>
      </c>
      <c r="L3343" t="str">
        <f t="shared" si="628"/>
        <v>Z</v>
      </c>
      <c r="M3343" s="10">
        <f t="shared" si="629"/>
        <v>0.9</v>
      </c>
      <c r="N3343" s="24">
        <f t="shared" si="630"/>
        <v>1.2815515655446006</v>
      </c>
      <c r="O3343" s="25">
        <f t="shared" si="631"/>
        <v>1.5063540454428599</v>
      </c>
      <c r="P3343" s="8">
        <f t="shared" si="632"/>
        <v>2</v>
      </c>
      <c r="Q3343" s="8">
        <f t="shared" si="633"/>
        <v>12.000000000000002</v>
      </c>
      <c r="R3343" s="8">
        <f t="shared" si="634"/>
        <v>25.929964829537912</v>
      </c>
      <c r="S3343" s="8">
        <f t="shared" si="635"/>
        <v>26</v>
      </c>
      <c r="T3343" t="s">
        <v>62</v>
      </c>
    </row>
    <row r="3344" spans="1:20" x14ac:dyDescent="0.35">
      <c r="A3344" s="18" t="s">
        <v>6728</v>
      </c>
      <c r="B3344" s="18" t="s">
        <v>6729</v>
      </c>
      <c r="C3344" s="19">
        <v>71.239999999999995</v>
      </c>
      <c r="D3344" s="20">
        <f t="shared" si="624"/>
        <v>7.7285597212323851E-6</v>
      </c>
      <c r="E3344" s="10">
        <f>SUM($C$5:C3344)/SUM($C$5:$C$3941)</f>
        <v>0.99802351740405004</v>
      </c>
      <c r="F3344" t="str">
        <f t="shared" si="625"/>
        <v>C</v>
      </c>
      <c r="G3344" s="21">
        <v>3.5619999999999998</v>
      </c>
      <c r="H3344" s="22">
        <f t="shared" si="626"/>
        <v>2.1372</v>
      </c>
      <c r="I3344" s="23">
        <v>0.38461538461538458</v>
      </c>
      <c r="J3344" s="23">
        <v>1.087429892332864</v>
      </c>
      <c r="K3344" s="24">
        <f t="shared" si="627"/>
        <v>2.8273177200654467</v>
      </c>
      <c r="L3344" t="str">
        <f t="shared" si="628"/>
        <v>Z</v>
      </c>
      <c r="M3344" s="10">
        <f t="shared" si="629"/>
        <v>0.9</v>
      </c>
      <c r="N3344" s="24">
        <f t="shared" si="630"/>
        <v>1.2815515655446006</v>
      </c>
      <c r="O3344" s="25">
        <f t="shared" si="631"/>
        <v>1.9708444580331672</v>
      </c>
      <c r="P3344" s="8">
        <f t="shared" si="632"/>
        <v>3</v>
      </c>
      <c r="Q3344" s="8">
        <f t="shared" si="633"/>
        <v>20</v>
      </c>
      <c r="R3344" s="8">
        <f t="shared" si="634"/>
        <v>43.26208167695782</v>
      </c>
      <c r="S3344" s="8">
        <f t="shared" si="635"/>
        <v>44</v>
      </c>
      <c r="T3344" t="s">
        <v>62</v>
      </c>
    </row>
    <row r="3345" spans="1:20" x14ac:dyDescent="0.35">
      <c r="A3345" s="18" t="s">
        <v>6730</v>
      </c>
      <c r="B3345" s="18" t="s">
        <v>6731</v>
      </c>
      <c r="C3345" s="19">
        <v>71.099999999999994</v>
      </c>
      <c r="D3345" s="20">
        <f t="shared" si="624"/>
        <v>7.7133716476645514E-6</v>
      </c>
      <c r="E3345" s="10">
        <f>SUM($C$5:C3345)/SUM($C$5:$C$3941)</f>
        <v>0.99803123077569766</v>
      </c>
      <c r="F3345" t="str">
        <f t="shared" si="625"/>
        <v>C</v>
      </c>
      <c r="G3345" s="21">
        <v>2.37</v>
      </c>
      <c r="H3345" s="22">
        <f t="shared" si="626"/>
        <v>1.4219999999999999</v>
      </c>
      <c r="I3345" s="23">
        <v>0.57692307692307687</v>
      </c>
      <c r="J3345" s="23">
        <v>1.4732404439640949</v>
      </c>
      <c r="K3345" s="24">
        <f t="shared" si="627"/>
        <v>2.553616769537765</v>
      </c>
      <c r="L3345" t="str">
        <f t="shared" si="628"/>
        <v>Z</v>
      </c>
      <c r="M3345" s="10">
        <f t="shared" si="629"/>
        <v>0.9</v>
      </c>
      <c r="N3345" s="24">
        <f t="shared" si="630"/>
        <v>1.2815515655446006</v>
      </c>
      <c r="O3345" s="25">
        <f t="shared" si="631"/>
        <v>2.670082719639074</v>
      </c>
      <c r="P3345" s="8">
        <f t="shared" si="632"/>
        <v>4</v>
      </c>
      <c r="Q3345" s="8">
        <f t="shared" si="633"/>
        <v>29.999999999999996</v>
      </c>
      <c r="R3345" s="8">
        <f t="shared" si="634"/>
        <v>64.956980246163084</v>
      </c>
      <c r="S3345" s="8">
        <f t="shared" si="635"/>
        <v>65</v>
      </c>
      <c r="T3345" t="s">
        <v>62</v>
      </c>
    </row>
    <row r="3346" spans="1:20" x14ac:dyDescent="0.35">
      <c r="A3346" s="18" t="s">
        <v>6732</v>
      </c>
      <c r="B3346" s="18" t="s">
        <v>6733</v>
      </c>
      <c r="C3346" s="19">
        <v>70.819999999999993</v>
      </c>
      <c r="D3346" s="20">
        <f t="shared" si="624"/>
        <v>7.6829955005288824E-6</v>
      </c>
      <c r="E3346" s="10">
        <f>SUM($C$5:C3346)/SUM($C$5:$C$3941)</f>
        <v>0.99803891377119824</v>
      </c>
      <c r="F3346" t="str">
        <f t="shared" si="625"/>
        <v>C</v>
      </c>
      <c r="G3346" s="21">
        <v>3.2190909090909088</v>
      </c>
      <c r="H3346" s="22">
        <f t="shared" si="626"/>
        <v>1.9314545454545451</v>
      </c>
      <c r="I3346" s="23">
        <v>0.42307692307692307</v>
      </c>
      <c r="J3346" s="23">
        <v>1.2578561569646489</v>
      </c>
      <c r="K3346" s="24">
        <f t="shared" si="627"/>
        <v>2.9731145528255341</v>
      </c>
      <c r="L3346" t="str">
        <f t="shared" si="628"/>
        <v>Z</v>
      </c>
      <c r="M3346" s="10">
        <f t="shared" si="629"/>
        <v>0.9</v>
      </c>
      <c r="N3346" s="24">
        <f t="shared" si="630"/>
        <v>1.2815515655446006</v>
      </c>
      <c r="O3346" s="25">
        <f t="shared" si="631"/>
        <v>2.2797229075967298</v>
      </c>
      <c r="P3346" s="8">
        <f t="shared" si="632"/>
        <v>4</v>
      </c>
      <c r="Q3346" s="8">
        <f t="shared" si="633"/>
        <v>22</v>
      </c>
      <c r="R3346" s="8">
        <f t="shared" si="634"/>
        <v>47.729193090869721</v>
      </c>
      <c r="S3346" s="8">
        <f t="shared" si="635"/>
        <v>48</v>
      </c>
      <c r="T3346" t="s">
        <v>62</v>
      </c>
    </row>
    <row r="3347" spans="1:20" x14ac:dyDescent="0.35">
      <c r="A3347" s="18" t="s">
        <v>6734</v>
      </c>
      <c r="B3347" s="18" t="s">
        <v>6735</v>
      </c>
      <c r="C3347" s="19">
        <v>70.8</v>
      </c>
      <c r="D3347" s="20">
        <f t="shared" si="624"/>
        <v>7.6808257757334774E-6</v>
      </c>
      <c r="E3347" s="10">
        <f>SUM($C$5:C3347)/SUM($C$5:$C$3941)</f>
        <v>0.99804659459697398</v>
      </c>
      <c r="F3347" t="str">
        <f t="shared" si="625"/>
        <v>C</v>
      </c>
      <c r="G3347" s="21">
        <v>2.9500000000000011</v>
      </c>
      <c r="H3347" s="22">
        <f t="shared" si="626"/>
        <v>1.7700000000000007</v>
      </c>
      <c r="I3347" s="23">
        <v>0.46153846153846162</v>
      </c>
      <c r="J3347" s="23">
        <v>1.4205983061764189</v>
      </c>
      <c r="K3347" s="24">
        <f t="shared" si="627"/>
        <v>3.0779629967155739</v>
      </c>
      <c r="L3347" t="str">
        <f t="shared" si="628"/>
        <v>Z</v>
      </c>
      <c r="M3347" s="10">
        <f t="shared" si="629"/>
        <v>0.9</v>
      </c>
      <c r="N3347" s="24">
        <f t="shared" si="630"/>
        <v>1.2815515655446006</v>
      </c>
      <c r="O3347" s="25">
        <f t="shared" si="631"/>
        <v>2.5746747616186392</v>
      </c>
      <c r="P3347" s="8">
        <f t="shared" si="632"/>
        <v>4</v>
      </c>
      <c r="Q3347" s="8">
        <f t="shared" si="633"/>
        <v>24.000000000000004</v>
      </c>
      <c r="R3347" s="8">
        <f t="shared" si="634"/>
        <v>52.075564392329539</v>
      </c>
      <c r="S3347" s="8">
        <f t="shared" si="635"/>
        <v>53</v>
      </c>
      <c r="T3347" t="s">
        <v>62</v>
      </c>
    </row>
    <row r="3348" spans="1:20" x14ac:dyDescent="0.35">
      <c r="A3348" s="18" t="s">
        <v>6736</v>
      </c>
      <c r="B3348" s="18" t="s">
        <v>6737</v>
      </c>
      <c r="C3348" s="19">
        <v>70.63</v>
      </c>
      <c r="D3348" s="20">
        <f t="shared" si="624"/>
        <v>7.6623831149725353E-6</v>
      </c>
      <c r="E3348" s="10">
        <f>SUM($C$5:C3348)/SUM($C$5:$C$3941)</f>
        <v>0.99805425698008909</v>
      </c>
      <c r="F3348" t="str">
        <f t="shared" si="625"/>
        <v>C</v>
      </c>
      <c r="G3348" s="21">
        <v>1.502765957446808</v>
      </c>
      <c r="H3348" s="22">
        <f t="shared" si="626"/>
        <v>0.90165957446808476</v>
      </c>
      <c r="I3348" s="23">
        <v>0.90384615384615385</v>
      </c>
      <c r="J3348" s="23">
        <v>5.5422074436470066</v>
      </c>
      <c r="K3348" s="24">
        <f t="shared" si="627"/>
        <v>6.1318039802051985</v>
      </c>
      <c r="L3348" t="str">
        <f t="shared" si="628"/>
        <v>Z</v>
      </c>
      <c r="M3348" s="10">
        <f t="shared" si="629"/>
        <v>0.9</v>
      </c>
      <c r="N3348" s="24">
        <f t="shared" si="630"/>
        <v>1.2815515655446006</v>
      </c>
      <c r="O3348" s="25">
        <f t="shared" si="631"/>
        <v>10.044628074504296</v>
      </c>
      <c r="P3348" s="8">
        <f t="shared" si="632"/>
        <v>12</v>
      </c>
      <c r="Q3348" s="8">
        <f t="shared" si="633"/>
        <v>47</v>
      </c>
      <c r="R3348" s="8">
        <f t="shared" si="634"/>
        <v>102.10396972374529</v>
      </c>
      <c r="S3348" s="8">
        <f t="shared" si="635"/>
        <v>103</v>
      </c>
      <c r="T3348" t="s">
        <v>62</v>
      </c>
    </row>
    <row r="3349" spans="1:20" x14ac:dyDescent="0.35">
      <c r="A3349" s="18" t="s">
        <v>6738</v>
      </c>
      <c r="B3349" s="18" t="s">
        <v>6739</v>
      </c>
      <c r="C3349" s="19">
        <v>70.5</v>
      </c>
      <c r="D3349" s="20">
        <f t="shared" si="624"/>
        <v>7.6482799038024034E-6</v>
      </c>
      <c r="E3349" s="10">
        <f>SUM($C$5:C3349)/SUM($C$5:$C$3941)</f>
        <v>0.99806190525999283</v>
      </c>
      <c r="F3349" t="str">
        <f t="shared" si="625"/>
        <v>C</v>
      </c>
      <c r="G3349" s="21">
        <v>1.8552631578947369</v>
      </c>
      <c r="H3349" s="22">
        <f t="shared" si="626"/>
        <v>1.1131578947368421</v>
      </c>
      <c r="I3349" s="23">
        <v>0.73076923076923073</v>
      </c>
      <c r="J3349" s="23">
        <v>2.15220256185843</v>
      </c>
      <c r="K3349" s="24">
        <f t="shared" si="627"/>
        <v>2.9451192951746936</v>
      </c>
      <c r="L3349" t="str">
        <f t="shared" si="628"/>
        <v>Z</v>
      </c>
      <c r="M3349" s="10">
        <f t="shared" si="629"/>
        <v>0.9</v>
      </c>
      <c r="N3349" s="24">
        <f t="shared" si="630"/>
        <v>1.2815515655446006</v>
      </c>
      <c r="O3349" s="25">
        <f t="shared" si="631"/>
        <v>3.9006252462895263</v>
      </c>
      <c r="P3349" s="8">
        <f t="shared" si="632"/>
        <v>6</v>
      </c>
      <c r="Q3349" s="8">
        <f t="shared" si="633"/>
        <v>38</v>
      </c>
      <c r="R3349" s="8">
        <f t="shared" si="634"/>
        <v>82.62822258676934</v>
      </c>
      <c r="S3349" s="8">
        <f t="shared" si="635"/>
        <v>83</v>
      </c>
      <c r="T3349" t="s">
        <v>175</v>
      </c>
    </row>
    <row r="3350" spans="1:20" x14ac:dyDescent="0.35">
      <c r="A3350" s="18" t="s">
        <v>6740</v>
      </c>
      <c r="B3350" s="18" t="s">
        <v>6741</v>
      </c>
      <c r="C3350" s="19">
        <v>70.02</v>
      </c>
      <c r="D3350" s="20">
        <f t="shared" si="624"/>
        <v>7.5962065087126847E-6</v>
      </c>
      <c r="E3350" s="10">
        <f>SUM($C$5:C3350)/SUM($C$5:$C$3941)</f>
        <v>0.99806950146650153</v>
      </c>
      <c r="F3350" t="str">
        <f t="shared" si="625"/>
        <v>C</v>
      </c>
      <c r="G3350" s="21">
        <v>1.2966666666666671</v>
      </c>
      <c r="H3350" s="22">
        <f t="shared" si="626"/>
        <v>0.77800000000000025</v>
      </c>
      <c r="I3350" s="23">
        <v>1.038461538461539</v>
      </c>
      <c r="J3350" s="23">
        <v>3.360447790314987</v>
      </c>
      <c r="K3350" s="24">
        <f t="shared" si="627"/>
        <v>3.2359867610440598</v>
      </c>
      <c r="L3350" t="str">
        <f t="shared" si="628"/>
        <v>Z</v>
      </c>
      <c r="M3350" s="10">
        <f t="shared" si="629"/>
        <v>0.9</v>
      </c>
      <c r="N3350" s="24">
        <f t="shared" si="630"/>
        <v>1.2815515655446006</v>
      </c>
      <c r="O3350" s="25">
        <f t="shared" si="631"/>
        <v>6.0904339219919175</v>
      </c>
      <c r="P3350" s="8">
        <f t="shared" si="632"/>
        <v>9</v>
      </c>
      <c r="Q3350" s="8">
        <f t="shared" si="633"/>
        <v>54.000000000000028</v>
      </c>
      <c r="R3350" s="8">
        <f t="shared" si="634"/>
        <v>117.82083038232007</v>
      </c>
      <c r="S3350" s="8">
        <f t="shared" si="635"/>
        <v>118</v>
      </c>
      <c r="T3350" t="s">
        <v>62</v>
      </c>
    </row>
    <row r="3351" spans="1:20" x14ac:dyDescent="0.35">
      <c r="A3351" s="18" t="s">
        <v>6742</v>
      </c>
      <c r="B3351" s="18" t="s">
        <v>6743</v>
      </c>
      <c r="C3351" s="19">
        <v>70</v>
      </c>
      <c r="D3351" s="20">
        <f t="shared" si="624"/>
        <v>7.5940367839172797E-6</v>
      </c>
      <c r="E3351" s="10">
        <f>SUM($C$5:C3351)/SUM($C$5:$C$3941)</f>
        <v>0.99807709550328549</v>
      </c>
      <c r="F3351" t="str">
        <f t="shared" si="625"/>
        <v>C</v>
      </c>
      <c r="G3351" s="21">
        <v>1.25</v>
      </c>
      <c r="H3351" s="22">
        <f t="shared" si="626"/>
        <v>0.75</v>
      </c>
      <c r="I3351" s="23">
        <v>1.0769230769230771</v>
      </c>
      <c r="J3351" s="23">
        <v>5.6145684235034583</v>
      </c>
      <c r="K3351" s="24">
        <f t="shared" si="627"/>
        <v>5.2135278218246386</v>
      </c>
      <c r="L3351" t="str">
        <f t="shared" si="628"/>
        <v>Z</v>
      </c>
      <c r="M3351" s="10">
        <f t="shared" si="629"/>
        <v>0.9</v>
      </c>
      <c r="N3351" s="24">
        <f t="shared" si="630"/>
        <v>1.2815515655446006</v>
      </c>
      <c r="O3351" s="25">
        <f t="shared" si="631"/>
        <v>10.17577421747264</v>
      </c>
      <c r="P3351" s="8">
        <f t="shared" si="632"/>
        <v>13</v>
      </c>
      <c r="Q3351" s="8">
        <f t="shared" si="633"/>
        <v>56.000000000000007</v>
      </c>
      <c r="R3351" s="8">
        <f t="shared" si="634"/>
        <v>122.20201853215575</v>
      </c>
      <c r="S3351" s="8">
        <f t="shared" si="635"/>
        <v>123</v>
      </c>
      <c r="T3351" t="s">
        <v>62</v>
      </c>
    </row>
    <row r="3352" spans="1:20" x14ac:dyDescent="0.35">
      <c r="A3352" s="18" t="s">
        <v>6744</v>
      </c>
      <c r="B3352" s="18" t="s">
        <v>6745</v>
      </c>
      <c r="C3352" s="19">
        <v>69.3</v>
      </c>
      <c r="D3352" s="20">
        <f t="shared" si="624"/>
        <v>7.5180964160781072E-6</v>
      </c>
      <c r="E3352" s="10">
        <f>SUM($C$5:C3352)/SUM($C$5:$C$3941)</f>
        <v>0.99808461359970158</v>
      </c>
      <c r="F3352" t="str">
        <f t="shared" si="625"/>
        <v>C</v>
      </c>
      <c r="G3352" s="21">
        <v>2.1</v>
      </c>
      <c r="H3352" s="22">
        <f t="shared" si="626"/>
        <v>1.26</v>
      </c>
      <c r="I3352" s="23">
        <v>0.63461538461538458</v>
      </c>
      <c r="J3352" s="23">
        <v>1.9606806156591181</v>
      </c>
      <c r="K3352" s="24">
        <f t="shared" si="627"/>
        <v>3.089557333765883</v>
      </c>
      <c r="L3352" t="str">
        <f t="shared" si="628"/>
        <v>Z</v>
      </c>
      <c r="M3352" s="10">
        <f t="shared" si="629"/>
        <v>0.9</v>
      </c>
      <c r="N3352" s="24">
        <f t="shared" si="630"/>
        <v>1.2815515655446006</v>
      </c>
      <c r="O3352" s="25">
        <f t="shared" si="631"/>
        <v>3.5535132449366165</v>
      </c>
      <c r="P3352" s="8">
        <f t="shared" si="632"/>
        <v>5</v>
      </c>
      <c r="Q3352" s="8">
        <f t="shared" si="633"/>
        <v>33</v>
      </c>
      <c r="R3352" s="8">
        <f t="shared" si="634"/>
        <v>72.374686445574582</v>
      </c>
      <c r="S3352" s="8">
        <f t="shared" si="635"/>
        <v>73</v>
      </c>
      <c r="T3352" t="s">
        <v>175</v>
      </c>
    </row>
    <row r="3353" spans="1:20" x14ac:dyDescent="0.35">
      <c r="A3353" s="18" t="s">
        <v>6746</v>
      </c>
      <c r="B3353" s="18" t="s">
        <v>6747</v>
      </c>
      <c r="C3353" s="19">
        <v>69.290000000000006</v>
      </c>
      <c r="D3353" s="20">
        <f t="shared" si="624"/>
        <v>7.5170115536804055E-6</v>
      </c>
      <c r="E3353" s="10">
        <f>SUM($C$5:C3353)/SUM($C$5:$C$3941)</f>
        <v>0.99809213061125523</v>
      </c>
      <c r="F3353" t="str">
        <f t="shared" si="625"/>
        <v>C</v>
      </c>
      <c r="G3353" s="21">
        <v>1.69</v>
      </c>
      <c r="H3353" s="22">
        <f t="shared" si="626"/>
        <v>1.014</v>
      </c>
      <c r="I3353" s="23">
        <v>0.78846153846153844</v>
      </c>
      <c r="J3353" s="23">
        <v>2.1903221937005508</v>
      </c>
      <c r="K3353" s="24">
        <f t="shared" si="627"/>
        <v>2.77796961152265</v>
      </c>
      <c r="L3353" t="str">
        <f t="shared" si="628"/>
        <v>Z</v>
      </c>
      <c r="M3353" s="10">
        <f t="shared" si="629"/>
        <v>0.9</v>
      </c>
      <c r="N3353" s="24">
        <f t="shared" si="630"/>
        <v>1.2815515655446006</v>
      </c>
      <c r="O3353" s="25">
        <f t="shared" si="631"/>
        <v>3.969712794542533</v>
      </c>
      <c r="P3353" s="8">
        <f t="shared" si="632"/>
        <v>6</v>
      </c>
      <c r="Q3353" s="8">
        <f t="shared" si="633"/>
        <v>41</v>
      </c>
      <c r="R3353" s="8">
        <f t="shared" si="634"/>
        <v>89.926553419231695</v>
      </c>
      <c r="S3353" s="8">
        <f t="shared" si="635"/>
        <v>90</v>
      </c>
      <c r="T3353" t="s">
        <v>175</v>
      </c>
    </row>
    <row r="3354" spans="1:20" x14ac:dyDescent="0.35">
      <c r="A3354" s="18" t="s">
        <v>6748</v>
      </c>
      <c r="B3354" s="18" t="s">
        <v>6749</v>
      </c>
      <c r="C3354" s="19">
        <v>68.760000000000005</v>
      </c>
      <c r="D3354" s="20">
        <f t="shared" si="624"/>
        <v>7.4595138466021743E-6</v>
      </c>
      <c r="E3354" s="10">
        <f>SUM($C$5:C3354)/SUM($C$5:$C$3941)</f>
        <v>0.99809959012510174</v>
      </c>
      <c r="F3354" t="str">
        <f t="shared" si="625"/>
        <v>C</v>
      </c>
      <c r="G3354" s="21">
        <v>0.39517241379310353</v>
      </c>
      <c r="H3354" s="22">
        <f t="shared" si="626"/>
        <v>0.23710344827586211</v>
      </c>
      <c r="I3354" s="23">
        <v>3.3461538461538458</v>
      </c>
      <c r="J3354" s="23">
        <v>10.95961323094687</v>
      </c>
      <c r="K3354" s="24">
        <f t="shared" si="627"/>
        <v>3.275286712696766</v>
      </c>
      <c r="L3354" t="str">
        <f t="shared" si="628"/>
        <v>Z</v>
      </c>
      <c r="M3354" s="10">
        <f t="shared" si="629"/>
        <v>0.9</v>
      </c>
      <c r="N3354" s="24">
        <f t="shared" si="630"/>
        <v>1.2815515655446006</v>
      </c>
      <c r="O3354" s="25">
        <f t="shared" si="631"/>
        <v>19.863067173977324</v>
      </c>
      <c r="P3354" s="8">
        <f t="shared" si="632"/>
        <v>27</v>
      </c>
      <c r="Q3354" s="8">
        <f t="shared" si="633"/>
        <v>173.99999999999997</v>
      </c>
      <c r="R3354" s="8">
        <f t="shared" si="634"/>
        <v>383.10752891133768</v>
      </c>
      <c r="S3354" s="8">
        <f t="shared" si="635"/>
        <v>384</v>
      </c>
      <c r="T3354" t="s">
        <v>175</v>
      </c>
    </row>
    <row r="3355" spans="1:20" x14ac:dyDescent="0.35">
      <c r="A3355" s="18" t="s">
        <v>6750</v>
      </c>
      <c r="B3355" s="18" t="s">
        <v>6751</v>
      </c>
      <c r="C3355" s="19">
        <v>68.400000000000006</v>
      </c>
      <c r="D3355" s="20">
        <f t="shared" si="624"/>
        <v>7.420458800284886E-6</v>
      </c>
      <c r="E3355" s="10">
        <f>SUM($C$5:C3355)/SUM($C$5:$C$3941)</f>
        <v>0.99810701058390205</v>
      </c>
      <c r="F3355" t="str">
        <f t="shared" si="625"/>
        <v>C</v>
      </c>
      <c r="G3355" s="21">
        <v>0.38</v>
      </c>
      <c r="H3355" s="22">
        <f t="shared" si="626"/>
        <v>0.22799999999999998</v>
      </c>
      <c r="I3355" s="23">
        <v>3.4615384615384621</v>
      </c>
      <c r="J3355" s="23">
        <v>10.71641866293381</v>
      </c>
      <c r="K3355" s="24">
        <f t="shared" si="627"/>
        <v>3.0958542804031</v>
      </c>
      <c r="L3355" t="str">
        <f t="shared" si="628"/>
        <v>Z</v>
      </c>
      <c r="M3355" s="10">
        <f t="shared" si="629"/>
        <v>0.9</v>
      </c>
      <c r="N3355" s="24">
        <f t="shared" si="630"/>
        <v>1.2815515655446006</v>
      </c>
      <c r="O3355" s="25">
        <f t="shared" si="631"/>
        <v>19.422304353337857</v>
      </c>
      <c r="P3355" s="8">
        <f t="shared" si="632"/>
        <v>27</v>
      </c>
      <c r="Q3355" s="8">
        <f t="shared" si="633"/>
        <v>180.00000000000003</v>
      </c>
      <c r="R3355" s="8">
        <f t="shared" si="634"/>
        <v>397.35970711951319</v>
      </c>
      <c r="S3355" s="8">
        <f t="shared" si="635"/>
        <v>398</v>
      </c>
      <c r="T3355" t="s">
        <v>62</v>
      </c>
    </row>
    <row r="3356" spans="1:20" x14ac:dyDescent="0.35">
      <c r="A3356" s="18" t="s">
        <v>6752</v>
      </c>
      <c r="B3356" s="18" t="s">
        <v>6753</v>
      </c>
      <c r="C3356" s="19">
        <v>68.28</v>
      </c>
      <c r="D3356" s="20">
        <f t="shared" si="624"/>
        <v>7.4074404515124557E-6</v>
      </c>
      <c r="E3356" s="10">
        <f>SUM($C$5:C3356)/SUM($C$5:$C$3941)</f>
        <v>0.99811441802435352</v>
      </c>
      <c r="F3356" t="str">
        <f t="shared" si="625"/>
        <v>C</v>
      </c>
      <c r="G3356" s="21">
        <v>3.793333333333333</v>
      </c>
      <c r="H3356" s="22">
        <f t="shared" si="626"/>
        <v>2.2759999999999998</v>
      </c>
      <c r="I3356" s="23">
        <v>0.34615384615384609</v>
      </c>
      <c r="J3356" s="23">
        <v>0.73789885551158652</v>
      </c>
      <c r="K3356" s="24">
        <f t="shared" si="627"/>
        <v>2.1317078048112501</v>
      </c>
      <c r="L3356" t="str">
        <f t="shared" si="628"/>
        <v>Z</v>
      </c>
      <c r="M3356" s="10">
        <f t="shared" si="629"/>
        <v>0.9</v>
      </c>
      <c r="N3356" s="24">
        <f t="shared" si="630"/>
        <v>1.2815515655446006</v>
      </c>
      <c r="O3356" s="25">
        <f t="shared" si="631"/>
        <v>1.3373587393796493</v>
      </c>
      <c r="P3356" s="8">
        <f t="shared" si="632"/>
        <v>3</v>
      </c>
      <c r="Q3356" s="8">
        <f t="shared" si="633"/>
        <v>17.999999999999996</v>
      </c>
      <c r="R3356" s="8">
        <f t="shared" si="634"/>
        <v>39.770872757074393</v>
      </c>
      <c r="S3356" s="8">
        <f t="shared" si="635"/>
        <v>40</v>
      </c>
      <c r="T3356" t="s">
        <v>62</v>
      </c>
    </row>
    <row r="3357" spans="1:20" x14ac:dyDescent="0.35">
      <c r="A3357" s="18" t="s">
        <v>6754</v>
      </c>
      <c r="B3357" s="18" t="s">
        <v>6755</v>
      </c>
      <c r="C3357" s="19">
        <v>68.040000000000006</v>
      </c>
      <c r="D3357" s="20">
        <f t="shared" si="624"/>
        <v>7.3814037539675968E-6</v>
      </c>
      <c r="E3357" s="10">
        <f>SUM($C$5:C3357)/SUM($C$5:$C$3941)</f>
        <v>0.99812179942810741</v>
      </c>
      <c r="F3357" t="str">
        <f t="shared" si="625"/>
        <v>C</v>
      </c>
      <c r="G3357" s="21">
        <v>4.2525000000000004</v>
      </c>
      <c r="H3357" s="22">
        <f t="shared" si="626"/>
        <v>2.5515000000000003</v>
      </c>
      <c r="I3357" s="23">
        <v>0.30769230769230771</v>
      </c>
      <c r="J3357" s="23">
        <v>0.67267279399631252</v>
      </c>
      <c r="K3357" s="24">
        <f t="shared" si="627"/>
        <v>2.1861865804880156</v>
      </c>
      <c r="L3357" t="str">
        <f t="shared" si="628"/>
        <v>Z</v>
      </c>
      <c r="M3357" s="10">
        <f t="shared" si="629"/>
        <v>0.9</v>
      </c>
      <c r="N3357" s="24">
        <f t="shared" si="630"/>
        <v>1.2815515655446006</v>
      </c>
      <c r="O3357" s="25">
        <f t="shared" si="631"/>
        <v>1.2191438339746408</v>
      </c>
      <c r="P3357" s="8">
        <f t="shared" si="632"/>
        <v>2</v>
      </c>
      <c r="Q3357" s="8">
        <f t="shared" si="633"/>
        <v>16</v>
      </c>
      <c r="R3357" s="8">
        <f t="shared" si="634"/>
        <v>35.414181017315364</v>
      </c>
      <c r="S3357" s="8">
        <f t="shared" si="635"/>
        <v>36</v>
      </c>
      <c r="T3357" t="s">
        <v>62</v>
      </c>
    </row>
    <row r="3358" spans="1:20" x14ac:dyDescent="0.35">
      <c r="A3358" s="18" t="s">
        <v>6756</v>
      </c>
      <c r="B3358" s="18" t="s">
        <v>6757</v>
      </c>
      <c r="C3358" s="19">
        <v>68</v>
      </c>
      <c r="D3358" s="20">
        <f t="shared" si="624"/>
        <v>7.3770643043767867E-6</v>
      </c>
      <c r="E3358" s="10">
        <f>SUM($C$5:C3358)/SUM($C$5:$C$3941)</f>
        <v>0.99812917649241173</v>
      </c>
      <c r="F3358" t="str">
        <f t="shared" si="625"/>
        <v>C</v>
      </c>
      <c r="G3358" s="21">
        <v>8.5</v>
      </c>
      <c r="H3358" s="22">
        <f t="shared" si="626"/>
        <v>5.0999999999999996</v>
      </c>
      <c r="I3358" s="23">
        <v>0.15384615384615391</v>
      </c>
      <c r="J3358" s="23">
        <v>0.97788518080992626</v>
      </c>
      <c r="K3358" s="24">
        <f t="shared" si="627"/>
        <v>6.3562536752645178</v>
      </c>
      <c r="L3358" t="str">
        <f t="shared" si="628"/>
        <v>Z</v>
      </c>
      <c r="M3358" s="10">
        <f t="shared" si="629"/>
        <v>0.9</v>
      </c>
      <c r="N3358" s="24">
        <f t="shared" si="630"/>
        <v>1.2815515655446006</v>
      </c>
      <c r="O3358" s="25">
        <f t="shared" si="631"/>
        <v>1.7723069806895353</v>
      </c>
      <c r="P3358" s="8">
        <f t="shared" si="632"/>
        <v>3</v>
      </c>
      <c r="Q3358" s="8">
        <f t="shared" si="633"/>
        <v>8.0000000000000036</v>
      </c>
      <c r="R3358" s="8">
        <f t="shared" si="634"/>
        <v>17.712297710801909</v>
      </c>
      <c r="S3358" s="8">
        <f t="shared" si="635"/>
        <v>18</v>
      </c>
      <c r="T3358" t="s">
        <v>175</v>
      </c>
    </row>
    <row r="3359" spans="1:20" x14ac:dyDescent="0.35">
      <c r="A3359" s="18" t="s">
        <v>6758</v>
      </c>
      <c r="B3359" s="18" t="s">
        <v>6759</v>
      </c>
      <c r="C3359" s="19">
        <v>67.989999999999995</v>
      </c>
      <c r="D3359" s="20">
        <f t="shared" si="624"/>
        <v>7.3759794419790833E-6</v>
      </c>
      <c r="E3359" s="10">
        <f>SUM($C$5:C3359)/SUM($C$5:$C$3941)</f>
        <v>0.99813655247185373</v>
      </c>
      <c r="F3359" t="str">
        <f t="shared" si="625"/>
        <v>C</v>
      </c>
      <c r="G3359" s="21">
        <v>8.4987499999999994</v>
      </c>
      <c r="H3359" s="22">
        <f t="shared" si="626"/>
        <v>5.0992499999999996</v>
      </c>
      <c r="I3359" s="23">
        <v>0.15384615384615391</v>
      </c>
      <c r="J3359" s="23">
        <v>0.63815344471727575</v>
      </c>
      <c r="K3359" s="24">
        <f t="shared" si="627"/>
        <v>4.1479973906622902</v>
      </c>
      <c r="L3359" t="str">
        <f t="shared" si="628"/>
        <v>Z</v>
      </c>
      <c r="M3359" s="10">
        <f t="shared" si="629"/>
        <v>0.9</v>
      </c>
      <c r="N3359" s="24">
        <f t="shared" si="630"/>
        <v>1.2815515655446006</v>
      </c>
      <c r="O3359" s="25">
        <f t="shared" si="631"/>
        <v>1.1565813932130105</v>
      </c>
      <c r="P3359" s="8">
        <f t="shared" si="632"/>
        <v>2</v>
      </c>
      <c r="Q3359" s="8">
        <f t="shared" si="633"/>
        <v>8.0000000000000036</v>
      </c>
      <c r="R3359" s="8">
        <f t="shared" si="634"/>
        <v>17.713600229295476</v>
      </c>
      <c r="S3359" s="8">
        <f t="shared" si="635"/>
        <v>18</v>
      </c>
      <c r="T3359" t="s">
        <v>62</v>
      </c>
    </row>
    <row r="3360" spans="1:20" x14ac:dyDescent="0.35">
      <c r="A3360" s="18" t="s">
        <v>6760</v>
      </c>
      <c r="B3360" s="18" t="s">
        <v>6761</v>
      </c>
      <c r="C3360" s="19">
        <v>67.95</v>
      </c>
      <c r="D3360" s="20">
        <f t="shared" si="624"/>
        <v>7.3716399923882741E-6</v>
      </c>
      <c r="E3360" s="10">
        <f>SUM($C$5:C3360)/SUM($C$5:$C$3941)</f>
        <v>0.99814392411184605</v>
      </c>
      <c r="F3360" t="str">
        <f t="shared" si="625"/>
        <v>C</v>
      </c>
      <c r="G3360" s="21">
        <v>3.7749999999999999</v>
      </c>
      <c r="H3360" s="22">
        <f t="shared" si="626"/>
        <v>2.2649999999999997</v>
      </c>
      <c r="I3360" s="23">
        <v>0.34615384615384609</v>
      </c>
      <c r="J3360" s="23">
        <v>1.026790456974517</v>
      </c>
      <c r="K3360" s="24">
        <f t="shared" si="627"/>
        <v>2.9662835423708276</v>
      </c>
      <c r="L3360" t="str">
        <f t="shared" si="628"/>
        <v>Z</v>
      </c>
      <c r="M3360" s="10">
        <f t="shared" si="629"/>
        <v>0.9</v>
      </c>
      <c r="N3360" s="24">
        <f t="shared" si="630"/>
        <v>1.2815515655446006</v>
      </c>
      <c r="O3360" s="25">
        <f t="shared" si="631"/>
        <v>1.8609422970231619</v>
      </c>
      <c r="P3360" s="8">
        <f t="shared" si="632"/>
        <v>3</v>
      </c>
      <c r="Q3360" s="8">
        <f t="shared" si="633"/>
        <v>17.999999999999996</v>
      </c>
      <c r="R3360" s="8">
        <f t="shared" si="634"/>
        <v>39.86732965110572</v>
      </c>
      <c r="S3360" s="8">
        <f t="shared" si="635"/>
        <v>40</v>
      </c>
      <c r="T3360" t="s">
        <v>62</v>
      </c>
    </row>
    <row r="3361" spans="1:20" x14ac:dyDescent="0.35">
      <c r="A3361" s="18" t="s">
        <v>6762</v>
      </c>
      <c r="B3361" s="18" t="s">
        <v>6763</v>
      </c>
      <c r="C3361" s="19">
        <v>67.94</v>
      </c>
      <c r="D3361" s="20">
        <f t="shared" si="624"/>
        <v>7.3705551299905715E-6</v>
      </c>
      <c r="E3361" s="10">
        <f>SUM($C$5:C3361)/SUM($C$5:$C$3941)</f>
        <v>0.99815129466697605</v>
      </c>
      <c r="F3361" t="str">
        <f t="shared" si="625"/>
        <v>C</v>
      </c>
      <c r="G3361" s="21">
        <v>2.953913043478261</v>
      </c>
      <c r="H3361" s="22">
        <f t="shared" si="626"/>
        <v>1.7723478260869565</v>
      </c>
      <c r="I3361" s="23">
        <v>0.44230769230769229</v>
      </c>
      <c r="J3361" s="23">
        <v>1.109910110093915</v>
      </c>
      <c r="K3361" s="24">
        <f t="shared" si="627"/>
        <v>2.5093619880384166</v>
      </c>
      <c r="L3361" t="str">
        <f t="shared" si="628"/>
        <v>Z</v>
      </c>
      <c r="M3361" s="10">
        <f t="shared" si="629"/>
        <v>0.9</v>
      </c>
      <c r="N3361" s="24">
        <f t="shared" si="630"/>
        <v>1.2815515655446006</v>
      </c>
      <c r="O3361" s="25">
        <f t="shared" si="631"/>
        <v>2.0115873260581565</v>
      </c>
      <c r="P3361" s="8">
        <f t="shared" si="632"/>
        <v>3</v>
      </c>
      <c r="Q3361" s="8">
        <f t="shared" si="633"/>
        <v>23</v>
      </c>
      <c r="R3361" s="8">
        <f t="shared" si="634"/>
        <v>50.945336762525379</v>
      </c>
      <c r="S3361" s="8">
        <f t="shared" si="635"/>
        <v>51</v>
      </c>
      <c r="T3361" t="s">
        <v>62</v>
      </c>
    </row>
    <row r="3362" spans="1:20" x14ac:dyDescent="0.35">
      <c r="A3362" s="18" t="s">
        <v>6764</v>
      </c>
      <c r="B3362" s="18" t="s">
        <v>6765</v>
      </c>
      <c r="C3362" s="19">
        <v>67.92</v>
      </c>
      <c r="D3362" s="20">
        <f t="shared" si="624"/>
        <v>7.3683854051951665E-6</v>
      </c>
      <c r="E3362" s="10">
        <f>SUM($C$5:C3362)/SUM($C$5:$C$3941)</f>
        <v>0.99815866305238121</v>
      </c>
      <c r="F3362" t="str">
        <f t="shared" si="625"/>
        <v>C</v>
      </c>
      <c r="G3362" s="21">
        <v>3.773333333333333</v>
      </c>
      <c r="H3362" s="22">
        <f t="shared" si="626"/>
        <v>2.2639999999999998</v>
      </c>
      <c r="I3362" s="23">
        <v>0.34615384615384609</v>
      </c>
      <c r="J3362" s="23">
        <v>0.98785994451891668</v>
      </c>
      <c r="K3362" s="24">
        <f t="shared" si="627"/>
        <v>2.853817617499093</v>
      </c>
      <c r="L3362" t="str">
        <f t="shared" si="628"/>
        <v>Z</v>
      </c>
      <c r="M3362" s="10">
        <f t="shared" si="629"/>
        <v>0.9</v>
      </c>
      <c r="N3362" s="24">
        <f t="shared" si="630"/>
        <v>1.2815515655446006</v>
      </c>
      <c r="O3362" s="25">
        <f t="shared" si="631"/>
        <v>1.790385118797253</v>
      </c>
      <c r="P3362" s="8">
        <f t="shared" si="632"/>
        <v>3</v>
      </c>
      <c r="Q3362" s="8">
        <f t="shared" si="633"/>
        <v>17.999999999999996</v>
      </c>
      <c r="R3362" s="8">
        <f t="shared" si="634"/>
        <v>39.876133301351295</v>
      </c>
      <c r="S3362" s="8">
        <f t="shared" si="635"/>
        <v>40</v>
      </c>
      <c r="T3362" t="s">
        <v>62</v>
      </c>
    </row>
    <row r="3363" spans="1:20" x14ac:dyDescent="0.35">
      <c r="A3363" s="18" t="s">
        <v>6766</v>
      </c>
      <c r="B3363" s="18" t="s">
        <v>6767</v>
      </c>
      <c r="C3363" s="19">
        <v>67.91</v>
      </c>
      <c r="D3363" s="20">
        <f t="shared" si="624"/>
        <v>7.367300542797464E-6</v>
      </c>
      <c r="E3363" s="10">
        <f>SUM($C$5:C3363)/SUM($C$5:$C$3941)</f>
        <v>0.99816603035292406</v>
      </c>
      <c r="F3363" t="str">
        <f t="shared" si="625"/>
        <v>C</v>
      </c>
      <c r="G3363" s="21">
        <v>4.2443749999999998</v>
      </c>
      <c r="H3363" s="22">
        <f t="shared" si="626"/>
        <v>2.5466249999999997</v>
      </c>
      <c r="I3363" s="23">
        <v>0.30769230769230771</v>
      </c>
      <c r="J3363" s="23">
        <v>0.64286312812938307</v>
      </c>
      <c r="K3363" s="24">
        <f t="shared" si="627"/>
        <v>2.0893051664204947</v>
      </c>
      <c r="L3363" t="str">
        <f t="shared" si="628"/>
        <v>Z</v>
      </c>
      <c r="M3363" s="10">
        <f t="shared" si="629"/>
        <v>0.9</v>
      </c>
      <c r="N3363" s="24">
        <f t="shared" si="630"/>
        <v>1.2815515655446006</v>
      </c>
      <c r="O3363" s="25">
        <f t="shared" si="631"/>
        <v>1.1651171650519929</v>
      </c>
      <c r="P3363" s="8">
        <f t="shared" si="632"/>
        <v>2</v>
      </c>
      <c r="Q3363" s="8">
        <f t="shared" si="633"/>
        <v>16</v>
      </c>
      <c r="R3363" s="8">
        <f t="shared" si="634"/>
        <v>35.448061464643438</v>
      </c>
      <c r="S3363" s="8">
        <f t="shared" si="635"/>
        <v>36</v>
      </c>
      <c r="T3363" t="s">
        <v>62</v>
      </c>
    </row>
    <row r="3364" spans="1:20" x14ac:dyDescent="0.35">
      <c r="A3364" s="18" t="s">
        <v>6768</v>
      </c>
      <c r="B3364" s="18" t="s">
        <v>6769</v>
      </c>
      <c r="C3364" s="19">
        <v>67.709999999999994</v>
      </c>
      <c r="D3364" s="20">
        <f t="shared" si="624"/>
        <v>7.3456032948434143E-6</v>
      </c>
      <c r="E3364" s="10">
        <f>SUM($C$5:C3364)/SUM($C$5:$C$3941)</f>
        <v>0.99817337595621902</v>
      </c>
      <c r="F3364" t="str">
        <f t="shared" si="625"/>
        <v>C</v>
      </c>
      <c r="G3364" s="21">
        <v>9.6728571428571435</v>
      </c>
      <c r="H3364" s="22">
        <f t="shared" si="626"/>
        <v>5.8037142857142863</v>
      </c>
      <c r="I3364" s="23">
        <v>0.13461538461538461</v>
      </c>
      <c r="J3364" s="23">
        <v>0.52501526229341711</v>
      </c>
      <c r="K3364" s="24">
        <f t="shared" si="627"/>
        <v>3.900113377036813</v>
      </c>
      <c r="L3364" t="str">
        <f t="shared" si="628"/>
        <v>Z</v>
      </c>
      <c r="M3364" s="10">
        <f t="shared" si="629"/>
        <v>0.9</v>
      </c>
      <c r="N3364" s="24">
        <f t="shared" si="630"/>
        <v>1.2815515655446006</v>
      </c>
      <c r="O3364" s="25">
        <f t="shared" si="631"/>
        <v>0.95153115375007569</v>
      </c>
      <c r="P3364" s="8">
        <f t="shared" si="632"/>
        <v>2</v>
      </c>
      <c r="Q3364" s="8">
        <f t="shared" si="633"/>
        <v>7</v>
      </c>
      <c r="R3364" s="8">
        <f t="shared" si="634"/>
        <v>15.531414339613947</v>
      </c>
      <c r="S3364" s="8">
        <f t="shared" si="635"/>
        <v>16</v>
      </c>
      <c r="T3364" t="s">
        <v>175</v>
      </c>
    </row>
    <row r="3365" spans="1:20" x14ac:dyDescent="0.35">
      <c r="A3365" s="18" t="s">
        <v>6770</v>
      </c>
      <c r="B3365" s="18" t="s">
        <v>6771</v>
      </c>
      <c r="C3365" s="19">
        <v>67.680000000000007</v>
      </c>
      <c r="D3365" s="20">
        <f t="shared" si="624"/>
        <v>7.3423487076503084E-6</v>
      </c>
      <c r="E3365" s="10">
        <f>SUM($C$5:C3365)/SUM($C$5:$C$3941)</f>
        <v>0.99818071830492661</v>
      </c>
      <c r="F3365" t="str">
        <f t="shared" si="625"/>
        <v>C</v>
      </c>
      <c r="G3365" s="21">
        <v>0.94</v>
      </c>
      <c r="H3365" s="22">
        <f t="shared" si="626"/>
        <v>0.56399999999999995</v>
      </c>
      <c r="I3365" s="23">
        <v>1.384615384615385</v>
      </c>
      <c r="J3365" s="23">
        <v>3.5982231244173839</v>
      </c>
      <c r="K3365" s="24">
        <f t="shared" si="627"/>
        <v>2.5987167009681098</v>
      </c>
      <c r="L3365" t="str">
        <f t="shared" si="628"/>
        <v>Z</v>
      </c>
      <c r="M3365" s="10">
        <f t="shared" si="629"/>
        <v>0.9</v>
      </c>
      <c r="N3365" s="24">
        <f t="shared" si="630"/>
        <v>1.2815515655446006</v>
      </c>
      <c r="O3365" s="25">
        <f t="shared" si="631"/>
        <v>6.5213749902637916</v>
      </c>
      <c r="P3365" s="8">
        <f t="shared" si="632"/>
        <v>10</v>
      </c>
      <c r="Q3365" s="8">
        <f t="shared" si="633"/>
        <v>72.000000000000028</v>
      </c>
      <c r="R3365" s="8">
        <f t="shared" si="634"/>
        <v>159.78709238739228</v>
      </c>
      <c r="S3365" s="8">
        <f t="shared" si="635"/>
        <v>160</v>
      </c>
      <c r="T3365" t="s">
        <v>62</v>
      </c>
    </row>
    <row r="3366" spans="1:20" x14ac:dyDescent="0.35">
      <c r="A3366" s="18" t="s">
        <v>6772</v>
      </c>
      <c r="B3366" s="18" t="s">
        <v>6773</v>
      </c>
      <c r="C3366" s="19">
        <v>67.64</v>
      </c>
      <c r="D3366" s="20">
        <f t="shared" si="624"/>
        <v>7.3380092580594975E-6</v>
      </c>
      <c r="E3366" s="10">
        <f>SUM($C$5:C3366)/SUM($C$5:$C$3941)</f>
        <v>0.99818805631418472</v>
      </c>
      <c r="F3366" t="str">
        <f t="shared" si="625"/>
        <v>C</v>
      </c>
      <c r="G3366" s="21">
        <v>7.5155555555555553</v>
      </c>
      <c r="H3366" s="22">
        <f t="shared" si="626"/>
        <v>4.5093333333333332</v>
      </c>
      <c r="I3366" s="23">
        <v>0.1730769230769231</v>
      </c>
      <c r="J3366" s="23">
        <v>0.58481281892799142</v>
      </c>
      <c r="K3366" s="24">
        <f t="shared" si="627"/>
        <v>3.3789185093617276</v>
      </c>
      <c r="L3366" t="str">
        <f t="shared" si="628"/>
        <v>Z</v>
      </c>
      <c r="M3366" s="10">
        <f t="shared" si="629"/>
        <v>0.9</v>
      </c>
      <c r="N3366" s="24">
        <f t="shared" si="630"/>
        <v>1.2815515655446006</v>
      </c>
      <c r="O3366" s="25">
        <f t="shared" si="631"/>
        <v>1.059907504196308</v>
      </c>
      <c r="P3366" s="8">
        <f t="shared" si="632"/>
        <v>2</v>
      </c>
      <c r="Q3366" s="8">
        <f t="shared" si="633"/>
        <v>9.0000000000000018</v>
      </c>
      <c r="R3366" s="8">
        <f t="shared" si="634"/>
        <v>19.979291466970903</v>
      </c>
      <c r="S3366" s="8">
        <f t="shared" si="635"/>
        <v>20</v>
      </c>
      <c r="T3366" t="s">
        <v>175</v>
      </c>
    </row>
    <row r="3367" spans="1:20" x14ac:dyDescent="0.35">
      <c r="A3367" s="18" t="s">
        <v>6774</v>
      </c>
      <c r="B3367" s="18" t="s">
        <v>6775</v>
      </c>
      <c r="C3367" s="19">
        <v>67.64</v>
      </c>
      <c r="D3367" s="20">
        <f t="shared" si="624"/>
        <v>7.3380092580594975E-6</v>
      </c>
      <c r="E3367" s="10">
        <f>SUM($C$5:C3367)/SUM($C$5:$C$3941)</f>
        <v>0.99819539432344284</v>
      </c>
      <c r="F3367" t="str">
        <f t="shared" si="625"/>
        <v>C</v>
      </c>
      <c r="G3367" s="21">
        <v>7.5155555555555553</v>
      </c>
      <c r="H3367" s="22">
        <f t="shared" si="626"/>
        <v>4.5093333333333332</v>
      </c>
      <c r="I3367" s="23">
        <v>0.1730769230769231</v>
      </c>
      <c r="J3367" s="23">
        <v>0.51339522848725827</v>
      </c>
      <c r="K3367" s="24">
        <f t="shared" si="627"/>
        <v>2.9662835423708254</v>
      </c>
      <c r="L3367" t="str">
        <f t="shared" si="628"/>
        <v>Z</v>
      </c>
      <c r="M3367" s="10">
        <f t="shared" si="629"/>
        <v>0.9</v>
      </c>
      <c r="N3367" s="24">
        <f t="shared" si="630"/>
        <v>1.2815515655446006</v>
      </c>
      <c r="O3367" s="25">
        <f t="shared" si="631"/>
        <v>0.93047114851158064</v>
      </c>
      <c r="P3367" s="8">
        <f t="shared" si="632"/>
        <v>2</v>
      </c>
      <c r="Q3367" s="8">
        <f t="shared" si="633"/>
        <v>9.0000000000000018</v>
      </c>
      <c r="R3367" s="8">
        <f t="shared" si="634"/>
        <v>19.979291466970903</v>
      </c>
      <c r="S3367" s="8">
        <f t="shared" si="635"/>
        <v>20</v>
      </c>
      <c r="T3367" t="s">
        <v>62</v>
      </c>
    </row>
    <row r="3368" spans="1:20" x14ac:dyDescent="0.35">
      <c r="A3368" s="18" t="s">
        <v>6776</v>
      </c>
      <c r="B3368" s="18" t="s">
        <v>6777</v>
      </c>
      <c r="C3368" s="19">
        <v>67.62</v>
      </c>
      <c r="D3368" s="20">
        <f t="shared" si="624"/>
        <v>7.3358395332640933E-6</v>
      </c>
      <c r="E3368" s="10">
        <f>SUM($C$5:C3368)/SUM($C$5:$C$3941)</f>
        <v>0.998202730162976</v>
      </c>
      <c r="F3368" t="str">
        <f t="shared" si="625"/>
        <v>C</v>
      </c>
      <c r="G3368" s="21">
        <v>0.4795744680851064</v>
      </c>
      <c r="H3368" s="22">
        <f t="shared" si="626"/>
        <v>0.28774468085106381</v>
      </c>
      <c r="I3368" s="23">
        <v>2.7115384615384621</v>
      </c>
      <c r="J3368" s="23">
        <v>8.7969168807221791</v>
      </c>
      <c r="K3368" s="24">
        <f t="shared" si="627"/>
        <v>3.2442530340252</v>
      </c>
      <c r="L3368" t="str">
        <f t="shared" si="628"/>
        <v>Z</v>
      </c>
      <c r="M3368" s="10">
        <f t="shared" si="629"/>
        <v>0.9</v>
      </c>
      <c r="N3368" s="24">
        <f t="shared" si="630"/>
        <v>1.2815515655446006</v>
      </c>
      <c r="O3368" s="25">
        <f t="shared" si="631"/>
        <v>15.94342311572462</v>
      </c>
      <c r="P3368" s="8">
        <f t="shared" si="632"/>
        <v>22</v>
      </c>
      <c r="Q3368" s="8">
        <f t="shared" si="633"/>
        <v>141.00000000000003</v>
      </c>
      <c r="R3368" s="8">
        <f t="shared" si="634"/>
        <v>313.05518562353399</v>
      </c>
      <c r="S3368" s="8">
        <f t="shared" si="635"/>
        <v>314</v>
      </c>
      <c r="T3368" t="s">
        <v>175</v>
      </c>
    </row>
    <row r="3369" spans="1:20" x14ac:dyDescent="0.35">
      <c r="A3369" s="18" t="s">
        <v>6778</v>
      </c>
      <c r="B3369" s="18" t="s">
        <v>6779</v>
      </c>
      <c r="C3369" s="19">
        <v>67.5</v>
      </c>
      <c r="D3369" s="20">
        <f t="shared" si="624"/>
        <v>7.322821184491663E-6</v>
      </c>
      <c r="E3369" s="10">
        <f>SUM($C$5:C3369)/SUM($C$5:$C$3941)</f>
        <v>0.99821005298416055</v>
      </c>
      <c r="F3369" t="str">
        <f t="shared" si="625"/>
        <v>C</v>
      </c>
      <c r="G3369" s="21">
        <v>7.5</v>
      </c>
      <c r="H3369" s="22">
        <f t="shared" si="626"/>
        <v>4.5</v>
      </c>
      <c r="I3369" s="23">
        <v>0.1730769230769231</v>
      </c>
      <c r="J3369" s="23">
        <v>0.58481281892799142</v>
      </c>
      <c r="K3369" s="24">
        <f t="shared" si="627"/>
        <v>3.3789185093617276</v>
      </c>
      <c r="L3369" t="str">
        <f t="shared" si="628"/>
        <v>Z</v>
      </c>
      <c r="M3369" s="10">
        <f t="shared" si="629"/>
        <v>0.9</v>
      </c>
      <c r="N3369" s="24">
        <f t="shared" si="630"/>
        <v>1.2815515655446006</v>
      </c>
      <c r="O3369" s="25">
        <f t="shared" si="631"/>
        <v>1.059907504196308</v>
      </c>
      <c r="P3369" s="8">
        <f t="shared" si="632"/>
        <v>2</v>
      </c>
      <c r="Q3369" s="8">
        <f t="shared" si="633"/>
        <v>9.0000000000000018</v>
      </c>
      <c r="R3369" s="8">
        <f t="shared" si="634"/>
        <v>20.000000000000004</v>
      </c>
      <c r="S3369" s="8">
        <f t="shared" si="635"/>
        <v>20</v>
      </c>
      <c r="T3369" t="s">
        <v>62</v>
      </c>
    </row>
    <row r="3370" spans="1:20" x14ac:dyDescent="0.35">
      <c r="A3370" s="18" t="s">
        <v>6780</v>
      </c>
      <c r="B3370" s="18" t="s">
        <v>6781</v>
      </c>
      <c r="C3370" s="19">
        <v>67.08</v>
      </c>
      <c r="D3370" s="20">
        <f t="shared" si="624"/>
        <v>7.2772569637881587E-6</v>
      </c>
      <c r="E3370" s="10">
        <f>SUM($C$5:C3370)/SUM($C$5:$C$3941)</f>
        <v>0.99821733024112425</v>
      </c>
      <c r="F3370" t="str">
        <f t="shared" si="625"/>
        <v>C</v>
      </c>
      <c r="G3370" s="21">
        <v>7.436807095343681E-2</v>
      </c>
      <c r="H3370" s="22">
        <f t="shared" si="626"/>
        <v>4.4620842572062086E-2</v>
      </c>
      <c r="I3370" s="23">
        <v>17.34615384615385</v>
      </c>
      <c r="J3370" s="23">
        <v>120.09847015652051</v>
      </c>
      <c r="K3370" s="24">
        <f t="shared" si="627"/>
        <v>6.9236368604645948</v>
      </c>
      <c r="L3370" t="str">
        <f t="shared" si="628"/>
        <v>Z</v>
      </c>
      <c r="M3370" s="10">
        <f t="shared" si="629"/>
        <v>0.9</v>
      </c>
      <c r="N3370" s="24">
        <f t="shared" si="630"/>
        <v>1.2815515655446006</v>
      </c>
      <c r="O3370" s="25">
        <f t="shared" si="631"/>
        <v>217.66497867596533</v>
      </c>
      <c r="P3370" s="8">
        <f t="shared" si="632"/>
        <v>253</v>
      </c>
      <c r="Q3370" s="8">
        <f t="shared" si="633"/>
        <v>902.00000000000023</v>
      </c>
      <c r="R3370" s="8">
        <f t="shared" si="634"/>
        <v>2010.7097471141215</v>
      </c>
      <c r="S3370" s="8">
        <f t="shared" si="635"/>
        <v>2011</v>
      </c>
      <c r="T3370" t="s">
        <v>175</v>
      </c>
    </row>
    <row r="3371" spans="1:20" x14ac:dyDescent="0.35">
      <c r="A3371" s="18" t="s">
        <v>6782</v>
      </c>
      <c r="B3371" s="18" t="s">
        <v>6783</v>
      </c>
      <c r="C3371" s="19">
        <v>67.03</v>
      </c>
      <c r="D3371" s="20">
        <f t="shared" si="624"/>
        <v>7.2718326517996469E-6</v>
      </c>
      <c r="E3371" s="10">
        <f>SUM($C$5:C3371)/SUM($C$5:$C$3941)</f>
        <v>0.99822460207377606</v>
      </c>
      <c r="F3371" t="str">
        <f t="shared" si="625"/>
        <v>C</v>
      </c>
      <c r="G3371" s="21">
        <v>0.58286956521739131</v>
      </c>
      <c r="H3371" s="22">
        <f t="shared" si="626"/>
        <v>0.34972173913043475</v>
      </c>
      <c r="I3371" s="23">
        <v>2.2115384615384621</v>
      </c>
      <c r="J3371" s="23">
        <v>10.69054289503805</v>
      </c>
      <c r="K3371" s="24">
        <f t="shared" si="627"/>
        <v>4.833984613408508</v>
      </c>
      <c r="L3371" t="str">
        <f t="shared" si="628"/>
        <v>Z</v>
      </c>
      <c r="M3371" s="10">
        <f t="shared" si="629"/>
        <v>0.9</v>
      </c>
      <c r="N3371" s="24">
        <f t="shared" si="630"/>
        <v>1.2815515655446006</v>
      </c>
      <c r="O3371" s="25">
        <f t="shared" si="631"/>
        <v>19.375407432336992</v>
      </c>
      <c r="P3371" s="8">
        <f t="shared" si="632"/>
        <v>24</v>
      </c>
      <c r="Q3371" s="8">
        <f t="shared" si="633"/>
        <v>115.00000000000003</v>
      </c>
      <c r="R3371" s="8">
        <f t="shared" si="634"/>
        <v>256.44994088829549</v>
      </c>
      <c r="S3371" s="8">
        <f t="shared" si="635"/>
        <v>257</v>
      </c>
      <c r="T3371" t="s">
        <v>62</v>
      </c>
    </row>
    <row r="3372" spans="1:20" x14ac:dyDescent="0.35">
      <c r="A3372" s="18" t="s">
        <v>6784</v>
      </c>
      <c r="B3372" s="18" t="s">
        <v>6785</v>
      </c>
      <c r="C3372" s="19">
        <v>67.010000000000005</v>
      </c>
      <c r="D3372" s="20">
        <f t="shared" si="624"/>
        <v>7.2696629270042427E-6</v>
      </c>
      <c r="E3372" s="10">
        <f>SUM($C$5:C3372)/SUM($C$5:$C$3941)</f>
        <v>0.99823187173670302</v>
      </c>
      <c r="F3372" t="str">
        <f t="shared" si="625"/>
        <v>C</v>
      </c>
      <c r="G3372" s="21">
        <v>3.0459090909090909</v>
      </c>
      <c r="H3372" s="22">
        <f t="shared" si="626"/>
        <v>1.8275454545454544</v>
      </c>
      <c r="I3372" s="23">
        <v>0.42307692307692307</v>
      </c>
      <c r="J3372" s="23">
        <v>1.210188023734472</v>
      </c>
      <c r="K3372" s="24">
        <f t="shared" si="627"/>
        <v>2.8604444197360248</v>
      </c>
      <c r="L3372" t="str">
        <f t="shared" si="628"/>
        <v>Z</v>
      </c>
      <c r="M3372" s="10">
        <f t="shared" si="629"/>
        <v>0.9</v>
      </c>
      <c r="N3372" s="24">
        <f t="shared" si="630"/>
        <v>1.2815515655446006</v>
      </c>
      <c r="O3372" s="25">
        <f t="shared" si="631"/>
        <v>2.1933297737828918</v>
      </c>
      <c r="P3372" s="8">
        <f t="shared" si="632"/>
        <v>4</v>
      </c>
      <c r="Q3372" s="8">
        <f t="shared" si="633"/>
        <v>22</v>
      </c>
      <c r="R3372" s="8">
        <f t="shared" si="634"/>
        <v>49.067309439113259</v>
      </c>
      <c r="S3372" s="8">
        <f t="shared" si="635"/>
        <v>50</v>
      </c>
      <c r="T3372" t="s">
        <v>62</v>
      </c>
    </row>
    <row r="3373" spans="1:20" x14ac:dyDescent="0.35">
      <c r="A3373" s="18" t="s">
        <v>6786</v>
      </c>
      <c r="B3373" s="18" t="s">
        <v>6787</v>
      </c>
      <c r="C3373" s="19">
        <v>66.89</v>
      </c>
      <c r="D3373" s="20">
        <f t="shared" si="624"/>
        <v>7.2566445782318124E-6</v>
      </c>
      <c r="E3373" s="10">
        <f>SUM($C$5:C3373)/SUM($C$5:$C$3941)</f>
        <v>0.99823912838128126</v>
      </c>
      <c r="F3373" t="str">
        <f t="shared" si="625"/>
        <v>C</v>
      </c>
      <c r="G3373" s="21">
        <v>1.911142857142857</v>
      </c>
      <c r="H3373" s="22">
        <f t="shared" si="626"/>
        <v>1.1466857142857141</v>
      </c>
      <c r="I3373" s="23">
        <v>0.67307692307692313</v>
      </c>
      <c r="J3373" s="23">
        <v>3.4340917904650379</v>
      </c>
      <c r="K3373" s="24">
        <f t="shared" si="627"/>
        <v>5.1020792315480561</v>
      </c>
      <c r="L3373" t="str">
        <f t="shared" si="628"/>
        <v>Z</v>
      </c>
      <c r="M3373" s="10">
        <f t="shared" si="629"/>
        <v>0.9</v>
      </c>
      <c r="N3373" s="24">
        <f t="shared" si="630"/>
        <v>1.2815515655446006</v>
      </c>
      <c r="O3373" s="25">
        <f t="shared" si="631"/>
        <v>6.2239053950371828</v>
      </c>
      <c r="P3373" s="8">
        <f t="shared" si="632"/>
        <v>8</v>
      </c>
      <c r="Q3373" s="8">
        <f t="shared" si="633"/>
        <v>35</v>
      </c>
      <c r="R3373" s="8">
        <f t="shared" si="634"/>
        <v>78.131618172860499</v>
      </c>
      <c r="S3373" s="8">
        <f t="shared" si="635"/>
        <v>79</v>
      </c>
      <c r="T3373" t="s">
        <v>175</v>
      </c>
    </row>
    <row r="3374" spans="1:20" x14ac:dyDescent="0.35">
      <c r="A3374" s="18" t="s">
        <v>6788</v>
      </c>
      <c r="B3374" s="18" t="s">
        <v>6789</v>
      </c>
      <c r="C3374" s="19">
        <v>66.84</v>
      </c>
      <c r="D3374" s="20">
        <f t="shared" si="624"/>
        <v>7.2512202662433006E-6</v>
      </c>
      <c r="E3374" s="10">
        <f>SUM($C$5:C3374)/SUM($C$5:$C$3941)</f>
        <v>0.9982463796015475</v>
      </c>
      <c r="F3374" t="str">
        <f t="shared" si="625"/>
        <v>C</v>
      </c>
      <c r="G3374" s="21">
        <v>13.368</v>
      </c>
      <c r="H3374" s="22">
        <f t="shared" si="626"/>
        <v>8.0207999999999995</v>
      </c>
      <c r="I3374" s="23">
        <v>9.6153846153846159E-2</v>
      </c>
      <c r="J3374" s="23">
        <v>0.40870984888200612</v>
      </c>
      <c r="K3374" s="24">
        <f t="shared" si="627"/>
        <v>4.250582428372863</v>
      </c>
      <c r="L3374" t="str">
        <f t="shared" si="628"/>
        <v>Z</v>
      </c>
      <c r="M3374" s="10">
        <f t="shared" si="629"/>
        <v>0.9</v>
      </c>
      <c r="N3374" s="24">
        <f t="shared" si="630"/>
        <v>1.2815515655446006</v>
      </c>
      <c r="O3374" s="25">
        <f t="shared" si="631"/>
        <v>0.74074066410352923</v>
      </c>
      <c r="P3374" s="8">
        <f t="shared" si="632"/>
        <v>1</v>
      </c>
      <c r="Q3374" s="8">
        <f t="shared" si="633"/>
        <v>5</v>
      </c>
      <c r="R3374" s="8">
        <f t="shared" si="634"/>
        <v>11.165833726538175</v>
      </c>
      <c r="S3374" s="8">
        <f t="shared" si="635"/>
        <v>12</v>
      </c>
      <c r="T3374" t="s">
        <v>175</v>
      </c>
    </row>
    <row r="3375" spans="1:20" x14ac:dyDescent="0.35">
      <c r="A3375" s="18" t="s">
        <v>6790</v>
      </c>
      <c r="B3375" s="18" t="s">
        <v>6791</v>
      </c>
      <c r="C3375" s="19">
        <v>65.75</v>
      </c>
      <c r="D3375" s="20">
        <f t="shared" si="624"/>
        <v>7.1329702648937306E-6</v>
      </c>
      <c r="E3375" s="10">
        <f>SUM($C$5:C3375)/SUM($C$5:$C$3941)</f>
        <v>0.99825351257181238</v>
      </c>
      <c r="F3375" t="str">
        <f t="shared" si="625"/>
        <v>C</v>
      </c>
      <c r="G3375" s="21">
        <v>0.25</v>
      </c>
      <c r="H3375" s="22">
        <f t="shared" si="626"/>
        <v>0.15</v>
      </c>
      <c r="I3375" s="23">
        <v>5.0576923076923066</v>
      </c>
      <c r="J3375" s="23">
        <v>10.71084014122702</v>
      </c>
      <c r="K3375" s="24">
        <f t="shared" si="627"/>
        <v>2.117732651497358</v>
      </c>
      <c r="L3375" t="str">
        <f t="shared" si="628"/>
        <v>Z</v>
      </c>
      <c r="M3375" s="10">
        <f t="shared" si="629"/>
        <v>0.9</v>
      </c>
      <c r="N3375" s="24">
        <f t="shared" si="630"/>
        <v>1.2815515655446006</v>
      </c>
      <c r="O3375" s="25">
        <f t="shared" si="631"/>
        <v>19.412193909742953</v>
      </c>
      <c r="P3375" s="8">
        <f t="shared" si="632"/>
        <v>30</v>
      </c>
      <c r="Q3375" s="8">
        <f t="shared" si="633"/>
        <v>262.99999999999994</v>
      </c>
      <c r="R3375" s="8">
        <f t="shared" si="634"/>
        <v>592.17114643206537</v>
      </c>
      <c r="S3375" s="8">
        <f t="shared" si="635"/>
        <v>593</v>
      </c>
      <c r="T3375" t="s">
        <v>62</v>
      </c>
    </row>
    <row r="3376" spans="1:20" x14ac:dyDescent="0.35">
      <c r="A3376" s="18" t="s">
        <v>6792</v>
      </c>
      <c r="B3376" s="18" t="s">
        <v>6793</v>
      </c>
      <c r="C3376" s="19">
        <v>65.56</v>
      </c>
      <c r="D3376" s="20">
        <f t="shared" si="624"/>
        <v>7.1123578793373843E-6</v>
      </c>
      <c r="E3376" s="10">
        <f>SUM($C$5:C3376)/SUM($C$5:$C$3941)</f>
        <v>0.99826062492969181</v>
      </c>
      <c r="F3376" t="str">
        <f t="shared" si="625"/>
        <v>C</v>
      </c>
      <c r="G3376" s="21">
        <v>1.49</v>
      </c>
      <c r="H3376" s="22">
        <f t="shared" si="626"/>
        <v>0.89400000000000002</v>
      </c>
      <c r="I3376" s="23">
        <v>0.84615384615384615</v>
      </c>
      <c r="J3376" s="23">
        <v>2.554385812250775</v>
      </c>
      <c r="K3376" s="24">
        <f t="shared" si="627"/>
        <v>3.0188195962963706</v>
      </c>
      <c r="L3376" t="str">
        <f t="shared" si="628"/>
        <v>Z</v>
      </c>
      <c r="M3376" s="10">
        <f t="shared" si="629"/>
        <v>0.9</v>
      </c>
      <c r="N3376" s="24">
        <f t="shared" si="630"/>
        <v>1.2815515655446006</v>
      </c>
      <c r="O3376" s="25">
        <f t="shared" si="631"/>
        <v>4.6295371841884068</v>
      </c>
      <c r="P3376" s="8">
        <f t="shared" si="632"/>
        <v>7</v>
      </c>
      <c r="Q3376" s="8">
        <f t="shared" si="633"/>
        <v>44</v>
      </c>
      <c r="R3376" s="8">
        <f t="shared" si="634"/>
        <v>99.213912569897644</v>
      </c>
      <c r="S3376" s="8">
        <f t="shared" si="635"/>
        <v>100</v>
      </c>
      <c r="T3376" t="s">
        <v>62</v>
      </c>
    </row>
    <row r="3377" spans="1:20" x14ac:dyDescent="0.35">
      <c r="A3377" s="18" t="s">
        <v>6794</v>
      </c>
      <c r="B3377" s="18" t="s">
        <v>6795</v>
      </c>
      <c r="C3377" s="19">
        <v>65.45</v>
      </c>
      <c r="D3377" s="20">
        <f t="shared" si="624"/>
        <v>7.1004243929626574E-6</v>
      </c>
      <c r="E3377" s="10">
        <f>SUM($C$5:C3377)/SUM($C$5:$C$3941)</f>
        <v>0.9982677253540847</v>
      </c>
      <c r="F3377" t="str">
        <f t="shared" si="625"/>
        <v>C</v>
      </c>
      <c r="G3377" s="21">
        <v>5.95</v>
      </c>
      <c r="H3377" s="22">
        <f t="shared" si="626"/>
        <v>3.57</v>
      </c>
      <c r="I3377" s="23">
        <v>0.21153846153846151</v>
      </c>
      <c r="J3377" s="23">
        <v>0.49848942252976369</v>
      </c>
      <c r="K3377" s="24">
        <f t="shared" si="627"/>
        <v>2.3564954519588834</v>
      </c>
      <c r="L3377" t="str">
        <f t="shared" si="628"/>
        <v>Z</v>
      </c>
      <c r="M3377" s="10">
        <f t="shared" si="629"/>
        <v>0.9</v>
      </c>
      <c r="N3377" s="24">
        <f t="shared" si="630"/>
        <v>1.2815515655446006</v>
      </c>
      <c r="O3377" s="25">
        <f t="shared" si="631"/>
        <v>0.9034560505535657</v>
      </c>
      <c r="P3377" s="8">
        <f t="shared" si="632"/>
        <v>2</v>
      </c>
      <c r="Q3377" s="8">
        <f t="shared" si="633"/>
        <v>10.999999999999998</v>
      </c>
      <c r="R3377" s="8">
        <f t="shared" si="634"/>
        <v>24.824312651097504</v>
      </c>
      <c r="S3377" s="8">
        <f t="shared" si="635"/>
        <v>25</v>
      </c>
      <c r="T3377" t="s">
        <v>62</v>
      </c>
    </row>
    <row r="3378" spans="1:20" x14ac:dyDescent="0.35">
      <c r="A3378" s="18" t="s">
        <v>6796</v>
      </c>
      <c r="B3378" s="18" t="s">
        <v>6797</v>
      </c>
      <c r="C3378" s="19">
        <v>65.41</v>
      </c>
      <c r="D3378" s="20">
        <f t="shared" si="624"/>
        <v>7.0960849433718464E-6</v>
      </c>
      <c r="E3378" s="10">
        <f>SUM($C$5:C3378)/SUM($C$5:$C$3941)</f>
        <v>0.99827482143902813</v>
      </c>
      <c r="F3378" t="str">
        <f t="shared" si="625"/>
        <v>C</v>
      </c>
      <c r="G3378" s="21">
        <v>5.9463636363636363</v>
      </c>
      <c r="H3378" s="22">
        <f t="shared" si="626"/>
        <v>3.5678181818181818</v>
      </c>
      <c r="I3378" s="23">
        <v>0.21153846153846151</v>
      </c>
      <c r="J3378" s="23">
        <v>0.80040525180633038</v>
      </c>
      <c r="K3378" s="24">
        <f t="shared" si="627"/>
        <v>3.7837339176299261</v>
      </c>
      <c r="L3378" t="str">
        <f t="shared" si="628"/>
        <v>Z</v>
      </c>
      <c r="M3378" s="10">
        <f t="shared" si="629"/>
        <v>0.9</v>
      </c>
      <c r="N3378" s="24">
        <f t="shared" si="630"/>
        <v>1.2815515655446006</v>
      </c>
      <c r="O3378" s="25">
        <f t="shared" si="631"/>
        <v>1.450644557249563</v>
      </c>
      <c r="P3378" s="8">
        <f t="shared" si="632"/>
        <v>2</v>
      </c>
      <c r="Q3378" s="8">
        <f t="shared" si="633"/>
        <v>10.999999999999998</v>
      </c>
      <c r="R3378" s="8">
        <f t="shared" si="634"/>
        <v>24.831901863335673</v>
      </c>
      <c r="S3378" s="8">
        <f t="shared" si="635"/>
        <v>25</v>
      </c>
      <c r="T3378" t="s">
        <v>62</v>
      </c>
    </row>
    <row r="3379" spans="1:20" x14ac:dyDescent="0.35">
      <c r="A3379" s="18" t="s">
        <v>6798</v>
      </c>
      <c r="B3379" s="18" t="s">
        <v>4899</v>
      </c>
      <c r="C3379" s="19">
        <v>65.37</v>
      </c>
      <c r="D3379" s="20">
        <f t="shared" si="624"/>
        <v>7.0917454937810372E-6</v>
      </c>
      <c r="E3379" s="10">
        <f>SUM($C$5:C3379)/SUM($C$5:$C$3941)</f>
        <v>0.99828191318452175</v>
      </c>
      <c r="F3379" t="str">
        <f t="shared" si="625"/>
        <v>C</v>
      </c>
      <c r="G3379" s="21">
        <v>0.94739130434782615</v>
      </c>
      <c r="H3379" s="22">
        <f t="shared" si="626"/>
        <v>0.56843478260869562</v>
      </c>
      <c r="I3379" s="23">
        <v>1.3269230769230771</v>
      </c>
      <c r="J3379" s="23">
        <v>4.0618799561632226</v>
      </c>
      <c r="K3379" s="24">
        <f t="shared" si="627"/>
        <v>3.0611269234853267</v>
      </c>
      <c r="L3379" t="str">
        <f t="shared" si="628"/>
        <v>Z</v>
      </c>
      <c r="M3379" s="10">
        <f t="shared" si="629"/>
        <v>0.9</v>
      </c>
      <c r="N3379" s="24">
        <f t="shared" si="630"/>
        <v>1.2815515655446006</v>
      </c>
      <c r="O3379" s="25">
        <f t="shared" si="631"/>
        <v>7.3617008850349359</v>
      </c>
      <c r="P3379" s="8">
        <f t="shared" si="632"/>
        <v>11</v>
      </c>
      <c r="Q3379" s="8">
        <f t="shared" si="633"/>
        <v>69.000000000000014</v>
      </c>
      <c r="R3379" s="8">
        <f t="shared" si="634"/>
        <v>155.8113967981453</v>
      </c>
      <c r="S3379" s="8">
        <f t="shared" si="635"/>
        <v>156</v>
      </c>
      <c r="T3379" t="s">
        <v>62</v>
      </c>
    </row>
    <row r="3380" spans="1:20" x14ac:dyDescent="0.35">
      <c r="A3380" s="18" t="s">
        <v>6799</v>
      </c>
      <c r="B3380" s="18" t="s">
        <v>6800</v>
      </c>
      <c r="C3380" s="19">
        <v>65.31</v>
      </c>
      <c r="D3380" s="20">
        <f t="shared" si="624"/>
        <v>7.0852363193948229E-6</v>
      </c>
      <c r="E3380" s="10">
        <f>SUM($C$5:C3380)/SUM($C$5:$C$3941)</f>
        <v>0.99828899842084118</v>
      </c>
      <c r="F3380" t="str">
        <f t="shared" si="625"/>
        <v>C</v>
      </c>
      <c r="G3380" s="21">
        <v>1.674615384615384</v>
      </c>
      <c r="H3380" s="22">
        <f t="shared" si="626"/>
        <v>1.0047692307692304</v>
      </c>
      <c r="I3380" s="23">
        <v>0.75</v>
      </c>
      <c r="J3380" s="23">
        <v>1.595029042700735</v>
      </c>
      <c r="K3380" s="24">
        <f t="shared" si="627"/>
        <v>2.1267053902676465</v>
      </c>
      <c r="L3380" t="str">
        <f t="shared" si="628"/>
        <v>Z</v>
      </c>
      <c r="M3380" s="10">
        <f t="shared" si="629"/>
        <v>0.9</v>
      </c>
      <c r="N3380" s="24">
        <f t="shared" si="630"/>
        <v>1.2815515655446006</v>
      </c>
      <c r="O3380" s="25">
        <f t="shared" si="631"/>
        <v>2.8908108664042906</v>
      </c>
      <c r="P3380" s="8">
        <f t="shared" si="632"/>
        <v>5</v>
      </c>
      <c r="Q3380" s="8">
        <f t="shared" si="633"/>
        <v>39</v>
      </c>
      <c r="R3380" s="8">
        <f t="shared" si="634"/>
        <v>88.107755466053987</v>
      </c>
      <c r="S3380" s="8">
        <f t="shared" si="635"/>
        <v>89</v>
      </c>
      <c r="T3380" t="s">
        <v>62</v>
      </c>
    </row>
    <row r="3381" spans="1:20" x14ac:dyDescent="0.35">
      <c r="A3381" s="18" t="s">
        <v>6801</v>
      </c>
      <c r="B3381" s="18" t="s">
        <v>6802</v>
      </c>
      <c r="C3381" s="19">
        <v>64.900000000000006</v>
      </c>
      <c r="D3381" s="20">
        <f t="shared" si="624"/>
        <v>7.0407569610890219E-6</v>
      </c>
      <c r="E3381" s="10">
        <f>SUM($C$5:C3381)/SUM($C$5:$C$3941)</f>
        <v>0.99829603917780241</v>
      </c>
      <c r="F3381" t="str">
        <f t="shared" si="625"/>
        <v>C</v>
      </c>
      <c r="G3381" s="21">
        <v>2.95</v>
      </c>
      <c r="H3381" s="22">
        <f t="shared" si="626"/>
        <v>1.77</v>
      </c>
      <c r="I3381" s="23">
        <v>0.42307692307692307</v>
      </c>
      <c r="J3381" s="23">
        <v>1.273349047939482</v>
      </c>
      <c r="K3381" s="24">
        <f t="shared" si="627"/>
        <v>3.0097341133115028</v>
      </c>
      <c r="L3381" t="str">
        <f t="shared" si="628"/>
        <v>Z</v>
      </c>
      <c r="M3381" s="10">
        <f t="shared" si="629"/>
        <v>0.9</v>
      </c>
      <c r="N3381" s="24">
        <f t="shared" si="630"/>
        <v>1.2815515655446006</v>
      </c>
      <c r="O3381" s="25">
        <f t="shared" si="631"/>
        <v>2.3078020311631762</v>
      </c>
      <c r="P3381" s="8">
        <f t="shared" si="632"/>
        <v>4</v>
      </c>
      <c r="Q3381" s="8">
        <f t="shared" si="633"/>
        <v>22</v>
      </c>
      <c r="R3381" s="8">
        <f t="shared" si="634"/>
        <v>49.858557000927021</v>
      </c>
      <c r="S3381" s="8">
        <f t="shared" si="635"/>
        <v>50</v>
      </c>
      <c r="T3381" t="s">
        <v>62</v>
      </c>
    </row>
    <row r="3382" spans="1:20" x14ac:dyDescent="0.35">
      <c r="A3382" s="18" t="s">
        <v>6803</v>
      </c>
      <c r="B3382" s="18" t="s">
        <v>6804</v>
      </c>
      <c r="C3382" s="19">
        <v>64.849999999999994</v>
      </c>
      <c r="D3382" s="20">
        <f t="shared" si="624"/>
        <v>7.0353326491005085E-6</v>
      </c>
      <c r="E3382" s="10">
        <f>SUM($C$5:C3382)/SUM($C$5:$C$3941)</f>
        <v>0.99830307451045142</v>
      </c>
      <c r="F3382" t="str">
        <f t="shared" si="625"/>
        <v>C</v>
      </c>
      <c r="G3382" s="21">
        <v>0.70489130434782621</v>
      </c>
      <c r="H3382" s="22">
        <f t="shared" si="626"/>
        <v>0.42293478260869571</v>
      </c>
      <c r="I3382" s="23">
        <v>1.7692307692307689</v>
      </c>
      <c r="J3382" s="23">
        <v>4.137894627186796</v>
      </c>
      <c r="K3382" s="24">
        <f t="shared" si="627"/>
        <v>2.3388100066707982</v>
      </c>
      <c r="L3382" t="str">
        <f t="shared" si="628"/>
        <v>Z</v>
      </c>
      <c r="M3382" s="10">
        <f t="shared" si="629"/>
        <v>0.9</v>
      </c>
      <c r="N3382" s="24">
        <f t="shared" si="630"/>
        <v>1.2815515655446006</v>
      </c>
      <c r="O3382" s="25">
        <f t="shared" si="631"/>
        <v>7.4994689325866091</v>
      </c>
      <c r="P3382" s="8">
        <f t="shared" si="632"/>
        <v>12</v>
      </c>
      <c r="Q3382" s="8">
        <f t="shared" si="633"/>
        <v>91.999999999999986</v>
      </c>
      <c r="R3382" s="8">
        <f t="shared" si="634"/>
        <v>208.57978227007627</v>
      </c>
      <c r="S3382" s="8">
        <f t="shared" si="635"/>
        <v>209</v>
      </c>
      <c r="T3382" t="s">
        <v>62</v>
      </c>
    </row>
    <row r="3383" spans="1:20" x14ac:dyDescent="0.35">
      <c r="A3383" s="18" t="s">
        <v>6805</v>
      </c>
      <c r="B3383" s="18" t="s">
        <v>6806</v>
      </c>
      <c r="C3383" s="19">
        <v>64.599999999999994</v>
      </c>
      <c r="D3383" s="20">
        <f t="shared" si="624"/>
        <v>7.0082110891579462E-6</v>
      </c>
      <c r="E3383" s="10">
        <f>SUM($C$5:C3383)/SUM($C$5:$C$3941)</f>
        <v>0.99831008272154054</v>
      </c>
      <c r="F3383" t="str">
        <f t="shared" si="625"/>
        <v>C</v>
      </c>
      <c r="G3383" s="21">
        <v>9.2285714285714278</v>
      </c>
      <c r="H3383" s="22">
        <f t="shared" si="626"/>
        <v>5.5371428571428565</v>
      </c>
      <c r="I3383" s="23">
        <v>0.13461538461538461</v>
      </c>
      <c r="J3383" s="23">
        <v>0.3974845491556826</v>
      </c>
      <c r="K3383" s="24">
        <f t="shared" si="627"/>
        <v>2.9527423651564995</v>
      </c>
      <c r="L3383" t="str">
        <f t="shared" si="628"/>
        <v>Z</v>
      </c>
      <c r="M3383" s="10">
        <f t="shared" si="629"/>
        <v>0.9</v>
      </c>
      <c r="N3383" s="24">
        <f t="shared" si="630"/>
        <v>1.2815515655446006</v>
      </c>
      <c r="O3383" s="25">
        <f t="shared" si="631"/>
        <v>0.72039607001854888</v>
      </c>
      <c r="P3383" s="8">
        <f t="shared" si="632"/>
        <v>1</v>
      </c>
      <c r="Q3383" s="8">
        <f t="shared" si="633"/>
        <v>7</v>
      </c>
      <c r="R3383" s="8">
        <f t="shared" si="634"/>
        <v>15.900879764848915</v>
      </c>
      <c r="S3383" s="8">
        <f t="shared" si="635"/>
        <v>16</v>
      </c>
      <c r="T3383" t="s">
        <v>62</v>
      </c>
    </row>
    <row r="3384" spans="1:20" x14ac:dyDescent="0.35">
      <c r="A3384" s="18" t="s">
        <v>6807</v>
      </c>
      <c r="B3384" s="18" t="s">
        <v>6808</v>
      </c>
      <c r="C3384" s="19">
        <v>64.38</v>
      </c>
      <c r="D3384" s="20">
        <f t="shared" si="624"/>
        <v>6.9843441164084924E-6</v>
      </c>
      <c r="E3384" s="10">
        <f>SUM($C$5:C3384)/SUM($C$5:$C$3941)</f>
        <v>0.99831706706565704</v>
      </c>
      <c r="F3384" t="str">
        <f t="shared" si="625"/>
        <v>C</v>
      </c>
      <c r="G3384" s="21">
        <v>3.7870588235294109</v>
      </c>
      <c r="H3384" s="22">
        <f t="shared" si="626"/>
        <v>2.2722352941176465</v>
      </c>
      <c r="I3384" s="23">
        <v>0.32692307692307693</v>
      </c>
      <c r="J3384" s="23">
        <v>0.92293550952985415</v>
      </c>
      <c r="K3384" s="24">
        <f t="shared" si="627"/>
        <v>2.8230968526795537</v>
      </c>
      <c r="L3384" t="str">
        <f t="shared" si="628"/>
        <v>Z</v>
      </c>
      <c r="M3384" s="10">
        <f t="shared" si="629"/>
        <v>0.9</v>
      </c>
      <c r="N3384" s="24">
        <f t="shared" si="630"/>
        <v>1.2815515655446006</v>
      </c>
      <c r="O3384" s="25">
        <f t="shared" si="631"/>
        <v>1.6727168775696513</v>
      </c>
      <c r="P3384" s="8">
        <f t="shared" si="632"/>
        <v>3</v>
      </c>
      <c r="Q3384" s="8">
        <f t="shared" si="633"/>
        <v>17</v>
      </c>
      <c r="R3384" s="8">
        <f t="shared" si="634"/>
        <v>38.682346233353194</v>
      </c>
      <c r="S3384" s="8">
        <f t="shared" si="635"/>
        <v>39</v>
      </c>
      <c r="T3384" t="s">
        <v>62</v>
      </c>
    </row>
    <row r="3385" spans="1:20" x14ac:dyDescent="0.35">
      <c r="A3385" s="18" t="s">
        <v>6809</v>
      </c>
      <c r="B3385" s="18" t="s">
        <v>6810</v>
      </c>
      <c r="C3385" s="19">
        <v>63.75</v>
      </c>
      <c r="D3385" s="20">
        <f t="shared" si="624"/>
        <v>6.9159977853532376E-6</v>
      </c>
      <c r="E3385" s="10">
        <f>SUM($C$5:C3385)/SUM($C$5:$C$3941)</f>
        <v>0.99832398306344239</v>
      </c>
      <c r="F3385" t="str">
        <f t="shared" si="625"/>
        <v>C</v>
      </c>
      <c r="G3385" s="21">
        <v>12.75</v>
      </c>
      <c r="H3385" s="22">
        <f t="shared" si="626"/>
        <v>7.6499999999999995</v>
      </c>
      <c r="I3385" s="23">
        <v>9.6153846153846159E-2</v>
      </c>
      <c r="J3385" s="23">
        <v>0.49545445110743719</v>
      </c>
      <c r="K3385" s="24">
        <f t="shared" si="627"/>
        <v>5.1527262915173466</v>
      </c>
      <c r="L3385" t="str">
        <f t="shared" si="628"/>
        <v>Z</v>
      </c>
      <c r="M3385" s="10">
        <f t="shared" si="629"/>
        <v>0.9</v>
      </c>
      <c r="N3385" s="24">
        <f t="shared" si="630"/>
        <v>1.2815515655446006</v>
      </c>
      <c r="O3385" s="25">
        <f t="shared" si="631"/>
        <v>0.89795550596659535</v>
      </c>
      <c r="P3385" s="8">
        <f t="shared" si="632"/>
        <v>2</v>
      </c>
      <c r="Q3385" s="8">
        <f t="shared" si="633"/>
        <v>5</v>
      </c>
      <c r="R3385" s="8">
        <f t="shared" si="634"/>
        <v>11.433239009500589</v>
      </c>
      <c r="S3385" s="8">
        <f t="shared" si="635"/>
        <v>12</v>
      </c>
      <c r="T3385" t="s">
        <v>62</v>
      </c>
    </row>
    <row r="3386" spans="1:20" x14ac:dyDescent="0.35">
      <c r="A3386" s="18" t="s">
        <v>6811</v>
      </c>
      <c r="B3386" s="18" t="s">
        <v>6812</v>
      </c>
      <c r="C3386" s="19">
        <v>63.75</v>
      </c>
      <c r="D3386" s="20">
        <f t="shared" si="624"/>
        <v>6.9159977853532376E-6</v>
      </c>
      <c r="E3386" s="10">
        <f>SUM($C$5:C3386)/SUM($C$5:$C$3941)</f>
        <v>0.99833089906122774</v>
      </c>
      <c r="F3386" t="str">
        <f t="shared" si="625"/>
        <v>C</v>
      </c>
      <c r="G3386" s="21">
        <v>12.75</v>
      </c>
      <c r="H3386" s="22">
        <f t="shared" si="626"/>
        <v>7.6499999999999995</v>
      </c>
      <c r="I3386" s="23">
        <v>9.6153846153846159E-2</v>
      </c>
      <c r="J3386" s="23">
        <v>0.6933752452815366</v>
      </c>
      <c r="K3386" s="24">
        <f t="shared" si="627"/>
        <v>7.21110255092798</v>
      </c>
      <c r="L3386" t="str">
        <f t="shared" si="628"/>
        <v>Z</v>
      </c>
      <c r="M3386" s="10">
        <f t="shared" si="629"/>
        <v>0.9</v>
      </c>
      <c r="N3386" s="24">
        <f t="shared" si="630"/>
        <v>1.2815515655446006</v>
      </c>
      <c r="O3386" s="25">
        <f t="shared" si="631"/>
        <v>1.2566647000744815</v>
      </c>
      <c r="P3386" s="8">
        <f t="shared" si="632"/>
        <v>2</v>
      </c>
      <c r="Q3386" s="8">
        <f t="shared" si="633"/>
        <v>5</v>
      </c>
      <c r="R3386" s="8">
        <f t="shared" si="634"/>
        <v>11.433239009500589</v>
      </c>
      <c r="S3386" s="8">
        <f t="shared" si="635"/>
        <v>12</v>
      </c>
      <c r="T3386" t="s">
        <v>175</v>
      </c>
    </row>
    <row r="3387" spans="1:20" x14ac:dyDescent="0.35">
      <c r="A3387" s="18" t="s">
        <v>6813</v>
      </c>
      <c r="B3387" s="18" t="s">
        <v>6814</v>
      </c>
      <c r="C3387" s="19">
        <v>63.6</v>
      </c>
      <c r="D3387" s="20">
        <f t="shared" si="624"/>
        <v>6.8997248493877006E-6</v>
      </c>
      <c r="E3387" s="10">
        <f>SUM($C$5:C3387)/SUM($C$5:$C$3941)</f>
        <v>0.99833779878607709</v>
      </c>
      <c r="F3387" t="str">
        <f t="shared" si="625"/>
        <v>C</v>
      </c>
      <c r="G3387" s="21">
        <v>7.95</v>
      </c>
      <c r="H3387" s="22">
        <f t="shared" si="626"/>
        <v>4.7699999999999996</v>
      </c>
      <c r="I3387" s="23">
        <v>0.15384615384615391</v>
      </c>
      <c r="J3387" s="23">
        <v>0.5003769318288821</v>
      </c>
      <c r="K3387" s="24">
        <f t="shared" si="627"/>
        <v>3.2524500568877324</v>
      </c>
      <c r="L3387" t="str">
        <f t="shared" si="628"/>
        <v>Z</v>
      </c>
      <c r="M3387" s="10">
        <f t="shared" si="629"/>
        <v>0.9</v>
      </c>
      <c r="N3387" s="24">
        <f t="shared" si="630"/>
        <v>1.2815515655446006</v>
      </c>
      <c r="O3387" s="25">
        <f t="shared" si="631"/>
        <v>0.90687694901137161</v>
      </c>
      <c r="P3387" s="8">
        <f t="shared" si="632"/>
        <v>2</v>
      </c>
      <c r="Q3387" s="8">
        <f t="shared" si="633"/>
        <v>8.0000000000000036</v>
      </c>
      <c r="R3387" s="8">
        <f t="shared" si="634"/>
        <v>18.314741859825208</v>
      </c>
      <c r="S3387" s="8">
        <f t="shared" si="635"/>
        <v>19</v>
      </c>
      <c r="T3387" t="s">
        <v>175</v>
      </c>
    </row>
    <row r="3388" spans="1:20" x14ac:dyDescent="0.35">
      <c r="A3388" s="18" t="s">
        <v>6815</v>
      </c>
      <c r="B3388" s="18" t="s">
        <v>6816</v>
      </c>
      <c r="C3388" s="19">
        <v>63.6</v>
      </c>
      <c r="D3388" s="20">
        <f t="shared" si="624"/>
        <v>6.8997248493877006E-6</v>
      </c>
      <c r="E3388" s="10">
        <f>SUM($C$5:C3388)/SUM($C$5:$C$3941)</f>
        <v>0.99834469851092644</v>
      </c>
      <c r="F3388" t="str">
        <f t="shared" si="625"/>
        <v>C</v>
      </c>
      <c r="G3388" s="21">
        <v>7.95</v>
      </c>
      <c r="H3388" s="22">
        <f t="shared" si="626"/>
        <v>4.7699999999999996</v>
      </c>
      <c r="I3388" s="23">
        <v>0.15384615384615391</v>
      </c>
      <c r="J3388" s="23">
        <v>0.63815344471727564</v>
      </c>
      <c r="K3388" s="24">
        <f t="shared" si="627"/>
        <v>4.1479973906622902</v>
      </c>
      <c r="L3388" t="str">
        <f t="shared" si="628"/>
        <v>Z</v>
      </c>
      <c r="M3388" s="10">
        <f t="shared" si="629"/>
        <v>0.9</v>
      </c>
      <c r="N3388" s="24">
        <f t="shared" si="630"/>
        <v>1.2815515655446006</v>
      </c>
      <c r="O3388" s="25">
        <f t="shared" si="631"/>
        <v>1.1565813932130102</v>
      </c>
      <c r="P3388" s="8">
        <f t="shared" si="632"/>
        <v>2</v>
      </c>
      <c r="Q3388" s="8">
        <f t="shared" si="633"/>
        <v>8.0000000000000036</v>
      </c>
      <c r="R3388" s="8">
        <f t="shared" si="634"/>
        <v>18.314741859825208</v>
      </c>
      <c r="S3388" s="8">
        <f t="shared" si="635"/>
        <v>19</v>
      </c>
      <c r="T3388" t="s">
        <v>175</v>
      </c>
    </row>
    <row r="3389" spans="1:20" x14ac:dyDescent="0.35">
      <c r="A3389" s="18" t="s">
        <v>6817</v>
      </c>
      <c r="B3389" s="18" t="s">
        <v>6818</v>
      </c>
      <c r="C3389" s="19">
        <v>63.59</v>
      </c>
      <c r="D3389" s="20">
        <f t="shared" si="624"/>
        <v>6.898639986989998E-6</v>
      </c>
      <c r="E3389" s="10">
        <f>SUM($C$5:C3389)/SUM($C$5:$C$3941)</f>
        <v>0.99835159715091337</v>
      </c>
      <c r="F3389" t="str">
        <f t="shared" si="625"/>
        <v>C</v>
      </c>
      <c r="G3389" s="21">
        <v>1.718648648648649</v>
      </c>
      <c r="H3389" s="22">
        <f t="shared" si="626"/>
        <v>1.0311891891891893</v>
      </c>
      <c r="I3389" s="23">
        <v>0.71153846153846156</v>
      </c>
      <c r="J3389" s="23">
        <v>3.3333521869753389</v>
      </c>
      <c r="K3389" s="24">
        <f t="shared" si="627"/>
        <v>4.6847111816950706</v>
      </c>
      <c r="L3389" t="str">
        <f t="shared" si="628"/>
        <v>Z</v>
      </c>
      <c r="M3389" s="10">
        <f t="shared" si="629"/>
        <v>0.9</v>
      </c>
      <c r="N3389" s="24">
        <f t="shared" si="630"/>
        <v>1.2815515655446006</v>
      </c>
      <c r="O3389" s="25">
        <f t="shared" si="631"/>
        <v>6.0413261863525669</v>
      </c>
      <c r="P3389" s="8">
        <f t="shared" si="632"/>
        <v>8</v>
      </c>
      <c r="Q3389" s="8">
        <f t="shared" si="633"/>
        <v>37</v>
      </c>
      <c r="R3389" s="8">
        <f t="shared" si="634"/>
        <v>84.712341138742516</v>
      </c>
      <c r="S3389" s="8">
        <f t="shared" si="635"/>
        <v>85</v>
      </c>
      <c r="T3389" t="s">
        <v>62</v>
      </c>
    </row>
    <row r="3390" spans="1:20" x14ac:dyDescent="0.35">
      <c r="A3390" s="18" t="s">
        <v>6819</v>
      </c>
      <c r="B3390" s="18" t="s">
        <v>6820</v>
      </c>
      <c r="C3390" s="19">
        <v>63</v>
      </c>
      <c r="D3390" s="20">
        <f t="shared" si="624"/>
        <v>6.8346331055255516E-6</v>
      </c>
      <c r="E3390" s="10">
        <f>SUM($C$5:C3390)/SUM($C$5:$C$3941)</f>
        <v>0.99835843178401895</v>
      </c>
      <c r="F3390" t="str">
        <f t="shared" si="625"/>
        <v>C</v>
      </c>
      <c r="G3390" s="21">
        <v>0.42</v>
      </c>
      <c r="H3390" s="22">
        <f t="shared" si="626"/>
        <v>0.252</v>
      </c>
      <c r="I3390" s="23">
        <v>2.884615384615385</v>
      </c>
      <c r="J3390" s="23">
        <v>8.0650634758058963</v>
      </c>
      <c r="K3390" s="24">
        <f t="shared" si="627"/>
        <v>2.7958886716127105</v>
      </c>
      <c r="L3390" t="str">
        <f t="shared" si="628"/>
        <v>Z</v>
      </c>
      <c r="M3390" s="10">
        <f t="shared" si="629"/>
        <v>0.9</v>
      </c>
      <c r="N3390" s="24">
        <f t="shared" si="630"/>
        <v>1.2815515655446006</v>
      </c>
      <c r="O3390" s="25">
        <f t="shared" si="631"/>
        <v>14.617021076069777</v>
      </c>
      <c r="P3390" s="8">
        <f t="shared" si="632"/>
        <v>21</v>
      </c>
      <c r="Q3390" s="8">
        <f t="shared" si="633"/>
        <v>150.00000000000003</v>
      </c>
      <c r="R3390" s="8">
        <f t="shared" si="634"/>
        <v>345.03277967117714</v>
      </c>
      <c r="S3390" s="8">
        <f t="shared" si="635"/>
        <v>346</v>
      </c>
      <c r="T3390" t="s">
        <v>62</v>
      </c>
    </row>
    <row r="3391" spans="1:20" x14ac:dyDescent="0.35">
      <c r="A3391" s="18" t="s">
        <v>6821</v>
      </c>
      <c r="B3391" s="18" t="s">
        <v>6822</v>
      </c>
      <c r="C3391" s="19">
        <v>62.4</v>
      </c>
      <c r="D3391" s="20">
        <f t="shared" si="624"/>
        <v>6.7695413616634036E-6</v>
      </c>
      <c r="E3391" s="10">
        <f>SUM($C$5:C3391)/SUM($C$5:$C$3941)</f>
        <v>0.99836520132538065</v>
      </c>
      <c r="F3391" t="str">
        <f t="shared" si="625"/>
        <v>C</v>
      </c>
      <c r="G3391" s="21">
        <v>1.95</v>
      </c>
      <c r="H3391" s="22">
        <f t="shared" si="626"/>
        <v>1.17</v>
      </c>
      <c r="I3391" s="23">
        <v>0.61538461538461542</v>
      </c>
      <c r="J3391" s="23">
        <v>1.6821303737429141</v>
      </c>
      <c r="K3391" s="24">
        <f t="shared" si="627"/>
        <v>2.7334618573322351</v>
      </c>
      <c r="L3391" t="str">
        <f t="shared" si="628"/>
        <v>Z</v>
      </c>
      <c r="M3391" s="10">
        <f t="shared" si="629"/>
        <v>0.9</v>
      </c>
      <c r="N3391" s="24">
        <f t="shared" si="630"/>
        <v>1.2815515655446006</v>
      </c>
      <c r="O3391" s="25">
        <f t="shared" si="631"/>
        <v>3.0486722391531322</v>
      </c>
      <c r="P3391" s="8">
        <f t="shared" si="632"/>
        <v>5</v>
      </c>
      <c r="Q3391" s="8">
        <f t="shared" si="633"/>
        <v>32</v>
      </c>
      <c r="R3391" s="8">
        <f t="shared" si="634"/>
        <v>73.960026163363892</v>
      </c>
      <c r="S3391" s="8">
        <f t="shared" si="635"/>
        <v>74</v>
      </c>
      <c r="T3391" t="s">
        <v>62</v>
      </c>
    </row>
    <row r="3392" spans="1:20" x14ac:dyDescent="0.35">
      <c r="A3392" s="18" t="s">
        <v>6823</v>
      </c>
      <c r="B3392" s="18" t="s">
        <v>6824</v>
      </c>
      <c r="C3392" s="19">
        <v>62.35</v>
      </c>
      <c r="D3392" s="20">
        <f t="shared" si="624"/>
        <v>6.7641170496748918E-6</v>
      </c>
      <c r="E3392" s="10">
        <f>SUM($C$5:C3392)/SUM($C$5:$C$3941)</f>
        <v>0.99837196544243023</v>
      </c>
      <c r="F3392" t="str">
        <f t="shared" si="625"/>
        <v>C</v>
      </c>
      <c r="G3392" s="21">
        <v>4.796153846153846</v>
      </c>
      <c r="H3392" s="22">
        <f t="shared" si="626"/>
        <v>2.8776923076923073</v>
      </c>
      <c r="I3392" s="23">
        <v>0.25</v>
      </c>
      <c r="J3392" s="23">
        <v>1.412479394262333</v>
      </c>
      <c r="K3392" s="24">
        <f t="shared" si="627"/>
        <v>5.6499175770493322</v>
      </c>
      <c r="L3392" t="str">
        <f t="shared" si="628"/>
        <v>Z</v>
      </c>
      <c r="M3392" s="10">
        <f t="shared" si="629"/>
        <v>0.9</v>
      </c>
      <c r="N3392" s="24">
        <f t="shared" si="630"/>
        <v>1.2815515655446006</v>
      </c>
      <c r="O3392" s="25">
        <f t="shared" si="631"/>
        <v>2.5599601463004888</v>
      </c>
      <c r="P3392" s="8">
        <f t="shared" si="632"/>
        <v>4</v>
      </c>
      <c r="Q3392" s="8">
        <f t="shared" si="633"/>
        <v>13</v>
      </c>
      <c r="R3392" s="8">
        <f t="shared" si="634"/>
        <v>30.058305632609127</v>
      </c>
      <c r="S3392" s="8">
        <f t="shared" si="635"/>
        <v>31</v>
      </c>
      <c r="T3392" t="s">
        <v>175</v>
      </c>
    </row>
    <row r="3393" spans="1:20" x14ac:dyDescent="0.35">
      <c r="A3393" s="18" t="s">
        <v>6825</v>
      </c>
      <c r="B3393" s="18" t="s">
        <v>6826</v>
      </c>
      <c r="C3393" s="19">
        <v>62.16</v>
      </c>
      <c r="D3393" s="20">
        <f t="shared" si="624"/>
        <v>6.7435046641185447E-6</v>
      </c>
      <c r="E3393" s="10">
        <f>SUM($C$5:C3393)/SUM($C$5:$C$3941)</f>
        <v>0.99837870894709446</v>
      </c>
      <c r="F3393" t="str">
        <f t="shared" si="625"/>
        <v>C</v>
      </c>
      <c r="G3393" s="21">
        <v>0.64749999999999996</v>
      </c>
      <c r="H3393" s="22">
        <f t="shared" si="626"/>
        <v>0.38849999999999996</v>
      </c>
      <c r="I3393" s="23">
        <v>1.846153846153846</v>
      </c>
      <c r="J3393" s="23">
        <v>10.46260308663271</v>
      </c>
      <c r="K3393" s="24">
        <f t="shared" si="627"/>
        <v>5.6672433385927183</v>
      </c>
      <c r="L3393" t="str">
        <f t="shared" si="628"/>
        <v>Z</v>
      </c>
      <c r="M3393" s="10">
        <f t="shared" si="629"/>
        <v>0.9</v>
      </c>
      <c r="N3393" s="24">
        <f t="shared" si="630"/>
        <v>1.2815515655446006</v>
      </c>
      <c r="O3393" s="25">
        <f t="shared" si="631"/>
        <v>18.962292148925879</v>
      </c>
      <c r="P3393" s="8">
        <f t="shared" si="632"/>
        <v>23</v>
      </c>
      <c r="Q3393" s="8">
        <f t="shared" si="633"/>
        <v>96</v>
      </c>
      <c r="R3393" s="8">
        <f t="shared" si="634"/>
        <v>222.30800575069136</v>
      </c>
      <c r="S3393" s="8">
        <f t="shared" si="635"/>
        <v>223</v>
      </c>
      <c r="T3393" t="s">
        <v>175</v>
      </c>
    </row>
    <row r="3394" spans="1:20" x14ac:dyDescent="0.35">
      <c r="A3394" s="18" t="s">
        <v>6827</v>
      </c>
      <c r="B3394" s="18" t="s">
        <v>6828</v>
      </c>
      <c r="C3394" s="19">
        <v>61.93</v>
      </c>
      <c r="D3394" s="20">
        <f t="shared" si="624"/>
        <v>6.7185528289713875E-6</v>
      </c>
      <c r="E3394" s="10">
        <f>SUM($C$5:C3394)/SUM($C$5:$C$3941)</f>
        <v>0.99838542749992332</v>
      </c>
      <c r="F3394" t="str">
        <f t="shared" si="625"/>
        <v>C</v>
      </c>
      <c r="G3394" s="21">
        <v>1.2143137254901959</v>
      </c>
      <c r="H3394" s="22">
        <f t="shared" si="626"/>
        <v>0.72858823529411754</v>
      </c>
      <c r="I3394" s="23">
        <v>0.98076923076923073</v>
      </c>
      <c r="J3394" s="23">
        <v>2.0721343038404481</v>
      </c>
      <c r="K3394" s="24">
        <f t="shared" si="627"/>
        <v>2.1127643882294764</v>
      </c>
      <c r="L3394" t="str">
        <f t="shared" si="628"/>
        <v>Z</v>
      </c>
      <c r="M3394" s="10">
        <f t="shared" si="629"/>
        <v>0.9</v>
      </c>
      <c r="N3394" s="24">
        <f t="shared" si="630"/>
        <v>1.2815515655446006</v>
      </c>
      <c r="O3394" s="25">
        <f t="shared" si="631"/>
        <v>3.7555105279139109</v>
      </c>
      <c r="P3394" s="8">
        <f t="shared" si="632"/>
        <v>6</v>
      </c>
      <c r="Q3394" s="8">
        <f t="shared" si="633"/>
        <v>51</v>
      </c>
      <c r="R3394" s="8">
        <f t="shared" si="634"/>
        <v>118.32023096131627</v>
      </c>
      <c r="S3394" s="8">
        <f t="shared" si="635"/>
        <v>119</v>
      </c>
      <c r="T3394" t="s">
        <v>62</v>
      </c>
    </row>
    <row r="3395" spans="1:20" x14ac:dyDescent="0.35">
      <c r="A3395" s="18" t="s">
        <v>6829</v>
      </c>
      <c r="B3395" s="18" t="s">
        <v>6830</v>
      </c>
      <c r="C3395" s="19">
        <v>61.44</v>
      </c>
      <c r="D3395" s="20">
        <f t="shared" si="624"/>
        <v>6.6653945714839663E-6</v>
      </c>
      <c r="E3395" s="10">
        <f>SUM($C$5:C3395)/SUM($C$5:$C$3941)</f>
        <v>0.99839209289449482</v>
      </c>
      <c r="F3395" t="str">
        <f t="shared" si="625"/>
        <v>C</v>
      </c>
      <c r="G3395" s="21">
        <v>0.12</v>
      </c>
      <c r="H3395" s="22">
        <f t="shared" si="626"/>
        <v>7.1999999999999995E-2</v>
      </c>
      <c r="I3395" s="23">
        <v>9.8461538461538467</v>
      </c>
      <c r="J3395" s="23">
        <v>29.725136003174811</v>
      </c>
      <c r="K3395" s="24">
        <f t="shared" si="627"/>
        <v>3.0189591253224415</v>
      </c>
      <c r="L3395" t="str">
        <f t="shared" si="628"/>
        <v>Z</v>
      </c>
      <c r="M3395" s="10">
        <f t="shared" si="629"/>
        <v>0.9</v>
      </c>
      <c r="N3395" s="24">
        <f t="shared" si="630"/>
        <v>1.2815515655446006</v>
      </c>
      <c r="O3395" s="25">
        <f t="shared" si="631"/>
        <v>53.873468045337404</v>
      </c>
      <c r="P3395" s="8">
        <f t="shared" si="632"/>
        <v>74</v>
      </c>
      <c r="Q3395" s="8">
        <f t="shared" si="633"/>
        <v>512</v>
      </c>
      <c r="R3395" s="8">
        <f t="shared" si="634"/>
        <v>1192.5695879998877</v>
      </c>
      <c r="S3395" s="8">
        <f t="shared" si="635"/>
        <v>1193</v>
      </c>
      <c r="T3395" t="s">
        <v>62</v>
      </c>
    </row>
    <row r="3396" spans="1:20" x14ac:dyDescent="0.35">
      <c r="A3396" s="18" t="s">
        <v>6831</v>
      </c>
      <c r="B3396" s="18" t="s">
        <v>6832</v>
      </c>
      <c r="C3396" s="19">
        <v>61.38</v>
      </c>
      <c r="D3396" s="20">
        <f t="shared" si="624"/>
        <v>6.658885397097752E-6</v>
      </c>
      <c r="E3396" s="10">
        <f>SUM($C$5:C3396)/SUM($C$5:$C$3941)</f>
        <v>0.99839875177989201</v>
      </c>
      <c r="F3396" t="str">
        <f t="shared" si="625"/>
        <v>C</v>
      </c>
      <c r="G3396" s="21">
        <v>0.42625000000000002</v>
      </c>
      <c r="H3396" s="22">
        <f t="shared" si="626"/>
        <v>0.25574999999999998</v>
      </c>
      <c r="I3396" s="23">
        <v>2.7692307692307692</v>
      </c>
      <c r="J3396" s="23">
        <v>14.90968284484739</v>
      </c>
      <c r="K3396" s="24">
        <f t="shared" si="627"/>
        <v>5.3840521384171129</v>
      </c>
      <c r="L3396" t="str">
        <f t="shared" si="628"/>
        <v>Z</v>
      </c>
      <c r="M3396" s="10">
        <f t="shared" si="629"/>
        <v>0.9</v>
      </c>
      <c r="N3396" s="24">
        <f t="shared" si="630"/>
        <v>1.2815515655446006</v>
      </c>
      <c r="O3396" s="25">
        <f t="shared" si="631"/>
        <v>27.022124380598662</v>
      </c>
      <c r="P3396" s="8">
        <f t="shared" si="632"/>
        <v>33</v>
      </c>
      <c r="Q3396" s="8">
        <f t="shared" si="633"/>
        <v>144</v>
      </c>
      <c r="R3396" s="8">
        <f t="shared" si="634"/>
        <v>335.57409118477369</v>
      </c>
      <c r="S3396" s="8">
        <f t="shared" si="635"/>
        <v>336</v>
      </c>
      <c r="T3396" t="s">
        <v>175</v>
      </c>
    </row>
    <row r="3397" spans="1:20" x14ac:dyDescent="0.35">
      <c r="A3397" s="18" t="s">
        <v>6833</v>
      </c>
      <c r="B3397" s="18" t="s">
        <v>6834</v>
      </c>
      <c r="C3397" s="19">
        <v>61.05</v>
      </c>
      <c r="D3397" s="20">
        <f t="shared" ref="D3397:D3460" si="636">C3397/SUM($C$5:$C$3941)</f>
        <v>6.6230849379735704E-6</v>
      </c>
      <c r="E3397" s="10">
        <f>SUM($C$5:C3397)/SUM($C$5:$C$3941)</f>
        <v>0.99840537486483005</v>
      </c>
      <c r="F3397" t="str">
        <f t="shared" ref="F3397:F3460" si="637">IF(E3397-D3397&lt;CutA,"A",IF(E3397-D3397&lt;CutB,"B","C"))</f>
        <v>C</v>
      </c>
      <c r="G3397" s="21">
        <v>1.65</v>
      </c>
      <c r="H3397" s="22">
        <f t="shared" ref="H3397:H3460" si="638">G3397*CostRatio</f>
        <v>0.98999999999999988</v>
      </c>
      <c r="I3397" s="23">
        <v>0.71153846153846156</v>
      </c>
      <c r="J3397" s="23">
        <v>3.9523462302766319</v>
      </c>
      <c r="K3397" s="24">
        <f t="shared" ref="K3397:K3460" si="639">IF(I3397&gt;0,J3397/I3397,0)</f>
        <v>5.5546487560644557</v>
      </c>
      <c r="L3397" t="str">
        <f t="shared" ref="L3397:L3460" si="640">IF(K3397&lt;=CutX,"X",IF(K3397&lt;=CutY,"Y","Z"))</f>
        <v>Z</v>
      </c>
      <c r="M3397" s="10">
        <f t="shared" ref="M3397:M3460" si="641">_xlfn.XLOOKUP(F3397,TargetClass,TargetLevel)</f>
        <v>0.9</v>
      </c>
      <c r="N3397" s="24">
        <f t="shared" ref="N3397:N3460" si="642">_xlfn.NORM.S.INV(M3397)</f>
        <v>1.2815515655446006</v>
      </c>
      <c r="O3397" s="25">
        <f t="shared" ref="O3397:O3460" si="643">N3397*J3397*SQRT(LeadTime)</f>
        <v>7.1631833179224511</v>
      </c>
      <c r="P3397" s="8">
        <f t="shared" ref="P3397:P3460" si="644">ROUNDUP(ROUND(I3397*LeadTime+O3397,6),0)</f>
        <v>9</v>
      </c>
      <c r="Q3397" s="8">
        <f t="shared" ref="Q3397:Q3460" si="645">I3397*WeeksPerYear</f>
        <v>37</v>
      </c>
      <c r="R3397" s="8">
        <f t="shared" ref="R3397:R3460" si="646">SQRT(2*Q3397*OrderCost/(HoldingRate*H3397))</f>
        <v>86.456621925376396</v>
      </c>
      <c r="S3397" s="8">
        <f t="shared" ref="S3397:S3460" si="647">MAX(ROUNDUP(ROUND(R3397,6),0),ROUNDUP(ROUND(I3397,6),0))</f>
        <v>87</v>
      </c>
      <c r="T3397" t="s">
        <v>62</v>
      </c>
    </row>
    <row r="3398" spans="1:20" x14ac:dyDescent="0.35">
      <c r="A3398" s="18" t="s">
        <v>6835</v>
      </c>
      <c r="B3398" s="18" t="s">
        <v>6836</v>
      </c>
      <c r="C3398" s="19">
        <v>60.8</v>
      </c>
      <c r="D3398" s="20">
        <f t="shared" si="636"/>
        <v>6.595963378031009E-6</v>
      </c>
      <c r="E3398" s="10">
        <f>SUM($C$5:C3398)/SUM($C$5:$C$3941)</f>
        <v>0.9984119708282081</v>
      </c>
      <c r="F3398" t="str">
        <f t="shared" si="637"/>
        <v>C</v>
      </c>
      <c r="G3398" s="21">
        <v>0.38</v>
      </c>
      <c r="H3398" s="22">
        <f t="shared" si="638"/>
        <v>0.22799999999999998</v>
      </c>
      <c r="I3398" s="23">
        <v>3.0769230769230771</v>
      </c>
      <c r="J3398" s="23">
        <v>10.027112566703311</v>
      </c>
      <c r="K3398" s="24">
        <f t="shared" si="639"/>
        <v>3.2588115841785759</v>
      </c>
      <c r="L3398" t="str">
        <f t="shared" si="640"/>
        <v>Z</v>
      </c>
      <c r="M3398" s="10">
        <f t="shared" si="641"/>
        <v>0.9</v>
      </c>
      <c r="N3398" s="24">
        <f t="shared" si="642"/>
        <v>1.2815515655446006</v>
      </c>
      <c r="O3398" s="25">
        <f t="shared" si="643"/>
        <v>18.173014528565858</v>
      </c>
      <c r="P3398" s="8">
        <f t="shared" si="644"/>
        <v>25</v>
      </c>
      <c r="Q3398" s="8">
        <f t="shared" si="645"/>
        <v>160</v>
      </c>
      <c r="R3398" s="8">
        <f t="shared" si="646"/>
        <v>374.63432463267759</v>
      </c>
      <c r="S3398" s="8">
        <f t="shared" si="647"/>
        <v>375</v>
      </c>
      <c r="T3398" t="s">
        <v>175</v>
      </c>
    </row>
    <row r="3399" spans="1:20" x14ac:dyDescent="0.35">
      <c r="A3399" s="18" t="s">
        <v>6837</v>
      </c>
      <c r="B3399" s="18" t="s">
        <v>6838</v>
      </c>
      <c r="C3399" s="19">
        <v>60.75</v>
      </c>
      <c r="D3399" s="20">
        <f t="shared" si="636"/>
        <v>6.5905390660424964E-6</v>
      </c>
      <c r="E3399" s="10">
        <f>SUM($C$5:C3399)/SUM($C$5:$C$3941)</f>
        <v>0.99841856136727414</v>
      </c>
      <c r="F3399" t="str">
        <f t="shared" si="637"/>
        <v>C</v>
      </c>
      <c r="G3399" s="21">
        <v>6.75</v>
      </c>
      <c r="H3399" s="22">
        <f t="shared" si="638"/>
        <v>4.05</v>
      </c>
      <c r="I3399" s="23">
        <v>0.1730769230769231</v>
      </c>
      <c r="J3399" s="23">
        <v>0.87941945748437433</v>
      </c>
      <c r="K3399" s="24">
        <f t="shared" si="639"/>
        <v>5.0810901987986066</v>
      </c>
      <c r="L3399" t="str">
        <f t="shared" si="640"/>
        <v>Z</v>
      </c>
      <c r="M3399" s="10">
        <f t="shared" si="641"/>
        <v>0.9</v>
      </c>
      <c r="N3399" s="24">
        <f t="shared" si="642"/>
        <v>1.2815515655446006</v>
      </c>
      <c r="O3399" s="25">
        <f t="shared" si="643"/>
        <v>1.593848924229387</v>
      </c>
      <c r="P3399" s="8">
        <f t="shared" si="644"/>
        <v>2</v>
      </c>
      <c r="Q3399" s="8">
        <f t="shared" si="645"/>
        <v>9.0000000000000018</v>
      </c>
      <c r="R3399" s="8">
        <f t="shared" si="646"/>
        <v>21.081851067789199</v>
      </c>
      <c r="S3399" s="8">
        <f t="shared" si="647"/>
        <v>22</v>
      </c>
      <c r="T3399" t="s">
        <v>62</v>
      </c>
    </row>
    <row r="3400" spans="1:20" x14ac:dyDescent="0.35">
      <c r="A3400" s="18" t="s">
        <v>6839</v>
      </c>
      <c r="B3400" s="18" t="s">
        <v>6840</v>
      </c>
      <c r="C3400" s="19">
        <v>60.45</v>
      </c>
      <c r="D3400" s="20">
        <f t="shared" si="636"/>
        <v>6.5579931941114232E-6</v>
      </c>
      <c r="E3400" s="10">
        <f>SUM($C$5:C3400)/SUM($C$5:$C$3941)</f>
        <v>0.99842511936046818</v>
      </c>
      <c r="F3400" t="str">
        <f t="shared" si="637"/>
        <v>C</v>
      </c>
      <c r="G3400" s="21">
        <v>4.6500000000000004</v>
      </c>
      <c r="H3400" s="22">
        <f t="shared" si="638"/>
        <v>2.79</v>
      </c>
      <c r="I3400" s="23">
        <v>0.25</v>
      </c>
      <c r="J3400" s="23">
        <v>0.81348921681996067</v>
      </c>
      <c r="K3400" s="24">
        <f t="shared" si="639"/>
        <v>3.2539568672798427</v>
      </c>
      <c r="L3400" t="str">
        <f t="shared" si="640"/>
        <v>Z</v>
      </c>
      <c r="M3400" s="10">
        <f t="shared" si="641"/>
        <v>0.9</v>
      </c>
      <c r="N3400" s="24">
        <f t="shared" si="642"/>
        <v>1.2815515655446006</v>
      </c>
      <c r="O3400" s="25">
        <f t="shared" si="643"/>
        <v>1.4743577732628672</v>
      </c>
      <c r="P3400" s="8">
        <f t="shared" si="644"/>
        <v>2</v>
      </c>
      <c r="Q3400" s="8">
        <f t="shared" si="645"/>
        <v>13</v>
      </c>
      <c r="R3400" s="8">
        <f t="shared" si="646"/>
        <v>30.527031325975031</v>
      </c>
      <c r="S3400" s="8">
        <f t="shared" si="647"/>
        <v>31</v>
      </c>
      <c r="T3400" t="s">
        <v>175</v>
      </c>
    </row>
    <row r="3401" spans="1:20" x14ac:dyDescent="0.35">
      <c r="A3401" s="18" t="s">
        <v>6841</v>
      </c>
      <c r="B3401" s="18" t="s">
        <v>6842</v>
      </c>
      <c r="C3401" s="19">
        <v>60</v>
      </c>
      <c r="D3401" s="20">
        <f t="shared" si="636"/>
        <v>6.5091743862148113E-6</v>
      </c>
      <c r="E3401" s="10">
        <f>SUM($C$5:C3401)/SUM($C$5:$C$3941)</f>
        <v>0.99843162853485445</v>
      </c>
      <c r="F3401" t="str">
        <f t="shared" si="637"/>
        <v>C</v>
      </c>
      <c r="G3401" s="21">
        <v>7.5</v>
      </c>
      <c r="H3401" s="22">
        <f t="shared" si="638"/>
        <v>4.5</v>
      </c>
      <c r="I3401" s="23">
        <v>0.15384615384615391</v>
      </c>
      <c r="J3401" s="23">
        <v>0.84909676079973539</v>
      </c>
      <c r="K3401" s="24">
        <f t="shared" si="639"/>
        <v>5.5191289451982781</v>
      </c>
      <c r="L3401" t="str">
        <f t="shared" si="640"/>
        <v>Z</v>
      </c>
      <c r="M3401" s="10">
        <f t="shared" si="641"/>
        <v>0.9</v>
      </c>
      <c r="N3401" s="24">
        <f t="shared" si="642"/>
        <v>1.2815515655446006</v>
      </c>
      <c r="O3401" s="25">
        <f t="shared" si="643"/>
        <v>1.5388924446118042</v>
      </c>
      <c r="P3401" s="8">
        <f t="shared" si="644"/>
        <v>2</v>
      </c>
      <c r="Q3401" s="8">
        <f t="shared" si="645"/>
        <v>8.0000000000000036</v>
      </c>
      <c r="R3401" s="8">
        <f t="shared" si="646"/>
        <v>18.856180831641272</v>
      </c>
      <c r="S3401" s="8">
        <f t="shared" si="647"/>
        <v>19</v>
      </c>
      <c r="T3401" t="s">
        <v>62</v>
      </c>
    </row>
    <row r="3402" spans="1:20" x14ac:dyDescent="0.35">
      <c r="A3402" s="18" t="s">
        <v>6843</v>
      </c>
      <c r="B3402" s="18" t="s">
        <v>6844</v>
      </c>
      <c r="C3402" s="19">
        <v>59.88</v>
      </c>
      <c r="D3402" s="20">
        <f t="shared" si="636"/>
        <v>6.4961560374423818E-6</v>
      </c>
      <c r="E3402" s="10">
        <f>SUM($C$5:C3402)/SUM($C$5:$C$3941)</f>
        <v>0.99843812469089199</v>
      </c>
      <c r="F3402" t="str">
        <f t="shared" si="637"/>
        <v>C</v>
      </c>
      <c r="G3402" s="21">
        <v>1.3609090909090911</v>
      </c>
      <c r="H3402" s="22">
        <f t="shared" si="638"/>
        <v>0.81654545454545457</v>
      </c>
      <c r="I3402" s="23">
        <v>0.84615384615384615</v>
      </c>
      <c r="J3402" s="23">
        <v>3.669613514856338</v>
      </c>
      <c r="K3402" s="24">
        <f t="shared" si="639"/>
        <v>4.3368159721029453</v>
      </c>
      <c r="L3402" t="str">
        <f t="shared" si="640"/>
        <v>Z</v>
      </c>
      <c r="M3402" s="10">
        <f t="shared" si="641"/>
        <v>0.9</v>
      </c>
      <c r="N3402" s="24">
        <f t="shared" si="642"/>
        <v>1.2815515655446006</v>
      </c>
      <c r="O3402" s="25">
        <f t="shared" si="643"/>
        <v>6.6507620490024424</v>
      </c>
      <c r="P3402" s="8">
        <f t="shared" si="644"/>
        <v>9</v>
      </c>
      <c r="Q3402" s="8">
        <f t="shared" si="645"/>
        <v>44</v>
      </c>
      <c r="R3402" s="8">
        <f t="shared" si="646"/>
        <v>103.81285939181988</v>
      </c>
      <c r="S3402" s="8">
        <f t="shared" si="647"/>
        <v>104</v>
      </c>
      <c r="T3402" t="s">
        <v>62</v>
      </c>
    </row>
    <row r="3403" spans="1:20" x14ac:dyDescent="0.35">
      <c r="A3403" s="18" t="s">
        <v>6845</v>
      </c>
      <c r="B3403" s="18" t="s">
        <v>6846</v>
      </c>
      <c r="C3403" s="19">
        <v>59.66</v>
      </c>
      <c r="D3403" s="20">
        <f t="shared" si="636"/>
        <v>6.4722890646929271E-6</v>
      </c>
      <c r="E3403" s="10">
        <f>SUM($C$5:C3403)/SUM($C$5:$C$3941)</f>
        <v>0.99844459697995669</v>
      </c>
      <c r="F3403" t="str">
        <f t="shared" si="637"/>
        <v>C</v>
      </c>
      <c r="G3403" s="21">
        <v>8.5228571428571431</v>
      </c>
      <c r="H3403" s="22">
        <f t="shared" si="638"/>
        <v>5.1137142857142859</v>
      </c>
      <c r="I3403" s="23">
        <v>0.13461538461538461</v>
      </c>
      <c r="J3403" s="23">
        <v>0.34464225008403487</v>
      </c>
      <c r="K3403" s="24">
        <f t="shared" si="639"/>
        <v>2.5601995720528308</v>
      </c>
      <c r="L3403" t="str">
        <f t="shared" si="640"/>
        <v>Z</v>
      </c>
      <c r="M3403" s="10">
        <f t="shared" si="641"/>
        <v>0.9</v>
      </c>
      <c r="N3403" s="24">
        <f t="shared" si="642"/>
        <v>1.2815515655446006</v>
      </c>
      <c r="O3403" s="25">
        <f t="shared" si="643"/>
        <v>0.62462534216806831</v>
      </c>
      <c r="P3403" s="8">
        <f t="shared" si="644"/>
        <v>1</v>
      </c>
      <c r="Q3403" s="8">
        <f t="shared" si="645"/>
        <v>7</v>
      </c>
      <c r="R3403" s="8">
        <f t="shared" si="646"/>
        <v>16.546105462902624</v>
      </c>
      <c r="S3403" s="8">
        <f t="shared" si="647"/>
        <v>17</v>
      </c>
      <c r="T3403" t="s">
        <v>62</v>
      </c>
    </row>
    <row r="3404" spans="1:20" x14ac:dyDescent="0.35">
      <c r="A3404" s="18" t="s">
        <v>6847</v>
      </c>
      <c r="B3404" s="18" t="s">
        <v>6848</v>
      </c>
      <c r="C3404" s="19">
        <v>59.64</v>
      </c>
      <c r="D3404" s="20">
        <f t="shared" si="636"/>
        <v>6.4701193398975229E-6</v>
      </c>
      <c r="E3404" s="10">
        <f>SUM($C$5:C3404)/SUM($C$5:$C$3941)</f>
        <v>0.99845106709929665</v>
      </c>
      <c r="F3404" t="str">
        <f t="shared" si="637"/>
        <v>C</v>
      </c>
      <c r="G3404" s="21">
        <v>1.86375</v>
      </c>
      <c r="H3404" s="22">
        <f t="shared" si="638"/>
        <v>1.11825</v>
      </c>
      <c r="I3404" s="23">
        <v>0.61538461538461542</v>
      </c>
      <c r="J3404" s="23">
        <v>2.030684673041903</v>
      </c>
      <c r="K3404" s="24">
        <f t="shared" si="639"/>
        <v>3.2998625936930921</v>
      </c>
      <c r="L3404" t="str">
        <f t="shared" si="640"/>
        <v>Z</v>
      </c>
      <c r="M3404" s="10">
        <f t="shared" si="641"/>
        <v>0.9</v>
      </c>
      <c r="N3404" s="24">
        <f t="shared" si="642"/>
        <v>1.2815515655446006</v>
      </c>
      <c r="O3404" s="25">
        <f t="shared" si="643"/>
        <v>3.6803877308280391</v>
      </c>
      <c r="P3404" s="8">
        <f t="shared" si="644"/>
        <v>5</v>
      </c>
      <c r="Q3404" s="8">
        <f t="shared" si="645"/>
        <v>32</v>
      </c>
      <c r="R3404" s="8">
        <f t="shared" si="646"/>
        <v>75.652020848352265</v>
      </c>
      <c r="S3404" s="8">
        <f t="shared" si="647"/>
        <v>76</v>
      </c>
      <c r="T3404" t="s">
        <v>62</v>
      </c>
    </row>
    <row r="3405" spans="1:20" x14ac:dyDescent="0.35">
      <c r="A3405" s="18" t="s">
        <v>6849</v>
      </c>
      <c r="B3405" s="18" t="s">
        <v>6850</v>
      </c>
      <c r="C3405" s="19">
        <v>59.62</v>
      </c>
      <c r="D3405" s="20">
        <f t="shared" si="636"/>
        <v>6.4679496151021171E-6</v>
      </c>
      <c r="E3405" s="10">
        <f>SUM($C$5:C3405)/SUM($C$5:$C$3941)</f>
        <v>0.99845753504891166</v>
      </c>
      <c r="F3405" t="str">
        <f t="shared" si="637"/>
        <v>C</v>
      </c>
      <c r="G3405" s="21">
        <v>1.104074074074074</v>
      </c>
      <c r="H3405" s="22">
        <f t="shared" si="638"/>
        <v>0.66244444444444439</v>
      </c>
      <c r="I3405" s="23">
        <v>1.038461538461539</v>
      </c>
      <c r="J3405" s="23">
        <v>3.1805878015231062</v>
      </c>
      <c r="K3405" s="24">
        <f t="shared" si="639"/>
        <v>3.0627882533185451</v>
      </c>
      <c r="L3405" t="str">
        <f t="shared" si="640"/>
        <v>Z</v>
      </c>
      <c r="M3405" s="10">
        <f t="shared" si="641"/>
        <v>0.9</v>
      </c>
      <c r="N3405" s="24">
        <f t="shared" si="642"/>
        <v>1.2815515655446006</v>
      </c>
      <c r="O3405" s="25">
        <f t="shared" si="643"/>
        <v>5.7644579076928002</v>
      </c>
      <c r="P3405" s="8">
        <f t="shared" si="644"/>
        <v>8</v>
      </c>
      <c r="Q3405" s="8">
        <f t="shared" si="645"/>
        <v>54.000000000000028</v>
      </c>
      <c r="R3405" s="8">
        <f t="shared" si="646"/>
        <v>127.68419613104174</v>
      </c>
      <c r="S3405" s="8">
        <f t="shared" si="647"/>
        <v>128</v>
      </c>
      <c r="T3405" t="s">
        <v>62</v>
      </c>
    </row>
    <row r="3406" spans="1:20" x14ac:dyDescent="0.35">
      <c r="A3406" s="18" t="s">
        <v>6851</v>
      </c>
      <c r="B3406" s="18" t="s">
        <v>6852</v>
      </c>
      <c r="C3406" s="19">
        <v>59.5</v>
      </c>
      <c r="D3406" s="20">
        <f t="shared" si="636"/>
        <v>6.4549312663296885E-6</v>
      </c>
      <c r="E3406" s="10">
        <f>SUM($C$5:C3406)/SUM($C$5:$C$3941)</f>
        <v>0.99846398998017794</v>
      </c>
      <c r="F3406" t="str">
        <f t="shared" si="637"/>
        <v>C</v>
      </c>
      <c r="G3406" s="21">
        <v>4.25</v>
      </c>
      <c r="H3406" s="22">
        <f t="shared" si="638"/>
        <v>2.5499999999999998</v>
      </c>
      <c r="I3406" s="23">
        <v>0.26923076923076922</v>
      </c>
      <c r="J3406" s="23">
        <v>0.74400570879595096</v>
      </c>
      <c r="K3406" s="24">
        <f t="shared" si="639"/>
        <v>2.763449775527818</v>
      </c>
      <c r="L3406" t="str">
        <f t="shared" si="640"/>
        <v>Z</v>
      </c>
      <c r="M3406" s="10">
        <f t="shared" si="641"/>
        <v>0.9</v>
      </c>
      <c r="N3406" s="24">
        <f t="shared" si="642"/>
        <v>1.2815515655446006</v>
      </c>
      <c r="O3406" s="25">
        <f t="shared" si="643"/>
        <v>1.3484267245770134</v>
      </c>
      <c r="P3406" s="8">
        <f t="shared" si="644"/>
        <v>2</v>
      </c>
      <c r="Q3406" s="8">
        <f t="shared" si="645"/>
        <v>14</v>
      </c>
      <c r="R3406" s="8">
        <f t="shared" si="646"/>
        <v>33.13667478318056</v>
      </c>
      <c r="S3406" s="8">
        <f t="shared" si="647"/>
        <v>34</v>
      </c>
      <c r="T3406" t="s">
        <v>175</v>
      </c>
    </row>
    <row r="3407" spans="1:20" x14ac:dyDescent="0.35">
      <c r="A3407" s="18" t="s">
        <v>6853</v>
      </c>
      <c r="B3407" s="18" t="s">
        <v>6854</v>
      </c>
      <c r="C3407" s="19">
        <v>59.5</v>
      </c>
      <c r="D3407" s="20">
        <f t="shared" si="636"/>
        <v>6.4549312663296885E-6</v>
      </c>
      <c r="E3407" s="10">
        <f>SUM($C$5:C3407)/SUM($C$5:$C$3941)</f>
        <v>0.99847044491144432</v>
      </c>
      <c r="F3407" t="str">
        <f t="shared" si="637"/>
        <v>C</v>
      </c>
      <c r="G3407" s="21">
        <v>4.25</v>
      </c>
      <c r="H3407" s="22">
        <f t="shared" si="638"/>
        <v>2.5499999999999998</v>
      </c>
      <c r="I3407" s="23">
        <v>0.26923076923076922</v>
      </c>
      <c r="J3407" s="23">
        <v>0.90997488901756729</v>
      </c>
      <c r="K3407" s="24">
        <f t="shared" si="639"/>
        <v>3.3799067306366788</v>
      </c>
      <c r="L3407" t="str">
        <f t="shared" si="640"/>
        <v>Z</v>
      </c>
      <c r="M3407" s="10">
        <f t="shared" si="641"/>
        <v>0.9</v>
      </c>
      <c r="N3407" s="24">
        <f t="shared" si="642"/>
        <v>1.2815515655446006</v>
      </c>
      <c r="O3407" s="25">
        <f t="shared" si="643"/>
        <v>1.6492272096017113</v>
      </c>
      <c r="P3407" s="8">
        <f t="shared" si="644"/>
        <v>3</v>
      </c>
      <c r="Q3407" s="8">
        <f t="shared" si="645"/>
        <v>14</v>
      </c>
      <c r="R3407" s="8">
        <f t="shared" si="646"/>
        <v>33.13667478318056</v>
      </c>
      <c r="S3407" s="8">
        <f t="shared" si="647"/>
        <v>34</v>
      </c>
      <c r="T3407" t="s">
        <v>175</v>
      </c>
    </row>
    <row r="3408" spans="1:20" x14ac:dyDescent="0.35">
      <c r="A3408" s="18" t="s">
        <v>6855</v>
      </c>
      <c r="B3408" s="18" t="s">
        <v>6856</v>
      </c>
      <c r="C3408" s="19">
        <v>59.5</v>
      </c>
      <c r="D3408" s="20">
        <f t="shared" si="636"/>
        <v>6.4549312663296885E-6</v>
      </c>
      <c r="E3408" s="10">
        <f>SUM($C$5:C3408)/SUM($C$5:$C$3941)</f>
        <v>0.9984768998427106</v>
      </c>
      <c r="F3408" t="str">
        <f t="shared" si="637"/>
        <v>C</v>
      </c>
      <c r="G3408" s="21">
        <v>0.85</v>
      </c>
      <c r="H3408" s="22">
        <f t="shared" si="638"/>
        <v>0.51</v>
      </c>
      <c r="I3408" s="23">
        <v>1.346153846153846</v>
      </c>
      <c r="J3408" s="23">
        <v>6.7443065760353429</v>
      </c>
      <c r="K3408" s="24">
        <f t="shared" si="639"/>
        <v>5.0100563136262553</v>
      </c>
      <c r="L3408" t="str">
        <f t="shared" si="640"/>
        <v>Z</v>
      </c>
      <c r="M3408" s="10">
        <f t="shared" si="641"/>
        <v>0.9</v>
      </c>
      <c r="N3408" s="24">
        <f t="shared" si="642"/>
        <v>1.2815515655446006</v>
      </c>
      <c r="O3408" s="25">
        <f t="shared" si="643"/>
        <v>12.22329764187428</v>
      </c>
      <c r="P3408" s="8">
        <f t="shared" si="644"/>
        <v>15</v>
      </c>
      <c r="Q3408" s="8">
        <f t="shared" si="645"/>
        <v>70</v>
      </c>
      <c r="R3408" s="8">
        <f t="shared" si="646"/>
        <v>165.68337391590282</v>
      </c>
      <c r="S3408" s="8">
        <f t="shared" si="647"/>
        <v>166</v>
      </c>
      <c r="T3408" t="s">
        <v>175</v>
      </c>
    </row>
    <row r="3409" spans="1:20" x14ac:dyDescent="0.35">
      <c r="A3409" s="18" t="s">
        <v>6857</v>
      </c>
      <c r="B3409" s="18" t="s">
        <v>6858</v>
      </c>
      <c r="C3409" s="19">
        <v>59.5</v>
      </c>
      <c r="D3409" s="20">
        <f t="shared" si="636"/>
        <v>6.4549312663296885E-6</v>
      </c>
      <c r="E3409" s="10">
        <f>SUM($C$5:C3409)/SUM($C$5:$C$3941)</f>
        <v>0.99848335477397698</v>
      </c>
      <c r="F3409" t="str">
        <f t="shared" si="637"/>
        <v>C</v>
      </c>
      <c r="G3409" s="21">
        <v>8.5</v>
      </c>
      <c r="H3409" s="22">
        <f t="shared" si="638"/>
        <v>5.0999999999999996</v>
      </c>
      <c r="I3409" s="23">
        <v>0.13461538461538461</v>
      </c>
      <c r="J3409" s="23">
        <v>0.44408293492545509</v>
      </c>
      <c r="K3409" s="24">
        <f t="shared" si="639"/>
        <v>3.2989018023033809</v>
      </c>
      <c r="L3409" t="str">
        <f t="shared" si="640"/>
        <v>Z</v>
      </c>
      <c r="M3409" s="10">
        <f t="shared" si="641"/>
        <v>0.9</v>
      </c>
      <c r="N3409" s="24">
        <f t="shared" si="642"/>
        <v>1.2815515655446006</v>
      </c>
      <c r="O3409" s="25">
        <f t="shared" si="643"/>
        <v>0.80485040679480502</v>
      </c>
      <c r="P3409" s="8">
        <f t="shared" si="644"/>
        <v>2</v>
      </c>
      <c r="Q3409" s="8">
        <f t="shared" si="645"/>
        <v>7</v>
      </c>
      <c r="R3409" s="8">
        <f t="shared" si="646"/>
        <v>16.56833739159028</v>
      </c>
      <c r="S3409" s="8">
        <f t="shared" si="647"/>
        <v>17</v>
      </c>
      <c r="T3409" t="s">
        <v>62</v>
      </c>
    </row>
    <row r="3410" spans="1:20" x14ac:dyDescent="0.35">
      <c r="A3410" s="18" t="s">
        <v>6859</v>
      </c>
      <c r="B3410" s="18" t="s">
        <v>6860</v>
      </c>
      <c r="C3410" s="19">
        <v>59.4</v>
      </c>
      <c r="D3410" s="20">
        <f t="shared" si="636"/>
        <v>6.4440826423526632E-6</v>
      </c>
      <c r="E3410" s="10">
        <f>SUM($C$5:C3410)/SUM($C$5:$C$3941)</f>
        <v>0.99848979885661937</v>
      </c>
      <c r="F3410" t="str">
        <f t="shared" si="637"/>
        <v>C</v>
      </c>
      <c r="G3410" s="21">
        <v>4.95</v>
      </c>
      <c r="H3410" s="22">
        <f t="shared" si="638"/>
        <v>2.97</v>
      </c>
      <c r="I3410" s="23">
        <v>0.23076923076923081</v>
      </c>
      <c r="J3410" s="23">
        <v>0.85440920111867913</v>
      </c>
      <c r="K3410" s="24">
        <f t="shared" si="639"/>
        <v>3.7024398715142754</v>
      </c>
      <c r="L3410" t="str">
        <f t="shared" si="640"/>
        <v>Z</v>
      </c>
      <c r="M3410" s="10">
        <f t="shared" si="641"/>
        <v>0.9</v>
      </c>
      <c r="N3410" s="24">
        <f t="shared" si="642"/>
        <v>1.2815515655446006</v>
      </c>
      <c r="O3410" s="25">
        <f t="shared" si="643"/>
        <v>1.5485206455974887</v>
      </c>
      <c r="P3410" s="8">
        <f t="shared" si="644"/>
        <v>3</v>
      </c>
      <c r="Q3410" s="8">
        <f t="shared" si="645"/>
        <v>12.000000000000002</v>
      </c>
      <c r="R3410" s="8">
        <f t="shared" si="646"/>
        <v>28.42676218074806</v>
      </c>
      <c r="S3410" s="8">
        <f t="shared" si="647"/>
        <v>29</v>
      </c>
      <c r="T3410" t="s">
        <v>175</v>
      </c>
    </row>
    <row r="3411" spans="1:20" x14ac:dyDescent="0.35">
      <c r="A3411" s="18" t="s">
        <v>6861</v>
      </c>
      <c r="B3411" s="18" t="s">
        <v>6862</v>
      </c>
      <c r="C3411" s="19">
        <v>59.4</v>
      </c>
      <c r="D3411" s="20">
        <f t="shared" si="636"/>
        <v>6.4440826423526632E-6</v>
      </c>
      <c r="E3411" s="10">
        <f>SUM($C$5:C3411)/SUM($C$5:$C$3941)</f>
        <v>0.99849624293926176</v>
      </c>
      <c r="F3411" t="str">
        <f t="shared" si="637"/>
        <v>C</v>
      </c>
      <c r="G3411" s="21">
        <v>4.95</v>
      </c>
      <c r="H3411" s="22">
        <f t="shared" si="638"/>
        <v>2.97</v>
      </c>
      <c r="I3411" s="23">
        <v>0.23076923076923081</v>
      </c>
      <c r="J3411" s="23">
        <v>1.0776769608634429</v>
      </c>
      <c r="K3411" s="24">
        <f t="shared" si="639"/>
        <v>4.6699334970749184</v>
      </c>
      <c r="L3411" t="str">
        <f t="shared" si="640"/>
        <v>Z</v>
      </c>
      <c r="M3411" s="10">
        <f t="shared" si="641"/>
        <v>0.9</v>
      </c>
      <c r="N3411" s="24">
        <f t="shared" si="642"/>
        <v>1.2815515655446006</v>
      </c>
      <c r="O3411" s="25">
        <f t="shared" si="643"/>
        <v>1.9531683659268062</v>
      </c>
      <c r="P3411" s="8">
        <f t="shared" si="644"/>
        <v>3</v>
      </c>
      <c r="Q3411" s="8">
        <f t="shared" si="645"/>
        <v>12.000000000000002</v>
      </c>
      <c r="R3411" s="8">
        <f t="shared" si="646"/>
        <v>28.42676218074806</v>
      </c>
      <c r="S3411" s="8">
        <f t="shared" si="647"/>
        <v>29</v>
      </c>
      <c r="T3411" t="s">
        <v>175</v>
      </c>
    </row>
    <row r="3412" spans="1:20" x14ac:dyDescent="0.35">
      <c r="A3412" s="18" t="s">
        <v>6863</v>
      </c>
      <c r="B3412" s="18" t="s">
        <v>6864</v>
      </c>
      <c r="C3412" s="19">
        <v>59.4</v>
      </c>
      <c r="D3412" s="20">
        <f t="shared" si="636"/>
        <v>6.4440826423526632E-6</v>
      </c>
      <c r="E3412" s="10">
        <f>SUM($C$5:C3412)/SUM($C$5:$C$3941)</f>
        <v>0.99850268702190415</v>
      </c>
      <c r="F3412" t="str">
        <f t="shared" si="637"/>
        <v>C</v>
      </c>
      <c r="G3412" s="21">
        <v>1.65</v>
      </c>
      <c r="H3412" s="22">
        <f t="shared" si="638"/>
        <v>0.98999999999999988</v>
      </c>
      <c r="I3412" s="23">
        <v>0.69230769230769229</v>
      </c>
      <c r="J3412" s="23">
        <v>2.218800784900917</v>
      </c>
      <c r="K3412" s="24">
        <f t="shared" si="639"/>
        <v>3.2049344670791027</v>
      </c>
      <c r="L3412" t="str">
        <f t="shared" si="640"/>
        <v>Z</v>
      </c>
      <c r="M3412" s="10">
        <f t="shared" si="641"/>
        <v>0.9</v>
      </c>
      <c r="N3412" s="24">
        <f t="shared" si="642"/>
        <v>1.2815515655446006</v>
      </c>
      <c r="O3412" s="25">
        <f t="shared" si="643"/>
        <v>4.021327040238341</v>
      </c>
      <c r="P3412" s="8">
        <f t="shared" si="644"/>
        <v>6</v>
      </c>
      <c r="Q3412" s="8">
        <f t="shared" si="645"/>
        <v>36</v>
      </c>
      <c r="R3412" s="8">
        <f t="shared" si="646"/>
        <v>85.280286542244184</v>
      </c>
      <c r="S3412" s="8">
        <f t="shared" si="647"/>
        <v>86</v>
      </c>
      <c r="T3412" t="s">
        <v>62</v>
      </c>
    </row>
    <row r="3413" spans="1:20" x14ac:dyDescent="0.35">
      <c r="A3413" s="18" t="s">
        <v>6865</v>
      </c>
      <c r="B3413" s="18" t="s">
        <v>6866</v>
      </c>
      <c r="C3413" s="19">
        <v>59.03</v>
      </c>
      <c r="D3413" s="20">
        <f t="shared" si="636"/>
        <v>6.4039427336376724E-6</v>
      </c>
      <c r="E3413" s="10">
        <f>SUM($C$5:C3413)/SUM($C$5:$C$3941)</f>
        <v>0.99850909096463769</v>
      </c>
      <c r="F3413" t="str">
        <f t="shared" si="637"/>
        <v>C</v>
      </c>
      <c r="G3413" s="21">
        <v>2.9514999999999998</v>
      </c>
      <c r="H3413" s="22">
        <f t="shared" si="638"/>
        <v>1.7708999999999999</v>
      </c>
      <c r="I3413" s="23">
        <v>0.38461538461538458</v>
      </c>
      <c r="J3413" s="23">
        <v>1.239130722405692</v>
      </c>
      <c r="K3413" s="24">
        <f t="shared" si="639"/>
        <v>3.2217398782547995</v>
      </c>
      <c r="L3413" t="str">
        <f t="shared" si="640"/>
        <v>Z</v>
      </c>
      <c r="M3413" s="10">
        <f t="shared" si="641"/>
        <v>0.9</v>
      </c>
      <c r="N3413" s="24">
        <f t="shared" si="642"/>
        <v>1.2815515655446006</v>
      </c>
      <c r="O3413" s="25">
        <f t="shared" si="643"/>
        <v>2.2457851621062037</v>
      </c>
      <c r="P3413" s="8">
        <f t="shared" si="644"/>
        <v>4</v>
      </c>
      <c r="Q3413" s="8">
        <f t="shared" si="645"/>
        <v>20</v>
      </c>
      <c r="R3413" s="8">
        <f t="shared" si="646"/>
        <v>47.526187460712578</v>
      </c>
      <c r="S3413" s="8">
        <f t="shared" si="647"/>
        <v>48</v>
      </c>
      <c r="T3413" t="s">
        <v>62</v>
      </c>
    </row>
    <row r="3414" spans="1:20" x14ac:dyDescent="0.35">
      <c r="A3414" s="18" t="s">
        <v>6867</v>
      </c>
      <c r="B3414" s="18" t="s">
        <v>6868</v>
      </c>
      <c r="C3414" s="19">
        <v>58.8</v>
      </c>
      <c r="D3414" s="20">
        <f t="shared" si="636"/>
        <v>6.3789908984905151E-6</v>
      </c>
      <c r="E3414" s="10">
        <f>SUM($C$5:C3414)/SUM($C$5:$C$3941)</f>
        <v>0.99851546995553631</v>
      </c>
      <c r="F3414" t="str">
        <f t="shared" si="637"/>
        <v>C</v>
      </c>
      <c r="G3414" s="21">
        <v>2.1</v>
      </c>
      <c r="H3414" s="22">
        <f t="shared" si="638"/>
        <v>1.26</v>
      </c>
      <c r="I3414" s="23">
        <v>0.53846153846153844</v>
      </c>
      <c r="J3414" s="23">
        <v>1.63852562206942</v>
      </c>
      <c r="K3414" s="24">
        <f t="shared" si="639"/>
        <v>3.0429761552717802</v>
      </c>
      <c r="L3414" t="str">
        <f t="shared" si="640"/>
        <v>Z</v>
      </c>
      <c r="M3414" s="10">
        <f t="shared" si="641"/>
        <v>0.9</v>
      </c>
      <c r="N3414" s="24">
        <f t="shared" si="642"/>
        <v>1.2815515655446006</v>
      </c>
      <c r="O3414" s="25">
        <f t="shared" si="643"/>
        <v>2.9696435277064985</v>
      </c>
      <c r="P3414" s="8">
        <f t="shared" si="644"/>
        <v>5</v>
      </c>
      <c r="Q3414" s="8">
        <f t="shared" si="645"/>
        <v>28</v>
      </c>
      <c r="R3414" s="8">
        <f t="shared" si="646"/>
        <v>66.666666666666671</v>
      </c>
      <c r="S3414" s="8">
        <f t="shared" si="647"/>
        <v>67</v>
      </c>
      <c r="T3414" t="s">
        <v>62</v>
      </c>
    </row>
    <row r="3415" spans="1:20" x14ac:dyDescent="0.35">
      <c r="A3415" s="18" t="s">
        <v>6869</v>
      </c>
      <c r="B3415" s="18" t="s">
        <v>6870</v>
      </c>
      <c r="C3415" s="19">
        <v>58.65</v>
      </c>
      <c r="D3415" s="20">
        <f t="shared" si="636"/>
        <v>6.3627179625249781E-6</v>
      </c>
      <c r="E3415" s="10">
        <f>SUM($C$5:C3415)/SUM($C$5:$C$3941)</f>
        <v>0.99852183267349881</v>
      </c>
      <c r="F3415" t="str">
        <f t="shared" si="637"/>
        <v>C</v>
      </c>
      <c r="G3415" s="21">
        <v>2.5499999999999998</v>
      </c>
      <c r="H3415" s="22">
        <f t="shared" si="638"/>
        <v>1.5299999999999998</v>
      </c>
      <c r="I3415" s="23">
        <v>0.44230769230769229</v>
      </c>
      <c r="J3415" s="23">
        <v>1.30479450021174</v>
      </c>
      <c r="K3415" s="24">
        <f t="shared" si="639"/>
        <v>2.9499701743917601</v>
      </c>
      <c r="L3415" t="str">
        <f t="shared" si="640"/>
        <v>Z</v>
      </c>
      <c r="M3415" s="10">
        <f t="shared" si="641"/>
        <v>0.9</v>
      </c>
      <c r="N3415" s="24">
        <f t="shared" si="642"/>
        <v>1.2815515655446006</v>
      </c>
      <c r="O3415" s="25">
        <f t="shared" si="643"/>
        <v>2.3647933790910627</v>
      </c>
      <c r="P3415" s="8">
        <f t="shared" si="644"/>
        <v>4</v>
      </c>
      <c r="Q3415" s="8">
        <f t="shared" si="645"/>
        <v>23</v>
      </c>
      <c r="R3415" s="8">
        <f t="shared" si="646"/>
        <v>54.831888055331625</v>
      </c>
      <c r="S3415" s="8">
        <f t="shared" si="647"/>
        <v>55</v>
      </c>
      <c r="T3415" t="s">
        <v>62</v>
      </c>
    </row>
    <row r="3416" spans="1:20" x14ac:dyDescent="0.35">
      <c r="A3416" s="18" t="s">
        <v>6871</v>
      </c>
      <c r="B3416" s="18" t="s">
        <v>6872</v>
      </c>
      <c r="C3416" s="19">
        <v>58.65</v>
      </c>
      <c r="D3416" s="20">
        <f t="shared" si="636"/>
        <v>6.3627179625249781E-6</v>
      </c>
      <c r="E3416" s="10">
        <f>SUM($C$5:C3416)/SUM($C$5:$C$3941)</f>
        <v>0.99852819539146143</v>
      </c>
      <c r="F3416" t="str">
        <f t="shared" si="637"/>
        <v>C</v>
      </c>
      <c r="G3416" s="21">
        <v>2.5499999999999998</v>
      </c>
      <c r="H3416" s="22">
        <f t="shared" si="638"/>
        <v>1.5299999999999998</v>
      </c>
      <c r="I3416" s="23">
        <v>0.44230769230769229</v>
      </c>
      <c r="J3416" s="23">
        <v>1.1784579744677901</v>
      </c>
      <c r="K3416" s="24">
        <f t="shared" si="639"/>
        <v>2.6643397683619603</v>
      </c>
      <c r="L3416" t="str">
        <f t="shared" si="640"/>
        <v>Z</v>
      </c>
      <c r="M3416" s="10">
        <f t="shared" si="641"/>
        <v>0.9</v>
      </c>
      <c r="N3416" s="24">
        <f t="shared" si="642"/>
        <v>1.2815515655446006</v>
      </c>
      <c r="O3416" s="25">
        <f t="shared" si="643"/>
        <v>2.1358226257899271</v>
      </c>
      <c r="P3416" s="8">
        <f t="shared" si="644"/>
        <v>4</v>
      </c>
      <c r="Q3416" s="8">
        <f t="shared" si="645"/>
        <v>23</v>
      </c>
      <c r="R3416" s="8">
        <f t="shared" si="646"/>
        <v>54.831888055331625</v>
      </c>
      <c r="S3416" s="8">
        <f t="shared" si="647"/>
        <v>55</v>
      </c>
      <c r="T3416" t="s">
        <v>175</v>
      </c>
    </row>
    <row r="3417" spans="1:20" x14ac:dyDescent="0.35">
      <c r="A3417" s="18" t="s">
        <v>6873</v>
      </c>
      <c r="B3417" s="18" t="s">
        <v>6874</v>
      </c>
      <c r="C3417" s="19">
        <v>57.02</v>
      </c>
      <c r="D3417" s="20">
        <f t="shared" si="636"/>
        <v>6.185885391699476E-6</v>
      </c>
      <c r="E3417" s="10">
        <f>SUM($C$5:C3417)/SUM($C$5:$C$3941)</f>
        <v>0.99853438127685301</v>
      </c>
      <c r="F3417" t="str">
        <f t="shared" si="637"/>
        <v>C</v>
      </c>
      <c r="G3417" s="21">
        <v>1.0965384615384619</v>
      </c>
      <c r="H3417" s="22">
        <f t="shared" si="638"/>
        <v>0.65792307692307717</v>
      </c>
      <c r="I3417" s="23">
        <v>1</v>
      </c>
      <c r="J3417" s="23">
        <v>5.8911698628490736</v>
      </c>
      <c r="K3417" s="24">
        <f t="shared" si="639"/>
        <v>5.8911698628490736</v>
      </c>
      <c r="L3417" t="str">
        <f t="shared" si="640"/>
        <v>Z</v>
      </c>
      <c r="M3417" s="10">
        <f t="shared" si="641"/>
        <v>0.9</v>
      </c>
      <c r="N3417" s="24">
        <f t="shared" si="642"/>
        <v>1.2815515655446006</v>
      </c>
      <c r="O3417" s="25">
        <f t="shared" si="643"/>
        <v>10.677083237632843</v>
      </c>
      <c r="P3417" s="8">
        <f t="shared" si="644"/>
        <v>13</v>
      </c>
      <c r="Q3417" s="8">
        <f t="shared" si="645"/>
        <v>52</v>
      </c>
      <c r="R3417" s="8">
        <f t="shared" si="646"/>
        <v>125.72716122354943</v>
      </c>
      <c r="S3417" s="8">
        <f t="shared" si="647"/>
        <v>126</v>
      </c>
      <c r="T3417" t="s">
        <v>175</v>
      </c>
    </row>
    <row r="3418" spans="1:20" x14ac:dyDescent="0.35">
      <c r="A3418" s="18" t="s">
        <v>6875</v>
      </c>
      <c r="B3418" s="18" t="s">
        <v>6876</v>
      </c>
      <c r="C3418" s="19">
        <v>56.95</v>
      </c>
      <c r="D3418" s="20">
        <f t="shared" si="636"/>
        <v>6.1782913549155592E-6</v>
      </c>
      <c r="E3418" s="10">
        <f>SUM($C$5:C3418)/SUM($C$5:$C$3941)</f>
        <v>0.99854055956820786</v>
      </c>
      <c r="F3418" t="str">
        <f t="shared" si="637"/>
        <v>C</v>
      </c>
      <c r="G3418" s="21">
        <v>7.1187500000000004</v>
      </c>
      <c r="H3418" s="22">
        <f t="shared" si="638"/>
        <v>4.2712500000000002</v>
      </c>
      <c r="I3418" s="23">
        <v>0.15384615384615391</v>
      </c>
      <c r="J3418" s="23">
        <v>0.4595230001120465</v>
      </c>
      <c r="K3418" s="24">
        <f t="shared" si="639"/>
        <v>2.9868995007283008</v>
      </c>
      <c r="L3418" t="str">
        <f t="shared" si="640"/>
        <v>Z</v>
      </c>
      <c r="M3418" s="10">
        <f t="shared" si="641"/>
        <v>0.9</v>
      </c>
      <c r="N3418" s="24">
        <f t="shared" si="642"/>
        <v>1.2815515655446006</v>
      </c>
      <c r="O3418" s="25">
        <f t="shared" si="643"/>
        <v>0.83283378955742438</v>
      </c>
      <c r="P3418" s="8">
        <f t="shared" si="644"/>
        <v>2</v>
      </c>
      <c r="Q3418" s="8">
        <f t="shared" si="645"/>
        <v>8.0000000000000036</v>
      </c>
      <c r="R3418" s="8">
        <f t="shared" si="646"/>
        <v>19.354524024995388</v>
      </c>
      <c r="S3418" s="8">
        <f t="shared" si="647"/>
        <v>20</v>
      </c>
      <c r="T3418" t="s">
        <v>62</v>
      </c>
    </row>
    <row r="3419" spans="1:20" x14ac:dyDescent="0.35">
      <c r="A3419" s="18" t="s">
        <v>6877</v>
      </c>
      <c r="B3419" s="18" t="s">
        <v>6878</v>
      </c>
      <c r="C3419" s="19">
        <v>56.95</v>
      </c>
      <c r="D3419" s="20">
        <f t="shared" si="636"/>
        <v>6.1782913549155592E-6</v>
      </c>
      <c r="E3419" s="10">
        <f>SUM($C$5:C3419)/SUM($C$5:$C$3941)</f>
        <v>0.99854673785956272</v>
      </c>
      <c r="F3419" t="str">
        <f t="shared" si="637"/>
        <v>C</v>
      </c>
      <c r="G3419" s="21">
        <v>0.85</v>
      </c>
      <c r="H3419" s="22">
        <f t="shared" si="638"/>
        <v>0.51</v>
      </c>
      <c r="I3419" s="23">
        <v>1.288461538461539</v>
      </c>
      <c r="J3419" s="23">
        <v>4.5604288517876466</v>
      </c>
      <c r="K3419" s="24">
        <f t="shared" si="639"/>
        <v>3.5394373178053362</v>
      </c>
      <c r="L3419" t="str">
        <f t="shared" si="640"/>
        <v>Z</v>
      </c>
      <c r="M3419" s="10">
        <f t="shared" si="641"/>
        <v>0.9</v>
      </c>
      <c r="N3419" s="24">
        <f t="shared" si="642"/>
        <v>1.2815515655446006</v>
      </c>
      <c r="O3419" s="25">
        <f t="shared" si="643"/>
        <v>8.2652647238880874</v>
      </c>
      <c r="P3419" s="8">
        <f t="shared" si="644"/>
        <v>11</v>
      </c>
      <c r="Q3419" s="8">
        <f t="shared" si="645"/>
        <v>67.000000000000028</v>
      </c>
      <c r="R3419" s="8">
        <f t="shared" si="646"/>
        <v>162.09413870933636</v>
      </c>
      <c r="S3419" s="8">
        <f t="shared" si="647"/>
        <v>163</v>
      </c>
      <c r="T3419" t="s">
        <v>175</v>
      </c>
    </row>
    <row r="3420" spans="1:20" x14ac:dyDescent="0.35">
      <c r="A3420" s="18" t="s">
        <v>6879</v>
      </c>
      <c r="B3420" s="18" t="s">
        <v>6880</v>
      </c>
      <c r="C3420" s="19">
        <v>56.91</v>
      </c>
      <c r="D3420" s="20">
        <f t="shared" si="636"/>
        <v>6.1739519053247482E-6</v>
      </c>
      <c r="E3420" s="10">
        <f>SUM($C$5:C3420)/SUM($C$5:$C$3941)</f>
        <v>0.9985529118114681</v>
      </c>
      <c r="F3420" t="str">
        <f t="shared" si="637"/>
        <v>C</v>
      </c>
      <c r="G3420" s="21">
        <v>5.1736363636363629</v>
      </c>
      <c r="H3420" s="22">
        <f t="shared" si="638"/>
        <v>3.1041818181818175</v>
      </c>
      <c r="I3420" s="23">
        <v>0.21153846153846151</v>
      </c>
      <c r="J3420" s="23">
        <v>0.89303488857781732</v>
      </c>
      <c r="K3420" s="24">
        <f t="shared" si="639"/>
        <v>4.221619473276955</v>
      </c>
      <c r="L3420" t="str">
        <f t="shared" si="640"/>
        <v>Z</v>
      </c>
      <c r="M3420" s="10">
        <f t="shared" si="641"/>
        <v>0.9</v>
      </c>
      <c r="N3420" s="24">
        <f t="shared" si="642"/>
        <v>1.2815515655446006</v>
      </c>
      <c r="O3420" s="25">
        <f t="shared" si="643"/>
        <v>1.6185253627781544</v>
      </c>
      <c r="P3420" s="8">
        <f t="shared" si="644"/>
        <v>3</v>
      </c>
      <c r="Q3420" s="8">
        <f t="shared" si="645"/>
        <v>10.999999999999998</v>
      </c>
      <c r="R3420" s="8">
        <f t="shared" si="646"/>
        <v>26.621821367592695</v>
      </c>
      <c r="S3420" s="8">
        <f t="shared" si="647"/>
        <v>27</v>
      </c>
      <c r="T3420" t="s">
        <v>62</v>
      </c>
    </row>
    <row r="3421" spans="1:20" x14ac:dyDescent="0.35">
      <c r="A3421" s="18" t="s">
        <v>6881</v>
      </c>
      <c r="B3421" s="18" t="s">
        <v>6882</v>
      </c>
      <c r="C3421" s="19">
        <v>56.91</v>
      </c>
      <c r="D3421" s="20">
        <f t="shared" si="636"/>
        <v>6.1739519053247482E-6</v>
      </c>
      <c r="E3421" s="10">
        <f>SUM($C$5:C3421)/SUM($C$5:$C$3941)</f>
        <v>0.99855908576337338</v>
      </c>
      <c r="F3421" t="str">
        <f t="shared" si="637"/>
        <v>C</v>
      </c>
      <c r="G3421" s="21">
        <v>0.88921874999999995</v>
      </c>
      <c r="H3421" s="22">
        <f t="shared" si="638"/>
        <v>0.5335312499999999</v>
      </c>
      <c r="I3421" s="23">
        <v>1.2307692307692311</v>
      </c>
      <c r="J3421" s="23">
        <v>4.1188965998921736</v>
      </c>
      <c r="K3421" s="24">
        <f t="shared" si="639"/>
        <v>3.3466034874123904</v>
      </c>
      <c r="L3421" t="str">
        <f t="shared" si="640"/>
        <v>Z</v>
      </c>
      <c r="M3421" s="10">
        <f t="shared" si="641"/>
        <v>0.9</v>
      </c>
      <c r="N3421" s="24">
        <f t="shared" si="642"/>
        <v>1.2815515655446006</v>
      </c>
      <c r="O3421" s="25">
        <f t="shared" si="643"/>
        <v>7.4650371434007843</v>
      </c>
      <c r="P3421" s="8">
        <f t="shared" si="644"/>
        <v>10</v>
      </c>
      <c r="Q3421" s="8">
        <f t="shared" si="645"/>
        <v>64.000000000000014</v>
      </c>
      <c r="R3421" s="8">
        <f t="shared" si="646"/>
        <v>154.89059704781209</v>
      </c>
      <c r="S3421" s="8">
        <f t="shared" si="647"/>
        <v>155</v>
      </c>
      <c r="T3421" t="s">
        <v>62</v>
      </c>
    </row>
    <row r="3422" spans="1:20" x14ac:dyDescent="0.35">
      <c r="A3422" s="18" t="s">
        <v>6883</v>
      </c>
      <c r="B3422" s="18" t="s">
        <v>6884</v>
      </c>
      <c r="C3422" s="19">
        <v>56.43</v>
      </c>
      <c r="D3422" s="20">
        <f t="shared" si="636"/>
        <v>6.1218785102350304E-6</v>
      </c>
      <c r="E3422" s="10">
        <f>SUM($C$5:C3422)/SUM($C$5:$C$3941)</f>
        <v>0.99856520764188361</v>
      </c>
      <c r="F3422" t="str">
        <f t="shared" si="637"/>
        <v>C</v>
      </c>
      <c r="G3422" s="21">
        <v>3.762</v>
      </c>
      <c r="H3422" s="22">
        <f t="shared" si="638"/>
        <v>2.2572000000000001</v>
      </c>
      <c r="I3422" s="23">
        <v>0.28846153846153838</v>
      </c>
      <c r="J3422" s="23">
        <v>1.672576250045777</v>
      </c>
      <c r="K3422" s="24">
        <f t="shared" si="639"/>
        <v>5.7982643334920283</v>
      </c>
      <c r="L3422" t="str">
        <f t="shared" si="640"/>
        <v>Z</v>
      </c>
      <c r="M3422" s="10">
        <f t="shared" si="641"/>
        <v>0.9</v>
      </c>
      <c r="N3422" s="24">
        <f t="shared" si="642"/>
        <v>1.2815515655446006</v>
      </c>
      <c r="O3422" s="25">
        <f t="shared" si="643"/>
        <v>3.0313564637890118</v>
      </c>
      <c r="P3422" s="8">
        <f t="shared" si="644"/>
        <v>4</v>
      </c>
      <c r="Q3422" s="8">
        <f t="shared" si="645"/>
        <v>14.999999999999996</v>
      </c>
      <c r="R3422" s="8">
        <f t="shared" si="646"/>
        <v>36.456553271650584</v>
      </c>
      <c r="S3422" s="8">
        <f t="shared" si="647"/>
        <v>37</v>
      </c>
      <c r="T3422" t="s">
        <v>62</v>
      </c>
    </row>
    <row r="3423" spans="1:20" x14ac:dyDescent="0.35">
      <c r="A3423" s="18" t="s">
        <v>6885</v>
      </c>
      <c r="B3423" s="18" t="s">
        <v>6886</v>
      </c>
      <c r="C3423" s="19">
        <v>56.28</v>
      </c>
      <c r="D3423" s="20">
        <f t="shared" si="636"/>
        <v>6.1056055742694934E-6</v>
      </c>
      <c r="E3423" s="10">
        <f>SUM($C$5:C3423)/SUM($C$5:$C$3941)</f>
        <v>0.99857131324745785</v>
      </c>
      <c r="F3423" t="str">
        <f t="shared" si="637"/>
        <v>C</v>
      </c>
      <c r="G3423" s="21">
        <v>0.67</v>
      </c>
      <c r="H3423" s="22">
        <f t="shared" si="638"/>
        <v>0.40200000000000002</v>
      </c>
      <c r="I3423" s="23">
        <v>1.615384615384615</v>
      </c>
      <c r="J3423" s="23">
        <v>9.9688806895313817</v>
      </c>
      <c r="K3423" s="24">
        <f t="shared" si="639"/>
        <v>6.1712118554241906</v>
      </c>
      <c r="L3423" t="str">
        <f t="shared" si="640"/>
        <v>Z</v>
      </c>
      <c r="M3423" s="10">
        <f t="shared" si="641"/>
        <v>0.9</v>
      </c>
      <c r="N3423" s="24">
        <f t="shared" si="642"/>
        <v>1.2815515655446006</v>
      </c>
      <c r="O3423" s="25">
        <f t="shared" si="643"/>
        <v>18.067475796170928</v>
      </c>
      <c r="P3423" s="8">
        <f t="shared" si="644"/>
        <v>22</v>
      </c>
      <c r="Q3423" s="8">
        <f t="shared" si="645"/>
        <v>83.999999999999972</v>
      </c>
      <c r="R3423" s="8">
        <f t="shared" si="646"/>
        <v>204.42858111359914</v>
      </c>
      <c r="S3423" s="8">
        <f t="shared" si="647"/>
        <v>205</v>
      </c>
      <c r="T3423" t="s">
        <v>175</v>
      </c>
    </row>
    <row r="3424" spans="1:20" x14ac:dyDescent="0.35">
      <c r="A3424" s="18" t="s">
        <v>6887</v>
      </c>
      <c r="B3424" s="18" t="s">
        <v>6888</v>
      </c>
      <c r="C3424" s="19">
        <v>56.17</v>
      </c>
      <c r="D3424" s="20">
        <f t="shared" si="636"/>
        <v>6.0936720878947665E-6</v>
      </c>
      <c r="E3424" s="10">
        <f>SUM($C$5:C3424)/SUM($C$5:$C$3941)</f>
        <v>0.99857740691954566</v>
      </c>
      <c r="F3424" t="str">
        <f t="shared" si="637"/>
        <v>C</v>
      </c>
      <c r="G3424" s="21">
        <v>2.6747619047619051</v>
      </c>
      <c r="H3424" s="22">
        <f t="shared" si="638"/>
        <v>1.604857142857143</v>
      </c>
      <c r="I3424" s="23">
        <v>0.40384615384615391</v>
      </c>
      <c r="J3424" s="23">
        <v>2.774248637970115</v>
      </c>
      <c r="K3424" s="24">
        <f t="shared" si="639"/>
        <v>6.8695680559259982</v>
      </c>
      <c r="L3424" t="str">
        <f t="shared" si="640"/>
        <v>Z</v>
      </c>
      <c r="M3424" s="10">
        <f t="shared" si="641"/>
        <v>0.9</v>
      </c>
      <c r="N3424" s="24">
        <f t="shared" si="642"/>
        <v>1.2815515655446006</v>
      </c>
      <c r="O3424" s="25">
        <f t="shared" si="643"/>
        <v>5.0280138442946338</v>
      </c>
      <c r="P3424" s="8">
        <f t="shared" si="644"/>
        <v>6</v>
      </c>
      <c r="Q3424" s="8">
        <f t="shared" si="645"/>
        <v>21.000000000000004</v>
      </c>
      <c r="R3424" s="8">
        <f t="shared" si="646"/>
        <v>51.157163404883669</v>
      </c>
      <c r="S3424" s="8">
        <f t="shared" si="647"/>
        <v>52</v>
      </c>
      <c r="T3424" t="s">
        <v>175</v>
      </c>
    </row>
    <row r="3425" spans="1:20" x14ac:dyDescent="0.35">
      <c r="A3425" s="18" t="s">
        <v>6889</v>
      </c>
      <c r="B3425" s="18" t="s">
        <v>6890</v>
      </c>
      <c r="C3425" s="19">
        <v>56.1</v>
      </c>
      <c r="D3425" s="20">
        <f t="shared" si="636"/>
        <v>6.0860780511108488E-6</v>
      </c>
      <c r="E3425" s="10">
        <f>SUM($C$5:C3425)/SUM($C$5:$C$3941)</f>
        <v>0.99858349299759674</v>
      </c>
      <c r="F3425" t="str">
        <f t="shared" si="637"/>
        <v>C</v>
      </c>
      <c r="G3425" s="21">
        <v>1.65</v>
      </c>
      <c r="H3425" s="22">
        <f t="shared" si="638"/>
        <v>0.98999999999999988</v>
      </c>
      <c r="I3425" s="23">
        <v>0.65384615384615385</v>
      </c>
      <c r="J3425" s="23">
        <v>2.1682613924670959</v>
      </c>
      <c r="K3425" s="24">
        <f t="shared" si="639"/>
        <v>3.3161644825967347</v>
      </c>
      <c r="L3425" t="str">
        <f t="shared" si="640"/>
        <v>Z</v>
      </c>
      <c r="M3425" s="10">
        <f t="shared" si="641"/>
        <v>0.9</v>
      </c>
      <c r="N3425" s="24">
        <f t="shared" si="642"/>
        <v>1.2815515655446006</v>
      </c>
      <c r="O3425" s="25">
        <f t="shared" si="643"/>
        <v>3.929730071833438</v>
      </c>
      <c r="P3425" s="8">
        <f t="shared" si="644"/>
        <v>6</v>
      </c>
      <c r="Q3425" s="8">
        <f t="shared" si="645"/>
        <v>34</v>
      </c>
      <c r="R3425" s="8">
        <f t="shared" si="646"/>
        <v>82.877541401074808</v>
      </c>
      <c r="S3425" s="8">
        <f t="shared" si="647"/>
        <v>83</v>
      </c>
      <c r="T3425" t="s">
        <v>62</v>
      </c>
    </row>
    <row r="3426" spans="1:20" x14ac:dyDescent="0.35">
      <c r="A3426" s="18" t="s">
        <v>6891</v>
      </c>
      <c r="B3426" s="18" t="s">
        <v>6892</v>
      </c>
      <c r="C3426" s="19">
        <v>56.1</v>
      </c>
      <c r="D3426" s="20">
        <f t="shared" si="636"/>
        <v>6.0860780511108488E-6</v>
      </c>
      <c r="E3426" s="10">
        <f>SUM($C$5:C3426)/SUM($C$5:$C$3941)</f>
        <v>0.99858957907564783</v>
      </c>
      <c r="F3426" t="str">
        <f t="shared" si="637"/>
        <v>C</v>
      </c>
      <c r="G3426" s="21">
        <v>2.5499999999999998</v>
      </c>
      <c r="H3426" s="22">
        <f t="shared" si="638"/>
        <v>1.5299999999999998</v>
      </c>
      <c r="I3426" s="23">
        <v>0.42307692307692307</v>
      </c>
      <c r="J3426" s="23">
        <v>1.376926868722502</v>
      </c>
      <c r="K3426" s="24">
        <f t="shared" si="639"/>
        <v>3.2545544169804592</v>
      </c>
      <c r="L3426" t="str">
        <f t="shared" si="640"/>
        <v>Z</v>
      </c>
      <c r="M3426" s="10">
        <f t="shared" si="641"/>
        <v>0.9</v>
      </c>
      <c r="N3426" s="24">
        <f t="shared" si="642"/>
        <v>1.2815515655446006</v>
      </c>
      <c r="O3426" s="25">
        <f t="shared" si="643"/>
        <v>2.4955251896901456</v>
      </c>
      <c r="P3426" s="8">
        <f t="shared" si="644"/>
        <v>4</v>
      </c>
      <c r="Q3426" s="8">
        <f t="shared" si="645"/>
        <v>22</v>
      </c>
      <c r="R3426" s="8">
        <f t="shared" si="646"/>
        <v>53.626644435989583</v>
      </c>
      <c r="S3426" s="8">
        <f t="shared" si="647"/>
        <v>54</v>
      </c>
      <c r="T3426" t="s">
        <v>175</v>
      </c>
    </row>
    <row r="3427" spans="1:20" x14ac:dyDescent="0.35">
      <c r="A3427" s="18" t="s">
        <v>6893</v>
      </c>
      <c r="B3427" s="18" t="s">
        <v>6894</v>
      </c>
      <c r="C3427" s="19">
        <v>56.05</v>
      </c>
      <c r="D3427" s="20">
        <f t="shared" si="636"/>
        <v>6.0806537391223362E-6</v>
      </c>
      <c r="E3427" s="10">
        <f>SUM($C$5:C3427)/SUM($C$5:$C$3941)</f>
        <v>0.99859565972938702</v>
      </c>
      <c r="F3427" t="str">
        <f t="shared" si="637"/>
        <v>C</v>
      </c>
      <c r="G3427" s="21">
        <v>2.95</v>
      </c>
      <c r="H3427" s="22">
        <f t="shared" si="638"/>
        <v>1.77</v>
      </c>
      <c r="I3427" s="23">
        <v>0.36538461538461542</v>
      </c>
      <c r="J3427" s="23">
        <v>1.5596486048911999</v>
      </c>
      <c r="K3427" s="24">
        <f t="shared" si="639"/>
        <v>4.2685119712811783</v>
      </c>
      <c r="L3427" t="str">
        <f t="shared" si="640"/>
        <v>Z</v>
      </c>
      <c r="M3427" s="10">
        <f t="shared" si="641"/>
        <v>0.9</v>
      </c>
      <c r="N3427" s="24">
        <f t="shared" si="642"/>
        <v>1.2815515655446006</v>
      </c>
      <c r="O3427" s="25">
        <f t="shared" si="643"/>
        <v>2.8266877994632864</v>
      </c>
      <c r="P3427" s="8">
        <f t="shared" si="644"/>
        <v>4</v>
      </c>
      <c r="Q3427" s="8">
        <f t="shared" si="645"/>
        <v>19</v>
      </c>
      <c r="R3427" s="8">
        <f t="shared" si="646"/>
        <v>46.334573002966501</v>
      </c>
      <c r="S3427" s="8">
        <f t="shared" si="647"/>
        <v>47</v>
      </c>
      <c r="T3427" t="s">
        <v>62</v>
      </c>
    </row>
    <row r="3428" spans="1:20" x14ac:dyDescent="0.35">
      <c r="A3428" s="18" t="s">
        <v>6895</v>
      </c>
      <c r="B3428" s="18" t="s">
        <v>6896</v>
      </c>
      <c r="C3428" s="19">
        <v>56.05</v>
      </c>
      <c r="D3428" s="20">
        <f t="shared" si="636"/>
        <v>6.0806537391223362E-6</v>
      </c>
      <c r="E3428" s="10">
        <f>SUM($C$5:C3428)/SUM($C$5:$C$3941)</f>
        <v>0.99860174038312621</v>
      </c>
      <c r="F3428" t="str">
        <f t="shared" si="637"/>
        <v>C</v>
      </c>
      <c r="G3428" s="21">
        <v>2.547727272727272</v>
      </c>
      <c r="H3428" s="22">
        <f t="shared" si="638"/>
        <v>1.5286363636363631</v>
      </c>
      <c r="I3428" s="23">
        <v>0.42307692307692307</v>
      </c>
      <c r="J3428" s="23">
        <v>1.3037826392606271</v>
      </c>
      <c r="K3428" s="24">
        <f t="shared" si="639"/>
        <v>3.0816680564342094</v>
      </c>
      <c r="L3428" t="str">
        <f t="shared" si="640"/>
        <v>Z</v>
      </c>
      <c r="M3428" s="10">
        <f t="shared" si="641"/>
        <v>0.9</v>
      </c>
      <c r="N3428" s="24">
        <f t="shared" si="642"/>
        <v>1.2815515655446006</v>
      </c>
      <c r="O3428" s="25">
        <f t="shared" si="643"/>
        <v>2.3629594948454096</v>
      </c>
      <c r="P3428" s="8">
        <f t="shared" si="644"/>
        <v>4</v>
      </c>
      <c r="Q3428" s="8">
        <f t="shared" si="645"/>
        <v>22</v>
      </c>
      <c r="R3428" s="8">
        <f t="shared" si="646"/>
        <v>53.650558213961219</v>
      </c>
      <c r="S3428" s="8">
        <f t="shared" si="647"/>
        <v>54</v>
      </c>
      <c r="T3428" t="s">
        <v>62</v>
      </c>
    </row>
    <row r="3429" spans="1:20" x14ac:dyDescent="0.35">
      <c r="A3429" s="18" t="s">
        <v>6897</v>
      </c>
      <c r="B3429" s="18" t="s">
        <v>6898</v>
      </c>
      <c r="C3429" s="19">
        <v>55.98</v>
      </c>
      <c r="D3429" s="20">
        <f t="shared" si="636"/>
        <v>6.0730597023384185E-6</v>
      </c>
      <c r="E3429" s="10">
        <f>SUM($C$5:C3429)/SUM($C$5:$C$3941)</f>
        <v>0.99860781344282867</v>
      </c>
      <c r="F3429" t="str">
        <f t="shared" si="637"/>
        <v>C</v>
      </c>
      <c r="G3429" s="21">
        <v>1.272272727272727</v>
      </c>
      <c r="H3429" s="22">
        <f t="shared" si="638"/>
        <v>0.76336363636363613</v>
      </c>
      <c r="I3429" s="23">
        <v>0.84615384615384615</v>
      </c>
      <c r="J3429" s="23">
        <v>2.0616442646359929</v>
      </c>
      <c r="K3429" s="24">
        <f t="shared" si="639"/>
        <v>2.4364886763879916</v>
      </c>
      <c r="L3429" t="str">
        <f t="shared" si="640"/>
        <v>Z</v>
      </c>
      <c r="M3429" s="10">
        <f t="shared" si="641"/>
        <v>0.9</v>
      </c>
      <c r="N3429" s="24">
        <f t="shared" si="642"/>
        <v>1.2815515655446006</v>
      </c>
      <c r="O3429" s="25">
        <f t="shared" si="643"/>
        <v>3.7364985108851179</v>
      </c>
      <c r="P3429" s="8">
        <f t="shared" si="644"/>
        <v>6</v>
      </c>
      <c r="Q3429" s="8">
        <f t="shared" si="645"/>
        <v>44</v>
      </c>
      <c r="R3429" s="8">
        <f t="shared" si="646"/>
        <v>107.36818262626427</v>
      </c>
      <c r="S3429" s="8">
        <f t="shared" si="647"/>
        <v>108</v>
      </c>
      <c r="T3429" t="s">
        <v>62</v>
      </c>
    </row>
    <row r="3430" spans="1:20" x14ac:dyDescent="0.35">
      <c r="A3430" s="18" t="s">
        <v>6899</v>
      </c>
      <c r="B3430" s="18" t="s">
        <v>6900</v>
      </c>
      <c r="C3430" s="19">
        <v>55.84</v>
      </c>
      <c r="D3430" s="20">
        <f t="shared" si="636"/>
        <v>6.0578716287705849E-6</v>
      </c>
      <c r="E3430" s="10">
        <f>SUM($C$5:C3430)/SUM($C$5:$C$3941)</f>
        <v>0.99861387131445734</v>
      </c>
      <c r="F3430" t="str">
        <f t="shared" si="637"/>
        <v>C</v>
      </c>
      <c r="G3430" s="21">
        <v>3.49</v>
      </c>
      <c r="H3430" s="22">
        <f t="shared" si="638"/>
        <v>2.0939999999999999</v>
      </c>
      <c r="I3430" s="23">
        <v>0.30769230769230771</v>
      </c>
      <c r="J3430" s="23">
        <v>1.094343057271572</v>
      </c>
      <c r="K3430" s="24">
        <f t="shared" si="639"/>
        <v>3.5566149361326089</v>
      </c>
      <c r="L3430" t="str">
        <f t="shared" si="640"/>
        <v>Z</v>
      </c>
      <c r="M3430" s="10">
        <f t="shared" si="641"/>
        <v>0.9</v>
      </c>
      <c r="N3430" s="24">
        <f t="shared" si="642"/>
        <v>1.2815515655446006</v>
      </c>
      <c r="O3430" s="25">
        <f t="shared" si="643"/>
        <v>1.9833737924785282</v>
      </c>
      <c r="P3430" s="8">
        <f t="shared" si="644"/>
        <v>3</v>
      </c>
      <c r="Q3430" s="8">
        <f t="shared" si="645"/>
        <v>16</v>
      </c>
      <c r="R3430" s="8">
        <f t="shared" si="646"/>
        <v>39.091888419595747</v>
      </c>
      <c r="S3430" s="8">
        <f t="shared" si="647"/>
        <v>40</v>
      </c>
      <c r="T3430" t="s">
        <v>175</v>
      </c>
    </row>
    <row r="3431" spans="1:20" x14ac:dyDescent="0.35">
      <c r="A3431" s="18" t="s">
        <v>6901</v>
      </c>
      <c r="B3431" s="18" t="s">
        <v>6902</v>
      </c>
      <c r="C3431" s="19">
        <v>55.8</v>
      </c>
      <c r="D3431" s="20">
        <f t="shared" si="636"/>
        <v>6.0535321791797739E-6</v>
      </c>
      <c r="E3431" s="10">
        <f>SUM($C$5:C3431)/SUM($C$5:$C$3941)</f>
        <v>0.99861992484663664</v>
      </c>
      <c r="F3431" t="str">
        <f t="shared" si="637"/>
        <v>C</v>
      </c>
      <c r="G3431" s="21">
        <v>4.6500000000000004</v>
      </c>
      <c r="H3431" s="22">
        <f t="shared" si="638"/>
        <v>2.79</v>
      </c>
      <c r="I3431" s="23">
        <v>0.23076923076923081</v>
      </c>
      <c r="J3431" s="23">
        <v>0.75706825178329873</v>
      </c>
      <c r="K3431" s="24">
        <f t="shared" si="639"/>
        <v>3.2806290910609608</v>
      </c>
      <c r="L3431" t="str">
        <f t="shared" si="640"/>
        <v>Z</v>
      </c>
      <c r="M3431" s="10">
        <f t="shared" si="641"/>
        <v>0.9</v>
      </c>
      <c r="N3431" s="24">
        <f t="shared" si="642"/>
        <v>1.2815515655446006</v>
      </c>
      <c r="O3431" s="25">
        <f t="shared" si="643"/>
        <v>1.3721011155754117</v>
      </c>
      <c r="P3431" s="8">
        <f t="shared" si="644"/>
        <v>2</v>
      </c>
      <c r="Q3431" s="8">
        <f t="shared" si="645"/>
        <v>12.000000000000002</v>
      </c>
      <c r="R3431" s="8">
        <f t="shared" si="646"/>
        <v>29.329423004270659</v>
      </c>
      <c r="S3431" s="8">
        <f t="shared" si="647"/>
        <v>30</v>
      </c>
      <c r="T3431" t="s">
        <v>62</v>
      </c>
    </row>
    <row r="3432" spans="1:20" x14ac:dyDescent="0.35">
      <c r="A3432" s="18" t="s">
        <v>6903</v>
      </c>
      <c r="B3432" s="18" t="s">
        <v>6904</v>
      </c>
      <c r="C3432" s="19">
        <v>55.56</v>
      </c>
      <c r="D3432" s="20">
        <f t="shared" si="636"/>
        <v>6.0274954816349159E-6</v>
      </c>
      <c r="E3432" s="10">
        <f>SUM($C$5:C3432)/SUM($C$5:$C$3941)</f>
        <v>0.99862595234211837</v>
      </c>
      <c r="F3432" t="str">
        <f t="shared" si="637"/>
        <v>C</v>
      </c>
      <c r="G3432" s="21">
        <v>0.38853146853146853</v>
      </c>
      <c r="H3432" s="22">
        <f t="shared" si="638"/>
        <v>0.2331188811188811</v>
      </c>
      <c r="I3432" s="23">
        <v>2.75</v>
      </c>
      <c r="J3432" s="23">
        <v>13.898617507775761</v>
      </c>
      <c r="K3432" s="24">
        <f t="shared" si="639"/>
        <v>5.054042730100277</v>
      </c>
      <c r="L3432" t="str">
        <f t="shared" si="640"/>
        <v>Z</v>
      </c>
      <c r="M3432" s="10">
        <f t="shared" si="641"/>
        <v>0.9</v>
      </c>
      <c r="N3432" s="24">
        <f t="shared" si="642"/>
        <v>1.2815515655446006</v>
      </c>
      <c r="O3432" s="25">
        <f t="shared" si="643"/>
        <v>25.189682095972646</v>
      </c>
      <c r="P3432" s="8">
        <f t="shared" si="644"/>
        <v>31</v>
      </c>
      <c r="Q3432" s="8">
        <f t="shared" si="645"/>
        <v>143</v>
      </c>
      <c r="R3432" s="8">
        <f t="shared" si="646"/>
        <v>350.2630229772746</v>
      </c>
      <c r="S3432" s="8">
        <f t="shared" si="647"/>
        <v>351</v>
      </c>
      <c r="T3432" t="s">
        <v>62</v>
      </c>
    </row>
    <row r="3433" spans="1:20" x14ac:dyDescent="0.35">
      <c r="A3433" s="18" t="s">
        <v>6905</v>
      </c>
      <c r="B3433" s="18" t="s">
        <v>6906</v>
      </c>
      <c r="C3433" s="19">
        <v>55.2</v>
      </c>
      <c r="D3433" s="20">
        <f t="shared" si="636"/>
        <v>5.9884404353176267E-6</v>
      </c>
      <c r="E3433" s="10">
        <f>SUM($C$5:C3433)/SUM($C$5:$C$3941)</f>
        <v>0.99863194078255357</v>
      </c>
      <c r="F3433" t="str">
        <f t="shared" si="637"/>
        <v>C</v>
      </c>
      <c r="G3433" s="21">
        <v>4.2461538461538462</v>
      </c>
      <c r="H3433" s="22">
        <f t="shared" si="638"/>
        <v>2.5476923076923077</v>
      </c>
      <c r="I3433" s="23">
        <v>0.25</v>
      </c>
      <c r="J3433" s="23">
        <v>0.71056453667792463</v>
      </c>
      <c r="K3433" s="24">
        <f t="shared" si="639"/>
        <v>2.8422581467116985</v>
      </c>
      <c r="L3433" t="str">
        <f t="shared" si="640"/>
        <v>Z</v>
      </c>
      <c r="M3433" s="10">
        <f t="shared" si="641"/>
        <v>0.9</v>
      </c>
      <c r="N3433" s="24">
        <f t="shared" si="642"/>
        <v>1.2815515655446006</v>
      </c>
      <c r="O3433" s="25">
        <f t="shared" si="643"/>
        <v>1.2878183587378564</v>
      </c>
      <c r="P3433" s="8">
        <f t="shared" si="644"/>
        <v>2</v>
      </c>
      <c r="Q3433" s="8">
        <f t="shared" si="645"/>
        <v>13</v>
      </c>
      <c r="R3433" s="8">
        <f t="shared" si="646"/>
        <v>31.945757166894378</v>
      </c>
      <c r="S3433" s="8">
        <f t="shared" si="647"/>
        <v>32</v>
      </c>
      <c r="T3433" t="s">
        <v>62</v>
      </c>
    </row>
    <row r="3434" spans="1:20" x14ac:dyDescent="0.35">
      <c r="A3434" s="18" t="s">
        <v>6907</v>
      </c>
      <c r="B3434" s="18" t="s">
        <v>6908</v>
      </c>
      <c r="C3434" s="19">
        <v>55</v>
      </c>
      <c r="D3434" s="20">
        <f t="shared" si="636"/>
        <v>5.9667431873635771E-6</v>
      </c>
      <c r="E3434" s="10">
        <f>SUM($C$5:C3434)/SUM($C$5:$C$3941)</f>
        <v>0.99863790752574089</v>
      </c>
      <c r="F3434" t="str">
        <f t="shared" si="637"/>
        <v>C</v>
      </c>
      <c r="G3434" s="21">
        <v>0.26570048309178751</v>
      </c>
      <c r="H3434" s="22">
        <f t="shared" si="638"/>
        <v>0.15942028985507251</v>
      </c>
      <c r="I3434" s="23">
        <v>3.9807692307692308</v>
      </c>
      <c r="J3434" s="23">
        <v>6.4912924620644148</v>
      </c>
      <c r="K3434" s="24">
        <f t="shared" si="639"/>
        <v>1.6306628407118335</v>
      </c>
      <c r="L3434" t="str">
        <f t="shared" si="640"/>
        <v>Y</v>
      </c>
      <c r="M3434" s="10">
        <f t="shared" si="641"/>
        <v>0.9</v>
      </c>
      <c r="N3434" s="24">
        <f t="shared" si="642"/>
        <v>1.2815515655446006</v>
      </c>
      <c r="O3434" s="25">
        <f t="shared" si="643"/>
        <v>11.764737997855283</v>
      </c>
      <c r="P3434" s="8">
        <f t="shared" si="644"/>
        <v>20</v>
      </c>
      <c r="Q3434" s="8">
        <f t="shared" si="645"/>
        <v>207</v>
      </c>
      <c r="R3434" s="8">
        <f t="shared" si="646"/>
        <v>509.59877265443743</v>
      </c>
      <c r="S3434" s="8">
        <f t="shared" si="647"/>
        <v>510</v>
      </c>
      <c r="T3434" t="s">
        <v>62</v>
      </c>
    </row>
    <row r="3435" spans="1:20" x14ac:dyDescent="0.35">
      <c r="A3435" s="18" t="s">
        <v>6909</v>
      </c>
      <c r="B3435" s="18" t="s">
        <v>6910</v>
      </c>
      <c r="C3435" s="19">
        <v>54.6</v>
      </c>
      <c r="D3435" s="20">
        <f t="shared" si="636"/>
        <v>5.9233486914554786E-6</v>
      </c>
      <c r="E3435" s="10">
        <f>SUM($C$5:C3435)/SUM($C$5:$C$3941)</f>
        <v>0.99864383087443231</v>
      </c>
      <c r="F3435" t="str">
        <f t="shared" si="637"/>
        <v>C</v>
      </c>
      <c r="G3435" s="21">
        <v>0.42</v>
      </c>
      <c r="H3435" s="22">
        <f t="shared" si="638"/>
        <v>0.252</v>
      </c>
      <c r="I3435" s="23">
        <v>2.5</v>
      </c>
      <c r="J3435" s="23">
        <v>8.4910564251856364</v>
      </c>
      <c r="K3435" s="24">
        <f t="shared" si="639"/>
        <v>3.3964225700742547</v>
      </c>
      <c r="L3435" t="str">
        <f t="shared" si="640"/>
        <v>Z</v>
      </c>
      <c r="M3435" s="10">
        <f t="shared" si="641"/>
        <v>0.9</v>
      </c>
      <c r="N3435" s="24">
        <f t="shared" si="642"/>
        <v>1.2815515655446006</v>
      </c>
      <c r="O3435" s="25">
        <f t="shared" si="643"/>
        <v>15.389085417289184</v>
      </c>
      <c r="P3435" s="8">
        <f t="shared" si="644"/>
        <v>21</v>
      </c>
      <c r="Q3435" s="8">
        <f t="shared" si="645"/>
        <v>130</v>
      </c>
      <c r="R3435" s="8">
        <f t="shared" si="646"/>
        <v>321.20803721981054</v>
      </c>
      <c r="S3435" s="8">
        <f t="shared" si="647"/>
        <v>322</v>
      </c>
      <c r="T3435" t="s">
        <v>175</v>
      </c>
    </row>
    <row r="3436" spans="1:20" x14ac:dyDescent="0.35">
      <c r="A3436" s="18" t="s">
        <v>6911</v>
      </c>
      <c r="B3436" s="18" t="s">
        <v>6912</v>
      </c>
      <c r="C3436" s="19">
        <v>54.52</v>
      </c>
      <c r="D3436" s="20">
        <f t="shared" si="636"/>
        <v>5.9146697922738593E-6</v>
      </c>
      <c r="E3436" s="10">
        <f>SUM($C$5:C3436)/SUM($C$5:$C$3941)</f>
        <v>0.99864974554422459</v>
      </c>
      <c r="F3436" t="str">
        <f t="shared" si="637"/>
        <v>C</v>
      </c>
      <c r="G3436" s="21">
        <v>9.086666666666666</v>
      </c>
      <c r="H3436" s="22">
        <f t="shared" si="638"/>
        <v>5.4519999999999991</v>
      </c>
      <c r="I3436" s="23">
        <v>0.1153846153846154</v>
      </c>
      <c r="J3436" s="23">
        <v>0.37853412589164942</v>
      </c>
      <c r="K3436" s="24">
        <f t="shared" si="639"/>
        <v>3.2806290910609612</v>
      </c>
      <c r="L3436" t="str">
        <f t="shared" si="640"/>
        <v>Z</v>
      </c>
      <c r="M3436" s="10">
        <f t="shared" si="641"/>
        <v>0.9</v>
      </c>
      <c r="N3436" s="24">
        <f t="shared" si="642"/>
        <v>1.2815515655446006</v>
      </c>
      <c r="O3436" s="25">
        <f t="shared" si="643"/>
        <v>0.68605055778770596</v>
      </c>
      <c r="P3436" s="8">
        <f t="shared" si="644"/>
        <v>1</v>
      </c>
      <c r="Q3436" s="8">
        <f t="shared" si="645"/>
        <v>6.0000000000000009</v>
      </c>
      <c r="R3436" s="8">
        <f t="shared" si="646"/>
        <v>14.835859078602319</v>
      </c>
      <c r="S3436" s="8">
        <f t="shared" si="647"/>
        <v>15</v>
      </c>
      <c r="T3436" t="s">
        <v>62</v>
      </c>
    </row>
    <row r="3437" spans="1:20" x14ac:dyDescent="0.35">
      <c r="A3437" s="18" t="s">
        <v>6913</v>
      </c>
      <c r="B3437" s="18" t="s">
        <v>6914</v>
      </c>
      <c r="C3437" s="19">
        <v>54.45</v>
      </c>
      <c r="D3437" s="20">
        <f t="shared" si="636"/>
        <v>5.9070757554899416E-6</v>
      </c>
      <c r="E3437" s="10">
        <f>SUM($C$5:C3437)/SUM($C$5:$C$3941)</f>
        <v>0.99865565261998002</v>
      </c>
      <c r="F3437" t="str">
        <f t="shared" si="637"/>
        <v>C</v>
      </c>
      <c r="G3437" s="21">
        <v>1.65</v>
      </c>
      <c r="H3437" s="22">
        <f t="shared" si="638"/>
        <v>0.98999999999999988</v>
      </c>
      <c r="I3437" s="23">
        <v>0.63461538461538458</v>
      </c>
      <c r="J3437" s="23">
        <v>2.2407005745651758</v>
      </c>
      <c r="K3437" s="24">
        <f t="shared" si="639"/>
        <v>3.5308009053754286</v>
      </c>
      <c r="L3437" t="str">
        <f t="shared" si="640"/>
        <v>Z</v>
      </c>
      <c r="M3437" s="10">
        <f t="shared" si="641"/>
        <v>0.9</v>
      </c>
      <c r="N3437" s="24">
        <f t="shared" si="642"/>
        <v>1.2815515655446006</v>
      </c>
      <c r="O3437" s="25">
        <f t="shared" si="643"/>
        <v>4.0610179475751833</v>
      </c>
      <c r="P3437" s="8">
        <f t="shared" si="644"/>
        <v>6</v>
      </c>
      <c r="Q3437" s="8">
        <f t="shared" si="645"/>
        <v>33</v>
      </c>
      <c r="R3437" s="8">
        <f t="shared" si="646"/>
        <v>81.649658092772611</v>
      </c>
      <c r="S3437" s="8">
        <f t="shared" si="647"/>
        <v>82</v>
      </c>
      <c r="T3437" t="s">
        <v>175</v>
      </c>
    </row>
    <row r="3438" spans="1:20" x14ac:dyDescent="0.35">
      <c r="A3438" s="18" t="s">
        <v>6915</v>
      </c>
      <c r="B3438" s="18" t="s">
        <v>6916</v>
      </c>
      <c r="C3438" s="19">
        <v>54.4</v>
      </c>
      <c r="D3438" s="20">
        <f t="shared" si="636"/>
        <v>5.901651443501429E-6</v>
      </c>
      <c r="E3438" s="10">
        <f>SUM($C$5:C3438)/SUM($C$5:$C$3941)</f>
        <v>0.99866155427142356</v>
      </c>
      <c r="F3438" t="str">
        <f t="shared" si="637"/>
        <v>C</v>
      </c>
      <c r="G3438" s="21">
        <v>0.85</v>
      </c>
      <c r="H3438" s="22">
        <f t="shared" si="638"/>
        <v>0.51</v>
      </c>
      <c r="I3438" s="23">
        <v>1.2307692307692311</v>
      </c>
      <c r="J3438" s="23">
        <v>2.8670910626256072</v>
      </c>
      <c r="K3438" s="24">
        <f t="shared" si="639"/>
        <v>2.3295114883833055</v>
      </c>
      <c r="L3438" t="str">
        <f t="shared" si="640"/>
        <v>Z</v>
      </c>
      <c r="M3438" s="10">
        <f t="shared" si="641"/>
        <v>0.9</v>
      </c>
      <c r="N3438" s="24">
        <f t="shared" si="642"/>
        <v>1.2815515655446006</v>
      </c>
      <c r="O3438" s="25">
        <f t="shared" si="643"/>
        <v>5.1962803039466632</v>
      </c>
      <c r="P3438" s="8">
        <f t="shared" si="644"/>
        <v>8</v>
      </c>
      <c r="Q3438" s="8">
        <f t="shared" si="645"/>
        <v>64.000000000000014</v>
      </c>
      <c r="R3438" s="8">
        <f t="shared" si="646"/>
        <v>158.42360687626791</v>
      </c>
      <c r="S3438" s="8">
        <f t="shared" si="647"/>
        <v>159</v>
      </c>
      <c r="T3438" t="s">
        <v>62</v>
      </c>
    </row>
    <row r="3439" spans="1:20" x14ac:dyDescent="0.35">
      <c r="A3439" s="18" t="s">
        <v>6917</v>
      </c>
      <c r="B3439" s="18" t="s">
        <v>6918</v>
      </c>
      <c r="C3439" s="19">
        <v>54.32</v>
      </c>
      <c r="D3439" s="20">
        <f t="shared" si="636"/>
        <v>5.8929725443198097E-6</v>
      </c>
      <c r="E3439" s="10">
        <f>SUM($C$5:C3439)/SUM($C$5:$C$3941)</f>
        <v>0.99866744724396783</v>
      </c>
      <c r="F3439" t="str">
        <f t="shared" si="637"/>
        <v>C</v>
      </c>
      <c r="G3439" s="21">
        <v>1.5088888888888889</v>
      </c>
      <c r="H3439" s="22">
        <f t="shared" si="638"/>
        <v>0.90533333333333332</v>
      </c>
      <c r="I3439" s="23">
        <v>0.69230769230769229</v>
      </c>
      <c r="J3439" s="23">
        <v>2.3642638578939512</v>
      </c>
      <c r="K3439" s="24">
        <f t="shared" si="639"/>
        <v>3.4150477947357074</v>
      </c>
      <c r="L3439" t="str">
        <f t="shared" si="640"/>
        <v>Z</v>
      </c>
      <c r="M3439" s="10">
        <f t="shared" si="641"/>
        <v>0.9</v>
      </c>
      <c r="N3439" s="24">
        <f t="shared" si="642"/>
        <v>1.2815515655446006</v>
      </c>
      <c r="O3439" s="25">
        <f t="shared" si="643"/>
        <v>4.2849625106977465</v>
      </c>
      <c r="P3439" s="8">
        <f t="shared" si="644"/>
        <v>6</v>
      </c>
      <c r="Q3439" s="8">
        <f t="shared" si="645"/>
        <v>36</v>
      </c>
      <c r="R3439" s="8">
        <f t="shared" si="646"/>
        <v>89.178875695972096</v>
      </c>
      <c r="S3439" s="8">
        <f t="shared" si="647"/>
        <v>90</v>
      </c>
      <c r="T3439" t="s">
        <v>62</v>
      </c>
    </row>
    <row r="3440" spans="1:20" x14ac:dyDescent="0.35">
      <c r="A3440" s="18" t="s">
        <v>6919</v>
      </c>
      <c r="B3440" s="18" t="s">
        <v>6920</v>
      </c>
      <c r="C3440" s="19">
        <v>53.87</v>
      </c>
      <c r="D3440" s="20">
        <f t="shared" si="636"/>
        <v>5.8441537364231978E-6</v>
      </c>
      <c r="E3440" s="10">
        <f>SUM($C$5:C3440)/SUM($C$5:$C$3941)</f>
        <v>0.99867329139770422</v>
      </c>
      <c r="F3440" t="str">
        <f t="shared" si="637"/>
        <v>C</v>
      </c>
      <c r="G3440" s="21">
        <v>1.737741935483871</v>
      </c>
      <c r="H3440" s="22">
        <f t="shared" si="638"/>
        <v>1.0426451612903225</v>
      </c>
      <c r="I3440" s="23">
        <v>0.59615384615384615</v>
      </c>
      <c r="J3440" s="23">
        <v>2.0413338140963511</v>
      </c>
      <c r="K3440" s="24">
        <f t="shared" si="639"/>
        <v>3.4241728494519439</v>
      </c>
      <c r="L3440" t="str">
        <f t="shared" si="640"/>
        <v>Z</v>
      </c>
      <c r="M3440" s="10">
        <f t="shared" si="641"/>
        <v>0.9</v>
      </c>
      <c r="N3440" s="24">
        <f t="shared" si="642"/>
        <v>1.2815515655446006</v>
      </c>
      <c r="O3440" s="25">
        <f t="shared" si="643"/>
        <v>3.6996881020776717</v>
      </c>
      <c r="P3440" s="8">
        <f t="shared" si="644"/>
        <v>5</v>
      </c>
      <c r="Q3440" s="8">
        <f t="shared" si="645"/>
        <v>31</v>
      </c>
      <c r="R3440" s="8">
        <f t="shared" si="646"/>
        <v>77.112996356266976</v>
      </c>
      <c r="S3440" s="8">
        <f t="shared" si="647"/>
        <v>78</v>
      </c>
      <c r="T3440" t="s">
        <v>62</v>
      </c>
    </row>
    <row r="3441" spans="1:20" x14ac:dyDescent="0.35">
      <c r="A3441" s="18" t="s">
        <v>6921</v>
      </c>
      <c r="B3441" s="18" t="s">
        <v>6922</v>
      </c>
      <c r="C3441" s="19">
        <v>53.82</v>
      </c>
      <c r="D3441" s="20">
        <f t="shared" si="636"/>
        <v>5.838729424434686E-6</v>
      </c>
      <c r="E3441" s="10">
        <f>SUM($C$5:C3441)/SUM($C$5:$C$3941)</f>
        <v>0.99867913012712872</v>
      </c>
      <c r="F3441" t="str">
        <f t="shared" si="637"/>
        <v>C</v>
      </c>
      <c r="G3441" s="21">
        <v>0.37636363636363629</v>
      </c>
      <c r="H3441" s="22">
        <f t="shared" si="638"/>
        <v>0.22581818181818175</v>
      </c>
      <c r="I3441" s="23">
        <v>2.75</v>
      </c>
      <c r="J3441" s="23">
        <v>9.3993637665368759</v>
      </c>
      <c r="K3441" s="24">
        <f t="shared" si="639"/>
        <v>3.4179504605588638</v>
      </c>
      <c r="L3441" t="str">
        <f t="shared" si="640"/>
        <v>Z</v>
      </c>
      <c r="M3441" s="10">
        <f t="shared" si="641"/>
        <v>0.9</v>
      </c>
      <c r="N3441" s="24">
        <f t="shared" si="642"/>
        <v>1.2815515655446006</v>
      </c>
      <c r="O3441" s="25">
        <f t="shared" si="643"/>
        <v>17.035290384169908</v>
      </c>
      <c r="P3441" s="8">
        <f t="shared" si="644"/>
        <v>23</v>
      </c>
      <c r="Q3441" s="8">
        <f t="shared" si="645"/>
        <v>143</v>
      </c>
      <c r="R3441" s="8">
        <f t="shared" si="646"/>
        <v>355.87998483630037</v>
      </c>
      <c r="S3441" s="8">
        <f t="shared" si="647"/>
        <v>356</v>
      </c>
      <c r="T3441" t="s">
        <v>62</v>
      </c>
    </row>
    <row r="3442" spans="1:20" x14ac:dyDescent="0.35">
      <c r="A3442" s="18" t="s">
        <v>6923</v>
      </c>
      <c r="B3442" s="18" t="s">
        <v>6924</v>
      </c>
      <c r="C3442" s="19">
        <v>53.58</v>
      </c>
      <c r="D3442" s="20">
        <f t="shared" si="636"/>
        <v>5.8126927268898263E-6</v>
      </c>
      <c r="E3442" s="10">
        <f>SUM($C$5:C3442)/SUM($C$5:$C$3941)</f>
        <v>0.99868494281985554</v>
      </c>
      <c r="F3442" t="str">
        <f t="shared" si="637"/>
        <v>C</v>
      </c>
      <c r="G3442" s="21">
        <v>0.38</v>
      </c>
      <c r="H3442" s="22">
        <f t="shared" si="638"/>
        <v>0.22799999999999998</v>
      </c>
      <c r="I3442" s="23">
        <v>2.7115384615384621</v>
      </c>
      <c r="J3442" s="23">
        <v>19.55318191693933</v>
      </c>
      <c r="K3442" s="24">
        <f t="shared" si="639"/>
        <v>7.2111025509279782</v>
      </c>
      <c r="L3442" t="str">
        <f t="shared" si="640"/>
        <v>Z</v>
      </c>
      <c r="M3442" s="10">
        <f t="shared" si="641"/>
        <v>0.9</v>
      </c>
      <c r="N3442" s="24">
        <f t="shared" si="642"/>
        <v>1.2815515655446006</v>
      </c>
      <c r="O3442" s="25">
        <f t="shared" si="643"/>
        <v>35.437944542100375</v>
      </c>
      <c r="P3442" s="8">
        <f t="shared" si="644"/>
        <v>41</v>
      </c>
      <c r="Q3442" s="8">
        <f t="shared" si="645"/>
        <v>141.00000000000003</v>
      </c>
      <c r="R3442" s="8">
        <f t="shared" si="646"/>
        <v>351.68766046922349</v>
      </c>
      <c r="S3442" s="8">
        <f t="shared" si="647"/>
        <v>352</v>
      </c>
      <c r="T3442" t="s">
        <v>175</v>
      </c>
    </row>
    <row r="3443" spans="1:20" x14ac:dyDescent="0.35">
      <c r="A3443" s="18" t="s">
        <v>6925</v>
      </c>
      <c r="B3443" s="18" t="s">
        <v>6926</v>
      </c>
      <c r="C3443" s="19">
        <v>53.4</v>
      </c>
      <c r="D3443" s="20">
        <f t="shared" si="636"/>
        <v>5.7931652037311817E-6</v>
      </c>
      <c r="E3443" s="10">
        <f>SUM($C$5:C3443)/SUM($C$5:$C$3941)</f>
        <v>0.99869073598505931</v>
      </c>
      <c r="F3443" t="str">
        <f t="shared" si="637"/>
        <v>C</v>
      </c>
      <c r="G3443" s="21">
        <v>2.4272727272727268</v>
      </c>
      <c r="H3443" s="22">
        <f t="shared" si="638"/>
        <v>1.4563636363636361</v>
      </c>
      <c r="I3443" s="23">
        <v>0.42307692307692307</v>
      </c>
      <c r="J3443" s="23">
        <v>1.318736083040088</v>
      </c>
      <c r="K3443" s="24">
        <f t="shared" si="639"/>
        <v>3.1170125599129355</v>
      </c>
      <c r="L3443" t="str">
        <f t="shared" si="640"/>
        <v>Z</v>
      </c>
      <c r="M3443" s="10">
        <f t="shared" si="641"/>
        <v>0.9</v>
      </c>
      <c r="N3443" s="24">
        <f t="shared" si="642"/>
        <v>1.2815515655446006</v>
      </c>
      <c r="O3443" s="25">
        <f t="shared" si="643"/>
        <v>2.3900609310014795</v>
      </c>
      <c r="P3443" s="8">
        <f t="shared" si="644"/>
        <v>4</v>
      </c>
      <c r="Q3443" s="8">
        <f t="shared" si="645"/>
        <v>22</v>
      </c>
      <c r="R3443" s="8">
        <f t="shared" si="646"/>
        <v>54.965657193029848</v>
      </c>
      <c r="S3443" s="8">
        <f t="shared" si="647"/>
        <v>55</v>
      </c>
      <c r="T3443" t="s">
        <v>62</v>
      </c>
    </row>
    <row r="3444" spans="1:20" x14ac:dyDescent="0.35">
      <c r="A3444" s="18" t="s">
        <v>6927</v>
      </c>
      <c r="B3444" s="18" t="s">
        <v>6928</v>
      </c>
      <c r="C3444" s="19">
        <v>53.35</v>
      </c>
      <c r="D3444" s="20">
        <f t="shared" si="636"/>
        <v>5.7877408917426699E-6</v>
      </c>
      <c r="E3444" s="10">
        <f>SUM($C$5:C3444)/SUM($C$5:$C$3941)</f>
        <v>0.99869652372595108</v>
      </c>
      <c r="F3444" t="str">
        <f t="shared" si="637"/>
        <v>C</v>
      </c>
      <c r="G3444" s="21">
        <v>0.55000000000000004</v>
      </c>
      <c r="H3444" s="22">
        <f t="shared" si="638"/>
        <v>0.33</v>
      </c>
      <c r="I3444" s="23">
        <v>1.865384615384615</v>
      </c>
      <c r="J3444" s="23">
        <v>4.0294447929418924</v>
      </c>
      <c r="K3444" s="24">
        <f t="shared" si="639"/>
        <v>2.1601147343606026</v>
      </c>
      <c r="L3444" t="str">
        <f t="shared" si="640"/>
        <v>Z</v>
      </c>
      <c r="M3444" s="10">
        <f t="shared" si="641"/>
        <v>0.9</v>
      </c>
      <c r="N3444" s="24">
        <f t="shared" si="642"/>
        <v>1.2815515655446006</v>
      </c>
      <c r="O3444" s="25">
        <f t="shared" si="643"/>
        <v>7.3029157972505434</v>
      </c>
      <c r="P3444" s="8">
        <f t="shared" si="644"/>
        <v>12</v>
      </c>
      <c r="Q3444" s="8">
        <f t="shared" si="645"/>
        <v>96.999999999999972</v>
      </c>
      <c r="R3444" s="8">
        <f t="shared" si="646"/>
        <v>242.46211825330315</v>
      </c>
      <c r="S3444" s="8">
        <f t="shared" si="647"/>
        <v>243</v>
      </c>
      <c r="T3444" t="s">
        <v>175</v>
      </c>
    </row>
    <row r="3445" spans="1:20" x14ac:dyDescent="0.35">
      <c r="A3445" s="18" t="s">
        <v>6929</v>
      </c>
      <c r="B3445" s="18" t="s">
        <v>6930</v>
      </c>
      <c r="C3445" s="19">
        <v>53.34</v>
      </c>
      <c r="D3445" s="20">
        <f t="shared" si="636"/>
        <v>5.7866560293449674E-6</v>
      </c>
      <c r="E3445" s="10">
        <f>SUM($C$5:C3445)/SUM($C$5:$C$3941)</f>
        <v>0.99870231038198032</v>
      </c>
      <c r="F3445" t="str">
        <f t="shared" si="637"/>
        <v>C</v>
      </c>
      <c r="G3445" s="21">
        <v>0.21</v>
      </c>
      <c r="H3445" s="22">
        <f t="shared" si="638"/>
        <v>0.126</v>
      </c>
      <c r="I3445" s="23">
        <v>4.884615384615385</v>
      </c>
      <c r="J3445" s="23">
        <v>9.9185977941497168</v>
      </c>
      <c r="K3445" s="24">
        <f t="shared" si="639"/>
        <v>2.0305790759676583</v>
      </c>
      <c r="L3445" t="str">
        <f t="shared" si="640"/>
        <v>Z</v>
      </c>
      <c r="M3445" s="10">
        <f t="shared" si="641"/>
        <v>0.9</v>
      </c>
      <c r="N3445" s="24">
        <f t="shared" si="642"/>
        <v>1.2815515655446006</v>
      </c>
      <c r="O3445" s="25">
        <f t="shared" si="643"/>
        <v>17.97634369984404</v>
      </c>
      <c r="P3445" s="8">
        <f t="shared" si="644"/>
        <v>28</v>
      </c>
      <c r="Q3445" s="8">
        <f t="shared" si="645"/>
        <v>254.00000000000003</v>
      </c>
      <c r="R3445" s="8">
        <f t="shared" si="646"/>
        <v>634.96031622031569</v>
      </c>
      <c r="S3445" s="8">
        <f t="shared" si="647"/>
        <v>635</v>
      </c>
      <c r="T3445" t="s">
        <v>62</v>
      </c>
    </row>
    <row r="3446" spans="1:20" x14ac:dyDescent="0.35">
      <c r="A3446" s="18" t="s">
        <v>6931</v>
      </c>
      <c r="B3446" s="18" t="s">
        <v>6932</v>
      </c>
      <c r="C3446" s="19">
        <v>53.25</v>
      </c>
      <c r="D3446" s="20">
        <f t="shared" si="636"/>
        <v>5.7768922677656455E-6</v>
      </c>
      <c r="E3446" s="10">
        <f>SUM($C$5:C3446)/SUM($C$5:$C$3941)</f>
        <v>0.99870808727424809</v>
      </c>
      <c r="F3446" t="str">
        <f t="shared" si="637"/>
        <v>C</v>
      </c>
      <c r="G3446" s="21">
        <v>2.958333333333333</v>
      </c>
      <c r="H3446" s="22">
        <f t="shared" si="638"/>
        <v>1.7749999999999997</v>
      </c>
      <c r="I3446" s="23">
        <v>0.34615384615384609</v>
      </c>
      <c r="J3446" s="23">
        <v>0.86056560025244921</v>
      </c>
      <c r="K3446" s="24">
        <f t="shared" si="639"/>
        <v>2.4860784007292982</v>
      </c>
      <c r="L3446" t="str">
        <f t="shared" si="640"/>
        <v>Z</v>
      </c>
      <c r="M3446" s="10">
        <f t="shared" si="641"/>
        <v>0.9</v>
      </c>
      <c r="N3446" s="24">
        <f t="shared" si="642"/>
        <v>1.2815515655446006</v>
      </c>
      <c r="O3446" s="25">
        <f t="shared" si="643"/>
        <v>1.5596784270781885</v>
      </c>
      <c r="P3446" s="8">
        <f t="shared" si="644"/>
        <v>3</v>
      </c>
      <c r="Q3446" s="8">
        <f t="shared" si="645"/>
        <v>17.999999999999996</v>
      </c>
      <c r="R3446" s="8">
        <f t="shared" si="646"/>
        <v>45.035197502448092</v>
      </c>
      <c r="S3446" s="8">
        <f t="shared" si="647"/>
        <v>46</v>
      </c>
      <c r="T3446" t="s">
        <v>62</v>
      </c>
    </row>
    <row r="3447" spans="1:20" x14ac:dyDescent="0.35">
      <c r="A3447" s="18" t="s">
        <v>6933</v>
      </c>
      <c r="B3447" s="18" t="s">
        <v>6934</v>
      </c>
      <c r="C3447" s="19">
        <v>53.2</v>
      </c>
      <c r="D3447" s="20">
        <f t="shared" si="636"/>
        <v>5.7714679557771329E-6</v>
      </c>
      <c r="E3447" s="10">
        <f>SUM($C$5:C3447)/SUM($C$5:$C$3941)</f>
        <v>0.99871385874220386</v>
      </c>
      <c r="F3447" t="str">
        <f t="shared" si="637"/>
        <v>C</v>
      </c>
      <c r="G3447" s="21">
        <v>0.19</v>
      </c>
      <c r="H3447" s="22">
        <f t="shared" si="638"/>
        <v>0.11399999999999999</v>
      </c>
      <c r="I3447" s="23">
        <v>5.384615384615385</v>
      </c>
      <c r="J3447" s="23">
        <v>11.757607209808921</v>
      </c>
      <c r="K3447" s="24">
        <f t="shared" si="639"/>
        <v>2.1835556246787995</v>
      </c>
      <c r="L3447" t="str">
        <f t="shared" si="640"/>
        <v>Z</v>
      </c>
      <c r="M3447" s="10">
        <f t="shared" si="641"/>
        <v>0.9</v>
      </c>
      <c r="N3447" s="24">
        <f t="shared" si="642"/>
        <v>1.2815515655446006</v>
      </c>
      <c r="O3447" s="25">
        <f t="shared" si="643"/>
        <v>21.30934157003071</v>
      </c>
      <c r="P3447" s="8">
        <f t="shared" si="644"/>
        <v>33</v>
      </c>
      <c r="Q3447" s="8">
        <f t="shared" si="645"/>
        <v>280</v>
      </c>
      <c r="R3447" s="8">
        <f t="shared" si="646"/>
        <v>700.87664405046246</v>
      </c>
      <c r="S3447" s="8">
        <f t="shared" si="647"/>
        <v>701</v>
      </c>
      <c r="T3447" t="s">
        <v>62</v>
      </c>
    </row>
    <row r="3448" spans="1:20" x14ac:dyDescent="0.35">
      <c r="A3448" s="18" t="s">
        <v>6935</v>
      </c>
      <c r="B3448" s="18" t="s">
        <v>6936</v>
      </c>
      <c r="C3448" s="19">
        <v>53.11</v>
      </c>
      <c r="D3448" s="20">
        <f t="shared" si="636"/>
        <v>5.7617041941978101E-6</v>
      </c>
      <c r="E3448" s="10">
        <f>SUM($C$5:C3448)/SUM($C$5:$C$3941)</f>
        <v>0.99871962044639795</v>
      </c>
      <c r="F3448" t="str">
        <f t="shared" si="637"/>
        <v>C</v>
      </c>
      <c r="G3448" s="21">
        <v>2.9505555555555558</v>
      </c>
      <c r="H3448" s="22">
        <f t="shared" si="638"/>
        <v>1.7703333333333335</v>
      </c>
      <c r="I3448" s="23">
        <v>0.34615384615384609</v>
      </c>
      <c r="J3448" s="23">
        <v>1.2188811228145029</v>
      </c>
      <c r="K3448" s="24">
        <f t="shared" si="639"/>
        <v>3.521212132575231</v>
      </c>
      <c r="L3448" t="str">
        <f t="shared" si="640"/>
        <v>Z</v>
      </c>
      <c r="M3448" s="10">
        <f t="shared" si="641"/>
        <v>0.9</v>
      </c>
      <c r="N3448" s="24">
        <f t="shared" si="642"/>
        <v>1.2815515655446006</v>
      </c>
      <c r="O3448" s="25">
        <f t="shared" si="643"/>
        <v>2.2090850388034782</v>
      </c>
      <c r="P3448" s="8">
        <f t="shared" si="644"/>
        <v>3</v>
      </c>
      <c r="Q3448" s="8">
        <f t="shared" si="645"/>
        <v>17.999999999999996</v>
      </c>
      <c r="R3448" s="8">
        <f t="shared" si="646"/>
        <v>45.094515692147304</v>
      </c>
      <c r="S3448" s="8">
        <f t="shared" si="647"/>
        <v>46</v>
      </c>
      <c r="T3448" t="s">
        <v>62</v>
      </c>
    </row>
    <row r="3449" spans="1:20" x14ac:dyDescent="0.35">
      <c r="A3449" s="18" t="s">
        <v>6937</v>
      </c>
      <c r="B3449" s="18" t="s">
        <v>6938</v>
      </c>
      <c r="C3449" s="19">
        <v>52.93</v>
      </c>
      <c r="D3449" s="20">
        <f t="shared" si="636"/>
        <v>5.7421766710391664E-6</v>
      </c>
      <c r="E3449" s="10">
        <f>SUM($C$5:C3449)/SUM($C$5:$C$3941)</f>
        <v>0.99872536262306899</v>
      </c>
      <c r="F3449" t="str">
        <f t="shared" si="637"/>
        <v>C</v>
      </c>
      <c r="G3449" s="21">
        <v>0.38635036496350372</v>
      </c>
      <c r="H3449" s="22">
        <f t="shared" si="638"/>
        <v>0.23181021897810222</v>
      </c>
      <c r="I3449" s="23">
        <v>2.634615384615385</v>
      </c>
      <c r="J3449" s="23">
        <v>18.857597258372401</v>
      </c>
      <c r="K3449" s="24">
        <f t="shared" si="639"/>
        <v>7.1576281564625157</v>
      </c>
      <c r="L3449" t="str">
        <f t="shared" si="640"/>
        <v>Z</v>
      </c>
      <c r="M3449" s="10">
        <f t="shared" si="641"/>
        <v>0.9</v>
      </c>
      <c r="N3449" s="24">
        <f t="shared" si="642"/>
        <v>1.2815515655446006</v>
      </c>
      <c r="O3449" s="25">
        <f t="shared" si="643"/>
        <v>34.1772755287734</v>
      </c>
      <c r="P3449" s="8">
        <f t="shared" si="644"/>
        <v>40</v>
      </c>
      <c r="Q3449" s="8">
        <f t="shared" si="645"/>
        <v>137.00000000000003</v>
      </c>
      <c r="R3449" s="8">
        <f t="shared" si="646"/>
        <v>343.80247024675015</v>
      </c>
      <c r="S3449" s="8">
        <f t="shared" si="647"/>
        <v>344</v>
      </c>
      <c r="T3449" t="s">
        <v>175</v>
      </c>
    </row>
    <row r="3450" spans="1:20" x14ac:dyDescent="0.35">
      <c r="A3450" s="18" t="s">
        <v>6939</v>
      </c>
      <c r="B3450" s="18" t="s">
        <v>6940</v>
      </c>
      <c r="C3450" s="19">
        <v>52.91</v>
      </c>
      <c r="D3450" s="20">
        <f t="shared" si="636"/>
        <v>5.7400069462437605E-6</v>
      </c>
      <c r="E3450" s="10">
        <f>SUM($C$5:C3450)/SUM($C$5:$C$3941)</f>
        <v>0.99873110263001519</v>
      </c>
      <c r="F3450" t="str">
        <f t="shared" si="637"/>
        <v>C</v>
      </c>
      <c r="G3450" s="21">
        <v>1.1257446808510641</v>
      </c>
      <c r="H3450" s="22">
        <f t="shared" si="638"/>
        <v>0.67544680851063843</v>
      </c>
      <c r="I3450" s="23">
        <v>0.90384615384615385</v>
      </c>
      <c r="J3450" s="23">
        <v>2.6290952397714391</v>
      </c>
      <c r="K3450" s="24">
        <f t="shared" si="639"/>
        <v>2.9087862227258476</v>
      </c>
      <c r="L3450" t="str">
        <f t="shared" si="640"/>
        <v>Z</v>
      </c>
      <c r="M3450" s="10">
        <f t="shared" si="641"/>
        <v>0.9</v>
      </c>
      <c r="N3450" s="24">
        <f t="shared" si="642"/>
        <v>1.2815515655446006</v>
      </c>
      <c r="O3450" s="25">
        <f t="shared" si="643"/>
        <v>4.7649396245940645</v>
      </c>
      <c r="P3450" s="8">
        <f t="shared" si="644"/>
        <v>7</v>
      </c>
      <c r="Q3450" s="8">
        <f t="shared" si="645"/>
        <v>47</v>
      </c>
      <c r="R3450" s="8">
        <f t="shared" si="646"/>
        <v>117.96912272588075</v>
      </c>
      <c r="S3450" s="8">
        <f t="shared" si="647"/>
        <v>118</v>
      </c>
      <c r="T3450" t="s">
        <v>62</v>
      </c>
    </row>
    <row r="3451" spans="1:20" x14ac:dyDescent="0.35">
      <c r="A3451" s="18" t="s">
        <v>6941</v>
      </c>
      <c r="B3451" s="18" t="s">
        <v>6942</v>
      </c>
      <c r="C3451" s="19">
        <v>52.9</v>
      </c>
      <c r="D3451" s="20">
        <f t="shared" si="636"/>
        <v>5.7389220838460588E-6</v>
      </c>
      <c r="E3451" s="10">
        <f>SUM($C$5:C3451)/SUM($C$5:$C$3941)</f>
        <v>0.99873684155209907</v>
      </c>
      <c r="F3451" t="str">
        <f t="shared" si="637"/>
        <v>C</v>
      </c>
      <c r="G3451" s="21">
        <v>1.259523809523809</v>
      </c>
      <c r="H3451" s="22">
        <f t="shared" si="638"/>
        <v>0.75571428571428545</v>
      </c>
      <c r="I3451" s="23">
        <v>0.80769230769230771</v>
      </c>
      <c r="J3451" s="23">
        <v>1.103265412371722</v>
      </c>
      <c r="K3451" s="24">
        <f t="shared" si="639"/>
        <v>1.3659476534126083</v>
      </c>
      <c r="L3451" t="str">
        <f t="shared" si="640"/>
        <v>Y</v>
      </c>
      <c r="M3451" s="10">
        <f t="shared" si="641"/>
        <v>0.9</v>
      </c>
      <c r="N3451" s="24">
        <f t="shared" si="642"/>
        <v>1.2815515655446006</v>
      </c>
      <c r="O3451" s="25">
        <f t="shared" si="643"/>
        <v>1.9995445582683216</v>
      </c>
      <c r="P3451" s="8">
        <f t="shared" si="644"/>
        <v>4</v>
      </c>
      <c r="Q3451" s="8">
        <f t="shared" si="645"/>
        <v>42</v>
      </c>
      <c r="R3451" s="8">
        <f t="shared" si="646"/>
        <v>105.42917959114907</v>
      </c>
      <c r="S3451" s="8">
        <f t="shared" si="647"/>
        <v>106</v>
      </c>
      <c r="T3451" t="s">
        <v>62</v>
      </c>
    </row>
    <row r="3452" spans="1:20" x14ac:dyDescent="0.35">
      <c r="A3452" s="18" t="s">
        <v>6943</v>
      </c>
      <c r="B3452" s="18" t="s">
        <v>6944</v>
      </c>
      <c r="C3452" s="19">
        <v>52.5</v>
      </c>
      <c r="D3452" s="20">
        <f t="shared" si="636"/>
        <v>5.6955275879379604E-6</v>
      </c>
      <c r="E3452" s="10">
        <f>SUM($C$5:C3452)/SUM($C$5:$C$3941)</f>
        <v>0.99874253707968708</v>
      </c>
      <c r="F3452" t="str">
        <f t="shared" si="637"/>
        <v>C</v>
      </c>
      <c r="G3452" s="21">
        <v>2.1</v>
      </c>
      <c r="H3452" s="22">
        <f t="shared" si="638"/>
        <v>1.26</v>
      </c>
      <c r="I3452" s="23">
        <v>0.48076923076923078</v>
      </c>
      <c r="J3452" s="23">
        <v>1.9147557527685299</v>
      </c>
      <c r="K3452" s="24">
        <f t="shared" si="639"/>
        <v>3.982691965758542</v>
      </c>
      <c r="L3452" t="str">
        <f t="shared" si="640"/>
        <v>Z</v>
      </c>
      <c r="M3452" s="10">
        <f t="shared" si="641"/>
        <v>0.9</v>
      </c>
      <c r="N3452" s="24">
        <f t="shared" si="642"/>
        <v>1.2815515655446006</v>
      </c>
      <c r="O3452" s="25">
        <f t="shared" si="643"/>
        <v>3.4702795926781924</v>
      </c>
      <c r="P3452" s="8">
        <f t="shared" si="644"/>
        <v>5</v>
      </c>
      <c r="Q3452" s="8">
        <f t="shared" si="645"/>
        <v>25</v>
      </c>
      <c r="R3452" s="8">
        <f t="shared" si="646"/>
        <v>62.994078834871203</v>
      </c>
      <c r="S3452" s="8">
        <f t="shared" si="647"/>
        <v>63</v>
      </c>
      <c r="T3452" t="s">
        <v>62</v>
      </c>
    </row>
    <row r="3453" spans="1:20" x14ac:dyDescent="0.35">
      <c r="A3453" s="18" t="s">
        <v>6945</v>
      </c>
      <c r="B3453" s="18" t="s">
        <v>6946</v>
      </c>
      <c r="C3453" s="19">
        <v>52.5</v>
      </c>
      <c r="D3453" s="20">
        <f t="shared" si="636"/>
        <v>5.6955275879379604E-6</v>
      </c>
      <c r="E3453" s="10">
        <f>SUM($C$5:C3453)/SUM($C$5:$C$3941)</f>
        <v>0.99874823260727497</v>
      </c>
      <c r="F3453" t="str">
        <f t="shared" si="637"/>
        <v>C</v>
      </c>
      <c r="G3453" s="21">
        <v>2.1</v>
      </c>
      <c r="H3453" s="22">
        <f t="shared" si="638"/>
        <v>1.26</v>
      </c>
      <c r="I3453" s="23">
        <v>0.48076923076923078</v>
      </c>
      <c r="J3453" s="23">
        <v>3.328371117925784</v>
      </c>
      <c r="K3453" s="24">
        <f t="shared" si="639"/>
        <v>6.9230119252856301</v>
      </c>
      <c r="L3453" t="str">
        <f t="shared" si="640"/>
        <v>Z</v>
      </c>
      <c r="M3453" s="10">
        <f t="shared" si="641"/>
        <v>0.9</v>
      </c>
      <c r="N3453" s="24">
        <f t="shared" si="642"/>
        <v>1.2815515655446006</v>
      </c>
      <c r="O3453" s="25">
        <f t="shared" si="643"/>
        <v>6.032298558548133</v>
      </c>
      <c r="P3453" s="8">
        <f t="shared" si="644"/>
        <v>7</v>
      </c>
      <c r="Q3453" s="8">
        <f t="shared" si="645"/>
        <v>25</v>
      </c>
      <c r="R3453" s="8">
        <f t="shared" si="646"/>
        <v>62.994078834871203</v>
      </c>
      <c r="S3453" s="8">
        <f t="shared" si="647"/>
        <v>63</v>
      </c>
      <c r="T3453" t="s">
        <v>62</v>
      </c>
    </row>
    <row r="3454" spans="1:20" x14ac:dyDescent="0.35">
      <c r="A3454" s="18" t="s">
        <v>6947</v>
      </c>
      <c r="B3454" s="18" t="s">
        <v>6948</v>
      </c>
      <c r="C3454" s="19">
        <v>52.5</v>
      </c>
      <c r="D3454" s="20">
        <f t="shared" si="636"/>
        <v>5.6955275879379604E-6</v>
      </c>
      <c r="E3454" s="10">
        <f>SUM($C$5:C3454)/SUM($C$5:$C$3941)</f>
        <v>0.99875392813486297</v>
      </c>
      <c r="F3454" t="str">
        <f t="shared" si="637"/>
        <v>C</v>
      </c>
      <c r="G3454" s="21">
        <v>3.75</v>
      </c>
      <c r="H3454" s="22">
        <f t="shared" si="638"/>
        <v>2.25</v>
      </c>
      <c r="I3454" s="23">
        <v>0.26923076923076922</v>
      </c>
      <c r="J3454" s="23">
        <v>0.68928450016806975</v>
      </c>
      <c r="K3454" s="24">
        <f t="shared" si="639"/>
        <v>2.5601995720528308</v>
      </c>
      <c r="L3454" t="str">
        <f t="shared" si="640"/>
        <v>Z</v>
      </c>
      <c r="M3454" s="10">
        <f t="shared" si="641"/>
        <v>0.9</v>
      </c>
      <c r="N3454" s="24">
        <f t="shared" si="642"/>
        <v>1.2815515655446006</v>
      </c>
      <c r="O3454" s="25">
        <f t="shared" si="643"/>
        <v>1.2492506843361366</v>
      </c>
      <c r="P3454" s="8">
        <f t="shared" si="644"/>
        <v>2</v>
      </c>
      <c r="Q3454" s="8">
        <f t="shared" si="645"/>
        <v>14</v>
      </c>
      <c r="R3454" s="8">
        <f t="shared" si="646"/>
        <v>35.276684147527874</v>
      </c>
      <c r="S3454" s="8">
        <f t="shared" si="647"/>
        <v>36</v>
      </c>
      <c r="T3454" t="s">
        <v>62</v>
      </c>
    </row>
    <row r="3455" spans="1:20" x14ac:dyDescent="0.35">
      <c r="A3455" s="18" t="s">
        <v>6949</v>
      </c>
      <c r="B3455" s="18" t="s">
        <v>6950</v>
      </c>
      <c r="C3455" s="19">
        <v>52.39</v>
      </c>
      <c r="D3455" s="20">
        <f t="shared" si="636"/>
        <v>5.6835941015632326E-6</v>
      </c>
      <c r="E3455" s="10">
        <f>SUM($C$5:C3455)/SUM($C$5:$C$3941)</f>
        <v>0.99875961172896455</v>
      </c>
      <c r="F3455" t="str">
        <f t="shared" si="637"/>
        <v>C</v>
      </c>
      <c r="G3455" s="21">
        <v>0.73788732394366197</v>
      </c>
      <c r="H3455" s="22">
        <f t="shared" si="638"/>
        <v>0.44273239436619716</v>
      </c>
      <c r="I3455" s="23">
        <v>1.365384615384615</v>
      </c>
      <c r="J3455" s="23">
        <v>9.035938802650719</v>
      </c>
      <c r="K3455" s="24">
        <f t="shared" si="639"/>
        <v>6.6178706723639085</v>
      </c>
      <c r="L3455" t="str">
        <f t="shared" si="640"/>
        <v>Z</v>
      </c>
      <c r="M3455" s="10">
        <f t="shared" si="641"/>
        <v>0.9</v>
      </c>
      <c r="N3455" s="24">
        <f t="shared" si="642"/>
        <v>1.2815515655446006</v>
      </c>
      <c r="O3455" s="25">
        <f t="shared" si="643"/>
        <v>16.376623484320984</v>
      </c>
      <c r="P3455" s="8">
        <f t="shared" si="644"/>
        <v>20</v>
      </c>
      <c r="Q3455" s="8">
        <f t="shared" si="645"/>
        <v>70.999999999999972</v>
      </c>
      <c r="R3455" s="8">
        <f t="shared" si="646"/>
        <v>179.09090131023328</v>
      </c>
      <c r="S3455" s="8">
        <f t="shared" si="647"/>
        <v>180</v>
      </c>
      <c r="T3455" t="s">
        <v>175</v>
      </c>
    </row>
    <row r="3456" spans="1:20" x14ac:dyDescent="0.35">
      <c r="A3456" s="18" t="s">
        <v>6951</v>
      </c>
      <c r="B3456" s="18" t="s">
        <v>6952</v>
      </c>
      <c r="C3456" s="19">
        <v>52.38</v>
      </c>
      <c r="D3456" s="20">
        <f t="shared" si="636"/>
        <v>5.682509239165531E-6</v>
      </c>
      <c r="E3456" s="10">
        <f>SUM($C$5:C3456)/SUM($C$5:$C$3941)</f>
        <v>0.99876529423820382</v>
      </c>
      <c r="F3456" t="str">
        <f t="shared" si="637"/>
        <v>C</v>
      </c>
      <c r="G3456" s="21">
        <v>0.67153846153846153</v>
      </c>
      <c r="H3456" s="22">
        <f t="shared" si="638"/>
        <v>0.40292307692307688</v>
      </c>
      <c r="I3456" s="23">
        <v>1.5</v>
      </c>
      <c r="J3456" s="23">
        <v>5.0156617454826478</v>
      </c>
      <c r="K3456" s="24">
        <f t="shared" si="639"/>
        <v>3.343774496988432</v>
      </c>
      <c r="L3456" t="str">
        <f t="shared" si="640"/>
        <v>Z</v>
      </c>
      <c r="M3456" s="10">
        <f t="shared" si="641"/>
        <v>0.9</v>
      </c>
      <c r="N3456" s="24">
        <f t="shared" si="642"/>
        <v>1.2815515655446006</v>
      </c>
      <c r="O3456" s="25">
        <f t="shared" si="643"/>
        <v>9.0903231777516691</v>
      </c>
      <c r="P3456" s="8">
        <f t="shared" si="644"/>
        <v>13</v>
      </c>
      <c r="Q3456" s="8">
        <f t="shared" si="645"/>
        <v>78</v>
      </c>
      <c r="R3456" s="8">
        <f t="shared" si="646"/>
        <v>196.76653064748325</v>
      </c>
      <c r="S3456" s="8">
        <f t="shared" si="647"/>
        <v>197</v>
      </c>
      <c r="T3456" t="s">
        <v>62</v>
      </c>
    </row>
    <row r="3457" spans="1:20" x14ac:dyDescent="0.35">
      <c r="A3457" s="18" t="s">
        <v>6953</v>
      </c>
      <c r="B3457" s="18" t="s">
        <v>6954</v>
      </c>
      <c r="C3457" s="19">
        <v>52.13</v>
      </c>
      <c r="D3457" s="20">
        <f t="shared" si="636"/>
        <v>5.6553876792229687E-6</v>
      </c>
      <c r="E3457" s="10">
        <f>SUM($C$5:C3457)/SUM($C$5:$C$3941)</f>
        <v>0.99877094962588309</v>
      </c>
      <c r="F3457" t="str">
        <f t="shared" si="637"/>
        <v>C</v>
      </c>
      <c r="G3457" s="21">
        <v>0.65987341772151897</v>
      </c>
      <c r="H3457" s="22">
        <f t="shared" si="638"/>
        <v>0.39592405063291136</v>
      </c>
      <c r="I3457" s="23">
        <v>1.5192307692307689</v>
      </c>
      <c r="J3457" s="23">
        <v>7.3657670942596214</v>
      </c>
      <c r="K3457" s="24">
        <f t="shared" si="639"/>
        <v>4.8483530240696249</v>
      </c>
      <c r="L3457" t="str">
        <f t="shared" si="640"/>
        <v>Z</v>
      </c>
      <c r="M3457" s="10">
        <f t="shared" si="641"/>
        <v>0.9</v>
      </c>
      <c r="N3457" s="24">
        <f t="shared" si="642"/>
        <v>1.2815515655446006</v>
      </c>
      <c r="O3457" s="25">
        <f t="shared" si="643"/>
        <v>13.349624982022315</v>
      </c>
      <c r="P3457" s="8">
        <f t="shared" si="644"/>
        <v>17</v>
      </c>
      <c r="Q3457" s="8">
        <f t="shared" si="645"/>
        <v>78.999999999999986</v>
      </c>
      <c r="R3457" s="8">
        <f t="shared" si="646"/>
        <v>199.76647278082481</v>
      </c>
      <c r="S3457" s="8">
        <f t="shared" si="647"/>
        <v>200</v>
      </c>
      <c r="T3457" t="s">
        <v>62</v>
      </c>
    </row>
    <row r="3458" spans="1:20" x14ac:dyDescent="0.35">
      <c r="A3458" s="18" t="s">
        <v>6955</v>
      </c>
      <c r="B3458" s="18" t="s">
        <v>6956</v>
      </c>
      <c r="C3458" s="19">
        <v>52.08</v>
      </c>
      <c r="D3458" s="20">
        <f t="shared" si="636"/>
        <v>5.6499633672344561E-6</v>
      </c>
      <c r="E3458" s="10">
        <f>SUM($C$5:C3458)/SUM($C$5:$C$3941)</f>
        <v>0.99877659958925036</v>
      </c>
      <c r="F3458" t="str">
        <f t="shared" si="637"/>
        <v>C</v>
      </c>
      <c r="G3458" s="21">
        <v>1.302</v>
      </c>
      <c r="H3458" s="22">
        <f t="shared" si="638"/>
        <v>0.78120000000000001</v>
      </c>
      <c r="I3458" s="23">
        <v>0.76923076923076927</v>
      </c>
      <c r="J3458" s="23">
        <v>3.6440409836882179</v>
      </c>
      <c r="K3458" s="24">
        <f t="shared" si="639"/>
        <v>4.7372532787946833</v>
      </c>
      <c r="L3458" t="str">
        <f t="shared" si="640"/>
        <v>Z</v>
      </c>
      <c r="M3458" s="10">
        <f t="shared" si="641"/>
        <v>0.9</v>
      </c>
      <c r="N3458" s="24">
        <f t="shared" si="642"/>
        <v>1.2815515655446006</v>
      </c>
      <c r="O3458" s="25">
        <f t="shared" si="643"/>
        <v>6.6044147104880961</v>
      </c>
      <c r="P3458" s="8">
        <f t="shared" si="644"/>
        <v>9</v>
      </c>
      <c r="Q3458" s="8">
        <f t="shared" si="645"/>
        <v>40</v>
      </c>
      <c r="R3458" s="8">
        <f t="shared" si="646"/>
        <v>101.19612345315272</v>
      </c>
      <c r="S3458" s="8">
        <f t="shared" si="647"/>
        <v>102</v>
      </c>
      <c r="T3458" t="s">
        <v>62</v>
      </c>
    </row>
    <row r="3459" spans="1:20" x14ac:dyDescent="0.35">
      <c r="A3459" s="18" t="s">
        <v>6957</v>
      </c>
      <c r="B3459" s="18" t="s">
        <v>6958</v>
      </c>
      <c r="C3459" s="19">
        <v>51.94</v>
      </c>
      <c r="D3459" s="20">
        <f t="shared" si="636"/>
        <v>5.6347752936666216E-6</v>
      </c>
      <c r="E3459" s="10">
        <f>SUM($C$5:C3459)/SUM($C$5:$C$3941)</f>
        <v>0.99878223436454394</v>
      </c>
      <c r="F3459" t="str">
        <f t="shared" si="637"/>
        <v>C</v>
      </c>
      <c r="G3459" s="21">
        <v>1.675483870967742</v>
      </c>
      <c r="H3459" s="22">
        <f t="shared" si="638"/>
        <v>1.0052903225806451</v>
      </c>
      <c r="I3459" s="23">
        <v>0.59615384615384615</v>
      </c>
      <c r="J3459" s="23">
        <v>1.2087850874460591</v>
      </c>
      <c r="K3459" s="24">
        <f t="shared" si="639"/>
        <v>2.0276395015224216</v>
      </c>
      <c r="L3459" t="str">
        <f t="shared" si="640"/>
        <v>Z</v>
      </c>
      <c r="M3459" s="10">
        <f t="shared" si="641"/>
        <v>0.9</v>
      </c>
      <c r="N3459" s="24">
        <f t="shared" si="642"/>
        <v>1.2815515655446006</v>
      </c>
      <c r="O3459" s="25">
        <f t="shared" si="643"/>
        <v>2.1907871094433444</v>
      </c>
      <c r="P3459" s="8">
        <f t="shared" si="644"/>
        <v>4</v>
      </c>
      <c r="Q3459" s="8">
        <f t="shared" si="645"/>
        <v>31</v>
      </c>
      <c r="R3459" s="8">
        <f t="shared" si="646"/>
        <v>78.532621307461312</v>
      </c>
      <c r="S3459" s="8">
        <f t="shared" si="647"/>
        <v>79</v>
      </c>
      <c r="T3459" t="s">
        <v>62</v>
      </c>
    </row>
    <row r="3460" spans="1:20" x14ac:dyDescent="0.35">
      <c r="A3460" s="18" t="s">
        <v>6959</v>
      </c>
      <c r="B3460" s="18" t="s">
        <v>6960</v>
      </c>
      <c r="C3460" s="19">
        <v>51.8</v>
      </c>
      <c r="D3460" s="20">
        <f t="shared" si="636"/>
        <v>5.6195872200987871E-6</v>
      </c>
      <c r="E3460" s="10">
        <f>SUM($C$5:C3460)/SUM($C$5:$C$3941)</f>
        <v>0.99878785395176417</v>
      </c>
      <c r="F3460" t="str">
        <f t="shared" si="637"/>
        <v>C</v>
      </c>
      <c r="G3460" s="21">
        <v>6.4749999999999996</v>
      </c>
      <c r="H3460" s="22">
        <f t="shared" si="638"/>
        <v>3.8849999999999998</v>
      </c>
      <c r="I3460" s="23">
        <v>0.15384615384615391</v>
      </c>
      <c r="J3460" s="23">
        <v>0.60664992601171153</v>
      </c>
      <c r="K3460" s="24">
        <f t="shared" si="639"/>
        <v>3.9432245190761233</v>
      </c>
      <c r="L3460" t="str">
        <f t="shared" si="640"/>
        <v>Z</v>
      </c>
      <c r="M3460" s="10">
        <f t="shared" si="641"/>
        <v>0.9</v>
      </c>
      <c r="N3460" s="24">
        <f t="shared" si="642"/>
        <v>1.2815515655446006</v>
      </c>
      <c r="O3460" s="25">
        <f t="shared" si="643"/>
        <v>1.0994848064011409</v>
      </c>
      <c r="P3460" s="8">
        <f t="shared" si="644"/>
        <v>2</v>
      </c>
      <c r="Q3460" s="8">
        <f t="shared" si="645"/>
        <v>8.0000000000000036</v>
      </c>
      <c r="R3460" s="8">
        <f t="shared" si="646"/>
        <v>20.293851577273646</v>
      </c>
      <c r="S3460" s="8">
        <f t="shared" si="647"/>
        <v>21</v>
      </c>
      <c r="T3460" t="s">
        <v>175</v>
      </c>
    </row>
    <row r="3461" spans="1:20" x14ac:dyDescent="0.35">
      <c r="A3461" s="18" t="s">
        <v>6961</v>
      </c>
      <c r="B3461" s="18" t="s">
        <v>6962</v>
      </c>
      <c r="C3461" s="19">
        <v>51.77</v>
      </c>
      <c r="D3461" s="20">
        <f t="shared" ref="D3461:D3524" si="648">C3461/SUM($C$5:$C$3941)</f>
        <v>5.6163326329056804E-6</v>
      </c>
      <c r="E3461" s="10">
        <f>SUM($C$5:C3461)/SUM($C$5:$C$3941)</f>
        <v>0.99879347028439702</v>
      </c>
      <c r="F3461" t="str">
        <f t="shared" ref="F3461:F3524" si="649">IF(E3461-D3461&lt;CutA,"A",IF(E3461-D3461&lt;CutB,"B","C"))</f>
        <v>C</v>
      </c>
      <c r="G3461" s="21">
        <v>1.2626829268292681</v>
      </c>
      <c r="H3461" s="22">
        <f t="shared" ref="H3461:H3524" si="650">G3461*CostRatio</f>
        <v>0.75760975609756087</v>
      </c>
      <c r="I3461" s="23">
        <v>0.78846153846153844</v>
      </c>
      <c r="J3461" s="23">
        <v>3.5109718137465982</v>
      </c>
      <c r="K3461" s="24">
        <f t="shared" ref="K3461:K3524" si="651">IF(I3461&gt;0,J3461/I3461,0)</f>
        <v>4.4529398613371489</v>
      </c>
      <c r="L3461" t="str">
        <f t="shared" ref="L3461:L3524" si="652">IF(K3461&lt;=CutX,"X",IF(K3461&lt;=CutY,"Y","Z"))</f>
        <v>Z</v>
      </c>
      <c r="M3461" s="10">
        <f t="shared" ref="M3461:M3524" si="653">_xlfn.XLOOKUP(F3461,TargetClass,TargetLevel)</f>
        <v>0.9</v>
      </c>
      <c r="N3461" s="24">
        <f t="shared" ref="N3461:N3524" si="654">_xlfn.NORM.S.INV(M3461)</f>
        <v>1.2815515655446006</v>
      </c>
      <c r="O3461" s="25">
        <f t="shared" ref="O3461:O3524" si="655">N3461*J3461*SQRT(LeadTime)</f>
        <v>6.36324179629508</v>
      </c>
      <c r="P3461" s="8">
        <f t="shared" ref="P3461:P3524" si="656">ROUNDUP(ROUND(I3461*LeadTime+O3461,6),0)</f>
        <v>8</v>
      </c>
      <c r="Q3461" s="8">
        <f t="shared" ref="Q3461:Q3524" si="657">I3461*WeeksPerYear</f>
        <v>41</v>
      </c>
      <c r="R3461" s="8">
        <f t="shared" ref="R3461:R3524" si="658">SQRT(2*Q3461*OrderCost/(HoldingRate*H3461))</f>
        <v>104.0361199862768</v>
      </c>
      <c r="S3461" s="8">
        <f t="shared" ref="S3461:S3524" si="659">MAX(ROUNDUP(ROUND(R3461,6),0),ROUNDUP(ROUND(I3461,6),0))</f>
        <v>105</v>
      </c>
      <c r="T3461" t="s">
        <v>62</v>
      </c>
    </row>
    <row r="3462" spans="1:20" x14ac:dyDescent="0.35">
      <c r="A3462" s="18" t="s">
        <v>6963</v>
      </c>
      <c r="B3462" s="18" t="s">
        <v>6964</v>
      </c>
      <c r="C3462" s="19">
        <v>51.01</v>
      </c>
      <c r="D3462" s="20">
        <f t="shared" si="648"/>
        <v>5.5338830906802919E-6</v>
      </c>
      <c r="E3462" s="10">
        <f>SUM($C$5:C3462)/SUM($C$5:$C$3941)</f>
        <v>0.99879900416748768</v>
      </c>
      <c r="F3462" t="str">
        <f t="shared" si="649"/>
        <v>C</v>
      </c>
      <c r="G3462" s="21">
        <v>2.0404</v>
      </c>
      <c r="H3462" s="22">
        <f t="shared" si="650"/>
        <v>1.22424</v>
      </c>
      <c r="I3462" s="23">
        <v>0.48076923076923078</v>
      </c>
      <c r="J3462" s="23">
        <v>1.146014143145534</v>
      </c>
      <c r="K3462" s="24">
        <f t="shared" si="651"/>
        <v>2.3837094177427107</v>
      </c>
      <c r="L3462" t="str">
        <f t="shared" si="652"/>
        <v>Z</v>
      </c>
      <c r="M3462" s="10">
        <f t="shared" si="653"/>
        <v>0.9</v>
      </c>
      <c r="N3462" s="24">
        <f t="shared" si="654"/>
        <v>1.2815515655446006</v>
      </c>
      <c r="O3462" s="25">
        <f t="shared" si="655"/>
        <v>2.0770218280468589</v>
      </c>
      <c r="P3462" s="8">
        <f t="shared" si="656"/>
        <v>4</v>
      </c>
      <c r="Q3462" s="8">
        <f t="shared" si="657"/>
        <v>25</v>
      </c>
      <c r="R3462" s="8">
        <f t="shared" si="658"/>
        <v>63.907483938111717</v>
      </c>
      <c r="S3462" s="8">
        <f t="shared" si="659"/>
        <v>64</v>
      </c>
      <c r="T3462" t="s">
        <v>62</v>
      </c>
    </row>
    <row r="3463" spans="1:20" x14ac:dyDescent="0.35">
      <c r="A3463" s="18" t="s">
        <v>6965</v>
      </c>
      <c r="B3463" s="18" t="s">
        <v>6966</v>
      </c>
      <c r="C3463" s="19">
        <v>51</v>
      </c>
      <c r="D3463" s="20">
        <f t="shared" si="648"/>
        <v>5.5327982282825894E-6</v>
      </c>
      <c r="E3463" s="10">
        <f>SUM($C$5:C3463)/SUM($C$5:$C$3941)</f>
        <v>0.99880453696571592</v>
      </c>
      <c r="F3463" t="str">
        <f t="shared" si="649"/>
        <v>C</v>
      </c>
      <c r="G3463" s="21">
        <v>2.5499999999999998</v>
      </c>
      <c r="H3463" s="22">
        <f t="shared" si="650"/>
        <v>1.5299999999999998</v>
      </c>
      <c r="I3463" s="23">
        <v>0.38461538461538458</v>
      </c>
      <c r="J3463" s="23">
        <v>1.430121976888084</v>
      </c>
      <c r="K3463" s="24">
        <f t="shared" si="651"/>
        <v>3.7183171399090185</v>
      </c>
      <c r="L3463" t="str">
        <f t="shared" si="652"/>
        <v>Z</v>
      </c>
      <c r="M3463" s="10">
        <f t="shared" si="653"/>
        <v>0.9</v>
      </c>
      <c r="N3463" s="24">
        <f t="shared" si="654"/>
        <v>1.2815515655446006</v>
      </c>
      <c r="O3463" s="25">
        <f t="shared" si="655"/>
        <v>2.5919353443693591</v>
      </c>
      <c r="P3463" s="8">
        <f t="shared" si="656"/>
        <v>4</v>
      </c>
      <c r="Q3463" s="8">
        <f t="shared" si="657"/>
        <v>20</v>
      </c>
      <c r="R3463" s="8">
        <f t="shared" si="658"/>
        <v>51.130999256491364</v>
      </c>
      <c r="S3463" s="8">
        <f t="shared" si="659"/>
        <v>52</v>
      </c>
      <c r="T3463" t="s">
        <v>175</v>
      </c>
    </row>
    <row r="3464" spans="1:20" x14ac:dyDescent="0.35">
      <c r="A3464" s="18" t="s">
        <v>6967</v>
      </c>
      <c r="B3464" s="18" t="s">
        <v>6968</v>
      </c>
      <c r="C3464" s="19">
        <v>51</v>
      </c>
      <c r="D3464" s="20">
        <f t="shared" si="648"/>
        <v>5.5327982282825894E-6</v>
      </c>
      <c r="E3464" s="10">
        <f>SUM($C$5:C3464)/SUM($C$5:$C$3941)</f>
        <v>0.99881006976394426</v>
      </c>
      <c r="F3464" t="str">
        <f t="shared" si="649"/>
        <v>C</v>
      </c>
      <c r="G3464" s="21">
        <v>4.25</v>
      </c>
      <c r="H3464" s="22">
        <f t="shared" si="650"/>
        <v>2.5499999999999998</v>
      </c>
      <c r="I3464" s="23">
        <v>0.23076923076923081</v>
      </c>
      <c r="J3464" s="23">
        <v>1.529005631190141</v>
      </c>
      <c r="K3464" s="24">
        <f t="shared" si="651"/>
        <v>6.6256910684906094</v>
      </c>
      <c r="L3464" t="str">
        <f t="shared" si="652"/>
        <v>Z</v>
      </c>
      <c r="M3464" s="10">
        <f t="shared" si="653"/>
        <v>0.9</v>
      </c>
      <c r="N3464" s="24">
        <f t="shared" si="654"/>
        <v>1.2815515655446006</v>
      </c>
      <c r="O3464" s="25">
        <f t="shared" si="655"/>
        <v>2.7711508537510183</v>
      </c>
      <c r="P3464" s="8">
        <f t="shared" si="656"/>
        <v>4</v>
      </c>
      <c r="Q3464" s="8">
        <f t="shared" si="657"/>
        <v>12.000000000000002</v>
      </c>
      <c r="R3464" s="8">
        <f t="shared" si="658"/>
        <v>30.678599553894824</v>
      </c>
      <c r="S3464" s="8">
        <f t="shared" si="659"/>
        <v>31</v>
      </c>
      <c r="T3464" t="s">
        <v>175</v>
      </c>
    </row>
    <row r="3465" spans="1:20" x14ac:dyDescent="0.35">
      <c r="A3465" s="18" t="s">
        <v>6969</v>
      </c>
      <c r="B3465" s="18" t="s">
        <v>6970</v>
      </c>
      <c r="C3465" s="19">
        <v>50.97</v>
      </c>
      <c r="D3465" s="20">
        <f t="shared" si="648"/>
        <v>5.5295436410894818E-6</v>
      </c>
      <c r="E3465" s="10">
        <f>SUM($C$5:C3465)/SUM($C$5:$C$3941)</f>
        <v>0.99881559930758546</v>
      </c>
      <c r="F3465" t="str">
        <f t="shared" si="649"/>
        <v>C</v>
      </c>
      <c r="G3465" s="21">
        <v>2.5485000000000002</v>
      </c>
      <c r="H3465" s="22">
        <f t="shared" si="650"/>
        <v>1.5291000000000001</v>
      </c>
      <c r="I3465" s="23">
        <v>0.38461538461538458</v>
      </c>
      <c r="J3465" s="23">
        <v>1.2857262562587659</v>
      </c>
      <c r="K3465" s="24">
        <f t="shared" si="651"/>
        <v>3.3428882662727917</v>
      </c>
      <c r="L3465" t="str">
        <f t="shared" si="652"/>
        <v>Z</v>
      </c>
      <c r="M3465" s="10">
        <f t="shared" si="653"/>
        <v>0.9</v>
      </c>
      <c r="N3465" s="24">
        <f t="shared" si="654"/>
        <v>1.2815515655446006</v>
      </c>
      <c r="O3465" s="25">
        <f t="shared" si="655"/>
        <v>2.3302343301039854</v>
      </c>
      <c r="P3465" s="8">
        <f t="shared" si="656"/>
        <v>4</v>
      </c>
      <c r="Q3465" s="8">
        <f t="shared" si="657"/>
        <v>20</v>
      </c>
      <c r="R3465" s="8">
        <f t="shared" si="658"/>
        <v>51.146044423583632</v>
      </c>
      <c r="S3465" s="8">
        <f t="shared" si="659"/>
        <v>52</v>
      </c>
      <c r="T3465" t="s">
        <v>62</v>
      </c>
    </row>
    <row r="3466" spans="1:20" x14ac:dyDescent="0.35">
      <c r="A3466" s="18" t="s">
        <v>6971</v>
      </c>
      <c r="B3466" s="18" t="s">
        <v>6972</v>
      </c>
      <c r="C3466" s="19">
        <v>50.94</v>
      </c>
      <c r="D3466" s="20">
        <f t="shared" si="648"/>
        <v>5.5262890538963751E-6</v>
      </c>
      <c r="E3466" s="10">
        <f>SUM($C$5:C3466)/SUM($C$5:$C$3941)</f>
        <v>0.99882112559663927</v>
      </c>
      <c r="F3466" t="str">
        <f t="shared" si="649"/>
        <v>C</v>
      </c>
      <c r="G3466" s="21">
        <v>1.9592307692307691</v>
      </c>
      <c r="H3466" s="22">
        <f t="shared" si="650"/>
        <v>1.1755384615384614</v>
      </c>
      <c r="I3466" s="23">
        <v>0.5</v>
      </c>
      <c r="J3466" s="23">
        <v>3.334313581357268</v>
      </c>
      <c r="K3466" s="24">
        <f t="shared" si="651"/>
        <v>6.6686271627145359</v>
      </c>
      <c r="L3466" t="str">
        <f t="shared" si="652"/>
        <v>Z</v>
      </c>
      <c r="M3466" s="10">
        <f t="shared" si="653"/>
        <v>0.9</v>
      </c>
      <c r="N3466" s="24">
        <f t="shared" si="654"/>
        <v>1.2815515655446006</v>
      </c>
      <c r="O3466" s="25">
        <f t="shared" si="655"/>
        <v>6.0430686056137697</v>
      </c>
      <c r="P3466" s="8">
        <f t="shared" si="656"/>
        <v>8</v>
      </c>
      <c r="Q3466" s="8">
        <f t="shared" si="657"/>
        <v>26</v>
      </c>
      <c r="R3466" s="8">
        <f t="shared" si="658"/>
        <v>66.509433743354549</v>
      </c>
      <c r="S3466" s="8">
        <f t="shared" si="659"/>
        <v>67</v>
      </c>
      <c r="T3466" t="s">
        <v>175</v>
      </c>
    </row>
    <row r="3467" spans="1:20" x14ac:dyDescent="0.35">
      <c r="A3467" s="18" t="s">
        <v>6973</v>
      </c>
      <c r="B3467" s="18" t="s">
        <v>6974</v>
      </c>
      <c r="C3467" s="19">
        <v>50.88</v>
      </c>
      <c r="D3467" s="20">
        <f t="shared" si="648"/>
        <v>5.5197798795101608E-6</v>
      </c>
      <c r="E3467" s="10">
        <f>SUM($C$5:C3467)/SUM($C$5:$C$3941)</f>
        <v>0.99882664537651888</v>
      </c>
      <c r="F3467" t="str">
        <f t="shared" si="649"/>
        <v>C</v>
      </c>
      <c r="G3467" s="21">
        <v>2.544</v>
      </c>
      <c r="H3467" s="22">
        <f t="shared" si="650"/>
        <v>1.5264</v>
      </c>
      <c r="I3467" s="23">
        <v>0.38461538461538458</v>
      </c>
      <c r="J3467" s="23">
        <v>1.270384319707494</v>
      </c>
      <c r="K3467" s="24">
        <f t="shared" si="651"/>
        <v>3.3029992312394847</v>
      </c>
      <c r="L3467" t="str">
        <f t="shared" si="652"/>
        <v>Z</v>
      </c>
      <c r="M3467" s="10">
        <f t="shared" si="653"/>
        <v>0.9</v>
      </c>
      <c r="N3467" s="24">
        <f t="shared" si="654"/>
        <v>1.2815515655446006</v>
      </c>
      <c r="O3467" s="25">
        <f t="shared" si="655"/>
        <v>2.3024287944637023</v>
      </c>
      <c r="P3467" s="8">
        <f t="shared" si="656"/>
        <v>4</v>
      </c>
      <c r="Q3467" s="8">
        <f t="shared" si="657"/>
        <v>20</v>
      </c>
      <c r="R3467" s="8">
        <f t="shared" si="658"/>
        <v>51.1912597361626</v>
      </c>
      <c r="S3467" s="8">
        <f t="shared" si="659"/>
        <v>52</v>
      </c>
      <c r="T3467" t="s">
        <v>62</v>
      </c>
    </row>
    <row r="3468" spans="1:20" x14ac:dyDescent="0.35">
      <c r="A3468" s="18" t="s">
        <v>6975</v>
      </c>
      <c r="B3468" s="18" t="s">
        <v>6976</v>
      </c>
      <c r="C3468" s="19">
        <v>50.82</v>
      </c>
      <c r="D3468" s="20">
        <f t="shared" si="648"/>
        <v>5.5132707051239456E-6</v>
      </c>
      <c r="E3468" s="10">
        <f>SUM($C$5:C3468)/SUM($C$5:$C$3941)</f>
        <v>0.99883215864722397</v>
      </c>
      <c r="F3468" t="str">
        <f t="shared" si="649"/>
        <v>C</v>
      </c>
      <c r="G3468" s="21">
        <v>0.21</v>
      </c>
      <c r="H3468" s="22">
        <f t="shared" si="650"/>
        <v>0.126</v>
      </c>
      <c r="I3468" s="23">
        <v>4.6538461538461542</v>
      </c>
      <c r="J3468" s="23">
        <v>9.8197172903369161</v>
      </c>
      <c r="K3468" s="24">
        <f t="shared" si="651"/>
        <v>2.1100218970971882</v>
      </c>
      <c r="L3468" t="str">
        <f t="shared" si="652"/>
        <v>Z</v>
      </c>
      <c r="M3468" s="10">
        <f t="shared" si="653"/>
        <v>0.9</v>
      </c>
      <c r="N3468" s="24">
        <f t="shared" si="654"/>
        <v>1.2815515655446006</v>
      </c>
      <c r="O3468" s="25">
        <f t="shared" si="655"/>
        <v>17.79713390037006</v>
      </c>
      <c r="P3468" s="8">
        <f t="shared" si="656"/>
        <v>28</v>
      </c>
      <c r="Q3468" s="8">
        <f t="shared" si="657"/>
        <v>242.00000000000003</v>
      </c>
      <c r="R3468" s="8">
        <f t="shared" si="658"/>
        <v>619.77978680091223</v>
      </c>
      <c r="S3468" s="8">
        <f t="shared" si="659"/>
        <v>620</v>
      </c>
      <c r="T3468" t="s">
        <v>62</v>
      </c>
    </row>
    <row r="3469" spans="1:20" x14ac:dyDescent="0.35">
      <c r="A3469" s="18" t="s">
        <v>6977</v>
      </c>
      <c r="B3469" s="18" t="s">
        <v>6978</v>
      </c>
      <c r="C3469" s="19">
        <v>50.7</v>
      </c>
      <c r="D3469" s="20">
        <f t="shared" si="648"/>
        <v>5.5002523563515162E-6</v>
      </c>
      <c r="E3469" s="10">
        <f>SUM($C$5:C3469)/SUM($C$5:$C$3941)</f>
        <v>0.99883765889958032</v>
      </c>
      <c r="F3469" t="str">
        <f t="shared" si="649"/>
        <v>C</v>
      </c>
      <c r="G3469" s="21">
        <v>2.3045454545454551</v>
      </c>
      <c r="H3469" s="22">
        <f t="shared" si="650"/>
        <v>1.382727272727273</v>
      </c>
      <c r="I3469" s="23">
        <v>0.42307692307692307</v>
      </c>
      <c r="J3469" s="23">
        <v>1.288655688755882</v>
      </c>
      <c r="K3469" s="24">
        <f t="shared" si="651"/>
        <v>3.0459134461502666</v>
      </c>
      <c r="L3469" t="str">
        <f t="shared" si="652"/>
        <v>Z</v>
      </c>
      <c r="M3469" s="10">
        <f t="shared" si="653"/>
        <v>0.9</v>
      </c>
      <c r="N3469" s="24">
        <f t="shared" si="654"/>
        <v>1.2815515655446006</v>
      </c>
      <c r="O3469" s="25">
        <f t="shared" si="655"/>
        <v>2.3355435972510725</v>
      </c>
      <c r="P3469" s="8">
        <f t="shared" si="656"/>
        <v>4</v>
      </c>
      <c r="Q3469" s="8">
        <f t="shared" si="657"/>
        <v>22</v>
      </c>
      <c r="R3469" s="8">
        <f t="shared" si="658"/>
        <v>56.410256410256402</v>
      </c>
      <c r="S3469" s="8">
        <f t="shared" si="659"/>
        <v>57</v>
      </c>
      <c r="T3469" t="s">
        <v>62</v>
      </c>
    </row>
    <row r="3470" spans="1:20" x14ac:dyDescent="0.35">
      <c r="A3470" s="18" t="s">
        <v>6979</v>
      </c>
      <c r="B3470" s="18" t="s">
        <v>6980</v>
      </c>
      <c r="C3470" s="19">
        <v>50.7</v>
      </c>
      <c r="D3470" s="20">
        <f t="shared" si="648"/>
        <v>5.5002523563515162E-6</v>
      </c>
      <c r="E3470" s="10">
        <f>SUM($C$5:C3470)/SUM($C$5:$C$3941)</f>
        <v>0.99884315915193655</v>
      </c>
      <c r="F3470" t="str">
        <f t="shared" si="649"/>
        <v>C</v>
      </c>
      <c r="G3470" s="21">
        <v>0.65</v>
      </c>
      <c r="H3470" s="22">
        <f t="shared" si="650"/>
        <v>0.39</v>
      </c>
      <c r="I3470" s="23">
        <v>1.5</v>
      </c>
      <c r="J3470" s="23">
        <v>7.7800650231669586</v>
      </c>
      <c r="K3470" s="24">
        <f t="shared" si="651"/>
        <v>5.1867100154446391</v>
      </c>
      <c r="L3470" t="str">
        <f t="shared" si="652"/>
        <v>Z</v>
      </c>
      <c r="M3470" s="10">
        <f t="shared" si="653"/>
        <v>0.9</v>
      </c>
      <c r="N3470" s="24">
        <f t="shared" si="654"/>
        <v>1.2815515655446006</v>
      </c>
      <c r="O3470" s="25">
        <f t="shared" si="655"/>
        <v>14.100493413098796</v>
      </c>
      <c r="P3470" s="8">
        <f t="shared" si="656"/>
        <v>18</v>
      </c>
      <c r="Q3470" s="8">
        <f t="shared" si="657"/>
        <v>78</v>
      </c>
      <c r="R3470" s="8">
        <f t="shared" si="658"/>
        <v>200</v>
      </c>
      <c r="S3470" s="8">
        <f t="shared" si="659"/>
        <v>200</v>
      </c>
      <c r="T3470" t="s">
        <v>175</v>
      </c>
    </row>
    <row r="3471" spans="1:20" x14ac:dyDescent="0.35">
      <c r="A3471" s="18" t="s">
        <v>6981</v>
      </c>
      <c r="B3471" s="18" t="s">
        <v>6982</v>
      </c>
      <c r="C3471" s="19">
        <v>50.4</v>
      </c>
      <c r="D3471" s="20">
        <f t="shared" si="648"/>
        <v>5.4677064844204413E-6</v>
      </c>
      <c r="E3471" s="10">
        <f>SUM($C$5:C3471)/SUM($C$5:$C$3941)</f>
        <v>0.99884862685842102</v>
      </c>
      <c r="F3471" t="str">
        <f t="shared" si="649"/>
        <v>C</v>
      </c>
      <c r="G3471" s="21">
        <v>2.1</v>
      </c>
      <c r="H3471" s="22">
        <f t="shared" si="650"/>
        <v>1.26</v>
      </c>
      <c r="I3471" s="23">
        <v>0.46153846153846162</v>
      </c>
      <c r="J3471" s="23">
        <v>2.2618883180204961</v>
      </c>
      <c r="K3471" s="24">
        <f t="shared" si="651"/>
        <v>4.9007580223777403</v>
      </c>
      <c r="L3471" t="str">
        <f t="shared" si="652"/>
        <v>Z</v>
      </c>
      <c r="M3471" s="10">
        <f t="shared" si="653"/>
        <v>0.9</v>
      </c>
      <c r="N3471" s="24">
        <f t="shared" si="654"/>
        <v>1.2815515655446006</v>
      </c>
      <c r="O3471" s="25">
        <f t="shared" si="655"/>
        <v>4.0994183511888478</v>
      </c>
      <c r="P3471" s="8">
        <f t="shared" si="656"/>
        <v>6</v>
      </c>
      <c r="Q3471" s="8">
        <f t="shared" si="657"/>
        <v>24.000000000000004</v>
      </c>
      <c r="R3471" s="8">
        <f t="shared" si="658"/>
        <v>61.721339984836767</v>
      </c>
      <c r="S3471" s="8">
        <f t="shared" si="659"/>
        <v>62</v>
      </c>
      <c r="T3471" t="s">
        <v>175</v>
      </c>
    </row>
    <row r="3472" spans="1:20" x14ac:dyDescent="0.35">
      <c r="A3472" s="18" t="s">
        <v>6983</v>
      </c>
      <c r="B3472" s="18" t="s">
        <v>6984</v>
      </c>
      <c r="C3472" s="19">
        <v>50.4</v>
      </c>
      <c r="D3472" s="20">
        <f t="shared" si="648"/>
        <v>5.4677064844204413E-6</v>
      </c>
      <c r="E3472" s="10">
        <f>SUM($C$5:C3472)/SUM($C$5:$C$3941)</f>
        <v>0.99885409456490548</v>
      </c>
      <c r="F3472" t="str">
        <f t="shared" si="649"/>
        <v>C</v>
      </c>
      <c r="G3472" s="21">
        <v>1.575</v>
      </c>
      <c r="H3472" s="22">
        <f t="shared" si="650"/>
        <v>0.94499999999999995</v>
      </c>
      <c r="I3472" s="23">
        <v>0.61538461538461542</v>
      </c>
      <c r="J3472" s="23">
        <v>3.396387043198942</v>
      </c>
      <c r="K3472" s="24">
        <f t="shared" si="651"/>
        <v>5.5191289451982808</v>
      </c>
      <c r="L3472" t="str">
        <f t="shared" si="652"/>
        <v>Z</v>
      </c>
      <c r="M3472" s="10">
        <f t="shared" si="653"/>
        <v>0.9</v>
      </c>
      <c r="N3472" s="24">
        <f t="shared" si="654"/>
        <v>1.2815515655446006</v>
      </c>
      <c r="O3472" s="25">
        <f t="shared" si="655"/>
        <v>6.1555697784472168</v>
      </c>
      <c r="P3472" s="8">
        <f t="shared" si="656"/>
        <v>8</v>
      </c>
      <c r="Q3472" s="8">
        <f t="shared" si="657"/>
        <v>32</v>
      </c>
      <c r="R3472" s="8">
        <f t="shared" si="658"/>
        <v>82.295119979782356</v>
      </c>
      <c r="S3472" s="8">
        <f t="shared" si="659"/>
        <v>83</v>
      </c>
      <c r="T3472" t="s">
        <v>62</v>
      </c>
    </row>
    <row r="3473" spans="1:20" x14ac:dyDescent="0.35">
      <c r="A3473" s="18" t="s">
        <v>6985</v>
      </c>
      <c r="B3473" s="18" t="s">
        <v>6986</v>
      </c>
      <c r="C3473" s="19">
        <v>50.3</v>
      </c>
      <c r="D3473" s="20">
        <f t="shared" si="648"/>
        <v>5.4568578604434169E-6</v>
      </c>
      <c r="E3473" s="10">
        <f>SUM($C$5:C3473)/SUM($C$5:$C$3941)</f>
        <v>0.99885955142276595</v>
      </c>
      <c r="F3473" t="str">
        <f t="shared" si="649"/>
        <v>C</v>
      </c>
      <c r="G3473" s="21">
        <v>2.9588235294117649</v>
      </c>
      <c r="H3473" s="22">
        <f t="shared" si="650"/>
        <v>1.7752941176470589</v>
      </c>
      <c r="I3473" s="23">
        <v>0.32692307692307693</v>
      </c>
      <c r="J3473" s="23">
        <v>0.92293550952985415</v>
      </c>
      <c r="K3473" s="24">
        <f t="shared" si="651"/>
        <v>2.8230968526795537</v>
      </c>
      <c r="L3473" t="str">
        <f t="shared" si="652"/>
        <v>Z</v>
      </c>
      <c r="M3473" s="10">
        <f t="shared" si="653"/>
        <v>0.9</v>
      </c>
      <c r="N3473" s="24">
        <f t="shared" si="654"/>
        <v>1.2815515655446006</v>
      </c>
      <c r="O3473" s="25">
        <f t="shared" si="655"/>
        <v>1.6727168775696513</v>
      </c>
      <c r="P3473" s="8">
        <f t="shared" si="656"/>
        <v>3</v>
      </c>
      <c r="Q3473" s="8">
        <f t="shared" si="657"/>
        <v>17</v>
      </c>
      <c r="R3473" s="8">
        <f t="shared" si="658"/>
        <v>43.762719442337378</v>
      </c>
      <c r="S3473" s="8">
        <f t="shared" si="659"/>
        <v>44</v>
      </c>
      <c r="T3473" t="s">
        <v>62</v>
      </c>
    </row>
    <row r="3474" spans="1:20" x14ac:dyDescent="0.35">
      <c r="A3474" s="18" t="s">
        <v>6987</v>
      </c>
      <c r="B3474" s="18" t="s">
        <v>6988</v>
      </c>
      <c r="C3474" s="19">
        <v>50.15</v>
      </c>
      <c r="D3474" s="20">
        <f t="shared" si="648"/>
        <v>5.4405849244778799E-6</v>
      </c>
      <c r="E3474" s="10">
        <f>SUM($C$5:C3474)/SUM($C$5:$C$3941)</f>
        <v>0.99886499200769052</v>
      </c>
      <c r="F3474" t="str">
        <f t="shared" si="649"/>
        <v>C</v>
      </c>
      <c r="G3474" s="21">
        <v>2.95</v>
      </c>
      <c r="H3474" s="22">
        <f t="shared" si="650"/>
        <v>1.77</v>
      </c>
      <c r="I3474" s="23">
        <v>0.32692307692307693</v>
      </c>
      <c r="J3474" s="23">
        <v>1.7458202616889511</v>
      </c>
      <c r="K3474" s="24">
        <f t="shared" si="651"/>
        <v>5.340156094577968</v>
      </c>
      <c r="L3474" t="str">
        <f t="shared" si="652"/>
        <v>Z</v>
      </c>
      <c r="M3474" s="10">
        <f t="shared" si="653"/>
        <v>0.9</v>
      </c>
      <c r="N3474" s="24">
        <f t="shared" si="654"/>
        <v>1.2815515655446006</v>
      </c>
      <c r="O3474" s="25">
        <f t="shared" si="655"/>
        <v>3.1641030026223214</v>
      </c>
      <c r="P3474" s="8">
        <f t="shared" si="656"/>
        <v>4</v>
      </c>
      <c r="Q3474" s="8">
        <f t="shared" si="657"/>
        <v>17</v>
      </c>
      <c r="R3474" s="8">
        <f t="shared" si="658"/>
        <v>43.828118312360388</v>
      </c>
      <c r="S3474" s="8">
        <f t="shared" si="659"/>
        <v>44</v>
      </c>
      <c r="T3474" t="s">
        <v>62</v>
      </c>
    </row>
    <row r="3475" spans="1:20" x14ac:dyDescent="0.35">
      <c r="A3475" s="18" t="s">
        <v>6989</v>
      </c>
      <c r="B3475" s="18" t="s">
        <v>6990</v>
      </c>
      <c r="C3475" s="19">
        <v>50.15</v>
      </c>
      <c r="D3475" s="20">
        <f t="shared" si="648"/>
        <v>5.4405849244778799E-6</v>
      </c>
      <c r="E3475" s="10">
        <f>SUM($C$5:C3475)/SUM($C$5:$C$3941)</f>
        <v>0.99887043259261499</v>
      </c>
      <c r="F3475" t="str">
        <f t="shared" si="649"/>
        <v>C</v>
      </c>
      <c r="G3475" s="21">
        <v>2.95</v>
      </c>
      <c r="H3475" s="22">
        <f t="shared" si="650"/>
        <v>1.77</v>
      </c>
      <c r="I3475" s="23">
        <v>0.32692307692307693</v>
      </c>
      <c r="J3475" s="23">
        <v>1.0236641959762389</v>
      </c>
      <c r="K3475" s="24">
        <f t="shared" si="651"/>
        <v>3.1312081288684954</v>
      </c>
      <c r="L3475" t="str">
        <f t="shared" si="652"/>
        <v>Z</v>
      </c>
      <c r="M3475" s="10">
        <f t="shared" si="653"/>
        <v>0.9</v>
      </c>
      <c r="N3475" s="24">
        <f t="shared" si="654"/>
        <v>1.2815515655446006</v>
      </c>
      <c r="O3475" s="25">
        <f t="shared" si="655"/>
        <v>1.855276300340283</v>
      </c>
      <c r="P3475" s="8">
        <f t="shared" si="656"/>
        <v>3</v>
      </c>
      <c r="Q3475" s="8">
        <f t="shared" si="657"/>
        <v>17</v>
      </c>
      <c r="R3475" s="8">
        <f t="shared" si="658"/>
        <v>43.828118312360388</v>
      </c>
      <c r="S3475" s="8">
        <f t="shared" si="659"/>
        <v>44</v>
      </c>
      <c r="T3475" t="s">
        <v>62</v>
      </c>
    </row>
    <row r="3476" spans="1:20" x14ac:dyDescent="0.35">
      <c r="A3476" s="18" t="s">
        <v>6991</v>
      </c>
      <c r="B3476" s="18" t="s">
        <v>6992</v>
      </c>
      <c r="C3476" s="19">
        <v>50.15</v>
      </c>
      <c r="D3476" s="20">
        <f t="shared" si="648"/>
        <v>5.4405849244778799E-6</v>
      </c>
      <c r="E3476" s="10">
        <f>SUM($C$5:C3476)/SUM($C$5:$C$3941)</f>
        <v>0.99887587317753956</v>
      </c>
      <c r="F3476" t="str">
        <f t="shared" si="649"/>
        <v>C</v>
      </c>
      <c r="G3476" s="21">
        <v>0.85</v>
      </c>
      <c r="H3476" s="22">
        <f t="shared" si="650"/>
        <v>0.51</v>
      </c>
      <c r="I3476" s="23">
        <v>1.134615384615385</v>
      </c>
      <c r="J3476" s="23">
        <v>3.7418085495812661</v>
      </c>
      <c r="K3476" s="24">
        <f t="shared" si="651"/>
        <v>3.2978651623428097</v>
      </c>
      <c r="L3476" t="str">
        <f t="shared" si="652"/>
        <v>Z</v>
      </c>
      <c r="M3476" s="10">
        <f t="shared" si="653"/>
        <v>0.9</v>
      </c>
      <c r="N3476" s="24">
        <f t="shared" si="654"/>
        <v>1.2815515655446006</v>
      </c>
      <c r="O3476" s="25">
        <f t="shared" si="655"/>
        <v>6.7816074350713249</v>
      </c>
      <c r="P3476" s="8">
        <f t="shared" si="656"/>
        <v>10</v>
      </c>
      <c r="Q3476" s="8">
        <f t="shared" si="657"/>
        <v>59.000000000000021</v>
      </c>
      <c r="R3476" s="8">
        <f t="shared" si="658"/>
        <v>152.10935178995666</v>
      </c>
      <c r="S3476" s="8">
        <f t="shared" si="659"/>
        <v>153</v>
      </c>
      <c r="T3476" t="s">
        <v>175</v>
      </c>
    </row>
    <row r="3477" spans="1:20" x14ac:dyDescent="0.35">
      <c r="A3477" s="18" t="s">
        <v>6993</v>
      </c>
      <c r="B3477" s="18" t="s">
        <v>6994</v>
      </c>
      <c r="C3477" s="19">
        <v>50.06</v>
      </c>
      <c r="D3477" s="20">
        <f t="shared" si="648"/>
        <v>5.430821162898558E-6</v>
      </c>
      <c r="E3477" s="10">
        <f>SUM($C$5:C3477)/SUM($C$5:$C$3941)</f>
        <v>0.99888130399870245</v>
      </c>
      <c r="F3477" t="str">
        <f t="shared" si="649"/>
        <v>C</v>
      </c>
      <c r="G3477" s="21">
        <v>5.0060000000000002</v>
      </c>
      <c r="H3477" s="22">
        <f t="shared" si="650"/>
        <v>3.0036</v>
      </c>
      <c r="I3477" s="23">
        <v>0.19230769230769229</v>
      </c>
      <c r="J3477" s="23">
        <v>0.52537424713009229</v>
      </c>
      <c r="K3477" s="24">
        <f t="shared" si="651"/>
        <v>2.7319460850764803</v>
      </c>
      <c r="L3477" t="str">
        <f t="shared" si="652"/>
        <v>Z</v>
      </c>
      <c r="M3477" s="10">
        <f t="shared" si="653"/>
        <v>0.9</v>
      </c>
      <c r="N3477" s="24">
        <f t="shared" si="654"/>
        <v>1.2815515655446006</v>
      </c>
      <c r="O3477" s="25">
        <f t="shared" si="655"/>
        <v>0.95218177341840338</v>
      </c>
      <c r="P3477" s="8">
        <f t="shared" si="656"/>
        <v>2</v>
      </c>
      <c r="Q3477" s="8">
        <f t="shared" si="657"/>
        <v>10</v>
      </c>
      <c r="R3477" s="8">
        <f t="shared" si="658"/>
        <v>25.804410970143213</v>
      </c>
      <c r="S3477" s="8">
        <f t="shared" si="659"/>
        <v>26</v>
      </c>
      <c r="T3477" t="s">
        <v>62</v>
      </c>
    </row>
    <row r="3478" spans="1:20" x14ac:dyDescent="0.35">
      <c r="A3478" s="18" t="s">
        <v>6995</v>
      </c>
      <c r="B3478" s="18" t="s">
        <v>6996</v>
      </c>
      <c r="C3478" s="19">
        <v>49.82</v>
      </c>
      <c r="D3478" s="20">
        <f t="shared" si="648"/>
        <v>5.4047844653536983E-6</v>
      </c>
      <c r="E3478" s="10">
        <f>SUM($C$5:C3478)/SUM($C$5:$C$3941)</f>
        <v>0.99888670878316788</v>
      </c>
      <c r="F3478" t="str">
        <f t="shared" si="649"/>
        <v>C</v>
      </c>
      <c r="G3478" s="21">
        <v>1.2455000000000001</v>
      </c>
      <c r="H3478" s="22">
        <f t="shared" si="650"/>
        <v>0.74729999999999996</v>
      </c>
      <c r="I3478" s="23">
        <v>0.76923076923076927</v>
      </c>
      <c r="J3478" s="23">
        <v>3.7553380809940542</v>
      </c>
      <c r="K3478" s="24">
        <f t="shared" si="651"/>
        <v>4.8819395052922703</v>
      </c>
      <c r="L3478" t="str">
        <f t="shared" si="652"/>
        <v>Z</v>
      </c>
      <c r="M3478" s="10">
        <f t="shared" si="653"/>
        <v>0.9</v>
      </c>
      <c r="N3478" s="24">
        <f t="shared" si="654"/>
        <v>1.2815515655446006</v>
      </c>
      <c r="O3478" s="25">
        <f t="shared" si="655"/>
        <v>6.8061281901036104</v>
      </c>
      <c r="P3478" s="8">
        <f t="shared" si="656"/>
        <v>9</v>
      </c>
      <c r="Q3478" s="8">
        <f t="shared" si="657"/>
        <v>40</v>
      </c>
      <c r="R3478" s="8">
        <f t="shared" si="658"/>
        <v>103.46596254869874</v>
      </c>
      <c r="S3478" s="8">
        <f t="shared" si="659"/>
        <v>104</v>
      </c>
      <c r="T3478" t="s">
        <v>62</v>
      </c>
    </row>
    <row r="3479" spans="1:20" x14ac:dyDescent="0.35">
      <c r="A3479" s="18" t="s">
        <v>6997</v>
      </c>
      <c r="B3479" s="18" t="s">
        <v>6998</v>
      </c>
      <c r="C3479" s="19">
        <v>49.64</v>
      </c>
      <c r="D3479" s="20">
        <f t="shared" si="648"/>
        <v>5.3852569421950537E-6</v>
      </c>
      <c r="E3479" s="10">
        <f>SUM($C$5:C3479)/SUM($C$5:$C$3941)</f>
        <v>0.99889209404011015</v>
      </c>
      <c r="F3479" t="str">
        <f t="shared" si="649"/>
        <v>C</v>
      </c>
      <c r="G3479" s="21">
        <v>4.9640000000000004</v>
      </c>
      <c r="H3479" s="22">
        <f t="shared" si="650"/>
        <v>2.9784000000000002</v>
      </c>
      <c r="I3479" s="23">
        <v>0.19230769230769229</v>
      </c>
      <c r="J3479" s="23">
        <v>0.92965229718704934</v>
      </c>
      <c r="K3479" s="24">
        <f t="shared" si="651"/>
        <v>4.8341919453726572</v>
      </c>
      <c r="L3479" t="str">
        <f t="shared" si="652"/>
        <v>Z</v>
      </c>
      <c r="M3479" s="10">
        <f t="shared" si="653"/>
        <v>0.9</v>
      </c>
      <c r="N3479" s="24">
        <f t="shared" si="654"/>
        <v>1.2815515655446006</v>
      </c>
      <c r="O3479" s="25">
        <f t="shared" si="655"/>
        <v>1.68489030026412</v>
      </c>
      <c r="P3479" s="8">
        <f t="shared" si="656"/>
        <v>3</v>
      </c>
      <c r="Q3479" s="8">
        <f t="shared" si="657"/>
        <v>10</v>
      </c>
      <c r="R3479" s="8">
        <f t="shared" si="658"/>
        <v>25.913345544395654</v>
      </c>
      <c r="S3479" s="8">
        <f t="shared" si="659"/>
        <v>26</v>
      </c>
      <c r="T3479" t="s">
        <v>62</v>
      </c>
    </row>
    <row r="3480" spans="1:20" x14ac:dyDescent="0.35">
      <c r="A3480" s="18" t="s">
        <v>6999</v>
      </c>
      <c r="B3480" s="18" t="s">
        <v>7000</v>
      </c>
      <c r="C3480" s="19">
        <v>49.5</v>
      </c>
      <c r="D3480" s="20">
        <f t="shared" si="648"/>
        <v>5.3700688686272192E-6</v>
      </c>
      <c r="E3480" s="10">
        <f>SUM($C$5:C3480)/SUM($C$5:$C$3941)</f>
        <v>0.99889746410897873</v>
      </c>
      <c r="F3480" t="str">
        <f t="shared" si="649"/>
        <v>C</v>
      </c>
      <c r="G3480" s="21">
        <v>1.65</v>
      </c>
      <c r="H3480" s="22">
        <f t="shared" si="650"/>
        <v>0.98999999999999988</v>
      </c>
      <c r="I3480" s="23">
        <v>0.57692307692307687</v>
      </c>
      <c r="J3480" s="23">
        <v>4.1602514716892181</v>
      </c>
      <c r="K3480" s="24">
        <f t="shared" si="651"/>
        <v>7.2111025509279782</v>
      </c>
      <c r="L3480" t="str">
        <f t="shared" si="652"/>
        <v>Z</v>
      </c>
      <c r="M3480" s="10">
        <f t="shared" si="653"/>
        <v>0.9</v>
      </c>
      <c r="N3480" s="24">
        <f t="shared" si="654"/>
        <v>1.2815515655446006</v>
      </c>
      <c r="O3480" s="25">
        <f t="shared" si="655"/>
        <v>7.5399882004468859</v>
      </c>
      <c r="P3480" s="8">
        <f t="shared" si="656"/>
        <v>9</v>
      </c>
      <c r="Q3480" s="8">
        <f t="shared" si="657"/>
        <v>29.999999999999996</v>
      </c>
      <c r="R3480" s="8">
        <f t="shared" si="658"/>
        <v>77.849894416152296</v>
      </c>
      <c r="S3480" s="8">
        <f t="shared" si="659"/>
        <v>78</v>
      </c>
      <c r="T3480" t="s">
        <v>62</v>
      </c>
    </row>
    <row r="3481" spans="1:20" x14ac:dyDescent="0.35">
      <c r="A3481" s="18" t="s">
        <v>7001</v>
      </c>
      <c r="B3481" s="18" t="s">
        <v>7002</v>
      </c>
      <c r="C3481" s="19">
        <v>49.02</v>
      </c>
      <c r="D3481" s="20">
        <f t="shared" si="648"/>
        <v>5.3179954735375014E-6</v>
      </c>
      <c r="E3481" s="10">
        <f>SUM($C$5:C3481)/SUM($C$5:$C$3941)</f>
        <v>0.99890278210445227</v>
      </c>
      <c r="F3481" t="str">
        <f t="shared" si="649"/>
        <v>C</v>
      </c>
      <c r="G3481" s="21">
        <v>3.77076923076923</v>
      </c>
      <c r="H3481" s="22">
        <f t="shared" si="650"/>
        <v>2.2624615384615381</v>
      </c>
      <c r="I3481" s="23">
        <v>0.25</v>
      </c>
      <c r="J3481" s="23">
        <v>0.78901775620567827</v>
      </c>
      <c r="K3481" s="24">
        <f t="shared" si="651"/>
        <v>3.1560710248227131</v>
      </c>
      <c r="L3481" t="str">
        <f t="shared" si="652"/>
        <v>Z</v>
      </c>
      <c r="M3481" s="10">
        <f t="shared" si="653"/>
        <v>0.9</v>
      </c>
      <c r="N3481" s="24">
        <f t="shared" si="654"/>
        <v>1.2815515655446006</v>
      </c>
      <c r="O3481" s="25">
        <f t="shared" si="655"/>
        <v>1.4300060013723881</v>
      </c>
      <c r="P3481" s="8">
        <f t="shared" si="656"/>
        <v>2</v>
      </c>
      <c r="Q3481" s="8">
        <f t="shared" si="657"/>
        <v>13</v>
      </c>
      <c r="R3481" s="8">
        <f t="shared" si="658"/>
        <v>33.899716908457343</v>
      </c>
      <c r="S3481" s="8">
        <f t="shared" si="659"/>
        <v>34</v>
      </c>
      <c r="T3481" t="s">
        <v>175</v>
      </c>
    </row>
    <row r="3482" spans="1:20" x14ac:dyDescent="0.35">
      <c r="A3482" s="18" t="s">
        <v>7003</v>
      </c>
      <c r="B3482" s="18" t="s">
        <v>7004</v>
      </c>
      <c r="C3482" s="19">
        <v>48.75</v>
      </c>
      <c r="D3482" s="20">
        <f t="shared" si="648"/>
        <v>5.2887041887995341E-6</v>
      </c>
      <c r="E3482" s="10">
        <f>SUM($C$5:C3482)/SUM($C$5:$C$3941)</f>
        <v>0.99890807080864108</v>
      </c>
      <c r="F3482" t="str">
        <f t="shared" si="649"/>
        <v>C</v>
      </c>
      <c r="G3482" s="21">
        <v>3.75</v>
      </c>
      <c r="H3482" s="22">
        <f t="shared" si="650"/>
        <v>2.25</v>
      </c>
      <c r="I3482" s="23">
        <v>0.25</v>
      </c>
      <c r="J3482" s="23">
        <v>0.71056453667792463</v>
      </c>
      <c r="K3482" s="24">
        <f t="shared" si="651"/>
        <v>2.8422581467116985</v>
      </c>
      <c r="L3482" t="str">
        <f t="shared" si="652"/>
        <v>Z</v>
      </c>
      <c r="M3482" s="10">
        <f t="shared" si="653"/>
        <v>0.9</v>
      </c>
      <c r="N3482" s="24">
        <f t="shared" si="654"/>
        <v>1.2815515655446006</v>
      </c>
      <c r="O3482" s="25">
        <f t="shared" si="655"/>
        <v>1.2878183587378564</v>
      </c>
      <c r="P3482" s="8">
        <f t="shared" si="656"/>
        <v>2</v>
      </c>
      <c r="Q3482" s="8">
        <f t="shared" si="657"/>
        <v>13</v>
      </c>
      <c r="R3482" s="8">
        <f t="shared" si="658"/>
        <v>33.993463423951901</v>
      </c>
      <c r="S3482" s="8">
        <f t="shared" si="659"/>
        <v>34</v>
      </c>
      <c r="T3482" t="s">
        <v>175</v>
      </c>
    </row>
    <row r="3483" spans="1:20" x14ac:dyDescent="0.35">
      <c r="A3483" s="18" t="s">
        <v>7005</v>
      </c>
      <c r="B3483" s="18" t="s">
        <v>7006</v>
      </c>
      <c r="C3483" s="19">
        <v>48.75</v>
      </c>
      <c r="D3483" s="20">
        <f t="shared" si="648"/>
        <v>5.2887041887995341E-6</v>
      </c>
      <c r="E3483" s="10">
        <f>SUM($C$5:C3483)/SUM($C$5:$C$3941)</f>
        <v>0.99891335951282989</v>
      </c>
      <c r="F3483" t="str">
        <f t="shared" si="649"/>
        <v>C</v>
      </c>
      <c r="G3483" s="21">
        <v>1.95</v>
      </c>
      <c r="H3483" s="22">
        <f t="shared" si="650"/>
        <v>1.17</v>
      </c>
      <c r="I3483" s="23">
        <v>0.48076923076923078</v>
      </c>
      <c r="J3483" s="23">
        <v>1.3931257648474351</v>
      </c>
      <c r="K3483" s="24">
        <f t="shared" si="651"/>
        <v>2.8977015908826651</v>
      </c>
      <c r="L3483" t="str">
        <f t="shared" si="652"/>
        <v>Z</v>
      </c>
      <c r="M3483" s="10">
        <f t="shared" si="653"/>
        <v>0.9</v>
      </c>
      <c r="N3483" s="24">
        <f t="shared" si="654"/>
        <v>1.2815515655446006</v>
      </c>
      <c r="O3483" s="25">
        <f t="shared" si="655"/>
        <v>2.52488386823961</v>
      </c>
      <c r="P3483" s="8">
        <f t="shared" si="656"/>
        <v>4</v>
      </c>
      <c r="Q3483" s="8">
        <f t="shared" si="657"/>
        <v>25</v>
      </c>
      <c r="R3483" s="8">
        <f t="shared" si="658"/>
        <v>65.372045046061345</v>
      </c>
      <c r="S3483" s="8">
        <f t="shared" si="659"/>
        <v>66</v>
      </c>
      <c r="T3483" t="s">
        <v>62</v>
      </c>
    </row>
    <row r="3484" spans="1:20" x14ac:dyDescent="0.35">
      <c r="A3484" s="18" t="s">
        <v>7007</v>
      </c>
      <c r="B3484" s="18" t="s">
        <v>7008</v>
      </c>
      <c r="C3484" s="19">
        <v>48.45</v>
      </c>
      <c r="D3484" s="20">
        <f t="shared" si="648"/>
        <v>5.2561583168684609E-6</v>
      </c>
      <c r="E3484" s="10">
        <f>SUM($C$5:C3484)/SUM($C$5:$C$3941)</f>
        <v>0.99891861567114659</v>
      </c>
      <c r="F3484" t="str">
        <f t="shared" si="649"/>
        <v>C</v>
      </c>
      <c r="G3484" s="21">
        <v>2.5499999999999998</v>
      </c>
      <c r="H3484" s="22">
        <f t="shared" si="650"/>
        <v>1.5299999999999998</v>
      </c>
      <c r="I3484" s="23">
        <v>0.36538461538461542</v>
      </c>
      <c r="J3484" s="23">
        <v>1.495468267589291</v>
      </c>
      <c r="K3484" s="24">
        <f t="shared" si="651"/>
        <v>4.0928605218233223</v>
      </c>
      <c r="L3484" t="str">
        <f t="shared" si="652"/>
        <v>Z</v>
      </c>
      <c r="M3484" s="10">
        <f t="shared" si="653"/>
        <v>0.9</v>
      </c>
      <c r="N3484" s="24">
        <f t="shared" si="654"/>
        <v>1.2815515655446006</v>
      </c>
      <c r="O3484" s="25">
        <f t="shared" si="655"/>
        <v>2.7103681516606972</v>
      </c>
      <c r="P3484" s="8">
        <f t="shared" si="656"/>
        <v>4</v>
      </c>
      <c r="Q3484" s="8">
        <f t="shared" si="657"/>
        <v>19</v>
      </c>
      <c r="R3484" s="8">
        <f t="shared" si="658"/>
        <v>49.836333439760139</v>
      </c>
      <c r="S3484" s="8">
        <f t="shared" si="659"/>
        <v>50</v>
      </c>
      <c r="T3484" t="s">
        <v>175</v>
      </c>
    </row>
    <row r="3485" spans="1:20" x14ac:dyDescent="0.35">
      <c r="A3485" s="18" t="s">
        <v>7009</v>
      </c>
      <c r="B3485" s="18" t="s">
        <v>7010</v>
      </c>
      <c r="C3485" s="19">
        <v>48.42</v>
      </c>
      <c r="D3485" s="20">
        <f t="shared" si="648"/>
        <v>5.2529037296753534E-6</v>
      </c>
      <c r="E3485" s="10">
        <f>SUM($C$5:C3485)/SUM($C$5:$C$3941)</f>
        <v>0.99892386857487636</v>
      </c>
      <c r="F3485" t="str">
        <f t="shared" si="649"/>
        <v>C</v>
      </c>
      <c r="G3485" s="21">
        <v>0.39365853658536593</v>
      </c>
      <c r="H3485" s="22">
        <f t="shared" si="650"/>
        <v>0.23619512195121956</v>
      </c>
      <c r="I3485" s="23">
        <v>2.365384615384615</v>
      </c>
      <c r="J3485" s="23">
        <v>13.36373325518873</v>
      </c>
      <c r="K3485" s="24">
        <f t="shared" si="651"/>
        <v>5.6497083680472695</v>
      </c>
      <c r="L3485" t="str">
        <f t="shared" si="652"/>
        <v>Z</v>
      </c>
      <c r="M3485" s="10">
        <f t="shared" si="653"/>
        <v>0.9</v>
      </c>
      <c r="N3485" s="24">
        <f t="shared" si="654"/>
        <v>1.2815515655446006</v>
      </c>
      <c r="O3485" s="25">
        <f t="shared" si="655"/>
        <v>24.220264506541806</v>
      </c>
      <c r="P3485" s="8">
        <f t="shared" si="656"/>
        <v>29</v>
      </c>
      <c r="Q3485" s="8">
        <f t="shared" si="657"/>
        <v>122.99999999999997</v>
      </c>
      <c r="R3485" s="8">
        <f t="shared" si="658"/>
        <v>322.72461511248918</v>
      </c>
      <c r="S3485" s="8">
        <f t="shared" si="659"/>
        <v>323</v>
      </c>
      <c r="T3485" t="s">
        <v>62</v>
      </c>
    </row>
    <row r="3486" spans="1:20" x14ac:dyDescent="0.35">
      <c r="A3486" s="18" t="s">
        <v>7011</v>
      </c>
      <c r="B3486" s="18" t="s">
        <v>7012</v>
      </c>
      <c r="C3486" s="19">
        <v>48.16</v>
      </c>
      <c r="D3486" s="20">
        <f t="shared" si="648"/>
        <v>5.2246973073350886E-6</v>
      </c>
      <c r="E3486" s="10">
        <f>SUM($C$5:C3486)/SUM($C$5:$C$3941)</f>
        <v>0.99892909327218371</v>
      </c>
      <c r="F3486" t="str">
        <f t="shared" si="649"/>
        <v>C</v>
      </c>
      <c r="G3486" s="21">
        <v>1.72</v>
      </c>
      <c r="H3486" s="22">
        <f t="shared" si="650"/>
        <v>1.032</v>
      </c>
      <c r="I3486" s="23">
        <v>0.53846153846153844</v>
      </c>
      <c r="J3486" s="23">
        <v>3.3340873958547612</v>
      </c>
      <c r="K3486" s="24">
        <f t="shared" si="651"/>
        <v>6.1918765923016998</v>
      </c>
      <c r="L3486" t="str">
        <f t="shared" si="652"/>
        <v>Z</v>
      </c>
      <c r="M3486" s="10">
        <f t="shared" si="653"/>
        <v>0.9</v>
      </c>
      <c r="N3486" s="24">
        <f t="shared" si="654"/>
        <v>1.2815515655446006</v>
      </c>
      <c r="O3486" s="25">
        <f t="shared" si="655"/>
        <v>6.0426586698126252</v>
      </c>
      <c r="P3486" s="8">
        <f t="shared" si="656"/>
        <v>8</v>
      </c>
      <c r="Q3486" s="8">
        <f t="shared" si="657"/>
        <v>28</v>
      </c>
      <c r="R3486" s="8">
        <f t="shared" si="658"/>
        <v>73.663807864834723</v>
      </c>
      <c r="S3486" s="8">
        <f t="shared" si="659"/>
        <v>74</v>
      </c>
      <c r="T3486" t="s">
        <v>62</v>
      </c>
    </row>
    <row r="3487" spans="1:20" x14ac:dyDescent="0.35">
      <c r="A3487" s="18" t="s">
        <v>7013</v>
      </c>
      <c r="B3487" s="18" t="s">
        <v>7014</v>
      </c>
      <c r="C3487" s="19">
        <v>47.87</v>
      </c>
      <c r="D3487" s="20">
        <f t="shared" si="648"/>
        <v>5.1932362978017171E-6</v>
      </c>
      <c r="E3487" s="10">
        <f>SUM($C$5:C3487)/SUM($C$5:$C$3941)</f>
        <v>0.99893428650848137</v>
      </c>
      <c r="F3487" t="str">
        <f t="shared" si="649"/>
        <v>C</v>
      </c>
      <c r="G3487" s="21">
        <v>1.227435897435897</v>
      </c>
      <c r="H3487" s="22">
        <f t="shared" si="650"/>
        <v>0.73646153846153817</v>
      </c>
      <c r="I3487" s="23">
        <v>0.75</v>
      </c>
      <c r="J3487" s="23">
        <v>3.6238588467511361</v>
      </c>
      <c r="K3487" s="24">
        <f t="shared" si="651"/>
        <v>4.8318117956681812</v>
      </c>
      <c r="L3487" t="str">
        <f t="shared" si="652"/>
        <v>Z</v>
      </c>
      <c r="M3487" s="10">
        <f t="shared" si="653"/>
        <v>0.9</v>
      </c>
      <c r="N3487" s="24">
        <f t="shared" si="654"/>
        <v>1.2815515655446006</v>
      </c>
      <c r="O3487" s="25">
        <f t="shared" si="655"/>
        <v>6.5678368556634679</v>
      </c>
      <c r="P3487" s="8">
        <f t="shared" si="656"/>
        <v>9</v>
      </c>
      <c r="Q3487" s="8">
        <f t="shared" si="657"/>
        <v>39</v>
      </c>
      <c r="R3487" s="8">
        <f t="shared" si="658"/>
        <v>102.91348044793178</v>
      </c>
      <c r="S3487" s="8">
        <f t="shared" si="659"/>
        <v>103</v>
      </c>
      <c r="T3487" t="s">
        <v>62</v>
      </c>
    </row>
    <row r="3488" spans="1:20" x14ac:dyDescent="0.35">
      <c r="A3488" s="18" t="s">
        <v>7015</v>
      </c>
      <c r="B3488" s="18" t="s">
        <v>7016</v>
      </c>
      <c r="C3488" s="19">
        <v>47.8</v>
      </c>
      <c r="D3488" s="20">
        <f t="shared" si="648"/>
        <v>5.1856422610177994E-6</v>
      </c>
      <c r="E3488" s="10">
        <f>SUM($C$5:C3488)/SUM($C$5:$C$3941)</f>
        <v>0.99893947215074252</v>
      </c>
      <c r="F3488" t="str">
        <f t="shared" si="649"/>
        <v>C</v>
      </c>
      <c r="G3488" s="21">
        <v>11.95</v>
      </c>
      <c r="H3488" s="22">
        <f t="shared" si="650"/>
        <v>7.169999999999999</v>
      </c>
      <c r="I3488" s="23">
        <v>7.6923076923076927E-2</v>
      </c>
      <c r="J3488" s="23">
        <v>0.33408662996258731</v>
      </c>
      <c r="K3488" s="24">
        <f t="shared" si="651"/>
        <v>4.3431261895136348</v>
      </c>
      <c r="L3488" t="str">
        <f t="shared" si="652"/>
        <v>Z</v>
      </c>
      <c r="M3488" s="10">
        <f t="shared" si="653"/>
        <v>0.9</v>
      </c>
      <c r="N3488" s="24">
        <f t="shared" si="654"/>
        <v>1.2815515655446006</v>
      </c>
      <c r="O3488" s="25">
        <f t="shared" si="655"/>
        <v>0.60549446709820187</v>
      </c>
      <c r="P3488" s="8">
        <f t="shared" si="656"/>
        <v>1</v>
      </c>
      <c r="Q3488" s="8">
        <f t="shared" si="657"/>
        <v>4</v>
      </c>
      <c r="R3488" s="8">
        <f t="shared" si="658"/>
        <v>10.562954660396926</v>
      </c>
      <c r="S3488" s="8">
        <f t="shared" si="659"/>
        <v>11</v>
      </c>
      <c r="T3488" t="s">
        <v>62</v>
      </c>
    </row>
    <row r="3489" spans="1:20" x14ac:dyDescent="0.35">
      <c r="A3489" s="18" t="s">
        <v>7017</v>
      </c>
      <c r="B3489" s="18" t="s">
        <v>7018</v>
      </c>
      <c r="C3489" s="19">
        <v>47.6</v>
      </c>
      <c r="D3489" s="20">
        <f t="shared" si="648"/>
        <v>5.1639450130637506E-6</v>
      </c>
      <c r="E3489" s="10">
        <f>SUM($C$5:C3489)/SUM($C$5:$C$3941)</f>
        <v>0.99894463609575546</v>
      </c>
      <c r="F3489" t="str">
        <f t="shared" si="649"/>
        <v>C</v>
      </c>
      <c r="G3489" s="21">
        <v>5.95</v>
      </c>
      <c r="H3489" s="22">
        <f t="shared" si="650"/>
        <v>3.57</v>
      </c>
      <c r="I3489" s="23">
        <v>0.15384615384615391</v>
      </c>
      <c r="J3489" s="23">
        <v>0.77673563738061735</v>
      </c>
      <c r="K3489" s="24">
        <f t="shared" si="651"/>
        <v>5.0487816429740109</v>
      </c>
      <c r="L3489" t="str">
        <f t="shared" si="652"/>
        <v>Z</v>
      </c>
      <c r="M3489" s="10">
        <f t="shared" si="653"/>
        <v>0.9</v>
      </c>
      <c r="N3489" s="24">
        <f t="shared" si="654"/>
        <v>1.2815515655446006</v>
      </c>
      <c r="O3489" s="25">
        <f t="shared" si="655"/>
        <v>1.4077460414522625</v>
      </c>
      <c r="P3489" s="8">
        <f t="shared" si="656"/>
        <v>2</v>
      </c>
      <c r="Q3489" s="8">
        <f t="shared" si="657"/>
        <v>8.0000000000000036</v>
      </c>
      <c r="R3489" s="8">
        <f t="shared" si="658"/>
        <v>21.170244960998531</v>
      </c>
      <c r="S3489" s="8">
        <f t="shared" si="659"/>
        <v>22</v>
      </c>
      <c r="T3489" t="s">
        <v>62</v>
      </c>
    </row>
    <row r="3490" spans="1:20" x14ac:dyDescent="0.35">
      <c r="A3490" s="18" t="s">
        <v>7019</v>
      </c>
      <c r="B3490" s="18" t="s">
        <v>7020</v>
      </c>
      <c r="C3490" s="19">
        <v>47.6</v>
      </c>
      <c r="D3490" s="20">
        <f t="shared" si="648"/>
        <v>5.1639450130637506E-6</v>
      </c>
      <c r="E3490" s="10">
        <f>SUM($C$5:C3490)/SUM($C$5:$C$3941)</f>
        <v>0.9989498000407685</v>
      </c>
      <c r="F3490" t="str">
        <f t="shared" si="649"/>
        <v>C</v>
      </c>
      <c r="G3490" s="21">
        <v>5.95</v>
      </c>
      <c r="H3490" s="22">
        <f t="shared" si="650"/>
        <v>3.57</v>
      </c>
      <c r="I3490" s="23">
        <v>0.15384615384615391</v>
      </c>
      <c r="J3490" s="23">
        <v>0.84909676079973551</v>
      </c>
      <c r="K3490" s="24">
        <f t="shared" si="651"/>
        <v>5.5191289451982781</v>
      </c>
      <c r="L3490" t="str">
        <f t="shared" si="652"/>
        <v>Z</v>
      </c>
      <c r="M3490" s="10">
        <f t="shared" si="653"/>
        <v>0.9</v>
      </c>
      <c r="N3490" s="24">
        <f t="shared" si="654"/>
        <v>1.2815515655446006</v>
      </c>
      <c r="O3490" s="25">
        <f t="shared" si="655"/>
        <v>1.5388924446118042</v>
      </c>
      <c r="P3490" s="8">
        <f t="shared" si="656"/>
        <v>2</v>
      </c>
      <c r="Q3490" s="8">
        <f t="shared" si="657"/>
        <v>8.0000000000000036</v>
      </c>
      <c r="R3490" s="8">
        <f t="shared" si="658"/>
        <v>21.170244960998531</v>
      </c>
      <c r="S3490" s="8">
        <f t="shared" si="659"/>
        <v>22</v>
      </c>
      <c r="T3490" t="s">
        <v>175</v>
      </c>
    </row>
    <row r="3491" spans="1:20" x14ac:dyDescent="0.35">
      <c r="A3491" s="18" t="s">
        <v>7021</v>
      </c>
      <c r="B3491" s="18" t="s">
        <v>7022</v>
      </c>
      <c r="C3491" s="19">
        <v>47.37</v>
      </c>
      <c r="D3491" s="20">
        <f t="shared" si="648"/>
        <v>5.1389931779165934E-6</v>
      </c>
      <c r="E3491" s="10">
        <f>SUM($C$5:C3491)/SUM($C$5:$C$3941)</f>
        <v>0.99895493903394639</v>
      </c>
      <c r="F3491" t="str">
        <f t="shared" si="649"/>
        <v>C</v>
      </c>
      <c r="G3491" s="21">
        <v>2.9606249999999998</v>
      </c>
      <c r="H3491" s="22">
        <f t="shared" si="650"/>
        <v>1.7763749999999998</v>
      </c>
      <c r="I3491" s="23">
        <v>0.30769230769230771</v>
      </c>
      <c r="J3491" s="23">
        <v>0.98096514176163907</v>
      </c>
      <c r="K3491" s="24">
        <f t="shared" si="651"/>
        <v>3.1881367107253267</v>
      </c>
      <c r="L3491" t="str">
        <f t="shared" si="652"/>
        <v>Z</v>
      </c>
      <c r="M3491" s="10">
        <f t="shared" si="653"/>
        <v>0.9</v>
      </c>
      <c r="N3491" s="24">
        <f t="shared" si="654"/>
        <v>1.2815515655446006</v>
      </c>
      <c r="O3491" s="25">
        <f t="shared" si="655"/>
        <v>1.7778890637419142</v>
      </c>
      <c r="P3491" s="8">
        <f t="shared" si="656"/>
        <v>3</v>
      </c>
      <c r="Q3491" s="8">
        <f t="shared" si="657"/>
        <v>16</v>
      </c>
      <c r="R3491" s="8">
        <f t="shared" si="658"/>
        <v>42.443155326864485</v>
      </c>
      <c r="S3491" s="8">
        <f t="shared" si="659"/>
        <v>43</v>
      </c>
      <c r="T3491" t="s">
        <v>62</v>
      </c>
    </row>
    <row r="3492" spans="1:20" x14ac:dyDescent="0.35">
      <c r="A3492" s="18" t="s">
        <v>7023</v>
      </c>
      <c r="B3492" s="18" t="s">
        <v>7024</v>
      </c>
      <c r="C3492" s="19">
        <v>47.29</v>
      </c>
      <c r="D3492" s="20">
        <f t="shared" si="648"/>
        <v>5.130314278734974E-6</v>
      </c>
      <c r="E3492" s="10">
        <f>SUM($C$5:C3492)/SUM($C$5:$C$3941)</f>
        <v>0.99896006934822501</v>
      </c>
      <c r="F3492" t="str">
        <f t="shared" si="649"/>
        <v>C</v>
      </c>
      <c r="G3492" s="21">
        <v>2.9556249999999999</v>
      </c>
      <c r="H3492" s="22">
        <f t="shared" si="650"/>
        <v>1.7733749999999999</v>
      </c>
      <c r="I3492" s="23">
        <v>0.30769230769230771</v>
      </c>
      <c r="J3492" s="23">
        <v>0.96076892283052284</v>
      </c>
      <c r="K3492" s="24">
        <f t="shared" si="651"/>
        <v>3.1224989991991992</v>
      </c>
      <c r="L3492" t="str">
        <f t="shared" si="652"/>
        <v>Z</v>
      </c>
      <c r="M3492" s="10">
        <f t="shared" si="653"/>
        <v>0.9</v>
      </c>
      <c r="N3492" s="24">
        <f t="shared" si="654"/>
        <v>1.2815515655446006</v>
      </c>
      <c r="O3492" s="25">
        <f t="shared" si="655"/>
        <v>1.7412856868858448</v>
      </c>
      <c r="P3492" s="8">
        <f t="shared" si="656"/>
        <v>3</v>
      </c>
      <c r="Q3492" s="8">
        <f t="shared" si="657"/>
        <v>16</v>
      </c>
      <c r="R3492" s="8">
        <f t="shared" si="658"/>
        <v>42.479040478340934</v>
      </c>
      <c r="S3492" s="8">
        <f t="shared" si="659"/>
        <v>43</v>
      </c>
      <c r="T3492" t="s">
        <v>62</v>
      </c>
    </row>
    <row r="3493" spans="1:20" x14ac:dyDescent="0.35">
      <c r="A3493" s="18" t="s">
        <v>7025</v>
      </c>
      <c r="B3493" s="18" t="s">
        <v>7026</v>
      </c>
      <c r="C3493" s="19">
        <v>47.2</v>
      </c>
      <c r="D3493" s="20">
        <f t="shared" si="648"/>
        <v>5.1205505171556522E-6</v>
      </c>
      <c r="E3493" s="10">
        <f>SUM($C$5:C3493)/SUM($C$5:$C$3941)</f>
        <v>0.99896518989874206</v>
      </c>
      <c r="F3493" t="str">
        <f t="shared" si="649"/>
        <v>C</v>
      </c>
      <c r="G3493" s="21">
        <v>2.95</v>
      </c>
      <c r="H3493" s="22">
        <f t="shared" si="650"/>
        <v>1.77</v>
      </c>
      <c r="I3493" s="23">
        <v>0.30769230769230771</v>
      </c>
      <c r="J3493" s="23">
        <v>1.0579013916473841</v>
      </c>
      <c r="K3493" s="24">
        <f t="shared" si="651"/>
        <v>3.4381795228539982</v>
      </c>
      <c r="L3493" t="str">
        <f t="shared" si="652"/>
        <v>Z</v>
      </c>
      <c r="M3493" s="10">
        <f t="shared" si="653"/>
        <v>0.9</v>
      </c>
      <c r="N3493" s="24">
        <f t="shared" si="654"/>
        <v>1.2815515655446006</v>
      </c>
      <c r="O3493" s="25">
        <f t="shared" si="655"/>
        <v>1.9173273694003001</v>
      </c>
      <c r="P3493" s="8">
        <f t="shared" si="656"/>
        <v>3</v>
      </c>
      <c r="Q3493" s="8">
        <f t="shared" si="657"/>
        <v>16</v>
      </c>
      <c r="R3493" s="8">
        <f t="shared" si="658"/>
        <v>42.519520276218707</v>
      </c>
      <c r="S3493" s="8">
        <f t="shared" si="659"/>
        <v>43</v>
      </c>
      <c r="T3493" t="s">
        <v>62</v>
      </c>
    </row>
    <row r="3494" spans="1:20" x14ac:dyDescent="0.35">
      <c r="A3494" s="18" t="s">
        <v>7027</v>
      </c>
      <c r="B3494" s="18" t="s">
        <v>7028</v>
      </c>
      <c r="C3494" s="19">
        <v>46.8</v>
      </c>
      <c r="D3494" s="20">
        <f t="shared" si="648"/>
        <v>5.0771560212475529E-6</v>
      </c>
      <c r="E3494" s="10">
        <f>SUM($C$5:C3494)/SUM($C$5:$C$3941)</f>
        <v>0.99897026705476344</v>
      </c>
      <c r="F3494" t="str">
        <f t="shared" si="649"/>
        <v>C</v>
      </c>
      <c r="G3494" s="21">
        <v>0.65</v>
      </c>
      <c r="H3494" s="22">
        <f t="shared" si="650"/>
        <v>0.39</v>
      </c>
      <c r="I3494" s="23">
        <v>1.384615384615385</v>
      </c>
      <c r="J3494" s="23">
        <v>9.9846035320541269</v>
      </c>
      <c r="K3494" s="24">
        <f t="shared" si="651"/>
        <v>7.2111025509279782</v>
      </c>
      <c r="L3494" t="str">
        <f t="shared" si="652"/>
        <v>Z</v>
      </c>
      <c r="M3494" s="10">
        <f t="shared" si="653"/>
        <v>0.9</v>
      </c>
      <c r="N3494" s="24">
        <f t="shared" si="654"/>
        <v>1.2815515655446006</v>
      </c>
      <c r="O3494" s="25">
        <f t="shared" si="655"/>
        <v>18.09597168107253</v>
      </c>
      <c r="P3494" s="8">
        <f t="shared" si="656"/>
        <v>21</v>
      </c>
      <c r="Q3494" s="8">
        <f t="shared" si="657"/>
        <v>72.000000000000028</v>
      </c>
      <c r="R3494" s="8">
        <f t="shared" si="658"/>
        <v>192.1537845661046</v>
      </c>
      <c r="S3494" s="8">
        <f t="shared" si="659"/>
        <v>193</v>
      </c>
      <c r="T3494" t="s">
        <v>175</v>
      </c>
    </row>
    <row r="3495" spans="1:20" x14ac:dyDescent="0.35">
      <c r="A3495" s="18" t="s">
        <v>7029</v>
      </c>
      <c r="B3495" s="18" t="s">
        <v>7030</v>
      </c>
      <c r="C3495" s="19">
        <v>46.75</v>
      </c>
      <c r="D3495" s="20">
        <f t="shared" si="648"/>
        <v>5.0717317092590403E-6</v>
      </c>
      <c r="E3495" s="10">
        <f>SUM($C$5:C3495)/SUM($C$5:$C$3941)</f>
        <v>0.9989753387864726</v>
      </c>
      <c r="F3495" t="str">
        <f t="shared" si="649"/>
        <v>C</v>
      </c>
      <c r="G3495" s="21">
        <v>4.25</v>
      </c>
      <c r="H3495" s="22">
        <f t="shared" si="650"/>
        <v>2.5499999999999998</v>
      </c>
      <c r="I3495" s="23">
        <v>0.21153846153846151</v>
      </c>
      <c r="J3495" s="23">
        <v>0.74981143934334282</v>
      </c>
      <c r="K3495" s="24">
        <f t="shared" si="651"/>
        <v>3.5445631678048937</v>
      </c>
      <c r="L3495" t="str">
        <f t="shared" si="652"/>
        <v>Z</v>
      </c>
      <c r="M3495" s="10">
        <f t="shared" si="653"/>
        <v>0.9</v>
      </c>
      <c r="N3495" s="24">
        <f t="shared" si="654"/>
        <v>1.2815515655446006</v>
      </c>
      <c r="O3495" s="25">
        <f t="shared" si="655"/>
        <v>1.3589489586583428</v>
      </c>
      <c r="P3495" s="8">
        <f t="shared" si="656"/>
        <v>2</v>
      </c>
      <c r="Q3495" s="8">
        <f t="shared" si="657"/>
        <v>10.999999999999998</v>
      </c>
      <c r="R3495" s="8">
        <f t="shared" si="658"/>
        <v>29.372522840900398</v>
      </c>
      <c r="S3495" s="8">
        <f t="shared" si="659"/>
        <v>30</v>
      </c>
      <c r="T3495" t="s">
        <v>175</v>
      </c>
    </row>
    <row r="3496" spans="1:20" x14ac:dyDescent="0.35">
      <c r="A3496" s="18" t="s">
        <v>7031</v>
      </c>
      <c r="B3496" s="18" t="s">
        <v>7032</v>
      </c>
      <c r="C3496" s="19">
        <v>46.62</v>
      </c>
      <c r="D3496" s="20">
        <f t="shared" si="648"/>
        <v>5.0576284980889083E-6</v>
      </c>
      <c r="E3496" s="10">
        <f>SUM($C$5:C3496)/SUM($C$5:$C$3941)</f>
        <v>0.99898039641497061</v>
      </c>
      <c r="F3496" t="str">
        <f t="shared" si="649"/>
        <v>C</v>
      </c>
      <c r="G3496" s="21">
        <v>0.42</v>
      </c>
      <c r="H3496" s="22">
        <f t="shared" si="650"/>
        <v>0.252</v>
      </c>
      <c r="I3496" s="23">
        <v>2.134615384615385</v>
      </c>
      <c r="J3496" s="23">
        <v>7.8391397240944958</v>
      </c>
      <c r="K3496" s="24">
        <f t="shared" si="651"/>
        <v>3.6723897806568804</v>
      </c>
      <c r="L3496" t="str">
        <f t="shared" si="652"/>
        <v>Z</v>
      </c>
      <c r="M3496" s="10">
        <f t="shared" si="653"/>
        <v>0.9</v>
      </c>
      <c r="N3496" s="24">
        <f t="shared" si="654"/>
        <v>1.2815515655446006</v>
      </c>
      <c r="O3496" s="25">
        <f t="shared" si="655"/>
        <v>14.207559668821482</v>
      </c>
      <c r="P3496" s="8">
        <f t="shared" si="656"/>
        <v>19</v>
      </c>
      <c r="Q3496" s="8">
        <f t="shared" si="657"/>
        <v>111.00000000000003</v>
      </c>
      <c r="R3496" s="8">
        <f t="shared" si="658"/>
        <v>296.80841985233189</v>
      </c>
      <c r="S3496" s="8">
        <f t="shared" si="659"/>
        <v>297</v>
      </c>
      <c r="T3496" t="s">
        <v>62</v>
      </c>
    </row>
    <row r="3497" spans="1:20" x14ac:dyDescent="0.35">
      <c r="A3497" s="18" t="s">
        <v>7033</v>
      </c>
      <c r="B3497" s="18" t="s">
        <v>7034</v>
      </c>
      <c r="C3497" s="19">
        <v>46.56</v>
      </c>
      <c r="D3497" s="20">
        <f t="shared" si="648"/>
        <v>5.051119323702694E-6</v>
      </c>
      <c r="E3497" s="10">
        <f>SUM($C$5:C3497)/SUM($C$5:$C$3941)</f>
        <v>0.99898544753429441</v>
      </c>
      <c r="F3497" t="str">
        <f t="shared" si="649"/>
        <v>C</v>
      </c>
      <c r="G3497" s="21">
        <v>0.86222222222222222</v>
      </c>
      <c r="H3497" s="22">
        <f t="shared" si="650"/>
        <v>0.51733333333333331</v>
      </c>
      <c r="I3497" s="23">
        <v>1.038461538461539</v>
      </c>
      <c r="J3497" s="23">
        <v>3.6134907269544532</v>
      </c>
      <c r="K3497" s="24">
        <f t="shared" si="651"/>
        <v>3.4796577370672495</v>
      </c>
      <c r="L3497" t="str">
        <f t="shared" si="652"/>
        <v>Z</v>
      </c>
      <c r="M3497" s="10">
        <f t="shared" si="653"/>
        <v>0.9</v>
      </c>
      <c r="N3497" s="24">
        <f t="shared" si="654"/>
        <v>1.2815515655446006</v>
      </c>
      <c r="O3497" s="25">
        <f t="shared" si="655"/>
        <v>6.5490458038581139</v>
      </c>
      <c r="P3497" s="8">
        <f t="shared" si="656"/>
        <v>9</v>
      </c>
      <c r="Q3497" s="8">
        <f t="shared" si="657"/>
        <v>54.000000000000028</v>
      </c>
      <c r="R3497" s="8">
        <f t="shared" si="658"/>
        <v>144.48629229028555</v>
      </c>
      <c r="S3497" s="8">
        <f t="shared" si="659"/>
        <v>145</v>
      </c>
      <c r="T3497" t="s">
        <v>62</v>
      </c>
    </row>
    <row r="3498" spans="1:20" x14ac:dyDescent="0.35">
      <c r="A3498" s="18" t="s">
        <v>7035</v>
      </c>
      <c r="B3498" s="18" t="s">
        <v>7036</v>
      </c>
      <c r="C3498" s="19">
        <v>46.45</v>
      </c>
      <c r="D3498" s="20">
        <f t="shared" si="648"/>
        <v>5.0391858373279671E-6</v>
      </c>
      <c r="E3498" s="10">
        <f>SUM($C$5:C3498)/SUM($C$5:$C$3941)</f>
        <v>0.99899048672013169</v>
      </c>
      <c r="F3498" t="str">
        <f t="shared" si="649"/>
        <v>C</v>
      </c>
      <c r="G3498" s="21">
        <v>0.3076158940397351</v>
      </c>
      <c r="H3498" s="22">
        <f t="shared" si="650"/>
        <v>0.18456953642384105</v>
      </c>
      <c r="I3498" s="23">
        <v>2.9038461538461542</v>
      </c>
      <c r="J3498" s="23">
        <v>10.30564211618313</v>
      </c>
      <c r="K3498" s="24">
        <f t="shared" si="651"/>
        <v>3.5489628479571036</v>
      </c>
      <c r="L3498" t="str">
        <f t="shared" si="652"/>
        <v>Z</v>
      </c>
      <c r="M3498" s="10">
        <f t="shared" si="653"/>
        <v>0.9</v>
      </c>
      <c r="N3498" s="24">
        <f t="shared" si="654"/>
        <v>1.2815515655446006</v>
      </c>
      <c r="O3498" s="25">
        <f t="shared" si="655"/>
        <v>18.677818031634121</v>
      </c>
      <c r="P3498" s="8">
        <f t="shared" si="656"/>
        <v>25</v>
      </c>
      <c r="Q3498" s="8">
        <f t="shared" si="657"/>
        <v>151.00000000000003</v>
      </c>
      <c r="R3498" s="8">
        <f t="shared" si="658"/>
        <v>404.50459629629626</v>
      </c>
      <c r="S3498" s="8">
        <f t="shared" si="659"/>
        <v>405</v>
      </c>
      <c r="T3498" t="s">
        <v>175</v>
      </c>
    </row>
    <row r="3499" spans="1:20" x14ac:dyDescent="0.35">
      <c r="A3499" s="18" t="s">
        <v>7037</v>
      </c>
      <c r="B3499" s="18" t="s">
        <v>7038</v>
      </c>
      <c r="C3499" s="19">
        <v>46.23</v>
      </c>
      <c r="D3499" s="20">
        <f t="shared" si="648"/>
        <v>5.0153188645785115E-6</v>
      </c>
      <c r="E3499" s="10">
        <f>SUM($C$5:C3499)/SUM($C$5:$C$3941)</f>
        <v>0.99899550203899623</v>
      </c>
      <c r="F3499" t="str">
        <f t="shared" si="649"/>
        <v>C</v>
      </c>
      <c r="G3499" s="21">
        <v>1.249459459459459</v>
      </c>
      <c r="H3499" s="22">
        <f t="shared" si="650"/>
        <v>0.74967567567567539</v>
      </c>
      <c r="I3499" s="23">
        <v>0.71153846153846156</v>
      </c>
      <c r="J3499" s="23">
        <v>3.615525012517375</v>
      </c>
      <c r="K3499" s="24">
        <f t="shared" si="651"/>
        <v>5.0812783959703651</v>
      </c>
      <c r="L3499" t="str">
        <f t="shared" si="652"/>
        <v>Z</v>
      </c>
      <c r="M3499" s="10">
        <f t="shared" si="653"/>
        <v>0.9</v>
      </c>
      <c r="N3499" s="24">
        <f t="shared" si="654"/>
        <v>1.2815515655446006</v>
      </c>
      <c r="O3499" s="25">
        <f t="shared" si="655"/>
        <v>6.5527327177971264</v>
      </c>
      <c r="P3499" s="8">
        <f t="shared" si="656"/>
        <v>8</v>
      </c>
      <c r="Q3499" s="8">
        <f t="shared" si="657"/>
        <v>37</v>
      </c>
      <c r="R3499" s="8">
        <f t="shared" si="658"/>
        <v>99.352580133464997</v>
      </c>
      <c r="S3499" s="8">
        <f t="shared" si="659"/>
        <v>100</v>
      </c>
      <c r="T3499" t="s">
        <v>62</v>
      </c>
    </row>
    <row r="3500" spans="1:20" x14ac:dyDescent="0.35">
      <c r="A3500" s="18" t="s">
        <v>7039</v>
      </c>
      <c r="B3500" s="18" t="s">
        <v>7040</v>
      </c>
      <c r="C3500" s="19">
        <v>46.22</v>
      </c>
      <c r="D3500" s="20">
        <f t="shared" si="648"/>
        <v>5.0142340021808099E-6</v>
      </c>
      <c r="E3500" s="10">
        <f>SUM($C$5:C3500)/SUM($C$5:$C$3941)</f>
        <v>0.99900051627299857</v>
      </c>
      <c r="F3500" t="str">
        <f t="shared" si="649"/>
        <v>C</v>
      </c>
      <c r="G3500" s="21">
        <v>2.3109999999999999</v>
      </c>
      <c r="H3500" s="22">
        <f t="shared" si="650"/>
        <v>1.3865999999999998</v>
      </c>
      <c r="I3500" s="23">
        <v>0.38461538461538458</v>
      </c>
      <c r="J3500" s="23">
        <v>1.374185621988617</v>
      </c>
      <c r="K3500" s="24">
        <f t="shared" si="651"/>
        <v>3.5728826171704045</v>
      </c>
      <c r="L3500" t="str">
        <f t="shared" si="652"/>
        <v>Z</v>
      </c>
      <c r="M3500" s="10">
        <f t="shared" si="653"/>
        <v>0.9</v>
      </c>
      <c r="N3500" s="24">
        <f t="shared" si="654"/>
        <v>1.2815515655446006</v>
      </c>
      <c r="O3500" s="25">
        <f t="shared" si="655"/>
        <v>2.4905569880877523</v>
      </c>
      <c r="P3500" s="8">
        <f t="shared" si="656"/>
        <v>4</v>
      </c>
      <c r="Q3500" s="8">
        <f t="shared" si="657"/>
        <v>20</v>
      </c>
      <c r="R3500" s="8">
        <f t="shared" si="658"/>
        <v>53.709906672001686</v>
      </c>
      <c r="S3500" s="8">
        <f t="shared" si="659"/>
        <v>54</v>
      </c>
      <c r="T3500" t="s">
        <v>175</v>
      </c>
    </row>
    <row r="3501" spans="1:20" x14ac:dyDescent="0.35">
      <c r="A3501" s="18" t="s">
        <v>7041</v>
      </c>
      <c r="B3501" s="18" t="s">
        <v>7042</v>
      </c>
      <c r="C3501" s="19">
        <v>45.89</v>
      </c>
      <c r="D3501" s="20">
        <f t="shared" si="648"/>
        <v>4.9784335430566283E-6</v>
      </c>
      <c r="E3501" s="10">
        <f>SUM($C$5:C3501)/SUM($C$5:$C$3941)</f>
        <v>0.99900549470654165</v>
      </c>
      <c r="F3501" t="str">
        <f t="shared" si="649"/>
        <v>C</v>
      </c>
      <c r="G3501" s="21">
        <v>2.5494444444444451</v>
      </c>
      <c r="H3501" s="22">
        <f t="shared" si="650"/>
        <v>1.529666666666667</v>
      </c>
      <c r="I3501" s="23">
        <v>0.34615384615384609</v>
      </c>
      <c r="J3501" s="23">
        <v>1.281613801678019</v>
      </c>
      <c r="K3501" s="24">
        <f t="shared" si="651"/>
        <v>3.7024398715142777</v>
      </c>
      <c r="L3501" t="str">
        <f t="shared" si="652"/>
        <v>Z</v>
      </c>
      <c r="M3501" s="10">
        <f t="shared" si="653"/>
        <v>0.9</v>
      </c>
      <c r="N3501" s="24">
        <f t="shared" si="654"/>
        <v>1.2815515655446006</v>
      </c>
      <c r="O3501" s="25">
        <f t="shared" si="655"/>
        <v>2.3227809683962337</v>
      </c>
      <c r="P3501" s="8">
        <f t="shared" si="656"/>
        <v>4</v>
      </c>
      <c r="Q3501" s="8">
        <f t="shared" si="657"/>
        <v>17.999999999999996</v>
      </c>
      <c r="R3501" s="8">
        <f t="shared" si="658"/>
        <v>48.512409871367602</v>
      </c>
      <c r="S3501" s="8">
        <f t="shared" si="659"/>
        <v>49</v>
      </c>
      <c r="T3501" t="s">
        <v>62</v>
      </c>
    </row>
    <row r="3502" spans="1:20" x14ac:dyDescent="0.35">
      <c r="A3502" s="18" t="s">
        <v>7043</v>
      </c>
      <c r="B3502" s="18" t="s">
        <v>7044</v>
      </c>
      <c r="C3502" s="19">
        <v>45.59</v>
      </c>
      <c r="D3502" s="20">
        <f t="shared" si="648"/>
        <v>4.9458876711255542E-6</v>
      </c>
      <c r="E3502" s="10">
        <f>SUM($C$5:C3502)/SUM($C$5:$C$3941)</f>
        <v>0.99901044059421273</v>
      </c>
      <c r="F3502" t="str">
        <f t="shared" si="649"/>
        <v>C</v>
      </c>
      <c r="G3502" s="21">
        <v>0.112014742014742</v>
      </c>
      <c r="H3502" s="22">
        <f t="shared" si="650"/>
        <v>6.7208845208845194E-2</v>
      </c>
      <c r="I3502" s="23">
        <v>7.8269230769230766</v>
      </c>
      <c r="J3502" s="23">
        <v>52.03042893773744</v>
      </c>
      <c r="K3502" s="24">
        <f t="shared" si="651"/>
        <v>6.6476223704234574</v>
      </c>
      <c r="L3502" t="str">
        <f t="shared" si="652"/>
        <v>Z</v>
      </c>
      <c r="M3502" s="10">
        <f t="shared" si="653"/>
        <v>0.9</v>
      </c>
      <c r="N3502" s="24">
        <f t="shared" si="654"/>
        <v>1.2815515655446006</v>
      </c>
      <c r="O3502" s="25">
        <f t="shared" si="655"/>
        <v>94.299304483014438</v>
      </c>
      <c r="P3502" s="8">
        <f t="shared" si="656"/>
        <v>110</v>
      </c>
      <c r="Q3502" s="8">
        <f t="shared" si="657"/>
        <v>407</v>
      </c>
      <c r="R3502" s="8">
        <f t="shared" si="658"/>
        <v>1100.5226512968288</v>
      </c>
      <c r="S3502" s="8">
        <f t="shared" si="659"/>
        <v>1101</v>
      </c>
      <c r="T3502" t="s">
        <v>175</v>
      </c>
    </row>
    <row r="3503" spans="1:20" x14ac:dyDescent="0.35">
      <c r="A3503" s="18" t="s">
        <v>7045</v>
      </c>
      <c r="B3503" s="18" t="s">
        <v>7046</v>
      </c>
      <c r="C3503" s="19">
        <v>45.42</v>
      </c>
      <c r="D3503" s="20">
        <f t="shared" si="648"/>
        <v>4.9274450103646122E-6</v>
      </c>
      <c r="E3503" s="10">
        <f>SUM($C$5:C3503)/SUM($C$5:$C$3941)</f>
        <v>0.99901536803922308</v>
      </c>
      <c r="F3503" t="str">
        <f t="shared" si="649"/>
        <v>C</v>
      </c>
      <c r="G3503" s="21">
        <v>7.57</v>
      </c>
      <c r="H3503" s="22">
        <f t="shared" si="650"/>
        <v>4.5419999999999998</v>
      </c>
      <c r="I3503" s="23">
        <v>0.1153846153846154</v>
      </c>
      <c r="J3503" s="23">
        <v>0.37853412589164942</v>
      </c>
      <c r="K3503" s="24">
        <f t="shared" si="651"/>
        <v>3.2806290910609612</v>
      </c>
      <c r="L3503" t="str">
        <f t="shared" si="652"/>
        <v>Z</v>
      </c>
      <c r="M3503" s="10">
        <f t="shared" si="653"/>
        <v>0.9</v>
      </c>
      <c r="N3503" s="24">
        <f t="shared" si="654"/>
        <v>1.2815515655446006</v>
      </c>
      <c r="O3503" s="25">
        <f t="shared" si="655"/>
        <v>0.68605055778770596</v>
      </c>
      <c r="P3503" s="8">
        <f t="shared" si="656"/>
        <v>1</v>
      </c>
      <c r="Q3503" s="8">
        <f t="shared" si="657"/>
        <v>6.0000000000000009</v>
      </c>
      <c r="R3503" s="8">
        <f t="shared" si="658"/>
        <v>16.254254600023277</v>
      </c>
      <c r="S3503" s="8">
        <f t="shared" si="659"/>
        <v>17</v>
      </c>
      <c r="T3503" t="s">
        <v>62</v>
      </c>
    </row>
    <row r="3504" spans="1:20" x14ac:dyDescent="0.35">
      <c r="A3504" s="18" t="s">
        <v>7047</v>
      </c>
      <c r="B3504" s="18" t="s">
        <v>7048</v>
      </c>
      <c r="C3504" s="19">
        <v>45.11</v>
      </c>
      <c r="D3504" s="20">
        <f t="shared" si="648"/>
        <v>4.8938142760358356E-6</v>
      </c>
      <c r="E3504" s="10">
        <f>SUM($C$5:C3504)/SUM($C$5:$C$3941)</f>
        <v>0.99902026185349913</v>
      </c>
      <c r="F3504" t="str">
        <f t="shared" si="649"/>
        <v>C</v>
      </c>
      <c r="G3504" s="21">
        <v>0.1927777777777778</v>
      </c>
      <c r="H3504" s="22">
        <f t="shared" si="650"/>
        <v>0.11566666666666667</v>
      </c>
      <c r="I3504" s="23">
        <v>4.5</v>
      </c>
      <c r="J3504" s="23">
        <v>14.87925256398133</v>
      </c>
      <c r="K3504" s="24">
        <f t="shared" si="651"/>
        <v>3.3065005697736289</v>
      </c>
      <c r="L3504" t="str">
        <f t="shared" si="652"/>
        <v>Z</v>
      </c>
      <c r="M3504" s="10">
        <f t="shared" si="653"/>
        <v>0.9</v>
      </c>
      <c r="N3504" s="24">
        <f t="shared" si="654"/>
        <v>1.2815515655446006</v>
      </c>
      <c r="O3504" s="25">
        <f t="shared" si="655"/>
        <v>26.96697291674419</v>
      </c>
      <c r="P3504" s="8">
        <f t="shared" si="656"/>
        <v>36</v>
      </c>
      <c r="Q3504" s="8">
        <f t="shared" si="657"/>
        <v>234</v>
      </c>
      <c r="R3504" s="8">
        <f t="shared" si="658"/>
        <v>636.09036387029596</v>
      </c>
      <c r="S3504" s="8">
        <f t="shared" si="659"/>
        <v>637</v>
      </c>
      <c r="T3504" t="s">
        <v>175</v>
      </c>
    </row>
    <row r="3505" spans="1:20" x14ac:dyDescent="0.35">
      <c r="A3505" s="18" t="s">
        <v>7049</v>
      </c>
      <c r="B3505" s="18" t="s">
        <v>7050</v>
      </c>
      <c r="C3505" s="19">
        <v>45</v>
      </c>
      <c r="D3505" s="20">
        <f t="shared" si="648"/>
        <v>4.8818807896611087E-6</v>
      </c>
      <c r="E3505" s="10">
        <f>SUM($C$5:C3505)/SUM($C$5:$C$3941)</f>
        <v>0.99902514373428875</v>
      </c>
      <c r="F3505" t="str">
        <f t="shared" si="649"/>
        <v>C</v>
      </c>
      <c r="G3505" s="21">
        <v>3.75</v>
      </c>
      <c r="H3505" s="22">
        <f t="shared" si="650"/>
        <v>2.25</v>
      </c>
      <c r="I3505" s="23">
        <v>0.23076923076923081</v>
      </c>
      <c r="J3505" s="23">
        <v>0.94174191159483756</v>
      </c>
      <c r="K3505" s="24">
        <f t="shared" si="651"/>
        <v>4.0808816169109621</v>
      </c>
      <c r="L3505" t="str">
        <f t="shared" si="652"/>
        <v>Z</v>
      </c>
      <c r="M3505" s="10">
        <f t="shared" si="653"/>
        <v>0.9</v>
      </c>
      <c r="N3505" s="24">
        <f t="shared" si="654"/>
        <v>1.2815515655446006</v>
      </c>
      <c r="O3505" s="25">
        <f t="shared" si="655"/>
        <v>1.7068013675644973</v>
      </c>
      <c r="P3505" s="8">
        <f t="shared" si="656"/>
        <v>3</v>
      </c>
      <c r="Q3505" s="8">
        <f t="shared" si="657"/>
        <v>12.000000000000002</v>
      </c>
      <c r="R3505" s="8">
        <f t="shared" si="658"/>
        <v>32.659863237109043</v>
      </c>
      <c r="S3505" s="8">
        <f t="shared" si="659"/>
        <v>33</v>
      </c>
      <c r="T3505" t="s">
        <v>62</v>
      </c>
    </row>
    <row r="3506" spans="1:20" x14ac:dyDescent="0.35">
      <c r="A3506" s="18" t="s">
        <v>7051</v>
      </c>
      <c r="B3506" s="18" t="s">
        <v>7052</v>
      </c>
      <c r="C3506" s="19">
        <v>44.82</v>
      </c>
      <c r="D3506" s="20">
        <f t="shared" si="648"/>
        <v>4.8623532665024641E-6</v>
      </c>
      <c r="E3506" s="10">
        <f>SUM($C$5:C3506)/SUM($C$5:$C$3941)</f>
        <v>0.99903000608755532</v>
      </c>
      <c r="F3506" t="str">
        <f t="shared" si="649"/>
        <v>C</v>
      </c>
      <c r="G3506" s="21">
        <v>5.6025</v>
      </c>
      <c r="H3506" s="22">
        <f t="shared" si="650"/>
        <v>3.3614999999999999</v>
      </c>
      <c r="I3506" s="23">
        <v>0.15384615384615391</v>
      </c>
      <c r="J3506" s="23">
        <v>0.97788518080992626</v>
      </c>
      <c r="K3506" s="24">
        <f t="shared" si="651"/>
        <v>6.3562536752645178</v>
      </c>
      <c r="L3506" t="str">
        <f t="shared" si="652"/>
        <v>Z</v>
      </c>
      <c r="M3506" s="10">
        <f t="shared" si="653"/>
        <v>0.9</v>
      </c>
      <c r="N3506" s="24">
        <f t="shared" si="654"/>
        <v>1.2815515655446006</v>
      </c>
      <c r="O3506" s="25">
        <f t="shared" si="655"/>
        <v>1.7723069806895353</v>
      </c>
      <c r="P3506" s="8">
        <f t="shared" si="656"/>
        <v>3</v>
      </c>
      <c r="Q3506" s="8">
        <f t="shared" si="657"/>
        <v>8.0000000000000036</v>
      </c>
      <c r="R3506" s="8">
        <f t="shared" si="658"/>
        <v>21.816919718836271</v>
      </c>
      <c r="S3506" s="8">
        <f t="shared" si="659"/>
        <v>22</v>
      </c>
      <c r="T3506" t="s">
        <v>62</v>
      </c>
    </row>
    <row r="3507" spans="1:20" x14ac:dyDescent="0.35">
      <c r="A3507" s="18" t="s">
        <v>7053</v>
      </c>
      <c r="B3507" s="18" t="s">
        <v>7054</v>
      </c>
      <c r="C3507" s="19">
        <v>44.76</v>
      </c>
      <c r="D3507" s="20">
        <f t="shared" si="648"/>
        <v>4.8558440921162489E-6</v>
      </c>
      <c r="E3507" s="10">
        <f>SUM($C$5:C3507)/SUM($C$5:$C$3941)</f>
        <v>0.99903486193164737</v>
      </c>
      <c r="F3507" t="str">
        <f t="shared" si="649"/>
        <v>C</v>
      </c>
      <c r="G3507" s="21">
        <v>1.1778947368421051</v>
      </c>
      <c r="H3507" s="22">
        <f t="shared" si="650"/>
        <v>0.706736842105263</v>
      </c>
      <c r="I3507" s="23">
        <v>0.73076923076923073</v>
      </c>
      <c r="J3507" s="23">
        <v>2.1430726028288158</v>
      </c>
      <c r="K3507" s="24">
        <f t="shared" si="651"/>
        <v>2.9326256670289061</v>
      </c>
      <c r="L3507" t="str">
        <f t="shared" si="652"/>
        <v>Z</v>
      </c>
      <c r="M3507" s="10">
        <f t="shared" si="653"/>
        <v>0.9</v>
      </c>
      <c r="N3507" s="24">
        <f t="shared" si="654"/>
        <v>1.2815515655446006</v>
      </c>
      <c r="O3507" s="25">
        <f t="shared" si="655"/>
        <v>3.8840782217112495</v>
      </c>
      <c r="P3507" s="8">
        <f t="shared" si="656"/>
        <v>6</v>
      </c>
      <c r="Q3507" s="8">
        <f t="shared" si="657"/>
        <v>38</v>
      </c>
      <c r="R3507" s="8">
        <f t="shared" si="658"/>
        <v>103.69980275511956</v>
      </c>
      <c r="S3507" s="8">
        <f t="shared" si="659"/>
        <v>104</v>
      </c>
      <c r="T3507" t="s">
        <v>62</v>
      </c>
    </row>
    <row r="3508" spans="1:20" x14ac:dyDescent="0.35">
      <c r="A3508" s="18" t="s">
        <v>7055</v>
      </c>
      <c r="B3508" s="18" t="s">
        <v>7056</v>
      </c>
      <c r="C3508" s="19">
        <v>44.55</v>
      </c>
      <c r="D3508" s="20">
        <f t="shared" si="648"/>
        <v>4.8330619817644976E-6</v>
      </c>
      <c r="E3508" s="10">
        <f>SUM($C$5:C3508)/SUM($C$5:$C$3941)</f>
        <v>0.99903969499362921</v>
      </c>
      <c r="F3508" t="str">
        <f t="shared" si="649"/>
        <v>C</v>
      </c>
      <c r="G3508" s="21">
        <v>4.95</v>
      </c>
      <c r="H3508" s="22">
        <f t="shared" si="650"/>
        <v>2.97</v>
      </c>
      <c r="I3508" s="23">
        <v>0.1730769230769231</v>
      </c>
      <c r="J3508" s="23">
        <v>0.70630643369612789</v>
      </c>
      <c r="K3508" s="24">
        <f t="shared" si="651"/>
        <v>4.0808816169109603</v>
      </c>
      <c r="L3508" t="str">
        <f t="shared" si="652"/>
        <v>Z</v>
      </c>
      <c r="M3508" s="10">
        <f t="shared" si="653"/>
        <v>0.9</v>
      </c>
      <c r="N3508" s="24">
        <f t="shared" si="654"/>
        <v>1.2815515655446006</v>
      </c>
      <c r="O3508" s="25">
        <f t="shared" si="655"/>
        <v>1.2801010256733725</v>
      </c>
      <c r="P3508" s="8">
        <f t="shared" si="656"/>
        <v>2</v>
      </c>
      <c r="Q3508" s="8">
        <f t="shared" si="657"/>
        <v>9.0000000000000018</v>
      </c>
      <c r="R3508" s="8">
        <f t="shared" si="658"/>
        <v>24.618298195866547</v>
      </c>
      <c r="S3508" s="8">
        <f t="shared" si="659"/>
        <v>25</v>
      </c>
      <c r="T3508" t="s">
        <v>175</v>
      </c>
    </row>
    <row r="3509" spans="1:20" x14ac:dyDescent="0.35">
      <c r="A3509" s="18" t="s">
        <v>7057</v>
      </c>
      <c r="B3509" s="18" t="s">
        <v>7058</v>
      </c>
      <c r="C3509" s="19">
        <v>44.2</v>
      </c>
      <c r="D3509" s="20">
        <f t="shared" si="648"/>
        <v>4.7950917978449118E-6</v>
      </c>
      <c r="E3509" s="10">
        <f>SUM($C$5:C3509)/SUM($C$5:$C$3941)</f>
        <v>0.99904449008542695</v>
      </c>
      <c r="F3509" t="str">
        <f t="shared" si="649"/>
        <v>C</v>
      </c>
      <c r="G3509" s="21">
        <v>0.65</v>
      </c>
      <c r="H3509" s="22">
        <f t="shared" si="650"/>
        <v>0.39</v>
      </c>
      <c r="I3509" s="23">
        <v>1.3076923076923079</v>
      </c>
      <c r="J3509" s="23">
        <v>4.2219708321340459</v>
      </c>
      <c r="K3509" s="24">
        <f t="shared" si="651"/>
        <v>3.2285659304554462</v>
      </c>
      <c r="L3509" t="str">
        <f t="shared" si="652"/>
        <v>Z</v>
      </c>
      <c r="M3509" s="10">
        <f t="shared" si="653"/>
        <v>0.9</v>
      </c>
      <c r="N3509" s="24">
        <f t="shared" si="654"/>
        <v>1.2815515655446006</v>
      </c>
      <c r="O3509" s="25">
        <f t="shared" si="655"/>
        <v>7.6518476042978207</v>
      </c>
      <c r="P3509" s="8">
        <f t="shared" si="656"/>
        <v>11</v>
      </c>
      <c r="Q3509" s="8">
        <f t="shared" si="657"/>
        <v>68.000000000000014</v>
      </c>
      <c r="R3509" s="8">
        <f t="shared" si="658"/>
        <v>186.73991236957053</v>
      </c>
      <c r="S3509" s="8">
        <f t="shared" si="659"/>
        <v>187</v>
      </c>
      <c r="T3509" t="s">
        <v>175</v>
      </c>
    </row>
    <row r="3510" spans="1:20" x14ac:dyDescent="0.35">
      <c r="A3510" s="18" t="s">
        <v>7059</v>
      </c>
      <c r="B3510" s="18" t="s">
        <v>7060</v>
      </c>
      <c r="C3510" s="19">
        <v>44.1</v>
      </c>
      <c r="D3510" s="20">
        <f t="shared" si="648"/>
        <v>4.7842431738678866E-6</v>
      </c>
      <c r="E3510" s="10">
        <f>SUM($C$5:C3510)/SUM($C$5:$C$3941)</f>
        <v>0.9990492743286008</v>
      </c>
      <c r="F3510" t="str">
        <f t="shared" si="649"/>
        <v>C</v>
      </c>
      <c r="G3510" s="21">
        <v>2.100000000000001</v>
      </c>
      <c r="H3510" s="22">
        <f t="shared" si="650"/>
        <v>1.2600000000000005</v>
      </c>
      <c r="I3510" s="23">
        <v>0.40384615384615391</v>
      </c>
      <c r="J3510" s="23">
        <v>1.8177729898240691</v>
      </c>
      <c r="K3510" s="24">
        <f t="shared" si="651"/>
        <v>4.5011521652786461</v>
      </c>
      <c r="L3510" t="str">
        <f t="shared" si="652"/>
        <v>Z</v>
      </c>
      <c r="M3510" s="10">
        <f t="shared" si="653"/>
        <v>0.9</v>
      </c>
      <c r="N3510" s="24">
        <f t="shared" si="654"/>
        <v>1.2815515655446006</v>
      </c>
      <c r="O3510" s="25">
        <f t="shared" si="655"/>
        <v>3.2945092352312528</v>
      </c>
      <c r="P3510" s="8">
        <f t="shared" si="656"/>
        <v>5</v>
      </c>
      <c r="Q3510" s="8">
        <f t="shared" si="657"/>
        <v>21.000000000000004</v>
      </c>
      <c r="R3510" s="8">
        <f t="shared" si="658"/>
        <v>57.735026918962575</v>
      </c>
      <c r="S3510" s="8">
        <f t="shared" si="659"/>
        <v>58</v>
      </c>
      <c r="T3510" t="s">
        <v>62</v>
      </c>
    </row>
    <row r="3511" spans="1:20" x14ac:dyDescent="0.35">
      <c r="A3511" s="18" t="s">
        <v>7061</v>
      </c>
      <c r="B3511" s="18" t="s">
        <v>7062</v>
      </c>
      <c r="C3511" s="19">
        <v>43.75</v>
      </c>
      <c r="D3511" s="20">
        <f t="shared" si="648"/>
        <v>4.7462729899482999E-6</v>
      </c>
      <c r="E3511" s="10">
        <f>SUM($C$5:C3511)/SUM($C$5:$C$3941)</f>
        <v>0.99905402060159076</v>
      </c>
      <c r="F3511" t="str">
        <f t="shared" si="649"/>
        <v>C</v>
      </c>
      <c r="G3511" s="21">
        <v>1.25</v>
      </c>
      <c r="H3511" s="22">
        <f t="shared" si="650"/>
        <v>0.75</v>
      </c>
      <c r="I3511" s="23">
        <v>0.67307692307692313</v>
      </c>
      <c r="J3511" s="23">
        <v>3.9838948025629879</v>
      </c>
      <c r="K3511" s="24">
        <f t="shared" si="651"/>
        <v>5.9189294209507244</v>
      </c>
      <c r="L3511" t="str">
        <f t="shared" si="652"/>
        <v>Z</v>
      </c>
      <c r="M3511" s="10">
        <f t="shared" si="653"/>
        <v>0.9</v>
      </c>
      <c r="N3511" s="24">
        <f t="shared" si="654"/>
        <v>1.2815515655446006</v>
      </c>
      <c r="O3511" s="25">
        <f t="shared" si="655"/>
        <v>7.2203615592857036</v>
      </c>
      <c r="P3511" s="8">
        <f t="shared" si="656"/>
        <v>9</v>
      </c>
      <c r="Q3511" s="8">
        <f t="shared" si="657"/>
        <v>35</v>
      </c>
      <c r="R3511" s="8">
        <f t="shared" si="658"/>
        <v>96.609178307929596</v>
      </c>
      <c r="S3511" s="8">
        <f t="shared" si="659"/>
        <v>97</v>
      </c>
      <c r="T3511" t="s">
        <v>175</v>
      </c>
    </row>
    <row r="3512" spans="1:20" x14ac:dyDescent="0.35">
      <c r="A3512" s="18" t="s">
        <v>7063</v>
      </c>
      <c r="B3512" s="18" t="s">
        <v>7064</v>
      </c>
      <c r="C3512" s="19">
        <v>43.46</v>
      </c>
      <c r="D3512" s="20">
        <f t="shared" si="648"/>
        <v>4.7148119804149284E-6</v>
      </c>
      <c r="E3512" s="10">
        <f>SUM($C$5:C3512)/SUM($C$5:$C$3941)</f>
        <v>0.99905873541357126</v>
      </c>
      <c r="F3512" t="str">
        <f t="shared" si="649"/>
        <v>C</v>
      </c>
      <c r="G3512" s="21">
        <v>1.671538461538461</v>
      </c>
      <c r="H3512" s="22">
        <f t="shared" si="650"/>
        <v>1.0029230769230766</v>
      </c>
      <c r="I3512" s="23">
        <v>0.5</v>
      </c>
      <c r="J3512" s="23">
        <v>1.335782065117733</v>
      </c>
      <c r="K3512" s="24">
        <f t="shared" si="651"/>
        <v>2.671564130235466</v>
      </c>
      <c r="L3512" t="str">
        <f t="shared" si="652"/>
        <v>Z</v>
      </c>
      <c r="M3512" s="10">
        <f t="shared" si="653"/>
        <v>0.9</v>
      </c>
      <c r="N3512" s="24">
        <f t="shared" si="654"/>
        <v>1.2815515655446006</v>
      </c>
      <c r="O3512" s="25">
        <f t="shared" si="655"/>
        <v>2.4209548576319015</v>
      </c>
      <c r="P3512" s="8">
        <f t="shared" si="656"/>
        <v>4</v>
      </c>
      <c r="Q3512" s="8">
        <f t="shared" si="657"/>
        <v>26</v>
      </c>
      <c r="R3512" s="8">
        <f t="shared" si="658"/>
        <v>72.005862964575343</v>
      </c>
      <c r="S3512" s="8">
        <f t="shared" si="659"/>
        <v>73</v>
      </c>
      <c r="T3512" t="s">
        <v>62</v>
      </c>
    </row>
    <row r="3513" spans="1:20" x14ac:dyDescent="0.35">
      <c r="A3513" s="18" t="s">
        <v>7065</v>
      </c>
      <c r="B3513" s="18" t="s">
        <v>7066</v>
      </c>
      <c r="C3513" s="19">
        <v>43.35</v>
      </c>
      <c r="D3513" s="20">
        <f t="shared" si="648"/>
        <v>4.7028784940402015E-6</v>
      </c>
      <c r="E3513" s="10">
        <f>SUM($C$5:C3513)/SUM($C$5:$C$3941)</f>
        <v>0.99906343829206523</v>
      </c>
      <c r="F3513" t="str">
        <f t="shared" si="649"/>
        <v>C</v>
      </c>
      <c r="G3513" s="21">
        <v>2.5499999999999998</v>
      </c>
      <c r="H3513" s="22">
        <f t="shared" si="650"/>
        <v>1.5299999999999998</v>
      </c>
      <c r="I3513" s="23">
        <v>0.32692307692307693</v>
      </c>
      <c r="J3513" s="23">
        <v>1.2636882503081279</v>
      </c>
      <c r="K3513" s="24">
        <f t="shared" si="651"/>
        <v>3.8653993538836855</v>
      </c>
      <c r="L3513" t="str">
        <f t="shared" si="652"/>
        <v>Z</v>
      </c>
      <c r="M3513" s="10">
        <f t="shared" si="653"/>
        <v>0.9</v>
      </c>
      <c r="N3513" s="24">
        <f t="shared" si="654"/>
        <v>1.2815515655446006</v>
      </c>
      <c r="O3513" s="25">
        <f t="shared" si="655"/>
        <v>2.2902929212829175</v>
      </c>
      <c r="P3513" s="8">
        <f t="shared" si="656"/>
        <v>3</v>
      </c>
      <c r="Q3513" s="8">
        <f t="shared" si="657"/>
        <v>17</v>
      </c>
      <c r="R3513" s="8">
        <f t="shared" si="658"/>
        <v>47.14045207910317</v>
      </c>
      <c r="S3513" s="8">
        <f t="shared" si="659"/>
        <v>48</v>
      </c>
      <c r="T3513" t="s">
        <v>175</v>
      </c>
    </row>
    <row r="3514" spans="1:20" x14ac:dyDescent="0.35">
      <c r="A3514" s="18" t="s">
        <v>7067</v>
      </c>
      <c r="B3514" s="18" t="s">
        <v>7068</v>
      </c>
      <c r="C3514" s="19">
        <v>43.32</v>
      </c>
      <c r="D3514" s="20">
        <f t="shared" si="648"/>
        <v>4.6996239068470939E-6</v>
      </c>
      <c r="E3514" s="10">
        <f>SUM($C$5:C3514)/SUM($C$5:$C$3941)</f>
        <v>0.99906813791597215</v>
      </c>
      <c r="F3514" t="str">
        <f t="shared" si="649"/>
        <v>C</v>
      </c>
      <c r="G3514" s="21">
        <v>0.38</v>
      </c>
      <c r="H3514" s="22">
        <f t="shared" si="650"/>
        <v>0.22799999999999998</v>
      </c>
      <c r="I3514" s="23">
        <v>2.192307692307693</v>
      </c>
      <c r="J3514" s="23">
        <v>15.80895559241903</v>
      </c>
      <c r="K3514" s="24">
        <f t="shared" si="651"/>
        <v>7.2111025509279765</v>
      </c>
      <c r="L3514" t="str">
        <f t="shared" si="652"/>
        <v>Z</v>
      </c>
      <c r="M3514" s="10">
        <f t="shared" si="653"/>
        <v>0.9</v>
      </c>
      <c r="N3514" s="24">
        <f t="shared" si="654"/>
        <v>1.2815515655446006</v>
      </c>
      <c r="O3514" s="25">
        <f t="shared" si="655"/>
        <v>28.651955161698172</v>
      </c>
      <c r="P3514" s="8">
        <f t="shared" si="656"/>
        <v>34</v>
      </c>
      <c r="Q3514" s="8">
        <f t="shared" si="657"/>
        <v>114.00000000000003</v>
      </c>
      <c r="R3514" s="8">
        <f t="shared" si="658"/>
        <v>316.22776601683802</v>
      </c>
      <c r="S3514" s="8">
        <f t="shared" si="659"/>
        <v>317</v>
      </c>
      <c r="T3514" t="s">
        <v>175</v>
      </c>
    </row>
    <row r="3515" spans="1:20" x14ac:dyDescent="0.35">
      <c r="A3515" s="18" t="s">
        <v>7069</v>
      </c>
      <c r="B3515" s="18" t="s">
        <v>7070</v>
      </c>
      <c r="C3515" s="19">
        <v>43.07</v>
      </c>
      <c r="D3515" s="20">
        <f t="shared" si="648"/>
        <v>4.6725023469045325E-6</v>
      </c>
      <c r="E3515" s="10">
        <f>SUM($C$5:C3515)/SUM($C$5:$C$3941)</f>
        <v>0.99907281041831908</v>
      </c>
      <c r="F3515" t="str">
        <f t="shared" si="649"/>
        <v>C</v>
      </c>
      <c r="G3515" s="21">
        <v>1.2305714285714291</v>
      </c>
      <c r="H3515" s="22">
        <f t="shared" si="650"/>
        <v>0.73834285714285741</v>
      </c>
      <c r="I3515" s="23">
        <v>0.67307692307692313</v>
      </c>
      <c r="J3515" s="23">
        <v>1.7901818709901289</v>
      </c>
      <c r="K3515" s="24">
        <f t="shared" si="651"/>
        <v>2.6596987797567628</v>
      </c>
      <c r="L3515" t="str">
        <f t="shared" si="652"/>
        <v>Z</v>
      </c>
      <c r="M3515" s="10">
        <f t="shared" si="653"/>
        <v>0.9</v>
      </c>
      <c r="N3515" s="24">
        <f t="shared" si="654"/>
        <v>1.2815515655446006</v>
      </c>
      <c r="O3515" s="25">
        <f t="shared" si="655"/>
        <v>3.2445034334520235</v>
      </c>
      <c r="P3515" s="8">
        <f t="shared" si="656"/>
        <v>5</v>
      </c>
      <c r="Q3515" s="8">
        <f t="shared" si="657"/>
        <v>35</v>
      </c>
      <c r="R3515" s="8">
        <f t="shared" si="658"/>
        <v>97.36883664214227</v>
      </c>
      <c r="S3515" s="8">
        <f t="shared" si="659"/>
        <v>98</v>
      </c>
      <c r="T3515" t="s">
        <v>62</v>
      </c>
    </row>
    <row r="3516" spans="1:20" x14ac:dyDescent="0.35">
      <c r="A3516" s="18" t="s">
        <v>7071</v>
      </c>
      <c r="B3516" s="18" t="s">
        <v>7072</v>
      </c>
      <c r="C3516" s="19">
        <v>42.5</v>
      </c>
      <c r="D3516" s="20">
        <f t="shared" si="648"/>
        <v>4.6106651902354911E-6</v>
      </c>
      <c r="E3516" s="10">
        <f>SUM($C$5:C3516)/SUM($C$5:$C$3941)</f>
        <v>0.99907742108350928</v>
      </c>
      <c r="F3516" t="str">
        <f t="shared" si="649"/>
        <v>C</v>
      </c>
      <c r="G3516" s="21">
        <v>8.5</v>
      </c>
      <c r="H3516" s="22">
        <f t="shared" si="650"/>
        <v>5.0999999999999996</v>
      </c>
      <c r="I3516" s="23">
        <v>9.6153846153846159E-2</v>
      </c>
      <c r="J3516" s="23">
        <v>0.35753049422202088</v>
      </c>
      <c r="K3516" s="24">
        <f t="shared" si="651"/>
        <v>3.7183171399090171</v>
      </c>
      <c r="L3516" t="str">
        <f t="shared" si="652"/>
        <v>Z</v>
      </c>
      <c r="M3516" s="10">
        <f t="shared" si="653"/>
        <v>0.9</v>
      </c>
      <c r="N3516" s="24">
        <f t="shared" si="654"/>
        <v>1.2815515655446006</v>
      </c>
      <c r="O3516" s="25">
        <f t="shared" si="655"/>
        <v>0.64798383609233967</v>
      </c>
      <c r="P3516" s="8">
        <f t="shared" si="656"/>
        <v>1</v>
      </c>
      <c r="Q3516" s="8">
        <f t="shared" si="657"/>
        <v>5</v>
      </c>
      <c r="R3516" s="8">
        <f t="shared" si="658"/>
        <v>14.002800840280099</v>
      </c>
      <c r="S3516" s="8">
        <f t="shared" si="659"/>
        <v>15</v>
      </c>
      <c r="T3516" t="s">
        <v>175</v>
      </c>
    </row>
    <row r="3517" spans="1:20" x14ac:dyDescent="0.35">
      <c r="A3517" s="18" t="s">
        <v>7073</v>
      </c>
      <c r="B3517" s="18" t="s">
        <v>7074</v>
      </c>
      <c r="C3517" s="19">
        <v>42.35</v>
      </c>
      <c r="D3517" s="20">
        <f t="shared" si="648"/>
        <v>4.594392254269955E-6</v>
      </c>
      <c r="E3517" s="10">
        <f>SUM($C$5:C3517)/SUM($C$5:$C$3941)</f>
        <v>0.99908201547576359</v>
      </c>
      <c r="F3517" t="str">
        <f t="shared" si="649"/>
        <v>C</v>
      </c>
      <c r="G3517" s="21">
        <v>8.4700000000000006</v>
      </c>
      <c r="H3517" s="22">
        <f t="shared" si="650"/>
        <v>5.0819999999999999</v>
      </c>
      <c r="I3517" s="23">
        <v>9.6153846153846159E-2</v>
      </c>
      <c r="J3517" s="23">
        <v>0.40870984888200612</v>
      </c>
      <c r="K3517" s="24">
        <f t="shared" si="651"/>
        <v>4.250582428372863</v>
      </c>
      <c r="L3517" t="str">
        <f t="shared" si="652"/>
        <v>Z</v>
      </c>
      <c r="M3517" s="10">
        <f t="shared" si="653"/>
        <v>0.9</v>
      </c>
      <c r="N3517" s="24">
        <f t="shared" si="654"/>
        <v>1.2815515655446006</v>
      </c>
      <c r="O3517" s="25">
        <f t="shared" si="655"/>
        <v>0.74074066410352923</v>
      </c>
      <c r="P3517" s="8">
        <f t="shared" si="656"/>
        <v>1</v>
      </c>
      <c r="Q3517" s="8">
        <f t="shared" si="657"/>
        <v>5</v>
      </c>
      <c r="R3517" s="8">
        <f t="shared" si="658"/>
        <v>14.027577269281084</v>
      </c>
      <c r="S3517" s="8">
        <f t="shared" si="659"/>
        <v>15</v>
      </c>
      <c r="T3517" t="s">
        <v>175</v>
      </c>
    </row>
    <row r="3518" spans="1:20" x14ac:dyDescent="0.35">
      <c r="A3518" s="18" t="s">
        <v>7075</v>
      </c>
      <c r="B3518" s="18" t="s">
        <v>7076</v>
      </c>
      <c r="C3518" s="19">
        <v>42.25</v>
      </c>
      <c r="D3518" s="20">
        <f t="shared" si="648"/>
        <v>4.5835436302929297E-6</v>
      </c>
      <c r="E3518" s="10">
        <f>SUM($C$5:C3518)/SUM($C$5:$C$3941)</f>
        <v>0.9990865990193939</v>
      </c>
      <c r="F3518" t="str">
        <f t="shared" si="649"/>
        <v>C</v>
      </c>
      <c r="G3518" s="21">
        <v>1.69</v>
      </c>
      <c r="H3518" s="22">
        <f t="shared" si="650"/>
        <v>1.014</v>
      </c>
      <c r="I3518" s="23">
        <v>0.48076923076923078</v>
      </c>
      <c r="J3518" s="23">
        <v>1.8202605352777359</v>
      </c>
      <c r="K3518" s="24">
        <f t="shared" si="651"/>
        <v>3.7861419133776906</v>
      </c>
      <c r="L3518" t="str">
        <f t="shared" si="652"/>
        <v>Z</v>
      </c>
      <c r="M3518" s="10">
        <f t="shared" si="653"/>
        <v>0.9</v>
      </c>
      <c r="N3518" s="24">
        <f t="shared" si="654"/>
        <v>1.2815515655446006</v>
      </c>
      <c r="O3518" s="25">
        <f t="shared" si="655"/>
        <v>3.299017631778038</v>
      </c>
      <c r="P3518" s="8">
        <f t="shared" si="656"/>
        <v>5</v>
      </c>
      <c r="Q3518" s="8">
        <f t="shared" si="657"/>
        <v>25</v>
      </c>
      <c r="R3518" s="8">
        <f t="shared" si="658"/>
        <v>70.220840705790536</v>
      </c>
      <c r="S3518" s="8">
        <f t="shared" si="659"/>
        <v>71</v>
      </c>
      <c r="T3518" t="s">
        <v>62</v>
      </c>
    </row>
    <row r="3519" spans="1:20" x14ac:dyDescent="0.35">
      <c r="A3519" s="18" t="s">
        <v>7077</v>
      </c>
      <c r="B3519" s="18" t="s">
        <v>7078</v>
      </c>
      <c r="C3519" s="19">
        <v>42</v>
      </c>
      <c r="D3519" s="20">
        <f t="shared" si="648"/>
        <v>4.5564220703503683E-6</v>
      </c>
      <c r="E3519" s="10">
        <f>SUM($C$5:C3519)/SUM($C$5:$C$3941)</f>
        <v>0.99909115544146421</v>
      </c>
      <c r="F3519" t="str">
        <f t="shared" si="649"/>
        <v>C</v>
      </c>
      <c r="G3519" s="21">
        <v>2.1</v>
      </c>
      <c r="H3519" s="22">
        <f t="shared" si="650"/>
        <v>1.26</v>
      </c>
      <c r="I3519" s="23">
        <v>0.38461538461538458</v>
      </c>
      <c r="J3519" s="23">
        <v>1.0319189463884919</v>
      </c>
      <c r="K3519" s="24">
        <f t="shared" si="651"/>
        <v>2.6829892606100794</v>
      </c>
      <c r="L3519" t="str">
        <f t="shared" si="652"/>
        <v>Z</v>
      </c>
      <c r="M3519" s="10">
        <f t="shared" si="653"/>
        <v>0.9</v>
      </c>
      <c r="N3519" s="24">
        <f t="shared" si="654"/>
        <v>1.2815515655446006</v>
      </c>
      <c r="O3519" s="25">
        <f t="shared" si="655"/>
        <v>1.870237107668776</v>
      </c>
      <c r="P3519" s="8">
        <f t="shared" si="656"/>
        <v>3</v>
      </c>
      <c r="Q3519" s="8">
        <f t="shared" si="657"/>
        <v>20</v>
      </c>
      <c r="R3519" s="8">
        <f t="shared" si="658"/>
        <v>56.343616981901107</v>
      </c>
      <c r="S3519" s="8">
        <f t="shared" si="659"/>
        <v>57</v>
      </c>
      <c r="T3519" t="s">
        <v>175</v>
      </c>
    </row>
    <row r="3520" spans="1:20" x14ac:dyDescent="0.35">
      <c r="A3520" s="18" t="s">
        <v>7079</v>
      </c>
      <c r="B3520" s="18" t="s">
        <v>7080</v>
      </c>
      <c r="C3520" s="19">
        <v>41.93</v>
      </c>
      <c r="D3520" s="20">
        <f t="shared" si="648"/>
        <v>4.5488280335664507E-6</v>
      </c>
      <c r="E3520" s="10">
        <f>SUM($C$5:C3520)/SUM($C$5:$C$3941)</f>
        <v>0.99909570426949779</v>
      </c>
      <c r="F3520" t="str">
        <f t="shared" si="649"/>
        <v>C</v>
      </c>
      <c r="G3520" s="21">
        <v>8.3859999999999992</v>
      </c>
      <c r="H3520" s="22">
        <f t="shared" si="650"/>
        <v>5.0315999999999992</v>
      </c>
      <c r="I3520" s="23">
        <v>9.6153846153846159E-2</v>
      </c>
      <c r="J3520" s="23">
        <v>0.40870984888200618</v>
      </c>
      <c r="K3520" s="24">
        <f t="shared" si="651"/>
        <v>4.2505824283728639</v>
      </c>
      <c r="L3520" t="str">
        <f t="shared" si="652"/>
        <v>Z</v>
      </c>
      <c r="M3520" s="10">
        <f t="shared" si="653"/>
        <v>0.9</v>
      </c>
      <c r="N3520" s="24">
        <f t="shared" si="654"/>
        <v>1.2815515655446006</v>
      </c>
      <c r="O3520" s="25">
        <f t="shared" si="655"/>
        <v>0.74074066410352923</v>
      </c>
      <c r="P3520" s="8">
        <f t="shared" si="656"/>
        <v>1</v>
      </c>
      <c r="Q3520" s="8">
        <f t="shared" si="657"/>
        <v>5</v>
      </c>
      <c r="R3520" s="8">
        <f t="shared" si="658"/>
        <v>14.097657192238772</v>
      </c>
      <c r="S3520" s="8">
        <f t="shared" si="659"/>
        <v>15</v>
      </c>
      <c r="T3520" t="s">
        <v>62</v>
      </c>
    </row>
    <row r="3521" spans="1:20" x14ac:dyDescent="0.35">
      <c r="A3521" s="18" t="s">
        <v>7081</v>
      </c>
      <c r="B3521" s="18" t="s">
        <v>7082</v>
      </c>
      <c r="C3521" s="19">
        <v>41.82</v>
      </c>
      <c r="D3521" s="20">
        <f t="shared" si="648"/>
        <v>4.5368945471917237E-6</v>
      </c>
      <c r="E3521" s="10">
        <f>SUM($C$5:C3521)/SUM($C$5:$C$3941)</f>
        <v>0.99910024116404494</v>
      </c>
      <c r="F3521" t="str">
        <f t="shared" si="649"/>
        <v>C</v>
      </c>
      <c r="G3521" s="21">
        <v>1.23</v>
      </c>
      <c r="H3521" s="22">
        <f t="shared" si="650"/>
        <v>0.73799999999999999</v>
      </c>
      <c r="I3521" s="23">
        <v>0.65384615384615385</v>
      </c>
      <c r="J3521" s="23">
        <v>1.747655184106389</v>
      </c>
      <c r="K3521" s="24">
        <f t="shared" si="651"/>
        <v>2.6728843992215361</v>
      </c>
      <c r="L3521" t="str">
        <f t="shared" si="652"/>
        <v>Z</v>
      </c>
      <c r="M3521" s="10">
        <f t="shared" si="653"/>
        <v>0.9</v>
      </c>
      <c r="N3521" s="24">
        <f t="shared" si="654"/>
        <v>1.2815515655446006</v>
      </c>
      <c r="O3521" s="25">
        <f t="shared" si="655"/>
        <v>3.1674285932675903</v>
      </c>
      <c r="P3521" s="8">
        <f t="shared" si="656"/>
        <v>5</v>
      </c>
      <c r="Q3521" s="8">
        <f t="shared" si="657"/>
        <v>34</v>
      </c>
      <c r="R3521" s="8">
        <f t="shared" si="658"/>
        <v>95.990062719645152</v>
      </c>
      <c r="S3521" s="8">
        <f t="shared" si="659"/>
        <v>96</v>
      </c>
      <c r="T3521" t="s">
        <v>62</v>
      </c>
    </row>
    <row r="3522" spans="1:20" x14ac:dyDescent="0.35">
      <c r="A3522" s="18" t="s">
        <v>7083</v>
      </c>
      <c r="B3522" s="18" t="s">
        <v>7084</v>
      </c>
      <c r="C3522" s="19">
        <v>41.65</v>
      </c>
      <c r="D3522" s="20">
        <f t="shared" si="648"/>
        <v>4.5184518864307817E-6</v>
      </c>
      <c r="E3522" s="10">
        <f>SUM($C$5:C3522)/SUM($C$5:$C$3941)</f>
        <v>0.99910475961593148</v>
      </c>
      <c r="F3522" t="str">
        <f t="shared" si="649"/>
        <v>C</v>
      </c>
      <c r="G3522" s="21">
        <v>5.95</v>
      </c>
      <c r="H3522" s="22">
        <f t="shared" si="650"/>
        <v>3.57</v>
      </c>
      <c r="I3522" s="23">
        <v>0.13461538461538461</v>
      </c>
      <c r="J3522" s="23">
        <v>0.3974845491556826</v>
      </c>
      <c r="K3522" s="24">
        <f t="shared" si="651"/>
        <v>2.9527423651564995</v>
      </c>
      <c r="L3522" t="str">
        <f t="shared" si="652"/>
        <v>Z</v>
      </c>
      <c r="M3522" s="10">
        <f t="shared" si="653"/>
        <v>0.9</v>
      </c>
      <c r="N3522" s="24">
        <f t="shared" si="654"/>
        <v>1.2815515655446006</v>
      </c>
      <c r="O3522" s="25">
        <f t="shared" si="655"/>
        <v>0.72039607001854888</v>
      </c>
      <c r="P3522" s="8">
        <f t="shared" si="656"/>
        <v>1</v>
      </c>
      <c r="Q3522" s="8">
        <f t="shared" si="657"/>
        <v>7</v>
      </c>
      <c r="R3522" s="8">
        <f t="shared" si="658"/>
        <v>19.802950859533485</v>
      </c>
      <c r="S3522" s="8">
        <f t="shared" si="659"/>
        <v>20</v>
      </c>
      <c r="T3522" t="s">
        <v>175</v>
      </c>
    </row>
    <row r="3523" spans="1:20" x14ac:dyDescent="0.35">
      <c r="A3523" s="18" t="s">
        <v>7085</v>
      </c>
      <c r="B3523" s="18" t="s">
        <v>7086</v>
      </c>
      <c r="C3523" s="19">
        <v>41.64</v>
      </c>
      <c r="D3523" s="20">
        <f t="shared" si="648"/>
        <v>4.5173670240330791E-6</v>
      </c>
      <c r="E3523" s="10">
        <f>SUM($C$5:C3523)/SUM($C$5:$C$3941)</f>
        <v>0.99910927698295549</v>
      </c>
      <c r="F3523" t="str">
        <f t="shared" si="649"/>
        <v>C</v>
      </c>
      <c r="G3523" s="21">
        <v>5.9485714285714284</v>
      </c>
      <c r="H3523" s="22">
        <f t="shared" si="650"/>
        <v>3.569142857142857</v>
      </c>
      <c r="I3523" s="23">
        <v>0.13461538461538461</v>
      </c>
      <c r="J3523" s="23">
        <v>0.48623588860399419</v>
      </c>
      <c r="K3523" s="24">
        <f t="shared" si="651"/>
        <v>3.6120380296296712</v>
      </c>
      <c r="L3523" t="str">
        <f t="shared" si="652"/>
        <v>Z</v>
      </c>
      <c r="M3523" s="10">
        <f t="shared" si="653"/>
        <v>0.9</v>
      </c>
      <c r="N3523" s="24">
        <f t="shared" si="654"/>
        <v>1.2815515655446006</v>
      </c>
      <c r="O3523" s="25">
        <f t="shared" si="655"/>
        <v>0.88124789755060229</v>
      </c>
      <c r="P3523" s="8">
        <f t="shared" si="656"/>
        <v>2</v>
      </c>
      <c r="Q3523" s="8">
        <f t="shared" si="657"/>
        <v>7</v>
      </c>
      <c r="R3523" s="8">
        <f t="shared" si="658"/>
        <v>19.805328592730447</v>
      </c>
      <c r="S3523" s="8">
        <f t="shared" si="659"/>
        <v>20</v>
      </c>
      <c r="T3523" t="s">
        <v>62</v>
      </c>
    </row>
    <row r="3524" spans="1:20" x14ac:dyDescent="0.35">
      <c r="A3524" s="18" t="s">
        <v>7087</v>
      </c>
      <c r="B3524" s="18" t="s">
        <v>7088</v>
      </c>
      <c r="C3524" s="19">
        <v>41.57</v>
      </c>
      <c r="D3524" s="20">
        <f t="shared" si="648"/>
        <v>4.5097729872491623E-6</v>
      </c>
      <c r="E3524" s="10">
        <f>SUM($C$5:C3524)/SUM($C$5:$C$3941)</f>
        <v>0.99911378675594276</v>
      </c>
      <c r="F3524" t="str">
        <f t="shared" si="649"/>
        <v>C</v>
      </c>
      <c r="G3524" s="21">
        <v>2.9692857142857139</v>
      </c>
      <c r="H3524" s="22">
        <f t="shared" si="650"/>
        <v>1.7815714285714284</v>
      </c>
      <c r="I3524" s="23">
        <v>0.26923076923076922</v>
      </c>
      <c r="J3524" s="23">
        <v>0.59788465722781037</v>
      </c>
      <c r="K3524" s="24">
        <f t="shared" si="651"/>
        <v>2.2207144411318671</v>
      </c>
      <c r="L3524" t="str">
        <f t="shared" si="652"/>
        <v>Z</v>
      </c>
      <c r="M3524" s="10">
        <f t="shared" si="653"/>
        <v>0.9</v>
      </c>
      <c r="N3524" s="24">
        <f t="shared" si="654"/>
        <v>1.2815515655446006</v>
      </c>
      <c r="O3524" s="25">
        <f t="shared" si="655"/>
        <v>1.0835987419038124</v>
      </c>
      <c r="P3524" s="8">
        <f t="shared" si="656"/>
        <v>2</v>
      </c>
      <c r="Q3524" s="8">
        <f t="shared" si="657"/>
        <v>14</v>
      </c>
      <c r="R3524" s="8">
        <f t="shared" si="658"/>
        <v>39.64399348235002</v>
      </c>
      <c r="S3524" s="8">
        <f t="shared" si="659"/>
        <v>40</v>
      </c>
      <c r="T3524" t="s">
        <v>62</v>
      </c>
    </row>
    <row r="3525" spans="1:20" x14ac:dyDescent="0.35">
      <c r="A3525" s="18" t="s">
        <v>7089</v>
      </c>
      <c r="B3525" s="18" t="s">
        <v>7090</v>
      </c>
      <c r="C3525" s="19">
        <v>41.49</v>
      </c>
      <c r="D3525" s="20">
        <f t="shared" ref="D3525:D3588" si="660">C3525/SUM($C$5:$C$3941)</f>
        <v>4.5010940880675421E-6</v>
      </c>
      <c r="E3525" s="10">
        <f>SUM($C$5:C3525)/SUM($C$5:$C$3941)</f>
        <v>0.99911828785003087</v>
      </c>
      <c r="F3525" t="str">
        <f t="shared" ref="F3525:F3588" si="661">IF(E3525-D3525&lt;CutA,"A",IF(E3525-D3525&lt;CutB,"B","C"))</f>
        <v>C</v>
      </c>
      <c r="G3525" s="21">
        <v>3.771818181818182</v>
      </c>
      <c r="H3525" s="22">
        <f t="shared" ref="H3525:H3588" si="662">G3525*CostRatio</f>
        <v>2.2630909090909093</v>
      </c>
      <c r="I3525" s="23">
        <v>0.21153846153846151</v>
      </c>
      <c r="J3525" s="23">
        <v>0.8708017144807908</v>
      </c>
      <c r="K3525" s="24">
        <f t="shared" ref="K3525:K3588" si="663">IF(I3525&gt;0,J3525/I3525,0)</f>
        <v>4.1165171957273756</v>
      </c>
      <c r="L3525" t="str">
        <f t="shared" ref="L3525:L3588" si="664">IF(K3525&lt;=CutX,"X",IF(K3525&lt;=CutY,"Y","Z"))</f>
        <v>Z</v>
      </c>
      <c r="M3525" s="10">
        <f t="shared" ref="M3525:M3588" si="665">_xlfn.XLOOKUP(F3525,TargetClass,TargetLevel)</f>
        <v>0.9</v>
      </c>
      <c r="N3525" s="24">
        <f t="shared" ref="N3525:N3588" si="666">_xlfn.NORM.S.INV(M3525)</f>
        <v>1.2815515655446006</v>
      </c>
      <c r="O3525" s="25">
        <f t="shared" ref="O3525:O3588" si="667">N3525*J3525*SQRT(LeadTime)</f>
        <v>1.5782302336277054</v>
      </c>
      <c r="P3525" s="8">
        <f t="shared" ref="P3525:P3588" si="668">ROUNDUP(ROUND(I3525*LeadTime+O3525,6),0)</f>
        <v>3</v>
      </c>
      <c r="Q3525" s="8">
        <f t="shared" ref="Q3525:Q3588" si="669">I3525*WeeksPerYear</f>
        <v>10.999999999999998</v>
      </c>
      <c r="R3525" s="8">
        <f t="shared" ref="R3525:R3588" si="670">SQRT(2*Q3525*OrderCost/(HoldingRate*H3525))</f>
        <v>31.178867785999014</v>
      </c>
      <c r="S3525" s="8">
        <f t="shared" ref="S3525:S3588" si="671">MAX(ROUNDUP(ROUND(R3525,6),0),ROUNDUP(ROUND(I3525,6),0))</f>
        <v>32</v>
      </c>
      <c r="T3525" t="s">
        <v>62</v>
      </c>
    </row>
    <row r="3526" spans="1:20" x14ac:dyDescent="0.35">
      <c r="A3526" s="18" t="s">
        <v>7091</v>
      </c>
      <c r="B3526" s="18" t="s">
        <v>7092</v>
      </c>
      <c r="C3526" s="19">
        <v>41.36</v>
      </c>
      <c r="D3526" s="20">
        <f t="shared" si="660"/>
        <v>4.4869908768974102E-6</v>
      </c>
      <c r="E3526" s="10">
        <f>SUM($C$5:C3526)/SUM($C$5:$C$3941)</f>
        <v>0.99912277484090772</v>
      </c>
      <c r="F3526" t="str">
        <f t="shared" si="661"/>
        <v>C</v>
      </c>
      <c r="G3526" s="21">
        <v>2.9542857142857142</v>
      </c>
      <c r="H3526" s="22">
        <f t="shared" si="662"/>
        <v>1.7725714285714285</v>
      </c>
      <c r="I3526" s="23">
        <v>0.26923076923076922</v>
      </c>
      <c r="J3526" s="23">
        <v>0.90997488901756729</v>
      </c>
      <c r="K3526" s="24">
        <f t="shared" si="663"/>
        <v>3.3799067306366788</v>
      </c>
      <c r="L3526" t="str">
        <f t="shared" si="664"/>
        <v>Z</v>
      </c>
      <c r="M3526" s="10">
        <f t="shared" si="665"/>
        <v>0.9</v>
      </c>
      <c r="N3526" s="24">
        <f t="shared" si="666"/>
        <v>1.2815515655446006</v>
      </c>
      <c r="O3526" s="25">
        <f t="shared" si="667"/>
        <v>1.6492272096017113</v>
      </c>
      <c r="P3526" s="8">
        <f t="shared" si="668"/>
        <v>3</v>
      </c>
      <c r="Q3526" s="8">
        <f t="shared" si="669"/>
        <v>14</v>
      </c>
      <c r="R3526" s="8">
        <f t="shared" si="670"/>
        <v>39.744509654934156</v>
      </c>
      <c r="S3526" s="8">
        <f t="shared" si="671"/>
        <v>40</v>
      </c>
      <c r="T3526" t="s">
        <v>62</v>
      </c>
    </row>
    <row r="3527" spans="1:20" x14ac:dyDescent="0.35">
      <c r="A3527" s="18" t="s">
        <v>7093</v>
      </c>
      <c r="B3527" s="18" t="s">
        <v>7094</v>
      </c>
      <c r="C3527" s="19">
        <v>41.34</v>
      </c>
      <c r="D3527" s="20">
        <f t="shared" si="660"/>
        <v>4.4848211521020051E-6</v>
      </c>
      <c r="E3527" s="10">
        <f>SUM($C$5:C3527)/SUM($C$5:$C$3941)</f>
        <v>0.99912725966205984</v>
      </c>
      <c r="F3527" t="str">
        <f t="shared" si="661"/>
        <v>C</v>
      </c>
      <c r="G3527" s="21">
        <v>2.9528571428571428</v>
      </c>
      <c r="H3527" s="22">
        <f t="shared" si="662"/>
        <v>1.7717142857142856</v>
      </c>
      <c r="I3527" s="23">
        <v>0.26923076923076922</v>
      </c>
      <c r="J3527" s="23">
        <v>0.90997488901756729</v>
      </c>
      <c r="K3527" s="24">
        <f t="shared" si="663"/>
        <v>3.3799067306366788</v>
      </c>
      <c r="L3527" t="str">
        <f t="shared" si="664"/>
        <v>Z</v>
      </c>
      <c r="M3527" s="10">
        <f t="shared" si="665"/>
        <v>0.9</v>
      </c>
      <c r="N3527" s="24">
        <f t="shared" si="666"/>
        <v>1.2815515655446006</v>
      </c>
      <c r="O3527" s="25">
        <f t="shared" si="667"/>
        <v>1.6492272096017113</v>
      </c>
      <c r="P3527" s="8">
        <f t="shared" si="668"/>
        <v>3</v>
      </c>
      <c r="Q3527" s="8">
        <f t="shared" si="669"/>
        <v>14</v>
      </c>
      <c r="R3527" s="8">
        <f t="shared" si="670"/>
        <v>39.754122548932493</v>
      </c>
      <c r="S3527" s="8">
        <f t="shared" si="671"/>
        <v>40</v>
      </c>
      <c r="T3527" t="s">
        <v>62</v>
      </c>
    </row>
    <row r="3528" spans="1:20" x14ac:dyDescent="0.35">
      <c r="A3528" s="18" t="s">
        <v>7095</v>
      </c>
      <c r="B3528" s="18" t="s">
        <v>5511</v>
      </c>
      <c r="C3528" s="19">
        <v>41.31</v>
      </c>
      <c r="D3528" s="20">
        <f t="shared" si="660"/>
        <v>4.4815665649088975E-6</v>
      </c>
      <c r="E3528" s="10">
        <f>SUM($C$5:C3528)/SUM($C$5:$C$3941)</f>
        <v>0.9991317412286248</v>
      </c>
      <c r="F3528" t="str">
        <f t="shared" si="661"/>
        <v>C</v>
      </c>
      <c r="G3528" s="21">
        <v>0.66629032258064524</v>
      </c>
      <c r="H3528" s="22">
        <f t="shared" si="662"/>
        <v>0.39977419354838711</v>
      </c>
      <c r="I3528" s="23">
        <v>1.1923076923076921</v>
      </c>
      <c r="J3528" s="23">
        <v>2.897182279106898</v>
      </c>
      <c r="K3528" s="24">
        <f t="shared" si="663"/>
        <v>2.4298948147348183</v>
      </c>
      <c r="L3528" t="str">
        <f t="shared" si="664"/>
        <v>Z</v>
      </c>
      <c r="M3528" s="10">
        <f t="shared" si="665"/>
        <v>0.9</v>
      </c>
      <c r="N3528" s="24">
        <f t="shared" si="666"/>
        <v>1.2815515655446006</v>
      </c>
      <c r="O3528" s="25">
        <f t="shared" si="667"/>
        <v>5.2508172517129239</v>
      </c>
      <c r="P3528" s="8">
        <f t="shared" si="668"/>
        <v>8</v>
      </c>
      <c r="Q3528" s="8">
        <f t="shared" si="669"/>
        <v>61.999999999999986</v>
      </c>
      <c r="R3528" s="8">
        <f t="shared" si="670"/>
        <v>176.11788632791468</v>
      </c>
      <c r="S3528" s="8">
        <f t="shared" si="671"/>
        <v>177</v>
      </c>
      <c r="T3528" t="s">
        <v>175</v>
      </c>
    </row>
    <row r="3529" spans="1:20" x14ac:dyDescent="0.35">
      <c r="A3529" s="18" t="s">
        <v>7096</v>
      </c>
      <c r="B3529" s="18" t="s">
        <v>7097</v>
      </c>
      <c r="C3529" s="19">
        <v>41.3</v>
      </c>
      <c r="D3529" s="20">
        <f t="shared" si="660"/>
        <v>4.480481702511195E-6</v>
      </c>
      <c r="E3529" s="10">
        <f>SUM($C$5:C3529)/SUM($C$5:$C$3941)</f>
        <v>0.99913622171032734</v>
      </c>
      <c r="F3529" t="str">
        <f t="shared" si="661"/>
        <v>C</v>
      </c>
      <c r="G3529" s="21">
        <v>2.95</v>
      </c>
      <c r="H3529" s="22">
        <f t="shared" si="662"/>
        <v>1.77</v>
      </c>
      <c r="I3529" s="23">
        <v>0.26923076923076922</v>
      </c>
      <c r="J3529" s="23">
        <v>1.0119944318103149</v>
      </c>
      <c r="K3529" s="24">
        <f t="shared" si="663"/>
        <v>3.7588364610097411</v>
      </c>
      <c r="L3529" t="str">
        <f t="shared" si="664"/>
        <v>Z</v>
      </c>
      <c r="M3529" s="10">
        <f t="shared" si="665"/>
        <v>0.9</v>
      </c>
      <c r="N3529" s="24">
        <f t="shared" si="666"/>
        <v>1.2815515655446006</v>
      </c>
      <c r="O3529" s="25">
        <f t="shared" si="667"/>
        <v>1.8341261644141635</v>
      </c>
      <c r="P3529" s="8">
        <f t="shared" si="668"/>
        <v>3</v>
      </c>
      <c r="Q3529" s="8">
        <f t="shared" si="669"/>
        <v>14</v>
      </c>
      <c r="R3529" s="8">
        <f t="shared" si="670"/>
        <v>39.77336928089953</v>
      </c>
      <c r="S3529" s="8">
        <f t="shared" si="671"/>
        <v>40</v>
      </c>
      <c r="T3529" t="s">
        <v>175</v>
      </c>
    </row>
    <row r="3530" spans="1:20" x14ac:dyDescent="0.35">
      <c r="A3530" s="18" t="s">
        <v>7098</v>
      </c>
      <c r="B3530" s="18" t="s">
        <v>7099</v>
      </c>
      <c r="C3530" s="19">
        <v>41.29</v>
      </c>
      <c r="D3530" s="20">
        <f t="shared" si="660"/>
        <v>4.4793968401134925E-6</v>
      </c>
      <c r="E3530" s="10">
        <f>SUM($C$5:C3530)/SUM($C$5:$C$3941)</f>
        <v>0.99914070110716735</v>
      </c>
      <c r="F3530" t="str">
        <f t="shared" si="661"/>
        <v>C</v>
      </c>
      <c r="G3530" s="21">
        <v>1.423793103448276</v>
      </c>
      <c r="H3530" s="22">
        <f t="shared" si="662"/>
        <v>0.85427586206896555</v>
      </c>
      <c r="I3530" s="23">
        <v>0.55769230769230771</v>
      </c>
      <c r="J3530" s="23">
        <v>2.163996498297895</v>
      </c>
      <c r="K3530" s="24">
        <f t="shared" si="663"/>
        <v>3.8802695831548459</v>
      </c>
      <c r="L3530" t="str">
        <f t="shared" si="664"/>
        <v>Z</v>
      </c>
      <c r="M3530" s="10">
        <f t="shared" si="665"/>
        <v>0.9</v>
      </c>
      <c r="N3530" s="24">
        <f t="shared" si="666"/>
        <v>1.2815515655446006</v>
      </c>
      <c r="O3530" s="25">
        <f t="shared" si="667"/>
        <v>3.9220004305050802</v>
      </c>
      <c r="P3530" s="8">
        <f t="shared" si="668"/>
        <v>6</v>
      </c>
      <c r="Q3530" s="8">
        <f t="shared" si="669"/>
        <v>29</v>
      </c>
      <c r="R3530" s="8">
        <f t="shared" si="670"/>
        <v>82.397669619148473</v>
      </c>
      <c r="S3530" s="8">
        <f t="shared" si="671"/>
        <v>83</v>
      </c>
      <c r="T3530" t="s">
        <v>62</v>
      </c>
    </row>
    <row r="3531" spans="1:20" x14ac:dyDescent="0.35">
      <c r="A3531" s="18" t="s">
        <v>7100</v>
      </c>
      <c r="B3531" s="18" t="s">
        <v>5305</v>
      </c>
      <c r="C3531" s="19">
        <v>41.25</v>
      </c>
      <c r="D3531" s="20">
        <f t="shared" si="660"/>
        <v>4.4750573905226832E-6</v>
      </c>
      <c r="E3531" s="10">
        <f>SUM($C$5:C3531)/SUM($C$5:$C$3941)</f>
        <v>0.99914517616455789</v>
      </c>
      <c r="F3531" t="str">
        <f t="shared" si="661"/>
        <v>C</v>
      </c>
      <c r="G3531" s="21">
        <v>1.65</v>
      </c>
      <c r="H3531" s="22">
        <f t="shared" si="662"/>
        <v>0.98999999999999988</v>
      </c>
      <c r="I3531" s="23">
        <v>0.48076923076923078</v>
      </c>
      <c r="J3531" s="23">
        <v>1.420996400147013</v>
      </c>
      <c r="K3531" s="24">
        <f t="shared" si="663"/>
        <v>2.955672512305787</v>
      </c>
      <c r="L3531" t="str">
        <f t="shared" si="664"/>
        <v>Z</v>
      </c>
      <c r="M3531" s="10">
        <f t="shared" si="665"/>
        <v>0.9</v>
      </c>
      <c r="N3531" s="24">
        <f t="shared" si="666"/>
        <v>1.2815515655446006</v>
      </c>
      <c r="O3531" s="25">
        <f t="shared" si="667"/>
        <v>2.5753962621965192</v>
      </c>
      <c r="P3531" s="8">
        <f t="shared" si="668"/>
        <v>4</v>
      </c>
      <c r="Q3531" s="8">
        <f t="shared" si="669"/>
        <v>25</v>
      </c>
      <c r="R3531" s="8">
        <f t="shared" si="670"/>
        <v>71.066905451870156</v>
      </c>
      <c r="S3531" s="8">
        <f t="shared" si="671"/>
        <v>72</v>
      </c>
      <c r="T3531" t="s">
        <v>62</v>
      </c>
    </row>
    <row r="3532" spans="1:20" x14ac:dyDescent="0.35">
      <c r="A3532" s="18" t="s">
        <v>7101</v>
      </c>
      <c r="B3532" s="18" t="s">
        <v>7102</v>
      </c>
      <c r="C3532" s="19">
        <v>41.16</v>
      </c>
      <c r="D3532" s="20">
        <f t="shared" si="660"/>
        <v>4.4652936289433605E-6</v>
      </c>
      <c r="E3532" s="10">
        <f>SUM($C$5:C3532)/SUM($C$5:$C$3941)</f>
        <v>0.99914964145818685</v>
      </c>
      <c r="F3532" t="str">
        <f t="shared" si="661"/>
        <v>C</v>
      </c>
      <c r="G3532" s="21">
        <v>0.51449999999999996</v>
      </c>
      <c r="H3532" s="22">
        <f t="shared" si="662"/>
        <v>0.30869999999999997</v>
      </c>
      <c r="I3532" s="23">
        <v>1.538461538461539</v>
      </c>
      <c r="J3532" s="23">
        <v>5.1352741624943352</v>
      </c>
      <c r="K3532" s="24">
        <f t="shared" si="663"/>
        <v>3.3379282056213166</v>
      </c>
      <c r="L3532" t="str">
        <f t="shared" si="664"/>
        <v>Z</v>
      </c>
      <c r="M3532" s="10">
        <f t="shared" si="665"/>
        <v>0.9</v>
      </c>
      <c r="N3532" s="24">
        <f t="shared" si="666"/>
        <v>1.2815515655446006</v>
      </c>
      <c r="O3532" s="25">
        <f t="shared" si="667"/>
        <v>9.3071072397326304</v>
      </c>
      <c r="P3532" s="8">
        <f t="shared" si="668"/>
        <v>13</v>
      </c>
      <c r="Q3532" s="8">
        <f t="shared" si="669"/>
        <v>80.000000000000028</v>
      </c>
      <c r="R3532" s="8">
        <f t="shared" si="670"/>
        <v>227.66259225417025</v>
      </c>
      <c r="S3532" s="8">
        <f t="shared" si="671"/>
        <v>228</v>
      </c>
      <c r="T3532" t="s">
        <v>62</v>
      </c>
    </row>
    <row r="3533" spans="1:20" x14ac:dyDescent="0.35">
      <c r="A3533" s="18" t="s">
        <v>7103</v>
      </c>
      <c r="B3533" s="18" t="s">
        <v>7104</v>
      </c>
      <c r="C3533" s="19">
        <v>41.1</v>
      </c>
      <c r="D3533" s="20">
        <f t="shared" si="660"/>
        <v>4.4587844545571462E-6</v>
      </c>
      <c r="E3533" s="10">
        <f>SUM($C$5:C3533)/SUM($C$5:$C$3941)</f>
        <v>0.9991541002426414</v>
      </c>
      <c r="F3533" t="str">
        <f t="shared" si="661"/>
        <v>C</v>
      </c>
      <c r="G3533" s="21">
        <v>0.60441176470588243</v>
      </c>
      <c r="H3533" s="22">
        <f t="shared" si="662"/>
        <v>0.36264705882352943</v>
      </c>
      <c r="I3533" s="23">
        <v>1.3076923076923079</v>
      </c>
      <c r="J3533" s="23">
        <v>3.1532023034074701</v>
      </c>
      <c r="K3533" s="24">
        <f t="shared" si="663"/>
        <v>2.4112723496645354</v>
      </c>
      <c r="L3533" t="str">
        <f t="shared" si="664"/>
        <v>Z</v>
      </c>
      <c r="M3533" s="10">
        <f t="shared" si="665"/>
        <v>0.9</v>
      </c>
      <c r="N3533" s="24">
        <f t="shared" si="666"/>
        <v>1.2815515655446006</v>
      </c>
      <c r="O3533" s="25">
        <f t="shared" si="667"/>
        <v>5.7148247703547312</v>
      </c>
      <c r="P3533" s="8">
        <f t="shared" si="668"/>
        <v>9</v>
      </c>
      <c r="Q3533" s="8">
        <f t="shared" si="669"/>
        <v>68.000000000000014</v>
      </c>
      <c r="R3533" s="8">
        <f t="shared" si="670"/>
        <v>193.65440241579918</v>
      </c>
      <c r="S3533" s="8">
        <f t="shared" si="671"/>
        <v>194</v>
      </c>
      <c r="T3533" t="s">
        <v>175</v>
      </c>
    </row>
    <row r="3534" spans="1:20" x14ac:dyDescent="0.35">
      <c r="A3534" s="18" t="s">
        <v>7105</v>
      </c>
      <c r="B3534" s="18" t="s">
        <v>7106</v>
      </c>
      <c r="C3534" s="19">
        <v>41.05</v>
      </c>
      <c r="D3534" s="20">
        <f t="shared" si="660"/>
        <v>4.4533601425686336E-6</v>
      </c>
      <c r="E3534" s="10">
        <f>SUM($C$5:C3534)/SUM($C$5:$C$3941)</f>
        <v>0.99915855360278405</v>
      </c>
      <c r="F3534" t="str">
        <f t="shared" si="661"/>
        <v>C</v>
      </c>
      <c r="G3534" s="21">
        <v>1.207352941176471</v>
      </c>
      <c r="H3534" s="22">
        <f t="shared" si="662"/>
        <v>0.72441176470588253</v>
      </c>
      <c r="I3534" s="23">
        <v>0.65384615384615385</v>
      </c>
      <c r="J3534" s="23">
        <v>2.6486001880728289</v>
      </c>
      <c r="K3534" s="24">
        <f t="shared" si="663"/>
        <v>4.0508002876407971</v>
      </c>
      <c r="L3534" t="str">
        <f t="shared" si="664"/>
        <v>Z</v>
      </c>
      <c r="M3534" s="10">
        <f t="shared" si="665"/>
        <v>0.9</v>
      </c>
      <c r="N3534" s="24">
        <f t="shared" si="666"/>
        <v>1.2815515655446006</v>
      </c>
      <c r="O3534" s="25">
        <f t="shared" si="667"/>
        <v>4.8002901511292047</v>
      </c>
      <c r="P3534" s="8">
        <f t="shared" si="668"/>
        <v>7</v>
      </c>
      <c r="Q3534" s="8">
        <f t="shared" si="669"/>
        <v>34</v>
      </c>
      <c r="R3534" s="8">
        <f t="shared" si="670"/>
        <v>96.886152325207291</v>
      </c>
      <c r="S3534" s="8">
        <f t="shared" si="671"/>
        <v>97</v>
      </c>
      <c r="T3534" t="s">
        <v>62</v>
      </c>
    </row>
    <row r="3535" spans="1:20" x14ac:dyDescent="0.35">
      <c r="A3535" s="18" t="s">
        <v>7107</v>
      </c>
      <c r="B3535" s="18" t="s">
        <v>7108</v>
      </c>
      <c r="C3535" s="19">
        <v>40.950000000000003</v>
      </c>
      <c r="D3535" s="20">
        <f t="shared" si="660"/>
        <v>4.4425115185916092E-6</v>
      </c>
      <c r="E3535" s="10">
        <f>SUM($C$5:C3535)/SUM($C$5:$C$3941)</f>
        <v>0.99916299611430259</v>
      </c>
      <c r="F3535" t="str">
        <f t="shared" si="661"/>
        <v>C</v>
      </c>
      <c r="G3535" s="21">
        <v>1.95</v>
      </c>
      <c r="H3535" s="22">
        <f t="shared" si="662"/>
        <v>1.17</v>
      </c>
      <c r="I3535" s="23">
        <v>0.40384615384615391</v>
      </c>
      <c r="J3535" s="23">
        <v>1.549947695317559</v>
      </c>
      <c r="K3535" s="24">
        <f t="shared" si="663"/>
        <v>3.8379657217387169</v>
      </c>
      <c r="L3535" t="str">
        <f t="shared" si="664"/>
        <v>Z</v>
      </c>
      <c r="M3535" s="10">
        <f t="shared" si="665"/>
        <v>0.9</v>
      </c>
      <c r="N3535" s="24">
        <f t="shared" si="666"/>
        <v>1.2815515655446006</v>
      </c>
      <c r="O3535" s="25">
        <f t="shared" si="667"/>
        <v>2.8091059911960197</v>
      </c>
      <c r="P3535" s="8">
        <f t="shared" si="668"/>
        <v>4</v>
      </c>
      <c r="Q3535" s="8">
        <f t="shared" si="669"/>
        <v>21.000000000000004</v>
      </c>
      <c r="R3535" s="8">
        <f t="shared" si="670"/>
        <v>59.914468951527816</v>
      </c>
      <c r="S3535" s="8">
        <f t="shared" si="671"/>
        <v>60</v>
      </c>
      <c r="T3535" t="s">
        <v>175</v>
      </c>
    </row>
    <row r="3536" spans="1:20" x14ac:dyDescent="0.35">
      <c r="A3536" s="18" t="s">
        <v>7109</v>
      </c>
      <c r="B3536" s="18" t="s">
        <v>7110</v>
      </c>
      <c r="C3536" s="19">
        <v>40.799999999999997</v>
      </c>
      <c r="D3536" s="20">
        <f t="shared" si="660"/>
        <v>4.4262385826260713E-6</v>
      </c>
      <c r="E3536" s="10">
        <f>SUM($C$5:C3536)/SUM($C$5:$C$3941)</f>
        <v>0.99916742235288525</v>
      </c>
      <c r="F3536" t="str">
        <f t="shared" si="661"/>
        <v>C</v>
      </c>
      <c r="G3536" s="21">
        <v>0.85</v>
      </c>
      <c r="H3536" s="22">
        <f t="shared" si="662"/>
        <v>0.51</v>
      </c>
      <c r="I3536" s="23">
        <v>0.92307692307692313</v>
      </c>
      <c r="J3536" s="23">
        <v>3.167519929498587</v>
      </c>
      <c r="K3536" s="24">
        <f t="shared" si="663"/>
        <v>3.4314799236234692</v>
      </c>
      <c r="L3536" t="str">
        <f t="shared" si="664"/>
        <v>Z</v>
      </c>
      <c r="M3536" s="10">
        <f t="shared" si="665"/>
        <v>0.9</v>
      </c>
      <c r="N3536" s="24">
        <f t="shared" si="666"/>
        <v>1.2815515655446006</v>
      </c>
      <c r="O3536" s="25">
        <f t="shared" si="667"/>
        <v>5.7407738584134869</v>
      </c>
      <c r="P3536" s="8">
        <f t="shared" si="668"/>
        <v>8</v>
      </c>
      <c r="Q3536" s="8">
        <f t="shared" si="669"/>
        <v>48</v>
      </c>
      <c r="R3536" s="8">
        <f t="shared" si="670"/>
        <v>137.19886811400707</v>
      </c>
      <c r="S3536" s="8">
        <f t="shared" si="671"/>
        <v>138</v>
      </c>
      <c r="T3536" t="s">
        <v>62</v>
      </c>
    </row>
    <row r="3537" spans="1:20" x14ac:dyDescent="0.35">
      <c r="A3537" s="18" t="s">
        <v>7111</v>
      </c>
      <c r="B3537" s="18" t="s">
        <v>7112</v>
      </c>
      <c r="C3537" s="19">
        <v>40.799999999999997</v>
      </c>
      <c r="D3537" s="20">
        <f t="shared" si="660"/>
        <v>4.4262385826260713E-6</v>
      </c>
      <c r="E3537" s="10">
        <f>SUM($C$5:C3537)/SUM($C$5:$C$3941)</f>
        <v>0.99917184859146801</v>
      </c>
      <c r="F3537" t="str">
        <f t="shared" si="661"/>
        <v>C</v>
      </c>
      <c r="G3537" s="21">
        <v>2.5499999999999998</v>
      </c>
      <c r="H3537" s="22">
        <f t="shared" si="662"/>
        <v>1.5299999999999998</v>
      </c>
      <c r="I3537" s="23">
        <v>0.30769230769230771</v>
      </c>
      <c r="J3537" s="23">
        <v>1.2763068894345511</v>
      </c>
      <c r="K3537" s="24">
        <f t="shared" si="663"/>
        <v>4.1479973906622911</v>
      </c>
      <c r="L3537" t="str">
        <f t="shared" si="664"/>
        <v>Z</v>
      </c>
      <c r="M3537" s="10">
        <f t="shared" si="665"/>
        <v>0.9</v>
      </c>
      <c r="N3537" s="24">
        <f t="shared" si="666"/>
        <v>1.2815515655446006</v>
      </c>
      <c r="O3537" s="25">
        <f t="shared" si="667"/>
        <v>2.3131627864260205</v>
      </c>
      <c r="P3537" s="8">
        <f t="shared" si="668"/>
        <v>3</v>
      </c>
      <c r="Q3537" s="8">
        <f t="shared" si="669"/>
        <v>16</v>
      </c>
      <c r="R3537" s="8">
        <f t="shared" si="670"/>
        <v>45.732956038002357</v>
      </c>
      <c r="S3537" s="8">
        <f t="shared" si="671"/>
        <v>46</v>
      </c>
      <c r="T3537" t="s">
        <v>175</v>
      </c>
    </row>
    <row r="3538" spans="1:20" x14ac:dyDescent="0.35">
      <c r="A3538" s="18" t="s">
        <v>7113</v>
      </c>
      <c r="B3538" s="18" t="s">
        <v>7114</v>
      </c>
      <c r="C3538" s="19">
        <v>40.549999999999997</v>
      </c>
      <c r="D3538" s="20">
        <f t="shared" si="660"/>
        <v>4.3991170226835099E-6</v>
      </c>
      <c r="E3538" s="10">
        <f>SUM($C$5:C3538)/SUM($C$5:$C$3941)</f>
        <v>0.99917624770849078</v>
      </c>
      <c r="F3538" t="str">
        <f t="shared" si="661"/>
        <v>C</v>
      </c>
      <c r="G3538" s="21">
        <v>10.137499999999999</v>
      </c>
      <c r="H3538" s="22">
        <f t="shared" si="662"/>
        <v>6.0824999999999996</v>
      </c>
      <c r="I3538" s="23">
        <v>7.6923076923076927E-2</v>
      </c>
      <c r="J3538" s="23">
        <v>0.3340866299625872</v>
      </c>
      <c r="K3538" s="24">
        <f t="shared" si="663"/>
        <v>4.3431261895136331</v>
      </c>
      <c r="L3538" t="str">
        <f t="shared" si="664"/>
        <v>Z</v>
      </c>
      <c r="M3538" s="10">
        <f t="shared" si="665"/>
        <v>0.9</v>
      </c>
      <c r="N3538" s="24">
        <f t="shared" si="666"/>
        <v>1.2815515655446006</v>
      </c>
      <c r="O3538" s="25">
        <f t="shared" si="667"/>
        <v>0.60549446709820176</v>
      </c>
      <c r="P3538" s="8">
        <f t="shared" si="668"/>
        <v>1</v>
      </c>
      <c r="Q3538" s="8">
        <f t="shared" si="669"/>
        <v>4</v>
      </c>
      <c r="R3538" s="8">
        <f t="shared" si="670"/>
        <v>11.468429117366403</v>
      </c>
      <c r="S3538" s="8">
        <f t="shared" si="671"/>
        <v>12</v>
      </c>
      <c r="T3538" t="s">
        <v>62</v>
      </c>
    </row>
    <row r="3539" spans="1:20" x14ac:dyDescent="0.35">
      <c r="A3539" s="18" t="s">
        <v>7115</v>
      </c>
      <c r="B3539" s="18" t="s">
        <v>7116</v>
      </c>
      <c r="C3539" s="19">
        <v>40.46</v>
      </c>
      <c r="D3539" s="20">
        <f t="shared" si="660"/>
        <v>4.389353261104188E-6</v>
      </c>
      <c r="E3539" s="10">
        <f>SUM($C$5:C3539)/SUM($C$5:$C$3941)</f>
        <v>0.99918063706175198</v>
      </c>
      <c r="F3539" t="str">
        <f t="shared" si="661"/>
        <v>C</v>
      </c>
      <c r="G3539" s="21">
        <v>1.264375</v>
      </c>
      <c r="H3539" s="22">
        <f t="shared" si="662"/>
        <v>0.75862499999999999</v>
      </c>
      <c r="I3539" s="23">
        <v>0.61538461538461542</v>
      </c>
      <c r="J3539" s="23">
        <v>1.9718991159996599</v>
      </c>
      <c r="K3539" s="24">
        <f t="shared" si="663"/>
        <v>3.2043360634994471</v>
      </c>
      <c r="L3539" t="str">
        <f t="shared" si="664"/>
        <v>Z</v>
      </c>
      <c r="M3539" s="10">
        <f t="shared" si="665"/>
        <v>0.9</v>
      </c>
      <c r="N3539" s="24">
        <f t="shared" si="666"/>
        <v>1.2815515655446006</v>
      </c>
      <c r="O3539" s="25">
        <f t="shared" si="667"/>
        <v>3.5738455158990852</v>
      </c>
      <c r="P3539" s="8">
        <f t="shared" si="668"/>
        <v>5</v>
      </c>
      <c r="Q3539" s="8">
        <f t="shared" si="669"/>
        <v>32</v>
      </c>
      <c r="R3539" s="8">
        <f t="shared" si="670"/>
        <v>91.849418630450174</v>
      </c>
      <c r="S3539" s="8">
        <f t="shared" si="671"/>
        <v>92</v>
      </c>
      <c r="T3539" t="s">
        <v>62</v>
      </c>
    </row>
    <row r="3540" spans="1:20" x14ac:dyDescent="0.35">
      <c r="A3540" s="18" t="s">
        <v>7117</v>
      </c>
      <c r="B3540" s="18" t="s">
        <v>7118</v>
      </c>
      <c r="C3540" s="19">
        <v>40.44</v>
      </c>
      <c r="D3540" s="20">
        <f t="shared" si="660"/>
        <v>4.387183536308783E-6</v>
      </c>
      <c r="E3540" s="10">
        <f>SUM($C$5:C3540)/SUM($C$5:$C$3941)</f>
        <v>0.99918502424528821</v>
      </c>
      <c r="F3540" t="str">
        <f t="shared" si="661"/>
        <v>C</v>
      </c>
      <c r="G3540" s="21">
        <v>4.0439999999999996</v>
      </c>
      <c r="H3540" s="22">
        <f t="shared" si="662"/>
        <v>2.4263999999999997</v>
      </c>
      <c r="I3540" s="23">
        <v>0.19230769230769229</v>
      </c>
      <c r="J3540" s="23">
        <v>0.65793680900642015</v>
      </c>
      <c r="K3540" s="24">
        <f t="shared" si="663"/>
        <v>3.4212714068333852</v>
      </c>
      <c r="L3540" t="str">
        <f t="shared" si="664"/>
        <v>Z</v>
      </c>
      <c r="M3540" s="10">
        <f t="shared" si="665"/>
        <v>0.9</v>
      </c>
      <c r="N3540" s="24">
        <f t="shared" si="666"/>
        <v>1.2815515655446006</v>
      </c>
      <c r="O3540" s="25">
        <f t="shared" si="667"/>
        <v>1.1924365174333558</v>
      </c>
      <c r="P3540" s="8">
        <f t="shared" si="668"/>
        <v>2</v>
      </c>
      <c r="Q3540" s="8">
        <f t="shared" si="669"/>
        <v>10</v>
      </c>
      <c r="R3540" s="8">
        <f t="shared" si="670"/>
        <v>28.710040106231443</v>
      </c>
      <c r="S3540" s="8">
        <f t="shared" si="671"/>
        <v>29</v>
      </c>
      <c r="T3540" t="s">
        <v>62</v>
      </c>
    </row>
    <row r="3541" spans="1:20" x14ac:dyDescent="0.35">
      <c r="A3541" s="18" t="s">
        <v>7119</v>
      </c>
      <c r="B3541" s="18" t="s">
        <v>7120</v>
      </c>
      <c r="C3541" s="19">
        <v>40.090000000000003</v>
      </c>
      <c r="D3541" s="20">
        <f t="shared" si="660"/>
        <v>4.3492133523891972E-6</v>
      </c>
      <c r="E3541" s="10">
        <f>SUM($C$5:C3541)/SUM($C$5:$C$3941)</f>
        <v>0.99918937345864056</v>
      </c>
      <c r="F3541" t="str">
        <f t="shared" si="661"/>
        <v>C</v>
      </c>
      <c r="G3541" s="21">
        <v>0.19</v>
      </c>
      <c r="H3541" s="22">
        <f t="shared" si="662"/>
        <v>0.11399999999999999</v>
      </c>
      <c r="I3541" s="23">
        <v>4.0576923076923066</v>
      </c>
      <c r="J3541" s="23">
        <v>11.64914111373808</v>
      </c>
      <c r="K3541" s="24">
        <f t="shared" si="663"/>
        <v>2.8708783787411392</v>
      </c>
      <c r="L3541" t="str">
        <f t="shared" si="664"/>
        <v>Z</v>
      </c>
      <c r="M3541" s="10">
        <f t="shared" si="665"/>
        <v>0.9</v>
      </c>
      <c r="N3541" s="24">
        <f t="shared" si="666"/>
        <v>1.2815515655446006</v>
      </c>
      <c r="O3541" s="25">
        <f t="shared" si="667"/>
        <v>21.112758961962886</v>
      </c>
      <c r="P3541" s="8">
        <f t="shared" si="668"/>
        <v>30</v>
      </c>
      <c r="Q3541" s="8">
        <f t="shared" si="669"/>
        <v>210.99999999999994</v>
      </c>
      <c r="R3541" s="8">
        <f t="shared" si="670"/>
        <v>608.4204455773089</v>
      </c>
      <c r="S3541" s="8">
        <f t="shared" si="671"/>
        <v>609</v>
      </c>
      <c r="T3541" t="s">
        <v>62</v>
      </c>
    </row>
    <row r="3542" spans="1:20" x14ac:dyDescent="0.35">
      <c r="A3542" s="18" t="s">
        <v>7121</v>
      </c>
      <c r="B3542" s="18" t="s">
        <v>7122</v>
      </c>
      <c r="C3542" s="19">
        <v>39.950000000000003</v>
      </c>
      <c r="D3542" s="20">
        <f t="shared" si="660"/>
        <v>4.3340252788213627E-6</v>
      </c>
      <c r="E3542" s="10">
        <f>SUM($C$5:C3542)/SUM($C$5:$C$3941)</f>
        <v>0.99919370748391934</v>
      </c>
      <c r="F3542" t="str">
        <f t="shared" si="661"/>
        <v>C</v>
      </c>
      <c r="G3542" s="21">
        <v>0.84999999999999987</v>
      </c>
      <c r="H3542" s="22">
        <f t="shared" si="662"/>
        <v>0.5099999999999999</v>
      </c>
      <c r="I3542" s="23">
        <v>0.90384615384615385</v>
      </c>
      <c r="J3542" s="23">
        <v>3.6367385484778691</v>
      </c>
      <c r="K3542" s="24">
        <f t="shared" si="663"/>
        <v>4.0236256281031739</v>
      </c>
      <c r="L3542" t="str">
        <f t="shared" si="664"/>
        <v>Z</v>
      </c>
      <c r="M3542" s="10">
        <f t="shared" si="665"/>
        <v>0.9</v>
      </c>
      <c r="N3542" s="24">
        <f t="shared" si="666"/>
        <v>1.2815515655446006</v>
      </c>
      <c r="O3542" s="25">
        <f t="shared" si="667"/>
        <v>6.591179867427468</v>
      </c>
      <c r="P3542" s="8">
        <f t="shared" si="668"/>
        <v>9</v>
      </c>
      <c r="Q3542" s="8">
        <f t="shared" si="669"/>
        <v>47</v>
      </c>
      <c r="R3542" s="8">
        <f t="shared" si="670"/>
        <v>135.76219116167658</v>
      </c>
      <c r="S3542" s="8">
        <f t="shared" si="671"/>
        <v>136</v>
      </c>
      <c r="T3542" t="s">
        <v>62</v>
      </c>
    </row>
    <row r="3543" spans="1:20" x14ac:dyDescent="0.35">
      <c r="A3543" s="18" t="s">
        <v>7123</v>
      </c>
      <c r="B3543" s="18" t="s">
        <v>7124</v>
      </c>
      <c r="C3543" s="19">
        <v>39.6</v>
      </c>
      <c r="D3543" s="20">
        <f t="shared" si="660"/>
        <v>4.296055094901776E-6</v>
      </c>
      <c r="E3543" s="10">
        <f>SUM($C$5:C3543)/SUM($C$5:$C$3941)</f>
        <v>0.99919800353901411</v>
      </c>
      <c r="F3543" t="str">
        <f t="shared" si="661"/>
        <v>C</v>
      </c>
      <c r="G3543" s="21">
        <v>4.95</v>
      </c>
      <c r="H3543" s="22">
        <f t="shared" si="662"/>
        <v>2.97</v>
      </c>
      <c r="I3543" s="23">
        <v>0.15384615384615391</v>
      </c>
      <c r="J3543" s="23">
        <v>0.5003769318288821</v>
      </c>
      <c r="K3543" s="24">
        <f t="shared" si="663"/>
        <v>3.2524500568877324</v>
      </c>
      <c r="L3543" t="str">
        <f t="shared" si="664"/>
        <v>Z</v>
      </c>
      <c r="M3543" s="10">
        <f t="shared" si="665"/>
        <v>0.9</v>
      </c>
      <c r="N3543" s="24">
        <f t="shared" si="666"/>
        <v>1.2815515655446006</v>
      </c>
      <c r="O3543" s="25">
        <f t="shared" si="667"/>
        <v>0.90687694901137161</v>
      </c>
      <c r="P3543" s="8">
        <f t="shared" si="668"/>
        <v>2</v>
      </c>
      <c r="Q3543" s="8">
        <f t="shared" si="669"/>
        <v>8.0000000000000036</v>
      </c>
      <c r="R3543" s="8">
        <f t="shared" si="670"/>
        <v>23.210354127426381</v>
      </c>
      <c r="S3543" s="8">
        <f t="shared" si="671"/>
        <v>24</v>
      </c>
      <c r="T3543" t="s">
        <v>62</v>
      </c>
    </row>
    <row r="3544" spans="1:20" x14ac:dyDescent="0.35">
      <c r="A3544" s="18" t="s">
        <v>7125</v>
      </c>
      <c r="B3544" s="18" t="s">
        <v>7126</v>
      </c>
      <c r="C3544" s="19">
        <v>39.6</v>
      </c>
      <c r="D3544" s="20">
        <f t="shared" si="660"/>
        <v>4.296055094901776E-6</v>
      </c>
      <c r="E3544" s="10">
        <f>SUM($C$5:C3544)/SUM($C$5:$C$3941)</f>
        <v>0.999202299594109</v>
      </c>
      <c r="F3544" t="str">
        <f t="shared" si="661"/>
        <v>C</v>
      </c>
      <c r="G3544" s="21">
        <v>4.95</v>
      </c>
      <c r="H3544" s="22">
        <f t="shared" si="662"/>
        <v>2.97</v>
      </c>
      <c r="I3544" s="23">
        <v>0.15384615384615391</v>
      </c>
      <c r="J3544" s="23">
        <v>0.5003769318288821</v>
      </c>
      <c r="K3544" s="24">
        <f t="shared" si="663"/>
        <v>3.2524500568877324</v>
      </c>
      <c r="L3544" t="str">
        <f t="shared" si="664"/>
        <v>Z</v>
      </c>
      <c r="M3544" s="10">
        <f t="shared" si="665"/>
        <v>0.9</v>
      </c>
      <c r="N3544" s="24">
        <f t="shared" si="666"/>
        <v>1.2815515655446006</v>
      </c>
      <c r="O3544" s="25">
        <f t="shared" si="667"/>
        <v>0.90687694901137161</v>
      </c>
      <c r="P3544" s="8">
        <f t="shared" si="668"/>
        <v>2</v>
      </c>
      <c r="Q3544" s="8">
        <f t="shared" si="669"/>
        <v>8.0000000000000036</v>
      </c>
      <c r="R3544" s="8">
        <f t="shared" si="670"/>
        <v>23.210354127426381</v>
      </c>
      <c r="S3544" s="8">
        <f t="shared" si="671"/>
        <v>24</v>
      </c>
      <c r="T3544" t="s">
        <v>62</v>
      </c>
    </row>
    <row r="3545" spans="1:20" x14ac:dyDescent="0.35">
      <c r="A3545" s="18" t="s">
        <v>7127</v>
      </c>
      <c r="B3545" s="18" t="s">
        <v>7128</v>
      </c>
      <c r="C3545" s="19">
        <v>39.6</v>
      </c>
      <c r="D3545" s="20">
        <f t="shared" si="660"/>
        <v>4.296055094901776E-6</v>
      </c>
      <c r="E3545" s="10">
        <f>SUM($C$5:C3545)/SUM($C$5:$C$3941)</f>
        <v>0.99920659564920389</v>
      </c>
      <c r="F3545" t="str">
        <f t="shared" si="661"/>
        <v>C</v>
      </c>
      <c r="G3545" s="21">
        <v>1.65</v>
      </c>
      <c r="H3545" s="22">
        <f t="shared" si="662"/>
        <v>0.98999999999999988</v>
      </c>
      <c r="I3545" s="23">
        <v>0.46153846153846162</v>
      </c>
      <c r="J3545" s="23">
        <v>1.461419380716857</v>
      </c>
      <c r="K3545" s="24">
        <f t="shared" si="663"/>
        <v>3.1664086582198561</v>
      </c>
      <c r="L3545" t="str">
        <f t="shared" si="664"/>
        <v>Z</v>
      </c>
      <c r="M3545" s="10">
        <f t="shared" si="665"/>
        <v>0.9</v>
      </c>
      <c r="N3545" s="24">
        <f t="shared" si="666"/>
        <v>1.2815515655446006</v>
      </c>
      <c r="O3545" s="25">
        <f t="shared" si="667"/>
        <v>2.6486583711333527</v>
      </c>
      <c r="P3545" s="8">
        <f t="shared" si="668"/>
        <v>4</v>
      </c>
      <c r="Q3545" s="8">
        <f t="shared" si="669"/>
        <v>24.000000000000004</v>
      </c>
      <c r="R3545" s="8">
        <f t="shared" si="670"/>
        <v>69.63106238227914</v>
      </c>
      <c r="S3545" s="8">
        <f t="shared" si="671"/>
        <v>70</v>
      </c>
      <c r="T3545" t="s">
        <v>175</v>
      </c>
    </row>
    <row r="3546" spans="1:20" x14ac:dyDescent="0.35">
      <c r="A3546" s="18" t="s">
        <v>7129</v>
      </c>
      <c r="B3546" s="18" t="s">
        <v>7130</v>
      </c>
      <c r="C3546" s="19">
        <v>39.01</v>
      </c>
      <c r="D3546" s="20">
        <f t="shared" si="660"/>
        <v>4.2320482134373296E-6</v>
      </c>
      <c r="E3546" s="10">
        <f>SUM($C$5:C3546)/SUM($C$5:$C$3941)</f>
        <v>0.99921082769741731</v>
      </c>
      <c r="F3546" t="str">
        <f t="shared" si="661"/>
        <v>C</v>
      </c>
      <c r="G3546" s="21">
        <v>1.2583870967741939</v>
      </c>
      <c r="H3546" s="22">
        <f t="shared" si="662"/>
        <v>0.75503225806451635</v>
      </c>
      <c r="I3546" s="23">
        <v>0.59615384615384615</v>
      </c>
      <c r="J3546" s="23">
        <v>1.796069951306162</v>
      </c>
      <c r="K3546" s="24">
        <f t="shared" si="663"/>
        <v>3.0127624989651749</v>
      </c>
      <c r="L3546" t="str">
        <f t="shared" si="664"/>
        <v>Z</v>
      </c>
      <c r="M3546" s="10">
        <f t="shared" si="665"/>
        <v>0.9</v>
      </c>
      <c r="N3546" s="24">
        <f t="shared" si="666"/>
        <v>1.2815515655446006</v>
      </c>
      <c r="O3546" s="25">
        <f t="shared" si="667"/>
        <v>3.255174917233302</v>
      </c>
      <c r="P3546" s="8">
        <f t="shared" si="668"/>
        <v>5</v>
      </c>
      <c r="Q3546" s="8">
        <f t="shared" si="669"/>
        <v>31</v>
      </c>
      <c r="R3546" s="8">
        <f t="shared" si="670"/>
        <v>90.617711750999675</v>
      </c>
      <c r="S3546" s="8">
        <f t="shared" si="671"/>
        <v>91</v>
      </c>
      <c r="T3546" t="s">
        <v>175</v>
      </c>
    </row>
    <row r="3547" spans="1:20" x14ac:dyDescent="0.35">
      <c r="A3547" s="18" t="s">
        <v>7131</v>
      </c>
      <c r="B3547" s="18" t="s">
        <v>7132</v>
      </c>
      <c r="C3547" s="19">
        <v>39</v>
      </c>
      <c r="D3547" s="20">
        <f t="shared" si="660"/>
        <v>4.2309633510396271E-6</v>
      </c>
      <c r="E3547" s="10">
        <f>SUM($C$5:C3547)/SUM($C$5:$C$3941)</f>
        <v>0.99921505866076832</v>
      </c>
      <c r="F3547" t="str">
        <f t="shared" si="661"/>
        <v>C</v>
      </c>
      <c r="G3547" s="21">
        <v>1.083333333333333</v>
      </c>
      <c r="H3547" s="22">
        <f t="shared" si="662"/>
        <v>0.6499999999999998</v>
      </c>
      <c r="I3547" s="23">
        <v>0.69230769230769229</v>
      </c>
      <c r="J3547" s="23">
        <v>1.2293543903995181</v>
      </c>
      <c r="K3547" s="24">
        <f t="shared" si="663"/>
        <v>1.7757341194659706</v>
      </c>
      <c r="L3547" t="str">
        <f t="shared" si="664"/>
        <v>Y</v>
      </c>
      <c r="M3547" s="10">
        <f t="shared" si="665"/>
        <v>0.9</v>
      </c>
      <c r="N3547" s="24">
        <f t="shared" si="666"/>
        <v>1.2815515655446006</v>
      </c>
      <c r="O3547" s="25">
        <f t="shared" si="667"/>
        <v>2.2280666591570846</v>
      </c>
      <c r="P3547" s="8">
        <f t="shared" si="668"/>
        <v>4</v>
      </c>
      <c r="Q3547" s="8">
        <f t="shared" si="669"/>
        <v>36</v>
      </c>
      <c r="R3547" s="8">
        <f t="shared" si="670"/>
        <v>105.24696231684352</v>
      </c>
      <c r="S3547" s="8">
        <f t="shared" si="671"/>
        <v>106</v>
      </c>
      <c r="T3547" t="s">
        <v>62</v>
      </c>
    </row>
    <row r="3548" spans="1:20" x14ac:dyDescent="0.35">
      <c r="A3548" s="18" t="s">
        <v>7133</v>
      </c>
      <c r="B3548" s="18" t="s">
        <v>7134</v>
      </c>
      <c r="C3548" s="19">
        <v>39</v>
      </c>
      <c r="D3548" s="20">
        <f t="shared" si="660"/>
        <v>4.2309633510396271E-6</v>
      </c>
      <c r="E3548" s="10">
        <f>SUM($C$5:C3548)/SUM($C$5:$C$3941)</f>
        <v>0.99921928962411932</v>
      </c>
      <c r="F3548" t="str">
        <f t="shared" si="661"/>
        <v>C</v>
      </c>
      <c r="G3548" s="21">
        <v>3.25</v>
      </c>
      <c r="H3548" s="22">
        <f t="shared" si="662"/>
        <v>1.95</v>
      </c>
      <c r="I3548" s="23">
        <v>0.23076923076923081</v>
      </c>
      <c r="J3548" s="23">
        <v>1.3078253858290889</v>
      </c>
      <c r="K3548" s="24">
        <f t="shared" si="663"/>
        <v>5.6672433385927174</v>
      </c>
      <c r="L3548" t="str">
        <f t="shared" si="664"/>
        <v>Z</v>
      </c>
      <c r="M3548" s="10">
        <f t="shared" si="665"/>
        <v>0.9</v>
      </c>
      <c r="N3548" s="24">
        <f t="shared" si="666"/>
        <v>1.2815515655446006</v>
      </c>
      <c r="O3548" s="25">
        <f t="shared" si="667"/>
        <v>2.3702865186157354</v>
      </c>
      <c r="P3548" s="8">
        <f t="shared" si="668"/>
        <v>3</v>
      </c>
      <c r="Q3548" s="8">
        <f t="shared" si="669"/>
        <v>12.000000000000002</v>
      </c>
      <c r="R3548" s="8">
        <f t="shared" si="670"/>
        <v>35.082320772281172</v>
      </c>
      <c r="S3548" s="8">
        <f t="shared" si="671"/>
        <v>36</v>
      </c>
      <c r="T3548" t="s">
        <v>62</v>
      </c>
    </row>
    <row r="3549" spans="1:20" x14ac:dyDescent="0.35">
      <c r="A3549" s="18" t="s">
        <v>7135</v>
      </c>
      <c r="B3549" s="18" t="s">
        <v>7136</v>
      </c>
      <c r="C3549" s="19">
        <v>38.75</v>
      </c>
      <c r="D3549" s="20">
        <f t="shared" si="660"/>
        <v>4.2038417910970657E-6</v>
      </c>
      <c r="E3549" s="10">
        <f>SUM($C$5:C3549)/SUM($C$5:$C$3941)</f>
        <v>0.99922349346591044</v>
      </c>
      <c r="F3549" t="str">
        <f t="shared" si="661"/>
        <v>C</v>
      </c>
      <c r="G3549" s="21">
        <v>1.25</v>
      </c>
      <c r="H3549" s="22">
        <f t="shared" si="662"/>
        <v>0.75</v>
      </c>
      <c r="I3549" s="23">
        <v>0.59615384615384615</v>
      </c>
      <c r="J3549" s="23">
        <v>1.562547133527409</v>
      </c>
      <c r="K3549" s="24">
        <f t="shared" si="663"/>
        <v>2.6210468046266215</v>
      </c>
      <c r="L3549" t="str">
        <f t="shared" si="664"/>
        <v>Z</v>
      </c>
      <c r="M3549" s="10">
        <f t="shared" si="665"/>
        <v>0.9</v>
      </c>
      <c r="N3549" s="24">
        <f t="shared" si="666"/>
        <v>1.2815515655446006</v>
      </c>
      <c r="O3549" s="25">
        <f t="shared" si="667"/>
        <v>2.8319410568359231</v>
      </c>
      <c r="P3549" s="8">
        <f t="shared" si="668"/>
        <v>5</v>
      </c>
      <c r="Q3549" s="8">
        <f t="shared" si="669"/>
        <v>31</v>
      </c>
      <c r="R3549" s="8">
        <f t="shared" si="670"/>
        <v>90.921211313239041</v>
      </c>
      <c r="S3549" s="8">
        <f t="shared" si="671"/>
        <v>91</v>
      </c>
      <c r="T3549" t="s">
        <v>175</v>
      </c>
    </row>
    <row r="3550" spans="1:20" x14ac:dyDescent="0.35">
      <c r="A3550" s="18" t="s">
        <v>7137</v>
      </c>
      <c r="B3550" s="18" t="s">
        <v>7138</v>
      </c>
      <c r="C3550" s="19">
        <v>38.35</v>
      </c>
      <c r="D3550" s="20">
        <f t="shared" si="660"/>
        <v>4.1604472951889673E-6</v>
      </c>
      <c r="E3550" s="10">
        <f>SUM($C$5:C3550)/SUM($C$5:$C$3941)</f>
        <v>0.99922765391320567</v>
      </c>
      <c r="F3550" t="str">
        <f t="shared" si="661"/>
        <v>C</v>
      </c>
      <c r="G3550" s="21">
        <v>2.95</v>
      </c>
      <c r="H3550" s="22">
        <f t="shared" si="662"/>
        <v>1.77</v>
      </c>
      <c r="I3550" s="23">
        <v>0.25</v>
      </c>
      <c r="J3550" s="23">
        <v>1.1525759725714479</v>
      </c>
      <c r="K3550" s="24">
        <f t="shared" si="663"/>
        <v>4.6103038902857918</v>
      </c>
      <c r="L3550" t="str">
        <f t="shared" si="664"/>
        <v>Z</v>
      </c>
      <c r="M3550" s="10">
        <f t="shared" si="665"/>
        <v>0.9</v>
      </c>
      <c r="N3550" s="24">
        <f t="shared" si="666"/>
        <v>1.2815515655446006</v>
      </c>
      <c r="O3550" s="25">
        <f t="shared" si="667"/>
        <v>2.0889144063636804</v>
      </c>
      <c r="P3550" s="8">
        <f t="shared" si="668"/>
        <v>3</v>
      </c>
      <c r="Q3550" s="8">
        <f t="shared" si="669"/>
        <v>13</v>
      </c>
      <c r="R3550" s="8">
        <f t="shared" si="670"/>
        <v>38.32657764100933</v>
      </c>
      <c r="S3550" s="8">
        <f t="shared" si="671"/>
        <v>39</v>
      </c>
      <c r="T3550" t="s">
        <v>175</v>
      </c>
    </row>
    <row r="3551" spans="1:20" x14ac:dyDescent="0.35">
      <c r="A3551" s="18" t="s">
        <v>7139</v>
      </c>
      <c r="B3551" s="18" t="s">
        <v>7140</v>
      </c>
      <c r="C3551" s="19">
        <v>38.299999999999997</v>
      </c>
      <c r="D3551" s="20">
        <f t="shared" si="660"/>
        <v>4.1550229832004547E-6</v>
      </c>
      <c r="E3551" s="10">
        <f>SUM($C$5:C3551)/SUM($C$5:$C$3941)</f>
        <v>0.9992318089361889</v>
      </c>
      <c r="F3551" t="str">
        <f t="shared" si="661"/>
        <v>C</v>
      </c>
      <c r="G3551" s="21">
        <v>1.665217391304348</v>
      </c>
      <c r="H3551" s="22">
        <f t="shared" si="662"/>
        <v>0.99913043478260877</v>
      </c>
      <c r="I3551" s="23">
        <v>0.44230769230769229</v>
      </c>
      <c r="J3551" s="23">
        <v>1.2432320550423259</v>
      </c>
      <c r="K3551" s="24">
        <f t="shared" si="663"/>
        <v>2.8107855157478676</v>
      </c>
      <c r="L3551" t="str">
        <f t="shared" si="664"/>
        <v>Z</v>
      </c>
      <c r="M3551" s="10">
        <f t="shared" si="665"/>
        <v>0.9</v>
      </c>
      <c r="N3551" s="24">
        <f t="shared" si="666"/>
        <v>1.2815515655446006</v>
      </c>
      <c r="O3551" s="25">
        <f t="shared" si="667"/>
        <v>2.2532183665403029</v>
      </c>
      <c r="P3551" s="8">
        <f t="shared" si="668"/>
        <v>4</v>
      </c>
      <c r="Q3551" s="8">
        <f t="shared" si="669"/>
        <v>23</v>
      </c>
      <c r="R3551" s="8">
        <f t="shared" si="670"/>
        <v>67.852807467989678</v>
      </c>
      <c r="S3551" s="8">
        <f t="shared" si="671"/>
        <v>68</v>
      </c>
      <c r="T3551" t="s">
        <v>62</v>
      </c>
    </row>
    <row r="3552" spans="1:20" x14ac:dyDescent="0.35">
      <c r="A3552" s="18" t="s">
        <v>7141</v>
      </c>
      <c r="B3552" s="18" t="s">
        <v>7142</v>
      </c>
      <c r="C3552" s="19">
        <v>38.25</v>
      </c>
      <c r="D3552" s="20">
        <f t="shared" si="660"/>
        <v>4.149598671211942E-6</v>
      </c>
      <c r="E3552" s="10">
        <f>SUM($C$5:C3552)/SUM($C$5:$C$3941)</f>
        <v>0.99923595853486014</v>
      </c>
      <c r="F3552" t="str">
        <f t="shared" si="661"/>
        <v>C</v>
      </c>
      <c r="G3552" s="21">
        <v>2.5499999999999998</v>
      </c>
      <c r="H3552" s="22">
        <f t="shared" si="662"/>
        <v>1.5299999999999998</v>
      </c>
      <c r="I3552" s="23">
        <v>0.28846153846153838</v>
      </c>
      <c r="J3552" s="23">
        <v>1.2885093753079211</v>
      </c>
      <c r="K3552" s="24">
        <f t="shared" si="663"/>
        <v>4.4668325010674614</v>
      </c>
      <c r="L3552" t="str">
        <f t="shared" si="664"/>
        <v>Z</v>
      </c>
      <c r="M3552" s="10">
        <f t="shared" si="665"/>
        <v>0.9</v>
      </c>
      <c r="N3552" s="24">
        <f t="shared" si="666"/>
        <v>1.2815515655446006</v>
      </c>
      <c r="O3552" s="25">
        <f t="shared" si="667"/>
        <v>2.3352784205715618</v>
      </c>
      <c r="P3552" s="8">
        <f t="shared" si="668"/>
        <v>3</v>
      </c>
      <c r="Q3552" s="8">
        <f t="shared" si="669"/>
        <v>14.999999999999996</v>
      </c>
      <c r="R3552" s="8">
        <f t="shared" si="670"/>
        <v>44.280744277004764</v>
      </c>
      <c r="S3552" s="8">
        <f t="shared" si="671"/>
        <v>45</v>
      </c>
      <c r="T3552" t="s">
        <v>62</v>
      </c>
    </row>
    <row r="3553" spans="1:20" x14ac:dyDescent="0.35">
      <c r="A3553" s="18" t="s">
        <v>7143</v>
      </c>
      <c r="B3553" s="18" t="s">
        <v>7144</v>
      </c>
      <c r="C3553" s="19">
        <v>38.14</v>
      </c>
      <c r="D3553" s="20">
        <f t="shared" si="660"/>
        <v>4.1376651848372151E-6</v>
      </c>
      <c r="E3553" s="10">
        <f>SUM($C$5:C3553)/SUM($C$5:$C$3941)</f>
        <v>0.99924009620004506</v>
      </c>
      <c r="F3553" t="str">
        <f t="shared" si="661"/>
        <v>C</v>
      </c>
      <c r="G3553" s="21">
        <v>2.5426666666666669</v>
      </c>
      <c r="H3553" s="22">
        <f t="shared" si="662"/>
        <v>1.5256000000000001</v>
      </c>
      <c r="I3553" s="23">
        <v>0.28846153846153838</v>
      </c>
      <c r="J3553" s="23">
        <v>0.6050940118672361</v>
      </c>
      <c r="K3553" s="24">
        <f t="shared" si="663"/>
        <v>2.0976592411397523</v>
      </c>
      <c r="L3553" t="str">
        <f t="shared" si="664"/>
        <v>Z</v>
      </c>
      <c r="M3553" s="10">
        <f t="shared" si="665"/>
        <v>0.9</v>
      </c>
      <c r="N3553" s="24">
        <f t="shared" si="666"/>
        <v>1.2815515655446006</v>
      </c>
      <c r="O3553" s="25">
        <f t="shared" si="667"/>
        <v>1.0966648868914459</v>
      </c>
      <c r="P3553" s="8">
        <f t="shared" si="668"/>
        <v>2</v>
      </c>
      <c r="Q3553" s="8">
        <f t="shared" si="669"/>
        <v>14.999999999999996</v>
      </c>
      <c r="R3553" s="8">
        <f t="shared" si="670"/>
        <v>44.344553596416354</v>
      </c>
      <c r="S3553" s="8">
        <f t="shared" si="671"/>
        <v>45</v>
      </c>
      <c r="T3553" t="s">
        <v>62</v>
      </c>
    </row>
    <row r="3554" spans="1:20" x14ac:dyDescent="0.35">
      <c r="A3554" s="18" t="s">
        <v>7145</v>
      </c>
      <c r="B3554" s="18" t="s">
        <v>7146</v>
      </c>
      <c r="C3554" s="19">
        <v>38.01</v>
      </c>
      <c r="D3554" s="20">
        <f t="shared" si="660"/>
        <v>4.1235619736670831E-6</v>
      </c>
      <c r="E3554" s="10">
        <f>SUM($C$5:C3554)/SUM($C$5:$C$3941)</f>
        <v>0.9992442197620186</v>
      </c>
      <c r="F3554" t="str">
        <f t="shared" si="661"/>
        <v>C</v>
      </c>
      <c r="G3554" s="21">
        <v>2.7149999999999999</v>
      </c>
      <c r="H3554" s="22">
        <f t="shared" si="662"/>
        <v>1.6289999999999998</v>
      </c>
      <c r="I3554" s="23">
        <v>0.26923076923076922</v>
      </c>
      <c r="J3554" s="23">
        <v>1.0119944318103149</v>
      </c>
      <c r="K3554" s="24">
        <f t="shared" si="663"/>
        <v>3.7588364610097411</v>
      </c>
      <c r="L3554" t="str">
        <f t="shared" si="664"/>
        <v>Z</v>
      </c>
      <c r="M3554" s="10">
        <f t="shared" si="665"/>
        <v>0.9</v>
      </c>
      <c r="N3554" s="24">
        <f t="shared" si="666"/>
        <v>1.2815515655446006</v>
      </c>
      <c r="O3554" s="25">
        <f t="shared" si="667"/>
        <v>1.8341261644141635</v>
      </c>
      <c r="P3554" s="8">
        <f t="shared" si="668"/>
        <v>3</v>
      </c>
      <c r="Q3554" s="8">
        <f t="shared" si="669"/>
        <v>14</v>
      </c>
      <c r="R3554" s="8">
        <f t="shared" si="670"/>
        <v>41.458966674785152</v>
      </c>
      <c r="S3554" s="8">
        <f t="shared" si="671"/>
        <v>42</v>
      </c>
      <c r="T3554" t="s">
        <v>62</v>
      </c>
    </row>
    <row r="3555" spans="1:20" x14ac:dyDescent="0.35">
      <c r="A3555" s="18" t="s">
        <v>7147</v>
      </c>
      <c r="B3555" s="18" t="s">
        <v>7148</v>
      </c>
      <c r="C3555" s="19">
        <v>37.92</v>
      </c>
      <c r="D3555" s="20">
        <f t="shared" si="660"/>
        <v>4.1137982120877613E-6</v>
      </c>
      <c r="E3555" s="10">
        <f>SUM($C$5:C3555)/SUM($C$5:$C$3941)</f>
        <v>0.99924833356023068</v>
      </c>
      <c r="F3555" t="str">
        <f t="shared" si="661"/>
        <v>C</v>
      </c>
      <c r="G3555" s="21">
        <v>7.5840000000000014</v>
      </c>
      <c r="H3555" s="22">
        <f t="shared" si="662"/>
        <v>4.5504000000000007</v>
      </c>
      <c r="I3555" s="23">
        <v>9.6153846153846159E-2</v>
      </c>
      <c r="J3555" s="23">
        <v>0.40870984888200612</v>
      </c>
      <c r="K3555" s="24">
        <f t="shared" si="663"/>
        <v>4.250582428372863</v>
      </c>
      <c r="L3555" t="str">
        <f t="shared" si="664"/>
        <v>Z</v>
      </c>
      <c r="M3555" s="10">
        <f t="shared" si="665"/>
        <v>0.9</v>
      </c>
      <c r="N3555" s="24">
        <f t="shared" si="666"/>
        <v>1.2815515655446006</v>
      </c>
      <c r="O3555" s="25">
        <f t="shared" si="667"/>
        <v>0.74074066410352923</v>
      </c>
      <c r="P3555" s="8">
        <f t="shared" si="668"/>
        <v>1</v>
      </c>
      <c r="Q3555" s="8">
        <f t="shared" si="669"/>
        <v>5</v>
      </c>
      <c r="R3555" s="8">
        <f t="shared" si="670"/>
        <v>14.824334728433751</v>
      </c>
      <c r="S3555" s="8">
        <f t="shared" si="671"/>
        <v>15</v>
      </c>
      <c r="T3555" t="s">
        <v>62</v>
      </c>
    </row>
    <row r="3556" spans="1:20" x14ac:dyDescent="0.35">
      <c r="A3556" s="18" t="s">
        <v>7149</v>
      </c>
      <c r="B3556" s="18" t="s">
        <v>7150</v>
      </c>
      <c r="C3556" s="19">
        <v>37.81</v>
      </c>
      <c r="D3556" s="20">
        <f t="shared" si="660"/>
        <v>4.1018647257130344E-6</v>
      </c>
      <c r="E3556" s="10">
        <f>SUM($C$5:C3556)/SUM($C$5:$C$3941)</f>
        <v>0.99925243542495645</v>
      </c>
      <c r="F3556" t="str">
        <f t="shared" si="661"/>
        <v>C</v>
      </c>
      <c r="G3556" s="21">
        <v>1.0802857142857141</v>
      </c>
      <c r="H3556" s="22">
        <f t="shared" si="662"/>
        <v>0.6481714285714284</v>
      </c>
      <c r="I3556" s="23">
        <v>0.67307692307692313</v>
      </c>
      <c r="J3556" s="23">
        <v>3.4851008022451739</v>
      </c>
      <c r="K3556" s="24">
        <f t="shared" si="663"/>
        <v>5.1778640490499726</v>
      </c>
      <c r="L3556" t="str">
        <f t="shared" si="664"/>
        <v>Z</v>
      </c>
      <c r="M3556" s="10">
        <f t="shared" si="665"/>
        <v>0.9</v>
      </c>
      <c r="N3556" s="24">
        <f t="shared" si="666"/>
        <v>1.2815515655446006</v>
      </c>
      <c r="O3556" s="25">
        <f t="shared" si="667"/>
        <v>6.3163534957243561</v>
      </c>
      <c r="P3556" s="8">
        <f t="shared" si="668"/>
        <v>8</v>
      </c>
      <c r="Q3556" s="8">
        <f t="shared" si="669"/>
        <v>35</v>
      </c>
      <c r="R3556" s="8">
        <f t="shared" si="670"/>
        <v>103.92118213129386</v>
      </c>
      <c r="S3556" s="8">
        <f t="shared" si="671"/>
        <v>104</v>
      </c>
      <c r="T3556" t="s">
        <v>62</v>
      </c>
    </row>
    <row r="3557" spans="1:20" x14ac:dyDescent="0.35">
      <c r="A3557" s="18" t="s">
        <v>7151</v>
      </c>
      <c r="B3557" s="18" t="s">
        <v>7152</v>
      </c>
      <c r="C3557" s="19">
        <v>37.799999999999997</v>
      </c>
      <c r="D3557" s="20">
        <f t="shared" si="660"/>
        <v>4.100779863315331E-6</v>
      </c>
      <c r="E3557" s="10">
        <f>SUM($C$5:C3557)/SUM($C$5:$C$3941)</f>
        <v>0.99925653620481991</v>
      </c>
      <c r="F3557" t="str">
        <f t="shared" si="661"/>
        <v>C</v>
      </c>
      <c r="G3557" s="21">
        <v>0.42</v>
      </c>
      <c r="H3557" s="22">
        <f t="shared" si="662"/>
        <v>0.252</v>
      </c>
      <c r="I3557" s="23">
        <v>1.7307692307692311</v>
      </c>
      <c r="J3557" s="23">
        <v>5.3582093314669033</v>
      </c>
      <c r="K3557" s="24">
        <f t="shared" si="663"/>
        <v>3.0958542804030991</v>
      </c>
      <c r="L3557" t="str">
        <f t="shared" si="664"/>
        <v>Z</v>
      </c>
      <c r="M3557" s="10">
        <f t="shared" si="665"/>
        <v>0.9</v>
      </c>
      <c r="N3557" s="24">
        <f t="shared" si="666"/>
        <v>1.2815515655446006</v>
      </c>
      <c r="O3557" s="25">
        <f t="shared" si="667"/>
        <v>9.7111521766689251</v>
      </c>
      <c r="P3557" s="8">
        <f t="shared" si="668"/>
        <v>14</v>
      </c>
      <c r="Q3557" s="8">
        <f t="shared" si="669"/>
        <v>90.000000000000014</v>
      </c>
      <c r="R3557" s="8">
        <f t="shared" si="670"/>
        <v>267.2612419124244</v>
      </c>
      <c r="S3557" s="8">
        <f t="shared" si="671"/>
        <v>268</v>
      </c>
      <c r="T3557" t="s">
        <v>62</v>
      </c>
    </row>
    <row r="3558" spans="1:20" x14ac:dyDescent="0.35">
      <c r="A3558" s="18" t="s">
        <v>7153</v>
      </c>
      <c r="B3558" s="18" t="s">
        <v>7154</v>
      </c>
      <c r="C3558" s="19">
        <v>37.78</v>
      </c>
      <c r="D3558" s="20">
        <f t="shared" si="660"/>
        <v>4.0986101385199268E-6</v>
      </c>
      <c r="E3558" s="10">
        <f>SUM($C$5:C3558)/SUM($C$5:$C$3941)</f>
        <v>0.9992606348149583</v>
      </c>
      <c r="F3558" t="str">
        <f t="shared" si="661"/>
        <v>C</v>
      </c>
      <c r="G3558" s="21">
        <v>7.556</v>
      </c>
      <c r="H3558" s="22">
        <f t="shared" si="662"/>
        <v>4.5335999999999999</v>
      </c>
      <c r="I3558" s="23">
        <v>9.6153846153846159E-2</v>
      </c>
      <c r="J3558" s="23">
        <v>0.35753049422202088</v>
      </c>
      <c r="K3558" s="24">
        <f t="shared" si="663"/>
        <v>3.7183171399090171</v>
      </c>
      <c r="L3558" t="str">
        <f t="shared" si="664"/>
        <v>Z</v>
      </c>
      <c r="M3558" s="10">
        <f t="shared" si="665"/>
        <v>0.9</v>
      </c>
      <c r="N3558" s="24">
        <f t="shared" si="666"/>
        <v>1.2815515655446006</v>
      </c>
      <c r="O3558" s="25">
        <f t="shared" si="667"/>
        <v>0.64798383609233967</v>
      </c>
      <c r="P3558" s="8">
        <f t="shared" si="668"/>
        <v>1</v>
      </c>
      <c r="Q3558" s="8">
        <f t="shared" si="669"/>
        <v>5</v>
      </c>
      <c r="R3558" s="8">
        <f t="shared" si="670"/>
        <v>14.851776334122702</v>
      </c>
      <c r="S3558" s="8">
        <f t="shared" si="671"/>
        <v>15</v>
      </c>
      <c r="T3558" t="s">
        <v>62</v>
      </c>
    </row>
    <row r="3559" spans="1:20" x14ac:dyDescent="0.35">
      <c r="A3559" s="18" t="s">
        <v>7155</v>
      </c>
      <c r="B3559" s="18" t="s">
        <v>7156</v>
      </c>
      <c r="C3559" s="19">
        <v>37.619999999999997</v>
      </c>
      <c r="D3559" s="20">
        <f t="shared" si="660"/>
        <v>4.0812523401566864E-6</v>
      </c>
      <c r="E3559" s="10">
        <f>SUM($C$5:C3559)/SUM($C$5:$C$3941)</f>
        <v>0.99926471606729839</v>
      </c>
      <c r="F3559" t="str">
        <f t="shared" si="661"/>
        <v>C</v>
      </c>
      <c r="G3559" s="21">
        <v>0.38000000000000012</v>
      </c>
      <c r="H3559" s="22">
        <f t="shared" si="662"/>
        <v>0.22800000000000006</v>
      </c>
      <c r="I3559" s="23">
        <v>1.903846153846154</v>
      </c>
      <c r="J3559" s="23">
        <v>5.8953608061501033</v>
      </c>
      <c r="K3559" s="24">
        <f t="shared" si="663"/>
        <v>3.0965531507051045</v>
      </c>
      <c r="L3559" t="str">
        <f t="shared" si="664"/>
        <v>Z</v>
      </c>
      <c r="M3559" s="10">
        <f t="shared" si="665"/>
        <v>0.9</v>
      </c>
      <c r="N3559" s="24">
        <f t="shared" si="666"/>
        <v>1.2815515655446006</v>
      </c>
      <c r="O3559" s="25">
        <f t="shared" si="667"/>
        <v>10.684678851324357</v>
      </c>
      <c r="P3559" s="8">
        <f t="shared" si="668"/>
        <v>15</v>
      </c>
      <c r="Q3559" s="8">
        <f t="shared" si="669"/>
        <v>99</v>
      </c>
      <c r="R3559" s="8">
        <f t="shared" si="670"/>
        <v>294.68984587725083</v>
      </c>
      <c r="S3559" s="8">
        <f t="shared" si="671"/>
        <v>295</v>
      </c>
      <c r="T3559" t="s">
        <v>175</v>
      </c>
    </row>
    <row r="3560" spans="1:20" x14ac:dyDescent="0.35">
      <c r="A3560" s="18" t="s">
        <v>7157</v>
      </c>
      <c r="B3560" s="18" t="s">
        <v>7158</v>
      </c>
      <c r="C3560" s="19">
        <v>37.5</v>
      </c>
      <c r="D3560" s="20">
        <f t="shared" si="660"/>
        <v>4.0682339913842569E-6</v>
      </c>
      <c r="E3560" s="10">
        <f>SUM($C$5:C3560)/SUM($C$5:$C$3941)</f>
        <v>0.99926878430128985</v>
      </c>
      <c r="F3560" t="str">
        <f t="shared" si="661"/>
        <v>C</v>
      </c>
      <c r="G3560" s="21">
        <v>7.5</v>
      </c>
      <c r="H3560" s="22">
        <f t="shared" si="662"/>
        <v>4.5</v>
      </c>
      <c r="I3560" s="23">
        <v>9.6153846153846159E-2</v>
      </c>
      <c r="J3560" s="23">
        <v>0.49545445110743719</v>
      </c>
      <c r="K3560" s="24">
        <f t="shared" si="663"/>
        <v>5.1527262915173466</v>
      </c>
      <c r="L3560" t="str">
        <f t="shared" si="664"/>
        <v>Z</v>
      </c>
      <c r="M3560" s="10">
        <f t="shared" si="665"/>
        <v>0.9</v>
      </c>
      <c r="N3560" s="24">
        <f t="shared" si="666"/>
        <v>1.2815515655446006</v>
      </c>
      <c r="O3560" s="25">
        <f t="shared" si="667"/>
        <v>0.89795550596659535</v>
      </c>
      <c r="P3560" s="8">
        <f t="shared" si="668"/>
        <v>2</v>
      </c>
      <c r="Q3560" s="8">
        <f t="shared" si="669"/>
        <v>5</v>
      </c>
      <c r="R3560" s="8">
        <f t="shared" si="670"/>
        <v>14.907119849998598</v>
      </c>
      <c r="S3560" s="8">
        <f t="shared" si="671"/>
        <v>15</v>
      </c>
      <c r="T3560" t="s">
        <v>62</v>
      </c>
    </row>
    <row r="3561" spans="1:20" x14ac:dyDescent="0.35">
      <c r="A3561" s="18" t="s">
        <v>7159</v>
      </c>
      <c r="B3561" s="18" t="s">
        <v>7160</v>
      </c>
      <c r="C3561" s="19">
        <v>37.380000000000003</v>
      </c>
      <c r="D3561" s="20">
        <f t="shared" si="660"/>
        <v>4.0552156426118275E-6</v>
      </c>
      <c r="E3561" s="10">
        <f>SUM($C$5:C3561)/SUM($C$5:$C$3941)</f>
        <v>0.99927283951693247</v>
      </c>
      <c r="F3561" t="str">
        <f t="shared" si="661"/>
        <v>C</v>
      </c>
      <c r="G3561" s="21">
        <v>0.49840000000000001</v>
      </c>
      <c r="H3561" s="22">
        <f t="shared" si="662"/>
        <v>0.29903999999999997</v>
      </c>
      <c r="I3561" s="23">
        <v>1.4423076923076921</v>
      </c>
      <c r="J3561" s="23">
        <v>4.7004941815226076</v>
      </c>
      <c r="K3561" s="24">
        <f t="shared" si="663"/>
        <v>3.2590092991890085</v>
      </c>
      <c r="L3561" t="str">
        <f t="shared" si="664"/>
        <v>Z</v>
      </c>
      <c r="M3561" s="10">
        <f t="shared" si="665"/>
        <v>0.9</v>
      </c>
      <c r="N3561" s="24">
        <f t="shared" si="666"/>
        <v>1.2815515655446006</v>
      </c>
      <c r="O3561" s="25">
        <f t="shared" si="667"/>
        <v>8.5191173913722711</v>
      </c>
      <c r="P3561" s="8">
        <f t="shared" si="668"/>
        <v>12</v>
      </c>
      <c r="Q3561" s="8">
        <f t="shared" si="669"/>
        <v>74.999999999999986</v>
      </c>
      <c r="R3561" s="8">
        <f t="shared" si="670"/>
        <v>223.96542957264566</v>
      </c>
      <c r="S3561" s="8">
        <f t="shared" si="671"/>
        <v>224</v>
      </c>
      <c r="T3561" t="s">
        <v>62</v>
      </c>
    </row>
    <row r="3562" spans="1:20" x14ac:dyDescent="0.35">
      <c r="A3562" s="18" t="s">
        <v>7161</v>
      </c>
      <c r="B3562" s="18" t="s">
        <v>7162</v>
      </c>
      <c r="C3562" s="19">
        <v>37.200000000000003</v>
      </c>
      <c r="D3562" s="20">
        <f t="shared" si="660"/>
        <v>4.0356881194531838E-6</v>
      </c>
      <c r="E3562" s="10">
        <f>SUM($C$5:C3562)/SUM($C$5:$C$3941)</f>
        <v>0.99927687520505193</v>
      </c>
      <c r="F3562" t="str">
        <f t="shared" si="661"/>
        <v>C</v>
      </c>
      <c r="G3562" s="21">
        <v>4.6500000000000004</v>
      </c>
      <c r="H3562" s="22">
        <f t="shared" si="662"/>
        <v>2.79</v>
      </c>
      <c r="I3562" s="23">
        <v>0.15384615384615391</v>
      </c>
      <c r="J3562" s="23">
        <v>0.60664992601171153</v>
      </c>
      <c r="K3562" s="24">
        <f t="shared" si="663"/>
        <v>3.9432245190761233</v>
      </c>
      <c r="L3562" t="str">
        <f t="shared" si="664"/>
        <v>Z</v>
      </c>
      <c r="M3562" s="10">
        <f t="shared" si="665"/>
        <v>0.9</v>
      </c>
      <c r="N3562" s="24">
        <f t="shared" si="666"/>
        <v>1.2815515655446006</v>
      </c>
      <c r="O3562" s="25">
        <f t="shared" si="667"/>
        <v>1.0994848064011409</v>
      </c>
      <c r="P3562" s="8">
        <f t="shared" si="668"/>
        <v>2</v>
      </c>
      <c r="Q3562" s="8">
        <f t="shared" si="669"/>
        <v>8.0000000000000036</v>
      </c>
      <c r="R3562" s="8">
        <f t="shared" si="670"/>
        <v>23.947373603569993</v>
      </c>
      <c r="S3562" s="8">
        <f t="shared" si="671"/>
        <v>24</v>
      </c>
      <c r="T3562" t="s">
        <v>175</v>
      </c>
    </row>
    <row r="3563" spans="1:20" x14ac:dyDescent="0.35">
      <c r="A3563" s="18" t="s">
        <v>7163</v>
      </c>
      <c r="B3563" s="18" t="s">
        <v>7164</v>
      </c>
      <c r="C3563" s="19">
        <v>36.96</v>
      </c>
      <c r="D3563" s="20">
        <f t="shared" si="660"/>
        <v>4.009651421908324E-6</v>
      </c>
      <c r="E3563" s="10">
        <f>SUM($C$5:C3563)/SUM($C$5:$C$3941)</f>
        <v>0.99928088485647393</v>
      </c>
      <c r="F3563" t="str">
        <f t="shared" si="661"/>
        <v>C</v>
      </c>
      <c r="G3563" s="21">
        <v>0.42</v>
      </c>
      <c r="H3563" s="22">
        <f t="shared" si="662"/>
        <v>0.252</v>
      </c>
      <c r="I3563" s="23">
        <v>1.6923076923076921</v>
      </c>
      <c r="J3563" s="23">
        <v>3.7861380889977152</v>
      </c>
      <c r="K3563" s="24">
        <f t="shared" si="663"/>
        <v>2.2372634162259231</v>
      </c>
      <c r="L3563" t="str">
        <f t="shared" si="664"/>
        <v>Z</v>
      </c>
      <c r="M3563" s="10">
        <f t="shared" si="665"/>
        <v>0.9</v>
      </c>
      <c r="N3563" s="24">
        <f t="shared" si="666"/>
        <v>1.2815515655446006</v>
      </c>
      <c r="O3563" s="25">
        <f t="shared" si="667"/>
        <v>6.8619497428394549</v>
      </c>
      <c r="P3563" s="8">
        <f t="shared" si="668"/>
        <v>11</v>
      </c>
      <c r="Q3563" s="8">
        <f t="shared" si="669"/>
        <v>87.999999999999986</v>
      </c>
      <c r="R3563" s="8">
        <f t="shared" si="670"/>
        <v>264.27498905736394</v>
      </c>
      <c r="S3563" s="8">
        <f t="shared" si="671"/>
        <v>265</v>
      </c>
      <c r="T3563" t="s">
        <v>175</v>
      </c>
    </row>
    <row r="3564" spans="1:20" x14ac:dyDescent="0.35">
      <c r="A3564" s="18" t="s">
        <v>7165</v>
      </c>
      <c r="B3564" s="18" t="s">
        <v>7166</v>
      </c>
      <c r="C3564" s="19">
        <v>36.86</v>
      </c>
      <c r="D3564" s="20">
        <f t="shared" si="660"/>
        <v>3.9988027979312988E-6</v>
      </c>
      <c r="E3564" s="10">
        <f>SUM($C$5:C3564)/SUM($C$5:$C$3941)</f>
        <v>0.99928488365927171</v>
      </c>
      <c r="F3564" t="str">
        <f t="shared" si="661"/>
        <v>C</v>
      </c>
      <c r="G3564" s="21">
        <v>3.0716666666666672</v>
      </c>
      <c r="H3564" s="22">
        <f t="shared" si="662"/>
        <v>1.8430000000000002</v>
      </c>
      <c r="I3564" s="23">
        <v>0.23076923076923081</v>
      </c>
      <c r="J3564" s="23">
        <v>0.85440920111867913</v>
      </c>
      <c r="K3564" s="24">
        <f t="shared" si="663"/>
        <v>3.7024398715142754</v>
      </c>
      <c r="L3564" t="str">
        <f t="shared" si="664"/>
        <v>Z</v>
      </c>
      <c r="M3564" s="10">
        <f t="shared" si="665"/>
        <v>0.9</v>
      </c>
      <c r="N3564" s="24">
        <f t="shared" si="666"/>
        <v>1.2815515655446006</v>
      </c>
      <c r="O3564" s="25">
        <f t="shared" si="667"/>
        <v>1.5485206455974887</v>
      </c>
      <c r="P3564" s="8">
        <f t="shared" si="668"/>
        <v>3</v>
      </c>
      <c r="Q3564" s="8">
        <f t="shared" si="669"/>
        <v>12.000000000000002</v>
      </c>
      <c r="R3564" s="8">
        <f t="shared" si="670"/>
        <v>36.086349687233842</v>
      </c>
      <c r="S3564" s="8">
        <f t="shared" si="671"/>
        <v>37</v>
      </c>
      <c r="T3564" t="s">
        <v>62</v>
      </c>
    </row>
    <row r="3565" spans="1:20" x14ac:dyDescent="0.35">
      <c r="A3565" s="18" t="s">
        <v>7167</v>
      </c>
      <c r="B3565" s="18" t="s">
        <v>7168</v>
      </c>
      <c r="C3565" s="19">
        <v>36.619999999999997</v>
      </c>
      <c r="D3565" s="20">
        <f t="shared" si="660"/>
        <v>3.9727661003864399E-6</v>
      </c>
      <c r="E3565" s="10">
        <f>SUM($C$5:C3565)/SUM($C$5:$C$3941)</f>
        <v>0.99928885642537202</v>
      </c>
      <c r="F3565" t="str">
        <f t="shared" si="661"/>
        <v>C</v>
      </c>
      <c r="G3565" s="21">
        <v>9.1549999999999994</v>
      </c>
      <c r="H3565" s="22">
        <f t="shared" si="662"/>
        <v>5.4929999999999994</v>
      </c>
      <c r="I3565" s="23">
        <v>7.6923076923076927E-2</v>
      </c>
      <c r="J3565" s="23">
        <v>0.26906911759852498</v>
      </c>
      <c r="K3565" s="24">
        <f t="shared" si="663"/>
        <v>3.4978985287808246</v>
      </c>
      <c r="L3565" t="str">
        <f t="shared" si="664"/>
        <v>Z</v>
      </c>
      <c r="M3565" s="10">
        <f t="shared" si="665"/>
        <v>0.9</v>
      </c>
      <c r="N3565" s="24">
        <f t="shared" si="666"/>
        <v>1.2815515655446006</v>
      </c>
      <c r="O3565" s="25">
        <f t="shared" si="667"/>
        <v>0.48765753358985625</v>
      </c>
      <c r="P3565" s="8">
        <f t="shared" si="668"/>
        <v>1</v>
      </c>
      <c r="Q3565" s="8">
        <f t="shared" si="669"/>
        <v>4</v>
      </c>
      <c r="R3565" s="8">
        <f t="shared" si="670"/>
        <v>12.068135951092925</v>
      </c>
      <c r="S3565" s="8">
        <f t="shared" si="671"/>
        <v>13</v>
      </c>
      <c r="T3565" t="s">
        <v>62</v>
      </c>
    </row>
    <row r="3566" spans="1:20" x14ac:dyDescent="0.35">
      <c r="A3566" s="18" t="s">
        <v>7169</v>
      </c>
      <c r="B3566" s="18" t="s">
        <v>7170</v>
      </c>
      <c r="C3566" s="19">
        <v>36.6</v>
      </c>
      <c r="D3566" s="20">
        <f t="shared" si="660"/>
        <v>3.9705963755910348E-6</v>
      </c>
      <c r="E3566" s="10">
        <f>SUM($C$5:C3566)/SUM($C$5:$C$3941)</f>
        <v>0.9992928270217476</v>
      </c>
      <c r="F3566" t="str">
        <f t="shared" si="661"/>
        <v>C</v>
      </c>
      <c r="G3566" s="21">
        <v>0.38526315789473681</v>
      </c>
      <c r="H3566" s="22">
        <f t="shared" si="662"/>
        <v>0.23115789473684206</v>
      </c>
      <c r="I3566" s="23">
        <v>1.8269230769230771</v>
      </c>
      <c r="J3566" s="23">
        <v>12.331565035682249</v>
      </c>
      <c r="K3566" s="24">
        <f t="shared" si="663"/>
        <v>6.7499092826892308</v>
      </c>
      <c r="L3566" t="str">
        <f t="shared" si="664"/>
        <v>Z</v>
      </c>
      <c r="M3566" s="10">
        <f t="shared" si="665"/>
        <v>0.9</v>
      </c>
      <c r="N3566" s="24">
        <f t="shared" si="666"/>
        <v>1.2815515655446006</v>
      </c>
      <c r="O3566" s="25">
        <f t="shared" si="667"/>
        <v>22.349575619363758</v>
      </c>
      <c r="P3566" s="8">
        <f t="shared" si="668"/>
        <v>27</v>
      </c>
      <c r="Q3566" s="8">
        <f t="shared" si="669"/>
        <v>95.000000000000014</v>
      </c>
      <c r="R3566" s="8">
        <f t="shared" si="670"/>
        <v>286.69652913464211</v>
      </c>
      <c r="S3566" s="8">
        <f t="shared" si="671"/>
        <v>287</v>
      </c>
      <c r="T3566" t="s">
        <v>175</v>
      </c>
    </row>
    <row r="3567" spans="1:20" x14ac:dyDescent="0.35">
      <c r="A3567" s="18" t="s">
        <v>7171</v>
      </c>
      <c r="B3567" s="18" t="s">
        <v>7172</v>
      </c>
      <c r="C3567" s="19">
        <v>36.549999999999997</v>
      </c>
      <c r="D3567" s="20">
        <f t="shared" si="660"/>
        <v>3.9651720636025222E-6</v>
      </c>
      <c r="E3567" s="10">
        <f>SUM($C$5:C3567)/SUM($C$5:$C$3941)</f>
        <v>0.99929679219381129</v>
      </c>
      <c r="F3567" t="str">
        <f t="shared" si="661"/>
        <v>C</v>
      </c>
      <c r="G3567" s="21">
        <v>0.85</v>
      </c>
      <c r="H3567" s="22">
        <f t="shared" si="662"/>
        <v>0.51</v>
      </c>
      <c r="I3567" s="23">
        <v>0.82692307692307687</v>
      </c>
      <c r="J3567" s="23">
        <v>2.988350937774904</v>
      </c>
      <c r="K3567" s="24">
        <f t="shared" si="663"/>
        <v>3.6138197387045352</v>
      </c>
      <c r="L3567" t="str">
        <f t="shared" si="664"/>
        <v>Z</v>
      </c>
      <c r="M3567" s="10">
        <f t="shared" si="665"/>
        <v>0.9</v>
      </c>
      <c r="N3567" s="24">
        <f t="shared" si="666"/>
        <v>1.2815515655446006</v>
      </c>
      <c r="O3567" s="25">
        <f t="shared" si="667"/>
        <v>5.4160501986357747</v>
      </c>
      <c r="P3567" s="8">
        <f t="shared" si="668"/>
        <v>8</v>
      </c>
      <c r="Q3567" s="8">
        <f t="shared" si="669"/>
        <v>43</v>
      </c>
      <c r="R3567" s="8">
        <f t="shared" si="670"/>
        <v>129.85663286116431</v>
      </c>
      <c r="S3567" s="8">
        <f t="shared" si="671"/>
        <v>130</v>
      </c>
      <c r="T3567" t="s">
        <v>175</v>
      </c>
    </row>
    <row r="3568" spans="1:20" x14ac:dyDescent="0.35">
      <c r="A3568" s="18" t="s">
        <v>7173</v>
      </c>
      <c r="B3568" s="18" t="s">
        <v>7174</v>
      </c>
      <c r="C3568" s="19">
        <v>36.54</v>
      </c>
      <c r="D3568" s="20">
        <f t="shared" si="660"/>
        <v>3.9640872012048197E-6</v>
      </c>
      <c r="E3568" s="10">
        <f>SUM($C$5:C3568)/SUM($C$5:$C$3941)</f>
        <v>0.99930075628101234</v>
      </c>
      <c r="F3568" t="str">
        <f t="shared" si="661"/>
        <v>C</v>
      </c>
      <c r="G3568" s="21">
        <v>0.42</v>
      </c>
      <c r="H3568" s="22">
        <f t="shared" si="662"/>
        <v>0.252</v>
      </c>
      <c r="I3568" s="23">
        <v>1.6730769230769229</v>
      </c>
      <c r="J3568" s="23">
        <v>5.2681847669823476</v>
      </c>
      <c r="K3568" s="24">
        <f t="shared" si="663"/>
        <v>3.148800090610139</v>
      </c>
      <c r="L3568" t="str">
        <f t="shared" si="664"/>
        <v>Z</v>
      </c>
      <c r="M3568" s="10">
        <f t="shared" si="665"/>
        <v>0.9</v>
      </c>
      <c r="N3568" s="24">
        <f t="shared" si="666"/>
        <v>1.2815515655446006</v>
      </c>
      <c r="O3568" s="25">
        <f t="shared" si="667"/>
        <v>9.5479927718629671</v>
      </c>
      <c r="P3568" s="8">
        <f t="shared" si="668"/>
        <v>13</v>
      </c>
      <c r="Q3568" s="8">
        <f t="shared" si="669"/>
        <v>86.999999999999986</v>
      </c>
      <c r="R3568" s="8">
        <f t="shared" si="670"/>
        <v>262.76913640612179</v>
      </c>
      <c r="S3568" s="8">
        <f t="shared" si="671"/>
        <v>263</v>
      </c>
      <c r="T3568" t="s">
        <v>175</v>
      </c>
    </row>
    <row r="3569" spans="1:20" x14ac:dyDescent="0.35">
      <c r="A3569" s="18" t="s">
        <v>7175</v>
      </c>
      <c r="B3569" s="18" t="s">
        <v>7176</v>
      </c>
      <c r="C3569" s="19">
        <v>36.54</v>
      </c>
      <c r="D3569" s="20">
        <f t="shared" si="660"/>
        <v>3.9640872012048197E-6</v>
      </c>
      <c r="E3569" s="10">
        <f>SUM($C$5:C3569)/SUM($C$5:$C$3941)</f>
        <v>0.99930472036821349</v>
      </c>
      <c r="F3569" t="str">
        <f t="shared" si="661"/>
        <v>C</v>
      </c>
      <c r="G3569" s="21">
        <v>0.28999999999999992</v>
      </c>
      <c r="H3569" s="22">
        <f t="shared" si="662"/>
        <v>0.17399999999999996</v>
      </c>
      <c r="I3569" s="23">
        <v>2.4230769230769229</v>
      </c>
      <c r="J3569" s="23">
        <v>5.6718989241462614</v>
      </c>
      <c r="K3569" s="24">
        <f t="shared" si="663"/>
        <v>2.3407836829809971</v>
      </c>
      <c r="L3569" t="str">
        <f t="shared" si="664"/>
        <v>Z</v>
      </c>
      <c r="M3569" s="10">
        <f t="shared" si="665"/>
        <v>0.9</v>
      </c>
      <c r="N3569" s="24">
        <f t="shared" si="666"/>
        <v>1.2815515655446006</v>
      </c>
      <c r="O3569" s="25">
        <f t="shared" si="667"/>
        <v>10.279679306218856</v>
      </c>
      <c r="P3569" s="8">
        <f t="shared" si="668"/>
        <v>16</v>
      </c>
      <c r="Q3569" s="8">
        <f t="shared" si="669"/>
        <v>125.99999999999999</v>
      </c>
      <c r="R3569" s="8">
        <f t="shared" si="670"/>
        <v>380.56219755369364</v>
      </c>
      <c r="S3569" s="8">
        <f t="shared" si="671"/>
        <v>381</v>
      </c>
      <c r="T3569" t="s">
        <v>62</v>
      </c>
    </row>
    <row r="3570" spans="1:20" x14ac:dyDescent="0.35">
      <c r="A3570" s="18" t="s">
        <v>7177</v>
      </c>
      <c r="B3570" s="18" t="s">
        <v>7178</v>
      </c>
      <c r="C3570" s="19">
        <v>36.479999999999997</v>
      </c>
      <c r="D3570" s="20">
        <f t="shared" si="660"/>
        <v>3.9575780268186054E-6</v>
      </c>
      <c r="E3570" s="10">
        <f>SUM($C$5:C3570)/SUM($C$5:$C$3941)</f>
        <v>0.99930867794624034</v>
      </c>
      <c r="F3570" t="str">
        <f t="shared" si="661"/>
        <v>C</v>
      </c>
      <c r="G3570" s="21">
        <v>0.42917647058823533</v>
      </c>
      <c r="H3570" s="22">
        <f t="shared" si="662"/>
        <v>0.2575058823529412</v>
      </c>
      <c r="I3570" s="23">
        <v>1.634615384615385</v>
      </c>
      <c r="J3570" s="23">
        <v>5.2244855123522242</v>
      </c>
      <c r="K3570" s="24">
        <f t="shared" si="663"/>
        <v>3.1961558428507715</v>
      </c>
      <c r="L3570" t="str">
        <f t="shared" si="664"/>
        <v>Z</v>
      </c>
      <c r="M3570" s="10">
        <f t="shared" si="665"/>
        <v>0.9</v>
      </c>
      <c r="N3570" s="24">
        <f t="shared" si="666"/>
        <v>1.2815515655446006</v>
      </c>
      <c r="O3570" s="25">
        <f t="shared" si="667"/>
        <v>9.4687927844291142</v>
      </c>
      <c r="P3570" s="8">
        <f t="shared" si="668"/>
        <v>13</v>
      </c>
      <c r="Q3570" s="8">
        <f t="shared" si="669"/>
        <v>85.000000000000028</v>
      </c>
      <c r="R3570" s="8">
        <f t="shared" si="670"/>
        <v>256.93950524729587</v>
      </c>
      <c r="S3570" s="8">
        <f t="shared" si="671"/>
        <v>257</v>
      </c>
      <c r="T3570" t="s">
        <v>175</v>
      </c>
    </row>
    <row r="3571" spans="1:20" x14ac:dyDescent="0.35">
      <c r="A3571" s="18" t="s">
        <v>7179</v>
      </c>
      <c r="B3571" s="18" t="s">
        <v>7180</v>
      </c>
      <c r="C3571" s="19">
        <v>36.479999999999997</v>
      </c>
      <c r="D3571" s="20">
        <f t="shared" si="660"/>
        <v>3.9575780268186054E-6</v>
      </c>
      <c r="E3571" s="10">
        <f>SUM($C$5:C3571)/SUM($C$5:$C$3941)</f>
        <v>0.99931263552426719</v>
      </c>
      <c r="F3571" t="str">
        <f t="shared" si="661"/>
        <v>C</v>
      </c>
      <c r="G3571" s="21">
        <v>1.92</v>
      </c>
      <c r="H3571" s="22">
        <f t="shared" si="662"/>
        <v>1.1519999999999999</v>
      </c>
      <c r="I3571" s="23">
        <v>0.36538461538461542</v>
      </c>
      <c r="J3571" s="23">
        <v>1.738027348707929</v>
      </c>
      <c r="K3571" s="24">
        <f t="shared" si="663"/>
        <v>4.7567064280427527</v>
      </c>
      <c r="L3571" t="str">
        <f t="shared" si="664"/>
        <v>Z</v>
      </c>
      <c r="M3571" s="10">
        <f t="shared" si="665"/>
        <v>0.9</v>
      </c>
      <c r="N3571" s="24">
        <f t="shared" si="666"/>
        <v>1.2815515655446006</v>
      </c>
      <c r="O3571" s="25">
        <f t="shared" si="667"/>
        <v>3.149979223729658</v>
      </c>
      <c r="P3571" s="8">
        <f t="shared" si="668"/>
        <v>4</v>
      </c>
      <c r="Q3571" s="8">
        <f t="shared" si="669"/>
        <v>19</v>
      </c>
      <c r="R3571" s="8">
        <f t="shared" si="670"/>
        <v>57.433536467042593</v>
      </c>
      <c r="S3571" s="8">
        <f t="shared" si="671"/>
        <v>58</v>
      </c>
      <c r="T3571" t="s">
        <v>62</v>
      </c>
    </row>
    <row r="3572" spans="1:20" x14ac:dyDescent="0.35">
      <c r="A3572" s="18" t="s">
        <v>7181</v>
      </c>
      <c r="B3572" s="18" t="s">
        <v>7182</v>
      </c>
      <c r="C3572" s="19">
        <v>36.299999999999997</v>
      </c>
      <c r="D3572" s="20">
        <f t="shared" si="660"/>
        <v>3.9380505036599608E-6</v>
      </c>
      <c r="E3572" s="10">
        <f>SUM($C$5:C3572)/SUM($C$5:$C$3941)</f>
        <v>0.99931657357477099</v>
      </c>
      <c r="F3572" t="str">
        <f t="shared" si="661"/>
        <v>C</v>
      </c>
      <c r="G3572" s="21">
        <v>1.65</v>
      </c>
      <c r="H3572" s="22">
        <f t="shared" si="662"/>
        <v>0.98999999999999988</v>
      </c>
      <c r="I3572" s="23">
        <v>0.42307692307692307</v>
      </c>
      <c r="J3572" s="23">
        <v>1.775057622330686</v>
      </c>
      <c r="K3572" s="24">
        <f t="shared" si="663"/>
        <v>4.1955907436907127</v>
      </c>
      <c r="L3572" t="str">
        <f t="shared" si="664"/>
        <v>Z</v>
      </c>
      <c r="M3572" s="10">
        <f t="shared" si="665"/>
        <v>0.9</v>
      </c>
      <c r="N3572" s="24">
        <f t="shared" si="666"/>
        <v>1.2815515655446006</v>
      </c>
      <c r="O3572" s="25">
        <f t="shared" si="667"/>
        <v>3.2170924326486223</v>
      </c>
      <c r="P3572" s="8">
        <f t="shared" si="668"/>
        <v>5</v>
      </c>
      <c r="Q3572" s="8">
        <f t="shared" si="669"/>
        <v>22</v>
      </c>
      <c r="R3572" s="8">
        <f t="shared" si="670"/>
        <v>66.666666666666671</v>
      </c>
      <c r="S3572" s="8">
        <f t="shared" si="671"/>
        <v>67</v>
      </c>
      <c r="T3572" t="s">
        <v>62</v>
      </c>
    </row>
    <row r="3573" spans="1:20" x14ac:dyDescent="0.35">
      <c r="A3573" s="18" t="s">
        <v>7183</v>
      </c>
      <c r="B3573" s="18" t="s">
        <v>7184</v>
      </c>
      <c r="C3573" s="19">
        <v>35.86</v>
      </c>
      <c r="D3573" s="20">
        <f t="shared" si="660"/>
        <v>3.8903165581610523E-6</v>
      </c>
      <c r="E3573" s="10">
        <f>SUM($C$5:C3573)/SUM($C$5:$C$3941)</f>
        <v>0.99932046389132911</v>
      </c>
      <c r="F3573" t="str">
        <f t="shared" si="661"/>
        <v>C</v>
      </c>
      <c r="G3573" s="21">
        <v>1.0547058823529409</v>
      </c>
      <c r="H3573" s="22">
        <f t="shared" si="662"/>
        <v>0.63282352941176456</v>
      </c>
      <c r="I3573" s="23">
        <v>0.65384615384615385</v>
      </c>
      <c r="J3573" s="23">
        <v>3.48602034678804</v>
      </c>
      <c r="K3573" s="24">
        <f t="shared" si="663"/>
        <v>5.331560530381708</v>
      </c>
      <c r="L3573" t="str">
        <f t="shared" si="664"/>
        <v>Z</v>
      </c>
      <c r="M3573" s="10">
        <f t="shared" si="665"/>
        <v>0.9</v>
      </c>
      <c r="N3573" s="24">
        <f t="shared" si="666"/>
        <v>1.2815515655446006</v>
      </c>
      <c r="O3573" s="25">
        <f t="shared" si="667"/>
        <v>6.3180200668559756</v>
      </c>
      <c r="P3573" s="8">
        <f t="shared" si="668"/>
        <v>8</v>
      </c>
      <c r="Q3573" s="8">
        <f t="shared" si="669"/>
        <v>34</v>
      </c>
      <c r="R3573" s="8">
        <f t="shared" si="670"/>
        <v>103.66046366424771</v>
      </c>
      <c r="S3573" s="8">
        <f t="shared" si="671"/>
        <v>104</v>
      </c>
      <c r="T3573" t="s">
        <v>62</v>
      </c>
    </row>
    <row r="3574" spans="1:20" x14ac:dyDescent="0.35">
      <c r="A3574" s="18" t="s">
        <v>7185</v>
      </c>
      <c r="B3574" s="18" t="s">
        <v>7186</v>
      </c>
      <c r="C3574" s="19">
        <v>35.72</v>
      </c>
      <c r="D3574" s="20">
        <f t="shared" si="660"/>
        <v>3.8751284845932178E-6</v>
      </c>
      <c r="E3574" s="10">
        <f>SUM($C$5:C3574)/SUM($C$5:$C$3941)</f>
        <v>0.99932433901981377</v>
      </c>
      <c r="F3574" t="str">
        <f t="shared" si="661"/>
        <v>C</v>
      </c>
      <c r="G3574" s="21">
        <v>2.2324999999999999</v>
      </c>
      <c r="H3574" s="22">
        <f t="shared" si="662"/>
        <v>1.3394999999999999</v>
      </c>
      <c r="I3574" s="23">
        <v>0.30769230769230771</v>
      </c>
      <c r="J3574" s="23">
        <v>1.2293543903995181</v>
      </c>
      <c r="K3574" s="24">
        <f t="shared" si="663"/>
        <v>3.9954017687984336</v>
      </c>
      <c r="L3574" t="str">
        <f t="shared" si="664"/>
        <v>Z</v>
      </c>
      <c r="M3574" s="10">
        <f t="shared" si="665"/>
        <v>0.9</v>
      </c>
      <c r="N3574" s="24">
        <f t="shared" si="666"/>
        <v>1.2815515655446006</v>
      </c>
      <c r="O3574" s="25">
        <f t="shared" si="667"/>
        <v>2.2280666591570846</v>
      </c>
      <c r="P3574" s="8">
        <f t="shared" si="668"/>
        <v>3</v>
      </c>
      <c r="Q3574" s="8">
        <f t="shared" si="669"/>
        <v>16</v>
      </c>
      <c r="R3574" s="8">
        <f t="shared" si="670"/>
        <v>48.876897417462459</v>
      </c>
      <c r="S3574" s="8">
        <f t="shared" si="671"/>
        <v>49</v>
      </c>
      <c r="T3574" t="s">
        <v>62</v>
      </c>
    </row>
    <row r="3575" spans="1:20" x14ac:dyDescent="0.35">
      <c r="A3575" s="18" t="s">
        <v>7187</v>
      </c>
      <c r="B3575" s="18" t="s">
        <v>7188</v>
      </c>
      <c r="C3575" s="19">
        <v>35.700000000000003</v>
      </c>
      <c r="D3575" s="20">
        <f t="shared" si="660"/>
        <v>3.8729587597978127E-6</v>
      </c>
      <c r="E3575" s="10">
        <f>SUM($C$5:C3575)/SUM($C$5:$C$3941)</f>
        <v>0.99932821197857347</v>
      </c>
      <c r="F3575" t="str">
        <f t="shared" si="661"/>
        <v>C</v>
      </c>
      <c r="G3575" s="21">
        <v>5.95</v>
      </c>
      <c r="H3575" s="22">
        <f t="shared" si="662"/>
        <v>3.57</v>
      </c>
      <c r="I3575" s="23">
        <v>0.1153846153846154</v>
      </c>
      <c r="J3575" s="23">
        <v>0.51081811174632852</v>
      </c>
      <c r="K3575" s="24">
        <f t="shared" si="663"/>
        <v>4.4270903018015133</v>
      </c>
      <c r="L3575" t="str">
        <f t="shared" si="664"/>
        <v>Z</v>
      </c>
      <c r="M3575" s="10">
        <f t="shared" si="665"/>
        <v>0.9</v>
      </c>
      <c r="N3575" s="24">
        <f t="shared" si="666"/>
        <v>1.2815515655446006</v>
      </c>
      <c r="O3575" s="25">
        <f t="shared" si="667"/>
        <v>0.92580041407400726</v>
      </c>
      <c r="P3575" s="8">
        <f t="shared" si="668"/>
        <v>2</v>
      </c>
      <c r="Q3575" s="8">
        <f t="shared" si="669"/>
        <v>6.0000000000000009</v>
      </c>
      <c r="R3575" s="8">
        <f t="shared" si="670"/>
        <v>18.333969940564227</v>
      </c>
      <c r="S3575" s="8">
        <f t="shared" si="671"/>
        <v>19</v>
      </c>
      <c r="T3575" t="s">
        <v>62</v>
      </c>
    </row>
    <row r="3576" spans="1:20" x14ac:dyDescent="0.35">
      <c r="A3576" s="18" t="s">
        <v>7189</v>
      </c>
      <c r="B3576" s="18" t="s">
        <v>7190</v>
      </c>
      <c r="C3576" s="19">
        <v>35.700000000000003</v>
      </c>
      <c r="D3576" s="20">
        <f t="shared" si="660"/>
        <v>3.8729587597978127E-6</v>
      </c>
      <c r="E3576" s="10">
        <f>SUM($C$5:C3576)/SUM($C$5:$C$3941)</f>
        <v>0.99933208493733316</v>
      </c>
      <c r="F3576" t="str">
        <f t="shared" si="661"/>
        <v>C</v>
      </c>
      <c r="G3576" s="21">
        <v>0.42</v>
      </c>
      <c r="H3576" s="22">
        <f t="shared" si="662"/>
        <v>0.252</v>
      </c>
      <c r="I3576" s="23">
        <v>1.634615384615385</v>
      </c>
      <c r="J3576" s="23">
        <v>4.5418699014955974</v>
      </c>
      <c r="K3576" s="24">
        <f t="shared" si="663"/>
        <v>2.7785557044443649</v>
      </c>
      <c r="L3576" t="str">
        <f t="shared" si="664"/>
        <v>Z</v>
      </c>
      <c r="M3576" s="10">
        <f t="shared" si="665"/>
        <v>0.9</v>
      </c>
      <c r="N3576" s="24">
        <f t="shared" si="666"/>
        <v>1.2815515655446006</v>
      </c>
      <c r="O3576" s="25">
        <f t="shared" si="667"/>
        <v>8.2316287124193117</v>
      </c>
      <c r="P3576" s="8">
        <f t="shared" si="668"/>
        <v>12</v>
      </c>
      <c r="Q3576" s="8">
        <f t="shared" si="669"/>
        <v>85.000000000000028</v>
      </c>
      <c r="R3576" s="8">
        <f t="shared" si="670"/>
        <v>259.73124082465989</v>
      </c>
      <c r="S3576" s="8">
        <f t="shared" si="671"/>
        <v>260</v>
      </c>
      <c r="T3576" t="s">
        <v>175</v>
      </c>
    </row>
    <row r="3577" spans="1:20" x14ac:dyDescent="0.35">
      <c r="A3577" s="18" t="s">
        <v>7191</v>
      </c>
      <c r="B3577" s="18" t="s">
        <v>7192</v>
      </c>
      <c r="C3577" s="19">
        <v>35.69</v>
      </c>
      <c r="D3577" s="20">
        <f t="shared" si="660"/>
        <v>3.8718738974001102E-6</v>
      </c>
      <c r="E3577" s="10">
        <f>SUM($C$5:C3577)/SUM($C$5:$C$3941)</f>
        <v>0.99933595681123055</v>
      </c>
      <c r="F3577" t="str">
        <f t="shared" si="661"/>
        <v>C</v>
      </c>
      <c r="G3577" s="21">
        <v>5.9483333333333333</v>
      </c>
      <c r="H3577" s="22">
        <f t="shared" si="662"/>
        <v>3.569</v>
      </c>
      <c r="I3577" s="23">
        <v>0.1153846153846154</v>
      </c>
      <c r="J3577" s="23">
        <v>0.70443541998904591</v>
      </c>
      <c r="K3577" s="24">
        <f t="shared" si="663"/>
        <v>6.1051069732383967</v>
      </c>
      <c r="L3577" t="str">
        <f t="shared" si="664"/>
        <v>Z</v>
      </c>
      <c r="M3577" s="10">
        <f t="shared" si="665"/>
        <v>0.9</v>
      </c>
      <c r="N3577" s="24">
        <f t="shared" si="666"/>
        <v>1.2815515655446006</v>
      </c>
      <c r="O3577" s="25">
        <f t="shared" si="667"/>
        <v>1.2767100236221083</v>
      </c>
      <c r="P3577" s="8">
        <f t="shared" si="668"/>
        <v>2</v>
      </c>
      <c r="Q3577" s="8">
        <f t="shared" si="669"/>
        <v>6.0000000000000009</v>
      </c>
      <c r="R3577" s="8">
        <f t="shared" si="670"/>
        <v>18.33653826304521</v>
      </c>
      <c r="S3577" s="8">
        <f t="shared" si="671"/>
        <v>19</v>
      </c>
      <c r="T3577" t="s">
        <v>62</v>
      </c>
    </row>
    <row r="3578" spans="1:20" x14ac:dyDescent="0.35">
      <c r="A3578" s="18" t="s">
        <v>7193</v>
      </c>
      <c r="B3578" s="18" t="s">
        <v>7194</v>
      </c>
      <c r="C3578" s="19">
        <v>35.58</v>
      </c>
      <c r="D3578" s="20">
        <f t="shared" si="660"/>
        <v>3.8599404110253833E-6</v>
      </c>
      <c r="E3578" s="10">
        <f>SUM($C$5:C3578)/SUM($C$5:$C$3941)</f>
        <v>0.99933981675164152</v>
      </c>
      <c r="F3578" t="str">
        <f t="shared" si="661"/>
        <v>C</v>
      </c>
      <c r="G3578" s="21">
        <v>2.5414285714285709</v>
      </c>
      <c r="H3578" s="22">
        <f t="shared" si="662"/>
        <v>1.5248571428571425</v>
      </c>
      <c r="I3578" s="23">
        <v>0.26923076923076922</v>
      </c>
      <c r="J3578" s="23">
        <v>0.52823734324581473</v>
      </c>
      <c r="K3578" s="24">
        <f t="shared" si="663"/>
        <v>1.9620244177701691</v>
      </c>
      <c r="L3578" t="str">
        <f t="shared" si="664"/>
        <v>Y</v>
      </c>
      <c r="M3578" s="10">
        <f t="shared" si="665"/>
        <v>0.9</v>
      </c>
      <c r="N3578" s="24">
        <f t="shared" si="666"/>
        <v>1.2815515655446006</v>
      </c>
      <c r="O3578" s="25">
        <f t="shared" si="667"/>
        <v>0.95737081333010055</v>
      </c>
      <c r="P3578" s="8">
        <f t="shared" si="668"/>
        <v>2</v>
      </c>
      <c r="Q3578" s="8">
        <f t="shared" si="669"/>
        <v>14</v>
      </c>
      <c r="R3578" s="8">
        <f t="shared" si="670"/>
        <v>42.851342880464927</v>
      </c>
      <c r="S3578" s="8">
        <f t="shared" si="671"/>
        <v>43</v>
      </c>
      <c r="T3578" t="s">
        <v>62</v>
      </c>
    </row>
    <row r="3579" spans="1:20" x14ac:dyDescent="0.35">
      <c r="A3579" s="18" t="s">
        <v>7195</v>
      </c>
      <c r="B3579" s="18" t="s">
        <v>7196</v>
      </c>
      <c r="C3579" s="19">
        <v>35.54</v>
      </c>
      <c r="D3579" s="20">
        <f t="shared" si="660"/>
        <v>3.8556009614345732E-6</v>
      </c>
      <c r="E3579" s="10">
        <f>SUM($C$5:C3579)/SUM($C$5:$C$3941)</f>
        <v>0.99934367235260291</v>
      </c>
      <c r="F3579" t="str">
        <f t="shared" si="661"/>
        <v>C</v>
      </c>
      <c r="G3579" s="21">
        <v>5.0771428571428574</v>
      </c>
      <c r="H3579" s="22">
        <f t="shared" si="662"/>
        <v>3.0462857142857143</v>
      </c>
      <c r="I3579" s="23">
        <v>0.13461538461538461</v>
      </c>
      <c r="J3579" s="23">
        <v>0.68681835809300751</v>
      </c>
      <c r="K3579" s="24">
        <f t="shared" si="663"/>
        <v>5.1020792315480561</v>
      </c>
      <c r="L3579" t="str">
        <f t="shared" si="664"/>
        <v>Z</v>
      </c>
      <c r="M3579" s="10">
        <f t="shared" si="665"/>
        <v>0.9</v>
      </c>
      <c r="N3579" s="24">
        <f t="shared" si="666"/>
        <v>1.2815515655446006</v>
      </c>
      <c r="O3579" s="25">
        <f t="shared" si="667"/>
        <v>1.2447810790074365</v>
      </c>
      <c r="P3579" s="8">
        <f t="shared" si="668"/>
        <v>2</v>
      </c>
      <c r="Q3579" s="8">
        <f t="shared" si="669"/>
        <v>7</v>
      </c>
      <c r="R3579" s="8">
        <f t="shared" si="670"/>
        <v>21.437725264781033</v>
      </c>
      <c r="S3579" s="8">
        <f t="shared" si="671"/>
        <v>22</v>
      </c>
      <c r="T3579" t="s">
        <v>175</v>
      </c>
    </row>
    <row r="3580" spans="1:20" x14ac:dyDescent="0.35">
      <c r="A3580" s="18" t="s">
        <v>7197</v>
      </c>
      <c r="B3580" s="18" t="s">
        <v>7198</v>
      </c>
      <c r="C3580" s="19">
        <v>35.5</v>
      </c>
      <c r="D3580" s="20">
        <f t="shared" si="660"/>
        <v>3.8512615118437631E-6</v>
      </c>
      <c r="E3580" s="10">
        <f>SUM($C$5:C3580)/SUM($C$5:$C$3941)</f>
        <v>0.99934752361411472</v>
      </c>
      <c r="F3580" t="str">
        <f t="shared" si="661"/>
        <v>C</v>
      </c>
      <c r="G3580" s="21">
        <v>2.958333333333333</v>
      </c>
      <c r="H3580" s="22">
        <f t="shared" si="662"/>
        <v>1.7749999999999997</v>
      </c>
      <c r="I3580" s="23">
        <v>0.23076923076923081</v>
      </c>
      <c r="J3580" s="23">
        <v>0.58125572703515049</v>
      </c>
      <c r="K3580" s="24">
        <f t="shared" si="663"/>
        <v>2.5187748171523183</v>
      </c>
      <c r="L3580" t="str">
        <f t="shared" si="664"/>
        <v>Z</v>
      </c>
      <c r="M3580" s="10">
        <f t="shared" si="665"/>
        <v>0.9</v>
      </c>
      <c r="N3580" s="24">
        <f t="shared" si="666"/>
        <v>1.2815515655446006</v>
      </c>
      <c r="O3580" s="25">
        <f t="shared" si="667"/>
        <v>1.0534606749403266</v>
      </c>
      <c r="P3580" s="8">
        <f t="shared" si="668"/>
        <v>2</v>
      </c>
      <c r="Q3580" s="8">
        <f t="shared" si="669"/>
        <v>12.000000000000002</v>
      </c>
      <c r="R3580" s="8">
        <f t="shared" si="670"/>
        <v>36.771084782153743</v>
      </c>
      <c r="S3580" s="8">
        <f t="shared" si="671"/>
        <v>37</v>
      </c>
      <c r="T3580" t="s">
        <v>62</v>
      </c>
    </row>
    <row r="3581" spans="1:20" x14ac:dyDescent="0.35">
      <c r="A3581" s="18" t="s">
        <v>7199</v>
      </c>
      <c r="B3581" s="18" t="s">
        <v>7200</v>
      </c>
      <c r="C3581" s="19">
        <v>35.5</v>
      </c>
      <c r="D3581" s="20">
        <f t="shared" si="660"/>
        <v>3.8512615118437631E-6</v>
      </c>
      <c r="E3581" s="10">
        <f>SUM($C$5:C3581)/SUM($C$5:$C$3941)</f>
        <v>0.99935137487562653</v>
      </c>
      <c r="F3581" t="str">
        <f t="shared" si="661"/>
        <v>C</v>
      </c>
      <c r="G3581" s="21">
        <v>2.958333333333333</v>
      </c>
      <c r="H3581" s="22">
        <f t="shared" si="662"/>
        <v>1.7749999999999997</v>
      </c>
      <c r="I3581" s="23">
        <v>0.23076923076923081</v>
      </c>
      <c r="J3581" s="23">
        <v>0.50933961917579296</v>
      </c>
      <c r="K3581" s="24">
        <f t="shared" si="663"/>
        <v>2.2071383497617689</v>
      </c>
      <c r="L3581" t="str">
        <f t="shared" si="664"/>
        <v>Z</v>
      </c>
      <c r="M3581" s="10">
        <f t="shared" si="665"/>
        <v>0.9</v>
      </c>
      <c r="N3581" s="24">
        <f t="shared" si="666"/>
        <v>1.2815515655446006</v>
      </c>
      <c r="O3581" s="25">
        <f t="shared" si="667"/>
        <v>0.92312081246527067</v>
      </c>
      <c r="P3581" s="8">
        <f t="shared" si="668"/>
        <v>2</v>
      </c>
      <c r="Q3581" s="8">
        <f t="shared" si="669"/>
        <v>12.000000000000002</v>
      </c>
      <c r="R3581" s="8">
        <f t="shared" si="670"/>
        <v>36.771084782153743</v>
      </c>
      <c r="S3581" s="8">
        <f t="shared" si="671"/>
        <v>37</v>
      </c>
      <c r="T3581" t="s">
        <v>62</v>
      </c>
    </row>
    <row r="3582" spans="1:20" x14ac:dyDescent="0.35">
      <c r="A3582" s="18" t="s">
        <v>7201</v>
      </c>
      <c r="B3582" s="18" t="s">
        <v>7202</v>
      </c>
      <c r="C3582" s="19">
        <v>35.5</v>
      </c>
      <c r="D3582" s="20">
        <f t="shared" si="660"/>
        <v>3.8512615118437631E-6</v>
      </c>
      <c r="E3582" s="10">
        <f>SUM($C$5:C3582)/SUM($C$5:$C$3941)</f>
        <v>0.99935522613713845</v>
      </c>
      <c r="F3582" t="str">
        <f t="shared" si="661"/>
        <v>C</v>
      </c>
      <c r="G3582" s="21">
        <v>1.109375</v>
      </c>
      <c r="H3582" s="22">
        <f t="shared" si="662"/>
        <v>0.66562500000000002</v>
      </c>
      <c r="I3582" s="23">
        <v>0.61538461538461542</v>
      </c>
      <c r="J3582" s="23">
        <v>1.890677294908933</v>
      </c>
      <c r="K3582" s="24">
        <f t="shared" si="663"/>
        <v>3.0723506042270161</v>
      </c>
      <c r="L3582" t="str">
        <f t="shared" si="664"/>
        <v>Z</v>
      </c>
      <c r="M3582" s="10">
        <f t="shared" si="665"/>
        <v>0.9</v>
      </c>
      <c r="N3582" s="24">
        <f t="shared" si="666"/>
        <v>1.2815515655446006</v>
      </c>
      <c r="O3582" s="25">
        <f t="shared" si="667"/>
        <v>3.4266400941089863</v>
      </c>
      <c r="P3582" s="8">
        <f t="shared" si="668"/>
        <v>5</v>
      </c>
      <c r="Q3582" s="8">
        <f t="shared" si="669"/>
        <v>32</v>
      </c>
      <c r="R3582" s="8">
        <f t="shared" si="670"/>
        <v>98.05622608574329</v>
      </c>
      <c r="S3582" s="8">
        <f t="shared" si="671"/>
        <v>99</v>
      </c>
      <c r="T3582" t="s">
        <v>175</v>
      </c>
    </row>
    <row r="3583" spans="1:20" x14ac:dyDescent="0.35">
      <c r="A3583" s="18" t="s">
        <v>7203</v>
      </c>
      <c r="B3583" s="18" t="s">
        <v>7204</v>
      </c>
      <c r="C3583" s="19">
        <v>35.450000000000003</v>
      </c>
      <c r="D3583" s="20">
        <f t="shared" si="660"/>
        <v>3.8458371998552513E-6</v>
      </c>
      <c r="E3583" s="10">
        <f>SUM($C$5:C3583)/SUM($C$5:$C$3941)</f>
        <v>0.99935907197433815</v>
      </c>
      <c r="F3583" t="str">
        <f t="shared" si="661"/>
        <v>C</v>
      </c>
      <c r="G3583" s="21">
        <v>1.8657894736842111</v>
      </c>
      <c r="H3583" s="22">
        <f t="shared" si="662"/>
        <v>1.1194736842105266</v>
      </c>
      <c r="I3583" s="23">
        <v>0.36538461538461542</v>
      </c>
      <c r="J3583" s="23">
        <v>1.793548855266915</v>
      </c>
      <c r="K3583" s="24">
        <f t="shared" si="663"/>
        <v>4.9086600249410299</v>
      </c>
      <c r="L3583" t="str">
        <f t="shared" si="664"/>
        <v>Z</v>
      </c>
      <c r="M3583" s="10">
        <f t="shared" si="665"/>
        <v>0.9</v>
      </c>
      <c r="N3583" s="24">
        <f t="shared" si="666"/>
        <v>1.2815515655446006</v>
      </c>
      <c r="O3583" s="25">
        <f t="shared" si="667"/>
        <v>3.2506057140210749</v>
      </c>
      <c r="P3583" s="8">
        <f t="shared" si="668"/>
        <v>4</v>
      </c>
      <c r="Q3583" s="8">
        <f t="shared" si="669"/>
        <v>19</v>
      </c>
      <c r="R3583" s="8">
        <f t="shared" si="670"/>
        <v>58.261928222526784</v>
      </c>
      <c r="S3583" s="8">
        <f t="shared" si="671"/>
        <v>59</v>
      </c>
      <c r="T3583" t="s">
        <v>175</v>
      </c>
    </row>
    <row r="3584" spans="1:20" x14ac:dyDescent="0.35">
      <c r="A3584" s="18" t="s">
        <v>7205</v>
      </c>
      <c r="B3584" s="18" t="s">
        <v>7206</v>
      </c>
      <c r="C3584" s="19">
        <v>35.4</v>
      </c>
      <c r="D3584" s="20">
        <f t="shared" si="660"/>
        <v>3.8404128878667387E-6</v>
      </c>
      <c r="E3584" s="10">
        <f>SUM($C$5:C3584)/SUM($C$5:$C$3941)</f>
        <v>0.99936291238722608</v>
      </c>
      <c r="F3584" t="str">
        <f t="shared" si="661"/>
        <v>C</v>
      </c>
      <c r="G3584" s="21">
        <v>2.9500000000000011</v>
      </c>
      <c r="H3584" s="22">
        <f t="shared" si="662"/>
        <v>1.7700000000000007</v>
      </c>
      <c r="I3584" s="23">
        <v>0.23076923076923081</v>
      </c>
      <c r="J3584" s="23">
        <v>0.96233752619795954</v>
      </c>
      <c r="K3584" s="24">
        <f t="shared" si="663"/>
        <v>4.1701292801911576</v>
      </c>
      <c r="L3584" t="str">
        <f t="shared" si="664"/>
        <v>Z</v>
      </c>
      <c r="M3584" s="10">
        <f t="shared" si="665"/>
        <v>0.9</v>
      </c>
      <c r="N3584" s="24">
        <f t="shared" si="666"/>
        <v>1.2815515655446006</v>
      </c>
      <c r="O3584" s="25">
        <f t="shared" si="667"/>
        <v>1.7441286041859501</v>
      </c>
      <c r="P3584" s="8">
        <f t="shared" si="668"/>
        <v>3</v>
      </c>
      <c r="Q3584" s="8">
        <f t="shared" si="669"/>
        <v>12.000000000000002</v>
      </c>
      <c r="R3584" s="8">
        <f t="shared" si="670"/>
        <v>36.822984715932932</v>
      </c>
      <c r="S3584" s="8">
        <f t="shared" si="671"/>
        <v>37</v>
      </c>
      <c r="T3584" t="s">
        <v>175</v>
      </c>
    </row>
    <row r="3585" spans="1:20" x14ac:dyDescent="0.35">
      <c r="A3585" s="18" t="s">
        <v>7207</v>
      </c>
      <c r="B3585" s="18" t="s">
        <v>7208</v>
      </c>
      <c r="C3585" s="19">
        <v>35.4</v>
      </c>
      <c r="D3585" s="20">
        <f t="shared" si="660"/>
        <v>3.8404128878667387E-6</v>
      </c>
      <c r="E3585" s="10">
        <f>SUM($C$5:C3585)/SUM($C$5:$C$3941)</f>
        <v>0.999366752800114</v>
      </c>
      <c r="F3585" t="str">
        <f t="shared" si="661"/>
        <v>C</v>
      </c>
      <c r="G3585" s="21">
        <v>2.9500000000000011</v>
      </c>
      <c r="H3585" s="22">
        <f t="shared" si="662"/>
        <v>1.7700000000000007</v>
      </c>
      <c r="I3585" s="23">
        <v>0.23076923076923081</v>
      </c>
      <c r="J3585" s="23">
        <v>1.1651034560709259</v>
      </c>
      <c r="K3585" s="24">
        <f t="shared" si="663"/>
        <v>5.0487816429740118</v>
      </c>
      <c r="L3585" t="str">
        <f t="shared" si="664"/>
        <v>Z</v>
      </c>
      <c r="M3585" s="10">
        <f t="shared" si="665"/>
        <v>0.9</v>
      </c>
      <c r="N3585" s="24">
        <f t="shared" si="666"/>
        <v>1.2815515655446006</v>
      </c>
      <c r="O3585" s="25">
        <f t="shared" si="667"/>
        <v>2.1116190621783937</v>
      </c>
      <c r="P3585" s="8">
        <f t="shared" si="668"/>
        <v>3</v>
      </c>
      <c r="Q3585" s="8">
        <f t="shared" si="669"/>
        <v>12.000000000000002</v>
      </c>
      <c r="R3585" s="8">
        <f t="shared" si="670"/>
        <v>36.822984715932932</v>
      </c>
      <c r="S3585" s="8">
        <f t="shared" si="671"/>
        <v>37</v>
      </c>
      <c r="T3585" t="s">
        <v>62</v>
      </c>
    </row>
    <row r="3586" spans="1:20" x14ac:dyDescent="0.35">
      <c r="A3586" s="18" t="s">
        <v>7209</v>
      </c>
      <c r="B3586" s="18" t="s">
        <v>7210</v>
      </c>
      <c r="C3586" s="19">
        <v>35.4</v>
      </c>
      <c r="D3586" s="20">
        <f t="shared" si="660"/>
        <v>3.8404128878667387E-6</v>
      </c>
      <c r="E3586" s="10">
        <f>SUM($C$5:C3586)/SUM($C$5:$C$3941)</f>
        <v>0.99937059321300192</v>
      </c>
      <c r="F3586" t="str">
        <f t="shared" si="661"/>
        <v>C</v>
      </c>
      <c r="G3586" s="21">
        <v>2.9500000000000011</v>
      </c>
      <c r="H3586" s="22">
        <f t="shared" si="662"/>
        <v>1.7700000000000007</v>
      </c>
      <c r="I3586" s="23">
        <v>0.23076923076923081</v>
      </c>
      <c r="J3586" s="23">
        <v>0.96233752619795976</v>
      </c>
      <c r="K3586" s="24">
        <f t="shared" si="663"/>
        <v>4.1701292801911585</v>
      </c>
      <c r="L3586" t="str">
        <f t="shared" si="664"/>
        <v>Z</v>
      </c>
      <c r="M3586" s="10">
        <f t="shared" si="665"/>
        <v>0.9</v>
      </c>
      <c r="N3586" s="24">
        <f t="shared" si="666"/>
        <v>1.2815515655446006</v>
      </c>
      <c r="O3586" s="25">
        <f t="shared" si="667"/>
        <v>1.7441286041859505</v>
      </c>
      <c r="P3586" s="8">
        <f t="shared" si="668"/>
        <v>3</v>
      </c>
      <c r="Q3586" s="8">
        <f t="shared" si="669"/>
        <v>12.000000000000002</v>
      </c>
      <c r="R3586" s="8">
        <f t="shared" si="670"/>
        <v>36.822984715932932</v>
      </c>
      <c r="S3586" s="8">
        <f t="shared" si="671"/>
        <v>37</v>
      </c>
      <c r="T3586" t="s">
        <v>175</v>
      </c>
    </row>
    <row r="3587" spans="1:20" x14ac:dyDescent="0.35">
      <c r="A3587" s="18" t="s">
        <v>7211</v>
      </c>
      <c r="B3587" s="18" t="s">
        <v>7212</v>
      </c>
      <c r="C3587" s="19">
        <v>35</v>
      </c>
      <c r="D3587" s="20">
        <f t="shared" si="660"/>
        <v>3.7970183919586398E-6</v>
      </c>
      <c r="E3587" s="10">
        <f>SUM($C$5:C3587)/SUM($C$5:$C$3941)</f>
        <v>0.99937439023139385</v>
      </c>
      <c r="F3587" t="str">
        <f t="shared" si="661"/>
        <v>C</v>
      </c>
      <c r="G3587" s="21">
        <v>1.25</v>
      </c>
      <c r="H3587" s="22">
        <f t="shared" si="662"/>
        <v>0.75</v>
      </c>
      <c r="I3587" s="23">
        <v>0.53846153846153844</v>
      </c>
      <c r="J3587" s="23">
        <v>1.228126876972687</v>
      </c>
      <c r="K3587" s="24">
        <f t="shared" si="663"/>
        <v>2.2808070572349903</v>
      </c>
      <c r="L3587" t="str">
        <f t="shared" si="664"/>
        <v>Z</v>
      </c>
      <c r="M3587" s="10">
        <f t="shared" si="665"/>
        <v>0.9</v>
      </c>
      <c r="N3587" s="24">
        <f t="shared" si="666"/>
        <v>1.2815515655446006</v>
      </c>
      <c r="O3587" s="25">
        <f t="shared" si="667"/>
        <v>2.2258419290374798</v>
      </c>
      <c r="P3587" s="8">
        <f t="shared" si="668"/>
        <v>4</v>
      </c>
      <c r="Q3587" s="8">
        <f t="shared" si="669"/>
        <v>28</v>
      </c>
      <c r="R3587" s="8">
        <f t="shared" si="670"/>
        <v>86.409875978771467</v>
      </c>
      <c r="S3587" s="8">
        <f t="shared" si="671"/>
        <v>87</v>
      </c>
      <c r="T3587" t="s">
        <v>175</v>
      </c>
    </row>
    <row r="3588" spans="1:20" x14ac:dyDescent="0.35">
      <c r="A3588" s="18" t="s">
        <v>7213</v>
      </c>
      <c r="B3588" s="18" t="s">
        <v>7214</v>
      </c>
      <c r="C3588" s="19">
        <v>34.83</v>
      </c>
      <c r="D3588" s="20">
        <f t="shared" si="660"/>
        <v>3.7785757311976978E-6</v>
      </c>
      <c r="E3588" s="10">
        <f>SUM($C$5:C3588)/SUM($C$5:$C$3941)</f>
        <v>0.99937816880712504</v>
      </c>
      <c r="F3588" t="str">
        <f t="shared" si="661"/>
        <v>C</v>
      </c>
      <c r="G3588" s="21">
        <v>1.9350000000000001</v>
      </c>
      <c r="H3588" s="22">
        <f t="shared" si="662"/>
        <v>1.161</v>
      </c>
      <c r="I3588" s="23">
        <v>0.34615384615384609</v>
      </c>
      <c r="J3588" s="23">
        <v>1.026790456974517</v>
      </c>
      <c r="K3588" s="24">
        <f t="shared" si="663"/>
        <v>2.9662835423708276</v>
      </c>
      <c r="L3588" t="str">
        <f t="shared" si="664"/>
        <v>Z</v>
      </c>
      <c r="M3588" s="10">
        <f t="shared" si="665"/>
        <v>0.9</v>
      </c>
      <c r="N3588" s="24">
        <f t="shared" si="666"/>
        <v>1.2815515655446006</v>
      </c>
      <c r="O3588" s="25">
        <f t="shared" si="667"/>
        <v>1.8609422970231619</v>
      </c>
      <c r="P3588" s="8">
        <f t="shared" si="668"/>
        <v>3</v>
      </c>
      <c r="Q3588" s="8">
        <f t="shared" si="669"/>
        <v>17.999999999999996</v>
      </c>
      <c r="R3588" s="8">
        <f t="shared" si="670"/>
        <v>55.684604638970441</v>
      </c>
      <c r="S3588" s="8">
        <f t="shared" si="671"/>
        <v>56</v>
      </c>
      <c r="T3588" t="s">
        <v>62</v>
      </c>
    </row>
    <row r="3589" spans="1:20" x14ac:dyDescent="0.35">
      <c r="A3589" s="18" t="s">
        <v>7215</v>
      </c>
      <c r="B3589" s="18" t="s">
        <v>7216</v>
      </c>
      <c r="C3589" s="19">
        <v>34.75</v>
      </c>
      <c r="D3589" s="20">
        <f t="shared" ref="D3589:D3652" si="672">C3589/SUM($C$5:$C$3941)</f>
        <v>3.7698968320160784E-6</v>
      </c>
      <c r="E3589" s="10">
        <f>SUM($C$5:C3589)/SUM($C$5:$C$3941)</f>
        <v>0.99938193870395708</v>
      </c>
      <c r="F3589" t="str">
        <f t="shared" ref="F3589:F3652" si="673">IF(E3589-D3589&lt;CutA,"A",IF(E3589-D3589&lt;CutB,"B","C"))</f>
        <v>C</v>
      </c>
      <c r="G3589" s="21">
        <v>6.95</v>
      </c>
      <c r="H3589" s="22">
        <f t="shared" ref="H3589:H3652" si="674">G3589*CostRatio</f>
        <v>4.17</v>
      </c>
      <c r="I3589" s="23">
        <v>9.6153846153846159E-2</v>
      </c>
      <c r="J3589" s="23">
        <v>0.40870984888200612</v>
      </c>
      <c r="K3589" s="24">
        <f t="shared" ref="K3589:K3652" si="675">IF(I3589&gt;0,J3589/I3589,0)</f>
        <v>4.250582428372863</v>
      </c>
      <c r="L3589" t="str">
        <f t="shared" ref="L3589:L3652" si="676">IF(K3589&lt;=CutX,"X",IF(K3589&lt;=CutY,"Y","Z"))</f>
        <v>Z</v>
      </c>
      <c r="M3589" s="10">
        <f t="shared" ref="M3589:M3652" si="677">_xlfn.XLOOKUP(F3589,TargetClass,TargetLevel)</f>
        <v>0.9</v>
      </c>
      <c r="N3589" s="24">
        <f t="shared" ref="N3589:N3652" si="678">_xlfn.NORM.S.INV(M3589)</f>
        <v>1.2815515655446006</v>
      </c>
      <c r="O3589" s="25">
        <f t="shared" ref="O3589:O3652" si="679">N3589*J3589*SQRT(LeadTime)</f>
        <v>0.74074066410352923</v>
      </c>
      <c r="P3589" s="8">
        <f t="shared" ref="P3589:P3652" si="680">ROUNDUP(ROUND(I3589*LeadTime+O3589,6),0)</f>
        <v>1</v>
      </c>
      <c r="Q3589" s="8">
        <f t="shared" ref="Q3589:Q3652" si="681">I3589*WeeksPerYear</f>
        <v>5</v>
      </c>
      <c r="R3589" s="8">
        <f t="shared" ref="R3589:R3652" si="682">SQRT(2*Q3589*OrderCost/(HoldingRate*H3589))</f>
        <v>15.485740327062773</v>
      </c>
      <c r="S3589" s="8">
        <f t="shared" ref="S3589:S3652" si="683">MAX(ROUNDUP(ROUND(R3589,6),0),ROUNDUP(ROUND(I3589,6),0))</f>
        <v>16</v>
      </c>
      <c r="T3589" t="s">
        <v>175</v>
      </c>
    </row>
    <row r="3590" spans="1:20" x14ac:dyDescent="0.35">
      <c r="A3590" s="18" t="s">
        <v>7217</v>
      </c>
      <c r="B3590" s="18" t="s">
        <v>7218</v>
      </c>
      <c r="C3590" s="19">
        <v>34.65</v>
      </c>
      <c r="D3590" s="20">
        <f t="shared" si="672"/>
        <v>3.7590482080390536E-6</v>
      </c>
      <c r="E3590" s="10">
        <f>SUM($C$5:C3590)/SUM($C$5:$C$3941)</f>
        <v>0.99938569775216513</v>
      </c>
      <c r="F3590" t="str">
        <f t="shared" si="673"/>
        <v>C</v>
      </c>
      <c r="G3590" s="21">
        <v>1.65</v>
      </c>
      <c r="H3590" s="22">
        <f t="shared" si="674"/>
        <v>0.98999999999999988</v>
      </c>
      <c r="I3590" s="23">
        <v>0.40384615384615391</v>
      </c>
      <c r="J3590" s="23">
        <v>1.881380546349142</v>
      </c>
      <c r="K3590" s="24">
        <f t="shared" si="675"/>
        <v>4.6586565909597795</v>
      </c>
      <c r="L3590" t="str">
        <f t="shared" si="676"/>
        <v>Z</v>
      </c>
      <c r="M3590" s="10">
        <f t="shared" si="677"/>
        <v>0.9</v>
      </c>
      <c r="N3590" s="24">
        <f t="shared" si="678"/>
        <v>1.2815515655446006</v>
      </c>
      <c r="O3590" s="25">
        <f t="shared" si="679"/>
        <v>3.4097907822535944</v>
      </c>
      <c r="P3590" s="8">
        <f t="shared" si="680"/>
        <v>5</v>
      </c>
      <c r="Q3590" s="8">
        <f t="shared" si="681"/>
        <v>21.000000000000004</v>
      </c>
      <c r="R3590" s="8">
        <f t="shared" si="682"/>
        <v>65.133894727892965</v>
      </c>
      <c r="S3590" s="8">
        <f t="shared" si="683"/>
        <v>66</v>
      </c>
      <c r="T3590" t="s">
        <v>175</v>
      </c>
    </row>
    <row r="3591" spans="1:20" x14ac:dyDescent="0.35">
      <c r="A3591" s="18" t="s">
        <v>7219</v>
      </c>
      <c r="B3591" s="18" t="s">
        <v>7220</v>
      </c>
      <c r="C3591" s="19">
        <v>34.44</v>
      </c>
      <c r="D3591" s="20">
        <f t="shared" si="672"/>
        <v>3.7362660976873014E-6</v>
      </c>
      <c r="E3591" s="10">
        <f>SUM($C$5:C3591)/SUM($C$5:$C$3941)</f>
        <v>0.99938943401826275</v>
      </c>
      <c r="F3591" t="str">
        <f t="shared" si="673"/>
        <v>C</v>
      </c>
      <c r="G3591" s="21">
        <v>0.42</v>
      </c>
      <c r="H3591" s="22">
        <f t="shared" si="674"/>
        <v>0.252</v>
      </c>
      <c r="I3591" s="23">
        <v>1.5769230769230771</v>
      </c>
      <c r="J3591" s="23">
        <v>5.4353460262746252</v>
      </c>
      <c r="K3591" s="24">
        <f t="shared" si="675"/>
        <v>3.446804797149762</v>
      </c>
      <c r="L3591" t="str">
        <f t="shared" si="676"/>
        <v>Z</v>
      </c>
      <c r="M3591" s="10">
        <f t="shared" si="677"/>
        <v>0.9</v>
      </c>
      <c r="N3591" s="24">
        <f t="shared" si="678"/>
        <v>1.2815515655446006</v>
      </c>
      <c r="O3591" s="25">
        <f t="shared" si="679"/>
        <v>9.8509537662193623</v>
      </c>
      <c r="P3591" s="8">
        <f t="shared" si="680"/>
        <v>14</v>
      </c>
      <c r="Q3591" s="8">
        <f t="shared" si="681"/>
        <v>82.000000000000014</v>
      </c>
      <c r="R3591" s="8">
        <f t="shared" si="682"/>
        <v>255.10657592340715</v>
      </c>
      <c r="S3591" s="8">
        <f t="shared" si="683"/>
        <v>256</v>
      </c>
      <c r="T3591" t="s">
        <v>175</v>
      </c>
    </row>
    <row r="3592" spans="1:20" x14ac:dyDescent="0.35">
      <c r="A3592" s="18" t="s">
        <v>7221</v>
      </c>
      <c r="B3592" s="18" t="s">
        <v>7222</v>
      </c>
      <c r="C3592" s="19">
        <v>34.26</v>
      </c>
      <c r="D3592" s="20">
        <f t="shared" si="672"/>
        <v>3.7167385745286573E-6</v>
      </c>
      <c r="E3592" s="10">
        <f>SUM($C$5:C3592)/SUM($C$5:$C$3941)</f>
        <v>0.99939315075683732</v>
      </c>
      <c r="F3592" t="str">
        <f t="shared" si="673"/>
        <v>C</v>
      </c>
      <c r="G3592" s="21">
        <v>3.8066666666666671</v>
      </c>
      <c r="H3592" s="22">
        <f t="shared" si="674"/>
        <v>2.2840000000000003</v>
      </c>
      <c r="I3592" s="23">
        <v>0.1730769230769231</v>
      </c>
      <c r="J3592" s="23">
        <v>0.47366546671567089</v>
      </c>
      <c r="K3592" s="24">
        <f t="shared" si="675"/>
        <v>2.7367338076905425</v>
      </c>
      <c r="L3592" t="str">
        <f t="shared" si="676"/>
        <v>Z</v>
      </c>
      <c r="M3592" s="10">
        <f t="shared" si="677"/>
        <v>0.9</v>
      </c>
      <c r="N3592" s="24">
        <f t="shared" si="678"/>
        <v>1.2815515655446006</v>
      </c>
      <c r="O3592" s="25">
        <f t="shared" si="679"/>
        <v>0.8584654207321728</v>
      </c>
      <c r="P3592" s="8">
        <f t="shared" si="680"/>
        <v>2</v>
      </c>
      <c r="Q3592" s="8">
        <f t="shared" si="681"/>
        <v>9.0000000000000018</v>
      </c>
      <c r="R3592" s="8">
        <f t="shared" si="682"/>
        <v>28.072959735325846</v>
      </c>
      <c r="S3592" s="8">
        <f t="shared" si="683"/>
        <v>29</v>
      </c>
      <c r="T3592" t="s">
        <v>62</v>
      </c>
    </row>
    <row r="3593" spans="1:20" x14ac:dyDescent="0.35">
      <c r="A3593" s="18" t="s">
        <v>7223</v>
      </c>
      <c r="B3593" s="18" t="s">
        <v>7224</v>
      </c>
      <c r="C3593" s="19">
        <v>34.020000000000003</v>
      </c>
      <c r="D3593" s="20">
        <f t="shared" si="672"/>
        <v>3.6907018769837984E-6</v>
      </c>
      <c r="E3593" s="10">
        <f>SUM($C$5:C3593)/SUM($C$5:$C$3941)</f>
        <v>0.99939684145871421</v>
      </c>
      <c r="F3593" t="str">
        <f t="shared" si="673"/>
        <v>C</v>
      </c>
      <c r="G3593" s="21">
        <v>0.43063291139240512</v>
      </c>
      <c r="H3593" s="22">
        <f t="shared" si="674"/>
        <v>0.25837974683544307</v>
      </c>
      <c r="I3593" s="23">
        <v>1.5192307692307689</v>
      </c>
      <c r="J3593" s="23">
        <v>4.3857629944789052</v>
      </c>
      <c r="K3593" s="24">
        <f t="shared" si="675"/>
        <v>2.886831338138014</v>
      </c>
      <c r="L3593" t="str">
        <f t="shared" si="676"/>
        <v>Z</v>
      </c>
      <c r="M3593" s="10">
        <f t="shared" si="677"/>
        <v>0.9</v>
      </c>
      <c r="N3593" s="24">
        <f t="shared" si="678"/>
        <v>1.2815515655446006</v>
      </c>
      <c r="O3593" s="25">
        <f t="shared" si="679"/>
        <v>7.9487024891070952</v>
      </c>
      <c r="P3593" s="8">
        <f t="shared" si="680"/>
        <v>11</v>
      </c>
      <c r="Q3593" s="8">
        <f t="shared" si="681"/>
        <v>78.999999999999986</v>
      </c>
      <c r="R3593" s="8">
        <f t="shared" si="682"/>
        <v>247.28587453167702</v>
      </c>
      <c r="S3593" s="8">
        <f t="shared" si="683"/>
        <v>248</v>
      </c>
      <c r="T3593" t="s">
        <v>62</v>
      </c>
    </row>
    <row r="3594" spans="1:20" x14ac:dyDescent="0.35">
      <c r="A3594" s="18" t="s">
        <v>7225</v>
      </c>
      <c r="B3594" s="18" t="s">
        <v>7226</v>
      </c>
      <c r="C3594" s="19">
        <v>34</v>
      </c>
      <c r="D3594" s="20">
        <f t="shared" si="672"/>
        <v>3.6885321521883933E-6</v>
      </c>
      <c r="E3594" s="10">
        <f>SUM($C$5:C3594)/SUM($C$5:$C$3941)</f>
        <v>0.99940052999086648</v>
      </c>
      <c r="F3594" t="str">
        <f t="shared" si="673"/>
        <v>C</v>
      </c>
      <c r="G3594" s="21">
        <v>4.25</v>
      </c>
      <c r="H3594" s="22">
        <f t="shared" si="674"/>
        <v>2.5499999999999998</v>
      </c>
      <c r="I3594" s="23">
        <v>0.15384615384615391</v>
      </c>
      <c r="J3594" s="23">
        <v>0.57341821252512148</v>
      </c>
      <c r="K3594" s="24">
        <f t="shared" si="675"/>
        <v>3.7272183814132882</v>
      </c>
      <c r="L3594" t="str">
        <f t="shared" si="676"/>
        <v>Z</v>
      </c>
      <c r="M3594" s="10">
        <f t="shared" si="677"/>
        <v>0.9</v>
      </c>
      <c r="N3594" s="24">
        <f t="shared" si="678"/>
        <v>1.2815515655446006</v>
      </c>
      <c r="O3594" s="25">
        <f t="shared" si="679"/>
        <v>1.0392560607893326</v>
      </c>
      <c r="P3594" s="8">
        <f t="shared" si="680"/>
        <v>2</v>
      </c>
      <c r="Q3594" s="8">
        <f t="shared" si="681"/>
        <v>8.0000000000000036</v>
      </c>
      <c r="R3594" s="8">
        <f t="shared" si="682"/>
        <v>25.048971643405984</v>
      </c>
      <c r="S3594" s="8">
        <f t="shared" si="683"/>
        <v>26</v>
      </c>
      <c r="T3594" t="s">
        <v>175</v>
      </c>
    </row>
    <row r="3595" spans="1:20" x14ac:dyDescent="0.35">
      <c r="A3595" s="18" t="s">
        <v>7227</v>
      </c>
      <c r="B3595" s="18" t="s">
        <v>7228</v>
      </c>
      <c r="C3595" s="19">
        <v>33.97</v>
      </c>
      <c r="D3595" s="20">
        <f t="shared" si="672"/>
        <v>3.6852775649952858E-6</v>
      </c>
      <c r="E3595" s="10">
        <f>SUM($C$5:C3595)/SUM($C$5:$C$3941)</f>
        <v>0.99940421526843148</v>
      </c>
      <c r="F3595" t="str">
        <f t="shared" si="673"/>
        <v>C</v>
      </c>
      <c r="G3595" s="21">
        <v>8.4924999999999997</v>
      </c>
      <c r="H3595" s="22">
        <f t="shared" si="674"/>
        <v>5.0954999999999995</v>
      </c>
      <c r="I3595" s="23">
        <v>7.6923076923076927E-2</v>
      </c>
      <c r="J3595" s="23">
        <v>0.3340866299625872</v>
      </c>
      <c r="K3595" s="24">
        <f t="shared" si="675"/>
        <v>4.3431261895136331</v>
      </c>
      <c r="L3595" t="str">
        <f t="shared" si="676"/>
        <v>Z</v>
      </c>
      <c r="M3595" s="10">
        <f t="shared" si="677"/>
        <v>0.9</v>
      </c>
      <c r="N3595" s="24">
        <f t="shared" si="678"/>
        <v>1.2815515655446006</v>
      </c>
      <c r="O3595" s="25">
        <f t="shared" si="679"/>
        <v>0.60549446709820176</v>
      </c>
      <c r="P3595" s="8">
        <f t="shared" si="680"/>
        <v>1</v>
      </c>
      <c r="Q3595" s="8">
        <f t="shared" si="681"/>
        <v>4</v>
      </c>
      <c r="R3595" s="8">
        <f t="shared" si="682"/>
        <v>12.53001498943096</v>
      </c>
      <c r="S3595" s="8">
        <f t="shared" si="683"/>
        <v>13</v>
      </c>
      <c r="T3595" t="s">
        <v>62</v>
      </c>
    </row>
    <row r="3596" spans="1:20" x14ac:dyDescent="0.35">
      <c r="A3596" s="18" t="s">
        <v>7229</v>
      </c>
      <c r="B3596" s="18" t="s">
        <v>7230</v>
      </c>
      <c r="C3596" s="19">
        <v>33.97</v>
      </c>
      <c r="D3596" s="20">
        <f t="shared" si="672"/>
        <v>3.6852775649952858E-6</v>
      </c>
      <c r="E3596" s="10">
        <f>SUM($C$5:C3596)/SUM($C$5:$C$3941)</f>
        <v>0.9994079005459966</v>
      </c>
      <c r="F3596" t="str">
        <f t="shared" si="673"/>
        <v>C</v>
      </c>
      <c r="G3596" s="21">
        <v>4.2462499999999999</v>
      </c>
      <c r="H3596" s="22">
        <f t="shared" si="674"/>
        <v>2.5477499999999997</v>
      </c>
      <c r="I3596" s="23">
        <v>0.15384615384615391</v>
      </c>
      <c r="J3596" s="23">
        <v>0.45952300011204639</v>
      </c>
      <c r="K3596" s="24">
        <f t="shared" si="675"/>
        <v>2.9868995007283003</v>
      </c>
      <c r="L3596" t="str">
        <f t="shared" si="676"/>
        <v>Z</v>
      </c>
      <c r="M3596" s="10">
        <f t="shared" si="677"/>
        <v>0.9</v>
      </c>
      <c r="N3596" s="24">
        <f t="shared" si="678"/>
        <v>1.2815515655446006</v>
      </c>
      <c r="O3596" s="25">
        <f t="shared" si="679"/>
        <v>0.83283378955742426</v>
      </c>
      <c r="P3596" s="8">
        <f t="shared" si="680"/>
        <v>2</v>
      </c>
      <c r="Q3596" s="8">
        <f t="shared" si="681"/>
        <v>8.0000000000000036</v>
      </c>
      <c r="R3596" s="8">
        <f t="shared" si="682"/>
        <v>25.060029978861927</v>
      </c>
      <c r="S3596" s="8">
        <f t="shared" si="683"/>
        <v>26</v>
      </c>
      <c r="T3596" t="s">
        <v>62</v>
      </c>
    </row>
    <row r="3597" spans="1:20" x14ac:dyDescent="0.35">
      <c r="A3597" s="18" t="s">
        <v>7231</v>
      </c>
      <c r="B3597" s="18" t="s">
        <v>7232</v>
      </c>
      <c r="C3597" s="19">
        <v>33.869999999999997</v>
      </c>
      <c r="D3597" s="20">
        <f t="shared" si="672"/>
        <v>3.6744289410182609E-6</v>
      </c>
      <c r="E3597" s="10">
        <f>SUM($C$5:C3597)/SUM($C$5:$C$3941)</f>
        <v>0.99941157497493749</v>
      </c>
      <c r="F3597" t="str">
        <f t="shared" si="673"/>
        <v>C</v>
      </c>
      <c r="G3597" s="21">
        <v>3.7633333333333341</v>
      </c>
      <c r="H3597" s="22">
        <f t="shared" si="674"/>
        <v>2.2580000000000005</v>
      </c>
      <c r="I3597" s="23">
        <v>0.1730769230769231</v>
      </c>
      <c r="J3597" s="23">
        <v>0.70630643369612811</v>
      </c>
      <c r="K3597" s="24">
        <f t="shared" si="675"/>
        <v>4.0808816169109621</v>
      </c>
      <c r="L3597" t="str">
        <f t="shared" si="676"/>
        <v>Z</v>
      </c>
      <c r="M3597" s="10">
        <f t="shared" si="677"/>
        <v>0.9</v>
      </c>
      <c r="N3597" s="24">
        <f t="shared" si="678"/>
        <v>1.2815515655446006</v>
      </c>
      <c r="O3597" s="25">
        <f t="shared" si="679"/>
        <v>1.2801010256733727</v>
      </c>
      <c r="P3597" s="8">
        <f t="shared" si="680"/>
        <v>2</v>
      </c>
      <c r="Q3597" s="8">
        <f t="shared" si="681"/>
        <v>9.0000000000000018</v>
      </c>
      <c r="R3597" s="8">
        <f t="shared" si="682"/>
        <v>28.234121790907693</v>
      </c>
      <c r="S3597" s="8">
        <f t="shared" si="683"/>
        <v>29</v>
      </c>
      <c r="T3597" t="s">
        <v>62</v>
      </c>
    </row>
    <row r="3598" spans="1:20" x14ac:dyDescent="0.35">
      <c r="A3598" s="18" t="s">
        <v>7233</v>
      </c>
      <c r="B3598" s="18" t="s">
        <v>7234</v>
      </c>
      <c r="C3598" s="19">
        <v>33.82</v>
      </c>
      <c r="D3598" s="20">
        <f t="shared" si="672"/>
        <v>3.6690046290297488E-6</v>
      </c>
      <c r="E3598" s="10">
        <f>SUM($C$5:C3598)/SUM($C$5:$C$3941)</f>
        <v>0.9994152439795666</v>
      </c>
      <c r="F3598" t="str">
        <f t="shared" si="673"/>
        <v>C</v>
      </c>
      <c r="G3598" s="21">
        <v>0.38</v>
      </c>
      <c r="H3598" s="22">
        <f t="shared" si="674"/>
        <v>0.22799999999999998</v>
      </c>
      <c r="I3598" s="23">
        <v>1.711538461538461</v>
      </c>
      <c r="J3598" s="23">
        <v>7.2607905864078024</v>
      </c>
      <c r="K3598" s="24">
        <f t="shared" si="675"/>
        <v>4.242259668462987</v>
      </c>
      <c r="L3598" t="str">
        <f t="shared" si="676"/>
        <v>Z</v>
      </c>
      <c r="M3598" s="10">
        <f t="shared" si="677"/>
        <v>0.9</v>
      </c>
      <c r="N3598" s="24">
        <f t="shared" si="678"/>
        <v>1.2815515655446006</v>
      </c>
      <c r="O3598" s="25">
        <f t="shared" si="679"/>
        <v>13.159366860388758</v>
      </c>
      <c r="P3598" s="8">
        <f t="shared" si="680"/>
        <v>17</v>
      </c>
      <c r="Q3598" s="8">
        <f t="shared" si="681"/>
        <v>88.999999999999972</v>
      </c>
      <c r="R3598" s="8">
        <f t="shared" si="682"/>
        <v>279.41040681870896</v>
      </c>
      <c r="S3598" s="8">
        <f t="shared" si="683"/>
        <v>280</v>
      </c>
      <c r="T3598" t="s">
        <v>175</v>
      </c>
    </row>
    <row r="3599" spans="1:20" x14ac:dyDescent="0.35">
      <c r="A3599" s="18" t="s">
        <v>7235</v>
      </c>
      <c r="B3599" s="18" t="s">
        <v>7236</v>
      </c>
      <c r="C3599" s="19">
        <v>33.75</v>
      </c>
      <c r="D3599" s="20">
        <f t="shared" si="672"/>
        <v>3.6614105922458315E-6</v>
      </c>
      <c r="E3599" s="10">
        <f>SUM($C$5:C3599)/SUM($C$5:$C$3941)</f>
        <v>0.99941890539015876</v>
      </c>
      <c r="F3599" t="str">
        <f t="shared" si="673"/>
        <v>C</v>
      </c>
      <c r="G3599" s="21">
        <v>6.75</v>
      </c>
      <c r="H3599" s="22">
        <f t="shared" si="674"/>
        <v>4.05</v>
      </c>
      <c r="I3599" s="23">
        <v>9.6153846153846159E-2</v>
      </c>
      <c r="J3599" s="23">
        <v>0.49545445110743719</v>
      </c>
      <c r="K3599" s="24">
        <f t="shared" si="675"/>
        <v>5.1527262915173466</v>
      </c>
      <c r="L3599" t="str">
        <f t="shared" si="676"/>
        <v>Z</v>
      </c>
      <c r="M3599" s="10">
        <f t="shared" si="677"/>
        <v>0.9</v>
      </c>
      <c r="N3599" s="24">
        <f t="shared" si="678"/>
        <v>1.2815515655446006</v>
      </c>
      <c r="O3599" s="25">
        <f t="shared" si="679"/>
        <v>0.89795550596659535</v>
      </c>
      <c r="P3599" s="8">
        <f t="shared" si="680"/>
        <v>2</v>
      </c>
      <c r="Q3599" s="8">
        <f t="shared" si="681"/>
        <v>5</v>
      </c>
      <c r="R3599" s="8">
        <f t="shared" si="682"/>
        <v>15.713484026367723</v>
      </c>
      <c r="S3599" s="8">
        <f t="shared" si="683"/>
        <v>16</v>
      </c>
      <c r="T3599" t="s">
        <v>175</v>
      </c>
    </row>
    <row r="3600" spans="1:20" x14ac:dyDescent="0.35">
      <c r="A3600" s="18" t="s">
        <v>7237</v>
      </c>
      <c r="B3600" s="18" t="s">
        <v>7238</v>
      </c>
      <c r="C3600" s="19">
        <v>33.75</v>
      </c>
      <c r="D3600" s="20">
        <f t="shared" si="672"/>
        <v>3.6614105922458315E-6</v>
      </c>
      <c r="E3600" s="10">
        <f>SUM($C$5:C3600)/SUM($C$5:$C$3941)</f>
        <v>0.99942256680075103</v>
      </c>
      <c r="F3600" t="str">
        <f t="shared" si="673"/>
        <v>C</v>
      </c>
      <c r="G3600" s="21">
        <v>3.75</v>
      </c>
      <c r="H3600" s="22">
        <f t="shared" si="674"/>
        <v>2.25</v>
      </c>
      <c r="I3600" s="23">
        <v>0.1730769230769231</v>
      </c>
      <c r="J3600" s="23">
        <v>0.87941945748437433</v>
      </c>
      <c r="K3600" s="24">
        <f t="shared" si="675"/>
        <v>5.0810901987986066</v>
      </c>
      <c r="L3600" t="str">
        <f t="shared" si="676"/>
        <v>Z</v>
      </c>
      <c r="M3600" s="10">
        <f t="shared" si="677"/>
        <v>0.9</v>
      </c>
      <c r="N3600" s="24">
        <f t="shared" si="678"/>
        <v>1.2815515655446006</v>
      </c>
      <c r="O3600" s="25">
        <f t="shared" si="679"/>
        <v>1.593848924229387</v>
      </c>
      <c r="P3600" s="8">
        <f t="shared" si="680"/>
        <v>2</v>
      </c>
      <c r="Q3600" s="8">
        <f t="shared" si="681"/>
        <v>9.0000000000000018</v>
      </c>
      <c r="R3600" s="8">
        <f t="shared" si="682"/>
        <v>28.284271247461906</v>
      </c>
      <c r="S3600" s="8">
        <f t="shared" si="683"/>
        <v>29</v>
      </c>
      <c r="T3600" t="s">
        <v>62</v>
      </c>
    </row>
    <row r="3601" spans="1:20" x14ac:dyDescent="0.35">
      <c r="A3601" s="18" t="s">
        <v>7239</v>
      </c>
      <c r="B3601" s="18" t="s">
        <v>7240</v>
      </c>
      <c r="C3601" s="19">
        <v>33.75</v>
      </c>
      <c r="D3601" s="20">
        <f t="shared" si="672"/>
        <v>3.6614105922458315E-6</v>
      </c>
      <c r="E3601" s="10">
        <f>SUM($C$5:C3601)/SUM($C$5:$C$3941)</f>
        <v>0.9994262282113433</v>
      </c>
      <c r="F3601" t="str">
        <f t="shared" si="673"/>
        <v>C</v>
      </c>
      <c r="G3601" s="21">
        <v>3.75</v>
      </c>
      <c r="H3601" s="22">
        <f t="shared" si="674"/>
        <v>2.25</v>
      </c>
      <c r="I3601" s="23">
        <v>0.1730769230769231</v>
      </c>
      <c r="J3601" s="23">
        <v>0.64841144787204619</v>
      </c>
      <c r="K3601" s="24">
        <f t="shared" si="675"/>
        <v>3.7463772543718221</v>
      </c>
      <c r="L3601" t="str">
        <f t="shared" si="676"/>
        <v>Z</v>
      </c>
      <c r="M3601" s="10">
        <f t="shared" si="677"/>
        <v>0.9</v>
      </c>
      <c r="N3601" s="24">
        <f t="shared" si="678"/>
        <v>1.2815515655446006</v>
      </c>
      <c r="O3601" s="25">
        <f t="shared" si="679"/>
        <v>1.1751728709814713</v>
      </c>
      <c r="P3601" s="8">
        <f t="shared" si="680"/>
        <v>2</v>
      </c>
      <c r="Q3601" s="8">
        <f t="shared" si="681"/>
        <v>9.0000000000000018</v>
      </c>
      <c r="R3601" s="8">
        <f t="shared" si="682"/>
        <v>28.284271247461906</v>
      </c>
      <c r="S3601" s="8">
        <f t="shared" si="683"/>
        <v>29</v>
      </c>
      <c r="T3601" t="s">
        <v>62</v>
      </c>
    </row>
    <row r="3602" spans="1:20" x14ac:dyDescent="0.35">
      <c r="A3602" s="18" t="s">
        <v>7241</v>
      </c>
      <c r="B3602" s="18" t="s">
        <v>7242</v>
      </c>
      <c r="C3602" s="19">
        <v>33.75</v>
      </c>
      <c r="D3602" s="20">
        <f t="shared" si="672"/>
        <v>3.6614105922458315E-6</v>
      </c>
      <c r="E3602" s="10">
        <f>SUM($C$5:C3602)/SUM($C$5:$C$3941)</f>
        <v>0.99942988962193557</v>
      </c>
      <c r="F3602" t="str">
        <f t="shared" si="673"/>
        <v>C</v>
      </c>
      <c r="G3602" s="21">
        <v>3.75</v>
      </c>
      <c r="H3602" s="22">
        <f t="shared" si="674"/>
        <v>2.25</v>
      </c>
      <c r="I3602" s="23">
        <v>0.1730769230769231</v>
      </c>
      <c r="J3602" s="23">
        <v>0.47366546671567089</v>
      </c>
      <c r="K3602" s="24">
        <f t="shared" si="675"/>
        <v>2.7367338076905425</v>
      </c>
      <c r="L3602" t="str">
        <f t="shared" si="676"/>
        <v>Z</v>
      </c>
      <c r="M3602" s="10">
        <f t="shared" si="677"/>
        <v>0.9</v>
      </c>
      <c r="N3602" s="24">
        <f t="shared" si="678"/>
        <v>1.2815515655446006</v>
      </c>
      <c r="O3602" s="25">
        <f t="shared" si="679"/>
        <v>0.8584654207321728</v>
      </c>
      <c r="P3602" s="8">
        <f t="shared" si="680"/>
        <v>2</v>
      </c>
      <c r="Q3602" s="8">
        <f t="shared" si="681"/>
        <v>9.0000000000000018</v>
      </c>
      <c r="R3602" s="8">
        <f t="shared" si="682"/>
        <v>28.284271247461906</v>
      </c>
      <c r="S3602" s="8">
        <f t="shared" si="683"/>
        <v>29</v>
      </c>
      <c r="T3602" t="s">
        <v>175</v>
      </c>
    </row>
    <row r="3603" spans="1:20" x14ac:dyDescent="0.35">
      <c r="A3603" s="18" t="s">
        <v>7243</v>
      </c>
      <c r="B3603" s="18" t="s">
        <v>7244</v>
      </c>
      <c r="C3603" s="19">
        <v>33.75</v>
      </c>
      <c r="D3603" s="20">
        <f t="shared" si="672"/>
        <v>3.6614105922458315E-6</v>
      </c>
      <c r="E3603" s="10">
        <f>SUM($C$5:C3603)/SUM($C$5:$C$3941)</f>
        <v>0.99943355103252773</v>
      </c>
      <c r="F3603" t="str">
        <f t="shared" si="673"/>
        <v>C</v>
      </c>
      <c r="G3603" s="21">
        <v>3.75</v>
      </c>
      <c r="H3603" s="22">
        <f t="shared" si="674"/>
        <v>2.25</v>
      </c>
      <c r="I3603" s="23">
        <v>0.1730769230769231</v>
      </c>
      <c r="J3603" s="23">
        <v>0.73354240815037597</v>
      </c>
      <c r="K3603" s="24">
        <f t="shared" si="675"/>
        <v>4.2382450248688386</v>
      </c>
      <c r="L3603" t="str">
        <f t="shared" si="676"/>
        <v>Z</v>
      </c>
      <c r="M3603" s="10">
        <f t="shared" si="677"/>
        <v>0.9</v>
      </c>
      <c r="N3603" s="24">
        <f t="shared" si="678"/>
        <v>1.2815515655446006</v>
      </c>
      <c r="O3603" s="25">
        <f t="shared" si="679"/>
        <v>1.3294631681809068</v>
      </c>
      <c r="P3603" s="8">
        <f t="shared" si="680"/>
        <v>2</v>
      </c>
      <c r="Q3603" s="8">
        <f t="shared" si="681"/>
        <v>9.0000000000000018</v>
      </c>
      <c r="R3603" s="8">
        <f t="shared" si="682"/>
        <v>28.284271247461906</v>
      </c>
      <c r="S3603" s="8">
        <f t="shared" si="683"/>
        <v>29</v>
      </c>
      <c r="T3603" t="s">
        <v>175</v>
      </c>
    </row>
    <row r="3604" spans="1:20" x14ac:dyDescent="0.35">
      <c r="A3604" s="18" t="s">
        <v>7245</v>
      </c>
      <c r="B3604" s="18" t="s">
        <v>7246</v>
      </c>
      <c r="C3604" s="19">
        <v>33.15</v>
      </c>
      <c r="D3604" s="20">
        <f t="shared" si="672"/>
        <v>3.596318848383683E-6</v>
      </c>
      <c r="E3604" s="10">
        <f>SUM($C$5:C3604)/SUM($C$5:$C$3941)</f>
        <v>0.99943714735137623</v>
      </c>
      <c r="F3604" t="str">
        <f t="shared" si="673"/>
        <v>C</v>
      </c>
      <c r="G3604" s="21">
        <v>2.5499999999999998</v>
      </c>
      <c r="H3604" s="22">
        <f t="shared" si="674"/>
        <v>1.5299999999999998</v>
      </c>
      <c r="I3604" s="23">
        <v>0.25</v>
      </c>
      <c r="J3604" s="23">
        <v>0.76376261582597338</v>
      </c>
      <c r="K3604" s="24">
        <f t="shared" si="675"/>
        <v>3.0550504633038935</v>
      </c>
      <c r="L3604" t="str">
        <f t="shared" si="676"/>
        <v>Z</v>
      </c>
      <c r="M3604" s="10">
        <f t="shared" si="677"/>
        <v>0.9</v>
      </c>
      <c r="N3604" s="24">
        <f t="shared" si="678"/>
        <v>1.2815515655446006</v>
      </c>
      <c r="O3604" s="25">
        <f t="shared" si="679"/>
        <v>1.3842338979888671</v>
      </c>
      <c r="P3604" s="8">
        <f t="shared" si="680"/>
        <v>2</v>
      </c>
      <c r="Q3604" s="8">
        <f t="shared" si="681"/>
        <v>13</v>
      </c>
      <c r="R3604" s="8">
        <f t="shared" si="682"/>
        <v>41.223129493389493</v>
      </c>
      <c r="S3604" s="8">
        <f t="shared" si="683"/>
        <v>42</v>
      </c>
      <c r="T3604" t="s">
        <v>62</v>
      </c>
    </row>
    <row r="3605" spans="1:20" x14ac:dyDescent="0.35">
      <c r="A3605" s="18" t="s">
        <v>7247</v>
      </c>
      <c r="B3605" s="18" t="s">
        <v>7248</v>
      </c>
      <c r="C3605" s="19">
        <v>32.75</v>
      </c>
      <c r="D3605" s="20">
        <f t="shared" si="672"/>
        <v>3.5529243524755846E-6</v>
      </c>
      <c r="E3605" s="10">
        <f>SUM($C$5:C3605)/SUM($C$5:$C$3941)</f>
        <v>0.99944070027572873</v>
      </c>
      <c r="F3605" t="str">
        <f t="shared" si="673"/>
        <v>C</v>
      </c>
      <c r="G3605" s="21">
        <v>2.729166666666667</v>
      </c>
      <c r="H3605" s="22">
        <f t="shared" si="674"/>
        <v>1.6375000000000002</v>
      </c>
      <c r="I3605" s="23">
        <v>0.23076923076923081</v>
      </c>
      <c r="J3605" s="23">
        <v>0.67491131197712984</v>
      </c>
      <c r="K3605" s="24">
        <f t="shared" si="675"/>
        <v>2.9246156852342287</v>
      </c>
      <c r="L3605" t="str">
        <f t="shared" si="676"/>
        <v>Z</v>
      </c>
      <c r="M3605" s="10">
        <f t="shared" si="677"/>
        <v>0.9</v>
      </c>
      <c r="N3605" s="24">
        <f t="shared" si="678"/>
        <v>1.2815515655446006</v>
      </c>
      <c r="O3605" s="25">
        <f t="shared" si="679"/>
        <v>1.223200896216361</v>
      </c>
      <c r="P3605" s="8">
        <f t="shared" si="680"/>
        <v>2</v>
      </c>
      <c r="Q3605" s="8">
        <f t="shared" si="681"/>
        <v>12.000000000000002</v>
      </c>
      <c r="R3605" s="8">
        <f t="shared" si="682"/>
        <v>38.283793633361782</v>
      </c>
      <c r="S3605" s="8">
        <f t="shared" si="683"/>
        <v>39</v>
      </c>
      <c r="T3605" t="s">
        <v>62</v>
      </c>
    </row>
    <row r="3606" spans="1:20" x14ac:dyDescent="0.35">
      <c r="A3606" s="18" t="s">
        <v>7249</v>
      </c>
      <c r="B3606" s="18" t="s">
        <v>7250</v>
      </c>
      <c r="C3606" s="19">
        <v>32.75</v>
      </c>
      <c r="D3606" s="20">
        <f t="shared" si="672"/>
        <v>3.5529243524755846E-6</v>
      </c>
      <c r="E3606" s="10">
        <f>SUM($C$5:C3606)/SUM($C$5:$C$3941)</f>
        <v>0.99944425320008112</v>
      </c>
      <c r="F3606" t="str">
        <f t="shared" si="673"/>
        <v>C</v>
      </c>
      <c r="G3606" s="21">
        <v>1.1293103448275861</v>
      </c>
      <c r="H3606" s="22">
        <f t="shared" si="674"/>
        <v>0.67758620689655158</v>
      </c>
      <c r="I3606" s="23">
        <v>0.55769230769230771</v>
      </c>
      <c r="J3606" s="23">
        <v>1.862040431928305</v>
      </c>
      <c r="K3606" s="24">
        <f t="shared" si="675"/>
        <v>3.3388311193197193</v>
      </c>
      <c r="L3606" t="str">
        <f t="shared" si="676"/>
        <v>Z</v>
      </c>
      <c r="M3606" s="10">
        <f t="shared" si="677"/>
        <v>0.9</v>
      </c>
      <c r="N3606" s="24">
        <f t="shared" si="678"/>
        <v>1.2815515655446006</v>
      </c>
      <c r="O3606" s="25">
        <f t="shared" si="679"/>
        <v>3.3747389986004315</v>
      </c>
      <c r="P3606" s="8">
        <f t="shared" si="680"/>
        <v>5</v>
      </c>
      <c r="Q3606" s="8">
        <f t="shared" si="681"/>
        <v>29</v>
      </c>
      <c r="R3606" s="8">
        <f t="shared" si="682"/>
        <v>92.519167947290981</v>
      </c>
      <c r="S3606" s="8">
        <f t="shared" si="683"/>
        <v>93</v>
      </c>
      <c r="T3606" t="s">
        <v>62</v>
      </c>
    </row>
    <row r="3607" spans="1:20" x14ac:dyDescent="0.35">
      <c r="A3607" s="18" t="s">
        <v>7251</v>
      </c>
      <c r="B3607" s="18" t="s">
        <v>7252</v>
      </c>
      <c r="C3607" s="19">
        <v>32.700000000000003</v>
      </c>
      <c r="D3607" s="20">
        <f t="shared" si="672"/>
        <v>3.5475000404870724E-6</v>
      </c>
      <c r="E3607" s="10">
        <f>SUM($C$5:C3607)/SUM($C$5:$C$3941)</f>
        <v>0.99944780070012151</v>
      </c>
      <c r="F3607" t="str">
        <f t="shared" si="673"/>
        <v>C</v>
      </c>
      <c r="G3607" s="21">
        <v>3.27</v>
      </c>
      <c r="H3607" s="22">
        <f t="shared" si="674"/>
        <v>1.962</v>
      </c>
      <c r="I3607" s="23">
        <v>0.19230769230769229</v>
      </c>
      <c r="J3607" s="23">
        <v>1.138255657875139</v>
      </c>
      <c r="K3607" s="24">
        <f t="shared" si="675"/>
        <v>5.9189294209507235</v>
      </c>
      <c r="L3607" t="str">
        <f t="shared" si="676"/>
        <v>Z</v>
      </c>
      <c r="M3607" s="10">
        <f t="shared" si="677"/>
        <v>0.9</v>
      </c>
      <c r="N3607" s="24">
        <f t="shared" si="678"/>
        <v>1.2815515655446006</v>
      </c>
      <c r="O3607" s="25">
        <f t="shared" si="679"/>
        <v>2.0629604455102006</v>
      </c>
      <c r="P3607" s="8">
        <f t="shared" si="680"/>
        <v>3</v>
      </c>
      <c r="Q3607" s="8">
        <f t="shared" si="681"/>
        <v>10</v>
      </c>
      <c r="R3607" s="8">
        <f t="shared" si="682"/>
        <v>31.927542840705048</v>
      </c>
      <c r="S3607" s="8">
        <f t="shared" si="683"/>
        <v>32</v>
      </c>
      <c r="T3607" t="s">
        <v>175</v>
      </c>
    </row>
    <row r="3608" spans="1:20" x14ac:dyDescent="0.35">
      <c r="A3608" s="18" t="s">
        <v>7253</v>
      </c>
      <c r="B3608" s="18" t="s">
        <v>7254</v>
      </c>
      <c r="C3608" s="19">
        <v>32.54</v>
      </c>
      <c r="D3608" s="20">
        <f t="shared" si="672"/>
        <v>3.5301422421238328E-6</v>
      </c>
      <c r="E3608" s="10">
        <f>SUM($C$5:C3608)/SUM($C$5:$C$3941)</f>
        <v>0.99945133084236359</v>
      </c>
      <c r="F3608" t="str">
        <f t="shared" si="673"/>
        <v>C</v>
      </c>
      <c r="G3608" s="21">
        <v>2.958181818181818</v>
      </c>
      <c r="H3608" s="22">
        <f t="shared" si="674"/>
        <v>1.7749090909090908</v>
      </c>
      <c r="I3608" s="23">
        <v>0.21153846153846151</v>
      </c>
      <c r="J3608" s="23">
        <v>0.49848942252976369</v>
      </c>
      <c r="K3608" s="24">
        <f t="shared" si="675"/>
        <v>2.3564954519588834</v>
      </c>
      <c r="L3608" t="str">
        <f t="shared" si="676"/>
        <v>Z</v>
      </c>
      <c r="M3608" s="10">
        <f t="shared" si="677"/>
        <v>0.9</v>
      </c>
      <c r="N3608" s="24">
        <f t="shared" si="678"/>
        <v>1.2815515655446006</v>
      </c>
      <c r="O3608" s="25">
        <f t="shared" si="679"/>
        <v>0.9034560505535657</v>
      </c>
      <c r="P3608" s="8">
        <f t="shared" si="680"/>
        <v>2</v>
      </c>
      <c r="Q3608" s="8">
        <f t="shared" si="681"/>
        <v>10.999999999999998</v>
      </c>
      <c r="R3608" s="8">
        <f t="shared" si="682"/>
        <v>35.20653493938341</v>
      </c>
      <c r="S3608" s="8">
        <f t="shared" si="683"/>
        <v>36</v>
      </c>
      <c r="T3608" t="s">
        <v>62</v>
      </c>
    </row>
    <row r="3609" spans="1:20" x14ac:dyDescent="0.35">
      <c r="A3609" s="18" t="s">
        <v>7255</v>
      </c>
      <c r="B3609" s="18" t="s">
        <v>7256</v>
      </c>
      <c r="C3609" s="19">
        <v>32.5</v>
      </c>
      <c r="D3609" s="20">
        <f t="shared" si="672"/>
        <v>3.5258027925330227E-6</v>
      </c>
      <c r="E3609" s="10">
        <f>SUM($C$5:C3609)/SUM($C$5:$C$3941)</f>
        <v>0.9994548566451561</v>
      </c>
      <c r="F3609" t="str">
        <f t="shared" si="673"/>
        <v>C</v>
      </c>
      <c r="G3609" s="21">
        <v>5.416666666666667</v>
      </c>
      <c r="H3609" s="22">
        <f t="shared" si="674"/>
        <v>3.25</v>
      </c>
      <c r="I3609" s="23">
        <v>0.1153846153846154</v>
      </c>
      <c r="J3609" s="23">
        <v>0.32260253903223579</v>
      </c>
      <c r="K3609" s="24">
        <f t="shared" si="675"/>
        <v>2.7958886716127096</v>
      </c>
      <c r="L3609" t="str">
        <f t="shared" si="676"/>
        <v>Z</v>
      </c>
      <c r="M3609" s="10">
        <f t="shared" si="677"/>
        <v>0.9</v>
      </c>
      <c r="N3609" s="24">
        <f t="shared" si="678"/>
        <v>1.2815515655446006</v>
      </c>
      <c r="O3609" s="25">
        <f t="shared" si="679"/>
        <v>0.58468084304279089</v>
      </c>
      <c r="P3609" s="8">
        <f t="shared" si="680"/>
        <v>1</v>
      </c>
      <c r="Q3609" s="8">
        <f t="shared" si="681"/>
        <v>6.0000000000000009</v>
      </c>
      <c r="R3609" s="8">
        <f t="shared" si="682"/>
        <v>19.215378456610459</v>
      </c>
      <c r="S3609" s="8">
        <f t="shared" si="683"/>
        <v>20</v>
      </c>
      <c r="T3609" t="s">
        <v>62</v>
      </c>
    </row>
    <row r="3610" spans="1:20" x14ac:dyDescent="0.35">
      <c r="A3610" s="18" t="s">
        <v>7257</v>
      </c>
      <c r="B3610" s="18" t="s">
        <v>6400</v>
      </c>
      <c r="C3610" s="19">
        <v>32.24</v>
      </c>
      <c r="D3610" s="20">
        <f t="shared" si="672"/>
        <v>3.4975963701927588E-6</v>
      </c>
      <c r="E3610" s="10">
        <f>SUM($C$5:C3610)/SUM($C$5:$C$3941)</f>
        <v>0.99945835424152629</v>
      </c>
      <c r="F3610" t="str">
        <f t="shared" si="673"/>
        <v>C</v>
      </c>
      <c r="G3610" s="21">
        <v>2.302857142857142</v>
      </c>
      <c r="H3610" s="22">
        <f t="shared" si="674"/>
        <v>1.3817142857142852</v>
      </c>
      <c r="I3610" s="23">
        <v>0.26923076923076922</v>
      </c>
      <c r="J3610" s="23">
        <v>1.6699816203683271</v>
      </c>
      <c r="K3610" s="24">
        <f t="shared" si="675"/>
        <v>6.2027888756537868</v>
      </c>
      <c r="L3610" t="str">
        <f t="shared" si="676"/>
        <v>Z</v>
      </c>
      <c r="M3610" s="10">
        <f t="shared" si="677"/>
        <v>0.9</v>
      </c>
      <c r="N3610" s="24">
        <f t="shared" si="678"/>
        <v>1.2815515655446006</v>
      </c>
      <c r="O3610" s="25">
        <f t="shared" si="679"/>
        <v>3.0266539891223641</v>
      </c>
      <c r="P3610" s="8">
        <f t="shared" si="680"/>
        <v>4</v>
      </c>
      <c r="Q3610" s="8">
        <f t="shared" si="681"/>
        <v>14</v>
      </c>
      <c r="R3610" s="8">
        <f t="shared" si="682"/>
        <v>45.01630988320138</v>
      </c>
      <c r="S3610" s="8">
        <f t="shared" si="683"/>
        <v>46</v>
      </c>
      <c r="T3610" t="s">
        <v>62</v>
      </c>
    </row>
    <row r="3611" spans="1:20" x14ac:dyDescent="0.35">
      <c r="A3611" s="18" t="s">
        <v>7258</v>
      </c>
      <c r="B3611" s="18" t="s">
        <v>7259</v>
      </c>
      <c r="C3611" s="19">
        <v>32.130000000000003</v>
      </c>
      <c r="D3611" s="20">
        <f t="shared" si="672"/>
        <v>3.4856628838180319E-6</v>
      </c>
      <c r="E3611" s="10">
        <f>SUM($C$5:C3611)/SUM($C$5:$C$3941)</f>
        <v>0.99946183990441029</v>
      </c>
      <c r="F3611" t="str">
        <f t="shared" si="673"/>
        <v>C</v>
      </c>
      <c r="G3611" s="21">
        <v>2.4715384615384619</v>
      </c>
      <c r="H3611" s="22">
        <f t="shared" si="674"/>
        <v>1.482923076923077</v>
      </c>
      <c r="I3611" s="23">
        <v>0.25</v>
      </c>
      <c r="J3611" s="23">
        <v>0.58994848562079938</v>
      </c>
      <c r="K3611" s="24">
        <f t="shared" si="675"/>
        <v>2.3597939424831975</v>
      </c>
      <c r="L3611" t="str">
        <f t="shared" si="676"/>
        <v>Z</v>
      </c>
      <c r="M3611" s="10">
        <f t="shared" si="677"/>
        <v>0.9</v>
      </c>
      <c r="N3611" s="24">
        <f t="shared" si="678"/>
        <v>1.2815515655446006</v>
      </c>
      <c r="O3611" s="25">
        <f t="shared" si="679"/>
        <v>1.0692153228531156</v>
      </c>
      <c r="P3611" s="8">
        <f t="shared" si="680"/>
        <v>2</v>
      </c>
      <c r="Q3611" s="8">
        <f t="shared" si="681"/>
        <v>13</v>
      </c>
      <c r="R3611" s="8">
        <f t="shared" si="682"/>
        <v>41.872352574899047</v>
      </c>
      <c r="S3611" s="8">
        <f t="shared" si="683"/>
        <v>42</v>
      </c>
      <c r="T3611" t="s">
        <v>62</v>
      </c>
    </row>
    <row r="3612" spans="1:20" x14ac:dyDescent="0.35">
      <c r="A3612" s="18" t="s">
        <v>7260</v>
      </c>
      <c r="B3612" s="18" t="s">
        <v>7261</v>
      </c>
      <c r="C3612" s="19">
        <v>32.090000000000003</v>
      </c>
      <c r="D3612" s="20">
        <f t="shared" si="672"/>
        <v>3.4813234342272222E-6</v>
      </c>
      <c r="E3612" s="10">
        <f>SUM($C$5:C3612)/SUM($C$5:$C$3941)</f>
        <v>0.99946532122784448</v>
      </c>
      <c r="F3612" t="str">
        <f t="shared" si="673"/>
        <v>C</v>
      </c>
      <c r="G3612" s="21">
        <v>1.782777777777778</v>
      </c>
      <c r="H3612" s="22">
        <f t="shared" si="674"/>
        <v>1.0696666666666668</v>
      </c>
      <c r="I3612" s="23">
        <v>0.34615384615384609</v>
      </c>
      <c r="J3612" s="23">
        <v>1.791971369088238</v>
      </c>
      <c r="K3612" s="24">
        <f t="shared" si="675"/>
        <v>5.1768061773660214</v>
      </c>
      <c r="L3612" t="str">
        <f t="shared" si="676"/>
        <v>Z</v>
      </c>
      <c r="M3612" s="10">
        <f t="shared" si="677"/>
        <v>0.9</v>
      </c>
      <c r="N3612" s="24">
        <f t="shared" si="678"/>
        <v>1.2815515655446006</v>
      </c>
      <c r="O3612" s="25">
        <f t="shared" si="679"/>
        <v>3.2477466976239815</v>
      </c>
      <c r="P3612" s="8">
        <f t="shared" si="680"/>
        <v>4</v>
      </c>
      <c r="Q3612" s="8">
        <f t="shared" si="681"/>
        <v>17.999999999999996</v>
      </c>
      <c r="R3612" s="8">
        <f t="shared" si="682"/>
        <v>58.013226374709063</v>
      </c>
      <c r="S3612" s="8">
        <f t="shared" si="683"/>
        <v>59</v>
      </c>
      <c r="T3612" t="s">
        <v>62</v>
      </c>
    </row>
    <row r="3613" spans="1:20" x14ac:dyDescent="0.35">
      <c r="A3613" s="18" t="s">
        <v>7262</v>
      </c>
      <c r="B3613" s="18" t="s">
        <v>7263</v>
      </c>
      <c r="C3613" s="19">
        <v>31.35</v>
      </c>
      <c r="D3613" s="20">
        <f t="shared" si="672"/>
        <v>3.4010436167972392E-6</v>
      </c>
      <c r="E3613" s="10">
        <f>SUM($C$5:C3613)/SUM($C$5:$C$3941)</f>
        <v>0.99946872227146122</v>
      </c>
      <c r="F3613" t="str">
        <f t="shared" si="673"/>
        <v>C</v>
      </c>
      <c r="G3613" s="21">
        <v>1.65</v>
      </c>
      <c r="H3613" s="22">
        <f t="shared" si="674"/>
        <v>0.98999999999999988</v>
      </c>
      <c r="I3613" s="23">
        <v>0.36538461538461542</v>
      </c>
      <c r="J3613" s="23">
        <v>1.738027348707929</v>
      </c>
      <c r="K3613" s="24">
        <f t="shared" si="675"/>
        <v>4.7567064280427527</v>
      </c>
      <c r="L3613" t="str">
        <f t="shared" si="676"/>
        <v>Z</v>
      </c>
      <c r="M3613" s="10">
        <f t="shared" si="677"/>
        <v>0.9</v>
      </c>
      <c r="N3613" s="24">
        <f t="shared" si="678"/>
        <v>1.2815515655446006</v>
      </c>
      <c r="O3613" s="25">
        <f t="shared" si="679"/>
        <v>3.149979223729658</v>
      </c>
      <c r="P3613" s="8">
        <f t="shared" si="680"/>
        <v>4</v>
      </c>
      <c r="Q3613" s="8">
        <f t="shared" si="681"/>
        <v>19</v>
      </c>
      <c r="R3613" s="8">
        <f t="shared" si="682"/>
        <v>61.954691818972343</v>
      </c>
      <c r="S3613" s="8">
        <f t="shared" si="683"/>
        <v>62</v>
      </c>
      <c r="T3613" t="s">
        <v>62</v>
      </c>
    </row>
    <row r="3614" spans="1:20" x14ac:dyDescent="0.35">
      <c r="A3614" s="18" t="s">
        <v>7264</v>
      </c>
      <c r="B3614" s="18" t="s">
        <v>7265</v>
      </c>
      <c r="C3614" s="19">
        <v>31.34</v>
      </c>
      <c r="D3614" s="20">
        <f t="shared" si="672"/>
        <v>3.3999587543995367E-6</v>
      </c>
      <c r="E3614" s="10">
        <f>SUM($C$5:C3614)/SUM($C$5:$C$3941)</f>
        <v>0.99947212223021564</v>
      </c>
      <c r="F3614" t="str">
        <f t="shared" si="673"/>
        <v>C</v>
      </c>
      <c r="G3614" s="21">
        <v>0.92176470588235293</v>
      </c>
      <c r="H3614" s="22">
        <f t="shared" si="674"/>
        <v>0.55305882352941171</v>
      </c>
      <c r="I3614" s="23">
        <v>0.65384615384615385</v>
      </c>
      <c r="J3614" s="23">
        <v>3.491640523377904</v>
      </c>
      <c r="K3614" s="24">
        <f t="shared" si="675"/>
        <v>5.3401560945779707</v>
      </c>
      <c r="L3614" t="str">
        <f t="shared" si="676"/>
        <v>Z</v>
      </c>
      <c r="M3614" s="10">
        <f t="shared" si="677"/>
        <v>0.9</v>
      </c>
      <c r="N3614" s="24">
        <f t="shared" si="678"/>
        <v>1.2815515655446006</v>
      </c>
      <c r="O3614" s="25">
        <f t="shared" si="679"/>
        <v>6.3282060052446463</v>
      </c>
      <c r="P3614" s="8">
        <f t="shared" si="680"/>
        <v>8</v>
      </c>
      <c r="Q3614" s="8">
        <f t="shared" si="681"/>
        <v>34</v>
      </c>
      <c r="R3614" s="8">
        <f t="shared" si="682"/>
        <v>110.88397687872111</v>
      </c>
      <c r="S3614" s="8">
        <f t="shared" si="683"/>
        <v>111</v>
      </c>
      <c r="T3614" t="s">
        <v>62</v>
      </c>
    </row>
    <row r="3615" spans="1:20" x14ac:dyDescent="0.35">
      <c r="A3615" s="18" t="s">
        <v>7266</v>
      </c>
      <c r="B3615" s="18" t="s">
        <v>7267</v>
      </c>
      <c r="C3615" s="19">
        <v>31.29</v>
      </c>
      <c r="D3615" s="20">
        <f t="shared" si="672"/>
        <v>3.3945344424110241E-6</v>
      </c>
      <c r="E3615" s="10">
        <f>SUM($C$5:C3615)/SUM($C$5:$C$3941)</f>
        <v>0.99947551676465796</v>
      </c>
      <c r="F3615" t="str">
        <f t="shared" si="673"/>
        <v>C</v>
      </c>
      <c r="G3615" s="21">
        <v>1.49</v>
      </c>
      <c r="H3615" s="22">
        <f t="shared" si="674"/>
        <v>0.89400000000000002</v>
      </c>
      <c r="I3615" s="23">
        <v>0.40384615384615391</v>
      </c>
      <c r="J3615" s="23">
        <v>1.1247590658711879</v>
      </c>
      <c r="K3615" s="24">
        <f t="shared" si="675"/>
        <v>2.7851176869191314</v>
      </c>
      <c r="L3615" t="str">
        <f t="shared" si="676"/>
        <v>Z</v>
      </c>
      <c r="M3615" s="10">
        <f t="shared" si="677"/>
        <v>0.9</v>
      </c>
      <c r="N3615" s="24">
        <f t="shared" si="678"/>
        <v>1.2815515655446006</v>
      </c>
      <c r="O3615" s="25">
        <f t="shared" si="679"/>
        <v>2.0384993894542025</v>
      </c>
      <c r="P3615" s="8">
        <f t="shared" si="680"/>
        <v>3</v>
      </c>
      <c r="Q3615" s="8">
        <f t="shared" si="681"/>
        <v>21.000000000000004</v>
      </c>
      <c r="R3615" s="8">
        <f t="shared" si="682"/>
        <v>68.541860035902218</v>
      </c>
      <c r="S3615" s="8">
        <f t="shared" si="683"/>
        <v>69</v>
      </c>
      <c r="T3615" t="s">
        <v>175</v>
      </c>
    </row>
    <row r="3616" spans="1:20" x14ac:dyDescent="0.35">
      <c r="A3616" s="18" t="s">
        <v>7268</v>
      </c>
      <c r="B3616" s="18" t="s">
        <v>7269</v>
      </c>
      <c r="C3616" s="19">
        <v>31.25</v>
      </c>
      <c r="D3616" s="20">
        <f t="shared" si="672"/>
        <v>3.3901949928202144E-6</v>
      </c>
      <c r="E3616" s="10">
        <f>SUM($C$5:C3616)/SUM($C$5:$C$3941)</f>
        <v>0.99947890695965069</v>
      </c>
      <c r="F3616" t="str">
        <f t="shared" si="673"/>
        <v>C</v>
      </c>
      <c r="G3616" s="21">
        <v>1.25</v>
      </c>
      <c r="H3616" s="22">
        <f t="shared" si="674"/>
        <v>0.75</v>
      </c>
      <c r="I3616" s="23">
        <v>0.48076923076923078</v>
      </c>
      <c r="J3616" s="23">
        <v>1.5779160321528161</v>
      </c>
      <c r="K3616" s="24">
        <f t="shared" si="675"/>
        <v>3.2820653468778573</v>
      </c>
      <c r="L3616" t="str">
        <f t="shared" si="676"/>
        <v>Z</v>
      </c>
      <c r="M3616" s="10">
        <f t="shared" si="677"/>
        <v>0.9</v>
      </c>
      <c r="N3616" s="24">
        <f t="shared" si="678"/>
        <v>1.2815515655446006</v>
      </c>
      <c r="O3616" s="25">
        <f t="shared" si="679"/>
        <v>2.8597954582051703</v>
      </c>
      <c r="P3616" s="8">
        <f t="shared" si="680"/>
        <v>4</v>
      </c>
      <c r="Q3616" s="8">
        <f t="shared" si="681"/>
        <v>25</v>
      </c>
      <c r="R3616" s="8">
        <f t="shared" si="682"/>
        <v>81.649658092772611</v>
      </c>
      <c r="S3616" s="8">
        <f t="shared" si="683"/>
        <v>82</v>
      </c>
      <c r="T3616" t="s">
        <v>175</v>
      </c>
    </row>
    <row r="3617" spans="1:20" x14ac:dyDescent="0.35">
      <c r="A3617" s="18" t="s">
        <v>7270</v>
      </c>
      <c r="B3617" s="18" t="s">
        <v>7271</v>
      </c>
      <c r="C3617" s="19">
        <v>31.23</v>
      </c>
      <c r="D3617" s="20">
        <f t="shared" si="672"/>
        <v>3.3880252680248094E-6</v>
      </c>
      <c r="E3617" s="10">
        <f>SUM($C$5:C3617)/SUM($C$5:$C$3941)</f>
        <v>0.99948229498491881</v>
      </c>
      <c r="F3617" t="str">
        <f t="shared" si="673"/>
        <v>C</v>
      </c>
      <c r="G3617" s="21">
        <v>1.6436842105263161</v>
      </c>
      <c r="H3617" s="22">
        <f t="shared" si="674"/>
        <v>0.98621052631578965</v>
      </c>
      <c r="I3617" s="23">
        <v>0.36538461538461542</v>
      </c>
      <c r="J3617" s="23">
        <v>1.7038462389644149</v>
      </c>
      <c r="K3617" s="24">
        <f t="shared" si="675"/>
        <v>4.6631581276920828</v>
      </c>
      <c r="L3617" t="str">
        <f t="shared" si="676"/>
        <v>Z</v>
      </c>
      <c r="M3617" s="10">
        <f t="shared" si="677"/>
        <v>0.9</v>
      </c>
      <c r="N3617" s="24">
        <f t="shared" si="678"/>
        <v>1.2815515655446006</v>
      </c>
      <c r="O3617" s="25">
        <f t="shared" si="679"/>
        <v>3.0880298041096874</v>
      </c>
      <c r="P3617" s="8">
        <f t="shared" si="680"/>
        <v>4</v>
      </c>
      <c r="Q3617" s="8">
        <f t="shared" si="681"/>
        <v>19</v>
      </c>
      <c r="R3617" s="8">
        <f t="shared" si="682"/>
        <v>62.073606883896112</v>
      </c>
      <c r="S3617" s="8">
        <f t="shared" si="683"/>
        <v>63</v>
      </c>
      <c r="T3617" t="s">
        <v>62</v>
      </c>
    </row>
    <row r="3618" spans="1:20" x14ac:dyDescent="0.35">
      <c r="A3618" s="18" t="s">
        <v>7272</v>
      </c>
      <c r="B3618" s="18" t="s">
        <v>7273</v>
      </c>
      <c r="C3618" s="19">
        <v>30.6</v>
      </c>
      <c r="D3618" s="20">
        <f t="shared" si="672"/>
        <v>3.3196789369695541E-6</v>
      </c>
      <c r="E3618" s="10">
        <f>SUM($C$5:C3618)/SUM($C$5:$C$3941)</f>
        <v>0.99948561466385577</v>
      </c>
      <c r="F3618" t="str">
        <f t="shared" si="673"/>
        <v>C</v>
      </c>
      <c r="G3618" s="21">
        <v>0.85</v>
      </c>
      <c r="H3618" s="22">
        <f t="shared" si="674"/>
        <v>0.51</v>
      </c>
      <c r="I3618" s="23">
        <v>0.69230769230769229</v>
      </c>
      <c r="J3618" s="23">
        <v>3.6917420381194161</v>
      </c>
      <c r="K3618" s="24">
        <f t="shared" si="675"/>
        <v>5.3325162772836014</v>
      </c>
      <c r="L3618" t="str">
        <f t="shared" si="676"/>
        <v>Z</v>
      </c>
      <c r="M3618" s="10">
        <f t="shared" si="677"/>
        <v>0.9</v>
      </c>
      <c r="N3618" s="24">
        <f t="shared" si="678"/>
        <v>1.2815515655446006</v>
      </c>
      <c r="O3618" s="25">
        <f t="shared" si="679"/>
        <v>6.6908675102786033</v>
      </c>
      <c r="P3618" s="8">
        <f t="shared" si="680"/>
        <v>9</v>
      </c>
      <c r="Q3618" s="8">
        <f t="shared" si="681"/>
        <v>36</v>
      </c>
      <c r="R3618" s="8">
        <f t="shared" si="682"/>
        <v>118.81770515720092</v>
      </c>
      <c r="S3618" s="8">
        <f t="shared" si="683"/>
        <v>119</v>
      </c>
      <c r="T3618" t="s">
        <v>62</v>
      </c>
    </row>
    <row r="3619" spans="1:20" x14ac:dyDescent="0.35">
      <c r="A3619" s="18" t="s">
        <v>7274</v>
      </c>
      <c r="B3619" s="18" t="s">
        <v>7275</v>
      </c>
      <c r="C3619" s="19">
        <v>30.28</v>
      </c>
      <c r="D3619" s="20">
        <f t="shared" si="672"/>
        <v>3.2849633402430751E-6</v>
      </c>
      <c r="E3619" s="10">
        <f>SUM($C$5:C3619)/SUM($C$5:$C$3941)</f>
        <v>0.99948889962719589</v>
      </c>
      <c r="F3619" t="str">
        <f t="shared" si="673"/>
        <v>C</v>
      </c>
      <c r="G3619" s="21">
        <v>0.50466666666666671</v>
      </c>
      <c r="H3619" s="22">
        <f t="shared" si="674"/>
        <v>0.30280000000000001</v>
      </c>
      <c r="I3619" s="23">
        <v>1.153846153846154</v>
      </c>
      <c r="J3619" s="23">
        <v>4.3538786646905612</v>
      </c>
      <c r="K3619" s="24">
        <f t="shared" si="675"/>
        <v>3.773361509398486</v>
      </c>
      <c r="L3619" t="str">
        <f t="shared" si="676"/>
        <v>Z</v>
      </c>
      <c r="M3619" s="10">
        <f t="shared" si="677"/>
        <v>0.9</v>
      </c>
      <c r="N3619" s="24">
        <f t="shared" si="678"/>
        <v>1.2815515655446006</v>
      </c>
      <c r="O3619" s="25">
        <f t="shared" si="679"/>
        <v>7.8909157250089974</v>
      </c>
      <c r="P3619" s="8">
        <f t="shared" si="680"/>
        <v>11</v>
      </c>
      <c r="Q3619" s="8">
        <f t="shared" si="681"/>
        <v>60.000000000000007</v>
      </c>
      <c r="R3619" s="8">
        <f t="shared" si="682"/>
        <v>199.07314959671652</v>
      </c>
      <c r="S3619" s="8">
        <f t="shared" si="683"/>
        <v>200</v>
      </c>
      <c r="T3619" t="s">
        <v>175</v>
      </c>
    </row>
    <row r="3620" spans="1:20" x14ac:dyDescent="0.35">
      <c r="A3620" s="18" t="s">
        <v>7276</v>
      </c>
      <c r="B3620" s="18" t="s">
        <v>7277</v>
      </c>
      <c r="C3620" s="19">
        <v>30.27</v>
      </c>
      <c r="D3620" s="20">
        <f t="shared" si="672"/>
        <v>3.2838784778453725E-6</v>
      </c>
      <c r="E3620" s="10">
        <f>SUM($C$5:C3620)/SUM($C$5:$C$3941)</f>
        <v>0.9994921835056737</v>
      </c>
      <c r="F3620" t="str">
        <f t="shared" si="673"/>
        <v>C</v>
      </c>
      <c r="G3620" s="21">
        <v>8.2479564032697544E-2</v>
      </c>
      <c r="H3620" s="22">
        <f t="shared" si="674"/>
        <v>4.9487738419618524E-2</v>
      </c>
      <c r="I3620" s="23">
        <v>7.0576923076923066</v>
      </c>
      <c r="J3620" s="23">
        <v>15.98088743460722</v>
      </c>
      <c r="K3620" s="24">
        <f t="shared" si="675"/>
        <v>2.2643219253394431</v>
      </c>
      <c r="L3620" t="str">
        <f t="shared" si="676"/>
        <v>Z</v>
      </c>
      <c r="M3620" s="10">
        <f t="shared" si="677"/>
        <v>0.9</v>
      </c>
      <c r="N3620" s="24">
        <f t="shared" si="678"/>
        <v>1.2815515655446006</v>
      </c>
      <c r="O3620" s="25">
        <f t="shared" si="679"/>
        <v>28.963562301363137</v>
      </c>
      <c r="P3620" s="8">
        <f t="shared" si="680"/>
        <v>44</v>
      </c>
      <c r="Q3620" s="8">
        <f t="shared" si="681"/>
        <v>366.99999999999994</v>
      </c>
      <c r="R3620" s="8">
        <f t="shared" si="682"/>
        <v>1217.8652155697655</v>
      </c>
      <c r="S3620" s="8">
        <f t="shared" si="683"/>
        <v>1218</v>
      </c>
      <c r="T3620" t="s">
        <v>62</v>
      </c>
    </row>
    <row r="3621" spans="1:20" x14ac:dyDescent="0.35">
      <c r="A3621" s="18" t="s">
        <v>7278</v>
      </c>
      <c r="B3621" s="18" t="s">
        <v>7279</v>
      </c>
      <c r="C3621" s="19">
        <v>30</v>
      </c>
      <c r="D3621" s="20">
        <f t="shared" si="672"/>
        <v>3.2545871931074056E-6</v>
      </c>
      <c r="E3621" s="10">
        <f>SUM($C$5:C3621)/SUM($C$5:$C$3941)</f>
        <v>0.99949543809286678</v>
      </c>
      <c r="F3621" t="str">
        <f t="shared" si="673"/>
        <v>C</v>
      </c>
      <c r="G3621" s="21">
        <v>3.75</v>
      </c>
      <c r="H3621" s="22">
        <f t="shared" si="674"/>
        <v>2.25</v>
      </c>
      <c r="I3621" s="23">
        <v>0.15384615384615391</v>
      </c>
      <c r="J3621" s="23">
        <v>0.45952300011204639</v>
      </c>
      <c r="K3621" s="24">
        <f t="shared" si="675"/>
        <v>2.9868995007283003</v>
      </c>
      <c r="L3621" t="str">
        <f t="shared" si="676"/>
        <v>Z</v>
      </c>
      <c r="M3621" s="10">
        <f t="shared" si="677"/>
        <v>0.9</v>
      </c>
      <c r="N3621" s="24">
        <f t="shared" si="678"/>
        <v>1.2815515655446006</v>
      </c>
      <c r="O3621" s="25">
        <f t="shared" si="679"/>
        <v>0.83283378955742426</v>
      </c>
      <c r="P3621" s="8">
        <f t="shared" si="680"/>
        <v>2</v>
      </c>
      <c r="Q3621" s="8">
        <f t="shared" si="681"/>
        <v>8.0000000000000036</v>
      </c>
      <c r="R3621" s="8">
        <f t="shared" si="682"/>
        <v>26.666666666666671</v>
      </c>
      <c r="S3621" s="8">
        <f t="shared" si="683"/>
        <v>27</v>
      </c>
      <c r="T3621" t="s">
        <v>62</v>
      </c>
    </row>
    <row r="3622" spans="1:20" x14ac:dyDescent="0.35">
      <c r="A3622" s="18" t="s">
        <v>7280</v>
      </c>
      <c r="B3622" s="18" t="s">
        <v>7281</v>
      </c>
      <c r="C3622" s="19">
        <v>30</v>
      </c>
      <c r="D3622" s="20">
        <f t="shared" si="672"/>
        <v>3.2545871931074056E-6</v>
      </c>
      <c r="E3622" s="10">
        <f>SUM($C$5:C3622)/SUM($C$5:$C$3941)</f>
        <v>0.99949869268005997</v>
      </c>
      <c r="F3622" t="str">
        <f t="shared" si="673"/>
        <v>C</v>
      </c>
      <c r="G3622" s="21">
        <v>3.75</v>
      </c>
      <c r="H3622" s="22">
        <f t="shared" si="674"/>
        <v>2.25</v>
      </c>
      <c r="I3622" s="23">
        <v>0.15384615384615391</v>
      </c>
      <c r="J3622" s="23">
        <v>0.63815344471727564</v>
      </c>
      <c r="K3622" s="24">
        <f t="shared" si="675"/>
        <v>4.1479973906622902</v>
      </c>
      <c r="L3622" t="str">
        <f t="shared" si="676"/>
        <v>Z</v>
      </c>
      <c r="M3622" s="10">
        <f t="shared" si="677"/>
        <v>0.9</v>
      </c>
      <c r="N3622" s="24">
        <f t="shared" si="678"/>
        <v>1.2815515655446006</v>
      </c>
      <c r="O3622" s="25">
        <f t="shared" si="679"/>
        <v>1.1565813932130102</v>
      </c>
      <c r="P3622" s="8">
        <f t="shared" si="680"/>
        <v>2</v>
      </c>
      <c r="Q3622" s="8">
        <f t="shared" si="681"/>
        <v>8.0000000000000036</v>
      </c>
      <c r="R3622" s="8">
        <f t="shared" si="682"/>
        <v>26.666666666666671</v>
      </c>
      <c r="S3622" s="8">
        <f t="shared" si="683"/>
        <v>27</v>
      </c>
      <c r="T3622" t="s">
        <v>62</v>
      </c>
    </row>
    <row r="3623" spans="1:20" x14ac:dyDescent="0.35">
      <c r="A3623" s="18" t="s">
        <v>7282</v>
      </c>
      <c r="B3623" s="18" t="s">
        <v>7283</v>
      </c>
      <c r="C3623" s="19">
        <v>30</v>
      </c>
      <c r="D3623" s="20">
        <f t="shared" si="672"/>
        <v>3.2545871931074056E-6</v>
      </c>
      <c r="E3623" s="10">
        <f>SUM($C$5:C3623)/SUM($C$5:$C$3941)</f>
        <v>0.99950194726725305</v>
      </c>
      <c r="F3623" t="str">
        <f t="shared" si="673"/>
        <v>C</v>
      </c>
      <c r="G3623" s="21">
        <v>3.75</v>
      </c>
      <c r="H3623" s="22">
        <f t="shared" si="674"/>
        <v>2.25</v>
      </c>
      <c r="I3623" s="23">
        <v>0.15384615384615391</v>
      </c>
      <c r="J3623" s="23">
        <v>0.50037693182888199</v>
      </c>
      <c r="K3623" s="24">
        <f t="shared" si="675"/>
        <v>3.2524500568877315</v>
      </c>
      <c r="L3623" t="str">
        <f t="shared" si="676"/>
        <v>Z</v>
      </c>
      <c r="M3623" s="10">
        <f t="shared" si="677"/>
        <v>0.9</v>
      </c>
      <c r="N3623" s="24">
        <f t="shared" si="678"/>
        <v>1.2815515655446006</v>
      </c>
      <c r="O3623" s="25">
        <f t="shared" si="679"/>
        <v>0.9068769490113715</v>
      </c>
      <c r="P3623" s="8">
        <f t="shared" si="680"/>
        <v>2</v>
      </c>
      <c r="Q3623" s="8">
        <f t="shared" si="681"/>
        <v>8.0000000000000036</v>
      </c>
      <c r="R3623" s="8">
        <f t="shared" si="682"/>
        <v>26.666666666666671</v>
      </c>
      <c r="S3623" s="8">
        <f t="shared" si="683"/>
        <v>27</v>
      </c>
      <c r="T3623" t="s">
        <v>175</v>
      </c>
    </row>
    <row r="3624" spans="1:20" x14ac:dyDescent="0.35">
      <c r="A3624" s="18" t="s">
        <v>7284</v>
      </c>
      <c r="B3624" s="18" t="s">
        <v>7285</v>
      </c>
      <c r="C3624" s="19">
        <v>30</v>
      </c>
      <c r="D3624" s="20">
        <f t="shared" si="672"/>
        <v>3.2545871931074056E-6</v>
      </c>
      <c r="E3624" s="10">
        <f>SUM($C$5:C3624)/SUM($C$5:$C$3941)</f>
        <v>0.99950520185444613</v>
      </c>
      <c r="F3624" t="str">
        <f t="shared" si="673"/>
        <v>C</v>
      </c>
      <c r="G3624" s="21">
        <v>3.75</v>
      </c>
      <c r="H3624" s="22">
        <f t="shared" si="674"/>
        <v>2.25</v>
      </c>
      <c r="I3624" s="23">
        <v>0.15384615384615391</v>
      </c>
      <c r="J3624" s="23">
        <v>0.50037693182888199</v>
      </c>
      <c r="K3624" s="24">
        <f t="shared" si="675"/>
        <v>3.2524500568877315</v>
      </c>
      <c r="L3624" t="str">
        <f t="shared" si="676"/>
        <v>Z</v>
      </c>
      <c r="M3624" s="10">
        <f t="shared" si="677"/>
        <v>0.9</v>
      </c>
      <c r="N3624" s="24">
        <f t="shared" si="678"/>
        <v>1.2815515655446006</v>
      </c>
      <c r="O3624" s="25">
        <f t="shared" si="679"/>
        <v>0.9068769490113715</v>
      </c>
      <c r="P3624" s="8">
        <f t="shared" si="680"/>
        <v>2</v>
      </c>
      <c r="Q3624" s="8">
        <f t="shared" si="681"/>
        <v>8.0000000000000036</v>
      </c>
      <c r="R3624" s="8">
        <f t="shared" si="682"/>
        <v>26.666666666666671</v>
      </c>
      <c r="S3624" s="8">
        <f t="shared" si="683"/>
        <v>27</v>
      </c>
      <c r="T3624" t="s">
        <v>175</v>
      </c>
    </row>
    <row r="3625" spans="1:20" x14ac:dyDescent="0.35">
      <c r="A3625" s="18" t="s">
        <v>7286</v>
      </c>
      <c r="B3625" s="18" t="s">
        <v>7287</v>
      </c>
      <c r="C3625" s="19">
        <v>30</v>
      </c>
      <c r="D3625" s="20">
        <f t="shared" si="672"/>
        <v>3.2545871931074056E-6</v>
      </c>
      <c r="E3625" s="10">
        <f>SUM($C$5:C3625)/SUM($C$5:$C$3941)</f>
        <v>0.99950845644163921</v>
      </c>
      <c r="F3625" t="str">
        <f t="shared" si="673"/>
        <v>C</v>
      </c>
      <c r="G3625" s="21">
        <v>1.25</v>
      </c>
      <c r="H3625" s="22">
        <f t="shared" si="674"/>
        <v>0.75</v>
      </c>
      <c r="I3625" s="23">
        <v>0.46153846153846162</v>
      </c>
      <c r="J3625" s="23">
        <v>3.328201177351374</v>
      </c>
      <c r="K3625" s="24">
        <f t="shared" si="675"/>
        <v>7.2111025509279756</v>
      </c>
      <c r="L3625" t="str">
        <f t="shared" si="676"/>
        <v>Z</v>
      </c>
      <c r="M3625" s="10">
        <f t="shared" si="677"/>
        <v>0.9</v>
      </c>
      <c r="N3625" s="24">
        <f t="shared" si="678"/>
        <v>1.2815515655446006</v>
      </c>
      <c r="O3625" s="25">
        <f t="shared" si="679"/>
        <v>6.0319905603575084</v>
      </c>
      <c r="P3625" s="8">
        <f t="shared" si="680"/>
        <v>7</v>
      </c>
      <c r="Q3625" s="8">
        <f t="shared" si="681"/>
        <v>24.000000000000004</v>
      </c>
      <c r="R3625" s="8">
        <f t="shared" si="682"/>
        <v>80</v>
      </c>
      <c r="S3625" s="8">
        <f t="shared" si="683"/>
        <v>80</v>
      </c>
      <c r="T3625" t="s">
        <v>175</v>
      </c>
    </row>
    <row r="3626" spans="1:20" x14ac:dyDescent="0.35">
      <c r="A3626" s="18" t="s">
        <v>7288</v>
      </c>
      <c r="B3626" s="18" t="s">
        <v>7289</v>
      </c>
      <c r="C3626" s="19">
        <v>29.75</v>
      </c>
      <c r="D3626" s="20">
        <f t="shared" si="672"/>
        <v>3.2274656331648442E-6</v>
      </c>
      <c r="E3626" s="10">
        <f>SUM($C$5:C3626)/SUM($C$5:$C$3941)</f>
        <v>0.99951168390727241</v>
      </c>
      <c r="F3626" t="str">
        <f t="shared" si="673"/>
        <v>C</v>
      </c>
      <c r="G3626" s="21">
        <v>5.95</v>
      </c>
      <c r="H3626" s="22">
        <f t="shared" si="674"/>
        <v>3.57</v>
      </c>
      <c r="I3626" s="23">
        <v>9.6153846153846159E-2</v>
      </c>
      <c r="J3626" s="23">
        <v>0.40870984888200612</v>
      </c>
      <c r="K3626" s="24">
        <f t="shared" si="675"/>
        <v>4.250582428372863</v>
      </c>
      <c r="L3626" t="str">
        <f t="shared" si="676"/>
        <v>Z</v>
      </c>
      <c r="M3626" s="10">
        <f t="shared" si="677"/>
        <v>0.9</v>
      </c>
      <c r="N3626" s="24">
        <f t="shared" si="678"/>
        <v>1.2815515655446006</v>
      </c>
      <c r="O3626" s="25">
        <f t="shared" si="679"/>
        <v>0.74074066410352923</v>
      </c>
      <c r="P3626" s="8">
        <f t="shared" si="680"/>
        <v>1</v>
      </c>
      <c r="Q3626" s="8">
        <f t="shared" si="681"/>
        <v>5</v>
      </c>
      <c r="R3626" s="8">
        <f t="shared" si="682"/>
        <v>16.736548175114461</v>
      </c>
      <c r="S3626" s="8">
        <f t="shared" si="683"/>
        <v>17</v>
      </c>
      <c r="T3626" t="s">
        <v>62</v>
      </c>
    </row>
    <row r="3627" spans="1:20" x14ac:dyDescent="0.35">
      <c r="A3627" s="18" t="s">
        <v>7290</v>
      </c>
      <c r="B3627" s="18" t="s">
        <v>7291</v>
      </c>
      <c r="C3627" s="19">
        <v>29.75</v>
      </c>
      <c r="D3627" s="20">
        <f t="shared" si="672"/>
        <v>3.2274656331648442E-6</v>
      </c>
      <c r="E3627" s="10">
        <f>SUM($C$5:C3627)/SUM($C$5:$C$3941)</f>
        <v>0.9995149113729056</v>
      </c>
      <c r="F3627" t="str">
        <f t="shared" si="673"/>
        <v>C</v>
      </c>
      <c r="G3627" s="21">
        <v>5.95</v>
      </c>
      <c r="H3627" s="22">
        <f t="shared" si="674"/>
        <v>3.57</v>
      </c>
      <c r="I3627" s="23">
        <v>9.6153846153846159E-2</v>
      </c>
      <c r="J3627" s="23">
        <v>0.40870984888200612</v>
      </c>
      <c r="K3627" s="24">
        <f t="shared" si="675"/>
        <v>4.250582428372863</v>
      </c>
      <c r="L3627" t="str">
        <f t="shared" si="676"/>
        <v>Z</v>
      </c>
      <c r="M3627" s="10">
        <f t="shared" si="677"/>
        <v>0.9</v>
      </c>
      <c r="N3627" s="24">
        <f t="shared" si="678"/>
        <v>1.2815515655446006</v>
      </c>
      <c r="O3627" s="25">
        <f t="shared" si="679"/>
        <v>0.74074066410352923</v>
      </c>
      <c r="P3627" s="8">
        <f t="shared" si="680"/>
        <v>1</v>
      </c>
      <c r="Q3627" s="8">
        <f t="shared" si="681"/>
        <v>5</v>
      </c>
      <c r="R3627" s="8">
        <f t="shared" si="682"/>
        <v>16.736548175114461</v>
      </c>
      <c r="S3627" s="8">
        <f t="shared" si="683"/>
        <v>17</v>
      </c>
      <c r="T3627" t="s">
        <v>175</v>
      </c>
    </row>
    <row r="3628" spans="1:20" x14ac:dyDescent="0.35">
      <c r="A3628" s="18" t="s">
        <v>7292</v>
      </c>
      <c r="B3628" s="18" t="s">
        <v>7293</v>
      </c>
      <c r="C3628" s="19">
        <v>29.7</v>
      </c>
      <c r="D3628" s="20">
        <f t="shared" si="672"/>
        <v>3.2220413211763316E-6</v>
      </c>
      <c r="E3628" s="10">
        <f>SUM($C$5:C3628)/SUM($C$5:$C$3941)</f>
        <v>0.99951813341422668</v>
      </c>
      <c r="F3628" t="str">
        <f t="shared" si="673"/>
        <v>C</v>
      </c>
      <c r="G3628" s="21">
        <v>4.95</v>
      </c>
      <c r="H3628" s="22">
        <f t="shared" si="674"/>
        <v>2.97</v>
      </c>
      <c r="I3628" s="23">
        <v>0.1153846153846154</v>
      </c>
      <c r="J3628" s="23">
        <v>0.58255172803546296</v>
      </c>
      <c r="K3628" s="24">
        <f t="shared" si="675"/>
        <v>5.0487816429740118</v>
      </c>
      <c r="L3628" t="str">
        <f t="shared" si="676"/>
        <v>Z</v>
      </c>
      <c r="M3628" s="10">
        <f t="shared" si="677"/>
        <v>0.9</v>
      </c>
      <c r="N3628" s="24">
        <f t="shared" si="678"/>
        <v>1.2815515655446006</v>
      </c>
      <c r="O3628" s="25">
        <f t="shared" si="679"/>
        <v>1.0558095310891968</v>
      </c>
      <c r="P3628" s="8">
        <f t="shared" si="680"/>
        <v>2</v>
      </c>
      <c r="Q3628" s="8">
        <f t="shared" si="681"/>
        <v>6.0000000000000009</v>
      </c>
      <c r="R3628" s="8">
        <f t="shared" si="682"/>
        <v>20.100756305184245</v>
      </c>
      <c r="S3628" s="8">
        <f t="shared" si="683"/>
        <v>21</v>
      </c>
      <c r="T3628" t="s">
        <v>62</v>
      </c>
    </row>
    <row r="3629" spans="1:20" x14ac:dyDescent="0.35">
      <c r="A3629" s="18" t="s">
        <v>7294</v>
      </c>
      <c r="B3629" s="18" t="s">
        <v>6890</v>
      </c>
      <c r="C3629" s="19">
        <v>29.7</v>
      </c>
      <c r="D3629" s="20">
        <f t="shared" si="672"/>
        <v>3.2220413211763316E-6</v>
      </c>
      <c r="E3629" s="10">
        <f>SUM($C$5:C3629)/SUM($C$5:$C$3941)</f>
        <v>0.99952135545554777</v>
      </c>
      <c r="F3629" t="str">
        <f t="shared" si="673"/>
        <v>C</v>
      </c>
      <c r="G3629" s="21">
        <v>1.65</v>
      </c>
      <c r="H3629" s="22">
        <f t="shared" si="674"/>
        <v>0.98999999999999988</v>
      </c>
      <c r="I3629" s="23">
        <v>0.34615384615384609</v>
      </c>
      <c r="J3629" s="23">
        <v>1.296822895744093</v>
      </c>
      <c r="K3629" s="24">
        <f t="shared" si="675"/>
        <v>3.7463772543718252</v>
      </c>
      <c r="L3629" t="str">
        <f t="shared" si="676"/>
        <v>Z</v>
      </c>
      <c r="M3629" s="10">
        <f t="shared" si="677"/>
        <v>0.9</v>
      </c>
      <c r="N3629" s="24">
        <f t="shared" si="678"/>
        <v>1.2815515655446006</v>
      </c>
      <c r="O3629" s="25">
        <f t="shared" si="679"/>
        <v>2.3503457419629439</v>
      </c>
      <c r="P3629" s="8">
        <f t="shared" si="680"/>
        <v>4</v>
      </c>
      <c r="Q3629" s="8">
        <f t="shared" si="681"/>
        <v>17.999999999999996</v>
      </c>
      <c r="R3629" s="8">
        <f t="shared" si="682"/>
        <v>60.302268915552723</v>
      </c>
      <c r="S3629" s="8">
        <f t="shared" si="683"/>
        <v>61</v>
      </c>
      <c r="T3629" t="s">
        <v>62</v>
      </c>
    </row>
    <row r="3630" spans="1:20" x14ac:dyDescent="0.35">
      <c r="A3630" s="18" t="s">
        <v>7295</v>
      </c>
      <c r="B3630" s="18" t="s">
        <v>7296</v>
      </c>
      <c r="C3630" s="19">
        <v>29.64</v>
      </c>
      <c r="D3630" s="20">
        <f t="shared" si="672"/>
        <v>3.2155321467901169E-6</v>
      </c>
      <c r="E3630" s="10">
        <f>SUM($C$5:C3630)/SUM($C$5:$C$3941)</f>
        <v>0.99952457098769465</v>
      </c>
      <c r="F3630" t="str">
        <f t="shared" si="673"/>
        <v>C</v>
      </c>
      <c r="G3630" s="21">
        <v>0.38</v>
      </c>
      <c r="H3630" s="22">
        <f t="shared" si="674"/>
        <v>0.22799999999999998</v>
      </c>
      <c r="I3630" s="23">
        <v>1.5</v>
      </c>
      <c r="J3630" s="23">
        <v>10.81665382639197</v>
      </c>
      <c r="K3630" s="24">
        <f t="shared" si="675"/>
        <v>7.21110255092798</v>
      </c>
      <c r="L3630" t="str">
        <f t="shared" si="676"/>
        <v>Z</v>
      </c>
      <c r="M3630" s="10">
        <f t="shared" si="677"/>
        <v>0.9</v>
      </c>
      <c r="N3630" s="24">
        <f t="shared" si="678"/>
        <v>1.2815515655446006</v>
      </c>
      <c r="O3630" s="25">
        <f t="shared" si="679"/>
        <v>19.603969321161909</v>
      </c>
      <c r="P3630" s="8">
        <f t="shared" si="680"/>
        <v>23</v>
      </c>
      <c r="Q3630" s="8">
        <f t="shared" si="681"/>
        <v>78</v>
      </c>
      <c r="R3630" s="8">
        <f t="shared" si="682"/>
        <v>261.57418189029846</v>
      </c>
      <c r="S3630" s="8">
        <f t="shared" si="683"/>
        <v>262</v>
      </c>
      <c r="T3630" t="s">
        <v>175</v>
      </c>
    </row>
    <row r="3631" spans="1:20" x14ac:dyDescent="0.35">
      <c r="A3631" s="18" t="s">
        <v>7297</v>
      </c>
      <c r="B3631" s="18" t="s">
        <v>7298</v>
      </c>
      <c r="C3631" s="19">
        <v>29.63</v>
      </c>
      <c r="D3631" s="20">
        <f t="shared" si="672"/>
        <v>3.2144472843924144E-6</v>
      </c>
      <c r="E3631" s="10">
        <f>SUM($C$5:C3631)/SUM($C$5:$C$3941)</f>
        <v>0.99952778543497911</v>
      </c>
      <c r="F3631" t="str">
        <f t="shared" si="673"/>
        <v>C</v>
      </c>
      <c r="G3631" s="21">
        <v>2.9630000000000001</v>
      </c>
      <c r="H3631" s="22">
        <f t="shared" si="674"/>
        <v>1.7778</v>
      </c>
      <c r="I3631" s="23">
        <v>0.19230769230769229</v>
      </c>
      <c r="J3631" s="23">
        <v>0.48662348204027461</v>
      </c>
      <c r="K3631" s="24">
        <f t="shared" si="675"/>
        <v>2.5304421066094283</v>
      </c>
      <c r="L3631" t="str">
        <f t="shared" si="676"/>
        <v>Z</v>
      </c>
      <c r="M3631" s="10">
        <f t="shared" si="677"/>
        <v>0.9</v>
      </c>
      <c r="N3631" s="24">
        <f t="shared" si="678"/>
        <v>1.2815515655446006</v>
      </c>
      <c r="O3631" s="25">
        <f t="shared" si="679"/>
        <v>0.88195036709024743</v>
      </c>
      <c r="P3631" s="8">
        <f t="shared" si="680"/>
        <v>2</v>
      </c>
      <c r="Q3631" s="8">
        <f t="shared" si="681"/>
        <v>10</v>
      </c>
      <c r="R3631" s="8">
        <f t="shared" si="682"/>
        <v>33.54081003308923</v>
      </c>
      <c r="S3631" s="8">
        <f t="shared" si="683"/>
        <v>34</v>
      </c>
      <c r="T3631" t="s">
        <v>62</v>
      </c>
    </row>
    <row r="3632" spans="1:20" x14ac:dyDescent="0.35">
      <c r="A3632" s="18" t="s">
        <v>7299</v>
      </c>
      <c r="B3632" s="18" t="s">
        <v>7300</v>
      </c>
      <c r="C3632" s="19">
        <v>29.61</v>
      </c>
      <c r="D3632" s="20">
        <f t="shared" si="672"/>
        <v>3.2122775595970093E-6</v>
      </c>
      <c r="E3632" s="10">
        <f>SUM($C$5:C3632)/SUM($C$5:$C$3941)</f>
        <v>0.99953099771253862</v>
      </c>
      <c r="F3632" t="str">
        <f t="shared" si="673"/>
        <v>C</v>
      </c>
      <c r="G3632" s="21">
        <v>2.9610000000000012</v>
      </c>
      <c r="H3632" s="22">
        <f t="shared" si="674"/>
        <v>1.7766000000000006</v>
      </c>
      <c r="I3632" s="23">
        <v>0.19230769230769229</v>
      </c>
      <c r="J3632" s="23">
        <v>0.86406384882231291</v>
      </c>
      <c r="K3632" s="24">
        <f t="shared" si="675"/>
        <v>4.4931320138760276</v>
      </c>
      <c r="L3632" t="str">
        <f t="shared" si="676"/>
        <v>Z</v>
      </c>
      <c r="M3632" s="10">
        <f t="shared" si="677"/>
        <v>0.9</v>
      </c>
      <c r="N3632" s="24">
        <f t="shared" si="678"/>
        <v>1.2815515655446006</v>
      </c>
      <c r="O3632" s="25">
        <f t="shared" si="679"/>
        <v>1.5660186094249764</v>
      </c>
      <c r="P3632" s="8">
        <f t="shared" si="680"/>
        <v>2</v>
      </c>
      <c r="Q3632" s="8">
        <f t="shared" si="681"/>
        <v>10</v>
      </c>
      <c r="R3632" s="8">
        <f t="shared" si="682"/>
        <v>33.55213564882078</v>
      </c>
      <c r="S3632" s="8">
        <f t="shared" si="683"/>
        <v>34</v>
      </c>
      <c r="T3632" t="s">
        <v>62</v>
      </c>
    </row>
    <row r="3633" spans="1:20" x14ac:dyDescent="0.35">
      <c r="A3633" s="18" t="s">
        <v>7301</v>
      </c>
      <c r="B3633" s="18" t="s">
        <v>7302</v>
      </c>
      <c r="C3633" s="19">
        <v>29.5</v>
      </c>
      <c r="D3633" s="20">
        <f t="shared" si="672"/>
        <v>3.2003440732222824E-6</v>
      </c>
      <c r="E3633" s="10">
        <f>SUM($C$5:C3633)/SUM($C$5:$C$3941)</f>
        <v>0.99953419805661181</v>
      </c>
      <c r="F3633" t="str">
        <f t="shared" si="673"/>
        <v>C</v>
      </c>
      <c r="G3633" s="21">
        <v>2.95</v>
      </c>
      <c r="H3633" s="22">
        <f t="shared" si="674"/>
        <v>1.77</v>
      </c>
      <c r="I3633" s="23">
        <v>0.19230769230769229</v>
      </c>
      <c r="J3633" s="23">
        <v>0.88646602930746221</v>
      </c>
      <c r="K3633" s="24">
        <f t="shared" si="675"/>
        <v>4.6096233523988035</v>
      </c>
      <c r="L3633" t="str">
        <f t="shared" si="676"/>
        <v>Z</v>
      </c>
      <c r="M3633" s="10">
        <f t="shared" si="677"/>
        <v>0.9</v>
      </c>
      <c r="N3633" s="24">
        <f t="shared" si="678"/>
        <v>1.2815515655446006</v>
      </c>
      <c r="O3633" s="25">
        <f t="shared" si="679"/>
        <v>1.6066200436584035</v>
      </c>
      <c r="P3633" s="8">
        <f t="shared" si="680"/>
        <v>2</v>
      </c>
      <c r="Q3633" s="8">
        <f t="shared" si="681"/>
        <v>10</v>
      </c>
      <c r="R3633" s="8">
        <f t="shared" si="682"/>
        <v>33.614632272640719</v>
      </c>
      <c r="S3633" s="8">
        <f t="shared" si="683"/>
        <v>34</v>
      </c>
      <c r="T3633" t="s">
        <v>62</v>
      </c>
    </row>
    <row r="3634" spans="1:20" x14ac:dyDescent="0.35">
      <c r="A3634" s="18" t="s">
        <v>7303</v>
      </c>
      <c r="B3634" s="18" t="s">
        <v>7304</v>
      </c>
      <c r="C3634" s="19">
        <v>29.31</v>
      </c>
      <c r="D3634" s="20">
        <f t="shared" si="672"/>
        <v>3.1797316876659353E-6</v>
      </c>
      <c r="E3634" s="10">
        <f>SUM($C$5:C3634)/SUM($C$5:$C$3941)</f>
        <v>0.99953737778829954</v>
      </c>
      <c r="F3634" t="str">
        <f t="shared" si="673"/>
        <v>C</v>
      </c>
      <c r="G3634" s="21">
        <v>5.8620000000000001</v>
      </c>
      <c r="H3634" s="22">
        <f t="shared" si="674"/>
        <v>3.5171999999999999</v>
      </c>
      <c r="I3634" s="23">
        <v>9.6153846153846159E-2</v>
      </c>
      <c r="J3634" s="23">
        <v>0.35753049422202099</v>
      </c>
      <c r="K3634" s="24">
        <f t="shared" si="675"/>
        <v>3.718317139909018</v>
      </c>
      <c r="L3634" t="str">
        <f t="shared" si="676"/>
        <v>Z</v>
      </c>
      <c r="M3634" s="10">
        <f t="shared" si="677"/>
        <v>0.9</v>
      </c>
      <c r="N3634" s="24">
        <f t="shared" si="678"/>
        <v>1.2815515655446006</v>
      </c>
      <c r="O3634" s="25">
        <f t="shared" si="679"/>
        <v>0.64798383609233978</v>
      </c>
      <c r="P3634" s="8">
        <f t="shared" si="680"/>
        <v>1</v>
      </c>
      <c r="Q3634" s="8">
        <f t="shared" si="681"/>
        <v>5</v>
      </c>
      <c r="R3634" s="8">
        <f t="shared" si="682"/>
        <v>16.861704255409848</v>
      </c>
      <c r="S3634" s="8">
        <f t="shared" si="683"/>
        <v>17</v>
      </c>
      <c r="T3634" t="s">
        <v>175</v>
      </c>
    </row>
    <row r="3635" spans="1:20" x14ac:dyDescent="0.35">
      <c r="A3635" s="18" t="s">
        <v>7305</v>
      </c>
      <c r="B3635" s="18" t="s">
        <v>7306</v>
      </c>
      <c r="C3635" s="19">
        <v>29.29</v>
      </c>
      <c r="D3635" s="20">
        <f t="shared" si="672"/>
        <v>3.1775619628705302E-6</v>
      </c>
      <c r="E3635" s="10">
        <f>SUM($C$5:C3635)/SUM($C$5:$C$3941)</f>
        <v>0.99954055535026232</v>
      </c>
      <c r="F3635" t="str">
        <f t="shared" si="673"/>
        <v>C</v>
      </c>
      <c r="G3635" s="21">
        <v>0.28999999999999998</v>
      </c>
      <c r="H3635" s="22">
        <f t="shared" si="674"/>
        <v>0.17399999999999999</v>
      </c>
      <c r="I3635" s="23">
        <v>1.9423076923076921</v>
      </c>
      <c r="J3635" s="23">
        <v>3.769919443350406</v>
      </c>
      <c r="K3635" s="24">
        <f t="shared" si="675"/>
        <v>1.9409486242992191</v>
      </c>
      <c r="L3635" t="str">
        <f t="shared" si="676"/>
        <v>Y</v>
      </c>
      <c r="M3635" s="10">
        <f t="shared" si="677"/>
        <v>0.9</v>
      </c>
      <c r="N3635" s="24">
        <f t="shared" si="678"/>
        <v>1.2815515655446006</v>
      </c>
      <c r="O3635" s="25">
        <f t="shared" si="679"/>
        <v>6.8325552705004338</v>
      </c>
      <c r="P3635" s="8">
        <f t="shared" si="680"/>
        <v>11</v>
      </c>
      <c r="Q3635" s="8">
        <f t="shared" si="681"/>
        <v>100.99999999999999</v>
      </c>
      <c r="R3635" s="8">
        <f t="shared" si="682"/>
        <v>340.7226937305299</v>
      </c>
      <c r="S3635" s="8">
        <f t="shared" si="683"/>
        <v>341</v>
      </c>
      <c r="T3635" t="s">
        <v>62</v>
      </c>
    </row>
    <row r="3636" spans="1:20" x14ac:dyDescent="0.35">
      <c r="A3636" s="18" t="s">
        <v>7307</v>
      </c>
      <c r="B3636" s="18" t="s">
        <v>7308</v>
      </c>
      <c r="C3636" s="19">
        <v>29.25</v>
      </c>
      <c r="D3636" s="20">
        <f t="shared" si="672"/>
        <v>3.1732225132797206E-6</v>
      </c>
      <c r="E3636" s="10">
        <f>SUM($C$5:C3636)/SUM($C$5:$C$3941)</f>
        <v>0.99954372857277562</v>
      </c>
      <c r="F3636" t="str">
        <f t="shared" si="673"/>
        <v>C</v>
      </c>
      <c r="G3636" s="21">
        <v>1.95</v>
      </c>
      <c r="H3636" s="22">
        <f t="shared" si="674"/>
        <v>1.17</v>
      </c>
      <c r="I3636" s="23">
        <v>0.28846153846153838</v>
      </c>
      <c r="J3636" s="23">
        <v>1.9436829651668861</v>
      </c>
      <c r="K3636" s="24">
        <f t="shared" si="675"/>
        <v>6.7381009459118735</v>
      </c>
      <c r="L3636" t="str">
        <f t="shared" si="676"/>
        <v>Z</v>
      </c>
      <c r="M3636" s="10">
        <f t="shared" si="677"/>
        <v>0.9</v>
      </c>
      <c r="N3636" s="24">
        <f t="shared" si="678"/>
        <v>1.2815515655446006</v>
      </c>
      <c r="O3636" s="25">
        <f t="shared" si="679"/>
        <v>3.5227069138725202</v>
      </c>
      <c r="P3636" s="8">
        <f t="shared" si="680"/>
        <v>5</v>
      </c>
      <c r="Q3636" s="8">
        <f t="shared" si="681"/>
        <v>14.999999999999996</v>
      </c>
      <c r="R3636" s="8">
        <f t="shared" si="682"/>
        <v>50.636968354183324</v>
      </c>
      <c r="S3636" s="8">
        <f t="shared" si="683"/>
        <v>51</v>
      </c>
      <c r="T3636" t="s">
        <v>175</v>
      </c>
    </row>
    <row r="3637" spans="1:20" x14ac:dyDescent="0.35">
      <c r="A3637" s="18" t="s">
        <v>7309</v>
      </c>
      <c r="B3637" s="18" t="s">
        <v>7310</v>
      </c>
      <c r="C3637" s="19">
        <v>28.86</v>
      </c>
      <c r="D3637" s="20">
        <f t="shared" si="672"/>
        <v>3.1309128797693242E-6</v>
      </c>
      <c r="E3637" s="10">
        <f>SUM($C$5:C3637)/SUM($C$5:$C$3941)</f>
        <v>0.99954685948565536</v>
      </c>
      <c r="F3637" t="str">
        <f t="shared" si="673"/>
        <v>C</v>
      </c>
      <c r="G3637" s="21">
        <v>1.2024999999999999</v>
      </c>
      <c r="H3637" s="22">
        <f t="shared" si="674"/>
        <v>0.72149999999999992</v>
      </c>
      <c r="I3637" s="23">
        <v>0.46153846153846162</v>
      </c>
      <c r="J3637" s="23">
        <v>1.461419380716857</v>
      </c>
      <c r="K3637" s="24">
        <f t="shared" si="675"/>
        <v>3.1664086582198561</v>
      </c>
      <c r="L3637" t="str">
        <f t="shared" si="676"/>
        <v>Z</v>
      </c>
      <c r="M3637" s="10">
        <f t="shared" si="677"/>
        <v>0.9</v>
      </c>
      <c r="N3637" s="24">
        <f t="shared" si="678"/>
        <v>1.2815515655446006</v>
      </c>
      <c r="O3637" s="25">
        <f t="shared" si="679"/>
        <v>2.6486583711333527</v>
      </c>
      <c r="P3637" s="8">
        <f t="shared" si="680"/>
        <v>4</v>
      </c>
      <c r="Q3637" s="8">
        <f t="shared" si="681"/>
        <v>24.000000000000004</v>
      </c>
      <c r="R3637" s="8">
        <f t="shared" si="682"/>
        <v>81.564739028618575</v>
      </c>
      <c r="S3637" s="8">
        <f t="shared" si="683"/>
        <v>82</v>
      </c>
      <c r="T3637" t="s">
        <v>62</v>
      </c>
    </row>
    <row r="3638" spans="1:20" x14ac:dyDescent="0.35">
      <c r="A3638" s="18" t="s">
        <v>7311</v>
      </c>
      <c r="B3638" s="18" t="s">
        <v>7312</v>
      </c>
      <c r="C3638" s="19">
        <v>28.75</v>
      </c>
      <c r="D3638" s="20">
        <f t="shared" si="672"/>
        <v>3.1189793933945973E-6</v>
      </c>
      <c r="E3638" s="10">
        <f>SUM($C$5:C3638)/SUM($C$5:$C$3941)</f>
        <v>0.99954997846504878</v>
      </c>
      <c r="F3638" t="str">
        <f t="shared" si="673"/>
        <v>C</v>
      </c>
      <c r="G3638" s="21">
        <v>1.25</v>
      </c>
      <c r="H3638" s="22">
        <f t="shared" si="674"/>
        <v>0.75</v>
      </c>
      <c r="I3638" s="23">
        <v>0.44230769230769229</v>
      </c>
      <c r="J3638" s="23">
        <v>1.433677043219076</v>
      </c>
      <c r="K3638" s="24">
        <f t="shared" si="675"/>
        <v>3.2413567933648677</v>
      </c>
      <c r="L3638" t="str">
        <f t="shared" si="676"/>
        <v>Z</v>
      </c>
      <c r="M3638" s="10">
        <f t="shared" si="677"/>
        <v>0.9</v>
      </c>
      <c r="N3638" s="24">
        <f t="shared" si="678"/>
        <v>1.2815515655446006</v>
      </c>
      <c r="O3638" s="25">
        <f t="shared" si="679"/>
        <v>2.5983785025221526</v>
      </c>
      <c r="P3638" s="8">
        <f t="shared" si="680"/>
        <v>4</v>
      </c>
      <c r="Q3638" s="8">
        <f t="shared" si="681"/>
        <v>23</v>
      </c>
      <c r="R3638" s="8">
        <f t="shared" si="682"/>
        <v>78.315600829804865</v>
      </c>
      <c r="S3638" s="8">
        <f t="shared" si="683"/>
        <v>79</v>
      </c>
      <c r="T3638" t="s">
        <v>175</v>
      </c>
    </row>
    <row r="3639" spans="1:20" x14ac:dyDescent="0.35">
      <c r="A3639" s="18" t="s">
        <v>7313</v>
      </c>
      <c r="B3639" s="18" t="s">
        <v>7314</v>
      </c>
      <c r="C3639" s="19">
        <v>28.14</v>
      </c>
      <c r="D3639" s="20">
        <f t="shared" si="672"/>
        <v>3.0528027871347467E-6</v>
      </c>
      <c r="E3639" s="10">
        <f>SUM($C$5:C3639)/SUM($C$5:$C$3941)</f>
        <v>0.9995530312678359</v>
      </c>
      <c r="F3639" t="str">
        <f t="shared" si="673"/>
        <v>C</v>
      </c>
      <c r="G3639" s="21">
        <v>0.51163636363636367</v>
      </c>
      <c r="H3639" s="22">
        <f t="shared" si="674"/>
        <v>0.30698181818181819</v>
      </c>
      <c r="I3639" s="23">
        <v>1.0576923076923079</v>
      </c>
      <c r="J3639" s="23">
        <v>3.5557931827330789</v>
      </c>
      <c r="K3639" s="24">
        <f t="shared" si="675"/>
        <v>3.3618408273112736</v>
      </c>
      <c r="L3639" t="str">
        <f t="shared" si="676"/>
        <v>Z</v>
      </c>
      <c r="M3639" s="10">
        <f t="shared" si="677"/>
        <v>0.9</v>
      </c>
      <c r="N3639" s="24">
        <f t="shared" si="678"/>
        <v>1.2815515655446006</v>
      </c>
      <c r="O3639" s="25">
        <f t="shared" si="679"/>
        <v>6.4444754898796459</v>
      </c>
      <c r="P3639" s="8">
        <f t="shared" si="680"/>
        <v>9</v>
      </c>
      <c r="Q3639" s="8">
        <f t="shared" si="681"/>
        <v>55.000000000000014</v>
      </c>
      <c r="R3639" s="8">
        <f t="shared" si="682"/>
        <v>189.2953804418419</v>
      </c>
      <c r="S3639" s="8">
        <f t="shared" si="683"/>
        <v>190</v>
      </c>
      <c r="T3639" t="s">
        <v>175</v>
      </c>
    </row>
    <row r="3640" spans="1:20" x14ac:dyDescent="0.35">
      <c r="A3640" s="18" t="s">
        <v>7315</v>
      </c>
      <c r="B3640" s="18" t="s">
        <v>7316</v>
      </c>
      <c r="C3640" s="19">
        <v>28.1</v>
      </c>
      <c r="D3640" s="20">
        <f t="shared" si="672"/>
        <v>3.048463337543937E-6</v>
      </c>
      <c r="E3640" s="10">
        <f>SUM($C$5:C3640)/SUM($C$5:$C$3941)</f>
        <v>0.99955607973117344</v>
      </c>
      <c r="F3640" t="str">
        <f t="shared" si="673"/>
        <v>C</v>
      </c>
      <c r="G3640" s="21">
        <v>2.5545454545454551</v>
      </c>
      <c r="H3640" s="22">
        <f t="shared" si="674"/>
        <v>1.5327272727272729</v>
      </c>
      <c r="I3640" s="23">
        <v>0.21153846153846151</v>
      </c>
      <c r="J3640" s="23">
        <v>0.57177187489686554</v>
      </c>
      <c r="K3640" s="24">
        <f t="shared" si="675"/>
        <v>2.7029215904215467</v>
      </c>
      <c r="L3640" t="str">
        <f t="shared" si="676"/>
        <v>Z</v>
      </c>
      <c r="M3640" s="10">
        <f t="shared" si="677"/>
        <v>0.9</v>
      </c>
      <c r="N3640" s="24">
        <f t="shared" si="678"/>
        <v>1.2815515655446006</v>
      </c>
      <c r="O3640" s="25">
        <f t="shared" si="679"/>
        <v>1.0362722588784445</v>
      </c>
      <c r="P3640" s="8">
        <f t="shared" si="680"/>
        <v>2</v>
      </c>
      <c r="Q3640" s="8">
        <f t="shared" si="681"/>
        <v>10.999999999999998</v>
      </c>
      <c r="R3640" s="8">
        <f t="shared" si="682"/>
        <v>37.886012467505978</v>
      </c>
      <c r="S3640" s="8">
        <f t="shared" si="683"/>
        <v>38</v>
      </c>
      <c r="T3640" t="s">
        <v>62</v>
      </c>
    </row>
    <row r="3641" spans="1:20" x14ac:dyDescent="0.35">
      <c r="A3641" s="18" t="s">
        <v>7317</v>
      </c>
      <c r="B3641" s="18" t="s">
        <v>7318</v>
      </c>
      <c r="C3641" s="19">
        <v>28.1</v>
      </c>
      <c r="D3641" s="20">
        <f t="shared" si="672"/>
        <v>3.048463337543937E-6</v>
      </c>
      <c r="E3641" s="10">
        <f>SUM($C$5:C3641)/SUM($C$5:$C$3941)</f>
        <v>0.99955912819451098</v>
      </c>
      <c r="F3641" t="str">
        <f t="shared" si="673"/>
        <v>C</v>
      </c>
      <c r="G3641" s="21">
        <v>2.5545454545454538</v>
      </c>
      <c r="H3641" s="22">
        <f t="shared" si="674"/>
        <v>1.5327272727272723</v>
      </c>
      <c r="I3641" s="23">
        <v>0.21153846153846151</v>
      </c>
      <c r="J3641" s="23">
        <v>0.89303488857781721</v>
      </c>
      <c r="K3641" s="24">
        <f t="shared" si="675"/>
        <v>4.221619473276955</v>
      </c>
      <c r="L3641" t="str">
        <f t="shared" si="676"/>
        <v>Z</v>
      </c>
      <c r="M3641" s="10">
        <f t="shared" si="677"/>
        <v>0.9</v>
      </c>
      <c r="N3641" s="24">
        <f t="shared" si="678"/>
        <v>1.2815515655446006</v>
      </c>
      <c r="O3641" s="25">
        <f t="shared" si="679"/>
        <v>1.618525362778154</v>
      </c>
      <c r="P3641" s="8">
        <f t="shared" si="680"/>
        <v>3</v>
      </c>
      <c r="Q3641" s="8">
        <f t="shared" si="681"/>
        <v>10.999999999999998</v>
      </c>
      <c r="R3641" s="8">
        <f t="shared" si="682"/>
        <v>37.886012467505985</v>
      </c>
      <c r="S3641" s="8">
        <f t="shared" si="683"/>
        <v>38</v>
      </c>
      <c r="T3641" t="s">
        <v>175</v>
      </c>
    </row>
    <row r="3642" spans="1:20" x14ac:dyDescent="0.35">
      <c r="A3642" s="18" t="s">
        <v>7319</v>
      </c>
      <c r="B3642" s="18" t="s">
        <v>7320</v>
      </c>
      <c r="C3642" s="19">
        <v>28.06</v>
      </c>
      <c r="D3642" s="20">
        <f t="shared" si="672"/>
        <v>3.0441238879531265E-6</v>
      </c>
      <c r="E3642" s="10">
        <f>SUM($C$5:C3642)/SUM($C$5:$C$3941)</f>
        <v>0.99956217231839894</v>
      </c>
      <c r="F3642" t="str">
        <f t="shared" si="673"/>
        <v>C</v>
      </c>
      <c r="G3642" s="21">
        <v>1.1691666666666669</v>
      </c>
      <c r="H3642" s="22">
        <f t="shared" si="674"/>
        <v>0.70150000000000012</v>
      </c>
      <c r="I3642" s="23">
        <v>0.46153846153846162</v>
      </c>
      <c r="J3642" s="23">
        <v>1.056474686491629</v>
      </c>
      <c r="K3642" s="24">
        <f t="shared" si="675"/>
        <v>2.2890284873985292</v>
      </c>
      <c r="L3642" t="str">
        <f t="shared" si="676"/>
        <v>Z</v>
      </c>
      <c r="M3642" s="10">
        <f t="shared" si="677"/>
        <v>0.9</v>
      </c>
      <c r="N3642" s="24">
        <f t="shared" si="678"/>
        <v>1.2815515655446006</v>
      </c>
      <c r="O3642" s="25">
        <f t="shared" si="679"/>
        <v>1.9147416266602002</v>
      </c>
      <c r="P3642" s="8">
        <f t="shared" si="680"/>
        <v>3</v>
      </c>
      <c r="Q3642" s="8">
        <f t="shared" si="681"/>
        <v>24.000000000000004</v>
      </c>
      <c r="R3642" s="8">
        <f t="shared" si="682"/>
        <v>82.719286742238594</v>
      </c>
      <c r="S3642" s="8">
        <f t="shared" si="683"/>
        <v>83</v>
      </c>
      <c r="T3642" t="s">
        <v>62</v>
      </c>
    </row>
    <row r="3643" spans="1:20" x14ac:dyDescent="0.35">
      <c r="A3643" s="18" t="s">
        <v>7321</v>
      </c>
      <c r="B3643" s="18" t="s">
        <v>7322</v>
      </c>
      <c r="C3643" s="19">
        <v>28.05</v>
      </c>
      <c r="D3643" s="20">
        <f t="shared" si="672"/>
        <v>3.0430390255554244E-6</v>
      </c>
      <c r="E3643" s="10">
        <f>SUM($C$5:C3643)/SUM($C$5:$C$3941)</f>
        <v>0.9995652153574246</v>
      </c>
      <c r="F3643" t="str">
        <f t="shared" si="673"/>
        <v>C</v>
      </c>
      <c r="G3643" s="21">
        <v>2.5499999999999998</v>
      </c>
      <c r="H3643" s="22">
        <f t="shared" si="674"/>
        <v>1.5299999999999998</v>
      </c>
      <c r="I3643" s="23">
        <v>0.21153846153846151</v>
      </c>
      <c r="J3643" s="23">
        <v>0.89303488857781721</v>
      </c>
      <c r="K3643" s="24">
        <f t="shared" si="675"/>
        <v>4.221619473276955</v>
      </c>
      <c r="L3643" t="str">
        <f t="shared" si="676"/>
        <v>Z</v>
      </c>
      <c r="M3643" s="10">
        <f t="shared" si="677"/>
        <v>0.9</v>
      </c>
      <c r="N3643" s="24">
        <f t="shared" si="678"/>
        <v>1.2815515655446006</v>
      </c>
      <c r="O3643" s="25">
        <f t="shared" si="679"/>
        <v>1.618525362778154</v>
      </c>
      <c r="P3643" s="8">
        <f t="shared" si="680"/>
        <v>3</v>
      </c>
      <c r="Q3643" s="8">
        <f t="shared" si="681"/>
        <v>10.999999999999998</v>
      </c>
      <c r="R3643" s="8">
        <f t="shared" si="682"/>
        <v>37.919763932968067</v>
      </c>
      <c r="S3643" s="8">
        <f t="shared" si="683"/>
        <v>38</v>
      </c>
      <c r="T3643" t="s">
        <v>175</v>
      </c>
    </row>
    <row r="3644" spans="1:20" x14ac:dyDescent="0.35">
      <c r="A3644" s="18" t="s">
        <v>7323</v>
      </c>
      <c r="B3644" s="18" t="s">
        <v>7324</v>
      </c>
      <c r="C3644" s="19">
        <v>28.05</v>
      </c>
      <c r="D3644" s="20">
        <f t="shared" si="672"/>
        <v>3.0430390255554244E-6</v>
      </c>
      <c r="E3644" s="10">
        <f>SUM($C$5:C3644)/SUM($C$5:$C$3941)</f>
        <v>0.99956825839645025</v>
      </c>
      <c r="F3644" t="str">
        <f t="shared" si="673"/>
        <v>C</v>
      </c>
      <c r="G3644" s="21">
        <v>2.5499999999999998</v>
      </c>
      <c r="H3644" s="22">
        <f t="shared" si="674"/>
        <v>1.5299999999999998</v>
      </c>
      <c r="I3644" s="23">
        <v>0.21153846153846151</v>
      </c>
      <c r="J3644" s="23">
        <v>0.77552103829918462</v>
      </c>
      <c r="K3644" s="24">
        <f t="shared" si="675"/>
        <v>3.6660994537779641</v>
      </c>
      <c r="L3644" t="str">
        <f t="shared" si="676"/>
        <v>Z</v>
      </c>
      <c r="M3644" s="10">
        <f t="shared" si="677"/>
        <v>0.9</v>
      </c>
      <c r="N3644" s="24">
        <f t="shared" si="678"/>
        <v>1.2815515655446006</v>
      </c>
      <c r="O3644" s="25">
        <f t="shared" si="679"/>
        <v>1.4055447171321829</v>
      </c>
      <c r="P3644" s="8">
        <f t="shared" si="680"/>
        <v>2</v>
      </c>
      <c r="Q3644" s="8">
        <f t="shared" si="681"/>
        <v>10.999999999999998</v>
      </c>
      <c r="R3644" s="8">
        <f t="shared" si="682"/>
        <v>37.919763932968067</v>
      </c>
      <c r="S3644" s="8">
        <f t="shared" si="683"/>
        <v>38</v>
      </c>
      <c r="T3644" t="s">
        <v>175</v>
      </c>
    </row>
    <row r="3645" spans="1:20" x14ac:dyDescent="0.35">
      <c r="A3645" s="18" t="s">
        <v>7325</v>
      </c>
      <c r="B3645" s="18" t="s">
        <v>5531</v>
      </c>
      <c r="C3645" s="19">
        <v>27.9</v>
      </c>
      <c r="D3645" s="20">
        <f t="shared" si="672"/>
        <v>3.026766089589887E-6</v>
      </c>
      <c r="E3645" s="10">
        <f>SUM($C$5:C3645)/SUM($C$5:$C$3941)</f>
        <v>0.9995712851625399</v>
      </c>
      <c r="F3645" t="str">
        <f t="shared" si="673"/>
        <v>C</v>
      </c>
      <c r="G3645" s="21">
        <v>1.55</v>
      </c>
      <c r="H3645" s="22">
        <f t="shared" si="674"/>
        <v>0.92999999999999994</v>
      </c>
      <c r="I3645" s="23">
        <v>0.34615384615384609</v>
      </c>
      <c r="J3645" s="23">
        <v>1.8458710190597081</v>
      </c>
      <c r="K3645" s="24">
        <f t="shared" si="675"/>
        <v>5.3325162772836023</v>
      </c>
      <c r="L3645" t="str">
        <f t="shared" si="676"/>
        <v>Z</v>
      </c>
      <c r="M3645" s="10">
        <f t="shared" si="677"/>
        <v>0.9</v>
      </c>
      <c r="N3645" s="24">
        <f t="shared" si="678"/>
        <v>1.2815515655446006</v>
      </c>
      <c r="O3645" s="25">
        <f t="shared" si="679"/>
        <v>3.3454337551393016</v>
      </c>
      <c r="P3645" s="8">
        <f t="shared" si="680"/>
        <v>5</v>
      </c>
      <c r="Q3645" s="8">
        <f t="shared" si="681"/>
        <v>17.999999999999996</v>
      </c>
      <c r="R3645" s="8">
        <f t="shared" si="682"/>
        <v>62.217101683825511</v>
      </c>
      <c r="S3645" s="8">
        <f t="shared" si="683"/>
        <v>63</v>
      </c>
      <c r="T3645" t="s">
        <v>62</v>
      </c>
    </row>
    <row r="3646" spans="1:20" x14ac:dyDescent="0.35">
      <c r="A3646" s="18" t="s">
        <v>7326</v>
      </c>
      <c r="B3646" s="18" t="s">
        <v>7327</v>
      </c>
      <c r="C3646" s="19">
        <v>27.8</v>
      </c>
      <c r="D3646" s="20">
        <f t="shared" si="672"/>
        <v>3.0159174656128626E-6</v>
      </c>
      <c r="E3646" s="10">
        <f>SUM($C$5:C3646)/SUM($C$5:$C$3941)</f>
        <v>0.99957430108000556</v>
      </c>
      <c r="F3646" t="str">
        <f t="shared" si="673"/>
        <v>C</v>
      </c>
      <c r="G3646" s="21">
        <v>6.95</v>
      </c>
      <c r="H3646" s="22">
        <f t="shared" si="674"/>
        <v>4.17</v>
      </c>
      <c r="I3646" s="23">
        <v>7.6923076923076927E-2</v>
      </c>
      <c r="J3646" s="23">
        <v>0.33408662996258731</v>
      </c>
      <c r="K3646" s="24">
        <f t="shared" si="675"/>
        <v>4.3431261895136348</v>
      </c>
      <c r="L3646" t="str">
        <f t="shared" si="676"/>
        <v>Z</v>
      </c>
      <c r="M3646" s="10">
        <f t="shared" si="677"/>
        <v>0.9</v>
      </c>
      <c r="N3646" s="24">
        <f t="shared" si="678"/>
        <v>1.2815515655446006</v>
      </c>
      <c r="O3646" s="25">
        <f t="shared" si="679"/>
        <v>0.60549446709820187</v>
      </c>
      <c r="P3646" s="8">
        <f t="shared" si="680"/>
        <v>1</v>
      </c>
      <c r="Q3646" s="8">
        <f t="shared" si="681"/>
        <v>4</v>
      </c>
      <c r="R3646" s="8">
        <f t="shared" si="682"/>
        <v>13.850867221288874</v>
      </c>
      <c r="S3646" s="8">
        <f t="shared" si="683"/>
        <v>14</v>
      </c>
      <c r="T3646" t="s">
        <v>62</v>
      </c>
    </row>
    <row r="3647" spans="1:20" x14ac:dyDescent="0.35">
      <c r="A3647" s="18" t="s">
        <v>7328</v>
      </c>
      <c r="B3647" s="18" t="s">
        <v>7329</v>
      </c>
      <c r="C3647" s="19">
        <v>27.65</v>
      </c>
      <c r="D3647" s="20">
        <f t="shared" si="672"/>
        <v>2.9996445296473256E-6</v>
      </c>
      <c r="E3647" s="10">
        <f>SUM($C$5:C3647)/SUM($C$5:$C$3941)</f>
        <v>0.99957730072453521</v>
      </c>
      <c r="F3647" t="str">
        <f t="shared" si="673"/>
        <v>C</v>
      </c>
      <c r="G3647" s="21">
        <v>3.95</v>
      </c>
      <c r="H3647" s="22">
        <f t="shared" si="674"/>
        <v>2.37</v>
      </c>
      <c r="I3647" s="23">
        <v>0.13461538461538461</v>
      </c>
      <c r="J3647" s="23">
        <v>0.97072534339415073</v>
      </c>
      <c r="K3647" s="24">
        <f t="shared" si="675"/>
        <v>7.2111025509279774</v>
      </c>
      <c r="L3647" t="str">
        <f t="shared" si="676"/>
        <v>Z</v>
      </c>
      <c r="M3647" s="10">
        <f t="shared" si="677"/>
        <v>0.9</v>
      </c>
      <c r="N3647" s="24">
        <f t="shared" si="678"/>
        <v>1.2815515655446006</v>
      </c>
      <c r="O3647" s="25">
        <f t="shared" si="679"/>
        <v>1.7593305801042731</v>
      </c>
      <c r="P3647" s="8">
        <f t="shared" si="680"/>
        <v>3</v>
      </c>
      <c r="Q3647" s="8">
        <f t="shared" si="681"/>
        <v>7</v>
      </c>
      <c r="R3647" s="8">
        <f t="shared" si="682"/>
        <v>24.304676496058512</v>
      </c>
      <c r="S3647" s="8">
        <f t="shared" si="683"/>
        <v>25</v>
      </c>
      <c r="T3647" t="s">
        <v>175</v>
      </c>
    </row>
    <row r="3648" spans="1:20" x14ac:dyDescent="0.35">
      <c r="A3648" s="18" t="s">
        <v>7330</v>
      </c>
      <c r="B3648" s="18" t="s">
        <v>7331</v>
      </c>
      <c r="C3648" s="19">
        <v>27.52</v>
      </c>
      <c r="D3648" s="20">
        <f t="shared" si="672"/>
        <v>2.9855413184771936E-6</v>
      </c>
      <c r="E3648" s="10">
        <f>SUM($C$5:C3648)/SUM($C$5:$C$3941)</f>
        <v>0.99958028626585371</v>
      </c>
      <c r="F3648" t="str">
        <f t="shared" si="673"/>
        <v>C</v>
      </c>
      <c r="G3648" s="21">
        <v>1.3759999999999999</v>
      </c>
      <c r="H3648" s="22">
        <f t="shared" si="674"/>
        <v>0.82559999999999989</v>
      </c>
      <c r="I3648" s="23">
        <v>0.38461538461538458</v>
      </c>
      <c r="J3648" s="23">
        <v>1.0319189463884919</v>
      </c>
      <c r="K3648" s="24">
        <f t="shared" si="675"/>
        <v>2.6829892606100794</v>
      </c>
      <c r="L3648" t="str">
        <f t="shared" si="676"/>
        <v>Z</v>
      </c>
      <c r="M3648" s="10">
        <f t="shared" si="677"/>
        <v>0.9</v>
      </c>
      <c r="N3648" s="24">
        <f t="shared" si="678"/>
        <v>1.2815515655446006</v>
      </c>
      <c r="O3648" s="25">
        <f t="shared" si="679"/>
        <v>1.870237107668776</v>
      </c>
      <c r="P3648" s="8">
        <f t="shared" si="680"/>
        <v>3</v>
      </c>
      <c r="Q3648" s="8">
        <f t="shared" si="681"/>
        <v>20</v>
      </c>
      <c r="R3648" s="8">
        <f t="shared" si="682"/>
        <v>69.605755798713076</v>
      </c>
      <c r="S3648" s="8">
        <f t="shared" si="683"/>
        <v>70</v>
      </c>
      <c r="T3648" t="s">
        <v>62</v>
      </c>
    </row>
    <row r="3649" spans="1:20" x14ac:dyDescent="0.35">
      <c r="A3649" s="18" t="s">
        <v>7332</v>
      </c>
      <c r="B3649" s="18" t="s">
        <v>7333</v>
      </c>
      <c r="C3649" s="19">
        <v>27.5</v>
      </c>
      <c r="D3649" s="20">
        <f t="shared" si="672"/>
        <v>2.9833715936817885E-6</v>
      </c>
      <c r="E3649" s="10">
        <f>SUM($C$5:C3649)/SUM($C$5:$C$3941)</f>
        <v>0.99958326963744737</v>
      </c>
      <c r="F3649" t="str">
        <f t="shared" si="673"/>
        <v>C</v>
      </c>
      <c r="G3649" s="21">
        <v>1.25</v>
      </c>
      <c r="H3649" s="22">
        <f t="shared" si="674"/>
        <v>0.75</v>
      </c>
      <c r="I3649" s="23">
        <v>0.42307692307692307</v>
      </c>
      <c r="J3649" s="23">
        <v>1.1938757751608149</v>
      </c>
      <c r="K3649" s="24">
        <f t="shared" si="675"/>
        <v>2.8218881958346533</v>
      </c>
      <c r="L3649" t="str">
        <f t="shared" si="676"/>
        <v>Z</v>
      </c>
      <c r="M3649" s="10">
        <f t="shared" si="677"/>
        <v>0.9</v>
      </c>
      <c r="N3649" s="24">
        <f t="shared" si="678"/>
        <v>1.2815515655446006</v>
      </c>
      <c r="O3649" s="25">
        <f t="shared" si="679"/>
        <v>2.1637656566603778</v>
      </c>
      <c r="P3649" s="8">
        <f t="shared" si="680"/>
        <v>4</v>
      </c>
      <c r="Q3649" s="8">
        <f t="shared" si="681"/>
        <v>22</v>
      </c>
      <c r="R3649" s="8">
        <f t="shared" si="682"/>
        <v>76.594168620507048</v>
      </c>
      <c r="S3649" s="8">
        <f t="shared" si="683"/>
        <v>77</v>
      </c>
      <c r="T3649" t="s">
        <v>175</v>
      </c>
    </row>
    <row r="3650" spans="1:20" x14ac:dyDescent="0.35">
      <c r="A3650" s="18" t="s">
        <v>7334</v>
      </c>
      <c r="B3650" s="18" t="s">
        <v>7335</v>
      </c>
      <c r="C3650" s="19">
        <v>27.5</v>
      </c>
      <c r="D3650" s="20">
        <f t="shared" si="672"/>
        <v>2.9833715936817885E-6</v>
      </c>
      <c r="E3650" s="10">
        <f>SUM($C$5:C3650)/SUM($C$5:$C$3941)</f>
        <v>0.99958625300904103</v>
      </c>
      <c r="F3650" t="str">
        <f t="shared" si="673"/>
        <v>C</v>
      </c>
      <c r="G3650" s="21">
        <v>0.1</v>
      </c>
      <c r="H3650" s="22">
        <f t="shared" si="674"/>
        <v>0.06</v>
      </c>
      <c r="I3650" s="23">
        <v>5.2884615384615383</v>
      </c>
      <c r="J3650" s="23">
        <v>10.309592978903121</v>
      </c>
      <c r="K3650" s="24">
        <f t="shared" si="675"/>
        <v>1.9494503087380446</v>
      </c>
      <c r="L3650" t="str">
        <f t="shared" si="676"/>
        <v>Y</v>
      </c>
      <c r="M3650" s="10">
        <f t="shared" si="677"/>
        <v>0.9</v>
      </c>
      <c r="N3650" s="24">
        <f t="shared" si="678"/>
        <v>1.2815515655446006</v>
      </c>
      <c r="O3650" s="25">
        <f t="shared" si="679"/>
        <v>18.684978526256391</v>
      </c>
      <c r="P3650" s="8">
        <f t="shared" si="680"/>
        <v>30</v>
      </c>
      <c r="Q3650" s="8">
        <f t="shared" si="681"/>
        <v>275</v>
      </c>
      <c r="R3650" s="8">
        <f t="shared" si="682"/>
        <v>957.42710775633816</v>
      </c>
      <c r="S3650" s="8">
        <f t="shared" si="683"/>
        <v>958</v>
      </c>
      <c r="T3650" t="s">
        <v>62</v>
      </c>
    </row>
    <row r="3651" spans="1:20" x14ac:dyDescent="0.35">
      <c r="A3651" s="18" t="s">
        <v>7336</v>
      </c>
      <c r="B3651" s="18" t="s">
        <v>7337</v>
      </c>
      <c r="C3651" s="19">
        <v>27.3</v>
      </c>
      <c r="D3651" s="20">
        <f t="shared" si="672"/>
        <v>2.9616743457277393E-6</v>
      </c>
      <c r="E3651" s="10">
        <f>SUM($C$5:C3651)/SUM($C$5:$C$3941)</f>
        <v>0.9995892146833868</v>
      </c>
      <c r="F3651" t="str">
        <f t="shared" si="673"/>
        <v>C</v>
      </c>
      <c r="G3651" s="21">
        <v>1.95</v>
      </c>
      <c r="H3651" s="22">
        <f t="shared" si="674"/>
        <v>1.17</v>
      </c>
      <c r="I3651" s="23">
        <v>0.26923076923076922</v>
      </c>
      <c r="J3651" s="23">
        <v>1.415812447634865</v>
      </c>
      <c r="K3651" s="24">
        <f t="shared" si="675"/>
        <v>5.2587319483580703</v>
      </c>
      <c r="L3651" t="str">
        <f t="shared" si="676"/>
        <v>Z</v>
      </c>
      <c r="M3651" s="10">
        <f t="shared" si="677"/>
        <v>0.9</v>
      </c>
      <c r="N3651" s="24">
        <f t="shared" si="678"/>
        <v>1.2815515655446006</v>
      </c>
      <c r="O3651" s="25">
        <f t="shared" si="679"/>
        <v>2.5660009309192486</v>
      </c>
      <c r="P3651" s="8">
        <f t="shared" si="680"/>
        <v>4</v>
      </c>
      <c r="Q3651" s="8">
        <f t="shared" si="681"/>
        <v>14</v>
      </c>
      <c r="R3651" s="8">
        <f t="shared" si="682"/>
        <v>48.919959047022857</v>
      </c>
      <c r="S3651" s="8">
        <f t="shared" si="683"/>
        <v>49</v>
      </c>
      <c r="T3651" t="s">
        <v>175</v>
      </c>
    </row>
    <row r="3652" spans="1:20" x14ac:dyDescent="0.35">
      <c r="A3652" s="18" t="s">
        <v>7338</v>
      </c>
      <c r="B3652" s="18" t="s">
        <v>7339</v>
      </c>
      <c r="C3652" s="19">
        <v>27.21</v>
      </c>
      <c r="D3652" s="20">
        <f t="shared" si="672"/>
        <v>2.951910584148417E-6</v>
      </c>
      <c r="E3652" s="10">
        <f>SUM($C$5:C3652)/SUM($C$5:$C$3941)</f>
        <v>0.9995921665939711</v>
      </c>
      <c r="F3652" t="str">
        <f t="shared" si="673"/>
        <v>C</v>
      </c>
      <c r="G3652" s="21">
        <v>4.5350000000000001</v>
      </c>
      <c r="H3652" s="22">
        <f t="shared" si="674"/>
        <v>2.7210000000000001</v>
      </c>
      <c r="I3652" s="23">
        <v>0.1153846153846154</v>
      </c>
      <c r="J3652" s="23">
        <v>0.58255172803546318</v>
      </c>
      <c r="K3652" s="24">
        <f t="shared" si="675"/>
        <v>5.0487816429740136</v>
      </c>
      <c r="L3652" t="str">
        <f t="shared" si="676"/>
        <v>Z</v>
      </c>
      <c r="M3652" s="10">
        <f t="shared" si="677"/>
        <v>0.9</v>
      </c>
      <c r="N3652" s="24">
        <f t="shared" si="678"/>
        <v>1.2815515655446006</v>
      </c>
      <c r="O3652" s="25">
        <f t="shared" si="679"/>
        <v>1.0558095310891971</v>
      </c>
      <c r="P3652" s="8">
        <f t="shared" si="680"/>
        <v>2</v>
      </c>
      <c r="Q3652" s="8">
        <f t="shared" si="681"/>
        <v>6.0000000000000009</v>
      </c>
      <c r="R3652" s="8">
        <f t="shared" si="682"/>
        <v>21.000341258318194</v>
      </c>
      <c r="S3652" s="8">
        <f t="shared" si="683"/>
        <v>22</v>
      </c>
      <c r="T3652" t="s">
        <v>175</v>
      </c>
    </row>
    <row r="3653" spans="1:20" x14ac:dyDescent="0.35">
      <c r="A3653" s="18" t="s">
        <v>7340</v>
      </c>
      <c r="B3653" s="18" t="s">
        <v>7341</v>
      </c>
      <c r="C3653" s="19">
        <v>27.2</v>
      </c>
      <c r="D3653" s="20">
        <f t="shared" ref="D3653:D3716" si="684">C3653/SUM($C$5:$C$3941)</f>
        <v>2.9508257217507145E-6</v>
      </c>
      <c r="E3653" s="10">
        <f>SUM($C$5:C3653)/SUM($C$5:$C$3941)</f>
        <v>0.99959511741969276</v>
      </c>
      <c r="F3653" t="str">
        <f t="shared" ref="F3653:F3716" si="685">IF(E3653-D3653&lt;CutA,"A",IF(E3653-D3653&lt;CutB,"B","C"))</f>
        <v>C</v>
      </c>
      <c r="G3653" s="21">
        <v>0.85</v>
      </c>
      <c r="H3653" s="22">
        <f t="shared" ref="H3653:H3716" si="686">G3653*CostRatio</f>
        <v>0.51</v>
      </c>
      <c r="I3653" s="23">
        <v>0.61538461538461542</v>
      </c>
      <c r="J3653" s="23">
        <v>2.1250499062545321</v>
      </c>
      <c r="K3653" s="24">
        <f t="shared" ref="K3653:K3716" si="687">IF(I3653&gt;0,J3653/I3653,0)</f>
        <v>3.4532060976636143</v>
      </c>
      <c r="L3653" t="str">
        <f t="shared" ref="L3653:L3716" si="688">IF(K3653&lt;=CutX,"X",IF(K3653&lt;=CutY,"Y","Z"))</f>
        <v>Z</v>
      </c>
      <c r="M3653" s="10">
        <f t="shared" ref="M3653:M3716" si="689">_xlfn.XLOOKUP(F3653,TargetClass,TargetLevel)</f>
        <v>0.9</v>
      </c>
      <c r="N3653" s="24">
        <f t="shared" ref="N3653:N3716" si="690">_xlfn.NORM.S.INV(M3653)</f>
        <v>1.2815515655446006</v>
      </c>
      <c r="O3653" s="25">
        <f t="shared" ref="O3653:O3716" si="691">N3653*J3653*SQRT(LeadTime)</f>
        <v>3.8514141098336188</v>
      </c>
      <c r="P3653" s="8">
        <f t="shared" ref="P3653:P3716" si="692">ROUNDUP(ROUND(I3653*LeadTime+O3653,6),0)</f>
        <v>6</v>
      </c>
      <c r="Q3653" s="8">
        <f t="shared" ref="Q3653:Q3716" si="693">I3653*WeeksPerYear</f>
        <v>32</v>
      </c>
      <c r="R3653" s="8">
        <f t="shared" ref="R3653:R3716" si="694">SQRT(2*Q3653*OrderCost/(HoldingRate*H3653))</f>
        <v>112.02240672224077</v>
      </c>
      <c r="S3653" s="8">
        <f t="shared" ref="S3653:S3716" si="695">MAX(ROUNDUP(ROUND(R3653,6),0),ROUNDUP(ROUND(I3653,6),0))</f>
        <v>113</v>
      </c>
      <c r="T3653" t="s">
        <v>175</v>
      </c>
    </row>
    <row r="3654" spans="1:20" x14ac:dyDescent="0.35">
      <c r="A3654" s="18" t="s">
        <v>7342</v>
      </c>
      <c r="B3654" s="18" t="s">
        <v>7343</v>
      </c>
      <c r="C3654" s="19">
        <v>27.14</v>
      </c>
      <c r="D3654" s="20">
        <f t="shared" si="684"/>
        <v>2.9443165473644998E-6</v>
      </c>
      <c r="E3654" s="10">
        <f>SUM($C$5:C3654)/SUM($C$5:$C$3941)</f>
        <v>0.99959806173624022</v>
      </c>
      <c r="F3654" t="str">
        <f t="shared" si="685"/>
        <v>C</v>
      </c>
      <c r="G3654" s="21">
        <v>13.57</v>
      </c>
      <c r="H3654" s="22">
        <f t="shared" si="686"/>
        <v>8.1419999999999995</v>
      </c>
      <c r="I3654" s="23">
        <v>3.8461538461538457E-2</v>
      </c>
      <c r="J3654" s="23">
        <v>0.19418390934515439</v>
      </c>
      <c r="K3654" s="24">
        <f t="shared" si="687"/>
        <v>5.0487816429740144</v>
      </c>
      <c r="L3654" t="str">
        <f t="shared" si="688"/>
        <v>Z</v>
      </c>
      <c r="M3654" s="10">
        <f t="shared" si="689"/>
        <v>0.9</v>
      </c>
      <c r="N3654" s="24">
        <f t="shared" si="690"/>
        <v>1.2815515655446006</v>
      </c>
      <c r="O3654" s="25">
        <f t="shared" si="691"/>
        <v>0.35193651036306572</v>
      </c>
      <c r="P3654" s="8">
        <f t="shared" si="692"/>
        <v>1</v>
      </c>
      <c r="Q3654" s="8">
        <f t="shared" si="693"/>
        <v>1.9999999999999998</v>
      </c>
      <c r="R3654" s="8">
        <f t="shared" si="694"/>
        <v>7.0091353520737139</v>
      </c>
      <c r="S3654" s="8">
        <f t="shared" si="695"/>
        <v>8</v>
      </c>
      <c r="T3654" t="s">
        <v>175</v>
      </c>
    </row>
    <row r="3655" spans="1:20" x14ac:dyDescent="0.35">
      <c r="A3655" s="18" t="s">
        <v>7344</v>
      </c>
      <c r="B3655" s="18" t="s">
        <v>7345</v>
      </c>
      <c r="C3655" s="19">
        <v>27.14</v>
      </c>
      <c r="D3655" s="20">
        <f t="shared" si="684"/>
        <v>2.9443165473644998E-6</v>
      </c>
      <c r="E3655" s="10">
        <f>SUM($C$5:C3655)/SUM($C$5:$C$3941)</f>
        <v>0.99960100605278757</v>
      </c>
      <c r="F3655" t="str">
        <f t="shared" si="685"/>
        <v>C</v>
      </c>
      <c r="G3655" s="21">
        <v>13.57</v>
      </c>
      <c r="H3655" s="22">
        <f t="shared" si="686"/>
        <v>8.1419999999999995</v>
      </c>
      <c r="I3655" s="23">
        <v>3.8461538461538457E-2</v>
      </c>
      <c r="J3655" s="23">
        <v>0.27735009811261457</v>
      </c>
      <c r="K3655" s="24">
        <f t="shared" si="687"/>
        <v>7.21110255092798</v>
      </c>
      <c r="L3655" t="str">
        <f t="shared" si="688"/>
        <v>Z</v>
      </c>
      <c r="M3655" s="10">
        <f t="shared" si="689"/>
        <v>0.9</v>
      </c>
      <c r="N3655" s="24">
        <f t="shared" si="690"/>
        <v>1.2815515655446006</v>
      </c>
      <c r="O3655" s="25">
        <f t="shared" si="691"/>
        <v>0.50266588002979251</v>
      </c>
      <c r="P3655" s="8">
        <f t="shared" si="692"/>
        <v>1</v>
      </c>
      <c r="Q3655" s="8">
        <f t="shared" si="693"/>
        <v>1.9999999999999998</v>
      </c>
      <c r="R3655" s="8">
        <f t="shared" si="694"/>
        <v>7.0091353520737139</v>
      </c>
      <c r="S3655" s="8">
        <f t="shared" si="695"/>
        <v>8</v>
      </c>
      <c r="T3655" t="s">
        <v>175</v>
      </c>
    </row>
    <row r="3656" spans="1:20" x14ac:dyDescent="0.35">
      <c r="A3656" s="18" t="s">
        <v>7346</v>
      </c>
      <c r="B3656" s="18" t="s">
        <v>7347</v>
      </c>
      <c r="C3656" s="19">
        <v>27.04</v>
      </c>
      <c r="D3656" s="20">
        <f t="shared" si="684"/>
        <v>2.933467923387475E-6</v>
      </c>
      <c r="E3656" s="10">
        <f>SUM($C$5:C3656)/SUM($C$5:$C$3941)</f>
        <v>0.99960393952071092</v>
      </c>
      <c r="F3656" t="str">
        <f t="shared" si="685"/>
        <v>C</v>
      </c>
      <c r="G3656" s="21">
        <v>3.38</v>
      </c>
      <c r="H3656" s="22">
        <f t="shared" si="686"/>
        <v>2.028</v>
      </c>
      <c r="I3656" s="23">
        <v>0.15384615384615391</v>
      </c>
      <c r="J3656" s="23">
        <v>0.4595230001120465</v>
      </c>
      <c r="K3656" s="24">
        <f t="shared" si="687"/>
        <v>2.9868995007283008</v>
      </c>
      <c r="L3656" t="str">
        <f t="shared" si="688"/>
        <v>Z</v>
      </c>
      <c r="M3656" s="10">
        <f t="shared" si="689"/>
        <v>0.9</v>
      </c>
      <c r="N3656" s="24">
        <f t="shared" si="690"/>
        <v>1.2815515655446006</v>
      </c>
      <c r="O3656" s="25">
        <f t="shared" si="691"/>
        <v>0.83283378955742438</v>
      </c>
      <c r="P3656" s="8">
        <f t="shared" si="692"/>
        <v>2</v>
      </c>
      <c r="Q3656" s="8">
        <f t="shared" si="693"/>
        <v>8.0000000000000036</v>
      </c>
      <c r="R3656" s="8">
        <f t="shared" si="694"/>
        <v>28.088336282316217</v>
      </c>
      <c r="S3656" s="8">
        <f t="shared" si="695"/>
        <v>29</v>
      </c>
      <c r="T3656" t="s">
        <v>62</v>
      </c>
    </row>
    <row r="3657" spans="1:20" x14ac:dyDescent="0.35">
      <c r="A3657" s="18" t="s">
        <v>7348</v>
      </c>
      <c r="B3657" s="18" t="s">
        <v>7349</v>
      </c>
      <c r="C3657" s="19">
        <v>26.99</v>
      </c>
      <c r="D3657" s="20">
        <f t="shared" si="684"/>
        <v>2.9280436113989623E-6</v>
      </c>
      <c r="E3657" s="10">
        <f>SUM($C$5:C3657)/SUM($C$5:$C$3941)</f>
        <v>0.99960686756432227</v>
      </c>
      <c r="F3657" t="str">
        <f t="shared" si="685"/>
        <v>C</v>
      </c>
      <c r="G3657" s="21">
        <v>5.3979999999999997</v>
      </c>
      <c r="H3657" s="22">
        <f t="shared" si="686"/>
        <v>3.2387999999999999</v>
      </c>
      <c r="I3657" s="23">
        <v>9.6153846153846159E-2</v>
      </c>
      <c r="J3657" s="23">
        <v>0.29767829619260577</v>
      </c>
      <c r="K3657" s="24">
        <f t="shared" si="687"/>
        <v>3.0958542804031</v>
      </c>
      <c r="L3657" t="str">
        <f t="shared" si="688"/>
        <v>Z</v>
      </c>
      <c r="M3657" s="10">
        <f t="shared" si="689"/>
        <v>0.9</v>
      </c>
      <c r="N3657" s="24">
        <f t="shared" si="690"/>
        <v>1.2815515655446006</v>
      </c>
      <c r="O3657" s="25">
        <f t="shared" si="691"/>
        <v>0.53950845425938476</v>
      </c>
      <c r="P3657" s="8">
        <f t="shared" si="692"/>
        <v>1</v>
      </c>
      <c r="Q3657" s="8">
        <f t="shared" si="693"/>
        <v>5</v>
      </c>
      <c r="R3657" s="8">
        <f t="shared" si="694"/>
        <v>17.571463499229505</v>
      </c>
      <c r="S3657" s="8">
        <f t="shared" si="695"/>
        <v>18</v>
      </c>
      <c r="T3657" t="s">
        <v>62</v>
      </c>
    </row>
    <row r="3658" spans="1:20" x14ac:dyDescent="0.35">
      <c r="A3658" s="18" t="s">
        <v>7350</v>
      </c>
      <c r="B3658" s="18" t="s">
        <v>7351</v>
      </c>
      <c r="C3658" s="19">
        <v>26.85</v>
      </c>
      <c r="D3658" s="20">
        <f t="shared" si="684"/>
        <v>2.9128555378311283E-6</v>
      </c>
      <c r="E3658" s="10">
        <f>SUM($C$5:C3658)/SUM($C$5:$C$3941)</f>
        <v>0.99960978041986015</v>
      </c>
      <c r="F3658" t="str">
        <f t="shared" si="685"/>
        <v>C</v>
      </c>
      <c r="G3658" s="21">
        <v>8.9499999999999993</v>
      </c>
      <c r="H3658" s="22">
        <f t="shared" si="686"/>
        <v>5.3699999999999992</v>
      </c>
      <c r="I3658" s="23">
        <v>5.7692307692307702E-2</v>
      </c>
      <c r="J3658" s="23">
        <v>0.23543547789870939</v>
      </c>
      <c r="K3658" s="24">
        <f t="shared" si="687"/>
        <v>4.0808816169109621</v>
      </c>
      <c r="L3658" t="str">
        <f t="shared" si="688"/>
        <v>Z</v>
      </c>
      <c r="M3658" s="10">
        <f t="shared" si="689"/>
        <v>0.9</v>
      </c>
      <c r="N3658" s="24">
        <f t="shared" si="690"/>
        <v>1.2815515655446006</v>
      </c>
      <c r="O3658" s="25">
        <f t="shared" si="691"/>
        <v>0.42670034189112432</v>
      </c>
      <c r="P3658" s="8">
        <f t="shared" si="692"/>
        <v>1</v>
      </c>
      <c r="Q3658" s="8">
        <f t="shared" si="693"/>
        <v>3.0000000000000004</v>
      </c>
      <c r="R3658" s="8">
        <f t="shared" si="694"/>
        <v>10.570328451633801</v>
      </c>
      <c r="S3658" s="8">
        <f t="shared" si="695"/>
        <v>11</v>
      </c>
      <c r="T3658" t="s">
        <v>62</v>
      </c>
    </row>
    <row r="3659" spans="1:20" x14ac:dyDescent="0.35">
      <c r="A3659" s="18" t="s">
        <v>7352</v>
      </c>
      <c r="B3659" s="18" t="s">
        <v>7353</v>
      </c>
      <c r="C3659" s="19">
        <v>26.58</v>
      </c>
      <c r="D3659" s="20">
        <f t="shared" si="684"/>
        <v>2.8835642530931614E-6</v>
      </c>
      <c r="E3659" s="10">
        <f>SUM($C$5:C3659)/SUM($C$5:$C$3941)</f>
        <v>0.99961266398411319</v>
      </c>
      <c r="F3659" t="str">
        <f t="shared" si="685"/>
        <v>C</v>
      </c>
      <c r="G3659" s="21">
        <v>2.953333333333334</v>
      </c>
      <c r="H3659" s="22">
        <f t="shared" si="686"/>
        <v>1.7720000000000005</v>
      </c>
      <c r="I3659" s="23">
        <v>0.1730769230769231</v>
      </c>
      <c r="J3659" s="23">
        <v>0.85683306187821762</v>
      </c>
      <c r="K3659" s="24">
        <f t="shared" si="687"/>
        <v>4.9505910241852567</v>
      </c>
      <c r="L3659" t="str">
        <f t="shared" si="688"/>
        <v>Z</v>
      </c>
      <c r="M3659" s="10">
        <f t="shared" si="689"/>
        <v>0.9</v>
      </c>
      <c r="N3659" s="24">
        <f t="shared" si="690"/>
        <v>1.2815515655446006</v>
      </c>
      <c r="O3659" s="25">
        <f t="shared" si="691"/>
        <v>1.552913620794016</v>
      </c>
      <c r="P3659" s="8">
        <f t="shared" si="692"/>
        <v>2</v>
      </c>
      <c r="Q3659" s="8">
        <f t="shared" si="693"/>
        <v>9.0000000000000018</v>
      </c>
      <c r="R3659" s="8">
        <f t="shared" si="694"/>
        <v>31.871638715350137</v>
      </c>
      <c r="S3659" s="8">
        <f t="shared" si="695"/>
        <v>32</v>
      </c>
      <c r="T3659" t="s">
        <v>62</v>
      </c>
    </row>
    <row r="3660" spans="1:20" x14ac:dyDescent="0.35">
      <c r="A3660" s="18" t="s">
        <v>7354</v>
      </c>
      <c r="B3660" s="18" t="s">
        <v>7355</v>
      </c>
      <c r="C3660" s="19">
        <v>26.57</v>
      </c>
      <c r="D3660" s="20">
        <f t="shared" si="684"/>
        <v>2.8824793906954589E-6</v>
      </c>
      <c r="E3660" s="10">
        <f>SUM($C$5:C3660)/SUM($C$5:$C$3941)</f>
        <v>0.99961554646350392</v>
      </c>
      <c r="F3660" t="str">
        <f t="shared" si="685"/>
        <v>C</v>
      </c>
      <c r="G3660" s="21">
        <v>3.7957142857142858</v>
      </c>
      <c r="H3660" s="22">
        <f t="shared" si="686"/>
        <v>2.2774285714285716</v>
      </c>
      <c r="I3660" s="23">
        <v>0.13461538461538461</v>
      </c>
      <c r="J3660" s="23">
        <v>0.71479727425899209</v>
      </c>
      <c r="K3660" s="24">
        <f t="shared" si="687"/>
        <v>5.3099226087810845</v>
      </c>
      <c r="L3660" t="str">
        <f t="shared" si="688"/>
        <v>Z</v>
      </c>
      <c r="M3660" s="10">
        <f t="shared" si="689"/>
        <v>0.9</v>
      </c>
      <c r="N3660" s="24">
        <f t="shared" si="690"/>
        <v>1.2815515655446006</v>
      </c>
      <c r="O3660" s="25">
        <f t="shared" si="691"/>
        <v>1.2954897198644657</v>
      </c>
      <c r="P3660" s="8">
        <f t="shared" si="692"/>
        <v>2</v>
      </c>
      <c r="Q3660" s="8">
        <f t="shared" si="693"/>
        <v>7</v>
      </c>
      <c r="R3660" s="8">
        <f t="shared" si="694"/>
        <v>24.79371675274313</v>
      </c>
      <c r="S3660" s="8">
        <f t="shared" si="695"/>
        <v>25</v>
      </c>
      <c r="T3660" t="s">
        <v>175</v>
      </c>
    </row>
    <row r="3661" spans="1:20" x14ac:dyDescent="0.35">
      <c r="A3661" s="18" t="s">
        <v>7356</v>
      </c>
      <c r="B3661" s="18" t="s">
        <v>7357</v>
      </c>
      <c r="C3661" s="19">
        <v>26.55</v>
      </c>
      <c r="D3661" s="20">
        <f t="shared" si="684"/>
        <v>2.8803096659000542E-6</v>
      </c>
      <c r="E3661" s="10">
        <f>SUM($C$5:C3661)/SUM($C$5:$C$3941)</f>
        <v>0.99961842677316992</v>
      </c>
      <c r="F3661" t="str">
        <f t="shared" si="685"/>
        <v>C</v>
      </c>
      <c r="G3661" s="21">
        <v>2.9500000000000011</v>
      </c>
      <c r="H3661" s="22">
        <f t="shared" si="686"/>
        <v>1.7700000000000007</v>
      </c>
      <c r="I3661" s="23">
        <v>0.1730769230769231</v>
      </c>
      <c r="J3661" s="23">
        <v>0.58481281892799142</v>
      </c>
      <c r="K3661" s="24">
        <f t="shared" si="687"/>
        <v>3.3789185093617276</v>
      </c>
      <c r="L3661" t="str">
        <f t="shared" si="688"/>
        <v>Z</v>
      </c>
      <c r="M3661" s="10">
        <f t="shared" si="689"/>
        <v>0.9</v>
      </c>
      <c r="N3661" s="24">
        <f t="shared" si="690"/>
        <v>1.2815515655446006</v>
      </c>
      <c r="O3661" s="25">
        <f t="shared" si="691"/>
        <v>1.059907504196308</v>
      </c>
      <c r="P3661" s="8">
        <f t="shared" si="692"/>
        <v>2</v>
      </c>
      <c r="Q3661" s="8">
        <f t="shared" si="693"/>
        <v>9.0000000000000018</v>
      </c>
      <c r="R3661" s="8">
        <f t="shared" si="694"/>
        <v>31.889640207164032</v>
      </c>
      <c r="S3661" s="8">
        <f t="shared" si="695"/>
        <v>32</v>
      </c>
      <c r="T3661" t="s">
        <v>175</v>
      </c>
    </row>
    <row r="3662" spans="1:20" x14ac:dyDescent="0.35">
      <c r="A3662" s="18" t="s">
        <v>7358</v>
      </c>
      <c r="B3662" s="18" t="s">
        <v>6324</v>
      </c>
      <c r="C3662" s="19">
        <v>26.22</v>
      </c>
      <c r="D3662" s="20">
        <f t="shared" si="684"/>
        <v>2.8445092067758726E-6</v>
      </c>
      <c r="E3662" s="10">
        <f>SUM($C$5:C3662)/SUM($C$5:$C$3941)</f>
        <v>0.99962127128237677</v>
      </c>
      <c r="F3662" t="str">
        <f t="shared" si="685"/>
        <v>C</v>
      </c>
      <c r="G3662" s="21">
        <v>0.28813186813186809</v>
      </c>
      <c r="H3662" s="22">
        <f t="shared" si="686"/>
        <v>0.17287912087912086</v>
      </c>
      <c r="I3662" s="23">
        <v>1.75</v>
      </c>
      <c r="J3662" s="23">
        <v>5.0093050670628916</v>
      </c>
      <c r="K3662" s="24">
        <f t="shared" si="687"/>
        <v>2.8624600383216525</v>
      </c>
      <c r="L3662" t="str">
        <f t="shared" si="688"/>
        <v>Z</v>
      </c>
      <c r="M3662" s="10">
        <f t="shared" si="689"/>
        <v>0.9</v>
      </c>
      <c r="N3662" s="24">
        <f t="shared" si="690"/>
        <v>1.2815515655446006</v>
      </c>
      <c r="O3662" s="25">
        <f t="shared" si="691"/>
        <v>9.078802412575536</v>
      </c>
      <c r="P3662" s="8">
        <f t="shared" si="692"/>
        <v>13</v>
      </c>
      <c r="Q3662" s="8">
        <f t="shared" si="693"/>
        <v>91</v>
      </c>
      <c r="R3662" s="8">
        <f t="shared" si="694"/>
        <v>324.46243362908996</v>
      </c>
      <c r="S3662" s="8">
        <f t="shared" si="695"/>
        <v>325</v>
      </c>
      <c r="T3662" t="s">
        <v>62</v>
      </c>
    </row>
    <row r="3663" spans="1:20" x14ac:dyDescent="0.35">
      <c r="A3663" s="18" t="s">
        <v>7359</v>
      </c>
      <c r="B3663" s="18" t="s">
        <v>7360</v>
      </c>
      <c r="C3663" s="19">
        <v>26.11</v>
      </c>
      <c r="D3663" s="20">
        <f t="shared" si="684"/>
        <v>2.8325757204011453E-6</v>
      </c>
      <c r="E3663" s="10">
        <f>SUM($C$5:C3663)/SUM($C$5:$C$3941)</f>
        <v>0.99962410385809708</v>
      </c>
      <c r="F3663" t="str">
        <f t="shared" si="685"/>
        <v>C</v>
      </c>
      <c r="G3663" s="21">
        <v>0.21578512396694219</v>
      </c>
      <c r="H3663" s="22">
        <f t="shared" si="686"/>
        <v>0.12947107438016531</v>
      </c>
      <c r="I3663" s="23">
        <v>2.3269230769230771</v>
      </c>
      <c r="J3663" s="23">
        <v>5.1894355499707432</v>
      </c>
      <c r="K3663" s="24">
        <f t="shared" si="687"/>
        <v>2.2301706495742035</v>
      </c>
      <c r="L3663" t="str">
        <f t="shared" si="688"/>
        <v>Z</v>
      </c>
      <c r="M3663" s="10">
        <f t="shared" si="689"/>
        <v>0.9</v>
      </c>
      <c r="N3663" s="24">
        <f t="shared" si="690"/>
        <v>1.2815515655446006</v>
      </c>
      <c r="O3663" s="25">
        <f t="shared" si="691"/>
        <v>9.40526866705763</v>
      </c>
      <c r="P3663" s="8">
        <f t="shared" si="692"/>
        <v>15</v>
      </c>
      <c r="Q3663" s="8">
        <f t="shared" si="693"/>
        <v>121.00000000000001</v>
      </c>
      <c r="R3663" s="8">
        <f t="shared" si="694"/>
        <v>432.33590734553673</v>
      </c>
      <c r="S3663" s="8">
        <f t="shared" si="695"/>
        <v>433</v>
      </c>
      <c r="T3663" t="s">
        <v>62</v>
      </c>
    </row>
    <row r="3664" spans="1:20" x14ac:dyDescent="0.35">
      <c r="A3664" s="18" t="s">
        <v>7361</v>
      </c>
      <c r="B3664" s="18" t="s">
        <v>7362</v>
      </c>
      <c r="C3664" s="19">
        <v>25.81</v>
      </c>
      <c r="D3664" s="20">
        <f t="shared" si="684"/>
        <v>2.8000298484700712E-6</v>
      </c>
      <c r="E3664" s="10">
        <f>SUM($C$5:C3664)/SUM($C$5:$C$3941)</f>
        <v>0.99962690388794562</v>
      </c>
      <c r="F3664" t="str">
        <f t="shared" si="685"/>
        <v>C</v>
      </c>
      <c r="G3664" s="21">
        <v>0.28999999999999992</v>
      </c>
      <c r="H3664" s="22">
        <f t="shared" si="686"/>
        <v>0.17399999999999996</v>
      </c>
      <c r="I3664" s="23">
        <v>1.711538461538461</v>
      </c>
      <c r="J3664" s="23">
        <v>4.5431980550179807</v>
      </c>
      <c r="K3664" s="24">
        <f t="shared" si="687"/>
        <v>2.6544527961902817</v>
      </c>
      <c r="L3664" t="str">
        <f t="shared" si="688"/>
        <v>Z</v>
      </c>
      <c r="M3664" s="10">
        <f t="shared" si="689"/>
        <v>0.9</v>
      </c>
      <c r="N3664" s="24">
        <f t="shared" si="690"/>
        <v>1.2815515655446006</v>
      </c>
      <c r="O3664" s="25">
        <f t="shared" si="691"/>
        <v>8.2340358414006474</v>
      </c>
      <c r="P3664" s="8">
        <f t="shared" si="692"/>
        <v>12</v>
      </c>
      <c r="Q3664" s="8">
        <f t="shared" si="693"/>
        <v>88.999999999999972</v>
      </c>
      <c r="R3664" s="8">
        <f t="shared" si="694"/>
        <v>319.84191497474598</v>
      </c>
      <c r="S3664" s="8">
        <f t="shared" si="695"/>
        <v>320</v>
      </c>
      <c r="T3664" t="s">
        <v>62</v>
      </c>
    </row>
    <row r="3665" spans="1:20" x14ac:dyDescent="0.35">
      <c r="A3665" s="18" t="s">
        <v>7363</v>
      </c>
      <c r="B3665" s="18" t="s">
        <v>7364</v>
      </c>
      <c r="C3665" s="19">
        <v>25.62</v>
      </c>
      <c r="D3665" s="20">
        <f t="shared" si="684"/>
        <v>2.7794174629137246E-6</v>
      </c>
      <c r="E3665" s="10">
        <f>SUM($C$5:C3665)/SUM($C$5:$C$3941)</f>
        <v>0.99962968330540847</v>
      </c>
      <c r="F3665" t="str">
        <f t="shared" si="685"/>
        <v>C</v>
      </c>
      <c r="G3665" s="21">
        <v>0.21</v>
      </c>
      <c r="H3665" s="22">
        <f t="shared" si="686"/>
        <v>0.126</v>
      </c>
      <c r="I3665" s="23">
        <v>2.3461538461538458</v>
      </c>
      <c r="J3665" s="23">
        <v>7.1369917741097622</v>
      </c>
      <c r="K3665" s="24">
        <f t="shared" si="687"/>
        <v>3.0419964938828499</v>
      </c>
      <c r="L3665" t="str">
        <f t="shared" si="688"/>
        <v>Z</v>
      </c>
      <c r="M3665" s="10">
        <f t="shared" si="689"/>
        <v>0.9</v>
      </c>
      <c r="N3665" s="24">
        <f t="shared" si="690"/>
        <v>1.2815515655446006</v>
      </c>
      <c r="O3665" s="25">
        <f t="shared" si="691"/>
        <v>12.934995427481709</v>
      </c>
      <c r="P3665" s="8">
        <f t="shared" si="692"/>
        <v>18</v>
      </c>
      <c r="Q3665" s="8">
        <f t="shared" si="693"/>
        <v>121.99999999999999</v>
      </c>
      <c r="R3665" s="8">
        <f t="shared" si="694"/>
        <v>440.05771627230172</v>
      </c>
      <c r="S3665" s="8">
        <f t="shared" si="695"/>
        <v>441</v>
      </c>
      <c r="T3665" t="s">
        <v>62</v>
      </c>
    </row>
    <row r="3666" spans="1:20" x14ac:dyDescent="0.35">
      <c r="A3666" s="18" t="s">
        <v>7365</v>
      </c>
      <c r="B3666" s="18" t="s">
        <v>7366</v>
      </c>
      <c r="C3666" s="19">
        <v>25.52</v>
      </c>
      <c r="D3666" s="20">
        <f t="shared" si="684"/>
        <v>2.7685688389366997E-6</v>
      </c>
      <c r="E3666" s="10">
        <f>SUM($C$5:C3666)/SUM($C$5:$C$3941)</f>
        <v>0.99963245187424732</v>
      </c>
      <c r="F3666" t="str">
        <f t="shared" si="685"/>
        <v>C</v>
      </c>
      <c r="G3666" s="21">
        <v>0.54297872340425535</v>
      </c>
      <c r="H3666" s="22">
        <f t="shared" si="686"/>
        <v>0.32578723404255322</v>
      </c>
      <c r="I3666" s="23">
        <v>0.90384615384615385</v>
      </c>
      <c r="J3666" s="23">
        <v>3.0502948451803702</v>
      </c>
      <c r="K3666" s="24">
        <f t="shared" si="687"/>
        <v>3.3747942967953031</v>
      </c>
      <c r="L3666" t="str">
        <f t="shared" si="688"/>
        <v>Z</v>
      </c>
      <c r="M3666" s="10">
        <f t="shared" si="689"/>
        <v>0.9</v>
      </c>
      <c r="N3666" s="24">
        <f t="shared" si="690"/>
        <v>1.2815515655446006</v>
      </c>
      <c r="O3666" s="25">
        <f t="shared" si="691"/>
        <v>5.5283165686148816</v>
      </c>
      <c r="P3666" s="8">
        <f t="shared" si="692"/>
        <v>8</v>
      </c>
      <c r="Q3666" s="8">
        <f t="shared" si="693"/>
        <v>47</v>
      </c>
      <c r="R3666" s="8">
        <f t="shared" si="694"/>
        <v>169.86225903019837</v>
      </c>
      <c r="S3666" s="8">
        <f t="shared" si="695"/>
        <v>170</v>
      </c>
      <c r="T3666" t="s">
        <v>62</v>
      </c>
    </row>
    <row r="3667" spans="1:20" x14ac:dyDescent="0.35">
      <c r="A3667" s="18" t="s">
        <v>7367</v>
      </c>
      <c r="B3667" s="18" t="s">
        <v>7368</v>
      </c>
      <c r="C3667" s="19">
        <v>25.5</v>
      </c>
      <c r="D3667" s="20">
        <f t="shared" si="684"/>
        <v>2.7663991141412947E-6</v>
      </c>
      <c r="E3667" s="10">
        <f>SUM($C$5:C3667)/SUM($C$5:$C$3941)</f>
        <v>0.99963521827336144</v>
      </c>
      <c r="F3667" t="str">
        <f t="shared" si="685"/>
        <v>C</v>
      </c>
      <c r="G3667" s="21">
        <v>8.5</v>
      </c>
      <c r="H3667" s="22">
        <f t="shared" si="686"/>
        <v>5.0999999999999996</v>
      </c>
      <c r="I3667" s="23">
        <v>5.7692307692307702E-2</v>
      </c>
      <c r="J3667" s="23">
        <v>0.23543547789870939</v>
      </c>
      <c r="K3667" s="24">
        <f t="shared" si="687"/>
        <v>4.0808816169109621</v>
      </c>
      <c r="L3667" t="str">
        <f t="shared" si="688"/>
        <v>Z</v>
      </c>
      <c r="M3667" s="10">
        <f t="shared" si="689"/>
        <v>0.9</v>
      </c>
      <c r="N3667" s="24">
        <f t="shared" si="690"/>
        <v>1.2815515655446006</v>
      </c>
      <c r="O3667" s="25">
        <f t="shared" si="691"/>
        <v>0.42670034189112432</v>
      </c>
      <c r="P3667" s="8">
        <f t="shared" si="692"/>
        <v>1</v>
      </c>
      <c r="Q3667" s="8">
        <f t="shared" si="693"/>
        <v>3.0000000000000004</v>
      </c>
      <c r="R3667" s="8">
        <f t="shared" si="694"/>
        <v>10.84652289093281</v>
      </c>
      <c r="S3667" s="8">
        <f t="shared" si="695"/>
        <v>11</v>
      </c>
      <c r="T3667" t="s">
        <v>62</v>
      </c>
    </row>
    <row r="3668" spans="1:20" x14ac:dyDescent="0.35">
      <c r="A3668" s="18" t="s">
        <v>7369</v>
      </c>
      <c r="B3668" s="18" t="s">
        <v>7370</v>
      </c>
      <c r="C3668" s="19">
        <v>25.5</v>
      </c>
      <c r="D3668" s="20">
        <f t="shared" si="684"/>
        <v>2.7663991141412947E-6</v>
      </c>
      <c r="E3668" s="10">
        <f>SUM($C$5:C3668)/SUM($C$5:$C$3941)</f>
        <v>0.99963798467247567</v>
      </c>
      <c r="F3668" t="str">
        <f t="shared" si="685"/>
        <v>C</v>
      </c>
      <c r="G3668" s="21">
        <v>12.75</v>
      </c>
      <c r="H3668" s="22">
        <f t="shared" si="686"/>
        <v>7.6499999999999995</v>
      </c>
      <c r="I3668" s="23">
        <v>3.8461538461538457E-2</v>
      </c>
      <c r="J3668" s="23">
        <v>0.19418390934515431</v>
      </c>
      <c r="K3668" s="24">
        <f t="shared" si="687"/>
        <v>5.0487816429740127</v>
      </c>
      <c r="L3668" t="str">
        <f t="shared" si="688"/>
        <v>Z</v>
      </c>
      <c r="M3668" s="10">
        <f t="shared" si="689"/>
        <v>0.9</v>
      </c>
      <c r="N3668" s="24">
        <f t="shared" si="690"/>
        <v>1.2815515655446006</v>
      </c>
      <c r="O3668" s="25">
        <f t="shared" si="691"/>
        <v>0.35193651036306556</v>
      </c>
      <c r="P3668" s="8">
        <f t="shared" si="692"/>
        <v>1</v>
      </c>
      <c r="Q3668" s="8">
        <f t="shared" si="693"/>
        <v>1.9999999999999998</v>
      </c>
      <c r="R3668" s="8">
        <f t="shared" si="694"/>
        <v>7.2310152606218727</v>
      </c>
      <c r="S3668" s="8">
        <f t="shared" si="695"/>
        <v>8</v>
      </c>
      <c r="T3668" t="s">
        <v>62</v>
      </c>
    </row>
    <row r="3669" spans="1:20" x14ac:dyDescent="0.35">
      <c r="A3669" s="18" t="s">
        <v>7371</v>
      </c>
      <c r="B3669" s="18" t="s">
        <v>7372</v>
      </c>
      <c r="C3669" s="19">
        <v>25.5</v>
      </c>
      <c r="D3669" s="20">
        <f t="shared" si="684"/>
        <v>2.7663991141412947E-6</v>
      </c>
      <c r="E3669" s="10">
        <f>SUM($C$5:C3669)/SUM($C$5:$C$3941)</f>
        <v>0.99964075107158978</v>
      </c>
      <c r="F3669" t="str">
        <f t="shared" si="685"/>
        <v>C</v>
      </c>
      <c r="G3669" s="21">
        <v>8.5</v>
      </c>
      <c r="H3669" s="22">
        <f t="shared" si="686"/>
        <v>5.0999999999999996</v>
      </c>
      <c r="I3669" s="23">
        <v>5.7692307692307702E-2</v>
      </c>
      <c r="J3669" s="23">
        <v>0.30764516984328472</v>
      </c>
      <c r="K3669" s="24">
        <f t="shared" si="687"/>
        <v>5.3325162772836006</v>
      </c>
      <c r="L3669" t="str">
        <f t="shared" si="688"/>
        <v>Z</v>
      </c>
      <c r="M3669" s="10">
        <f t="shared" si="689"/>
        <v>0.9</v>
      </c>
      <c r="N3669" s="24">
        <f t="shared" si="690"/>
        <v>1.2815515655446006</v>
      </c>
      <c r="O3669" s="25">
        <f t="shared" si="691"/>
        <v>0.55757229252321705</v>
      </c>
      <c r="P3669" s="8">
        <f t="shared" si="692"/>
        <v>1</v>
      </c>
      <c r="Q3669" s="8">
        <f t="shared" si="693"/>
        <v>3.0000000000000004</v>
      </c>
      <c r="R3669" s="8">
        <f t="shared" si="694"/>
        <v>10.84652289093281</v>
      </c>
      <c r="S3669" s="8">
        <f t="shared" si="695"/>
        <v>11</v>
      </c>
      <c r="T3669" t="s">
        <v>62</v>
      </c>
    </row>
    <row r="3670" spans="1:20" x14ac:dyDescent="0.35">
      <c r="A3670" s="18" t="s">
        <v>7373</v>
      </c>
      <c r="B3670" s="18" t="s">
        <v>7374</v>
      </c>
      <c r="C3670" s="19">
        <v>25.47</v>
      </c>
      <c r="D3670" s="20">
        <f t="shared" si="684"/>
        <v>2.7631445269481875E-6</v>
      </c>
      <c r="E3670" s="10">
        <f>SUM($C$5:C3670)/SUM($C$5:$C$3941)</f>
        <v>0.99964351421611675</v>
      </c>
      <c r="F3670" t="str">
        <f t="shared" si="685"/>
        <v>C</v>
      </c>
      <c r="G3670" s="21">
        <v>4.2450000000000001</v>
      </c>
      <c r="H3670" s="22">
        <f t="shared" si="686"/>
        <v>2.5470000000000002</v>
      </c>
      <c r="I3670" s="23">
        <v>0.1153846153846154</v>
      </c>
      <c r="J3670" s="23">
        <v>0.37853412589164931</v>
      </c>
      <c r="K3670" s="24">
        <f t="shared" si="687"/>
        <v>3.2806290910609599</v>
      </c>
      <c r="L3670" t="str">
        <f t="shared" si="688"/>
        <v>Z</v>
      </c>
      <c r="M3670" s="10">
        <f t="shared" si="689"/>
        <v>0.9</v>
      </c>
      <c r="N3670" s="24">
        <f t="shared" si="690"/>
        <v>1.2815515655446006</v>
      </c>
      <c r="O3670" s="25">
        <f t="shared" si="691"/>
        <v>0.68605055778770585</v>
      </c>
      <c r="P3670" s="8">
        <f t="shared" si="692"/>
        <v>1</v>
      </c>
      <c r="Q3670" s="8">
        <f t="shared" si="693"/>
        <v>6.0000000000000009</v>
      </c>
      <c r="R3670" s="8">
        <f t="shared" si="694"/>
        <v>21.705817667447715</v>
      </c>
      <c r="S3670" s="8">
        <f t="shared" si="695"/>
        <v>22</v>
      </c>
      <c r="T3670" t="s">
        <v>62</v>
      </c>
    </row>
    <row r="3671" spans="1:20" x14ac:dyDescent="0.35">
      <c r="A3671" s="18" t="s">
        <v>7375</v>
      </c>
      <c r="B3671" s="18" t="s">
        <v>7376</v>
      </c>
      <c r="C3671" s="19">
        <v>25.47</v>
      </c>
      <c r="D3671" s="20">
        <f t="shared" si="684"/>
        <v>2.7631445269481875E-6</v>
      </c>
      <c r="E3671" s="10">
        <f>SUM($C$5:C3671)/SUM($C$5:$C$3941)</f>
        <v>0.99964627736064382</v>
      </c>
      <c r="F3671" t="str">
        <f t="shared" si="685"/>
        <v>C</v>
      </c>
      <c r="G3671" s="21">
        <v>2.5470000000000002</v>
      </c>
      <c r="H3671" s="22">
        <f t="shared" si="686"/>
        <v>1.5282</v>
      </c>
      <c r="I3671" s="23">
        <v>0.19230769230769229</v>
      </c>
      <c r="J3671" s="23">
        <v>0.44450728565288072</v>
      </c>
      <c r="K3671" s="24">
        <f t="shared" si="687"/>
        <v>2.3114378853949802</v>
      </c>
      <c r="L3671" t="str">
        <f t="shared" si="688"/>
        <v>Z</v>
      </c>
      <c r="M3671" s="10">
        <f t="shared" si="689"/>
        <v>0.9</v>
      </c>
      <c r="N3671" s="24">
        <f t="shared" si="690"/>
        <v>1.2815515655446006</v>
      </c>
      <c r="O3671" s="25">
        <f t="shared" si="691"/>
        <v>0.80561949479331041</v>
      </c>
      <c r="P3671" s="8">
        <f t="shared" si="692"/>
        <v>2</v>
      </c>
      <c r="Q3671" s="8">
        <f t="shared" si="693"/>
        <v>10</v>
      </c>
      <c r="R3671" s="8">
        <f t="shared" si="694"/>
        <v>36.176362779079525</v>
      </c>
      <c r="S3671" s="8">
        <f t="shared" si="695"/>
        <v>37</v>
      </c>
      <c r="T3671" t="s">
        <v>62</v>
      </c>
    </row>
    <row r="3672" spans="1:20" x14ac:dyDescent="0.35">
      <c r="A3672" s="18" t="s">
        <v>7377</v>
      </c>
      <c r="B3672" s="18" t="s">
        <v>7378</v>
      </c>
      <c r="C3672" s="19">
        <v>25.45</v>
      </c>
      <c r="D3672" s="20">
        <f t="shared" si="684"/>
        <v>2.7609748021527825E-6</v>
      </c>
      <c r="E3672" s="10">
        <f>SUM($C$5:C3672)/SUM($C$5:$C$3941)</f>
        <v>0.99964903833544583</v>
      </c>
      <c r="F3672" t="str">
        <f t="shared" si="685"/>
        <v>C</v>
      </c>
      <c r="G3672" s="21">
        <v>5.09</v>
      </c>
      <c r="H3672" s="22">
        <f t="shared" si="686"/>
        <v>3.0539999999999998</v>
      </c>
      <c r="I3672" s="23">
        <v>9.6153846153846159E-2</v>
      </c>
      <c r="J3672" s="23">
        <v>0.35753049422202088</v>
      </c>
      <c r="K3672" s="24">
        <f t="shared" si="687"/>
        <v>3.7183171399090171</v>
      </c>
      <c r="L3672" t="str">
        <f t="shared" si="688"/>
        <v>Z</v>
      </c>
      <c r="M3672" s="10">
        <f t="shared" si="689"/>
        <v>0.9</v>
      </c>
      <c r="N3672" s="24">
        <f t="shared" si="690"/>
        <v>1.2815515655446006</v>
      </c>
      <c r="O3672" s="25">
        <f t="shared" si="691"/>
        <v>0.64798383609233967</v>
      </c>
      <c r="P3672" s="8">
        <f t="shared" si="692"/>
        <v>1</v>
      </c>
      <c r="Q3672" s="8">
        <f t="shared" si="693"/>
        <v>5</v>
      </c>
      <c r="R3672" s="8">
        <f t="shared" si="694"/>
        <v>18.095287334182188</v>
      </c>
      <c r="S3672" s="8">
        <f t="shared" si="695"/>
        <v>19</v>
      </c>
      <c r="T3672" t="s">
        <v>175</v>
      </c>
    </row>
    <row r="3673" spans="1:20" x14ac:dyDescent="0.35">
      <c r="A3673" s="18" t="s">
        <v>7379</v>
      </c>
      <c r="B3673" s="18" t="s">
        <v>7380</v>
      </c>
      <c r="C3673" s="19">
        <v>25.4</v>
      </c>
      <c r="D3673" s="20">
        <f t="shared" si="684"/>
        <v>2.7555504901642699E-6</v>
      </c>
      <c r="E3673" s="10">
        <f>SUM($C$5:C3673)/SUM($C$5:$C$3941)</f>
        <v>0.99965179388593606</v>
      </c>
      <c r="F3673" t="str">
        <f t="shared" si="685"/>
        <v>C</v>
      </c>
      <c r="G3673" s="21">
        <v>6.35</v>
      </c>
      <c r="H3673" s="22">
        <f t="shared" si="686"/>
        <v>3.8099999999999996</v>
      </c>
      <c r="I3673" s="23">
        <v>7.6923076923076927E-2</v>
      </c>
      <c r="J3673" s="23">
        <v>0.55470019622522915</v>
      </c>
      <c r="K3673" s="24">
        <f t="shared" si="687"/>
        <v>7.2111025509279782</v>
      </c>
      <c r="L3673" t="str">
        <f t="shared" si="688"/>
        <v>Z</v>
      </c>
      <c r="M3673" s="10">
        <f t="shared" si="689"/>
        <v>0.9</v>
      </c>
      <c r="N3673" s="24">
        <f t="shared" si="690"/>
        <v>1.2815515655446006</v>
      </c>
      <c r="O3673" s="25">
        <f t="shared" si="691"/>
        <v>1.005331760059585</v>
      </c>
      <c r="P3673" s="8">
        <f t="shared" si="692"/>
        <v>2</v>
      </c>
      <c r="Q3673" s="8">
        <f t="shared" si="693"/>
        <v>4</v>
      </c>
      <c r="R3673" s="8">
        <f t="shared" si="694"/>
        <v>14.49047112004437</v>
      </c>
      <c r="S3673" s="8">
        <f t="shared" si="695"/>
        <v>15</v>
      </c>
      <c r="T3673" t="s">
        <v>175</v>
      </c>
    </row>
    <row r="3674" spans="1:20" x14ac:dyDescent="0.35">
      <c r="A3674" s="18" t="s">
        <v>7381</v>
      </c>
      <c r="B3674" s="18" t="s">
        <v>7382</v>
      </c>
      <c r="C3674" s="19">
        <v>25.3</v>
      </c>
      <c r="D3674" s="20">
        <f t="shared" si="684"/>
        <v>2.7447018661872455E-6</v>
      </c>
      <c r="E3674" s="10">
        <f>SUM($C$5:C3674)/SUM($C$5:$C$3941)</f>
        <v>0.9996545385878024</v>
      </c>
      <c r="F3674" t="str">
        <f t="shared" si="685"/>
        <v>C</v>
      </c>
      <c r="G3674" s="21">
        <v>5.0599999999999996</v>
      </c>
      <c r="H3674" s="22">
        <f t="shared" si="686"/>
        <v>3.0359999999999996</v>
      </c>
      <c r="I3674" s="23">
        <v>9.6153846153846159E-2</v>
      </c>
      <c r="J3674" s="23">
        <v>0.40870984888200612</v>
      </c>
      <c r="K3674" s="24">
        <f t="shared" si="687"/>
        <v>4.250582428372863</v>
      </c>
      <c r="L3674" t="str">
        <f t="shared" si="688"/>
        <v>Z</v>
      </c>
      <c r="M3674" s="10">
        <f t="shared" si="689"/>
        <v>0.9</v>
      </c>
      <c r="N3674" s="24">
        <f t="shared" si="690"/>
        <v>1.2815515655446006</v>
      </c>
      <c r="O3674" s="25">
        <f t="shared" si="691"/>
        <v>0.74074066410352923</v>
      </c>
      <c r="P3674" s="8">
        <f t="shared" si="692"/>
        <v>1</v>
      </c>
      <c r="Q3674" s="8">
        <f t="shared" si="693"/>
        <v>5</v>
      </c>
      <c r="R3674" s="8">
        <f t="shared" si="694"/>
        <v>18.148850216015695</v>
      </c>
      <c r="S3674" s="8">
        <f t="shared" si="695"/>
        <v>19</v>
      </c>
      <c r="T3674" t="s">
        <v>175</v>
      </c>
    </row>
    <row r="3675" spans="1:20" x14ac:dyDescent="0.35">
      <c r="A3675" s="18" t="s">
        <v>7383</v>
      </c>
      <c r="B3675" s="18" t="s">
        <v>7384</v>
      </c>
      <c r="C3675" s="19">
        <v>25.26</v>
      </c>
      <c r="D3675" s="20">
        <f t="shared" si="684"/>
        <v>2.7403624165964358E-6</v>
      </c>
      <c r="E3675" s="10">
        <f>SUM($C$5:C3675)/SUM($C$5:$C$3941)</f>
        <v>0.99965727895021894</v>
      </c>
      <c r="F3675" t="str">
        <f t="shared" si="685"/>
        <v>C</v>
      </c>
      <c r="G3675" s="21">
        <v>4.21</v>
      </c>
      <c r="H3675" s="22">
        <f t="shared" si="686"/>
        <v>2.5259999999999998</v>
      </c>
      <c r="I3675" s="23">
        <v>0.1153846153846154</v>
      </c>
      <c r="J3675" s="23">
        <v>0.58255172803546318</v>
      </c>
      <c r="K3675" s="24">
        <f t="shared" si="687"/>
        <v>5.0487816429740136</v>
      </c>
      <c r="L3675" t="str">
        <f t="shared" si="688"/>
        <v>Z</v>
      </c>
      <c r="M3675" s="10">
        <f t="shared" si="689"/>
        <v>0.9</v>
      </c>
      <c r="N3675" s="24">
        <f t="shared" si="690"/>
        <v>1.2815515655446006</v>
      </c>
      <c r="O3675" s="25">
        <f t="shared" si="691"/>
        <v>1.0558095310891971</v>
      </c>
      <c r="P3675" s="8">
        <f t="shared" si="692"/>
        <v>2</v>
      </c>
      <c r="Q3675" s="8">
        <f t="shared" si="693"/>
        <v>6.0000000000000009</v>
      </c>
      <c r="R3675" s="8">
        <f t="shared" si="694"/>
        <v>21.79585700133865</v>
      </c>
      <c r="S3675" s="8">
        <f t="shared" si="695"/>
        <v>22</v>
      </c>
      <c r="T3675" t="s">
        <v>175</v>
      </c>
    </row>
    <row r="3676" spans="1:20" x14ac:dyDescent="0.35">
      <c r="A3676" s="18" t="s">
        <v>7385</v>
      </c>
      <c r="B3676" s="18" t="s">
        <v>7386</v>
      </c>
      <c r="C3676" s="19">
        <v>25.2</v>
      </c>
      <c r="D3676" s="20">
        <f t="shared" si="684"/>
        <v>2.7338532422102207E-6</v>
      </c>
      <c r="E3676" s="10">
        <f>SUM($C$5:C3676)/SUM($C$5:$C$3941)</f>
        <v>0.99966001280346106</v>
      </c>
      <c r="F3676" t="str">
        <f t="shared" si="685"/>
        <v>C</v>
      </c>
      <c r="G3676" s="21">
        <v>0.42</v>
      </c>
      <c r="H3676" s="22">
        <f t="shared" si="686"/>
        <v>0.252</v>
      </c>
      <c r="I3676" s="23">
        <v>1.153846153846154</v>
      </c>
      <c r="J3676" s="23">
        <v>3.5721395543112688</v>
      </c>
      <c r="K3676" s="24">
        <f t="shared" si="687"/>
        <v>3.0958542804030995</v>
      </c>
      <c r="L3676" t="str">
        <f t="shared" si="688"/>
        <v>Z</v>
      </c>
      <c r="M3676" s="10">
        <f t="shared" si="689"/>
        <v>0.9</v>
      </c>
      <c r="N3676" s="24">
        <f t="shared" si="690"/>
        <v>1.2815515655446006</v>
      </c>
      <c r="O3676" s="25">
        <f t="shared" si="691"/>
        <v>6.4741014511126158</v>
      </c>
      <c r="P3676" s="8">
        <f t="shared" si="692"/>
        <v>9</v>
      </c>
      <c r="Q3676" s="8">
        <f t="shared" si="693"/>
        <v>60.000000000000007</v>
      </c>
      <c r="R3676" s="8">
        <f t="shared" si="694"/>
        <v>218.2178902359924</v>
      </c>
      <c r="S3676" s="8">
        <f t="shared" si="695"/>
        <v>219</v>
      </c>
      <c r="T3676" t="s">
        <v>62</v>
      </c>
    </row>
    <row r="3677" spans="1:20" x14ac:dyDescent="0.35">
      <c r="A3677" s="18" t="s">
        <v>7387</v>
      </c>
      <c r="B3677" s="18" t="s">
        <v>7388</v>
      </c>
      <c r="C3677" s="19">
        <v>25.06</v>
      </c>
      <c r="D3677" s="20">
        <f t="shared" si="684"/>
        <v>2.7186651686423862E-6</v>
      </c>
      <c r="E3677" s="10">
        <f>SUM($C$5:C3677)/SUM($C$5:$C$3941)</f>
        <v>0.99966273146862972</v>
      </c>
      <c r="F3677" t="str">
        <f t="shared" si="685"/>
        <v>C</v>
      </c>
      <c r="G3677" s="21">
        <v>2.2781818181818179</v>
      </c>
      <c r="H3677" s="22">
        <f t="shared" si="686"/>
        <v>1.3669090909090906</v>
      </c>
      <c r="I3677" s="23">
        <v>0.21153846153846151</v>
      </c>
      <c r="J3677" s="23">
        <v>0.80040525180633049</v>
      </c>
      <c r="K3677" s="24">
        <f t="shared" si="687"/>
        <v>3.7837339176299265</v>
      </c>
      <c r="L3677" t="str">
        <f t="shared" si="688"/>
        <v>Z</v>
      </c>
      <c r="M3677" s="10">
        <f t="shared" si="689"/>
        <v>0.9</v>
      </c>
      <c r="N3677" s="24">
        <f t="shared" si="690"/>
        <v>1.2815515655446006</v>
      </c>
      <c r="O3677" s="25">
        <f t="shared" si="691"/>
        <v>1.4506445572495634</v>
      </c>
      <c r="P3677" s="8">
        <f t="shared" si="692"/>
        <v>2</v>
      </c>
      <c r="Q3677" s="8">
        <f t="shared" si="693"/>
        <v>10.999999999999998</v>
      </c>
      <c r="R3677" s="8">
        <f t="shared" si="694"/>
        <v>40.118207884749935</v>
      </c>
      <c r="S3677" s="8">
        <f t="shared" si="695"/>
        <v>41</v>
      </c>
      <c r="T3677" t="s">
        <v>175</v>
      </c>
    </row>
    <row r="3678" spans="1:20" x14ac:dyDescent="0.35">
      <c r="A3678" s="18" t="s">
        <v>7389</v>
      </c>
      <c r="B3678" s="18" t="s">
        <v>7390</v>
      </c>
      <c r="C3678" s="19">
        <v>25.05</v>
      </c>
      <c r="D3678" s="20">
        <f t="shared" si="684"/>
        <v>2.7175803062446841E-6</v>
      </c>
      <c r="E3678" s="10">
        <f>SUM($C$5:C3678)/SUM($C$5:$C$3941)</f>
        <v>0.99966544904893606</v>
      </c>
      <c r="F3678" t="str">
        <f t="shared" si="685"/>
        <v>C</v>
      </c>
      <c r="G3678" s="21">
        <v>0.41065573770491798</v>
      </c>
      <c r="H3678" s="22">
        <f t="shared" si="686"/>
        <v>0.24639344262295076</v>
      </c>
      <c r="I3678" s="23">
        <v>1.1730769230769229</v>
      </c>
      <c r="J3678" s="23">
        <v>7.7654871287581173</v>
      </c>
      <c r="K3678" s="24">
        <f t="shared" si="687"/>
        <v>6.6197595195970846</v>
      </c>
      <c r="L3678" t="str">
        <f t="shared" si="688"/>
        <v>Z</v>
      </c>
      <c r="M3678" s="10">
        <f t="shared" si="689"/>
        <v>0.9</v>
      </c>
      <c r="N3678" s="24">
        <f t="shared" si="690"/>
        <v>1.2815515655446006</v>
      </c>
      <c r="O3678" s="25">
        <f t="shared" si="691"/>
        <v>14.074072617967056</v>
      </c>
      <c r="P3678" s="8">
        <f t="shared" si="692"/>
        <v>17</v>
      </c>
      <c r="Q3678" s="8">
        <f t="shared" si="693"/>
        <v>60.999999999999993</v>
      </c>
      <c r="R3678" s="8">
        <f t="shared" si="694"/>
        <v>222.51809976693033</v>
      </c>
      <c r="S3678" s="8">
        <f t="shared" si="695"/>
        <v>223</v>
      </c>
      <c r="T3678" t="s">
        <v>175</v>
      </c>
    </row>
    <row r="3679" spans="1:20" x14ac:dyDescent="0.35">
      <c r="A3679" s="18" t="s">
        <v>7391</v>
      </c>
      <c r="B3679" s="18" t="s">
        <v>7392</v>
      </c>
      <c r="C3679" s="19">
        <v>25.03</v>
      </c>
      <c r="D3679" s="20">
        <f t="shared" si="684"/>
        <v>2.715410581449279E-6</v>
      </c>
      <c r="E3679" s="10">
        <f>SUM($C$5:C3679)/SUM($C$5:$C$3941)</f>
        <v>0.99966816445951745</v>
      </c>
      <c r="F3679" t="str">
        <f t="shared" si="685"/>
        <v>C</v>
      </c>
      <c r="G3679" s="21">
        <v>5.0060000000000002</v>
      </c>
      <c r="H3679" s="22">
        <f t="shared" si="686"/>
        <v>3.0036</v>
      </c>
      <c r="I3679" s="23">
        <v>9.6153846153846159E-2</v>
      </c>
      <c r="J3679" s="23">
        <v>0.40870984888200612</v>
      </c>
      <c r="K3679" s="24">
        <f t="shared" si="687"/>
        <v>4.250582428372863</v>
      </c>
      <c r="L3679" t="str">
        <f t="shared" si="688"/>
        <v>Z</v>
      </c>
      <c r="M3679" s="10">
        <f t="shared" si="689"/>
        <v>0.9</v>
      </c>
      <c r="N3679" s="24">
        <f t="shared" si="690"/>
        <v>1.2815515655446006</v>
      </c>
      <c r="O3679" s="25">
        <f t="shared" si="691"/>
        <v>0.74074066410352923</v>
      </c>
      <c r="P3679" s="8">
        <f t="shared" si="692"/>
        <v>1</v>
      </c>
      <c r="Q3679" s="8">
        <f t="shared" si="693"/>
        <v>5</v>
      </c>
      <c r="R3679" s="8">
        <f t="shared" si="694"/>
        <v>18.246473981512803</v>
      </c>
      <c r="S3679" s="8">
        <f t="shared" si="695"/>
        <v>19</v>
      </c>
      <c r="T3679" t="s">
        <v>62</v>
      </c>
    </row>
    <row r="3680" spans="1:20" x14ac:dyDescent="0.35">
      <c r="A3680" s="18" t="s">
        <v>7393</v>
      </c>
      <c r="B3680" s="18" t="s">
        <v>7394</v>
      </c>
      <c r="C3680" s="19">
        <v>25.03</v>
      </c>
      <c r="D3680" s="20">
        <f t="shared" si="684"/>
        <v>2.715410581449279E-6</v>
      </c>
      <c r="E3680" s="10">
        <f>SUM($C$5:C3680)/SUM($C$5:$C$3941)</f>
        <v>0.99967087987009884</v>
      </c>
      <c r="F3680" t="str">
        <f t="shared" si="685"/>
        <v>C</v>
      </c>
      <c r="G3680" s="21">
        <v>1.668666666666667</v>
      </c>
      <c r="H3680" s="22">
        <f t="shared" si="686"/>
        <v>1.0012000000000001</v>
      </c>
      <c r="I3680" s="23">
        <v>0.28846153846153838</v>
      </c>
      <c r="J3680" s="23">
        <v>0.93591809725328756</v>
      </c>
      <c r="K3680" s="24">
        <f t="shared" si="687"/>
        <v>3.2445160704780647</v>
      </c>
      <c r="L3680" t="str">
        <f t="shared" si="688"/>
        <v>Z</v>
      </c>
      <c r="M3680" s="10">
        <f t="shared" si="689"/>
        <v>0.9</v>
      </c>
      <c r="N3680" s="24">
        <f t="shared" si="690"/>
        <v>1.2815515655446006</v>
      </c>
      <c r="O3680" s="25">
        <f t="shared" si="691"/>
        <v>1.6962463586387866</v>
      </c>
      <c r="P3680" s="8">
        <f t="shared" si="692"/>
        <v>3</v>
      </c>
      <c r="Q3680" s="8">
        <f t="shared" si="693"/>
        <v>14.999999999999996</v>
      </c>
      <c r="R3680" s="8">
        <f t="shared" si="694"/>
        <v>54.7394219445384</v>
      </c>
      <c r="S3680" s="8">
        <f t="shared" si="695"/>
        <v>55</v>
      </c>
      <c r="T3680" t="s">
        <v>62</v>
      </c>
    </row>
    <row r="3681" spans="1:20" x14ac:dyDescent="0.35">
      <c r="A3681" s="18" t="s">
        <v>7395</v>
      </c>
      <c r="B3681" s="18" t="s">
        <v>7396</v>
      </c>
      <c r="C3681" s="19">
        <v>25</v>
      </c>
      <c r="D3681" s="20">
        <f t="shared" si="684"/>
        <v>2.7121559942561714E-6</v>
      </c>
      <c r="E3681" s="10">
        <f>SUM($C$5:C3681)/SUM($C$5:$C$3941)</f>
        <v>0.99967359202609307</v>
      </c>
      <c r="F3681" t="str">
        <f t="shared" si="685"/>
        <v>C</v>
      </c>
      <c r="G3681" s="21">
        <v>1.25</v>
      </c>
      <c r="H3681" s="22">
        <f t="shared" si="686"/>
        <v>0.75</v>
      </c>
      <c r="I3681" s="23">
        <v>0.38461538461538458</v>
      </c>
      <c r="J3681" s="23">
        <v>1.239130722405692</v>
      </c>
      <c r="K3681" s="24">
        <f t="shared" si="687"/>
        <v>3.2217398782547995</v>
      </c>
      <c r="L3681" t="str">
        <f t="shared" si="688"/>
        <v>Z</v>
      </c>
      <c r="M3681" s="10">
        <f t="shared" si="689"/>
        <v>0.9</v>
      </c>
      <c r="N3681" s="24">
        <f t="shared" si="690"/>
        <v>1.2815515655446006</v>
      </c>
      <c r="O3681" s="25">
        <f t="shared" si="691"/>
        <v>2.2457851621062037</v>
      </c>
      <c r="P3681" s="8">
        <f t="shared" si="692"/>
        <v>4</v>
      </c>
      <c r="Q3681" s="8">
        <f t="shared" si="693"/>
        <v>20</v>
      </c>
      <c r="R3681" s="8">
        <f t="shared" si="694"/>
        <v>73.029674334022147</v>
      </c>
      <c r="S3681" s="8">
        <f t="shared" si="695"/>
        <v>74</v>
      </c>
      <c r="T3681" t="s">
        <v>175</v>
      </c>
    </row>
    <row r="3682" spans="1:20" x14ac:dyDescent="0.35">
      <c r="A3682" s="18" t="s">
        <v>7397</v>
      </c>
      <c r="B3682" s="18" t="s">
        <v>7398</v>
      </c>
      <c r="C3682" s="19">
        <v>25</v>
      </c>
      <c r="D3682" s="20">
        <f t="shared" si="684"/>
        <v>2.7121559942561714E-6</v>
      </c>
      <c r="E3682" s="10">
        <f>SUM($C$5:C3682)/SUM($C$5:$C$3941)</f>
        <v>0.99967630418208731</v>
      </c>
      <c r="F3682" t="str">
        <f t="shared" si="685"/>
        <v>C</v>
      </c>
      <c r="G3682" s="21">
        <v>1.25</v>
      </c>
      <c r="H3682" s="22">
        <f t="shared" si="686"/>
        <v>0.75</v>
      </c>
      <c r="I3682" s="23">
        <v>0.38461538461538458</v>
      </c>
      <c r="J3682" s="23">
        <v>2.1797089763818138</v>
      </c>
      <c r="K3682" s="24">
        <f t="shared" si="687"/>
        <v>5.6672433385927166</v>
      </c>
      <c r="L3682" t="str">
        <f t="shared" si="688"/>
        <v>Z</v>
      </c>
      <c r="M3682" s="10">
        <f t="shared" si="689"/>
        <v>0.9</v>
      </c>
      <c r="N3682" s="24">
        <f t="shared" si="690"/>
        <v>1.2815515655446006</v>
      </c>
      <c r="O3682" s="25">
        <f t="shared" si="691"/>
        <v>3.9504775310262237</v>
      </c>
      <c r="P3682" s="8">
        <f t="shared" si="692"/>
        <v>5</v>
      </c>
      <c r="Q3682" s="8">
        <f t="shared" si="693"/>
        <v>20</v>
      </c>
      <c r="R3682" s="8">
        <f t="shared" si="694"/>
        <v>73.029674334022147</v>
      </c>
      <c r="S3682" s="8">
        <f t="shared" si="695"/>
        <v>74</v>
      </c>
      <c r="T3682" t="s">
        <v>175</v>
      </c>
    </row>
    <row r="3683" spans="1:20" x14ac:dyDescent="0.35">
      <c r="A3683" s="18" t="s">
        <v>7399</v>
      </c>
      <c r="B3683" s="18" t="s">
        <v>7400</v>
      </c>
      <c r="C3683" s="19">
        <v>24.99</v>
      </c>
      <c r="D3683" s="20">
        <f t="shared" si="684"/>
        <v>2.7110711318584689E-6</v>
      </c>
      <c r="E3683" s="10">
        <f>SUM($C$5:C3683)/SUM($C$5:$C$3941)</f>
        <v>0.99967901525321923</v>
      </c>
      <c r="F3683" t="str">
        <f t="shared" si="685"/>
        <v>C</v>
      </c>
      <c r="G3683" s="21">
        <v>2.271818181818182</v>
      </c>
      <c r="H3683" s="22">
        <f t="shared" si="686"/>
        <v>1.3630909090909091</v>
      </c>
      <c r="I3683" s="23">
        <v>0.21153846153846151</v>
      </c>
      <c r="J3683" s="23">
        <v>0.57177187489686554</v>
      </c>
      <c r="K3683" s="24">
        <f t="shared" si="687"/>
        <v>2.7029215904215467</v>
      </c>
      <c r="L3683" t="str">
        <f t="shared" si="688"/>
        <v>Z</v>
      </c>
      <c r="M3683" s="10">
        <f t="shared" si="689"/>
        <v>0.9</v>
      </c>
      <c r="N3683" s="24">
        <f t="shared" si="690"/>
        <v>1.2815515655446006</v>
      </c>
      <c r="O3683" s="25">
        <f t="shared" si="691"/>
        <v>1.0362722588784445</v>
      </c>
      <c r="P3683" s="8">
        <f t="shared" si="692"/>
        <v>2</v>
      </c>
      <c r="Q3683" s="8">
        <f t="shared" si="693"/>
        <v>10.999999999999998</v>
      </c>
      <c r="R3683" s="8">
        <f t="shared" si="694"/>
        <v>40.174356558671782</v>
      </c>
      <c r="S3683" s="8">
        <f t="shared" si="695"/>
        <v>41</v>
      </c>
      <c r="T3683" t="s">
        <v>62</v>
      </c>
    </row>
    <row r="3684" spans="1:20" x14ac:dyDescent="0.35">
      <c r="A3684" s="18" t="s">
        <v>7401</v>
      </c>
      <c r="B3684" s="18" t="s">
        <v>7402</v>
      </c>
      <c r="C3684" s="19">
        <v>24.65</v>
      </c>
      <c r="D3684" s="20">
        <f t="shared" si="684"/>
        <v>2.6741858103365848E-6</v>
      </c>
      <c r="E3684" s="10">
        <f>SUM($C$5:C3684)/SUM($C$5:$C$3941)</f>
        <v>0.99968168943902957</v>
      </c>
      <c r="F3684" t="str">
        <f t="shared" si="685"/>
        <v>C</v>
      </c>
      <c r="G3684" s="21">
        <v>0.85</v>
      </c>
      <c r="H3684" s="22">
        <f t="shared" si="686"/>
        <v>0.51</v>
      </c>
      <c r="I3684" s="23">
        <v>0.55769230769230771</v>
      </c>
      <c r="J3684" s="23">
        <v>3.0189821784278821</v>
      </c>
      <c r="K3684" s="24">
        <f t="shared" si="687"/>
        <v>5.4133473544224087</v>
      </c>
      <c r="L3684" t="str">
        <f t="shared" si="688"/>
        <v>Z</v>
      </c>
      <c r="M3684" s="10">
        <f t="shared" si="689"/>
        <v>0.9</v>
      </c>
      <c r="N3684" s="24">
        <f t="shared" si="690"/>
        <v>1.2815515655446006</v>
      </c>
      <c r="O3684" s="25">
        <f t="shared" si="691"/>
        <v>5.4715658795171338</v>
      </c>
      <c r="P3684" s="8">
        <f t="shared" si="692"/>
        <v>7</v>
      </c>
      <c r="Q3684" s="8">
        <f t="shared" si="693"/>
        <v>29</v>
      </c>
      <c r="R3684" s="8">
        <f t="shared" si="694"/>
        <v>106.6421540461737</v>
      </c>
      <c r="S3684" s="8">
        <f t="shared" si="695"/>
        <v>107</v>
      </c>
      <c r="T3684" t="s">
        <v>175</v>
      </c>
    </row>
    <row r="3685" spans="1:20" x14ac:dyDescent="0.35">
      <c r="A3685" s="18" t="s">
        <v>7403</v>
      </c>
      <c r="B3685" s="18" t="s">
        <v>7404</v>
      </c>
      <c r="C3685" s="19">
        <v>23.8</v>
      </c>
      <c r="D3685" s="20">
        <f t="shared" si="684"/>
        <v>2.5819725065318753E-6</v>
      </c>
      <c r="E3685" s="10">
        <f>SUM($C$5:C3685)/SUM($C$5:$C$3941)</f>
        <v>0.99968427141153626</v>
      </c>
      <c r="F3685" t="str">
        <f t="shared" si="685"/>
        <v>C</v>
      </c>
      <c r="G3685" s="21">
        <v>5.95</v>
      </c>
      <c r="H3685" s="22">
        <f t="shared" si="686"/>
        <v>3.57</v>
      </c>
      <c r="I3685" s="23">
        <v>7.6923076923076927E-2</v>
      </c>
      <c r="J3685" s="23">
        <v>0.3340866299625872</v>
      </c>
      <c r="K3685" s="24">
        <f t="shared" si="687"/>
        <v>4.3431261895136331</v>
      </c>
      <c r="L3685" t="str">
        <f t="shared" si="688"/>
        <v>Z</v>
      </c>
      <c r="M3685" s="10">
        <f t="shared" si="689"/>
        <v>0.9</v>
      </c>
      <c r="N3685" s="24">
        <f t="shared" si="690"/>
        <v>1.2815515655446006</v>
      </c>
      <c r="O3685" s="25">
        <f t="shared" si="691"/>
        <v>0.60549446709820176</v>
      </c>
      <c r="P3685" s="8">
        <f t="shared" si="692"/>
        <v>1</v>
      </c>
      <c r="Q3685" s="8">
        <f t="shared" si="693"/>
        <v>4</v>
      </c>
      <c r="R3685" s="8">
        <f t="shared" si="694"/>
        <v>14.969623771302395</v>
      </c>
      <c r="S3685" s="8">
        <f t="shared" si="695"/>
        <v>15</v>
      </c>
      <c r="T3685" t="s">
        <v>175</v>
      </c>
    </row>
    <row r="3686" spans="1:20" x14ac:dyDescent="0.35">
      <c r="A3686" s="18" t="s">
        <v>7405</v>
      </c>
      <c r="B3686" s="18" t="s">
        <v>7406</v>
      </c>
      <c r="C3686" s="19">
        <v>23.76</v>
      </c>
      <c r="D3686" s="20">
        <f t="shared" si="684"/>
        <v>2.5776330569410656E-6</v>
      </c>
      <c r="E3686" s="10">
        <f>SUM($C$5:C3686)/SUM($C$5:$C$3941)</f>
        <v>0.99968684904459315</v>
      </c>
      <c r="F3686" t="str">
        <f t="shared" si="685"/>
        <v>C</v>
      </c>
      <c r="G3686" s="21">
        <v>1.32</v>
      </c>
      <c r="H3686" s="22">
        <f t="shared" si="686"/>
        <v>0.79200000000000004</v>
      </c>
      <c r="I3686" s="23">
        <v>0.34615384615384609</v>
      </c>
      <c r="J3686" s="23">
        <v>1.6906271650371021</v>
      </c>
      <c r="K3686" s="24">
        <f t="shared" si="687"/>
        <v>4.8840340323294074</v>
      </c>
      <c r="L3686" t="str">
        <f t="shared" si="688"/>
        <v>Z</v>
      </c>
      <c r="M3686" s="10">
        <f t="shared" si="689"/>
        <v>0.9</v>
      </c>
      <c r="N3686" s="24">
        <f t="shared" si="690"/>
        <v>1.2815515655446006</v>
      </c>
      <c r="O3686" s="25">
        <f t="shared" si="691"/>
        <v>3.0640717183759172</v>
      </c>
      <c r="P3686" s="8">
        <f t="shared" si="692"/>
        <v>4</v>
      </c>
      <c r="Q3686" s="8">
        <f t="shared" si="693"/>
        <v>17.999999999999996</v>
      </c>
      <c r="R3686" s="8">
        <f t="shared" si="694"/>
        <v>67.4199862463242</v>
      </c>
      <c r="S3686" s="8">
        <f t="shared" si="695"/>
        <v>68</v>
      </c>
      <c r="T3686" t="s">
        <v>175</v>
      </c>
    </row>
    <row r="3687" spans="1:20" x14ac:dyDescent="0.35">
      <c r="A3687" s="18" t="s">
        <v>7407</v>
      </c>
      <c r="B3687" s="18" t="s">
        <v>7408</v>
      </c>
      <c r="C3687" s="19">
        <v>23.74</v>
      </c>
      <c r="D3687" s="20">
        <f t="shared" si="684"/>
        <v>2.5754633321456602E-6</v>
      </c>
      <c r="E3687" s="10">
        <f>SUM($C$5:C3687)/SUM($C$5:$C$3941)</f>
        <v>0.99968942450792531</v>
      </c>
      <c r="F3687" t="str">
        <f t="shared" si="685"/>
        <v>C</v>
      </c>
      <c r="G3687" s="21">
        <v>2.9674999999999998</v>
      </c>
      <c r="H3687" s="22">
        <f t="shared" si="686"/>
        <v>1.7804999999999997</v>
      </c>
      <c r="I3687" s="23">
        <v>0.15384615384615391</v>
      </c>
      <c r="J3687" s="23">
        <v>0.36432130747865449</v>
      </c>
      <c r="K3687" s="24">
        <f t="shared" si="687"/>
        <v>2.3680884986112534</v>
      </c>
      <c r="L3687" t="str">
        <f t="shared" si="688"/>
        <v>Z</v>
      </c>
      <c r="M3687" s="10">
        <f t="shared" si="689"/>
        <v>0.9</v>
      </c>
      <c r="N3687" s="24">
        <f t="shared" si="690"/>
        <v>1.2815515655446006</v>
      </c>
      <c r="O3687" s="25">
        <f t="shared" si="691"/>
        <v>0.66029142186567402</v>
      </c>
      <c r="P3687" s="8">
        <f t="shared" si="692"/>
        <v>1</v>
      </c>
      <c r="Q3687" s="8">
        <f t="shared" si="693"/>
        <v>8.0000000000000036</v>
      </c>
      <c r="R3687" s="8">
        <f t="shared" si="694"/>
        <v>29.977057594559227</v>
      </c>
      <c r="S3687" s="8">
        <f t="shared" si="695"/>
        <v>30</v>
      </c>
      <c r="T3687" t="s">
        <v>62</v>
      </c>
    </row>
    <row r="3688" spans="1:20" x14ac:dyDescent="0.35">
      <c r="A3688" s="18" t="s">
        <v>7409</v>
      </c>
      <c r="B3688" s="18" t="s">
        <v>7410</v>
      </c>
      <c r="C3688" s="19">
        <v>23.7</v>
      </c>
      <c r="D3688" s="20">
        <f t="shared" si="684"/>
        <v>2.5711238825548505E-6</v>
      </c>
      <c r="E3688" s="10">
        <f>SUM($C$5:C3688)/SUM($C$5:$C$3941)</f>
        <v>0.99969199563180777</v>
      </c>
      <c r="F3688" t="str">
        <f t="shared" si="685"/>
        <v>C</v>
      </c>
      <c r="G3688" s="21">
        <v>0.38852459016393442</v>
      </c>
      <c r="H3688" s="22">
        <f t="shared" si="686"/>
        <v>0.23311475409836063</v>
      </c>
      <c r="I3688" s="23">
        <v>1.1730769230769229</v>
      </c>
      <c r="J3688" s="23">
        <v>7.9006605676823964</v>
      </c>
      <c r="K3688" s="24">
        <f t="shared" si="687"/>
        <v>6.7349893363849951</v>
      </c>
      <c r="L3688" t="str">
        <f t="shared" si="688"/>
        <v>Z</v>
      </c>
      <c r="M3688" s="10">
        <f t="shared" si="689"/>
        <v>0.9</v>
      </c>
      <c r="N3688" s="24">
        <f t="shared" si="690"/>
        <v>1.2815515655446006</v>
      </c>
      <c r="O3688" s="25">
        <f t="shared" si="691"/>
        <v>14.319059283181565</v>
      </c>
      <c r="P3688" s="8">
        <f t="shared" si="692"/>
        <v>17</v>
      </c>
      <c r="Q3688" s="8">
        <f t="shared" si="693"/>
        <v>60.999999999999993</v>
      </c>
      <c r="R3688" s="8">
        <f t="shared" si="694"/>
        <v>228.7678731882915</v>
      </c>
      <c r="S3688" s="8">
        <f t="shared" si="695"/>
        <v>229</v>
      </c>
      <c r="T3688" t="s">
        <v>175</v>
      </c>
    </row>
    <row r="3689" spans="1:20" x14ac:dyDescent="0.35">
      <c r="A3689" s="18" t="s">
        <v>7411</v>
      </c>
      <c r="B3689" s="18" t="s">
        <v>7412</v>
      </c>
      <c r="C3689" s="19">
        <v>23.67</v>
      </c>
      <c r="D3689" s="20">
        <f t="shared" si="684"/>
        <v>2.5678692953617433E-6</v>
      </c>
      <c r="E3689" s="10">
        <f>SUM($C$5:C3689)/SUM($C$5:$C$3941)</f>
        <v>0.99969456350110308</v>
      </c>
      <c r="F3689" t="str">
        <f t="shared" si="685"/>
        <v>C</v>
      </c>
      <c r="G3689" s="21">
        <v>2.9587500000000002</v>
      </c>
      <c r="H3689" s="22">
        <f t="shared" si="686"/>
        <v>1.77525</v>
      </c>
      <c r="I3689" s="23">
        <v>0.15384615384615391</v>
      </c>
      <c r="J3689" s="23">
        <v>0.36432130747865449</v>
      </c>
      <c r="K3689" s="24">
        <f t="shared" si="687"/>
        <v>2.3680884986112534</v>
      </c>
      <c r="L3689" t="str">
        <f t="shared" si="688"/>
        <v>Z</v>
      </c>
      <c r="M3689" s="10">
        <f t="shared" si="689"/>
        <v>0.9</v>
      </c>
      <c r="N3689" s="24">
        <f t="shared" si="690"/>
        <v>1.2815515655446006</v>
      </c>
      <c r="O3689" s="25">
        <f t="shared" si="691"/>
        <v>0.66029142186567402</v>
      </c>
      <c r="P3689" s="8">
        <f t="shared" si="692"/>
        <v>1</v>
      </c>
      <c r="Q3689" s="8">
        <f t="shared" si="693"/>
        <v>8.0000000000000036</v>
      </c>
      <c r="R3689" s="8">
        <f t="shared" si="694"/>
        <v>30.021350896429176</v>
      </c>
      <c r="S3689" s="8">
        <f t="shared" si="695"/>
        <v>31</v>
      </c>
      <c r="T3689" t="s">
        <v>62</v>
      </c>
    </row>
    <row r="3690" spans="1:20" x14ac:dyDescent="0.35">
      <c r="A3690" s="18" t="s">
        <v>7413</v>
      </c>
      <c r="B3690" s="18" t="s">
        <v>7414</v>
      </c>
      <c r="C3690" s="19">
        <v>23.64</v>
      </c>
      <c r="D3690" s="20">
        <f t="shared" si="684"/>
        <v>2.5646147081686358E-6</v>
      </c>
      <c r="E3690" s="10">
        <f>SUM($C$5:C3690)/SUM($C$5:$C$3941)</f>
        <v>0.99969712811581135</v>
      </c>
      <c r="F3690" t="str">
        <f t="shared" si="685"/>
        <v>C</v>
      </c>
      <c r="G3690" s="21">
        <v>2.9550000000000001</v>
      </c>
      <c r="H3690" s="22">
        <f t="shared" si="686"/>
        <v>1.7729999999999999</v>
      </c>
      <c r="I3690" s="23">
        <v>0.15384615384615391</v>
      </c>
      <c r="J3690" s="23">
        <v>0.45952300011204639</v>
      </c>
      <c r="K3690" s="24">
        <f t="shared" si="687"/>
        <v>2.9868995007283003</v>
      </c>
      <c r="L3690" t="str">
        <f t="shared" si="688"/>
        <v>Z</v>
      </c>
      <c r="M3690" s="10">
        <f t="shared" si="689"/>
        <v>0.9</v>
      </c>
      <c r="N3690" s="24">
        <f t="shared" si="690"/>
        <v>1.2815515655446006</v>
      </c>
      <c r="O3690" s="25">
        <f t="shared" si="691"/>
        <v>0.83283378955742426</v>
      </c>
      <c r="P3690" s="8">
        <f t="shared" si="692"/>
        <v>2</v>
      </c>
      <c r="Q3690" s="8">
        <f t="shared" si="693"/>
        <v>8.0000000000000036</v>
      </c>
      <c r="R3690" s="8">
        <f t="shared" si="694"/>
        <v>30.040393937288869</v>
      </c>
      <c r="S3690" s="8">
        <f t="shared" si="695"/>
        <v>31</v>
      </c>
      <c r="T3690" t="s">
        <v>62</v>
      </c>
    </row>
    <row r="3691" spans="1:20" x14ac:dyDescent="0.35">
      <c r="A3691" s="18" t="s">
        <v>7415</v>
      </c>
      <c r="B3691" s="18" t="s">
        <v>7416</v>
      </c>
      <c r="C3691" s="19">
        <v>23.62</v>
      </c>
      <c r="D3691" s="20">
        <f t="shared" si="684"/>
        <v>2.5624449833732307E-6</v>
      </c>
      <c r="E3691" s="10">
        <f>SUM($C$5:C3691)/SUM($C$5:$C$3941)</f>
        <v>0.99969969056079466</v>
      </c>
      <c r="F3691" t="str">
        <f t="shared" si="685"/>
        <v>C</v>
      </c>
      <c r="G3691" s="21">
        <v>2.952500000000001</v>
      </c>
      <c r="H3691" s="22">
        <f t="shared" si="686"/>
        <v>1.7715000000000005</v>
      </c>
      <c r="I3691" s="23">
        <v>0.15384615384615391</v>
      </c>
      <c r="J3691" s="23">
        <v>0.84909676079973551</v>
      </c>
      <c r="K3691" s="24">
        <f t="shared" si="687"/>
        <v>5.5191289451982781</v>
      </c>
      <c r="L3691" t="str">
        <f t="shared" si="688"/>
        <v>Z</v>
      </c>
      <c r="M3691" s="10">
        <f t="shared" si="689"/>
        <v>0.9</v>
      </c>
      <c r="N3691" s="24">
        <f t="shared" si="690"/>
        <v>1.2815515655446006</v>
      </c>
      <c r="O3691" s="25">
        <f t="shared" si="691"/>
        <v>1.5388924446118042</v>
      </c>
      <c r="P3691" s="8">
        <f t="shared" si="692"/>
        <v>2</v>
      </c>
      <c r="Q3691" s="8">
        <f t="shared" si="693"/>
        <v>8.0000000000000036</v>
      </c>
      <c r="R3691" s="8">
        <f t="shared" si="694"/>
        <v>30.053109448519578</v>
      </c>
      <c r="S3691" s="8">
        <f t="shared" si="695"/>
        <v>31</v>
      </c>
      <c r="T3691" t="s">
        <v>62</v>
      </c>
    </row>
    <row r="3692" spans="1:20" x14ac:dyDescent="0.35">
      <c r="A3692" s="18" t="s">
        <v>7417</v>
      </c>
      <c r="B3692" s="18" t="s">
        <v>7418</v>
      </c>
      <c r="C3692" s="19">
        <v>23.62</v>
      </c>
      <c r="D3692" s="20">
        <f t="shared" si="684"/>
        <v>2.5624449833732307E-6</v>
      </c>
      <c r="E3692" s="10">
        <f>SUM($C$5:C3692)/SUM($C$5:$C$3941)</f>
        <v>0.99970225300577797</v>
      </c>
      <c r="F3692" t="str">
        <f t="shared" si="685"/>
        <v>C</v>
      </c>
      <c r="G3692" s="21">
        <v>2.9525000000000001</v>
      </c>
      <c r="H3692" s="22">
        <f t="shared" si="686"/>
        <v>1.7715000000000001</v>
      </c>
      <c r="I3692" s="23">
        <v>0.15384615384615391</v>
      </c>
      <c r="J3692" s="23">
        <v>0.60664992601171153</v>
      </c>
      <c r="K3692" s="24">
        <f t="shared" si="687"/>
        <v>3.9432245190761233</v>
      </c>
      <c r="L3692" t="str">
        <f t="shared" si="688"/>
        <v>Z</v>
      </c>
      <c r="M3692" s="10">
        <f t="shared" si="689"/>
        <v>0.9</v>
      </c>
      <c r="N3692" s="24">
        <f t="shared" si="690"/>
        <v>1.2815515655446006</v>
      </c>
      <c r="O3692" s="25">
        <f t="shared" si="691"/>
        <v>1.0994848064011409</v>
      </c>
      <c r="P3692" s="8">
        <f t="shared" si="692"/>
        <v>2</v>
      </c>
      <c r="Q3692" s="8">
        <f t="shared" si="693"/>
        <v>8.0000000000000036</v>
      </c>
      <c r="R3692" s="8">
        <f t="shared" si="694"/>
        <v>30.053109448519582</v>
      </c>
      <c r="S3692" s="8">
        <f t="shared" si="695"/>
        <v>31</v>
      </c>
      <c r="T3692" t="s">
        <v>62</v>
      </c>
    </row>
    <row r="3693" spans="1:20" x14ac:dyDescent="0.35">
      <c r="A3693" s="18" t="s">
        <v>7419</v>
      </c>
      <c r="B3693" s="18" t="s">
        <v>7420</v>
      </c>
      <c r="C3693" s="19">
        <v>23.6</v>
      </c>
      <c r="D3693" s="20">
        <f t="shared" si="684"/>
        <v>2.5602752585778261E-6</v>
      </c>
      <c r="E3693" s="10">
        <f>SUM($C$5:C3693)/SUM($C$5:$C$3941)</f>
        <v>0.99970481328103644</v>
      </c>
      <c r="F3693" t="str">
        <f t="shared" si="685"/>
        <v>C</v>
      </c>
      <c r="G3693" s="21">
        <v>2.95</v>
      </c>
      <c r="H3693" s="22">
        <f t="shared" si="686"/>
        <v>1.77</v>
      </c>
      <c r="I3693" s="23">
        <v>0.15384615384615391</v>
      </c>
      <c r="J3693" s="23">
        <v>0.53813823519704995</v>
      </c>
      <c r="K3693" s="24">
        <f t="shared" si="687"/>
        <v>3.4978985287808233</v>
      </c>
      <c r="L3693" t="str">
        <f t="shared" si="688"/>
        <v>Z</v>
      </c>
      <c r="M3693" s="10">
        <f t="shared" si="689"/>
        <v>0.9</v>
      </c>
      <c r="N3693" s="24">
        <f t="shared" si="690"/>
        <v>1.2815515655446006</v>
      </c>
      <c r="O3693" s="25">
        <f t="shared" si="691"/>
        <v>0.9753150671797125</v>
      </c>
      <c r="P3693" s="8">
        <f t="shared" si="692"/>
        <v>2</v>
      </c>
      <c r="Q3693" s="8">
        <f t="shared" si="693"/>
        <v>8.0000000000000036</v>
      </c>
      <c r="R3693" s="8">
        <f t="shared" si="694"/>
        <v>30.065841120113159</v>
      </c>
      <c r="S3693" s="8">
        <f t="shared" si="695"/>
        <v>31</v>
      </c>
      <c r="T3693" t="s">
        <v>62</v>
      </c>
    </row>
    <row r="3694" spans="1:20" x14ac:dyDescent="0.35">
      <c r="A3694" s="18" t="s">
        <v>7421</v>
      </c>
      <c r="B3694" s="18" t="s">
        <v>7422</v>
      </c>
      <c r="C3694" s="19">
        <v>23.48</v>
      </c>
      <c r="D3694" s="20">
        <f t="shared" si="684"/>
        <v>2.5472569098053962E-6</v>
      </c>
      <c r="E3694" s="10">
        <f>SUM($C$5:C3694)/SUM($C$5:$C$3941)</f>
        <v>0.99970736053794629</v>
      </c>
      <c r="F3694" t="str">
        <f t="shared" si="685"/>
        <v>C</v>
      </c>
      <c r="G3694" s="21">
        <v>2.3479999999999999</v>
      </c>
      <c r="H3694" s="22">
        <f t="shared" si="686"/>
        <v>1.4087999999999998</v>
      </c>
      <c r="I3694" s="23">
        <v>0.19230769230769229</v>
      </c>
      <c r="J3694" s="23">
        <v>0.59535659238521155</v>
      </c>
      <c r="K3694" s="24">
        <f t="shared" si="687"/>
        <v>3.0958542804031004</v>
      </c>
      <c r="L3694" t="str">
        <f t="shared" si="688"/>
        <v>Z</v>
      </c>
      <c r="M3694" s="10">
        <f t="shared" si="689"/>
        <v>0.9</v>
      </c>
      <c r="N3694" s="24">
        <f t="shared" si="690"/>
        <v>1.2815515655446006</v>
      </c>
      <c r="O3694" s="25">
        <f t="shared" si="691"/>
        <v>1.0790169085187695</v>
      </c>
      <c r="P3694" s="8">
        <f t="shared" si="692"/>
        <v>2</v>
      </c>
      <c r="Q3694" s="8">
        <f t="shared" si="693"/>
        <v>10</v>
      </c>
      <c r="R3694" s="8">
        <f t="shared" si="694"/>
        <v>37.678215553739086</v>
      </c>
      <c r="S3694" s="8">
        <f t="shared" si="695"/>
        <v>38</v>
      </c>
      <c r="T3694" t="s">
        <v>62</v>
      </c>
    </row>
    <row r="3695" spans="1:20" x14ac:dyDescent="0.35">
      <c r="A3695" s="18" t="s">
        <v>7423</v>
      </c>
      <c r="B3695" s="18" t="s">
        <v>7424</v>
      </c>
      <c r="C3695" s="19">
        <v>23.12</v>
      </c>
      <c r="D3695" s="20">
        <f t="shared" si="684"/>
        <v>2.5082018634881075E-6</v>
      </c>
      <c r="E3695" s="10">
        <f>SUM($C$5:C3695)/SUM($C$5:$C$3941)</f>
        <v>0.99970986873980971</v>
      </c>
      <c r="F3695" t="str">
        <f t="shared" si="685"/>
        <v>C</v>
      </c>
      <c r="G3695" s="21">
        <v>2.568888888888889</v>
      </c>
      <c r="H3695" s="22">
        <f t="shared" si="686"/>
        <v>1.5413333333333334</v>
      </c>
      <c r="I3695" s="23">
        <v>0.1730769230769231</v>
      </c>
      <c r="J3695" s="23">
        <v>0.85683306187821762</v>
      </c>
      <c r="K3695" s="24">
        <f t="shared" si="687"/>
        <v>4.9505910241852567</v>
      </c>
      <c r="L3695" t="str">
        <f t="shared" si="688"/>
        <v>Z</v>
      </c>
      <c r="M3695" s="10">
        <f t="shared" si="689"/>
        <v>0.9</v>
      </c>
      <c r="N3695" s="24">
        <f t="shared" si="690"/>
        <v>1.2815515655446006</v>
      </c>
      <c r="O3695" s="25">
        <f t="shared" si="691"/>
        <v>1.552913620794016</v>
      </c>
      <c r="P3695" s="8">
        <f t="shared" si="692"/>
        <v>2</v>
      </c>
      <c r="Q3695" s="8">
        <f t="shared" si="693"/>
        <v>9.0000000000000018</v>
      </c>
      <c r="R3695" s="8">
        <f t="shared" si="694"/>
        <v>34.173382466536033</v>
      </c>
      <c r="S3695" s="8">
        <f t="shared" si="695"/>
        <v>35</v>
      </c>
      <c r="T3695" t="s">
        <v>62</v>
      </c>
    </row>
    <row r="3696" spans="1:20" x14ac:dyDescent="0.35">
      <c r="A3696" s="18" t="s">
        <v>7425</v>
      </c>
      <c r="B3696" s="18" t="s">
        <v>7426</v>
      </c>
      <c r="C3696" s="19">
        <v>23.1</v>
      </c>
      <c r="D3696" s="20">
        <f t="shared" si="684"/>
        <v>2.5060321386927024E-6</v>
      </c>
      <c r="E3696" s="10">
        <f>SUM($C$5:C3696)/SUM($C$5:$C$3941)</f>
        <v>0.99971237477194841</v>
      </c>
      <c r="F3696" t="str">
        <f t="shared" si="685"/>
        <v>C</v>
      </c>
      <c r="G3696" s="21">
        <v>0.42</v>
      </c>
      <c r="H3696" s="22">
        <f t="shared" si="686"/>
        <v>0.252</v>
      </c>
      <c r="I3696" s="23">
        <v>1.0576923076923079</v>
      </c>
      <c r="J3696" s="23">
        <v>2.4206097233715398</v>
      </c>
      <c r="K3696" s="24">
        <f t="shared" si="687"/>
        <v>2.2885764657330916</v>
      </c>
      <c r="L3696" t="str">
        <f t="shared" si="688"/>
        <v>Z</v>
      </c>
      <c r="M3696" s="10">
        <f t="shared" si="689"/>
        <v>0.9</v>
      </c>
      <c r="N3696" s="24">
        <f t="shared" si="690"/>
        <v>1.2815515655446006</v>
      </c>
      <c r="O3696" s="25">
        <f t="shared" si="691"/>
        <v>4.3870830588752057</v>
      </c>
      <c r="P3696" s="8">
        <f t="shared" si="692"/>
        <v>7</v>
      </c>
      <c r="Q3696" s="8">
        <f t="shared" si="693"/>
        <v>55.000000000000014</v>
      </c>
      <c r="R3696" s="8">
        <f t="shared" si="694"/>
        <v>208.92772350933629</v>
      </c>
      <c r="S3696" s="8">
        <f t="shared" si="695"/>
        <v>209</v>
      </c>
      <c r="T3696" t="s">
        <v>175</v>
      </c>
    </row>
    <row r="3697" spans="1:20" x14ac:dyDescent="0.35">
      <c r="A3697" s="18" t="s">
        <v>7427</v>
      </c>
      <c r="B3697" s="18" t="s">
        <v>7428</v>
      </c>
      <c r="C3697" s="19">
        <v>22.95</v>
      </c>
      <c r="D3697" s="20">
        <f t="shared" si="684"/>
        <v>2.4897592027271654E-6</v>
      </c>
      <c r="E3697" s="10">
        <f>SUM($C$5:C3697)/SUM($C$5:$C$3941)</f>
        <v>0.99971486453115099</v>
      </c>
      <c r="F3697" t="str">
        <f t="shared" si="685"/>
        <v>C</v>
      </c>
      <c r="G3697" s="21">
        <v>2.5499999999999998</v>
      </c>
      <c r="H3697" s="22">
        <f t="shared" si="686"/>
        <v>1.5299999999999998</v>
      </c>
      <c r="I3697" s="23">
        <v>0.1730769230769231</v>
      </c>
      <c r="J3697" s="23">
        <v>0.51339522848725827</v>
      </c>
      <c r="K3697" s="24">
        <f t="shared" si="687"/>
        <v>2.9662835423708254</v>
      </c>
      <c r="L3697" t="str">
        <f t="shared" si="688"/>
        <v>Z</v>
      </c>
      <c r="M3697" s="10">
        <f t="shared" si="689"/>
        <v>0.9</v>
      </c>
      <c r="N3697" s="24">
        <f t="shared" si="690"/>
        <v>1.2815515655446006</v>
      </c>
      <c r="O3697" s="25">
        <f t="shared" si="691"/>
        <v>0.93047114851158064</v>
      </c>
      <c r="P3697" s="8">
        <f t="shared" si="692"/>
        <v>2</v>
      </c>
      <c r="Q3697" s="8">
        <f t="shared" si="693"/>
        <v>9.0000000000000018</v>
      </c>
      <c r="R3697" s="8">
        <f t="shared" si="694"/>
        <v>34.299717028501775</v>
      </c>
      <c r="S3697" s="8">
        <f t="shared" si="695"/>
        <v>35</v>
      </c>
      <c r="T3697" t="s">
        <v>62</v>
      </c>
    </row>
    <row r="3698" spans="1:20" x14ac:dyDescent="0.35">
      <c r="A3698" s="18" t="s">
        <v>7429</v>
      </c>
      <c r="B3698" s="18" t="s">
        <v>7430</v>
      </c>
      <c r="C3698" s="19">
        <v>22.95</v>
      </c>
      <c r="D3698" s="20">
        <f t="shared" si="684"/>
        <v>2.4897592027271654E-6</v>
      </c>
      <c r="E3698" s="10">
        <f>SUM($C$5:C3698)/SUM($C$5:$C$3941)</f>
        <v>0.99971735429035369</v>
      </c>
      <c r="F3698" t="str">
        <f t="shared" si="685"/>
        <v>C</v>
      </c>
      <c r="G3698" s="21">
        <v>0.91799999999999993</v>
      </c>
      <c r="H3698" s="22">
        <f t="shared" si="686"/>
        <v>0.55079999999999996</v>
      </c>
      <c r="I3698" s="23">
        <v>0.48076923076923078</v>
      </c>
      <c r="J3698" s="23">
        <v>1.0192343265255659</v>
      </c>
      <c r="K3698" s="24">
        <f t="shared" si="687"/>
        <v>2.1200073991731769</v>
      </c>
      <c r="L3698" t="str">
        <f t="shared" si="688"/>
        <v>Z</v>
      </c>
      <c r="M3698" s="10">
        <f t="shared" si="689"/>
        <v>0.9</v>
      </c>
      <c r="N3698" s="24">
        <f t="shared" si="690"/>
        <v>1.2815515655446006</v>
      </c>
      <c r="O3698" s="25">
        <f t="shared" si="691"/>
        <v>1.8472476598566745</v>
      </c>
      <c r="P3698" s="8">
        <f t="shared" si="692"/>
        <v>3</v>
      </c>
      <c r="Q3698" s="8">
        <f t="shared" si="693"/>
        <v>25</v>
      </c>
      <c r="R3698" s="8">
        <f t="shared" si="694"/>
        <v>95.276991745838245</v>
      </c>
      <c r="S3698" s="8">
        <f t="shared" si="695"/>
        <v>96</v>
      </c>
      <c r="T3698" t="s">
        <v>175</v>
      </c>
    </row>
    <row r="3699" spans="1:20" x14ac:dyDescent="0.35">
      <c r="A3699" s="18" t="s">
        <v>7431</v>
      </c>
      <c r="B3699" s="18" t="s">
        <v>7432</v>
      </c>
      <c r="C3699" s="19">
        <v>22.94</v>
      </c>
      <c r="D3699" s="20">
        <f t="shared" si="684"/>
        <v>2.4886743403294629E-6</v>
      </c>
      <c r="E3699" s="10">
        <f>SUM($C$5:C3699)/SUM($C$5:$C$3941)</f>
        <v>0.99971984296469396</v>
      </c>
      <c r="F3699" t="str">
        <f t="shared" si="685"/>
        <v>C</v>
      </c>
      <c r="G3699" s="21">
        <v>2.548888888888889</v>
      </c>
      <c r="H3699" s="22">
        <f t="shared" si="686"/>
        <v>1.5293333333333334</v>
      </c>
      <c r="I3699" s="23">
        <v>0.1730769230769231</v>
      </c>
      <c r="J3699" s="23">
        <v>0.47366546671567089</v>
      </c>
      <c r="K3699" s="24">
        <f t="shared" si="687"/>
        <v>2.7367338076905425</v>
      </c>
      <c r="L3699" t="str">
        <f t="shared" si="688"/>
        <v>Z</v>
      </c>
      <c r="M3699" s="10">
        <f t="shared" si="689"/>
        <v>0.9</v>
      </c>
      <c r="N3699" s="24">
        <f t="shared" si="690"/>
        <v>1.2815515655446006</v>
      </c>
      <c r="O3699" s="25">
        <f t="shared" si="691"/>
        <v>0.8584654207321728</v>
      </c>
      <c r="P3699" s="8">
        <f t="shared" si="692"/>
        <v>2</v>
      </c>
      <c r="Q3699" s="8">
        <f t="shared" si="693"/>
        <v>9.0000000000000018</v>
      </c>
      <c r="R3699" s="8">
        <f t="shared" si="694"/>
        <v>34.307192176684346</v>
      </c>
      <c r="S3699" s="8">
        <f t="shared" si="695"/>
        <v>35</v>
      </c>
      <c r="T3699" t="s">
        <v>62</v>
      </c>
    </row>
    <row r="3700" spans="1:20" x14ac:dyDescent="0.35">
      <c r="A3700" s="18" t="s">
        <v>7433</v>
      </c>
      <c r="B3700" s="18" t="s">
        <v>7434</v>
      </c>
      <c r="C3700" s="19">
        <v>22.91</v>
      </c>
      <c r="D3700" s="20">
        <f t="shared" si="684"/>
        <v>2.4854197531363557E-6</v>
      </c>
      <c r="E3700" s="10">
        <f>SUM($C$5:C3700)/SUM($C$5:$C$3941)</f>
        <v>0.99972232838444708</v>
      </c>
      <c r="F3700" t="str">
        <f t="shared" si="685"/>
        <v>C</v>
      </c>
      <c r="G3700" s="21">
        <v>2.86375</v>
      </c>
      <c r="H3700" s="22">
        <f t="shared" si="686"/>
        <v>1.7182500000000001</v>
      </c>
      <c r="I3700" s="23">
        <v>0.15384615384615391</v>
      </c>
      <c r="J3700" s="23">
        <v>0.84909676079973551</v>
      </c>
      <c r="K3700" s="24">
        <f t="shared" si="687"/>
        <v>5.5191289451982781</v>
      </c>
      <c r="L3700" t="str">
        <f t="shared" si="688"/>
        <v>Z</v>
      </c>
      <c r="M3700" s="10">
        <f t="shared" si="689"/>
        <v>0.9</v>
      </c>
      <c r="N3700" s="24">
        <f t="shared" si="690"/>
        <v>1.2815515655446006</v>
      </c>
      <c r="O3700" s="25">
        <f t="shared" si="691"/>
        <v>1.5388924446118042</v>
      </c>
      <c r="P3700" s="8">
        <f t="shared" si="692"/>
        <v>2</v>
      </c>
      <c r="Q3700" s="8">
        <f t="shared" si="693"/>
        <v>8.0000000000000036</v>
      </c>
      <c r="R3700" s="8">
        <f t="shared" si="694"/>
        <v>30.515241759331325</v>
      </c>
      <c r="S3700" s="8">
        <f t="shared" si="695"/>
        <v>31</v>
      </c>
      <c r="T3700" t="s">
        <v>175</v>
      </c>
    </row>
    <row r="3701" spans="1:20" x14ac:dyDescent="0.35">
      <c r="A3701" s="18" t="s">
        <v>7435</v>
      </c>
      <c r="B3701" s="18" t="s">
        <v>7436</v>
      </c>
      <c r="C3701" s="19">
        <v>22.62</v>
      </c>
      <c r="D3701" s="20">
        <f t="shared" si="684"/>
        <v>2.4539587436029842E-6</v>
      </c>
      <c r="E3701" s="10">
        <f>SUM($C$5:C3701)/SUM($C$5:$C$3941)</f>
        <v>0.99972478234319062</v>
      </c>
      <c r="F3701" t="str">
        <f t="shared" si="685"/>
        <v>C</v>
      </c>
      <c r="G3701" s="21">
        <v>3.77</v>
      </c>
      <c r="H3701" s="22">
        <f t="shared" si="686"/>
        <v>2.262</v>
      </c>
      <c r="I3701" s="23">
        <v>0.1153846153846154</v>
      </c>
      <c r="J3701" s="23">
        <v>0.58255172803546307</v>
      </c>
      <c r="K3701" s="24">
        <f t="shared" si="687"/>
        <v>5.0487816429740127</v>
      </c>
      <c r="L3701" t="str">
        <f t="shared" si="688"/>
        <v>Z</v>
      </c>
      <c r="M3701" s="10">
        <f t="shared" si="689"/>
        <v>0.9</v>
      </c>
      <c r="N3701" s="24">
        <f t="shared" si="690"/>
        <v>1.2815515655446006</v>
      </c>
      <c r="O3701" s="25">
        <f t="shared" si="691"/>
        <v>1.0558095310891968</v>
      </c>
      <c r="P3701" s="8">
        <f t="shared" si="692"/>
        <v>2</v>
      </c>
      <c r="Q3701" s="8">
        <f t="shared" si="693"/>
        <v>6.0000000000000009</v>
      </c>
      <c r="R3701" s="8">
        <f t="shared" si="694"/>
        <v>23.03267198524394</v>
      </c>
      <c r="S3701" s="8">
        <f t="shared" si="695"/>
        <v>24</v>
      </c>
      <c r="T3701" t="s">
        <v>62</v>
      </c>
    </row>
    <row r="3702" spans="1:20" x14ac:dyDescent="0.35">
      <c r="A3702" s="18" t="s">
        <v>7437</v>
      </c>
      <c r="B3702" s="18" t="s">
        <v>7438</v>
      </c>
      <c r="C3702" s="19">
        <v>22.56</v>
      </c>
      <c r="D3702" s="20">
        <f t="shared" si="684"/>
        <v>2.4474495692167691E-6</v>
      </c>
      <c r="E3702" s="10">
        <f>SUM($C$5:C3702)/SUM($C$5:$C$3941)</f>
        <v>0.99972722979275985</v>
      </c>
      <c r="F3702" t="str">
        <f t="shared" si="685"/>
        <v>C</v>
      </c>
      <c r="G3702" s="21">
        <v>3.76</v>
      </c>
      <c r="H3702" s="22">
        <f t="shared" si="686"/>
        <v>2.2559999999999998</v>
      </c>
      <c r="I3702" s="23">
        <v>0.1153846153846154</v>
      </c>
      <c r="J3702" s="23">
        <v>0.32260253903223579</v>
      </c>
      <c r="K3702" s="24">
        <f t="shared" si="687"/>
        <v>2.7958886716127096</v>
      </c>
      <c r="L3702" t="str">
        <f t="shared" si="688"/>
        <v>Z</v>
      </c>
      <c r="M3702" s="10">
        <f t="shared" si="689"/>
        <v>0.9</v>
      </c>
      <c r="N3702" s="24">
        <f t="shared" si="690"/>
        <v>1.2815515655446006</v>
      </c>
      <c r="O3702" s="25">
        <f t="shared" si="691"/>
        <v>0.58468084304279089</v>
      </c>
      <c r="P3702" s="8">
        <f t="shared" si="692"/>
        <v>1</v>
      </c>
      <c r="Q3702" s="8">
        <f t="shared" si="693"/>
        <v>6.0000000000000009</v>
      </c>
      <c r="R3702" s="8">
        <f t="shared" si="694"/>
        <v>23.063280200722129</v>
      </c>
      <c r="S3702" s="8">
        <f t="shared" si="695"/>
        <v>24</v>
      </c>
      <c r="T3702" t="s">
        <v>175</v>
      </c>
    </row>
    <row r="3703" spans="1:20" x14ac:dyDescent="0.35">
      <c r="A3703" s="18" t="s">
        <v>7439</v>
      </c>
      <c r="B3703" s="18" t="s">
        <v>7440</v>
      </c>
      <c r="C3703" s="19">
        <v>22.5</v>
      </c>
      <c r="D3703" s="20">
        <f t="shared" si="684"/>
        <v>2.4409403948305543E-6</v>
      </c>
      <c r="E3703" s="10">
        <f>SUM($C$5:C3703)/SUM($C$5:$C$3941)</f>
        <v>0.99972967073315466</v>
      </c>
      <c r="F3703" t="str">
        <f t="shared" si="685"/>
        <v>C</v>
      </c>
      <c r="G3703" s="21">
        <v>1.25</v>
      </c>
      <c r="H3703" s="22">
        <f t="shared" si="686"/>
        <v>0.75</v>
      </c>
      <c r="I3703" s="23">
        <v>0.34615384615384609</v>
      </c>
      <c r="J3703" s="23">
        <v>1.4670848163007519</v>
      </c>
      <c r="K3703" s="24">
        <f t="shared" si="687"/>
        <v>4.2382450248688395</v>
      </c>
      <c r="L3703" t="str">
        <f t="shared" si="688"/>
        <v>Z</v>
      </c>
      <c r="M3703" s="10">
        <f t="shared" si="689"/>
        <v>0.9</v>
      </c>
      <c r="N3703" s="24">
        <f t="shared" si="690"/>
        <v>1.2815515655446006</v>
      </c>
      <c r="O3703" s="25">
        <f t="shared" si="691"/>
        <v>2.6589263363618136</v>
      </c>
      <c r="P3703" s="8">
        <f t="shared" si="692"/>
        <v>4</v>
      </c>
      <c r="Q3703" s="8">
        <f t="shared" si="693"/>
        <v>17.999999999999996</v>
      </c>
      <c r="R3703" s="8">
        <f t="shared" si="694"/>
        <v>69.282032302755084</v>
      </c>
      <c r="S3703" s="8">
        <f t="shared" si="695"/>
        <v>70</v>
      </c>
      <c r="T3703" t="s">
        <v>175</v>
      </c>
    </row>
    <row r="3704" spans="1:20" x14ac:dyDescent="0.35">
      <c r="A3704" s="18" t="s">
        <v>7441</v>
      </c>
      <c r="B3704" s="18" t="s">
        <v>7442</v>
      </c>
      <c r="C3704" s="19">
        <v>22.5</v>
      </c>
      <c r="D3704" s="20">
        <f t="shared" si="684"/>
        <v>2.4409403948305543E-6</v>
      </c>
      <c r="E3704" s="10">
        <f>SUM($C$5:C3704)/SUM($C$5:$C$3941)</f>
        <v>0.99973211167354958</v>
      </c>
      <c r="F3704" t="str">
        <f t="shared" si="685"/>
        <v>C</v>
      </c>
      <c r="G3704" s="21">
        <v>3.75</v>
      </c>
      <c r="H3704" s="22">
        <f t="shared" si="686"/>
        <v>2.25</v>
      </c>
      <c r="I3704" s="23">
        <v>0.1153846153846154</v>
      </c>
      <c r="J3704" s="23">
        <v>0.83205029433784361</v>
      </c>
      <c r="K3704" s="24">
        <f t="shared" si="687"/>
        <v>7.2111025509279765</v>
      </c>
      <c r="L3704" t="str">
        <f t="shared" si="688"/>
        <v>Z</v>
      </c>
      <c r="M3704" s="10">
        <f t="shared" si="689"/>
        <v>0.9</v>
      </c>
      <c r="N3704" s="24">
        <f t="shared" si="690"/>
        <v>1.2815515655446006</v>
      </c>
      <c r="O3704" s="25">
        <f t="shared" si="691"/>
        <v>1.5079976400893773</v>
      </c>
      <c r="P3704" s="8">
        <f t="shared" si="692"/>
        <v>2</v>
      </c>
      <c r="Q3704" s="8">
        <f t="shared" si="693"/>
        <v>6.0000000000000009</v>
      </c>
      <c r="R3704" s="8">
        <f t="shared" si="694"/>
        <v>23.094010767585033</v>
      </c>
      <c r="S3704" s="8">
        <f t="shared" si="695"/>
        <v>24</v>
      </c>
      <c r="T3704" t="s">
        <v>175</v>
      </c>
    </row>
    <row r="3705" spans="1:20" x14ac:dyDescent="0.35">
      <c r="A3705" s="18" t="s">
        <v>7443</v>
      </c>
      <c r="B3705" s="18" t="s">
        <v>7444</v>
      </c>
      <c r="C3705" s="19">
        <v>22.5</v>
      </c>
      <c r="D3705" s="20">
        <f t="shared" si="684"/>
        <v>2.4409403948305543E-6</v>
      </c>
      <c r="E3705" s="10">
        <f>SUM($C$5:C3705)/SUM($C$5:$C$3941)</f>
        <v>0.99973455261394439</v>
      </c>
      <c r="F3705" t="str">
        <f t="shared" si="685"/>
        <v>C</v>
      </c>
      <c r="G3705" s="21">
        <v>7.5</v>
      </c>
      <c r="H3705" s="22">
        <f t="shared" si="686"/>
        <v>4.5</v>
      </c>
      <c r="I3705" s="23">
        <v>5.7692307692307702E-2</v>
      </c>
      <c r="J3705" s="23">
        <v>0.30764516984328472</v>
      </c>
      <c r="K3705" s="24">
        <f t="shared" si="687"/>
        <v>5.3325162772836006</v>
      </c>
      <c r="L3705" t="str">
        <f t="shared" si="688"/>
        <v>Z</v>
      </c>
      <c r="M3705" s="10">
        <f t="shared" si="689"/>
        <v>0.9</v>
      </c>
      <c r="N3705" s="24">
        <f t="shared" si="690"/>
        <v>1.2815515655446006</v>
      </c>
      <c r="O3705" s="25">
        <f t="shared" si="691"/>
        <v>0.55757229252321705</v>
      </c>
      <c r="P3705" s="8">
        <f t="shared" si="692"/>
        <v>1</v>
      </c>
      <c r="Q3705" s="8">
        <f t="shared" si="693"/>
        <v>3.0000000000000004</v>
      </c>
      <c r="R3705" s="8">
        <f t="shared" si="694"/>
        <v>11.547005383792516</v>
      </c>
      <c r="S3705" s="8">
        <f t="shared" si="695"/>
        <v>12</v>
      </c>
      <c r="T3705" t="s">
        <v>175</v>
      </c>
    </row>
    <row r="3706" spans="1:20" x14ac:dyDescent="0.35">
      <c r="A3706" s="18" t="s">
        <v>7445</v>
      </c>
      <c r="B3706" s="18" t="s">
        <v>7446</v>
      </c>
      <c r="C3706" s="19">
        <v>22.5</v>
      </c>
      <c r="D3706" s="20">
        <f t="shared" si="684"/>
        <v>2.4409403948305543E-6</v>
      </c>
      <c r="E3706" s="10">
        <f>SUM($C$5:C3706)/SUM($C$5:$C$3941)</f>
        <v>0.9997369935543392</v>
      </c>
      <c r="F3706" t="str">
        <f t="shared" si="685"/>
        <v>C</v>
      </c>
      <c r="G3706" s="21">
        <v>7.5</v>
      </c>
      <c r="H3706" s="22">
        <f t="shared" si="686"/>
        <v>4.5</v>
      </c>
      <c r="I3706" s="23">
        <v>5.7692307692307702E-2</v>
      </c>
      <c r="J3706" s="23">
        <v>0.30764516984328472</v>
      </c>
      <c r="K3706" s="24">
        <f t="shared" si="687"/>
        <v>5.3325162772836006</v>
      </c>
      <c r="L3706" t="str">
        <f t="shared" si="688"/>
        <v>Z</v>
      </c>
      <c r="M3706" s="10">
        <f t="shared" si="689"/>
        <v>0.9</v>
      </c>
      <c r="N3706" s="24">
        <f t="shared" si="690"/>
        <v>1.2815515655446006</v>
      </c>
      <c r="O3706" s="25">
        <f t="shared" si="691"/>
        <v>0.55757229252321705</v>
      </c>
      <c r="P3706" s="8">
        <f t="shared" si="692"/>
        <v>1</v>
      </c>
      <c r="Q3706" s="8">
        <f t="shared" si="693"/>
        <v>3.0000000000000004</v>
      </c>
      <c r="R3706" s="8">
        <f t="shared" si="694"/>
        <v>11.547005383792516</v>
      </c>
      <c r="S3706" s="8">
        <f t="shared" si="695"/>
        <v>12</v>
      </c>
      <c r="T3706" t="s">
        <v>62</v>
      </c>
    </row>
    <row r="3707" spans="1:20" x14ac:dyDescent="0.35">
      <c r="A3707" s="18" t="s">
        <v>7447</v>
      </c>
      <c r="B3707" s="18" t="s">
        <v>7448</v>
      </c>
      <c r="C3707" s="19">
        <v>22.1</v>
      </c>
      <c r="D3707" s="20">
        <f t="shared" si="684"/>
        <v>2.3975458989224559E-6</v>
      </c>
      <c r="E3707" s="10">
        <f>SUM($C$5:C3707)/SUM($C$5:$C$3941)</f>
        <v>0.99973939110023813</v>
      </c>
      <c r="F3707" t="str">
        <f t="shared" si="685"/>
        <v>C</v>
      </c>
      <c r="G3707" s="21">
        <v>0.84999999999999987</v>
      </c>
      <c r="H3707" s="22">
        <f t="shared" si="686"/>
        <v>0.5099999999999999</v>
      </c>
      <c r="I3707" s="23">
        <v>0.5</v>
      </c>
      <c r="J3707" s="23">
        <v>2.0146522105345541</v>
      </c>
      <c r="K3707" s="24">
        <f t="shared" si="687"/>
        <v>4.0293044210691082</v>
      </c>
      <c r="L3707" t="str">
        <f t="shared" si="688"/>
        <v>Z</v>
      </c>
      <c r="M3707" s="10">
        <f t="shared" si="689"/>
        <v>0.9</v>
      </c>
      <c r="N3707" s="24">
        <f t="shared" si="690"/>
        <v>1.2815515655446006</v>
      </c>
      <c r="O3707" s="25">
        <f t="shared" si="691"/>
        <v>3.6513306945041184</v>
      </c>
      <c r="P3707" s="8">
        <f t="shared" si="692"/>
        <v>5</v>
      </c>
      <c r="Q3707" s="8">
        <f t="shared" si="693"/>
        <v>26</v>
      </c>
      <c r="R3707" s="8">
        <f t="shared" si="694"/>
        <v>100.97563285948027</v>
      </c>
      <c r="S3707" s="8">
        <f t="shared" si="695"/>
        <v>101</v>
      </c>
      <c r="T3707" t="s">
        <v>62</v>
      </c>
    </row>
    <row r="3708" spans="1:20" x14ac:dyDescent="0.35">
      <c r="A3708" s="18" t="s">
        <v>7449</v>
      </c>
      <c r="B3708" s="18" t="s">
        <v>7450</v>
      </c>
      <c r="C3708" s="19">
        <v>21.7</v>
      </c>
      <c r="D3708" s="20">
        <f t="shared" si="684"/>
        <v>2.3541514030143566E-6</v>
      </c>
      <c r="E3708" s="10">
        <f>SUM($C$5:C3708)/SUM($C$5:$C$3941)</f>
        <v>0.99974174525164106</v>
      </c>
      <c r="F3708" t="str">
        <f t="shared" si="685"/>
        <v>C</v>
      </c>
      <c r="G3708" s="21">
        <v>1.205555555555555</v>
      </c>
      <c r="H3708" s="22">
        <f t="shared" si="686"/>
        <v>0.72333333333333305</v>
      </c>
      <c r="I3708" s="23">
        <v>0.34615384615384609</v>
      </c>
      <c r="J3708" s="23">
        <v>0.81372094712428211</v>
      </c>
      <c r="K3708" s="24">
        <f t="shared" si="687"/>
        <v>2.3507494028034821</v>
      </c>
      <c r="L3708" t="str">
        <f t="shared" si="688"/>
        <v>Z</v>
      </c>
      <c r="M3708" s="10">
        <f t="shared" si="689"/>
        <v>0.9</v>
      </c>
      <c r="N3708" s="24">
        <f t="shared" si="690"/>
        <v>1.2815515655446006</v>
      </c>
      <c r="O3708" s="25">
        <f t="shared" si="691"/>
        <v>1.4747777583940931</v>
      </c>
      <c r="P3708" s="8">
        <f t="shared" si="692"/>
        <v>3</v>
      </c>
      <c r="Q3708" s="8">
        <f t="shared" si="693"/>
        <v>17.999999999999996</v>
      </c>
      <c r="R3708" s="8">
        <f t="shared" si="694"/>
        <v>70.547562150265847</v>
      </c>
      <c r="S3708" s="8">
        <f t="shared" si="695"/>
        <v>71</v>
      </c>
      <c r="T3708" t="s">
        <v>62</v>
      </c>
    </row>
    <row r="3709" spans="1:20" x14ac:dyDescent="0.35">
      <c r="A3709" s="18" t="s">
        <v>7451</v>
      </c>
      <c r="B3709" s="18" t="s">
        <v>7452</v>
      </c>
      <c r="C3709" s="19">
        <v>21.5</v>
      </c>
      <c r="D3709" s="20">
        <f t="shared" si="684"/>
        <v>2.3324541550603074E-6</v>
      </c>
      <c r="E3709" s="10">
        <f>SUM($C$5:C3709)/SUM($C$5:$C$3941)</f>
        <v>0.9997440777057961</v>
      </c>
      <c r="F3709" t="str">
        <f t="shared" si="685"/>
        <v>C</v>
      </c>
      <c r="G3709" s="21">
        <v>10.75</v>
      </c>
      <c r="H3709" s="22">
        <f t="shared" si="686"/>
        <v>6.45</v>
      </c>
      <c r="I3709" s="23">
        <v>3.8461538461538457E-2</v>
      </c>
      <c r="J3709" s="23">
        <v>0.19418390934515431</v>
      </c>
      <c r="K3709" s="24">
        <f t="shared" si="687"/>
        <v>5.0487816429740127</v>
      </c>
      <c r="L3709" t="str">
        <f t="shared" si="688"/>
        <v>Z</v>
      </c>
      <c r="M3709" s="10">
        <f t="shared" si="689"/>
        <v>0.9</v>
      </c>
      <c r="N3709" s="24">
        <f t="shared" si="690"/>
        <v>1.2815515655446006</v>
      </c>
      <c r="O3709" s="25">
        <f t="shared" si="691"/>
        <v>0.35193651036306556</v>
      </c>
      <c r="P3709" s="8">
        <f t="shared" si="692"/>
        <v>1</v>
      </c>
      <c r="Q3709" s="8">
        <f t="shared" si="693"/>
        <v>1.9999999999999998</v>
      </c>
      <c r="R3709" s="8">
        <f t="shared" si="694"/>
        <v>7.874992309581577</v>
      </c>
      <c r="S3709" s="8">
        <f t="shared" si="695"/>
        <v>8</v>
      </c>
      <c r="T3709" t="s">
        <v>175</v>
      </c>
    </row>
    <row r="3710" spans="1:20" x14ac:dyDescent="0.35">
      <c r="A3710" s="18" t="s">
        <v>7453</v>
      </c>
      <c r="B3710" s="18" t="s">
        <v>7454</v>
      </c>
      <c r="C3710" s="19">
        <v>21.5</v>
      </c>
      <c r="D3710" s="20">
        <f t="shared" si="684"/>
        <v>2.3324541550603074E-6</v>
      </c>
      <c r="E3710" s="10">
        <f>SUM($C$5:C3710)/SUM($C$5:$C$3941)</f>
        <v>0.99974641015995114</v>
      </c>
      <c r="F3710" t="str">
        <f t="shared" si="685"/>
        <v>C</v>
      </c>
      <c r="G3710" s="21">
        <v>10.75</v>
      </c>
      <c r="H3710" s="22">
        <f t="shared" si="686"/>
        <v>6.45</v>
      </c>
      <c r="I3710" s="23">
        <v>3.8461538461538457E-2</v>
      </c>
      <c r="J3710" s="23">
        <v>0.19418390934515431</v>
      </c>
      <c r="K3710" s="24">
        <f t="shared" si="687"/>
        <v>5.0487816429740127</v>
      </c>
      <c r="L3710" t="str">
        <f t="shared" si="688"/>
        <v>Z</v>
      </c>
      <c r="M3710" s="10">
        <f t="shared" si="689"/>
        <v>0.9</v>
      </c>
      <c r="N3710" s="24">
        <f t="shared" si="690"/>
        <v>1.2815515655446006</v>
      </c>
      <c r="O3710" s="25">
        <f t="shared" si="691"/>
        <v>0.35193651036306556</v>
      </c>
      <c r="P3710" s="8">
        <f t="shared" si="692"/>
        <v>1</v>
      </c>
      <c r="Q3710" s="8">
        <f t="shared" si="693"/>
        <v>1.9999999999999998</v>
      </c>
      <c r="R3710" s="8">
        <f t="shared" si="694"/>
        <v>7.874992309581577</v>
      </c>
      <c r="S3710" s="8">
        <f t="shared" si="695"/>
        <v>8</v>
      </c>
      <c r="T3710" t="s">
        <v>62</v>
      </c>
    </row>
    <row r="3711" spans="1:20" x14ac:dyDescent="0.35">
      <c r="A3711" s="18" t="s">
        <v>7455</v>
      </c>
      <c r="B3711" s="18" t="s">
        <v>7456</v>
      </c>
      <c r="C3711" s="19">
        <v>21.39</v>
      </c>
      <c r="D3711" s="20">
        <f t="shared" si="684"/>
        <v>2.3205206686855805E-6</v>
      </c>
      <c r="E3711" s="10">
        <f>SUM($C$5:C3711)/SUM($C$5:$C$3941)</f>
        <v>0.99974873068061987</v>
      </c>
      <c r="F3711" t="str">
        <f t="shared" si="685"/>
        <v>C</v>
      </c>
      <c r="G3711" s="21">
        <v>7.13</v>
      </c>
      <c r="H3711" s="22">
        <f t="shared" si="686"/>
        <v>4.2779999999999996</v>
      </c>
      <c r="I3711" s="23">
        <v>5.7692307692307702E-2</v>
      </c>
      <c r="J3711" s="23">
        <v>0.23543547789870939</v>
      </c>
      <c r="K3711" s="24">
        <f t="shared" si="687"/>
        <v>4.0808816169109621</v>
      </c>
      <c r="L3711" t="str">
        <f t="shared" si="688"/>
        <v>Z</v>
      </c>
      <c r="M3711" s="10">
        <f t="shared" si="689"/>
        <v>0.9</v>
      </c>
      <c r="N3711" s="24">
        <f t="shared" si="690"/>
        <v>1.2815515655446006</v>
      </c>
      <c r="O3711" s="25">
        <f t="shared" si="691"/>
        <v>0.42670034189112432</v>
      </c>
      <c r="P3711" s="8">
        <f t="shared" si="692"/>
        <v>1</v>
      </c>
      <c r="Q3711" s="8">
        <f t="shared" si="693"/>
        <v>3.0000000000000004</v>
      </c>
      <c r="R3711" s="8">
        <f t="shared" si="694"/>
        <v>11.842822907480816</v>
      </c>
      <c r="S3711" s="8">
        <f t="shared" si="695"/>
        <v>12</v>
      </c>
      <c r="T3711" t="s">
        <v>62</v>
      </c>
    </row>
    <row r="3712" spans="1:20" x14ac:dyDescent="0.35">
      <c r="A3712" s="18" t="s">
        <v>7457</v>
      </c>
      <c r="B3712" s="18" t="s">
        <v>7458</v>
      </c>
      <c r="C3712" s="19">
        <v>21.32</v>
      </c>
      <c r="D3712" s="20">
        <f t="shared" si="684"/>
        <v>2.3129266319016632E-6</v>
      </c>
      <c r="E3712" s="10">
        <f>SUM($C$5:C3712)/SUM($C$5:$C$3941)</f>
        <v>0.99975104360725187</v>
      </c>
      <c r="F3712" t="str">
        <f t="shared" si="685"/>
        <v>C</v>
      </c>
      <c r="G3712" s="21">
        <v>4.2640000000000002</v>
      </c>
      <c r="H3712" s="22">
        <f t="shared" si="686"/>
        <v>2.5584000000000002</v>
      </c>
      <c r="I3712" s="23">
        <v>9.6153846153846159E-2</v>
      </c>
      <c r="J3712" s="23">
        <v>0.29767829619260577</v>
      </c>
      <c r="K3712" s="24">
        <f t="shared" si="687"/>
        <v>3.0958542804031</v>
      </c>
      <c r="L3712" t="str">
        <f t="shared" si="688"/>
        <v>Z</v>
      </c>
      <c r="M3712" s="10">
        <f t="shared" si="689"/>
        <v>0.9</v>
      </c>
      <c r="N3712" s="24">
        <f t="shared" si="690"/>
        <v>1.2815515655446006</v>
      </c>
      <c r="O3712" s="25">
        <f t="shared" si="691"/>
        <v>0.53950845425938476</v>
      </c>
      <c r="P3712" s="8">
        <f t="shared" si="692"/>
        <v>1</v>
      </c>
      <c r="Q3712" s="8">
        <f t="shared" si="693"/>
        <v>5</v>
      </c>
      <c r="R3712" s="8">
        <f t="shared" si="694"/>
        <v>19.77041459626777</v>
      </c>
      <c r="S3712" s="8">
        <f t="shared" si="695"/>
        <v>20</v>
      </c>
      <c r="T3712" t="s">
        <v>62</v>
      </c>
    </row>
    <row r="3713" spans="1:20" x14ac:dyDescent="0.35">
      <c r="A3713" s="18" t="s">
        <v>7459</v>
      </c>
      <c r="B3713" s="18" t="s">
        <v>7460</v>
      </c>
      <c r="C3713" s="19">
        <v>21.25</v>
      </c>
      <c r="D3713" s="20">
        <f t="shared" si="684"/>
        <v>2.3053325951177456E-6</v>
      </c>
      <c r="E3713" s="10">
        <f>SUM($C$5:C3713)/SUM($C$5:$C$3941)</f>
        <v>0.99975334893984691</v>
      </c>
      <c r="F3713" t="str">
        <f t="shared" si="685"/>
        <v>C</v>
      </c>
      <c r="G3713" s="21">
        <v>4.25</v>
      </c>
      <c r="H3713" s="22">
        <f t="shared" si="686"/>
        <v>2.5499999999999998</v>
      </c>
      <c r="I3713" s="23">
        <v>9.6153846153846159E-2</v>
      </c>
      <c r="J3713" s="23">
        <v>0.49545445110743719</v>
      </c>
      <c r="K3713" s="24">
        <f t="shared" si="687"/>
        <v>5.1527262915173466</v>
      </c>
      <c r="L3713" t="str">
        <f t="shared" si="688"/>
        <v>Z</v>
      </c>
      <c r="M3713" s="10">
        <f t="shared" si="689"/>
        <v>0.9</v>
      </c>
      <c r="N3713" s="24">
        <f t="shared" si="690"/>
        <v>1.2815515655446006</v>
      </c>
      <c r="O3713" s="25">
        <f t="shared" si="691"/>
        <v>0.89795550596659535</v>
      </c>
      <c r="P3713" s="8">
        <f t="shared" si="692"/>
        <v>2</v>
      </c>
      <c r="Q3713" s="8">
        <f t="shared" si="693"/>
        <v>5</v>
      </c>
      <c r="R3713" s="8">
        <f t="shared" si="694"/>
        <v>19.802950859533485</v>
      </c>
      <c r="S3713" s="8">
        <f t="shared" si="695"/>
        <v>20</v>
      </c>
      <c r="T3713" t="s">
        <v>175</v>
      </c>
    </row>
    <row r="3714" spans="1:20" x14ac:dyDescent="0.35">
      <c r="A3714" s="18" t="s">
        <v>7461</v>
      </c>
      <c r="B3714" s="18" t="s">
        <v>7462</v>
      </c>
      <c r="C3714" s="19">
        <v>21.25</v>
      </c>
      <c r="D3714" s="20">
        <f t="shared" si="684"/>
        <v>2.3053325951177456E-6</v>
      </c>
      <c r="E3714" s="10">
        <f>SUM($C$5:C3714)/SUM($C$5:$C$3941)</f>
        <v>0.99975565427244206</v>
      </c>
      <c r="F3714" t="str">
        <f t="shared" si="685"/>
        <v>C</v>
      </c>
      <c r="G3714" s="21">
        <v>0.85</v>
      </c>
      <c r="H3714" s="22">
        <f t="shared" si="686"/>
        <v>0.51</v>
      </c>
      <c r="I3714" s="23">
        <v>0.48076923076923078</v>
      </c>
      <c r="J3714" s="23">
        <v>3.1961397342111488</v>
      </c>
      <c r="K3714" s="24">
        <f t="shared" si="687"/>
        <v>6.6479706471591893</v>
      </c>
      <c r="L3714" t="str">
        <f t="shared" si="688"/>
        <v>Z</v>
      </c>
      <c r="M3714" s="10">
        <f t="shared" si="689"/>
        <v>0.9</v>
      </c>
      <c r="N3714" s="24">
        <f t="shared" si="690"/>
        <v>1.2815515655446006</v>
      </c>
      <c r="O3714" s="25">
        <f t="shared" si="691"/>
        <v>5.7926440377284383</v>
      </c>
      <c r="P3714" s="8">
        <f t="shared" si="692"/>
        <v>7</v>
      </c>
      <c r="Q3714" s="8">
        <f t="shared" si="693"/>
        <v>25</v>
      </c>
      <c r="R3714" s="8">
        <f t="shared" si="694"/>
        <v>99.014754297667437</v>
      </c>
      <c r="S3714" s="8">
        <f t="shared" si="695"/>
        <v>100</v>
      </c>
      <c r="T3714" t="s">
        <v>175</v>
      </c>
    </row>
    <row r="3715" spans="1:20" x14ac:dyDescent="0.35">
      <c r="A3715" s="18" t="s">
        <v>7463</v>
      </c>
      <c r="B3715" s="18" t="s">
        <v>7464</v>
      </c>
      <c r="C3715" s="19">
        <v>21.25</v>
      </c>
      <c r="D3715" s="20">
        <f t="shared" si="684"/>
        <v>2.3053325951177456E-6</v>
      </c>
      <c r="E3715" s="10">
        <f>SUM($C$5:C3715)/SUM($C$5:$C$3941)</f>
        <v>0.99975795960503722</v>
      </c>
      <c r="F3715" t="str">
        <f t="shared" si="685"/>
        <v>C</v>
      </c>
      <c r="G3715" s="21">
        <v>4.25</v>
      </c>
      <c r="H3715" s="22">
        <f t="shared" si="686"/>
        <v>2.5499999999999998</v>
      </c>
      <c r="I3715" s="23">
        <v>9.6153846153846159E-2</v>
      </c>
      <c r="J3715" s="23">
        <v>0.49545445110743719</v>
      </c>
      <c r="K3715" s="24">
        <f t="shared" si="687"/>
        <v>5.1527262915173466</v>
      </c>
      <c r="L3715" t="str">
        <f t="shared" si="688"/>
        <v>Z</v>
      </c>
      <c r="M3715" s="10">
        <f t="shared" si="689"/>
        <v>0.9</v>
      </c>
      <c r="N3715" s="24">
        <f t="shared" si="690"/>
        <v>1.2815515655446006</v>
      </c>
      <c r="O3715" s="25">
        <f t="shared" si="691"/>
        <v>0.89795550596659535</v>
      </c>
      <c r="P3715" s="8">
        <f t="shared" si="692"/>
        <v>2</v>
      </c>
      <c r="Q3715" s="8">
        <f t="shared" si="693"/>
        <v>5</v>
      </c>
      <c r="R3715" s="8">
        <f t="shared" si="694"/>
        <v>19.802950859533485</v>
      </c>
      <c r="S3715" s="8">
        <f t="shared" si="695"/>
        <v>20</v>
      </c>
      <c r="T3715" t="s">
        <v>62</v>
      </c>
    </row>
    <row r="3716" spans="1:20" x14ac:dyDescent="0.35">
      <c r="A3716" s="18" t="s">
        <v>7465</v>
      </c>
      <c r="B3716" s="18" t="s">
        <v>7466</v>
      </c>
      <c r="C3716" s="19">
        <v>21.25</v>
      </c>
      <c r="D3716" s="20">
        <f t="shared" si="684"/>
        <v>2.3053325951177456E-6</v>
      </c>
      <c r="E3716" s="10">
        <f>SUM($C$5:C3716)/SUM($C$5:$C$3941)</f>
        <v>0.99976026493763226</v>
      </c>
      <c r="F3716" t="str">
        <f t="shared" si="685"/>
        <v>C</v>
      </c>
      <c r="G3716" s="21">
        <v>4.25</v>
      </c>
      <c r="H3716" s="22">
        <f t="shared" si="686"/>
        <v>2.5499999999999998</v>
      </c>
      <c r="I3716" s="23">
        <v>9.6153846153846159E-2</v>
      </c>
      <c r="J3716" s="23">
        <v>0.56912782893756964</v>
      </c>
      <c r="K3716" s="24">
        <f t="shared" si="687"/>
        <v>5.9189294209507235</v>
      </c>
      <c r="L3716" t="str">
        <f t="shared" si="688"/>
        <v>Z</v>
      </c>
      <c r="M3716" s="10">
        <f t="shared" si="689"/>
        <v>0.9</v>
      </c>
      <c r="N3716" s="24">
        <f t="shared" si="690"/>
        <v>1.2815515655446006</v>
      </c>
      <c r="O3716" s="25">
        <f t="shared" si="691"/>
        <v>1.0314802227551003</v>
      </c>
      <c r="P3716" s="8">
        <f t="shared" si="692"/>
        <v>2</v>
      </c>
      <c r="Q3716" s="8">
        <f t="shared" si="693"/>
        <v>5</v>
      </c>
      <c r="R3716" s="8">
        <f t="shared" si="694"/>
        <v>19.802950859533485</v>
      </c>
      <c r="S3716" s="8">
        <f t="shared" si="695"/>
        <v>20</v>
      </c>
      <c r="T3716" t="s">
        <v>175</v>
      </c>
    </row>
    <row r="3717" spans="1:20" x14ac:dyDescent="0.35">
      <c r="A3717" s="18" t="s">
        <v>7467</v>
      </c>
      <c r="B3717" s="18" t="s">
        <v>7468</v>
      </c>
      <c r="C3717" s="19">
        <v>21.23</v>
      </c>
      <c r="D3717" s="20">
        <f t="shared" ref="D3717:D3780" si="696">C3717/SUM($C$5:$C$3941)</f>
        <v>2.3031628703223409E-6</v>
      </c>
      <c r="E3717" s="10">
        <f>SUM($C$5:C3717)/SUM($C$5:$C$3941)</f>
        <v>0.99976256810050268</v>
      </c>
      <c r="F3717" t="str">
        <f t="shared" ref="F3717:F3780" si="697">IF(E3717-D3717&lt;CutA,"A",IF(E3717-D3717&lt;CutB,"B","C"))</f>
        <v>C</v>
      </c>
      <c r="G3717" s="21">
        <v>4.2460000000000004</v>
      </c>
      <c r="H3717" s="22">
        <f t="shared" ref="H3717:H3780" si="698">G3717*CostRatio</f>
        <v>2.5476000000000001</v>
      </c>
      <c r="I3717" s="23">
        <v>9.6153846153846159E-2</v>
      </c>
      <c r="J3717" s="23">
        <v>0.35753049422202088</v>
      </c>
      <c r="K3717" s="24">
        <f t="shared" ref="K3717:K3780" si="699">IF(I3717&gt;0,J3717/I3717,0)</f>
        <v>3.7183171399090171</v>
      </c>
      <c r="L3717" t="str">
        <f t="shared" ref="L3717:L3780" si="700">IF(K3717&lt;=CutX,"X",IF(K3717&lt;=CutY,"Y","Z"))</f>
        <v>Z</v>
      </c>
      <c r="M3717" s="10">
        <f t="shared" ref="M3717:M3780" si="701">_xlfn.XLOOKUP(F3717,TargetClass,TargetLevel)</f>
        <v>0.9</v>
      </c>
      <c r="N3717" s="24">
        <f t="shared" ref="N3717:N3780" si="702">_xlfn.NORM.S.INV(M3717)</f>
        <v>1.2815515655446006</v>
      </c>
      <c r="O3717" s="25">
        <f t="shared" ref="O3717:O3780" si="703">N3717*J3717*SQRT(LeadTime)</f>
        <v>0.64798383609233967</v>
      </c>
      <c r="P3717" s="8">
        <f t="shared" ref="P3717:P3780" si="704">ROUNDUP(ROUND(I3717*LeadTime+O3717,6),0)</f>
        <v>1</v>
      </c>
      <c r="Q3717" s="8">
        <f t="shared" ref="Q3717:Q3780" si="705">I3717*WeeksPerYear</f>
        <v>5</v>
      </c>
      <c r="R3717" s="8">
        <f t="shared" ref="R3717:R3780" si="706">SQRT(2*Q3717*OrderCost/(HoldingRate*H3717))</f>
        <v>19.812276478538514</v>
      </c>
      <c r="S3717" s="8">
        <f t="shared" ref="S3717:S3780" si="707">MAX(ROUNDUP(ROUND(R3717,6),0),ROUNDUP(ROUND(I3717,6),0))</f>
        <v>20</v>
      </c>
      <c r="T3717" t="s">
        <v>62</v>
      </c>
    </row>
    <row r="3718" spans="1:20" x14ac:dyDescent="0.35">
      <c r="A3718" s="18" t="s">
        <v>7469</v>
      </c>
      <c r="B3718" s="18" t="s">
        <v>7470</v>
      </c>
      <c r="C3718" s="19">
        <v>20.85</v>
      </c>
      <c r="D3718" s="20">
        <f t="shared" si="696"/>
        <v>2.2619380992096471E-6</v>
      </c>
      <c r="E3718" s="10">
        <f>SUM($C$5:C3718)/SUM($C$5:$C$3941)</f>
        <v>0.99976483003860184</v>
      </c>
      <c r="F3718" t="str">
        <f t="shared" si="697"/>
        <v>C</v>
      </c>
      <c r="G3718" s="21">
        <v>6.95</v>
      </c>
      <c r="H3718" s="22">
        <f t="shared" si="698"/>
        <v>4.17</v>
      </c>
      <c r="I3718" s="23">
        <v>5.7692307692307702E-2</v>
      </c>
      <c r="J3718" s="23">
        <v>0.30764516984328472</v>
      </c>
      <c r="K3718" s="24">
        <f t="shared" si="699"/>
        <v>5.3325162772836006</v>
      </c>
      <c r="L3718" t="str">
        <f t="shared" si="700"/>
        <v>Z</v>
      </c>
      <c r="M3718" s="10">
        <f t="shared" si="701"/>
        <v>0.9</v>
      </c>
      <c r="N3718" s="24">
        <f t="shared" si="702"/>
        <v>1.2815515655446006</v>
      </c>
      <c r="O3718" s="25">
        <f t="shared" si="703"/>
        <v>0.55757229252321705</v>
      </c>
      <c r="P3718" s="8">
        <f t="shared" si="704"/>
        <v>1</v>
      </c>
      <c r="Q3718" s="8">
        <f t="shared" si="705"/>
        <v>3.0000000000000004</v>
      </c>
      <c r="R3718" s="8">
        <f t="shared" si="706"/>
        <v>11.995202878081345</v>
      </c>
      <c r="S3718" s="8">
        <f t="shared" si="707"/>
        <v>12</v>
      </c>
      <c r="T3718" t="s">
        <v>62</v>
      </c>
    </row>
    <row r="3719" spans="1:20" x14ac:dyDescent="0.35">
      <c r="A3719" s="18" t="s">
        <v>7471</v>
      </c>
      <c r="B3719" s="18" t="s">
        <v>7472</v>
      </c>
      <c r="C3719" s="19">
        <v>20.68</v>
      </c>
      <c r="D3719" s="20">
        <f t="shared" si="696"/>
        <v>2.2434954384487051E-6</v>
      </c>
      <c r="E3719" s="10">
        <f>SUM($C$5:C3719)/SUM($C$5:$C$3941)</f>
        <v>0.99976707353404026</v>
      </c>
      <c r="F3719" t="str">
        <f t="shared" si="697"/>
        <v>C</v>
      </c>
      <c r="G3719" s="21">
        <v>2.9542857142857142</v>
      </c>
      <c r="H3719" s="22">
        <f t="shared" si="698"/>
        <v>1.7725714285714285</v>
      </c>
      <c r="I3719" s="23">
        <v>0.13461538461538461</v>
      </c>
      <c r="J3719" s="23">
        <v>0.3974845491556826</v>
      </c>
      <c r="K3719" s="24">
        <f t="shared" si="699"/>
        <v>2.9527423651564995</v>
      </c>
      <c r="L3719" t="str">
        <f t="shared" si="700"/>
        <v>Z</v>
      </c>
      <c r="M3719" s="10">
        <f t="shared" si="701"/>
        <v>0.9</v>
      </c>
      <c r="N3719" s="24">
        <f t="shared" si="702"/>
        <v>1.2815515655446006</v>
      </c>
      <c r="O3719" s="25">
        <f t="shared" si="703"/>
        <v>0.72039607001854888</v>
      </c>
      <c r="P3719" s="8">
        <f t="shared" si="704"/>
        <v>1</v>
      </c>
      <c r="Q3719" s="8">
        <f t="shared" si="705"/>
        <v>7</v>
      </c>
      <c r="R3719" s="8">
        <f t="shared" si="706"/>
        <v>28.103612291938148</v>
      </c>
      <c r="S3719" s="8">
        <f t="shared" si="707"/>
        <v>29</v>
      </c>
      <c r="T3719" t="s">
        <v>62</v>
      </c>
    </row>
    <row r="3720" spans="1:20" x14ac:dyDescent="0.35">
      <c r="A3720" s="18" t="s">
        <v>7473</v>
      </c>
      <c r="B3720" s="18" t="s">
        <v>7186</v>
      </c>
      <c r="C3720" s="19">
        <v>20.65</v>
      </c>
      <c r="D3720" s="20">
        <f t="shared" si="696"/>
        <v>2.2402408512555975E-6</v>
      </c>
      <c r="E3720" s="10">
        <f>SUM($C$5:C3720)/SUM($C$5:$C$3941)</f>
        <v>0.99976931377489153</v>
      </c>
      <c r="F3720" t="str">
        <f t="shared" si="697"/>
        <v>C</v>
      </c>
      <c r="G3720" s="21">
        <v>2.95</v>
      </c>
      <c r="H3720" s="22">
        <f t="shared" si="698"/>
        <v>1.77</v>
      </c>
      <c r="I3720" s="23">
        <v>0.13461538461538461</v>
      </c>
      <c r="J3720" s="23">
        <v>0.59503982907873099</v>
      </c>
      <c r="K3720" s="24">
        <f t="shared" si="699"/>
        <v>4.4202958731562871</v>
      </c>
      <c r="L3720" t="str">
        <f t="shared" si="700"/>
        <v>Z</v>
      </c>
      <c r="M3720" s="10">
        <f t="shared" si="701"/>
        <v>0.9</v>
      </c>
      <c r="N3720" s="24">
        <f t="shared" si="702"/>
        <v>1.2815515655446006</v>
      </c>
      <c r="O3720" s="25">
        <f t="shared" si="703"/>
        <v>1.0784428106284254</v>
      </c>
      <c r="P3720" s="8">
        <f t="shared" si="704"/>
        <v>2</v>
      </c>
      <c r="Q3720" s="8">
        <f t="shared" si="705"/>
        <v>7</v>
      </c>
      <c r="R3720" s="8">
        <f t="shared" si="706"/>
        <v>28.124019129160775</v>
      </c>
      <c r="S3720" s="8">
        <f t="shared" si="707"/>
        <v>29</v>
      </c>
      <c r="T3720" t="s">
        <v>62</v>
      </c>
    </row>
    <row r="3721" spans="1:20" x14ac:dyDescent="0.35">
      <c r="A3721" s="18" t="s">
        <v>7474</v>
      </c>
      <c r="B3721" s="18" t="s">
        <v>7475</v>
      </c>
      <c r="C3721" s="19">
        <v>20.57</v>
      </c>
      <c r="D3721" s="20">
        <f t="shared" si="696"/>
        <v>2.2315619520739777E-6</v>
      </c>
      <c r="E3721" s="10">
        <f>SUM($C$5:C3721)/SUM($C$5:$C$3941)</f>
        <v>0.99977154533684365</v>
      </c>
      <c r="F3721" t="str">
        <f t="shared" si="697"/>
        <v>C</v>
      </c>
      <c r="G3721" s="21">
        <v>10.285</v>
      </c>
      <c r="H3721" s="22">
        <f t="shared" si="698"/>
        <v>6.1710000000000003</v>
      </c>
      <c r="I3721" s="23">
        <v>3.8461538461538457E-2</v>
      </c>
      <c r="J3721" s="23">
        <v>0.19418390934515431</v>
      </c>
      <c r="K3721" s="24">
        <f t="shared" si="699"/>
        <v>5.0487816429740127</v>
      </c>
      <c r="L3721" t="str">
        <f t="shared" si="700"/>
        <v>Z</v>
      </c>
      <c r="M3721" s="10">
        <f t="shared" si="701"/>
        <v>0.9</v>
      </c>
      <c r="N3721" s="24">
        <f t="shared" si="702"/>
        <v>1.2815515655446006</v>
      </c>
      <c r="O3721" s="25">
        <f t="shared" si="703"/>
        <v>0.35193651036306556</v>
      </c>
      <c r="P3721" s="8">
        <f t="shared" si="704"/>
        <v>1</v>
      </c>
      <c r="Q3721" s="8">
        <f t="shared" si="705"/>
        <v>1.9999999999999998</v>
      </c>
      <c r="R3721" s="8">
        <f t="shared" si="706"/>
        <v>8.0510444140008648</v>
      </c>
      <c r="S3721" s="8">
        <f t="shared" si="707"/>
        <v>9</v>
      </c>
      <c r="T3721" t="s">
        <v>62</v>
      </c>
    </row>
    <row r="3722" spans="1:20" x14ac:dyDescent="0.35">
      <c r="A3722" s="18" t="s">
        <v>7476</v>
      </c>
      <c r="B3722" s="18" t="s">
        <v>7477</v>
      </c>
      <c r="C3722" s="19">
        <v>20.399999999999999</v>
      </c>
      <c r="D3722" s="20">
        <f t="shared" si="696"/>
        <v>2.2131192913130357E-6</v>
      </c>
      <c r="E3722" s="10">
        <f>SUM($C$5:C3722)/SUM($C$5:$C$3941)</f>
        <v>0.99977375845613503</v>
      </c>
      <c r="F3722" t="str">
        <f t="shared" si="697"/>
        <v>C</v>
      </c>
      <c r="G3722" s="21">
        <v>10.199999999999999</v>
      </c>
      <c r="H3722" s="22">
        <f t="shared" si="698"/>
        <v>6.1199999999999992</v>
      </c>
      <c r="I3722" s="23">
        <v>3.8461538461538457E-2</v>
      </c>
      <c r="J3722" s="23">
        <v>0.19418390934515431</v>
      </c>
      <c r="K3722" s="24">
        <f t="shared" si="699"/>
        <v>5.0487816429740127</v>
      </c>
      <c r="L3722" t="str">
        <f t="shared" si="700"/>
        <v>Z</v>
      </c>
      <c r="M3722" s="10">
        <f t="shared" si="701"/>
        <v>0.9</v>
      </c>
      <c r="N3722" s="24">
        <f t="shared" si="702"/>
        <v>1.2815515655446006</v>
      </c>
      <c r="O3722" s="25">
        <f t="shared" si="703"/>
        <v>0.35193651036306556</v>
      </c>
      <c r="P3722" s="8">
        <f t="shared" si="704"/>
        <v>1</v>
      </c>
      <c r="Q3722" s="8">
        <f t="shared" si="705"/>
        <v>1.9999999999999998</v>
      </c>
      <c r="R3722" s="8">
        <f t="shared" si="706"/>
        <v>8.0845208345444313</v>
      </c>
      <c r="S3722" s="8">
        <f t="shared" si="707"/>
        <v>9</v>
      </c>
      <c r="T3722" t="s">
        <v>62</v>
      </c>
    </row>
    <row r="3723" spans="1:20" x14ac:dyDescent="0.35">
      <c r="A3723" s="18" t="s">
        <v>7478</v>
      </c>
      <c r="B3723" s="18" t="s">
        <v>7479</v>
      </c>
      <c r="C3723" s="19">
        <v>20.399999999999999</v>
      </c>
      <c r="D3723" s="20">
        <f t="shared" si="696"/>
        <v>2.2131192913130357E-6</v>
      </c>
      <c r="E3723" s="10">
        <f>SUM($C$5:C3723)/SUM($C$5:$C$3941)</f>
        <v>0.99977597157542641</v>
      </c>
      <c r="F3723" t="str">
        <f t="shared" si="697"/>
        <v>C</v>
      </c>
      <c r="G3723" s="21">
        <v>0.85</v>
      </c>
      <c r="H3723" s="22">
        <f t="shared" si="698"/>
        <v>0.51</v>
      </c>
      <c r="I3723" s="23">
        <v>0.46153846153846162</v>
      </c>
      <c r="J3723" s="23">
        <v>1.954999006684853</v>
      </c>
      <c r="K3723" s="24">
        <f t="shared" si="699"/>
        <v>4.2358311811505143</v>
      </c>
      <c r="L3723" t="str">
        <f t="shared" si="700"/>
        <v>Z</v>
      </c>
      <c r="M3723" s="10">
        <f t="shared" si="701"/>
        <v>0.9</v>
      </c>
      <c r="N3723" s="24">
        <f t="shared" si="702"/>
        <v>1.2815515655446006</v>
      </c>
      <c r="O3723" s="25">
        <f t="shared" si="703"/>
        <v>3.5432159672559194</v>
      </c>
      <c r="P3723" s="8">
        <f t="shared" si="704"/>
        <v>5</v>
      </c>
      <c r="Q3723" s="8">
        <f t="shared" si="705"/>
        <v>24.000000000000004</v>
      </c>
      <c r="R3723" s="8">
        <f t="shared" si="706"/>
        <v>97.014250014533204</v>
      </c>
      <c r="S3723" s="8">
        <f t="shared" si="707"/>
        <v>98</v>
      </c>
      <c r="T3723" t="s">
        <v>175</v>
      </c>
    </row>
    <row r="3724" spans="1:20" x14ac:dyDescent="0.35">
      <c r="A3724" s="18" t="s">
        <v>7480</v>
      </c>
      <c r="B3724" s="18" t="s">
        <v>7481</v>
      </c>
      <c r="C3724" s="19">
        <v>20.399999999999999</v>
      </c>
      <c r="D3724" s="20">
        <f t="shared" si="696"/>
        <v>2.2131192913130357E-6</v>
      </c>
      <c r="E3724" s="10">
        <f>SUM($C$5:C3724)/SUM($C$5:$C$3941)</f>
        <v>0.99977818469471769</v>
      </c>
      <c r="F3724" t="str">
        <f t="shared" si="697"/>
        <v>C</v>
      </c>
      <c r="G3724" s="21">
        <v>0.85</v>
      </c>
      <c r="H3724" s="22">
        <f t="shared" si="698"/>
        <v>0.51</v>
      </c>
      <c r="I3724" s="23">
        <v>0.46153846153846162</v>
      </c>
      <c r="J3724" s="23">
        <v>2.5778965316520122</v>
      </c>
      <c r="K3724" s="24">
        <f t="shared" si="699"/>
        <v>5.5854424852460252</v>
      </c>
      <c r="L3724" t="str">
        <f t="shared" si="700"/>
        <v>Z</v>
      </c>
      <c r="M3724" s="10">
        <f t="shared" si="701"/>
        <v>0.9</v>
      </c>
      <c r="N3724" s="24">
        <f t="shared" si="702"/>
        <v>1.2815515655446006</v>
      </c>
      <c r="O3724" s="25">
        <f t="shared" si="703"/>
        <v>4.6721477206128714</v>
      </c>
      <c r="P3724" s="8">
        <f t="shared" si="704"/>
        <v>6</v>
      </c>
      <c r="Q3724" s="8">
        <f t="shared" si="705"/>
        <v>24.000000000000004</v>
      </c>
      <c r="R3724" s="8">
        <f t="shared" si="706"/>
        <v>97.014250014533204</v>
      </c>
      <c r="S3724" s="8">
        <f t="shared" si="707"/>
        <v>98</v>
      </c>
      <c r="T3724" t="s">
        <v>62</v>
      </c>
    </row>
    <row r="3725" spans="1:20" x14ac:dyDescent="0.35">
      <c r="A3725" s="18" t="s">
        <v>7482</v>
      </c>
      <c r="B3725" s="18" t="s">
        <v>7483</v>
      </c>
      <c r="C3725" s="19">
        <v>20.36</v>
      </c>
      <c r="D3725" s="20">
        <f t="shared" si="696"/>
        <v>2.208779841722226E-6</v>
      </c>
      <c r="E3725" s="10">
        <f>SUM($C$5:C3725)/SUM($C$5:$C$3941)</f>
        <v>0.99978039347455938</v>
      </c>
      <c r="F3725" t="str">
        <f t="shared" si="697"/>
        <v>C</v>
      </c>
      <c r="G3725" s="21">
        <v>5.09</v>
      </c>
      <c r="H3725" s="22">
        <f t="shared" si="698"/>
        <v>3.0539999999999998</v>
      </c>
      <c r="I3725" s="23">
        <v>7.6923076923076927E-2</v>
      </c>
      <c r="J3725" s="23">
        <v>0.26906911759852498</v>
      </c>
      <c r="K3725" s="24">
        <f t="shared" si="699"/>
        <v>3.4978985287808246</v>
      </c>
      <c r="L3725" t="str">
        <f t="shared" si="700"/>
        <v>Z</v>
      </c>
      <c r="M3725" s="10">
        <f t="shared" si="701"/>
        <v>0.9</v>
      </c>
      <c r="N3725" s="24">
        <f t="shared" si="702"/>
        <v>1.2815515655446006</v>
      </c>
      <c r="O3725" s="25">
        <f t="shared" si="703"/>
        <v>0.48765753358985625</v>
      </c>
      <c r="P3725" s="8">
        <f t="shared" si="704"/>
        <v>1</v>
      </c>
      <c r="Q3725" s="8">
        <f t="shared" si="705"/>
        <v>4</v>
      </c>
      <c r="R3725" s="8">
        <f t="shared" si="706"/>
        <v>16.184917020648928</v>
      </c>
      <c r="S3725" s="8">
        <f t="shared" si="707"/>
        <v>17</v>
      </c>
      <c r="T3725" t="s">
        <v>62</v>
      </c>
    </row>
    <row r="3726" spans="1:20" x14ac:dyDescent="0.35">
      <c r="A3726" s="18" t="s">
        <v>7484</v>
      </c>
      <c r="B3726" s="18" t="s">
        <v>7485</v>
      </c>
      <c r="C3726" s="19">
        <v>20.260000000000002</v>
      </c>
      <c r="D3726" s="20">
        <f t="shared" si="696"/>
        <v>2.1979312177452016E-6</v>
      </c>
      <c r="E3726" s="10">
        <f>SUM($C$5:C3726)/SUM($C$5:$C$3941)</f>
        <v>0.99978259140577708</v>
      </c>
      <c r="F3726" t="str">
        <f t="shared" si="697"/>
        <v>C</v>
      </c>
      <c r="G3726" s="21">
        <v>3.3766666666666669</v>
      </c>
      <c r="H3726" s="22">
        <f t="shared" si="698"/>
        <v>2.0260000000000002</v>
      </c>
      <c r="I3726" s="23">
        <v>0.1153846153846154</v>
      </c>
      <c r="J3726" s="23">
        <v>0.37853412589164931</v>
      </c>
      <c r="K3726" s="24">
        <f t="shared" si="699"/>
        <v>3.2806290910609599</v>
      </c>
      <c r="L3726" t="str">
        <f t="shared" si="700"/>
        <v>Z</v>
      </c>
      <c r="M3726" s="10">
        <f t="shared" si="701"/>
        <v>0.9</v>
      </c>
      <c r="N3726" s="24">
        <f t="shared" si="702"/>
        <v>1.2815515655446006</v>
      </c>
      <c r="O3726" s="25">
        <f t="shared" si="703"/>
        <v>0.68605055778770585</v>
      </c>
      <c r="P3726" s="8">
        <f t="shared" si="704"/>
        <v>1</v>
      </c>
      <c r="Q3726" s="8">
        <f t="shared" si="705"/>
        <v>6.0000000000000009</v>
      </c>
      <c r="R3726" s="8">
        <f t="shared" si="706"/>
        <v>24.337216330482068</v>
      </c>
      <c r="S3726" s="8">
        <f t="shared" si="707"/>
        <v>25</v>
      </c>
      <c r="T3726" t="s">
        <v>62</v>
      </c>
    </row>
    <row r="3727" spans="1:20" x14ac:dyDescent="0.35">
      <c r="A3727" s="18" t="s">
        <v>7486</v>
      </c>
      <c r="B3727" s="18" t="s">
        <v>7487</v>
      </c>
      <c r="C3727" s="19">
        <v>20.22</v>
      </c>
      <c r="D3727" s="20">
        <f t="shared" si="696"/>
        <v>2.1935917681543915E-6</v>
      </c>
      <c r="E3727" s="10">
        <f>SUM($C$5:C3727)/SUM($C$5:$C$3941)</f>
        <v>0.99978478499754531</v>
      </c>
      <c r="F3727" t="str">
        <f t="shared" si="697"/>
        <v>C</v>
      </c>
      <c r="G3727" s="21">
        <v>5.0549999999999997</v>
      </c>
      <c r="H3727" s="22">
        <f t="shared" si="698"/>
        <v>3.0329999999999999</v>
      </c>
      <c r="I3727" s="23">
        <v>7.6923076923076927E-2</v>
      </c>
      <c r="J3727" s="23">
        <v>0.26906911759852498</v>
      </c>
      <c r="K3727" s="24">
        <f t="shared" si="699"/>
        <v>3.4978985287808246</v>
      </c>
      <c r="L3727" t="str">
        <f t="shared" si="700"/>
        <v>Z</v>
      </c>
      <c r="M3727" s="10">
        <f t="shared" si="701"/>
        <v>0.9</v>
      </c>
      <c r="N3727" s="24">
        <f t="shared" si="702"/>
        <v>1.2815515655446006</v>
      </c>
      <c r="O3727" s="25">
        <f t="shared" si="703"/>
        <v>0.48765753358985625</v>
      </c>
      <c r="P3727" s="8">
        <f t="shared" si="704"/>
        <v>1</v>
      </c>
      <c r="Q3727" s="8">
        <f t="shared" si="705"/>
        <v>4</v>
      </c>
      <c r="R3727" s="8">
        <f t="shared" si="706"/>
        <v>16.240851237803199</v>
      </c>
      <c r="S3727" s="8">
        <f t="shared" si="707"/>
        <v>17</v>
      </c>
      <c r="T3727" t="s">
        <v>62</v>
      </c>
    </row>
    <row r="3728" spans="1:20" x14ac:dyDescent="0.35">
      <c r="A3728" s="18" t="s">
        <v>7488</v>
      </c>
      <c r="B3728" s="18" t="s">
        <v>7489</v>
      </c>
      <c r="C3728" s="19">
        <v>20.14</v>
      </c>
      <c r="D3728" s="20">
        <f t="shared" si="696"/>
        <v>2.1849128689727717E-6</v>
      </c>
      <c r="E3728" s="10">
        <f>SUM($C$5:C3728)/SUM($C$5:$C$3941)</f>
        <v>0.99978696991041438</v>
      </c>
      <c r="F3728" t="str">
        <f t="shared" si="697"/>
        <v>C</v>
      </c>
      <c r="G3728" s="21">
        <v>10.07</v>
      </c>
      <c r="H3728" s="22">
        <f t="shared" si="698"/>
        <v>6.0419999999999998</v>
      </c>
      <c r="I3728" s="23">
        <v>3.8461538461538457E-2</v>
      </c>
      <c r="J3728" s="23">
        <v>0.19418390934515431</v>
      </c>
      <c r="K3728" s="24">
        <f t="shared" si="699"/>
        <v>5.0487816429740127</v>
      </c>
      <c r="L3728" t="str">
        <f t="shared" si="700"/>
        <v>Z</v>
      </c>
      <c r="M3728" s="10">
        <f t="shared" si="701"/>
        <v>0.9</v>
      </c>
      <c r="N3728" s="24">
        <f t="shared" si="702"/>
        <v>1.2815515655446006</v>
      </c>
      <c r="O3728" s="25">
        <f t="shared" si="703"/>
        <v>0.35193651036306556</v>
      </c>
      <c r="P3728" s="8">
        <f t="shared" si="704"/>
        <v>1</v>
      </c>
      <c r="Q3728" s="8">
        <f t="shared" si="705"/>
        <v>1.9999999999999998</v>
      </c>
      <c r="R3728" s="8">
        <f t="shared" si="706"/>
        <v>8.1365375903361983</v>
      </c>
      <c r="S3728" s="8">
        <f t="shared" si="707"/>
        <v>9</v>
      </c>
      <c r="T3728" t="s">
        <v>62</v>
      </c>
    </row>
    <row r="3729" spans="1:20" x14ac:dyDescent="0.35">
      <c r="A3729" s="18" t="s">
        <v>7490</v>
      </c>
      <c r="B3729" s="18" t="s">
        <v>7491</v>
      </c>
      <c r="C3729" s="19">
        <v>20.010000000000002</v>
      </c>
      <c r="D3729" s="20">
        <f t="shared" si="696"/>
        <v>2.1708096578026398E-6</v>
      </c>
      <c r="E3729" s="10">
        <f>SUM($C$5:C3729)/SUM($C$5:$C$3941)</f>
        <v>0.99978914072007219</v>
      </c>
      <c r="F3729" t="str">
        <f t="shared" si="697"/>
        <v>C</v>
      </c>
      <c r="G3729" s="21">
        <v>1.3340000000000001</v>
      </c>
      <c r="H3729" s="22">
        <f t="shared" si="698"/>
        <v>0.8004</v>
      </c>
      <c r="I3729" s="23">
        <v>0.28846153846153838</v>
      </c>
      <c r="J3729" s="23">
        <v>1.672576250045777</v>
      </c>
      <c r="K3729" s="24">
        <f t="shared" si="699"/>
        <v>5.7982643334920283</v>
      </c>
      <c r="L3729" t="str">
        <f t="shared" si="700"/>
        <v>Z</v>
      </c>
      <c r="M3729" s="10">
        <f t="shared" si="701"/>
        <v>0.9</v>
      </c>
      <c r="N3729" s="24">
        <f t="shared" si="702"/>
        <v>1.2815515655446006</v>
      </c>
      <c r="O3729" s="25">
        <f t="shared" si="703"/>
        <v>3.0313564637890118</v>
      </c>
      <c r="P3729" s="8">
        <f t="shared" si="704"/>
        <v>4</v>
      </c>
      <c r="Q3729" s="8">
        <f t="shared" si="705"/>
        <v>14.999999999999996</v>
      </c>
      <c r="R3729" s="8">
        <f t="shared" si="706"/>
        <v>61.221939997287599</v>
      </c>
      <c r="S3729" s="8">
        <f t="shared" si="707"/>
        <v>62</v>
      </c>
      <c r="T3729" t="s">
        <v>62</v>
      </c>
    </row>
    <row r="3730" spans="1:20" x14ac:dyDescent="0.35">
      <c r="A3730" s="18" t="s">
        <v>7492</v>
      </c>
      <c r="B3730" s="18" t="s">
        <v>7493</v>
      </c>
      <c r="C3730" s="19">
        <v>19.93</v>
      </c>
      <c r="D3730" s="20">
        <f t="shared" si="696"/>
        <v>2.16213075862102E-6</v>
      </c>
      <c r="E3730" s="10">
        <f>SUM($C$5:C3730)/SUM($C$5:$C$3941)</f>
        <v>0.99979130285083073</v>
      </c>
      <c r="F3730" t="str">
        <f t="shared" si="697"/>
        <v>C</v>
      </c>
      <c r="G3730" s="21">
        <v>6.6433333333333344</v>
      </c>
      <c r="H3730" s="22">
        <f t="shared" si="698"/>
        <v>3.9860000000000007</v>
      </c>
      <c r="I3730" s="23">
        <v>5.7692307692307702E-2</v>
      </c>
      <c r="J3730" s="23">
        <v>0.23543547789870939</v>
      </c>
      <c r="K3730" s="24">
        <f t="shared" si="699"/>
        <v>4.0808816169109621</v>
      </c>
      <c r="L3730" t="str">
        <f t="shared" si="700"/>
        <v>Z</v>
      </c>
      <c r="M3730" s="10">
        <f t="shared" si="701"/>
        <v>0.9</v>
      </c>
      <c r="N3730" s="24">
        <f t="shared" si="702"/>
        <v>1.2815515655446006</v>
      </c>
      <c r="O3730" s="25">
        <f t="shared" si="703"/>
        <v>0.42670034189112432</v>
      </c>
      <c r="P3730" s="8">
        <f t="shared" si="704"/>
        <v>1</v>
      </c>
      <c r="Q3730" s="8">
        <f t="shared" si="705"/>
        <v>3.0000000000000004</v>
      </c>
      <c r="R3730" s="8">
        <f t="shared" si="706"/>
        <v>12.268938175483584</v>
      </c>
      <c r="S3730" s="8">
        <f t="shared" si="707"/>
        <v>13</v>
      </c>
      <c r="T3730" t="s">
        <v>175</v>
      </c>
    </row>
    <row r="3731" spans="1:20" x14ac:dyDescent="0.35">
      <c r="A3731" s="18" t="s">
        <v>7494</v>
      </c>
      <c r="B3731" s="18" t="s">
        <v>7495</v>
      </c>
      <c r="C3731" s="19">
        <v>19.8</v>
      </c>
      <c r="D3731" s="20">
        <f t="shared" si="696"/>
        <v>2.148027547450888E-6</v>
      </c>
      <c r="E3731" s="10">
        <f>SUM($C$5:C3731)/SUM($C$5:$C$3941)</f>
        <v>0.99979345087837823</v>
      </c>
      <c r="F3731" t="str">
        <f t="shared" si="697"/>
        <v>C</v>
      </c>
      <c r="G3731" s="21">
        <v>1.65</v>
      </c>
      <c r="H3731" s="22">
        <f t="shared" si="698"/>
        <v>0.98999999999999988</v>
      </c>
      <c r="I3731" s="23">
        <v>0.23076923076923081</v>
      </c>
      <c r="J3731" s="23">
        <v>1.0776769608634429</v>
      </c>
      <c r="K3731" s="24">
        <f t="shared" si="699"/>
        <v>4.6699334970749184</v>
      </c>
      <c r="L3731" t="str">
        <f t="shared" si="700"/>
        <v>Z</v>
      </c>
      <c r="M3731" s="10">
        <f t="shared" si="701"/>
        <v>0.9</v>
      </c>
      <c r="N3731" s="24">
        <f t="shared" si="702"/>
        <v>1.2815515655446006</v>
      </c>
      <c r="O3731" s="25">
        <f t="shared" si="703"/>
        <v>1.9531683659268062</v>
      </c>
      <c r="P3731" s="8">
        <f t="shared" si="704"/>
        <v>3</v>
      </c>
      <c r="Q3731" s="8">
        <f t="shared" si="705"/>
        <v>12.000000000000002</v>
      </c>
      <c r="R3731" s="8">
        <f t="shared" si="706"/>
        <v>49.236596391733102</v>
      </c>
      <c r="S3731" s="8">
        <f t="shared" si="707"/>
        <v>50</v>
      </c>
      <c r="T3731" t="s">
        <v>62</v>
      </c>
    </row>
    <row r="3732" spans="1:20" x14ac:dyDescent="0.35">
      <c r="A3732" s="18" t="s">
        <v>7496</v>
      </c>
      <c r="B3732" s="18" t="s">
        <v>7497</v>
      </c>
      <c r="C3732" s="19">
        <v>19.57</v>
      </c>
      <c r="D3732" s="20">
        <f t="shared" si="696"/>
        <v>2.1230757123037312E-6</v>
      </c>
      <c r="E3732" s="10">
        <f>SUM($C$5:C3732)/SUM($C$5:$C$3941)</f>
        <v>0.99979557395409058</v>
      </c>
      <c r="F3732" t="str">
        <f t="shared" si="697"/>
        <v>C</v>
      </c>
      <c r="G3732" s="21">
        <v>0.19</v>
      </c>
      <c r="H3732" s="22">
        <f t="shared" si="698"/>
        <v>0.11399999999999999</v>
      </c>
      <c r="I3732" s="23">
        <v>1.9807692307692311</v>
      </c>
      <c r="J3732" s="23">
        <v>10.26986909173567</v>
      </c>
      <c r="K3732" s="24">
        <f t="shared" si="699"/>
        <v>5.1847882793228619</v>
      </c>
      <c r="L3732" t="str">
        <f t="shared" si="700"/>
        <v>Z</v>
      </c>
      <c r="M3732" s="10">
        <f t="shared" si="701"/>
        <v>0.9</v>
      </c>
      <c r="N3732" s="24">
        <f t="shared" si="702"/>
        <v>1.2815515655446006</v>
      </c>
      <c r="O3732" s="25">
        <f t="shared" si="703"/>
        <v>18.612983445536702</v>
      </c>
      <c r="P3732" s="8">
        <f t="shared" si="704"/>
        <v>23</v>
      </c>
      <c r="Q3732" s="8">
        <f t="shared" si="705"/>
        <v>103.00000000000001</v>
      </c>
      <c r="R3732" s="8">
        <f t="shared" si="706"/>
        <v>425.09028968674994</v>
      </c>
      <c r="S3732" s="8">
        <f t="shared" si="707"/>
        <v>426</v>
      </c>
      <c r="T3732" t="s">
        <v>62</v>
      </c>
    </row>
    <row r="3733" spans="1:20" x14ac:dyDescent="0.35">
      <c r="A3733" s="18" t="s">
        <v>7498</v>
      </c>
      <c r="B3733" s="18" t="s">
        <v>7499</v>
      </c>
      <c r="C3733" s="19">
        <v>19.32</v>
      </c>
      <c r="D3733" s="20">
        <f t="shared" si="696"/>
        <v>2.0959541523611694E-6</v>
      </c>
      <c r="E3733" s="10">
        <f>SUM($C$5:C3733)/SUM($C$5:$C$3941)</f>
        <v>0.99979766990824304</v>
      </c>
      <c r="F3733" t="str">
        <f t="shared" si="697"/>
        <v>C</v>
      </c>
      <c r="G3733" s="21">
        <v>0.42</v>
      </c>
      <c r="H3733" s="22">
        <f t="shared" si="698"/>
        <v>0.252</v>
      </c>
      <c r="I3733" s="23">
        <v>0.88461538461538458</v>
      </c>
      <c r="J3733" s="23">
        <v>5.0006032818554784</v>
      </c>
      <c r="K3733" s="24">
        <f t="shared" si="699"/>
        <v>5.6528558838366276</v>
      </c>
      <c r="L3733" t="str">
        <f t="shared" si="700"/>
        <v>Z</v>
      </c>
      <c r="M3733" s="10">
        <f t="shared" si="701"/>
        <v>0.9</v>
      </c>
      <c r="N3733" s="24">
        <f t="shared" si="702"/>
        <v>1.2815515655446006</v>
      </c>
      <c r="O3733" s="25">
        <f t="shared" si="703"/>
        <v>9.0630314049253471</v>
      </c>
      <c r="P3733" s="8">
        <f t="shared" si="704"/>
        <v>11</v>
      </c>
      <c r="Q3733" s="8">
        <f t="shared" si="705"/>
        <v>46</v>
      </c>
      <c r="R3733" s="8">
        <f t="shared" si="706"/>
        <v>191.07050140703694</v>
      </c>
      <c r="S3733" s="8">
        <f t="shared" si="707"/>
        <v>192</v>
      </c>
      <c r="T3733" t="s">
        <v>62</v>
      </c>
    </row>
    <row r="3734" spans="1:20" x14ac:dyDescent="0.35">
      <c r="A3734" s="18" t="s">
        <v>7500</v>
      </c>
      <c r="B3734" s="18" t="s">
        <v>7501</v>
      </c>
      <c r="C3734" s="19">
        <v>19.32</v>
      </c>
      <c r="D3734" s="20">
        <f t="shared" si="696"/>
        <v>2.0959541523611694E-6</v>
      </c>
      <c r="E3734" s="10">
        <f>SUM($C$5:C3734)/SUM($C$5:$C$3941)</f>
        <v>0.99979976586239538</v>
      </c>
      <c r="F3734" t="str">
        <f t="shared" si="697"/>
        <v>C</v>
      </c>
      <c r="G3734" s="21">
        <v>0.42</v>
      </c>
      <c r="H3734" s="22">
        <f t="shared" si="698"/>
        <v>0.252</v>
      </c>
      <c r="I3734" s="23">
        <v>0.88461538461538458</v>
      </c>
      <c r="J3734" s="23">
        <v>2.092506201212224</v>
      </c>
      <c r="K3734" s="24">
        <f t="shared" si="699"/>
        <v>2.3654417926746882</v>
      </c>
      <c r="L3734" t="str">
        <f t="shared" si="700"/>
        <v>Z</v>
      </c>
      <c r="M3734" s="10">
        <f t="shared" si="701"/>
        <v>0.9</v>
      </c>
      <c r="N3734" s="24">
        <f t="shared" si="702"/>
        <v>1.2815515655446006</v>
      </c>
      <c r="O3734" s="25">
        <f t="shared" si="703"/>
        <v>3.7924323021982755</v>
      </c>
      <c r="P3734" s="8">
        <f t="shared" si="704"/>
        <v>6</v>
      </c>
      <c r="Q3734" s="8">
        <f t="shared" si="705"/>
        <v>46</v>
      </c>
      <c r="R3734" s="8">
        <f t="shared" si="706"/>
        <v>191.07050140703694</v>
      </c>
      <c r="S3734" s="8">
        <f t="shared" si="707"/>
        <v>192</v>
      </c>
      <c r="T3734" t="s">
        <v>62</v>
      </c>
    </row>
    <row r="3735" spans="1:20" x14ac:dyDescent="0.35">
      <c r="A3735" s="18" t="s">
        <v>7502</v>
      </c>
      <c r="B3735" s="18" t="s">
        <v>7503</v>
      </c>
      <c r="C3735" s="19">
        <v>19.32</v>
      </c>
      <c r="D3735" s="20">
        <f t="shared" si="696"/>
        <v>2.0959541523611694E-6</v>
      </c>
      <c r="E3735" s="10">
        <f>SUM($C$5:C3735)/SUM($C$5:$C$3941)</f>
        <v>0.99980186181654773</v>
      </c>
      <c r="F3735" t="str">
        <f t="shared" si="697"/>
        <v>C</v>
      </c>
      <c r="G3735" s="21">
        <v>0.42</v>
      </c>
      <c r="H3735" s="22">
        <f t="shared" si="698"/>
        <v>0.252</v>
      </c>
      <c r="I3735" s="23">
        <v>0.88461538461538458</v>
      </c>
      <c r="J3735" s="23">
        <v>2.045117055510286</v>
      </c>
      <c r="K3735" s="24">
        <f t="shared" si="699"/>
        <v>2.311871454055106</v>
      </c>
      <c r="L3735" t="str">
        <f t="shared" si="700"/>
        <v>Z</v>
      </c>
      <c r="M3735" s="10">
        <f t="shared" si="701"/>
        <v>0.9</v>
      </c>
      <c r="N3735" s="24">
        <f t="shared" si="702"/>
        <v>1.2815515655446006</v>
      </c>
      <c r="O3735" s="25">
        <f t="shared" si="703"/>
        <v>3.706544801922532</v>
      </c>
      <c r="P3735" s="8">
        <f t="shared" si="704"/>
        <v>6</v>
      </c>
      <c r="Q3735" s="8">
        <f t="shared" si="705"/>
        <v>46</v>
      </c>
      <c r="R3735" s="8">
        <f t="shared" si="706"/>
        <v>191.07050140703694</v>
      </c>
      <c r="S3735" s="8">
        <f t="shared" si="707"/>
        <v>192</v>
      </c>
      <c r="T3735" t="s">
        <v>62</v>
      </c>
    </row>
    <row r="3736" spans="1:20" x14ac:dyDescent="0.35">
      <c r="A3736" s="18" t="s">
        <v>7504</v>
      </c>
      <c r="B3736" s="18" t="s">
        <v>7505</v>
      </c>
      <c r="C3736" s="19">
        <v>19.14</v>
      </c>
      <c r="D3736" s="20">
        <f t="shared" si="696"/>
        <v>2.0764266292025248E-6</v>
      </c>
      <c r="E3736" s="10">
        <f>SUM($C$5:C3736)/SUM($C$5:$C$3941)</f>
        <v>0.99980393824317704</v>
      </c>
      <c r="F3736" t="str">
        <f t="shared" si="697"/>
        <v>C</v>
      </c>
      <c r="G3736" s="21">
        <v>0.47849999999999998</v>
      </c>
      <c r="H3736" s="22">
        <f t="shared" si="698"/>
        <v>0.28709999999999997</v>
      </c>
      <c r="I3736" s="23">
        <v>0.76923076923076927</v>
      </c>
      <c r="J3736" s="23">
        <v>3.5236755799534358</v>
      </c>
      <c r="K3736" s="24">
        <f t="shared" si="699"/>
        <v>4.5807782539394664</v>
      </c>
      <c r="L3736" t="str">
        <f t="shared" si="700"/>
        <v>Z</v>
      </c>
      <c r="M3736" s="10">
        <f t="shared" si="701"/>
        <v>0.9</v>
      </c>
      <c r="N3736" s="24">
        <f t="shared" si="702"/>
        <v>1.2815515655446006</v>
      </c>
      <c r="O3736" s="25">
        <f t="shared" si="703"/>
        <v>6.3862659447035659</v>
      </c>
      <c r="P3736" s="8">
        <f t="shared" si="704"/>
        <v>8</v>
      </c>
      <c r="Q3736" s="8">
        <f t="shared" si="705"/>
        <v>40</v>
      </c>
      <c r="R3736" s="8">
        <f t="shared" si="706"/>
        <v>166.92769527871147</v>
      </c>
      <c r="S3736" s="8">
        <f t="shared" si="707"/>
        <v>167</v>
      </c>
      <c r="T3736" t="s">
        <v>175</v>
      </c>
    </row>
    <row r="3737" spans="1:20" x14ac:dyDescent="0.35">
      <c r="A3737" s="18" t="s">
        <v>7506</v>
      </c>
      <c r="B3737" s="18" t="s">
        <v>7507</v>
      </c>
      <c r="C3737" s="19">
        <v>18.940000000000001</v>
      </c>
      <c r="D3737" s="20">
        <f t="shared" si="696"/>
        <v>2.0547293812484756E-6</v>
      </c>
      <c r="E3737" s="10">
        <f>SUM($C$5:C3737)/SUM($C$5:$C$3941)</f>
        <v>0.99980599297255823</v>
      </c>
      <c r="F3737" t="str">
        <f t="shared" si="697"/>
        <v>C</v>
      </c>
      <c r="G3737" s="21">
        <v>3.7879999999999989</v>
      </c>
      <c r="H3737" s="22">
        <f t="shared" si="698"/>
        <v>2.2727999999999993</v>
      </c>
      <c r="I3737" s="23">
        <v>9.6153846153846159E-2</v>
      </c>
      <c r="J3737" s="23">
        <v>0.29767829619260577</v>
      </c>
      <c r="K3737" s="24">
        <f t="shared" si="699"/>
        <v>3.0958542804031</v>
      </c>
      <c r="L3737" t="str">
        <f t="shared" si="700"/>
        <v>Z</v>
      </c>
      <c r="M3737" s="10">
        <f t="shared" si="701"/>
        <v>0.9</v>
      </c>
      <c r="N3737" s="24">
        <f t="shared" si="702"/>
        <v>1.2815515655446006</v>
      </c>
      <c r="O3737" s="25">
        <f t="shared" si="703"/>
        <v>0.53950845425938476</v>
      </c>
      <c r="P3737" s="8">
        <f t="shared" si="704"/>
        <v>1</v>
      </c>
      <c r="Q3737" s="8">
        <f t="shared" si="705"/>
        <v>5</v>
      </c>
      <c r="R3737" s="8">
        <f t="shared" si="706"/>
        <v>20.975841352626258</v>
      </c>
      <c r="S3737" s="8">
        <f t="shared" si="707"/>
        <v>21</v>
      </c>
      <c r="T3737" t="s">
        <v>62</v>
      </c>
    </row>
    <row r="3738" spans="1:20" x14ac:dyDescent="0.35">
      <c r="A3738" s="18" t="s">
        <v>7508</v>
      </c>
      <c r="B3738" s="18" t="s">
        <v>7509</v>
      </c>
      <c r="C3738" s="19">
        <v>18.87</v>
      </c>
      <c r="D3738" s="20">
        <f t="shared" si="696"/>
        <v>2.0471353444645583E-6</v>
      </c>
      <c r="E3738" s="10">
        <f>SUM($C$5:C3738)/SUM($C$5:$C$3941)</f>
        <v>0.99980804010790258</v>
      </c>
      <c r="F3738" t="str">
        <f t="shared" si="697"/>
        <v>C</v>
      </c>
      <c r="G3738" s="21">
        <v>3.774</v>
      </c>
      <c r="H3738" s="22">
        <f t="shared" si="698"/>
        <v>2.2643999999999997</v>
      </c>
      <c r="I3738" s="23">
        <v>9.6153846153846159E-2</v>
      </c>
      <c r="J3738" s="23">
        <v>0.29767829619260577</v>
      </c>
      <c r="K3738" s="24">
        <f t="shared" si="699"/>
        <v>3.0958542804031</v>
      </c>
      <c r="L3738" t="str">
        <f t="shared" si="700"/>
        <v>Z</v>
      </c>
      <c r="M3738" s="10">
        <f t="shared" si="701"/>
        <v>0.9</v>
      </c>
      <c r="N3738" s="24">
        <f t="shared" si="702"/>
        <v>1.2815515655446006</v>
      </c>
      <c r="O3738" s="25">
        <f t="shared" si="703"/>
        <v>0.53950845425938476</v>
      </c>
      <c r="P3738" s="8">
        <f t="shared" si="704"/>
        <v>1</v>
      </c>
      <c r="Q3738" s="8">
        <f t="shared" si="705"/>
        <v>5</v>
      </c>
      <c r="R3738" s="8">
        <f t="shared" si="706"/>
        <v>21.014711244195393</v>
      </c>
      <c r="S3738" s="8">
        <f t="shared" si="707"/>
        <v>22</v>
      </c>
      <c r="T3738" t="s">
        <v>62</v>
      </c>
    </row>
    <row r="3739" spans="1:20" x14ac:dyDescent="0.35">
      <c r="A3739" s="18" t="s">
        <v>7510</v>
      </c>
      <c r="B3739" s="18" t="s">
        <v>7511</v>
      </c>
      <c r="C3739" s="19">
        <v>18.78</v>
      </c>
      <c r="D3739" s="20">
        <f t="shared" si="696"/>
        <v>2.037371582885236E-6</v>
      </c>
      <c r="E3739" s="10">
        <f>SUM($C$5:C3739)/SUM($C$5:$C$3941)</f>
        <v>0.99981007747948547</v>
      </c>
      <c r="F3739" t="str">
        <f t="shared" si="697"/>
        <v>C</v>
      </c>
      <c r="G3739" s="21">
        <v>1.5649999999999999</v>
      </c>
      <c r="H3739" s="22">
        <f t="shared" si="698"/>
        <v>0.93899999999999995</v>
      </c>
      <c r="I3739" s="23">
        <v>0.23076923076923081</v>
      </c>
      <c r="J3739" s="23">
        <v>0.8991365054902839</v>
      </c>
      <c r="K3739" s="24">
        <f t="shared" si="699"/>
        <v>3.8962581904578961</v>
      </c>
      <c r="L3739" t="str">
        <f t="shared" si="700"/>
        <v>Z</v>
      </c>
      <c r="M3739" s="10">
        <f t="shared" si="701"/>
        <v>0.9</v>
      </c>
      <c r="N3739" s="24">
        <f t="shared" si="702"/>
        <v>1.2815515655446006</v>
      </c>
      <c r="O3739" s="25">
        <f t="shared" si="703"/>
        <v>1.6295838576399964</v>
      </c>
      <c r="P3739" s="8">
        <f t="shared" si="704"/>
        <v>3</v>
      </c>
      <c r="Q3739" s="8">
        <f t="shared" si="705"/>
        <v>12.000000000000002</v>
      </c>
      <c r="R3739" s="8">
        <f t="shared" si="706"/>
        <v>50.55601391655587</v>
      </c>
      <c r="S3739" s="8">
        <f t="shared" si="707"/>
        <v>51</v>
      </c>
      <c r="T3739" t="s">
        <v>62</v>
      </c>
    </row>
    <row r="3740" spans="1:20" x14ac:dyDescent="0.35">
      <c r="A3740" s="18" t="s">
        <v>7512</v>
      </c>
      <c r="B3740" s="18" t="s">
        <v>7513</v>
      </c>
      <c r="C3740" s="19">
        <v>18.760000000000002</v>
      </c>
      <c r="D3740" s="20">
        <f t="shared" si="696"/>
        <v>2.0352018580898314E-6</v>
      </c>
      <c r="E3740" s="10">
        <f>SUM($C$5:C3740)/SUM($C$5:$C$3941)</f>
        <v>0.99981211268134351</v>
      </c>
      <c r="F3740" t="str">
        <f t="shared" si="697"/>
        <v>C</v>
      </c>
      <c r="G3740" s="21">
        <v>0.22878048780487811</v>
      </c>
      <c r="H3740" s="22">
        <f t="shared" si="698"/>
        <v>0.13726829268292687</v>
      </c>
      <c r="I3740" s="23">
        <v>1.5769230769230771</v>
      </c>
      <c r="J3740" s="23">
        <v>3.8873659303337731</v>
      </c>
      <c r="K3740" s="24">
        <f t="shared" si="699"/>
        <v>2.4651588826506852</v>
      </c>
      <c r="L3740" t="str">
        <f t="shared" si="700"/>
        <v>Z</v>
      </c>
      <c r="M3740" s="10">
        <f t="shared" si="701"/>
        <v>0.9</v>
      </c>
      <c r="N3740" s="24">
        <f t="shared" si="702"/>
        <v>1.2815515655446006</v>
      </c>
      <c r="O3740" s="25">
        <f t="shared" si="703"/>
        <v>7.0454138277450431</v>
      </c>
      <c r="P3740" s="8">
        <f t="shared" si="704"/>
        <v>11</v>
      </c>
      <c r="Q3740" s="8">
        <f t="shared" si="705"/>
        <v>82.000000000000014</v>
      </c>
      <c r="R3740" s="8">
        <f t="shared" si="706"/>
        <v>345.65019641254133</v>
      </c>
      <c r="S3740" s="8">
        <f t="shared" si="707"/>
        <v>346</v>
      </c>
      <c r="T3740" t="s">
        <v>62</v>
      </c>
    </row>
    <row r="3741" spans="1:20" x14ac:dyDescent="0.35">
      <c r="A3741" s="18" t="s">
        <v>7514</v>
      </c>
      <c r="B3741" s="18" t="s">
        <v>7515</v>
      </c>
      <c r="C3741" s="19">
        <v>18.75</v>
      </c>
      <c r="D3741" s="20">
        <f t="shared" si="696"/>
        <v>2.0341169956921285E-6</v>
      </c>
      <c r="E3741" s="10">
        <f>SUM($C$5:C3741)/SUM($C$5:$C$3941)</f>
        <v>0.99981414679833913</v>
      </c>
      <c r="F3741" t="str">
        <f t="shared" si="697"/>
        <v>C</v>
      </c>
      <c r="G3741" s="21">
        <v>3.75</v>
      </c>
      <c r="H3741" s="22">
        <f t="shared" si="698"/>
        <v>2.25</v>
      </c>
      <c r="I3741" s="23">
        <v>9.6153846153846159E-2</v>
      </c>
      <c r="J3741" s="23">
        <v>0.6933752452815366</v>
      </c>
      <c r="K3741" s="24">
        <f t="shared" si="699"/>
        <v>7.21110255092798</v>
      </c>
      <c r="L3741" t="str">
        <f t="shared" si="700"/>
        <v>Z</v>
      </c>
      <c r="M3741" s="10">
        <f t="shared" si="701"/>
        <v>0.9</v>
      </c>
      <c r="N3741" s="24">
        <f t="shared" si="702"/>
        <v>1.2815515655446006</v>
      </c>
      <c r="O3741" s="25">
        <f t="shared" si="703"/>
        <v>1.2566647000744815</v>
      </c>
      <c r="P3741" s="8">
        <f t="shared" si="704"/>
        <v>2</v>
      </c>
      <c r="Q3741" s="8">
        <f t="shared" si="705"/>
        <v>5</v>
      </c>
      <c r="R3741" s="8">
        <f t="shared" si="706"/>
        <v>21.081851067789195</v>
      </c>
      <c r="S3741" s="8">
        <f t="shared" si="707"/>
        <v>22</v>
      </c>
      <c r="T3741" t="s">
        <v>175</v>
      </c>
    </row>
    <row r="3742" spans="1:20" x14ac:dyDescent="0.35">
      <c r="A3742" s="18" t="s">
        <v>7516</v>
      </c>
      <c r="B3742" s="18" t="s">
        <v>7517</v>
      </c>
      <c r="C3742" s="19">
        <v>18.75</v>
      </c>
      <c r="D3742" s="20">
        <f t="shared" si="696"/>
        <v>2.0341169956921285E-6</v>
      </c>
      <c r="E3742" s="10">
        <f>SUM($C$5:C3742)/SUM($C$5:$C$3941)</f>
        <v>0.99981618091533486</v>
      </c>
      <c r="F3742" t="str">
        <f t="shared" si="697"/>
        <v>C</v>
      </c>
      <c r="G3742" s="21">
        <v>1.25</v>
      </c>
      <c r="H3742" s="22">
        <f t="shared" si="698"/>
        <v>0.75</v>
      </c>
      <c r="I3742" s="23">
        <v>0.28846153846153838</v>
      </c>
      <c r="J3742" s="23">
        <v>1.376789936011833</v>
      </c>
      <c r="K3742" s="24">
        <f t="shared" si="699"/>
        <v>4.7728717781743555</v>
      </c>
      <c r="L3742" t="str">
        <f t="shared" si="700"/>
        <v>Z</v>
      </c>
      <c r="M3742" s="10">
        <f t="shared" si="701"/>
        <v>0.9</v>
      </c>
      <c r="N3742" s="24">
        <f t="shared" si="702"/>
        <v>1.2815515655446006</v>
      </c>
      <c r="O3742" s="25">
        <f t="shared" si="703"/>
        <v>2.4952770145426273</v>
      </c>
      <c r="P3742" s="8">
        <f t="shared" si="704"/>
        <v>4</v>
      </c>
      <c r="Q3742" s="8">
        <f t="shared" si="705"/>
        <v>14.999999999999996</v>
      </c>
      <c r="R3742" s="8">
        <f t="shared" si="706"/>
        <v>63.245553203367578</v>
      </c>
      <c r="S3742" s="8">
        <f t="shared" si="707"/>
        <v>64</v>
      </c>
      <c r="T3742" t="s">
        <v>175</v>
      </c>
    </row>
    <row r="3743" spans="1:20" x14ac:dyDescent="0.35">
      <c r="A3743" s="18" t="s">
        <v>7518</v>
      </c>
      <c r="B3743" s="18" t="s">
        <v>7519</v>
      </c>
      <c r="C3743" s="19">
        <v>18.75</v>
      </c>
      <c r="D3743" s="20">
        <f t="shared" si="696"/>
        <v>2.0341169956921285E-6</v>
      </c>
      <c r="E3743" s="10">
        <f>SUM($C$5:C3743)/SUM($C$5:$C$3941)</f>
        <v>0.99981821503233059</v>
      </c>
      <c r="F3743" t="str">
        <f t="shared" si="697"/>
        <v>C</v>
      </c>
      <c r="G3743" s="21">
        <v>1.25</v>
      </c>
      <c r="H3743" s="22">
        <f t="shared" si="698"/>
        <v>0.75</v>
      </c>
      <c r="I3743" s="23">
        <v>0.28846153846153838</v>
      </c>
      <c r="J3743" s="23">
        <v>0.9566391017728284</v>
      </c>
      <c r="K3743" s="24">
        <f t="shared" si="699"/>
        <v>3.3163488861458061</v>
      </c>
      <c r="L3743" t="str">
        <f t="shared" si="700"/>
        <v>Z</v>
      </c>
      <c r="M3743" s="10">
        <f t="shared" si="701"/>
        <v>0.9</v>
      </c>
      <c r="N3743" s="24">
        <f t="shared" si="702"/>
        <v>1.2815515655446006</v>
      </c>
      <c r="O3743" s="25">
        <f t="shared" si="703"/>
        <v>1.7338008503905333</v>
      </c>
      <c r="P3743" s="8">
        <f t="shared" si="704"/>
        <v>3</v>
      </c>
      <c r="Q3743" s="8">
        <f t="shared" si="705"/>
        <v>14.999999999999996</v>
      </c>
      <c r="R3743" s="8">
        <f t="shared" si="706"/>
        <v>63.245553203367578</v>
      </c>
      <c r="S3743" s="8">
        <f t="shared" si="707"/>
        <v>64</v>
      </c>
      <c r="T3743" t="s">
        <v>62</v>
      </c>
    </row>
    <row r="3744" spans="1:20" x14ac:dyDescent="0.35">
      <c r="A3744" s="18" t="s">
        <v>7520</v>
      </c>
      <c r="B3744" s="18" t="s">
        <v>7521</v>
      </c>
      <c r="C3744" s="19">
        <v>18.7</v>
      </c>
      <c r="D3744" s="20">
        <f t="shared" si="696"/>
        <v>2.0286926837036163E-6</v>
      </c>
      <c r="E3744" s="10">
        <f>SUM($C$5:C3744)/SUM($C$5:$C$3941)</f>
        <v>0.99982024372501421</v>
      </c>
      <c r="F3744" t="str">
        <f t="shared" si="697"/>
        <v>C</v>
      </c>
      <c r="G3744" s="21">
        <v>0.85</v>
      </c>
      <c r="H3744" s="22">
        <f t="shared" si="698"/>
        <v>0.51</v>
      </c>
      <c r="I3744" s="23">
        <v>0.42307692307692307</v>
      </c>
      <c r="J3744" s="23">
        <v>1.1938757751608149</v>
      </c>
      <c r="K3744" s="24">
        <f t="shared" si="699"/>
        <v>2.8218881958346533</v>
      </c>
      <c r="L3744" t="str">
        <f t="shared" si="700"/>
        <v>Z</v>
      </c>
      <c r="M3744" s="10">
        <f t="shared" si="701"/>
        <v>0.9</v>
      </c>
      <c r="N3744" s="24">
        <f t="shared" si="702"/>
        <v>1.2815515655446006</v>
      </c>
      <c r="O3744" s="25">
        <f t="shared" si="703"/>
        <v>2.1637656566603778</v>
      </c>
      <c r="P3744" s="8">
        <f t="shared" si="704"/>
        <v>4</v>
      </c>
      <c r="Q3744" s="8">
        <f t="shared" si="705"/>
        <v>22</v>
      </c>
      <c r="R3744" s="8">
        <f t="shared" si="706"/>
        <v>92.884072802564802</v>
      </c>
      <c r="S3744" s="8">
        <f t="shared" si="707"/>
        <v>93</v>
      </c>
      <c r="T3744" t="s">
        <v>62</v>
      </c>
    </row>
    <row r="3745" spans="1:20" x14ac:dyDescent="0.35">
      <c r="A3745" s="18" t="s">
        <v>7522</v>
      </c>
      <c r="B3745" s="18" t="s">
        <v>7523</v>
      </c>
      <c r="C3745" s="19">
        <v>18.68</v>
      </c>
      <c r="D3745" s="20">
        <f t="shared" si="696"/>
        <v>2.0265229589082112E-6</v>
      </c>
      <c r="E3745" s="10">
        <f>SUM($C$5:C3745)/SUM($C$5:$C$3941)</f>
        <v>0.9998222702479731</v>
      </c>
      <c r="F3745" t="str">
        <f t="shared" si="697"/>
        <v>C</v>
      </c>
      <c r="G3745" s="21">
        <v>9.34</v>
      </c>
      <c r="H3745" s="22">
        <f t="shared" si="698"/>
        <v>5.6040000000000001</v>
      </c>
      <c r="I3745" s="23">
        <v>3.8461538461538457E-2</v>
      </c>
      <c r="J3745" s="23">
        <v>0.19418390934515431</v>
      </c>
      <c r="K3745" s="24">
        <f t="shared" si="699"/>
        <v>5.0487816429740127</v>
      </c>
      <c r="L3745" t="str">
        <f t="shared" si="700"/>
        <v>Z</v>
      </c>
      <c r="M3745" s="10">
        <f t="shared" si="701"/>
        <v>0.9</v>
      </c>
      <c r="N3745" s="24">
        <f t="shared" si="702"/>
        <v>1.2815515655446006</v>
      </c>
      <c r="O3745" s="25">
        <f t="shared" si="703"/>
        <v>0.35193651036306556</v>
      </c>
      <c r="P3745" s="8">
        <f t="shared" si="704"/>
        <v>1</v>
      </c>
      <c r="Q3745" s="8">
        <f t="shared" si="705"/>
        <v>1.9999999999999998</v>
      </c>
      <c r="R3745" s="8">
        <f t="shared" si="706"/>
        <v>8.4485257552749768</v>
      </c>
      <c r="S3745" s="8">
        <f t="shared" si="707"/>
        <v>9</v>
      </c>
      <c r="T3745" t="s">
        <v>62</v>
      </c>
    </row>
    <row r="3746" spans="1:20" x14ac:dyDescent="0.35">
      <c r="A3746" s="18" t="s">
        <v>7524</v>
      </c>
      <c r="B3746" s="18" t="s">
        <v>7525</v>
      </c>
      <c r="C3746" s="19">
        <v>18.600000000000001</v>
      </c>
      <c r="D3746" s="20">
        <f t="shared" si="696"/>
        <v>2.0178440597265919E-6</v>
      </c>
      <c r="E3746" s="10">
        <f>SUM($C$5:C3746)/SUM($C$5:$C$3941)</f>
        <v>0.99982428809203272</v>
      </c>
      <c r="F3746" t="str">
        <f t="shared" si="697"/>
        <v>C</v>
      </c>
      <c r="G3746" s="21">
        <v>4.6500000000000004</v>
      </c>
      <c r="H3746" s="22">
        <f t="shared" si="698"/>
        <v>2.79</v>
      </c>
      <c r="I3746" s="23">
        <v>7.6923076923076927E-2</v>
      </c>
      <c r="J3746" s="23">
        <v>0.33408662996258731</v>
      </c>
      <c r="K3746" s="24">
        <f t="shared" si="699"/>
        <v>4.3431261895136348</v>
      </c>
      <c r="L3746" t="str">
        <f t="shared" si="700"/>
        <v>Z</v>
      </c>
      <c r="M3746" s="10">
        <f t="shared" si="701"/>
        <v>0.9</v>
      </c>
      <c r="N3746" s="24">
        <f t="shared" si="702"/>
        <v>1.2815515655446006</v>
      </c>
      <c r="O3746" s="25">
        <f t="shared" si="703"/>
        <v>0.60549446709820187</v>
      </c>
      <c r="P3746" s="8">
        <f t="shared" si="704"/>
        <v>1</v>
      </c>
      <c r="Q3746" s="8">
        <f t="shared" si="705"/>
        <v>4</v>
      </c>
      <c r="R3746" s="8">
        <f t="shared" si="706"/>
        <v>16.933350266692067</v>
      </c>
      <c r="S3746" s="8">
        <f t="shared" si="707"/>
        <v>17</v>
      </c>
      <c r="T3746" t="s">
        <v>175</v>
      </c>
    </row>
    <row r="3747" spans="1:20" x14ac:dyDescent="0.35">
      <c r="A3747" s="18" t="s">
        <v>7526</v>
      </c>
      <c r="B3747" s="18" t="s">
        <v>7527</v>
      </c>
      <c r="C3747" s="19">
        <v>18.48</v>
      </c>
      <c r="D3747" s="20">
        <f t="shared" si="696"/>
        <v>2.004825710954162E-6</v>
      </c>
      <c r="E3747" s="10">
        <f>SUM($C$5:C3747)/SUM($C$5:$C$3941)</f>
        <v>0.99982629291774372</v>
      </c>
      <c r="F3747" t="str">
        <f t="shared" si="697"/>
        <v>C</v>
      </c>
      <c r="G3747" s="21">
        <v>0.42</v>
      </c>
      <c r="H3747" s="22">
        <f t="shared" si="698"/>
        <v>0.252</v>
      </c>
      <c r="I3747" s="23">
        <v>0.84615384615384615</v>
      </c>
      <c r="J3747" s="23">
        <v>2.0135289028305339</v>
      </c>
      <c r="K3747" s="24">
        <f t="shared" si="699"/>
        <v>2.3796250669815402</v>
      </c>
      <c r="L3747" t="str">
        <f t="shared" si="700"/>
        <v>Z</v>
      </c>
      <c r="M3747" s="10">
        <f t="shared" si="701"/>
        <v>0.9</v>
      </c>
      <c r="N3747" s="24">
        <f t="shared" si="702"/>
        <v>1.2815515655446006</v>
      </c>
      <c r="O3747" s="25">
        <f t="shared" si="703"/>
        <v>3.6492948255448932</v>
      </c>
      <c r="P3747" s="8">
        <f t="shared" si="704"/>
        <v>6</v>
      </c>
      <c r="Q3747" s="8">
        <f t="shared" si="705"/>
        <v>44</v>
      </c>
      <c r="R3747" s="8">
        <f t="shared" si="706"/>
        <v>186.8706368604627</v>
      </c>
      <c r="S3747" s="8">
        <f t="shared" si="707"/>
        <v>187</v>
      </c>
      <c r="T3747" t="s">
        <v>62</v>
      </c>
    </row>
    <row r="3748" spans="1:20" x14ac:dyDescent="0.35">
      <c r="A3748" s="18" t="s">
        <v>7528</v>
      </c>
      <c r="B3748" s="18" t="s">
        <v>7529</v>
      </c>
      <c r="C3748" s="19">
        <v>18.149999999999999</v>
      </c>
      <c r="D3748" s="20">
        <f t="shared" si="696"/>
        <v>1.9690252518299804E-6</v>
      </c>
      <c r="E3748" s="10">
        <f>SUM($C$5:C3748)/SUM($C$5:$C$3941)</f>
        <v>0.99982826194299557</v>
      </c>
      <c r="F3748" t="str">
        <f t="shared" si="697"/>
        <v>C</v>
      </c>
      <c r="G3748" s="21">
        <v>1.65</v>
      </c>
      <c r="H3748" s="22">
        <f t="shared" si="698"/>
        <v>0.98999999999999988</v>
      </c>
      <c r="I3748" s="23">
        <v>0.21153846153846151</v>
      </c>
      <c r="J3748" s="23">
        <v>1.5254255396193801</v>
      </c>
      <c r="K3748" s="24">
        <f t="shared" si="699"/>
        <v>7.21110255092798</v>
      </c>
      <c r="L3748" t="str">
        <f t="shared" si="700"/>
        <v>Z</v>
      </c>
      <c r="M3748" s="10">
        <f t="shared" si="701"/>
        <v>0.9</v>
      </c>
      <c r="N3748" s="24">
        <f t="shared" si="702"/>
        <v>1.2815515655446006</v>
      </c>
      <c r="O3748" s="25">
        <f t="shared" si="703"/>
        <v>2.7646623401638584</v>
      </c>
      <c r="P3748" s="8">
        <f t="shared" si="704"/>
        <v>4</v>
      </c>
      <c r="Q3748" s="8">
        <f t="shared" si="705"/>
        <v>10.999999999999998</v>
      </c>
      <c r="R3748" s="8">
        <f t="shared" si="706"/>
        <v>47.14045207910317</v>
      </c>
      <c r="S3748" s="8">
        <f t="shared" si="707"/>
        <v>48</v>
      </c>
      <c r="T3748" t="s">
        <v>175</v>
      </c>
    </row>
    <row r="3749" spans="1:20" x14ac:dyDescent="0.35">
      <c r="A3749" s="18" t="s">
        <v>7530</v>
      </c>
      <c r="B3749" s="18" t="s">
        <v>7531</v>
      </c>
      <c r="C3749" s="19">
        <v>17.850000000000001</v>
      </c>
      <c r="D3749" s="20">
        <f t="shared" si="696"/>
        <v>1.9364793798989064E-6</v>
      </c>
      <c r="E3749" s="10">
        <f>SUM($C$5:C3749)/SUM($C$5:$C$3941)</f>
        <v>0.99983019842237553</v>
      </c>
      <c r="F3749" t="str">
        <f t="shared" si="697"/>
        <v>C</v>
      </c>
      <c r="G3749" s="21">
        <v>5.95</v>
      </c>
      <c r="H3749" s="22">
        <f t="shared" si="698"/>
        <v>3.57</v>
      </c>
      <c r="I3749" s="23">
        <v>5.7692307692307702E-2</v>
      </c>
      <c r="J3749" s="23">
        <v>0.41602514716892169</v>
      </c>
      <c r="K3749" s="24">
        <f t="shared" si="699"/>
        <v>7.2111025509279747</v>
      </c>
      <c r="L3749" t="str">
        <f t="shared" si="700"/>
        <v>Z</v>
      </c>
      <c r="M3749" s="10">
        <f t="shared" si="701"/>
        <v>0.9</v>
      </c>
      <c r="N3749" s="24">
        <f t="shared" si="702"/>
        <v>1.2815515655446006</v>
      </c>
      <c r="O3749" s="25">
        <f t="shared" si="703"/>
        <v>0.75399882004468832</v>
      </c>
      <c r="P3749" s="8">
        <f t="shared" si="704"/>
        <v>1</v>
      </c>
      <c r="Q3749" s="8">
        <f t="shared" si="705"/>
        <v>3.0000000000000004</v>
      </c>
      <c r="R3749" s="8">
        <f t="shared" si="706"/>
        <v>12.964074471043288</v>
      </c>
      <c r="S3749" s="8">
        <f t="shared" si="707"/>
        <v>13</v>
      </c>
      <c r="T3749" t="s">
        <v>175</v>
      </c>
    </row>
    <row r="3750" spans="1:20" x14ac:dyDescent="0.35">
      <c r="A3750" s="18" t="s">
        <v>7532</v>
      </c>
      <c r="B3750" s="18" t="s">
        <v>7533</v>
      </c>
      <c r="C3750" s="19">
        <v>17.850000000000001</v>
      </c>
      <c r="D3750" s="20">
        <f t="shared" si="696"/>
        <v>1.9364793798989064E-6</v>
      </c>
      <c r="E3750" s="10">
        <f>SUM($C$5:C3750)/SUM($C$5:$C$3941)</f>
        <v>0.99983213490175538</v>
      </c>
      <c r="F3750" t="str">
        <f t="shared" si="697"/>
        <v>C</v>
      </c>
      <c r="G3750" s="21">
        <v>5.95</v>
      </c>
      <c r="H3750" s="22">
        <f t="shared" si="698"/>
        <v>3.57</v>
      </c>
      <c r="I3750" s="23">
        <v>5.7692307692307702E-2</v>
      </c>
      <c r="J3750" s="23">
        <v>0.30764516984328472</v>
      </c>
      <c r="K3750" s="24">
        <f t="shared" si="699"/>
        <v>5.3325162772836006</v>
      </c>
      <c r="L3750" t="str">
        <f t="shared" si="700"/>
        <v>Z</v>
      </c>
      <c r="M3750" s="10">
        <f t="shared" si="701"/>
        <v>0.9</v>
      </c>
      <c r="N3750" s="24">
        <f t="shared" si="702"/>
        <v>1.2815515655446006</v>
      </c>
      <c r="O3750" s="25">
        <f t="shared" si="703"/>
        <v>0.55757229252321705</v>
      </c>
      <c r="P3750" s="8">
        <f t="shared" si="704"/>
        <v>1</v>
      </c>
      <c r="Q3750" s="8">
        <f t="shared" si="705"/>
        <v>3.0000000000000004</v>
      </c>
      <c r="R3750" s="8">
        <f t="shared" si="706"/>
        <v>12.964074471043288</v>
      </c>
      <c r="S3750" s="8">
        <f t="shared" si="707"/>
        <v>13</v>
      </c>
      <c r="T3750" t="s">
        <v>175</v>
      </c>
    </row>
    <row r="3751" spans="1:20" x14ac:dyDescent="0.35">
      <c r="A3751" s="18" t="s">
        <v>7534</v>
      </c>
      <c r="B3751" s="18" t="s">
        <v>7535</v>
      </c>
      <c r="C3751" s="19">
        <v>17.79</v>
      </c>
      <c r="D3751" s="20">
        <f t="shared" si="696"/>
        <v>1.9299702055126916E-6</v>
      </c>
      <c r="E3751" s="10">
        <f>SUM($C$5:C3751)/SUM($C$5:$C$3941)</f>
        <v>0.9998340648719608</v>
      </c>
      <c r="F3751" t="str">
        <f t="shared" si="697"/>
        <v>C</v>
      </c>
      <c r="G3751" s="21">
        <v>2.5414285714285709</v>
      </c>
      <c r="H3751" s="22">
        <f t="shared" si="698"/>
        <v>1.5248571428571425</v>
      </c>
      <c r="I3751" s="23">
        <v>0.13461538461538461</v>
      </c>
      <c r="J3751" s="23">
        <v>0.34464225008403487</v>
      </c>
      <c r="K3751" s="24">
        <f t="shared" si="699"/>
        <v>2.5601995720528308</v>
      </c>
      <c r="L3751" t="str">
        <f t="shared" si="700"/>
        <v>Z</v>
      </c>
      <c r="M3751" s="10">
        <f t="shared" si="701"/>
        <v>0.9</v>
      </c>
      <c r="N3751" s="24">
        <f t="shared" si="702"/>
        <v>1.2815515655446006</v>
      </c>
      <c r="O3751" s="25">
        <f t="shared" si="703"/>
        <v>0.62462534216806831</v>
      </c>
      <c r="P3751" s="8">
        <f t="shared" si="704"/>
        <v>1</v>
      </c>
      <c r="Q3751" s="8">
        <f t="shared" si="705"/>
        <v>7</v>
      </c>
      <c r="R3751" s="8">
        <f t="shared" si="706"/>
        <v>30.300475133726636</v>
      </c>
      <c r="S3751" s="8">
        <f t="shared" si="707"/>
        <v>31</v>
      </c>
      <c r="T3751" t="s">
        <v>62</v>
      </c>
    </row>
    <row r="3752" spans="1:20" x14ac:dyDescent="0.35">
      <c r="A3752" s="18" t="s">
        <v>7536</v>
      </c>
      <c r="B3752" s="18" t="s">
        <v>7537</v>
      </c>
      <c r="C3752" s="19">
        <v>17.55</v>
      </c>
      <c r="D3752" s="20">
        <f t="shared" si="696"/>
        <v>1.9039335079678323E-6</v>
      </c>
      <c r="E3752" s="10">
        <f>SUM($C$5:C3752)/SUM($C$5:$C$3941)</f>
        <v>0.99983596880546877</v>
      </c>
      <c r="F3752" t="str">
        <f t="shared" si="697"/>
        <v>C</v>
      </c>
      <c r="G3752" s="21">
        <v>0.70200000000000007</v>
      </c>
      <c r="H3752" s="22">
        <f t="shared" si="698"/>
        <v>0.42120000000000002</v>
      </c>
      <c r="I3752" s="23">
        <v>0.48076923076923078</v>
      </c>
      <c r="J3752" s="23">
        <v>3.328371117925784</v>
      </c>
      <c r="K3752" s="24">
        <f t="shared" si="699"/>
        <v>6.9230119252856301</v>
      </c>
      <c r="L3752" t="str">
        <f t="shared" si="700"/>
        <v>Z</v>
      </c>
      <c r="M3752" s="10">
        <f t="shared" si="701"/>
        <v>0.9</v>
      </c>
      <c r="N3752" s="24">
        <f t="shared" si="702"/>
        <v>1.2815515655446006</v>
      </c>
      <c r="O3752" s="25">
        <f t="shared" si="703"/>
        <v>6.032298558548133</v>
      </c>
      <c r="P3752" s="8">
        <f t="shared" si="704"/>
        <v>7</v>
      </c>
      <c r="Q3752" s="8">
        <f t="shared" si="705"/>
        <v>25</v>
      </c>
      <c r="R3752" s="8">
        <f t="shared" si="706"/>
        <v>108.95340841010224</v>
      </c>
      <c r="S3752" s="8">
        <f t="shared" si="707"/>
        <v>109</v>
      </c>
      <c r="T3752" t="s">
        <v>62</v>
      </c>
    </row>
    <row r="3753" spans="1:20" x14ac:dyDescent="0.35">
      <c r="A3753" s="18" t="s">
        <v>7538</v>
      </c>
      <c r="B3753" s="18" t="s">
        <v>7539</v>
      </c>
      <c r="C3753" s="19">
        <v>17.55</v>
      </c>
      <c r="D3753" s="20">
        <f t="shared" si="696"/>
        <v>1.9039335079678323E-6</v>
      </c>
      <c r="E3753" s="10">
        <f>SUM($C$5:C3753)/SUM($C$5:$C$3941)</f>
        <v>0.99983787273897684</v>
      </c>
      <c r="F3753" t="str">
        <f t="shared" si="697"/>
        <v>C</v>
      </c>
      <c r="G3753" s="21">
        <v>1.17</v>
      </c>
      <c r="H3753" s="22">
        <f t="shared" si="698"/>
        <v>0.70199999999999996</v>
      </c>
      <c r="I3753" s="23">
        <v>0.28846153846153838</v>
      </c>
      <c r="J3753" s="23">
        <v>0.82453881254533146</v>
      </c>
      <c r="K3753" s="24">
        <f t="shared" si="699"/>
        <v>2.8584012168238164</v>
      </c>
      <c r="L3753" t="str">
        <f t="shared" si="700"/>
        <v>Z</v>
      </c>
      <c r="M3753" s="10">
        <f t="shared" si="701"/>
        <v>0.9</v>
      </c>
      <c r="N3753" s="24">
        <f t="shared" si="702"/>
        <v>1.2815515655446006</v>
      </c>
      <c r="O3753" s="25">
        <f t="shared" si="703"/>
        <v>1.4943839235943941</v>
      </c>
      <c r="P3753" s="8">
        <f t="shared" si="704"/>
        <v>3</v>
      </c>
      <c r="Q3753" s="8">
        <f t="shared" si="705"/>
        <v>14.999999999999996</v>
      </c>
      <c r="R3753" s="8">
        <f t="shared" si="706"/>
        <v>65.372045046061331</v>
      </c>
      <c r="S3753" s="8">
        <f t="shared" si="707"/>
        <v>66</v>
      </c>
      <c r="T3753" t="s">
        <v>62</v>
      </c>
    </row>
    <row r="3754" spans="1:20" x14ac:dyDescent="0.35">
      <c r="A3754" s="18" t="s">
        <v>7540</v>
      </c>
      <c r="B3754" s="18" t="s">
        <v>7541</v>
      </c>
      <c r="C3754" s="19">
        <v>16.98</v>
      </c>
      <c r="D3754" s="20">
        <f t="shared" si="696"/>
        <v>1.8420963512987916E-6</v>
      </c>
      <c r="E3754" s="10">
        <f>SUM($C$5:C3754)/SUM($C$5:$C$3941)</f>
        <v>0.99983971483532819</v>
      </c>
      <c r="F3754" t="str">
        <f t="shared" si="697"/>
        <v>C</v>
      </c>
      <c r="G3754" s="21">
        <v>16.98</v>
      </c>
      <c r="H3754" s="22">
        <f t="shared" si="698"/>
        <v>10.188000000000001</v>
      </c>
      <c r="I3754" s="23">
        <v>1.9230769230769228E-2</v>
      </c>
      <c r="J3754" s="23">
        <v>0.13867504905630729</v>
      </c>
      <c r="K3754" s="24">
        <f t="shared" si="699"/>
        <v>7.21110255092798</v>
      </c>
      <c r="L3754" t="str">
        <f t="shared" si="700"/>
        <v>Z</v>
      </c>
      <c r="M3754" s="10">
        <f t="shared" si="701"/>
        <v>0.9</v>
      </c>
      <c r="N3754" s="24">
        <f t="shared" si="702"/>
        <v>1.2815515655446006</v>
      </c>
      <c r="O3754" s="25">
        <f t="shared" si="703"/>
        <v>0.25133294001489626</v>
      </c>
      <c r="P3754" s="8">
        <f t="shared" si="704"/>
        <v>1</v>
      </c>
      <c r="Q3754" s="8">
        <f t="shared" si="705"/>
        <v>0.99999999999999989</v>
      </c>
      <c r="R3754" s="8">
        <f t="shared" si="706"/>
        <v>4.4306814779279211</v>
      </c>
      <c r="S3754" s="8">
        <f t="shared" si="707"/>
        <v>5</v>
      </c>
      <c r="T3754" t="s">
        <v>175</v>
      </c>
    </row>
    <row r="3755" spans="1:20" x14ac:dyDescent="0.35">
      <c r="A3755" s="18" t="s">
        <v>7542</v>
      </c>
      <c r="B3755" s="18" t="s">
        <v>7543</v>
      </c>
      <c r="C3755" s="19">
        <v>16.940000000000001</v>
      </c>
      <c r="D3755" s="20">
        <f t="shared" si="696"/>
        <v>1.8377569017079819E-6</v>
      </c>
      <c r="E3755" s="10">
        <f>SUM($C$5:C3755)/SUM($C$5:$C$3941)</f>
        <v>0.99984155259222984</v>
      </c>
      <c r="F3755" t="str">
        <f t="shared" si="697"/>
        <v>C</v>
      </c>
      <c r="G3755" s="21">
        <v>8.4700000000000006</v>
      </c>
      <c r="H3755" s="22">
        <f t="shared" si="698"/>
        <v>5.0819999999999999</v>
      </c>
      <c r="I3755" s="23">
        <v>3.8461538461538457E-2</v>
      </c>
      <c r="J3755" s="23">
        <v>0.27735009811261452</v>
      </c>
      <c r="K3755" s="24">
        <f t="shared" si="699"/>
        <v>7.2111025509279782</v>
      </c>
      <c r="L3755" t="str">
        <f t="shared" si="700"/>
        <v>Z</v>
      </c>
      <c r="M3755" s="10">
        <f t="shared" si="701"/>
        <v>0.9</v>
      </c>
      <c r="N3755" s="24">
        <f t="shared" si="702"/>
        <v>1.2815515655446006</v>
      </c>
      <c r="O3755" s="25">
        <f t="shared" si="703"/>
        <v>0.50266588002979229</v>
      </c>
      <c r="P3755" s="8">
        <f t="shared" si="704"/>
        <v>1</v>
      </c>
      <c r="Q3755" s="8">
        <f t="shared" si="705"/>
        <v>1.9999999999999998</v>
      </c>
      <c r="R3755" s="8">
        <f t="shared" si="706"/>
        <v>8.8718188449866648</v>
      </c>
      <c r="S3755" s="8">
        <f t="shared" si="707"/>
        <v>9</v>
      </c>
      <c r="T3755" t="s">
        <v>175</v>
      </c>
    </row>
    <row r="3756" spans="1:20" x14ac:dyDescent="0.35">
      <c r="A3756" s="18" t="s">
        <v>7544</v>
      </c>
      <c r="B3756" s="18" t="s">
        <v>7545</v>
      </c>
      <c r="C3756" s="19">
        <v>16.84</v>
      </c>
      <c r="D3756" s="20">
        <f t="shared" si="696"/>
        <v>1.8269082777309571E-6</v>
      </c>
      <c r="E3756" s="10">
        <f>SUM($C$5:C3756)/SUM($C$5:$C$3941)</f>
        <v>0.99984337950050761</v>
      </c>
      <c r="F3756" t="str">
        <f t="shared" si="697"/>
        <v>C</v>
      </c>
      <c r="G3756" s="21">
        <v>4.21</v>
      </c>
      <c r="H3756" s="22">
        <f t="shared" si="698"/>
        <v>2.5259999999999998</v>
      </c>
      <c r="I3756" s="23">
        <v>7.6923076923076927E-2</v>
      </c>
      <c r="J3756" s="23">
        <v>0.33408662996258731</v>
      </c>
      <c r="K3756" s="24">
        <f t="shared" si="699"/>
        <v>4.3431261895136348</v>
      </c>
      <c r="L3756" t="str">
        <f t="shared" si="700"/>
        <v>Z</v>
      </c>
      <c r="M3756" s="10">
        <f t="shared" si="701"/>
        <v>0.9</v>
      </c>
      <c r="N3756" s="24">
        <f t="shared" si="702"/>
        <v>1.2815515655446006</v>
      </c>
      <c r="O3756" s="25">
        <f t="shared" si="703"/>
        <v>0.60549446709820187</v>
      </c>
      <c r="P3756" s="8">
        <f t="shared" si="704"/>
        <v>1</v>
      </c>
      <c r="Q3756" s="8">
        <f t="shared" si="705"/>
        <v>4</v>
      </c>
      <c r="R3756" s="8">
        <f t="shared" si="706"/>
        <v>17.796242719982644</v>
      </c>
      <c r="S3756" s="8">
        <f t="shared" si="707"/>
        <v>18</v>
      </c>
      <c r="T3756" t="s">
        <v>175</v>
      </c>
    </row>
    <row r="3757" spans="1:20" x14ac:dyDescent="0.35">
      <c r="A3757" s="18" t="s">
        <v>7546</v>
      </c>
      <c r="B3757" s="18" t="s">
        <v>7547</v>
      </c>
      <c r="C3757" s="19">
        <v>16.8</v>
      </c>
      <c r="D3757" s="20">
        <f t="shared" si="696"/>
        <v>1.8225688281401472E-6</v>
      </c>
      <c r="E3757" s="10">
        <f>SUM($C$5:C3757)/SUM($C$5:$C$3941)</f>
        <v>0.9998452020693358</v>
      </c>
      <c r="F3757" t="str">
        <f t="shared" si="697"/>
        <v>C</v>
      </c>
      <c r="G3757" s="21">
        <v>0.42</v>
      </c>
      <c r="H3757" s="22">
        <f t="shared" si="698"/>
        <v>0.252</v>
      </c>
      <c r="I3757" s="23">
        <v>0.76923076923076927</v>
      </c>
      <c r="J3757" s="23">
        <v>3.9636356088594979</v>
      </c>
      <c r="K3757" s="24">
        <f t="shared" si="699"/>
        <v>5.1527262915173466</v>
      </c>
      <c r="L3757" t="str">
        <f t="shared" si="700"/>
        <v>Z</v>
      </c>
      <c r="M3757" s="10">
        <f t="shared" si="701"/>
        <v>0.9</v>
      </c>
      <c r="N3757" s="24">
        <f t="shared" si="702"/>
        <v>1.2815515655446006</v>
      </c>
      <c r="O3757" s="25">
        <f t="shared" si="703"/>
        <v>7.1836440477327637</v>
      </c>
      <c r="P3757" s="8">
        <f t="shared" si="704"/>
        <v>9</v>
      </c>
      <c r="Q3757" s="8">
        <f t="shared" si="705"/>
        <v>40</v>
      </c>
      <c r="R3757" s="8">
        <f t="shared" si="706"/>
        <v>178.1741612749496</v>
      </c>
      <c r="S3757" s="8">
        <f t="shared" si="707"/>
        <v>179</v>
      </c>
      <c r="T3757" t="s">
        <v>175</v>
      </c>
    </row>
    <row r="3758" spans="1:20" x14ac:dyDescent="0.35">
      <c r="A3758" s="18" t="s">
        <v>7548</v>
      </c>
      <c r="B3758" s="18" t="s">
        <v>7549</v>
      </c>
      <c r="C3758" s="19">
        <v>16.25</v>
      </c>
      <c r="D3758" s="20">
        <f t="shared" si="696"/>
        <v>1.7629013962665114E-6</v>
      </c>
      <c r="E3758" s="10">
        <f>SUM($C$5:C3758)/SUM($C$5:$C$3941)</f>
        <v>0.999846964970732</v>
      </c>
      <c r="F3758" t="str">
        <f t="shared" si="697"/>
        <v>C</v>
      </c>
      <c r="G3758" s="21">
        <v>1.25</v>
      </c>
      <c r="H3758" s="22">
        <f t="shared" si="698"/>
        <v>0.75</v>
      </c>
      <c r="I3758" s="23">
        <v>0.25</v>
      </c>
      <c r="J3758" s="23">
        <v>1.802775637731995</v>
      </c>
      <c r="K3758" s="24">
        <f t="shared" si="699"/>
        <v>7.21110255092798</v>
      </c>
      <c r="L3758" t="str">
        <f t="shared" si="700"/>
        <v>Z</v>
      </c>
      <c r="M3758" s="10">
        <f t="shared" si="701"/>
        <v>0.9</v>
      </c>
      <c r="N3758" s="24">
        <f t="shared" si="702"/>
        <v>1.2815515655446006</v>
      </c>
      <c r="O3758" s="25">
        <f t="shared" si="703"/>
        <v>3.2673282201936518</v>
      </c>
      <c r="P3758" s="8">
        <f t="shared" si="704"/>
        <v>4</v>
      </c>
      <c r="Q3758" s="8">
        <f t="shared" si="705"/>
        <v>13</v>
      </c>
      <c r="R3758" s="8">
        <f t="shared" si="706"/>
        <v>58.878405775518978</v>
      </c>
      <c r="S3758" s="8">
        <f t="shared" si="707"/>
        <v>59</v>
      </c>
      <c r="T3758" t="s">
        <v>175</v>
      </c>
    </row>
    <row r="3759" spans="1:20" x14ac:dyDescent="0.35">
      <c r="A3759" s="18" t="s">
        <v>7550</v>
      </c>
      <c r="B3759" s="18" t="s">
        <v>7551</v>
      </c>
      <c r="C3759" s="19">
        <v>16.11</v>
      </c>
      <c r="D3759" s="20">
        <f t="shared" si="696"/>
        <v>1.7477133226986769E-6</v>
      </c>
      <c r="E3759" s="10">
        <f>SUM($C$5:C3759)/SUM($C$5:$C$3941)</f>
        <v>0.99984871268405473</v>
      </c>
      <c r="F3759" t="str">
        <f t="shared" si="697"/>
        <v>C</v>
      </c>
      <c r="G3759" s="21">
        <v>0.89500000000000002</v>
      </c>
      <c r="H3759" s="22">
        <f t="shared" si="698"/>
        <v>0.53700000000000003</v>
      </c>
      <c r="I3759" s="23">
        <v>0.34615384615384609</v>
      </c>
      <c r="J3759" s="23">
        <v>1.791971369088238</v>
      </c>
      <c r="K3759" s="24">
        <f t="shared" si="699"/>
        <v>5.1768061773660214</v>
      </c>
      <c r="L3759" t="str">
        <f t="shared" si="700"/>
        <v>Z</v>
      </c>
      <c r="M3759" s="10">
        <f t="shared" si="701"/>
        <v>0.9</v>
      </c>
      <c r="N3759" s="24">
        <f t="shared" si="702"/>
        <v>1.2815515655446006</v>
      </c>
      <c r="O3759" s="25">
        <f t="shared" si="703"/>
        <v>3.2477466976239815</v>
      </c>
      <c r="P3759" s="8">
        <f t="shared" si="704"/>
        <v>4</v>
      </c>
      <c r="Q3759" s="8">
        <f t="shared" si="705"/>
        <v>17.999999999999996</v>
      </c>
      <c r="R3759" s="8">
        <f t="shared" si="706"/>
        <v>81.877412114240258</v>
      </c>
      <c r="S3759" s="8">
        <f t="shared" si="707"/>
        <v>82</v>
      </c>
      <c r="T3759" t="s">
        <v>62</v>
      </c>
    </row>
    <row r="3760" spans="1:20" x14ac:dyDescent="0.35">
      <c r="A3760" s="18" t="s">
        <v>7552</v>
      </c>
      <c r="B3760" s="18" t="s">
        <v>7553</v>
      </c>
      <c r="C3760" s="19">
        <v>15.97</v>
      </c>
      <c r="D3760" s="20">
        <f t="shared" si="696"/>
        <v>1.7325252491308424E-6</v>
      </c>
      <c r="E3760" s="10">
        <f>SUM($C$5:C3760)/SUM($C$5:$C$3941)</f>
        <v>0.99985044520930388</v>
      </c>
      <c r="F3760" t="str">
        <f t="shared" si="697"/>
        <v>C</v>
      </c>
      <c r="G3760" s="21">
        <v>5.3233333333333333</v>
      </c>
      <c r="H3760" s="22">
        <f t="shared" si="698"/>
        <v>3.194</v>
      </c>
      <c r="I3760" s="23">
        <v>5.7692307692307702E-2</v>
      </c>
      <c r="J3760" s="23">
        <v>0.23543547789870939</v>
      </c>
      <c r="K3760" s="24">
        <f t="shared" si="699"/>
        <v>4.0808816169109621</v>
      </c>
      <c r="L3760" t="str">
        <f t="shared" si="700"/>
        <v>Z</v>
      </c>
      <c r="M3760" s="10">
        <f t="shared" si="701"/>
        <v>0.9</v>
      </c>
      <c r="N3760" s="24">
        <f t="shared" si="702"/>
        <v>1.2815515655446006</v>
      </c>
      <c r="O3760" s="25">
        <f t="shared" si="703"/>
        <v>0.42670034189112432</v>
      </c>
      <c r="P3760" s="8">
        <f t="shared" si="704"/>
        <v>1</v>
      </c>
      <c r="Q3760" s="8">
        <f t="shared" si="705"/>
        <v>3.0000000000000004</v>
      </c>
      <c r="R3760" s="8">
        <f t="shared" si="706"/>
        <v>13.705919265703093</v>
      </c>
      <c r="S3760" s="8">
        <f t="shared" si="707"/>
        <v>14</v>
      </c>
      <c r="T3760" t="s">
        <v>62</v>
      </c>
    </row>
    <row r="3761" spans="1:20" x14ac:dyDescent="0.35">
      <c r="A3761" s="18" t="s">
        <v>7554</v>
      </c>
      <c r="B3761" s="18" t="s">
        <v>7555</v>
      </c>
      <c r="C3761" s="19">
        <v>15.93</v>
      </c>
      <c r="D3761" s="20">
        <f t="shared" si="696"/>
        <v>1.7281857995400325E-6</v>
      </c>
      <c r="E3761" s="10">
        <f>SUM($C$5:C3761)/SUM($C$5:$C$3941)</f>
        <v>0.99985217339510335</v>
      </c>
      <c r="F3761" t="str">
        <f t="shared" si="697"/>
        <v>C</v>
      </c>
      <c r="G3761" s="21">
        <v>0.59</v>
      </c>
      <c r="H3761" s="22">
        <f t="shared" si="698"/>
        <v>0.35399999999999998</v>
      </c>
      <c r="I3761" s="23">
        <v>0.51923076923076927</v>
      </c>
      <c r="J3761" s="23">
        <v>3.334257036420115</v>
      </c>
      <c r="K3761" s="24">
        <f t="shared" si="699"/>
        <v>6.421532070142443</v>
      </c>
      <c r="L3761" t="str">
        <f t="shared" si="700"/>
        <v>Z</v>
      </c>
      <c r="M3761" s="10">
        <f t="shared" si="701"/>
        <v>0.9</v>
      </c>
      <c r="N3761" s="24">
        <f t="shared" si="702"/>
        <v>1.2815515655446006</v>
      </c>
      <c r="O3761" s="25">
        <f t="shared" si="703"/>
        <v>6.0429661242705563</v>
      </c>
      <c r="P3761" s="8">
        <f t="shared" si="704"/>
        <v>8</v>
      </c>
      <c r="Q3761" s="8">
        <f t="shared" si="705"/>
        <v>27.000000000000004</v>
      </c>
      <c r="R3761" s="8">
        <f t="shared" si="706"/>
        <v>123.50804543889275</v>
      </c>
      <c r="S3761" s="8">
        <f t="shared" si="707"/>
        <v>124</v>
      </c>
      <c r="T3761" t="s">
        <v>62</v>
      </c>
    </row>
    <row r="3762" spans="1:20" x14ac:dyDescent="0.35">
      <c r="A3762" s="18" t="s">
        <v>7556</v>
      </c>
      <c r="B3762" s="18" t="s">
        <v>7557</v>
      </c>
      <c r="C3762" s="19">
        <v>15.9</v>
      </c>
      <c r="D3762" s="20">
        <f t="shared" si="696"/>
        <v>1.7249312123469251E-6</v>
      </c>
      <c r="E3762" s="10">
        <f>SUM($C$5:C3762)/SUM($C$5:$C$3941)</f>
        <v>0.99985389832631577</v>
      </c>
      <c r="F3762" t="str">
        <f t="shared" si="697"/>
        <v>C</v>
      </c>
      <c r="G3762" s="21">
        <v>7.95</v>
      </c>
      <c r="H3762" s="22">
        <f t="shared" si="698"/>
        <v>4.7699999999999996</v>
      </c>
      <c r="I3762" s="23">
        <v>3.8461538461538457E-2</v>
      </c>
      <c r="J3762" s="23">
        <v>0.27735009811261457</v>
      </c>
      <c r="K3762" s="24">
        <f t="shared" si="699"/>
        <v>7.21110255092798</v>
      </c>
      <c r="L3762" t="str">
        <f t="shared" si="700"/>
        <v>Z</v>
      </c>
      <c r="M3762" s="10">
        <f t="shared" si="701"/>
        <v>0.9</v>
      </c>
      <c r="N3762" s="24">
        <f t="shared" si="702"/>
        <v>1.2815515655446006</v>
      </c>
      <c r="O3762" s="25">
        <f t="shared" si="703"/>
        <v>0.50266588002979251</v>
      </c>
      <c r="P3762" s="8">
        <f t="shared" si="704"/>
        <v>1</v>
      </c>
      <c r="Q3762" s="8">
        <f t="shared" si="705"/>
        <v>1.9999999999999998</v>
      </c>
      <c r="R3762" s="8">
        <f t="shared" si="706"/>
        <v>9.1573709299126005</v>
      </c>
      <c r="S3762" s="8">
        <f t="shared" si="707"/>
        <v>10</v>
      </c>
      <c r="T3762" t="s">
        <v>175</v>
      </c>
    </row>
    <row r="3763" spans="1:20" x14ac:dyDescent="0.35">
      <c r="A3763" s="18" t="s">
        <v>7558</v>
      </c>
      <c r="B3763" s="18" t="s">
        <v>7559</v>
      </c>
      <c r="C3763" s="19">
        <v>15.9</v>
      </c>
      <c r="D3763" s="20">
        <f t="shared" si="696"/>
        <v>1.7249312123469251E-6</v>
      </c>
      <c r="E3763" s="10">
        <f>SUM($C$5:C3763)/SUM($C$5:$C$3941)</f>
        <v>0.99985562325752819</v>
      </c>
      <c r="F3763" t="str">
        <f t="shared" si="697"/>
        <v>C</v>
      </c>
      <c r="G3763" s="21">
        <v>7.95</v>
      </c>
      <c r="H3763" s="22">
        <f t="shared" si="698"/>
        <v>4.7699999999999996</v>
      </c>
      <c r="I3763" s="23">
        <v>3.8461538461538457E-2</v>
      </c>
      <c r="J3763" s="23">
        <v>0.27735009811261457</v>
      </c>
      <c r="K3763" s="24">
        <f t="shared" si="699"/>
        <v>7.21110255092798</v>
      </c>
      <c r="L3763" t="str">
        <f t="shared" si="700"/>
        <v>Z</v>
      </c>
      <c r="M3763" s="10">
        <f t="shared" si="701"/>
        <v>0.9</v>
      </c>
      <c r="N3763" s="24">
        <f t="shared" si="702"/>
        <v>1.2815515655446006</v>
      </c>
      <c r="O3763" s="25">
        <f t="shared" si="703"/>
        <v>0.50266588002979251</v>
      </c>
      <c r="P3763" s="8">
        <f t="shared" si="704"/>
        <v>1</v>
      </c>
      <c r="Q3763" s="8">
        <f t="shared" si="705"/>
        <v>1.9999999999999998</v>
      </c>
      <c r="R3763" s="8">
        <f t="shared" si="706"/>
        <v>9.1573709299126005</v>
      </c>
      <c r="S3763" s="8">
        <f t="shared" si="707"/>
        <v>10</v>
      </c>
      <c r="T3763" t="s">
        <v>175</v>
      </c>
    </row>
    <row r="3764" spans="1:20" x14ac:dyDescent="0.35">
      <c r="A3764" s="18" t="s">
        <v>7560</v>
      </c>
      <c r="B3764" s="18" t="s">
        <v>7561</v>
      </c>
      <c r="C3764" s="19">
        <v>15.6</v>
      </c>
      <c r="D3764" s="20">
        <f t="shared" si="696"/>
        <v>1.6923853404158509E-6</v>
      </c>
      <c r="E3764" s="10">
        <f>SUM($C$5:C3764)/SUM($C$5:$C$3941)</f>
        <v>0.9998573156428685</v>
      </c>
      <c r="F3764" t="str">
        <f t="shared" si="697"/>
        <v>C</v>
      </c>
      <c r="G3764" s="21">
        <v>1.95</v>
      </c>
      <c r="H3764" s="22">
        <f t="shared" si="698"/>
        <v>1.17</v>
      </c>
      <c r="I3764" s="23">
        <v>0.15384615384615391</v>
      </c>
      <c r="J3764" s="23">
        <v>0.45952300011204639</v>
      </c>
      <c r="K3764" s="24">
        <f t="shared" si="699"/>
        <v>2.9868995007283003</v>
      </c>
      <c r="L3764" t="str">
        <f t="shared" si="700"/>
        <v>Z</v>
      </c>
      <c r="M3764" s="10">
        <f t="shared" si="701"/>
        <v>0.9</v>
      </c>
      <c r="N3764" s="24">
        <f t="shared" si="702"/>
        <v>1.2815515655446006</v>
      </c>
      <c r="O3764" s="25">
        <f t="shared" si="703"/>
        <v>0.83283378955742426</v>
      </c>
      <c r="P3764" s="8">
        <f t="shared" si="704"/>
        <v>2</v>
      </c>
      <c r="Q3764" s="8">
        <f t="shared" si="705"/>
        <v>8.0000000000000036</v>
      </c>
      <c r="R3764" s="8">
        <f t="shared" si="706"/>
        <v>36.980013081681946</v>
      </c>
      <c r="S3764" s="8">
        <f t="shared" si="707"/>
        <v>37</v>
      </c>
      <c r="T3764" t="s">
        <v>62</v>
      </c>
    </row>
    <row r="3765" spans="1:20" x14ac:dyDescent="0.35">
      <c r="A3765" s="18" t="s">
        <v>7562</v>
      </c>
      <c r="B3765" s="18" t="s">
        <v>7563</v>
      </c>
      <c r="C3765" s="19">
        <v>15.6</v>
      </c>
      <c r="D3765" s="20">
        <f t="shared" si="696"/>
        <v>1.6923853404158509E-6</v>
      </c>
      <c r="E3765" s="10">
        <f>SUM($C$5:C3765)/SUM($C$5:$C$3941)</f>
        <v>0.99985900802820893</v>
      </c>
      <c r="F3765" t="str">
        <f t="shared" si="697"/>
        <v>C</v>
      </c>
      <c r="G3765" s="21">
        <v>1.95</v>
      </c>
      <c r="H3765" s="22">
        <f t="shared" si="698"/>
        <v>1.17</v>
      </c>
      <c r="I3765" s="23">
        <v>0.15384615384615391</v>
      </c>
      <c r="J3765" s="23">
        <v>0.84909676079973562</v>
      </c>
      <c r="K3765" s="24">
        <f t="shared" si="699"/>
        <v>5.519128945198279</v>
      </c>
      <c r="L3765" t="str">
        <f t="shared" si="700"/>
        <v>Z</v>
      </c>
      <c r="M3765" s="10">
        <f t="shared" si="701"/>
        <v>0.9</v>
      </c>
      <c r="N3765" s="24">
        <f t="shared" si="702"/>
        <v>1.2815515655446006</v>
      </c>
      <c r="O3765" s="25">
        <f t="shared" si="703"/>
        <v>1.5388924446118046</v>
      </c>
      <c r="P3765" s="8">
        <f t="shared" si="704"/>
        <v>2</v>
      </c>
      <c r="Q3765" s="8">
        <f t="shared" si="705"/>
        <v>8.0000000000000036</v>
      </c>
      <c r="R3765" s="8">
        <f t="shared" si="706"/>
        <v>36.980013081681946</v>
      </c>
      <c r="S3765" s="8">
        <f t="shared" si="707"/>
        <v>37</v>
      </c>
      <c r="T3765" t="s">
        <v>62</v>
      </c>
    </row>
    <row r="3766" spans="1:20" x14ac:dyDescent="0.35">
      <c r="A3766" s="18" t="s">
        <v>7564</v>
      </c>
      <c r="B3766" s="18" t="s">
        <v>7565</v>
      </c>
      <c r="C3766" s="19">
        <v>15.6</v>
      </c>
      <c r="D3766" s="20">
        <f t="shared" si="696"/>
        <v>1.6923853404158509E-6</v>
      </c>
      <c r="E3766" s="10">
        <f>SUM($C$5:C3766)/SUM($C$5:$C$3941)</f>
        <v>0.99986070041354935</v>
      </c>
      <c r="F3766" t="str">
        <f t="shared" si="697"/>
        <v>C</v>
      </c>
      <c r="G3766" s="21">
        <v>1.95</v>
      </c>
      <c r="H3766" s="22">
        <f t="shared" si="698"/>
        <v>1.17</v>
      </c>
      <c r="I3766" s="23">
        <v>0.15384615384615391</v>
      </c>
      <c r="J3766" s="23">
        <v>0.57341821252512148</v>
      </c>
      <c r="K3766" s="24">
        <f t="shared" si="699"/>
        <v>3.7272183814132882</v>
      </c>
      <c r="L3766" t="str">
        <f t="shared" si="700"/>
        <v>Z</v>
      </c>
      <c r="M3766" s="10">
        <f t="shared" si="701"/>
        <v>0.9</v>
      </c>
      <c r="N3766" s="24">
        <f t="shared" si="702"/>
        <v>1.2815515655446006</v>
      </c>
      <c r="O3766" s="25">
        <f t="shared" si="703"/>
        <v>1.0392560607893326</v>
      </c>
      <c r="P3766" s="8">
        <f t="shared" si="704"/>
        <v>2</v>
      </c>
      <c r="Q3766" s="8">
        <f t="shared" si="705"/>
        <v>8.0000000000000036</v>
      </c>
      <c r="R3766" s="8">
        <f t="shared" si="706"/>
        <v>36.980013081681946</v>
      </c>
      <c r="S3766" s="8">
        <f t="shared" si="707"/>
        <v>37</v>
      </c>
      <c r="T3766" t="s">
        <v>62</v>
      </c>
    </row>
    <row r="3767" spans="1:20" x14ac:dyDescent="0.35">
      <c r="A3767" s="18" t="s">
        <v>7566</v>
      </c>
      <c r="B3767" s="18" t="s">
        <v>7567</v>
      </c>
      <c r="C3767" s="19">
        <v>15.58</v>
      </c>
      <c r="D3767" s="20">
        <f t="shared" si="696"/>
        <v>1.6902156156204461E-6</v>
      </c>
      <c r="E3767" s="10">
        <f>SUM($C$5:C3767)/SUM($C$5:$C$3941)</f>
        <v>0.99986239062916493</v>
      </c>
      <c r="F3767" t="str">
        <f t="shared" si="697"/>
        <v>C</v>
      </c>
      <c r="G3767" s="21">
        <v>0.19</v>
      </c>
      <c r="H3767" s="22">
        <f t="shared" si="698"/>
        <v>0.11399999999999999</v>
      </c>
      <c r="I3767" s="23">
        <v>1.5769230769230771</v>
      </c>
      <c r="J3767" s="23">
        <v>5.7882441844712158</v>
      </c>
      <c r="K3767" s="24">
        <f t="shared" si="699"/>
        <v>3.6705938730793073</v>
      </c>
      <c r="L3767" t="str">
        <f t="shared" si="700"/>
        <v>Z</v>
      </c>
      <c r="M3767" s="10">
        <f t="shared" si="701"/>
        <v>0.9</v>
      </c>
      <c r="N3767" s="24">
        <f t="shared" si="702"/>
        <v>1.2815515655446006</v>
      </c>
      <c r="O3767" s="25">
        <f t="shared" si="703"/>
        <v>10.490542013917603</v>
      </c>
      <c r="P3767" s="8">
        <f t="shared" si="704"/>
        <v>14</v>
      </c>
      <c r="Q3767" s="8">
        <f t="shared" si="705"/>
        <v>82.000000000000014</v>
      </c>
      <c r="R3767" s="8">
        <f t="shared" si="706"/>
        <v>379.28834561953926</v>
      </c>
      <c r="S3767" s="8">
        <f t="shared" si="707"/>
        <v>380</v>
      </c>
      <c r="T3767" t="s">
        <v>175</v>
      </c>
    </row>
    <row r="3768" spans="1:20" x14ac:dyDescent="0.35">
      <c r="A3768" s="18" t="s">
        <v>7568</v>
      </c>
      <c r="B3768" s="18" t="s">
        <v>7569</v>
      </c>
      <c r="C3768" s="19">
        <v>15.41</v>
      </c>
      <c r="D3768" s="20">
        <f t="shared" si="696"/>
        <v>1.6717729548595042E-6</v>
      </c>
      <c r="E3768" s="10">
        <f>SUM($C$5:C3768)/SUM($C$5:$C$3941)</f>
        <v>0.99986406240211978</v>
      </c>
      <c r="F3768" t="str">
        <f t="shared" si="697"/>
        <v>C</v>
      </c>
      <c r="G3768" s="21">
        <v>5.1366666666666667</v>
      </c>
      <c r="H3768" s="22">
        <f t="shared" si="698"/>
        <v>3.0819999999999999</v>
      </c>
      <c r="I3768" s="23">
        <v>5.7692307692307702E-2</v>
      </c>
      <c r="J3768" s="23">
        <v>0.30764516984328472</v>
      </c>
      <c r="K3768" s="24">
        <f t="shared" si="699"/>
        <v>5.3325162772836006</v>
      </c>
      <c r="L3768" t="str">
        <f t="shared" si="700"/>
        <v>Z</v>
      </c>
      <c r="M3768" s="10">
        <f t="shared" si="701"/>
        <v>0.9</v>
      </c>
      <c r="N3768" s="24">
        <f t="shared" si="702"/>
        <v>1.2815515655446006</v>
      </c>
      <c r="O3768" s="25">
        <f t="shared" si="703"/>
        <v>0.55757229252321705</v>
      </c>
      <c r="P3768" s="8">
        <f t="shared" si="704"/>
        <v>1</v>
      </c>
      <c r="Q3768" s="8">
        <f t="shared" si="705"/>
        <v>3.0000000000000004</v>
      </c>
      <c r="R3768" s="8">
        <f t="shared" si="706"/>
        <v>13.952733782774565</v>
      </c>
      <c r="S3768" s="8">
        <f t="shared" si="707"/>
        <v>14</v>
      </c>
      <c r="T3768" t="s">
        <v>62</v>
      </c>
    </row>
    <row r="3769" spans="1:20" x14ac:dyDescent="0.35">
      <c r="A3769" s="18" t="s">
        <v>7570</v>
      </c>
      <c r="B3769" s="18" t="s">
        <v>7571</v>
      </c>
      <c r="C3769" s="19">
        <v>15.3</v>
      </c>
      <c r="D3769" s="20">
        <f t="shared" si="696"/>
        <v>1.6598394684847771E-6</v>
      </c>
      <c r="E3769" s="10">
        <f>SUM($C$5:C3769)/SUM($C$5:$C$3941)</f>
        <v>0.99986572224158832</v>
      </c>
      <c r="F3769" t="str">
        <f t="shared" si="697"/>
        <v>C</v>
      </c>
      <c r="G3769" s="21">
        <v>2.5499999999999998</v>
      </c>
      <c r="H3769" s="22">
        <f t="shared" si="698"/>
        <v>1.5299999999999998</v>
      </c>
      <c r="I3769" s="23">
        <v>0.1153846153846154</v>
      </c>
      <c r="J3769" s="23">
        <v>0.8320502943378435</v>
      </c>
      <c r="K3769" s="24">
        <f t="shared" si="699"/>
        <v>7.2111025509279756</v>
      </c>
      <c r="L3769" t="str">
        <f t="shared" si="700"/>
        <v>Z</v>
      </c>
      <c r="M3769" s="10">
        <f t="shared" si="701"/>
        <v>0.9</v>
      </c>
      <c r="N3769" s="24">
        <f t="shared" si="702"/>
        <v>1.2815515655446006</v>
      </c>
      <c r="O3769" s="25">
        <f t="shared" si="703"/>
        <v>1.5079976400893771</v>
      </c>
      <c r="P3769" s="8">
        <f t="shared" si="704"/>
        <v>2</v>
      </c>
      <c r="Q3769" s="8">
        <f t="shared" si="705"/>
        <v>6.0000000000000009</v>
      </c>
      <c r="R3769" s="8">
        <f t="shared" si="706"/>
        <v>28.005601680560201</v>
      </c>
      <c r="S3769" s="8">
        <f t="shared" si="707"/>
        <v>29</v>
      </c>
      <c r="T3769" t="s">
        <v>175</v>
      </c>
    </row>
    <row r="3770" spans="1:20" x14ac:dyDescent="0.35">
      <c r="A3770" s="18" t="s">
        <v>7572</v>
      </c>
      <c r="B3770" s="18" t="s">
        <v>7573</v>
      </c>
      <c r="C3770" s="19">
        <v>15.29</v>
      </c>
      <c r="D3770" s="20">
        <f t="shared" si="696"/>
        <v>1.6587546060870743E-6</v>
      </c>
      <c r="E3770" s="10">
        <f>SUM($C$5:C3770)/SUM($C$5:$C$3941)</f>
        <v>0.99986738099619432</v>
      </c>
      <c r="F3770" t="str">
        <f t="shared" si="697"/>
        <v>C</v>
      </c>
      <c r="G3770" s="21">
        <v>2.5483333333333329</v>
      </c>
      <c r="H3770" s="22">
        <f t="shared" si="698"/>
        <v>1.5289999999999997</v>
      </c>
      <c r="I3770" s="23">
        <v>0.1153846153846154</v>
      </c>
      <c r="J3770" s="23">
        <v>0.32260253903223579</v>
      </c>
      <c r="K3770" s="24">
        <f t="shared" si="699"/>
        <v>2.7958886716127096</v>
      </c>
      <c r="L3770" t="str">
        <f t="shared" si="700"/>
        <v>Z</v>
      </c>
      <c r="M3770" s="10">
        <f t="shared" si="701"/>
        <v>0.9</v>
      </c>
      <c r="N3770" s="24">
        <f t="shared" si="702"/>
        <v>1.2815515655446006</v>
      </c>
      <c r="O3770" s="25">
        <f t="shared" si="703"/>
        <v>0.58468084304279089</v>
      </c>
      <c r="P3770" s="8">
        <f t="shared" si="704"/>
        <v>1</v>
      </c>
      <c r="Q3770" s="8">
        <f t="shared" si="705"/>
        <v>6.0000000000000009</v>
      </c>
      <c r="R3770" s="8">
        <f t="shared" si="706"/>
        <v>28.014758326768767</v>
      </c>
      <c r="S3770" s="8">
        <f t="shared" si="707"/>
        <v>29</v>
      </c>
      <c r="T3770" t="s">
        <v>62</v>
      </c>
    </row>
    <row r="3771" spans="1:20" x14ac:dyDescent="0.35">
      <c r="A3771" s="18" t="s">
        <v>7574</v>
      </c>
      <c r="B3771" s="18" t="s">
        <v>7575</v>
      </c>
      <c r="C3771" s="19">
        <v>15.27</v>
      </c>
      <c r="D3771" s="20">
        <f t="shared" si="696"/>
        <v>1.6565848812916695E-6</v>
      </c>
      <c r="E3771" s="10">
        <f>SUM($C$5:C3771)/SUM($C$5:$C$3941)</f>
        <v>0.99986903758107559</v>
      </c>
      <c r="F3771" t="str">
        <f t="shared" si="697"/>
        <v>C</v>
      </c>
      <c r="G3771" s="21">
        <v>3.8174999999999999</v>
      </c>
      <c r="H3771" s="22">
        <f t="shared" si="698"/>
        <v>2.2904999999999998</v>
      </c>
      <c r="I3771" s="23">
        <v>7.6923076923076927E-2</v>
      </c>
      <c r="J3771" s="23">
        <v>0.26906911759852498</v>
      </c>
      <c r="K3771" s="24">
        <f t="shared" si="699"/>
        <v>3.4978985287808246</v>
      </c>
      <c r="L3771" t="str">
        <f t="shared" si="700"/>
        <v>Z</v>
      </c>
      <c r="M3771" s="10">
        <f t="shared" si="701"/>
        <v>0.9</v>
      </c>
      <c r="N3771" s="24">
        <f t="shared" si="702"/>
        <v>1.2815515655446006</v>
      </c>
      <c r="O3771" s="25">
        <f t="shared" si="703"/>
        <v>0.48765753358985625</v>
      </c>
      <c r="P3771" s="8">
        <f t="shared" si="704"/>
        <v>1</v>
      </c>
      <c r="Q3771" s="8">
        <f t="shared" si="705"/>
        <v>4</v>
      </c>
      <c r="R3771" s="8">
        <f t="shared" si="706"/>
        <v>18.688732397366831</v>
      </c>
      <c r="S3771" s="8">
        <f t="shared" si="707"/>
        <v>19</v>
      </c>
      <c r="T3771" t="s">
        <v>62</v>
      </c>
    </row>
    <row r="3772" spans="1:20" x14ac:dyDescent="0.35">
      <c r="A3772" s="18" t="s">
        <v>7576</v>
      </c>
      <c r="B3772" s="18" t="s">
        <v>7577</v>
      </c>
      <c r="C3772" s="19">
        <v>15.24</v>
      </c>
      <c r="D3772" s="20">
        <f t="shared" si="696"/>
        <v>1.6533302940985621E-6</v>
      </c>
      <c r="E3772" s="10">
        <f>SUM($C$5:C3772)/SUM($C$5:$C$3941)</f>
        <v>0.99987069091136971</v>
      </c>
      <c r="F3772" t="str">
        <f t="shared" si="697"/>
        <v>C</v>
      </c>
      <c r="G3772" s="21">
        <v>7.62</v>
      </c>
      <c r="H3772" s="22">
        <f t="shared" si="698"/>
        <v>4.5720000000000001</v>
      </c>
      <c r="I3772" s="23">
        <v>3.8461538461538457E-2</v>
      </c>
      <c r="J3772" s="23">
        <v>0.27735009811261457</v>
      </c>
      <c r="K3772" s="24">
        <f t="shared" si="699"/>
        <v>7.21110255092798</v>
      </c>
      <c r="L3772" t="str">
        <f t="shared" si="700"/>
        <v>Z</v>
      </c>
      <c r="M3772" s="10">
        <f t="shared" si="701"/>
        <v>0.9</v>
      </c>
      <c r="N3772" s="24">
        <f t="shared" si="702"/>
        <v>1.2815515655446006</v>
      </c>
      <c r="O3772" s="25">
        <f t="shared" si="703"/>
        <v>0.50266588002979251</v>
      </c>
      <c r="P3772" s="8">
        <f t="shared" si="704"/>
        <v>1</v>
      </c>
      <c r="Q3772" s="8">
        <f t="shared" si="705"/>
        <v>1.9999999999999998</v>
      </c>
      <c r="R3772" s="8">
        <f t="shared" si="706"/>
        <v>9.3535588877718947</v>
      </c>
      <c r="S3772" s="8">
        <f t="shared" si="707"/>
        <v>10</v>
      </c>
      <c r="T3772" t="s">
        <v>175</v>
      </c>
    </row>
    <row r="3773" spans="1:20" x14ac:dyDescent="0.35">
      <c r="A3773" s="18" t="s">
        <v>7578</v>
      </c>
      <c r="B3773" s="18" t="s">
        <v>7579</v>
      </c>
      <c r="C3773" s="19">
        <v>15.14</v>
      </c>
      <c r="D3773" s="20">
        <f t="shared" si="696"/>
        <v>1.6424816701215375E-6</v>
      </c>
      <c r="E3773" s="10">
        <f>SUM($C$5:C3773)/SUM($C$5:$C$3941)</f>
        <v>0.99987233339303994</v>
      </c>
      <c r="F3773" t="str">
        <f t="shared" si="697"/>
        <v>C</v>
      </c>
      <c r="G3773" s="21">
        <v>7.57</v>
      </c>
      <c r="H3773" s="22">
        <f t="shared" si="698"/>
        <v>4.5419999999999998</v>
      </c>
      <c r="I3773" s="23">
        <v>3.8461538461538457E-2</v>
      </c>
      <c r="J3773" s="23">
        <v>0.19418390934515431</v>
      </c>
      <c r="K3773" s="24">
        <f t="shared" si="699"/>
        <v>5.0487816429740127</v>
      </c>
      <c r="L3773" t="str">
        <f t="shared" si="700"/>
        <v>Z</v>
      </c>
      <c r="M3773" s="10">
        <f t="shared" si="701"/>
        <v>0.9</v>
      </c>
      <c r="N3773" s="24">
        <f t="shared" si="702"/>
        <v>1.2815515655446006</v>
      </c>
      <c r="O3773" s="25">
        <f t="shared" si="703"/>
        <v>0.35193651036306556</v>
      </c>
      <c r="P3773" s="8">
        <f t="shared" si="704"/>
        <v>1</v>
      </c>
      <c r="Q3773" s="8">
        <f t="shared" si="705"/>
        <v>1.9999999999999998</v>
      </c>
      <c r="R3773" s="8">
        <f t="shared" si="706"/>
        <v>9.384398268800151</v>
      </c>
      <c r="S3773" s="8">
        <f t="shared" si="707"/>
        <v>10</v>
      </c>
      <c r="T3773" t="s">
        <v>62</v>
      </c>
    </row>
    <row r="3774" spans="1:20" x14ac:dyDescent="0.35">
      <c r="A3774" s="18" t="s">
        <v>7580</v>
      </c>
      <c r="B3774" s="18" t="s">
        <v>7581</v>
      </c>
      <c r="C3774" s="19">
        <v>15.1</v>
      </c>
      <c r="D3774" s="20">
        <f t="shared" si="696"/>
        <v>1.6381422205307274E-6</v>
      </c>
      <c r="E3774" s="10">
        <f>SUM($C$5:C3774)/SUM($C$5:$C$3941)</f>
        <v>0.99987397153526036</v>
      </c>
      <c r="F3774" t="str">
        <f t="shared" si="697"/>
        <v>C</v>
      </c>
      <c r="G3774" s="21">
        <v>1.078571428571429</v>
      </c>
      <c r="H3774" s="22">
        <f t="shared" si="698"/>
        <v>0.64714285714285735</v>
      </c>
      <c r="I3774" s="23">
        <v>0.26923076923076922</v>
      </c>
      <c r="J3774" s="23">
        <v>0.59788465722781037</v>
      </c>
      <c r="K3774" s="24">
        <f t="shared" si="699"/>
        <v>2.2207144411318671</v>
      </c>
      <c r="L3774" t="str">
        <f t="shared" si="700"/>
        <v>Z</v>
      </c>
      <c r="M3774" s="10">
        <f t="shared" si="701"/>
        <v>0.9</v>
      </c>
      <c r="N3774" s="24">
        <f t="shared" si="702"/>
        <v>1.2815515655446006</v>
      </c>
      <c r="O3774" s="25">
        <f t="shared" si="703"/>
        <v>1.0835987419038124</v>
      </c>
      <c r="P3774" s="8">
        <f t="shared" si="704"/>
        <v>2</v>
      </c>
      <c r="Q3774" s="8">
        <f t="shared" si="705"/>
        <v>14</v>
      </c>
      <c r="R3774" s="8">
        <f t="shared" si="706"/>
        <v>65.777738002891525</v>
      </c>
      <c r="S3774" s="8">
        <f t="shared" si="707"/>
        <v>66</v>
      </c>
      <c r="T3774" t="s">
        <v>62</v>
      </c>
    </row>
    <row r="3775" spans="1:20" x14ac:dyDescent="0.35">
      <c r="A3775" s="18" t="s">
        <v>7582</v>
      </c>
      <c r="B3775" s="18" t="s">
        <v>7583</v>
      </c>
      <c r="C3775" s="19">
        <v>15</v>
      </c>
      <c r="D3775" s="20">
        <f t="shared" si="696"/>
        <v>1.6272935965537028E-6</v>
      </c>
      <c r="E3775" s="10">
        <f>SUM($C$5:C3775)/SUM($C$5:$C$3941)</f>
        <v>0.9998755988288569</v>
      </c>
      <c r="F3775" t="str">
        <f t="shared" si="697"/>
        <v>C</v>
      </c>
      <c r="G3775" s="21">
        <v>1.25</v>
      </c>
      <c r="H3775" s="22">
        <f t="shared" si="698"/>
        <v>0.75</v>
      </c>
      <c r="I3775" s="23">
        <v>0.23076923076923081</v>
      </c>
      <c r="J3775" s="23">
        <v>0.87705801930702931</v>
      </c>
      <c r="K3775" s="24">
        <f t="shared" si="699"/>
        <v>3.8005847503304597</v>
      </c>
      <c r="L3775" t="str">
        <f t="shared" si="700"/>
        <v>Z</v>
      </c>
      <c r="M3775" s="10">
        <f t="shared" si="701"/>
        <v>0.9</v>
      </c>
      <c r="N3775" s="24">
        <f t="shared" si="702"/>
        <v>1.2815515655446006</v>
      </c>
      <c r="O3775" s="25">
        <f t="shared" si="703"/>
        <v>1.5895690829470914</v>
      </c>
      <c r="P3775" s="8">
        <f t="shared" si="704"/>
        <v>3</v>
      </c>
      <c r="Q3775" s="8">
        <f t="shared" si="705"/>
        <v>12.000000000000002</v>
      </c>
      <c r="R3775" s="8">
        <f t="shared" si="706"/>
        <v>56.568542494923804</v>
      </c>
      <c r="S3775" s="8">
        <f t="shared" si="707"/>
        <v>57</v>
      </c>
      <c r="T3775" t="s">
        <v>62</v>
      </c>
    </row>
    <row r="3776" spans="1:20" x14ac:dyDescent="0.35">
      <c r="A3776" s="18" t="s">
        <v>7584</v>
      </c>
      <c r="B3776" s="18" t="s">
        <v>7585</v>
      </c>
      <c r="C3776" s="19">
        <v>15</v>
      </c>
      <c r="D3776" s="20">
        <f t="shared" si="696"/>
        <v>1.6272935965537028E-6</v>
      </c>
      <c r="E3776" s="10">
        <f>SUM($C$5:C3776)/SUM($C$5:$C$3941)</f>
        <v>0.99987722612245356</v>
      </c>
      <c r="F3776" t="str">
        <f t="shared" si="697"/>
        <v>C</v>
      </c>
      <c r="G3776" s="21">
        <v>0.1</v>
      </c>
      <c r="H3776" s="22">
        <f t="shared" si="698"/>
        <v>0.06</v>
      </c>
      <c r="I3776" s="23">
        <v>2.884615384615385</v>
      </c>
      <c r="J3776" s="23">
        <v>12.77045279365821</v>
      </c>
      <c r="K3776" s="24">
        <f t="shared" si="699"/>
        <v>4.4270903018015124</v>
      </c>
      <c r="L3776" t="str">
        <f t="shared" si="700"/>
        <v>Z</v>
      </c>
      <c r="M3776" s="10">
        <f t="shared" si="701"/>
        <v>0.9</v>
      </c>
      <c r="N3776" s="24">
        <f t="shared" si="702"/>
        <v>1.2815515655446006</v>
      </c>
      <c r="O3776" s="25">
        <f t="shared" si="703"/>
        <v>23.145010351850175</v>
      </c>
      <c r="P3776" s="8">
        <f t="shared" si="704"/>
        <v>29</v>
      </c>
      <c r="Q3776" s="8">
        <f t="shared" si="705"/>
        <v>150.00000000000003</v>
      </c>
      <c r="R3776" s="8">
        <f t="shared" si="706"/>
        <v>707.10678118654755</v>
      </c>
      <c r="S3776" s="8">
        <f t="shared" si="707"/>
        <v>708</v>
      </c>
      <c r="T3776" t="s">
        <v>175</v>
      </c>
    </row>
    <row r="3777" spans="1:20" x14ac:dyDescent="0.35">
      <c r="A3777" s="18" t="s">
        <v>7586</v>
      </c>
      <c r="B3777" s="18" t="s">
        <v>7587</v>
      </c>
      <c r="C3777" s="19">
        <v>15</v>
      </c>
      <c r="D3777" s="20">
        <f t="shared" si="696"/>
        <v>1.6272935965537028E-6</v>
      </c>
      <c r="E3777" s="10">
        <f>SUM($C$5:C3777)/SUM($C$5:$C$3941)</f>
        <v>0.9998788534160501</v>
      </c>
      <c r="F3777" t="str">
        <f t="shared" si="697"/>
        <v>C</v>
      </c>
      <c r="G3777" s="21">
        <v>1.25</v>
      </c>
      <c r="H3777" s="22">
        <f t="shared" si="698"/>
        <v>0.75</v>
      </c>
      <c r="I3777" s="23">
        <v>0.23076923076923081</v>
      </c>
      <c r="J3777" s="23">
        <v>1.664100588675687</v>
      </c>
      <c r="K3777" s="24">
        <f t="shared" si="699"/>
        <v>7.2111025509279756</v>
      </c>
      <c r="L3777" t="str">
        <f t="shared" si="700"/>
        <v>Z</v>
      </c>
      <c r="M3777" s="10">
        <f t="shared" si="701"/>
        <v>0.9</v>
      </c>
      <c r="N3777" s="24">
        <f t="shared" si="702"/>
        <v>1.2815515655446006</v>
      </c>
      <c r="O3777" s="25">
        <f t="shared" si="703"/>
        <v>3.0159952801787542</v>
      </c>
      <c r="P3777" s="8">
        <f t="shared" si="704"/>
        <v>4</v>
      </c>
      <c r="Q3777" s="8">
        <f t="shared" si="705"/>
        <v>12.000000000000002</v>
      </c>
      <c r="R3777" s="8">
        <f t="shared" si="706"/>
        <v>56.568542494923804</v>
      </c>
      <c r="S3777" s="8">
        <f t="shared" si="707"/>
        <v>57</v>
      </c>
      <c r="T3777" t="s">
        <v>62</v>
      </c>
    </row>
    <row r="3778" spans="1:20" x14ac:dyDescent="0.35">
      <c r="A3778" s="18" t="s">
        <v>7588</v>
      </c>
      <c r="B3778" s="18" t="s">
        <v>7589</v>
      </c>
      <c r="C3778" s="19">
        <v>15</v>
      </c>
      <c r="D3778" s="20">
        <f t="shared" si="696"/>
        <v>1.6272935965537028E-6</v>
      </c>
      <c r="E3778" s="10">
        <f>SUM($C$5:C3778)/SUM($C$5:$C$3941)</f>
        <v>0.99988048070964664</v>
      </c>
      <c r="F3778" t="str">
        <f t="shared" si="697"/>
        <v>C</v>
      </c>
      <c r="G3778" s="21">
        <v>3.75</v>
      </c>
      <c r="H3778" s="22">
        <f t="shared" si="698"/>
        <v>2.25</v>
      </c>
      <c r="I3778" s="23">
        <v>7.6923076923076927E-2</v>
      </c>
      <c r="J3778" s="23">
        <v>0.33408662996258731</v>
      </c>
      <c r="K3778" s="24">
        <f t="shared" si="699"/>
        <v>4.3431261895136348</v>
      </c>
      <c r="L3778" t="str">
        <f t="shared" si="700"/>
        <v>Z</v>
      </c>
      <c r="M3778" s="10">
        <f t="shared" si="701"/>
        <v>0.9</v>
      </c>
      <c r="N3778" s="24">
        <f t="shared" si="702"/>
        <v>1.2815515655446006</v>
      </c>
      <c r="O3778" s="25">
        <f t="shared" si="703"/>
        <v>0.60549446709820187</v>
      </c>
      <c r="P3778" s="8">
        <f t="shared" si="704"/>
        <v>1</v>
      </c>
      <c r="Q3778" s="8">
        <f t="shared" si="705"/>
        <v>4</v>
      </c>
      <c r="R3778" s="8">
        <f t="shared" si="706"/>
        <v>18.856180831641268</v>
      </c>
      <c r="S3778" s="8">
        <f t="shared" si="707"/>
        <v>19</v>
      </c>
      <c r="T3778" t="s">
        <v>62</v>
      </c>
    </row>
    <row r="3779" spans="1:20" x14ac:dyDescent="0.35">
      <c r="A3779" s="18" t="s">
        <v>7590</v>
      </c>
      <c r="B3779" s="18" t="s">
        <v>7591</v>
      </c>
      <c r="C3779" s="19">
        <v>14.85</v>
      </c>
      <c r="D3779" s="20">
        <f t="shared" si="696"/>
        <v>1.6110206605881658E-6</v>
      </c>
      <c r="E3779" s="10">
        <f>SUM($C$5:C3779)/SUM($C$5:$C$3941)</f>
        <v>0.99988209173030718</v>
      </c>
      <c r="F3779" t="str">
        <f t="shared" si="697"/>
        <v>C</v>
      </c>
      <c r="G3779" s="21">
        <v>4.95</v>
      </c>
      <c r="H3779" s="22">
        <f t="shared" si="698"/>
        <v>2.97</v>
      </c>
      <c r="I3779" s="23">
        <v>5.7692307692307702E-2</v>
      </c>
      <c r="J3779" s="23">
        <v>0.30764516984328472</v>
      </c>
      <c r="K3779" s="24">
        <f t="shared" si="699"/>
        <v>5.3325162772836006</v>
      </c>
      <c r="L3779" t="str">
        <f t="shared" si="700"/>
        <v>Z</v>
      </c>
      <c r="M3779" s="10">
        <f t="shared" si="701"/>
        <v>0.9</v>
      </c>
      <c r="N3779" s="24">
        <f t="shared" si="702"/>
        <v>1.2815515655446006</v>
      </c>
      <c r="O3779" s="25">
        <f t="shared" si="703"/>
        <v>0.55757229252321705</v>
      </c>
      <c r="P3779" s="8">
        <f t="shared" si="704"/>
        <v>1</v>
      </c>
      <c r="Q3779" s="8">
        <f t="shared" si="705"/>
        <v>3.0000000000000004</v>
      </c>
      <c r="R3779" s="8">
        <f t="shared" si="706"/>
        <v>14.21338109037403</v>
      </c>
      <c r="S3779" s="8">
        <f t="shared" si="707"/>
        <v>15</v>
      </c>
      <c r="T3779" t="s">
        <v>62</v>
      </c>
    </row>
    <row r="3780" spans="1:20" x14ac:dyDescent="0.35">
      <c r="A3780" s="18" t="s">
        <v>7592</v>
      </c>
      <c r="B3780" s="18" t="s">
        <v>7593</v>
      </c>
      <c r="C3780" s="19">
        <v>14.85</v>
      </c>
      <c r="D3780" s="20">
        <f t="shared" si="696"/>
        <v>1.6110206605881658E-6</v>
      </c>
      <c r="E3780" s="10">
        <f>SUM($C$5:C3780)/SUM($C$5:$C$3941)</f>
        <v>0.99988370275096772</v>
      </c>
      <c r="F3780" t="str">
        <f t="shared" si="697"/>
        <v>C</v>
      </c>
      <c r="G3780" s="21">
        <v>1.65</v>
      </c>
      <c r="H3780" s="22">
        <f t="shared" si="698"/>
        <v>0.98999999999999988</v>
      </c>
      <c r="I3780" s="23">
        <v>0.1730769230769231</v>
      </c>
      <c r="J3780" s="23">
        <v>1.2480754415067661</v>
      </c>
      <c r="K3780" s="24">
        <f t="shared" si="699"/>
        <v>7.2111025509279809</v>
      </c>
      <c r="L3780" t="str">
        <f t="shared" si="700"/>
        <v>Z</v>
      </c>
      <c r="M3780" s="10">
        <f t="shared" si="701"/>
        <v>0.9</v>
      </c>
      <c r="N3780" s="24">
        <f t="shared" si="702"/>
        <v>1.2815515655446006</v>
      </c>
      <c r="O3780" s="25">
        <f t="shared" si="703"/>
        <v>2.2619964601340672</v>
      </c>
      <c r="P3780" s="8">
        <f t="shared" si="704"/>
        <v>3</v>
      </c>
      <c r="Q3780" s="8">
        <f t="shared" si="705"/>
        <v>9.0000000000000018</v>
      </c>
      <c r="R3780" s="8">
        <f t="shared" si="706"/>
        <v>42.640143271122099</v>
      </c>
      <c r="S3780" s="8">
        <f t="shared" si="707"/>
        <v>43</v>
      </c>
      <c r="T3780" t="s">
        <v>175</v>
      </c>
    </row>
    <row r="3781" spans="1:20" x14ac:dyDescent="0.35">
      <c r="A3781" s="18" t="s">
        <v>7594</v>
      </c>
      <c r="B3781" s="18" t="s">
        <v>7595</v>
      </c>
      <c r="C3781" s="19">
        <v>14.85</v>
      </c>
      <c r="D3781" s="20">
        <f t="shared" ref="D3781:D3844" si="708">C3781/SUM($C$5:$C$3941)</f>
        <v>1.6110206605881658E-6</v>
      </c>
      <c r="E3781" s="10">
        <f>SUM($C$5:C3781)/SUM($C$5:$C$3941)</f>
        <v>0.99988531377162826</v>
      </c>
      <c r="F3781" t="str">
        <f t="shared" ref="F3781:F3844" si="709">IF(E3781-D3781&lt;CutA,"A",IF(E3781-D3781&lt;CutB,"B","C"))</f>
        <v>C</v>
      </c>
      <c r="G3781" s="21">
        <v>1.65</v>
      </c>
      <c r="H3781" s="22">
        <f t="shared" ref="H3781:H3844" si="710">G3781*CostRatio</f>
        <v>0.98999999999999988</v>
      </c>
      <c r="I3781" s="23">
        <v>0.1730769230769231</v>
      </c>
      <c r="J3781" s="23">
        <v>0.58481281892799153</v>
      </c>
      <c r="K3781" s="24">
        <f t="shared" ref="K3781:K3844" si="711">IF(I3781&gt;0,J3781/I3781,0)</f>
        <v>3.3789185093617284</v>
      </c>
      <c r="L3781" t="str">
        <f t="shared" ref="L3781:L3844" si="712">IF(K3781&lt;=CutX,"X",IF(K3781&lt;=CutY,"Y","Z"))</f>
        <v>Z</v>
      </c>
      <c r="M3781" s="10">
        <f t="shared" ref="M3781:M3844" si="713">_xlfn.XLOOKUP(F3781,TargetClass,TargetLevel)</f>
        <v>0.9</v>
      </c>
      <c r="N3781" s="24">
        <f t="shared" ref="N3781:N3844" si="714">_xlfn.NORM.S.INV(M3781)</f>
        <v>1.2815515655446006</v>
      </c>
      <c r="O3781" s="25">
        <f t="shared" ref="O3781:O3844" si="715">N3781*J3781*SQRT(LeadTime)</f>
        <v>1.0599075041963082</v>
      </c>
      <c r="P3781" s="8">
        <f t="shared" ref="P3781:P3844" si="716">ROUNDUP(ROUND(I3781*LeadTime+O3781,6),0)</f>
        <v>2</v>
      </c>
      <c r="Q3781" s="8">
        <f t="shared" ref="Q3781:Q3844" si="717">I3781*WeeksPerYear</f>
        <v>9.0000000000000018</v>
      </c>
      <c r="R3781" s="8">
        <f t="shared" ref="R3781:R3844" si="718">SQRT(2*Q3781*OrderCost/(HoldingRate*H3781))</f>
        <v>42.640143271122099</v>
      </c>
      <c r="S3781" s="8">
        <f t="shared" ref="S3781:S3844" si="719">MAX(ROUNDUP(ROUND(R3781,6),0),ROUNDUP(ROUND(I3781,6),0))</f>
        <v>43</v>
      </c>
      <c r="T3781" t="s">
        <v>62</v>
      </c>
    </row>
    <row r="3782" spans="1:20" x14ac:dyDescent="0.35">
      <c r="A3782" s="18" t="s">
        <v>7596</v>
      </c>
      <c r="B3782" s="18" t="s">
        <v>7597</v>
      </c>
      <c r="C3782" s="19">
        <v>14.79</v>
      </c>
      <c r="D3782" s="20">
        <f t="shared" si="708"/>
        <v>1.6045114862019509E-6</v>
      </c>
      <c r="E3782" s="10">
        <f>SUM($C$5:C3782)/SUM($C$5:$C$3941)</f>
        <v>0.99988691828311438</v>
      </c>
      <c r="F3782" t="str">
        <f t="shared" si="709"/>
        <v>C</v>
      </c>
      <c r="G3782" s="21">
        <v>2.9580000000000002</v>
      </c>
      <c r="H3782" s="22">
        <f t="shared" si="710"/>
        <v>1.7748000000000002</v>
      </c>
      <c r="I3782" s="23">
        <v>9.6153846153846159E-2</v>
      </c>
      <c r="J3782" s="23">
        <v>0.35753049422202088</v>
      </c>
      <c r="K3782" s="24">
        <f t="shared" si="711"/>
        <v>3.7183171399090171</v>
      </c>
      <c r="L3782" t="str">
        <f t="shared" si="712"/>
        <v>Z</v>
      </c>
      <c r="M3782" s="10">
        <f t="shared" si="713"/>
        <v>0.9</v>
      </c>
      <c r="N3782" s="24">
        <f t="shared" si="714"/>
        <v>1.2815515655446006</v>
      </c>
      <c r="O3782" s="25">
        <f t="shared" si="715"/>
        <v>0.64798383609233967</v>
      </c>
      <c r="P3782" s="8">
        <f t="shared" si="716"/>
        <v>1</v>
      </c>
      <c r="Q3782" s="8">
        <f t="shared" si="717"/>
        <v>5</v>
      </c>
      <c r="R3782" s="8">
        <f t="shared" si="718"/>
        <v>23.736970495661875</v>
      </c>
      <c r="S3782" s="8">
        <f t="shared" si="719"/>
        <v>24</v>
      </c>
      <c r="T3782" t="s">
        <v>62</v>
      </c>
    </row>
    <row r="3783" spans="1:20" x14ac:dyDescent="0.35">
      <c r="A3783" s="18" t="s">
        <v>7598</v>
      </c>
      <c r="B3783" s="18" t="s">
        <v>7599</v>
      </c>
      <c r="C3783" s="19">
        <v>14.78</v>
      </c>
      <c r="D3783" s="20">
        <f t="shared" si="708"/>
        <v>1.6034266238042486E-6</v>
      </c>
      <c r="E3783" s="10">
        <f>SUM($C$5:C3783)/SUM($C$5:$C$3941)</f>
        <v>0.99988852170973808</v>
      </c>
      <c r="F3783" t="str">
        <f t="shared" si="709"/>
        <v>C</v>
      </c>
      <c r="G3783" s="21">
        <v>2.956</v>
      </c>
      <c r="H3783" s="22">
        <f t="shared" si="710"/>
        <v>1.7735999999999998</v>
      </c>
      <c r="I3783" s="23">
        <v>9.6153846153846159E-2</v>
      </c>
      <c r="J3783" s="23">
        <v>0.35753049422202088</v>
      </c>
      <c r="K3783" s="24">
        <f t="shared" si="711"/>
        <v>3.7183171399090171</v>
      </c>
      <c r="L3783" t="str">
        <f t="shared" si="712"/>
        <v>Z</v>
      </c>
      <c r="M3783" s="10">
        <f t="shared" si="713"/>
        <v>0.9</v>
      </c>
      <c r="N3783" s="24">
        <f t="shared" si="714"/>
        <v>1.2815515655446006</v>
      </c>
      <c r="O3783" s="25">
        <f t="shared" si="715"/>
        <v>0.64798383609233967</v>
      </c>
      <c r="P3783" s="8">
        <f t="shared" si="716"/>
        <v>1</v>
      </c>
      <c r="Q3783" s="8">
        <f t="shared" si="717"/>
        <v>5</v>
      </c>
      <c r="R3783" s="8">
        <f t="shared" si="718"/>
        <v>23.744999236123387</v>
      </c>
      <c r="S3783" s="8">
        <f t="shared" si="719"/>
        <v>24</v>
      </c>
      <c r="T3783" t="s">
        <v>62</v>
      </c>
    </row>
    <row r="3784" spans="1:20" x14ac:dyDescent="0.35">
      <c r="A3784" s="18" t="s">
        <v>7600</v>
      </c>
      <c r="B3784" s="18" t="s">
        <v>7601</v>
      </c>
      <c r="C3784" s="19">
        <v>14.59</v>
      </c>
      <c r="D3784" s="20">
        <f t="shared" si="708"/>
        <v>1.5828142382479017E-6</v>
      </c>
      <c r="E3784" s="10">
        <f>SUM($C$5:C3784)/SUM($C$5:$C$3941)</f>
        <v>0.99989010452397631</v>
      </c>
      <c r="F3784" t="str">
        <f t="shared" si="709"/>
        <v>C</v>
      </c>
      <c r="G3784" s="21">
        <v>7.2949999999999999</v>
      </c>
      <c r="H3784" s="22">
        <f t="shared" si="710"/>
        <v>4.3769999999999998</v>
      </c>
      <c r="I3784" s="23">
        <v>3.8461538461538457E-2</v>
      </c>
      <c r="J3784" s="23">
        <v>0.19418390934515439</v>
      </c>
      <c r="K3784" s="24">
        <f t="shared" si="711"/>
        <v>5.0487816429740144</v>
      </c>
      <c r="L3784" t="str">
        <f t="shared" si="712"/>
        <v>Z</v>
      </c>
      <c r="M3784" s="10">
        <f t="shared" si="713"/>
        <v>0.9</v>
      </c>
      <c r="N3784" s="24">
        <f t="shared" si="714"/>
        <v>1.2815515655446006</v>
      </c>
      <c r="O3784" s="25">
        <f t="shared" si="715"/>
        <v>0.35193651036306572</v>
      </c>
      <c r="P3784" s="8">
        <f t="shared" si="716"/>
        <v>1</v>
      </c>
      <c r="Q3784" s="8">
        <f t="shared" si="717"/>
        <v>1.9999999999999998</v>
      </c>
      <c r="R3784" s="8">
        <f t="shared" si="718"/>
        <v>9.5596440628393236</v>
      </c>
      <c r="S3784" s="8">
        <f t="shared" si="719"/>
        <v>10</v>
      </c>
      <c r="T3784" t="s">
        <v>62</v>
      </c>
    </row>
    <row r="3785" spans="1:20" x14ac:dyDescent="0.35">
      <c r="A3785" s="18" t="s">
        <v>7602</v>
      </c>
      <c r="B3785" s="18" t="s">
        <v>7603</v>
      </c>
      <c r="C3785" s="19">
        <v>14.28</v>
      </c>
      <c r="D3785" s="20">
        <f t="shared" si="708"/>
        <v>1.5491835039191251E-6</v>
      </c>
      <c r="E3785" s="10">
        <f>SUM($C$5:C3785)/SUM($C$5:$C$3941)</f>
        <v>0.99989165370748012</v>
      </c>
      <c r="F3785" t="str">
        <f t="shared" si="709"/>
        <v>C</v>
      </c>
      <c r="G3785" s="21">
        <v>0.42</v>
      </c>
      <c r="H3785" s="22">
        <f t="shared" si="710"/>
        <v>0.252</v>
      </c>
      <c r="I3785" s="23">
        <v>0.65384615384615385</v>
      </c>
      <c r="J3785" s="23">
        <v>1.8774682095385939</v>
      </c>
      <c r="K3785" s="24">
        <f t="shared" si="711"/>
        <v>2.8714219675296144</v>
      </c>
      <c r="L3785" t="str">
        <f t="shared" si="712"/>
        <v>Z</v>
      </c>
      <c r="M3785" s="10">
        <f t="shared" si="713"/>
        <v>0.9</v>
      </c>
      <c r="N3785" s="24">
        <f t="shared" si="714"/>
        <v>1.2815515655446006</v>
      </c>
      <c r="O3785" s="25">
        <f t="shared" si="715"/>
        <v>3.4027001115120661</v>
      </c>
      <c r="P3785" s="8">
        <f t="shared" si="716"/>
        <v>5</v>
      </c>
      <c r="Q3785" s="8">
        <f t="shared" si="717"/>
        <v>34</v>
      </c>
      <c r="R3785" s="8">
        <f t="shared" si="718"/>
        <v>164.26846010152704</v>
      </c>
      <c r="S3785" s="8">
        <f t="shared" si="719"/>
        <v>165</v>
      </c>
      <c r="T3785" t="s">
        <v>62</v>
      </c>
    </row>
    <row r="3786" spans="1:20" x14ac:dyDescent="0.35">
      <c r="A3786" s="18" t="s">
        <v>7604</v>
      </c>
      <c r="B3786" s="18" t="s">
        <v>7605</v>
      </c>
      <c r="C3786" s="19">
        <v>13.9</v>
      </c>
      <c r="D3786" s="20">
        <f t="shared" si="708"/>
        <v>1.5079587328064313E-6</v>
      </c>
      <c r="E3786" s="10">
        <f>SUM($C$5:C3786)/SUM($C$5:$C$3941)</f>
        <v>0.999893161666213</v>
      </c>
      <c r="F3786" t="str">
        <f t="shared" si="709"/>
        <v>C</v>
      </c>
      <c r="G3786" s="21">
        <v>6.95</v>
      </c>
      <c r="H3786" s="22">
        <f t="shared" si="710"/>
        <v>4.17</v>
      </c>
      <c r="I3786" s="23">
        <v>3.8461538461538457E-2</v>
      </c>
      <c r="J3786" s="23">
        <v>0.27735009811261457</v>
      </c>
      <c r="K3786" s="24">
        <f t="shared" si="711"/>
        <v>7.21110255092798</v>
      </c>
      <c r="L3786" t="str">
        <f t="shared" si="712"/>
        <v>Z</v>
      </c>
      <c r="M3786" s="10">
        <f t="shared" si="713"/>
        <v>0.9</v>
      </c>
      <c r="N3786" s="24">
        <f t="shared" si="714"/>
        <v>1.2815515655446006</v>
      </c>
      <c r="O3786" s="25">
        <f t="shared" si="715"/>
        <v>0.50266588002979251</v>
      </c>
      <c r="P3786" s="8">
        <f t="shared" si="716"/>
        <v>1</v>
      </c>
      <c r="Q3786" s="8">
        <f t="shared" si="717"/>
        <v>1.9999999999999998</v>
      </c>
      <c r="R3786" s="8">
        <f t="shared" si="718"/>
        <v>9.7940421374878355</v>
      </c>
      <c r="S3786" s="8">
        <f t="shared" si="719"/>
        <v>10</v>
      </c>
      <c r="T3786" t="s">
        <v>175</v>
      </c>
    </row>
    <row r="3787" spans="1:20" x14ac:dyDescent="0.35">
      <c r="A3787" s="18" t="s">
        <v>7606</v>
      </c>
      <c r="B3787" s="18" t="s">
        <v>7607</v>
      </c>
      <c r="C3787" s="19">
        <v>13.75</v>
      </c>
      <c r="D3787" s="20">
        <f t="shared" si="708"/>
        <v>1.4916857968408943E-6</v>
      </c>
      <c r="E3787" s="10">
        <f>SUM($C$5:C3787)/SUM($C$5:$C$3941)</f>
        <v>0.99989465335200989</v>
      </c>
      <c r="F3787" t="str">
        <f t="shared" si="709"/>
        <v>C</v>
      </c>
      <c r="G3787" s="21">
        <v>1.25</v>
      </c>
      <c r="H3787" s="22">
        <f t="shared" si="710"/>
        <v>0.75</v>
      </c>
      <c r="I3787" s="23">
        <v>0.21153846153846151</v>
      </c>
      <c r="J3787" s="23">
        <v>0.72318843208089678</v>
      </c>
      <c r="K3787" s="24">
        <f t="shared" si="711"/>
        <v>3.418708951655149</v>
      </c>
      <c r="L3787" t="str">
        <f t="shared" si="712"/>
        <v>Z</v>
      </c>
      <c r="M3787" s="10">
        <f t="shared" si="713"/>
        <v>0.9</v>
      </c>
      <c r="N3787" s="24">
        <f t="shared" si="714"/>
        <v>1.2815515655446006</v>
      </c>
      <c r="O3787" s="25">
        <f t="shared" si="715"/>
        <v>1.3106977502914245</v>
      </c>
      <c r="P3787" s="8">
        <f t="shared" si="716"/>
        <v>2</v>
      </c>
      <c r="Q3787" s="8">
        <f t="shared" si="717"/>
        <v>10.999999999999998</v>
      </c>
      <c r="R3787" s="8">
        <f t="shared" si="718"/>
        <v>54.160256030906396</v>
      </c>
      <c r="S3787" s="8">
        <f t="shared" si="719"/>
        <v>55</v>
      </c>
      <c r="T3787" t="s">
        <v>175</v>
      </c>
    </row>
    <row r="3788" spans="1:20" x14ac:dyDescent="0.35">
      <c r="A3788" s="18" t="s">
        <v>7608</v>
      </c>
      <c r="B3788" s="18" t="s">
        <v>7609</v>
      </c>
      <c r="C3788" s="19">
        <v>13.65</v>
      </c>
      <c r="D3788" s="20">
        <f t="shared" si="708"/>
        <v>1.4808371728638697E-6</v>
      </c>
      <c r="E3788" s="10">
        <f>SUM($C$5:C3788)/SUM($C$5:$C$3941)</f>
        <v>0.99989613418918277</v>
      </c>
      <c r="F3788" t="str">
        <f t="shared" si="709"/>
        <v>C</v>
      </c>
      <c r="G3788" s="21">
        <v>1.95</v>
      </c>
      <c r="H3788" s="22">
        <f t="shared" si="710"/>
        <v>1.17</v>
      </c>
      <c r="I3788" s="23">
        <v>0.13461538461538461</v>
      </c>
      <c r="J3788" s="23">
        <v>0.34464225008403487</v>
      </c>
      <c r="K3788" s="24">
        <f t="shared" si="711"/>
        <v>2.5601995720528308</v>
      </c>
      <c r="L3788" t="str">
        <f t="shared" si="712"/>
        <v>Z</v>
      </c>
      <c r="M3788" s="10">
        <f t="shared" si="713"/>
        <v>0.9</v>
      </c>
      <c r="N3788" s="24">
        <f t="shared" si="714"/>
        <v>1.2815515655446006</v>
      </c>
      <c r="O3788" s="25">
        <f t="shared" si="715"/>
        <v>0.62462534216806831</v>
      </c>
      <c r="P3788" s="8">
        <f t="shared" si="716"/>
        <v>1</v>
      </c>
      <c r="Q3788" s="8">
        <f t="shared" si="717"/>
        <v>7</v>
      </c>
      <c r="R3788" s="8">
        <f t="shared" si="718"/>
        <v>34.59163477751806</v>
      </c>
      <c r="S3788" s="8">
        <f t="shared" si="719"/>
        <v>35</v>
      </c>
      <c r="T3788" t="s">
        <v>175</v>
      </c>
    </row>
    <row r="3789" spans="1:20" x14ac:dyDescent="0.35">
      <c r="A3789" s="18" t="s">
        <v>7610</v>
      </c>
      <c r="B3789" s="18" t="s">
        <v>7611</v>
      </c>
      <c r="C3789" s="19">
        <v>13.65</v>
      </c>
      <c r="D3789" s="20">
        <f t="shared" si="708"/>
        <v>1.4808371728638697E-6</v>
      </c>
      <c r="E3789" s="10">
        <f>SUM($C$5:C3789)/SUM($C$5:$C$3941)</f>
        <v>0.99989761502635566</v>
      </c>
      <c r="F3789" t="str">
        <f t="shared" si="709"/>
        <v>C</v>
      </c>
      <c r="G3789" s="21">
        <v>1.95</v>
      </c>
      <c r="H3789" s="22">
        <f t="shared" si="710"/>
        <v>1.17</v>
      </c>
      <c r="I3789" s="23">
        <v>0.13461538461538461</v>
      </c>
      <c r="J3789" s="23">
        <v>0.44408293492545509</v>
      </c>
      <c r="K3789" s="24">
        <f t="shared" si="711"/>
        <v>3.2989018023033809</v>
      </c>
      <c r="L3789" t="str">
        <f t="shared" si="712"/>
        <v>Z</v>
      </c>
      <c r="M3789" s="10">
        <f t="shared" si="713"/>
        <v>0.9</v>
      </c>
      <c r="N3789" s="24">
        <f t="shared" si="714"/>
        <v>1.2815515655446006</v>
      </c>
      <c r="O3789" s="25">
        <f t="shared" si="715"/>
        <v>0.80485040679480502</v>
      </c>
      <c r="P3789" s="8">
        <f t="shared" si="716"/>
        <v>2</v>
      </c>
      <c r="Q3789" s="8">
        <f t="shared" si="717"/>
        <v>7</v>
      </c>
      <c r="R3789" s="8">
        <f t="shared" si="718"/>
        <v>34.59163477751806</v>
      </c>
      <c r="S3789" s="8">
        <f t="shared" si="719"/>
        <v>35</v>
      </c>
      <c r="T3789" t="s">
        <v>62</v>
      </c>
    </row>
    <row r="3790" spans="1:20" x14ac:dyDescent="0.35">
      <c r="A3790" s="18" t="s">
        <v>7612</v>
      </c>
      <c r="B3790" s="18" t="s">
        <v>7613</v>
      </c>
      <c r="C3790" s="19">
        <v>13.52</v>
      </c>
      <c r="D3790" s="20">
        <f t="shared" si="708"/>
        <v>1.4667339616937375E-6</v>
      </c>
      <c r="E3790" s="10">
        <f>SUM($C$5:C3790)/SUM($C$5:$C$3941)</f>
        <v>0.99989908176031728</v>
      </c>
      <c r="F3790" t="str">
        <f t="shared" si="709"/>
        <v>C</v>
      </c>
      <c r="G3790" s="21">
        <v>1.69</v>
      </c>
      <c r="H3790" s="22">
        <f t="shared" si="710"/>
        <v>1.014</v>
      </c>
      <c r="I3790" s="23">
        <v>0.15384615384615391</v>
      </c>
      <c r="J3790" s="23">
        <v>0.5003769318288821</v>
      </c>
      <c r="K3790" s="24">
        <f t="shared" si="711"/>
        <v>3.2524500568877324</v>
      </c>
      <c r="L3790" t="str">
        <f t="shared" si="712"/>
        <v>Z</v>
      </c>
      <c r="M3790" s="10">
        <f t="shared" si="713"/>
        <v>0.9</v>
      </c>
      <c r="N3790" s="24">
        <f t="shared" si="714"/>
        <v>1.2815515655446006</v>
      </c>
      <c r="O3790" s="25">
        <f t="shared" si="715"/>
        <v>0.90687694901137161</v>
      </c>
      <c r="P3790" s="8">
        <f t="shared" si="716"/>
        <v>2</v>
      </c>
      <c r="Q3790" s="8">
        <f t="shared" si="717"/>
        <v>8.0000000000000036</v>
      </c>
      <c r="R3790" s="8">
        <f t="shared" si="718"/>
        <v>39.722906114947875</v>
      </c>
      <c r="S3790" s="8">
        <f t="shared" si="719"/>
        <v>40</v>
      </c>
      <c r="T3790" t="s">
        <v>62</v>
      </c>
    </row>
    <row r="3791" spans="1:20" x14ac:dyDescent="0.35">
      <c r="A3791" s="18" t="s">
        <v>7614</v>
      </c>
      <c r="B3791" s="18" t="s">
        <v>7615</v>
      </c>
      <c r="C3791" s="19">
        <v>13.52</v>
      </c>
      <c r="D3791" s="20">
        <f t="shared" si="708"/>
        <v>1.4667339616937375E-6</v>
      </c>
      <c r="E3791" s="10">
        <f>SUM($C$5:C3791)/SUM($C$5:$C$3941)</f>
        <v>0.99990054849427901</v>
      </c>
      <c r="F3791" t="str">
        <f t="shared" si="709"/>
        <v>C</v>
      </c>
      <c r="G3791" s="21">
        <v>1.69</v>
      </c>
      <c r="H3791" s="22">
        <f t="shared" si="710"/>
        <v>1.014</v>
      </c>
      <c r="I3791" s="23">
        <v>0.15384615384615391</v>
      </c>
      <c r="J3791" s="23">
        <v>0.80158214591617727</v>
      </c>
      <c r="K3791" s="24">
        <f t="shared" si="711"/>
        <v>5.2102839484551504</v>
      </c>
      <c r="L3791" t="str">
        <f t="shared" si="712"/>
        <v>Z</v>
      </c>
      <c r="M3791" s="10">
        <f t="shared" si="713"/>
        <v>0.9</v>
      </c>
      <c r="N3791" s="24">
        <f t="shared" si="714"/>
        <v>1.2815515655446006</v>
      </c>
      <c r="O3791" s="25">
        <f t="shared" si="715"/>
        <v>1.4527775455464984</v>
      </c>
      <c r="P3791" s="8">
        <f t="shared" si="716"/>
        <v>2</v>
      </c>
      <c r="Q3791" s="8">
        <f t="shared" si="717"/>
        <v>8.0000000000000036</v>
      </c>
      <c r="R3791" s="8">
        <f t="shared" si="718"/>
        <v>39.722906114947875</v>
      </c>
      <c r="S3791" s="8">
        <f t="shared" si="719"/>
        <v>40</v>
      </c>
      <c r="T3791" t="s">
        <v>175</v>
      </c>
    </row>
    <row r="3792" spans="1:20" x14ac:dyDescent="0.35">
      <c r="A3792" s="18" t="s">
        <v>7616</v>
      </c>
      <c r="B3792" s="18" t="s">
        <v>7617</v>
      </c>
      <c r="C3792" s="19">
        <v>13.32</v>
      </c>
      <c r="D3792" s="20">
        <f t="shared" si="708"/>
        <v>1.4450367137396883E-6</v>
      </c>
      <c r="E3792" s="10">
        <f>SUM($C$5:C3792)/SUM($C$5:$C$3941)</f>
        <v>0.99990199353099274</v>
      </c>
      <c r="F3792" t="str">
        <f t="shared" si="709"/>
        <v>C</v>
      </c>
      <c r="G3792" s="21">
        <v>0.53280000000000005</v>
      </c>
      <c r="H3792" s="22">
        <f t="shared" si="710"/>
        <v>0.31968000000000002</v>
      </c>
      <c r="I3792" s="23">
        <v>0.48076923076923078</v>
      </c>
      <c r="J3792" s="23">
        <v>1.7319419522875219</v>
      </c>
      <c r="K3792" s="24">
        <f t="shared" si="711"/>
        <v>3.6024392607580453</v>
      </c>
      <c r="L3792" t="str">
        <f t="shared" si="712"/>
        <v>Z</v>
      </c>
      <c r="M3792" s="10">
        <f t="shared" si="713"/>
        <v>0.9</v>
      </c>
      <c r="N3792" s="24">
        <f t="shared" si="714"/>
        <v>1.2815515655446006</v>
      </c>
      <c r="O3792" s="25">
        <f t="shared" si="715"/>
        <v>3.1389501266865696</v>
      </c>
      <c r="P3792" s="8">
        <f t="shared" si="716"/>
        <v>5</v>
      </c>
      <c r="Q3792" s="8">
        <f t="shared" si="717"/>
        <v>25</v>
      </c>
      <c r="R3792" s="8">
        <f t="shared" si="718"/>
        <v>125.06254691409671</v>
      </c>
      <c r="S3792" s="8">
        <f t="shared" si="719"/>
        <v>126</v>
      </c>
      <c r="T3792" t="s">
        <v>175</v>
      </c>
    </row>
    <row r="3793" spans="1:20" x14ac:dyDescent="0.35">
      <c r="A3793" s="18" t="s">
        <v>7618</v>
      </c>
      <c r="B3793" s="18" t="s">
        <v>7619</v>
      </c>
      <c r="C3793" s="19">
        <v>13</v>
      </c>
      <c r="D3793" s="20">
        <f t="shared" si="708"/>
        <v>1.4103211170132092E-6</v>
      </c>
      <c r="E3793" s="10">
        <f>SUM($C$5:C3793)/SUM($C$5:$C$3941)</f>
        <v>0.99990340385210974</v>
      </c>
      <c r="F3793" t="str">
        <f t="shared" si="709"/>
        <v>C</v>
      </c>
      <c r="G3793" s="21">
        <v>3.25</v>
      </c>
      <c r="H3793" s="22">
        <f t="shared" si="710"/>
        <v>1.95</v>
      </c>
      <c r="I3793" s="23">
        <v>7.6923076923076927E-2</v>
      </c>
      <c r="J3793" s="23">
        <v>0.55470019622522915</v>
      </c>
      <c r="K3793" s="24">
        <f t="shared" si="711"/>
        <v>7.2111025509279782</v>
      </c>
      <c r="L3793" t="str">
        <f t="shared" si="712"/>
        <v>Z</v>
      </c>
      <c r="M3793" s="10">
        <f t="shared" si="713"/>
        <v>0.9</v>
      </c>
      <c r="N3793" s="24">
        <f t="shared" si="714"/>
        <v>1.2815515655446006</v>
      </c>
      <c r="O3793" s="25">
        <f t="shared" si="715"/>
        <v>1.005331760059585</v>
      </c>
      <c r="P3793" s="8">
        <f t="shared" si="716"/>
        <v>2</v>
      </c>
      <c r="Q3793" s="8">
        <f t="shared" si="717"/>
        <v>4</v>
      </c>
      <c r="R3793" s="8">
        <f t="shared" si="718"/>
        <v>20.254787341673332</v>
      </c>
      <c r="S3793" s="8">
        <f t="shared" si="719"/>
        <v>21</v>
      </c>
      <c r="T3793" t="s">
        <v>175</v>
      </c>
    </row>
    <row r="3794" spans="1:20" x14ac:dyDescent="0.35">
      <c r="A3794" s="18" t="s">
        <v>7620</v>
      </c>
      <c r="B3794" s="18" t="s">
        <v>7621</v>
      </c>
      <c r="C3794" s="19">
        <v>12.75</v>
      </c>
      <c r="D3794" s="20">
        <f t="shared" si="708"/>
        <v>1.3831995570706473E-6</v>
      </c>
      <c r="E3794" s="10">
        <f>SUM($C$5:C3794)/SUM($C$5:$C$3941)</f>
        <v>0.99990478705166685</v>
      </c>
      <c r="F3794" t="str">
        <f t="shared" si="709"/>
        <v>C</v>
      </c>
      <c r="G3794" s="21">
        <v>12.75</v>
      </c>
      <c r="H3794" s="22">
        <f t="shared" si="710"/>
        <v>7.6499999999999995</v>
      </c>
      <c r="I3794" s="23">
        <v>1.9230769230769228E-2</v>
      </c>
      <c r="J3794" s="23">
        <v>0.13867504905630729</v>
      </c>
      <c r="K3794" s="24">
        <f t="shared" si="711"/>
        <v>7.21110255092798</v>
      </c>
      <c r="L3794" t="str">
        <f t="shared" si="712"/>
        <v>Z</v>
      </c>
      <c r="M3794" s="10">
        <f t="shared" si="713"/>
        <v>0.9</v>
      </c>
      <c r="N3794" s="24">
        <f t="shared" si="714"/>
        <v>1.2815515655446006</v>
      </c>
      <c r="O3794" s="25">
        <f t="shared" si="715"/>
        <v>0.25133294001489626</v>
      </c>
      <c r="P3794" s="8">
        <f t="shared" si="716"/>
        <v>1</v>
      </c>
      <c r="Q3794" s="8">
        <f t="shared" si="717"/>
        <v>0.99999999999999989</v>
      </c>
      <c r="R3794" s="8">
        <f t="shared" si="718"/>
        <v>5.1130999256491361</v>
      </c>
      <c r="S3794" s="8">
        <f t="shared" si="719"/>
        <v>6</v>
      </c>
      <c r="T3794" t="s">
        <v>175</v>
      </c>
    </row>
    <row r="3795" spans="1:20" x14ac:dyDescent="0.35">
      <c r="A3795" s="18" t="s">
        <v>7622</v>
      </c>
      <c r="B3795" s="18" t="s">
        <v>7623</v>
      </c>
      <c r="C3795" s="19">
        <v>12.75</v>
      </c>
      <c r="D3795" s="20">
        <f t="shared" si="708"/>
        <v>1.3831995570706473E-6</v>
      </c>
      <c r="E3795" s="10">
        <f>SUM($C$5:C3795)/SUM($C$5:$C$3941)</f>
        <v>0.99990617025122386</v>
      </c>
      <c r="F3795" t="str">
        <f t="shared" si="709"/>
        <v>C</v>
      </c>
      <c r="G3795" s="21">
        <v>4.25</v>
      </c>
      <c r="H3795" s="22">
        <f t="shared" si="710"/>
        <v>2.5499999999999998</v>
      </c>
      <c r="I3795" s="23">
        <v>5.7692307692307702E-2</v>
      </c>
      <c r="J3795" s="23">
        <v>0.41602514716892169</v>
      </c>
      <c r="K3795" s="24">
        <f t="shared" si="711"/>
        <v>7.2111025509279747</v>
      </c>
      <c r="L3795" t="str">
        <f t="shared" si="712"/>
        <v>Z</v>
      </c>
      <c r="M3795" s="10">
        <f t="shared" si="713"/>
        <v>0.9</v>
      </c>
      <c r="N3795" s="24">
        <f t="shared" si="714"/>
        <v>1.2815515655446006</v>
      </c>
      <c r="O3795" s="25">
        <f t="shared" si="715"/>
        <v>0.75399882004468832</v>
      </c>
      <c r="P3795" s="8">
        <f t="shared" si="716"/>
        <v>1</v>
      </c>
      <c r="Q3795" s="8">
        <f t="shared" si="717"/>
        <v>3.0000000000000004</v>
      </c>
      <c r="R3795" s="8">
        <f t="shared" si="718"/>
        <v>15.339299776947412</v>
      </c>
      <c r="S3795" s="8">
        <f t="shared" si="719"/>
        <v>16</v>
      </c>
      <c r="T3795" t="s">
        <v>62</v>
      </c>
    </row>
    <row r="3796" spans="1:20" x14ac:dyDescent="0.35">
      <c r="A3796" s="18" t="s">
        <v>7624</v>
      </c>
      <c r="B3796" s="18" t="s">
        <v>7625</v>
      </c>
      <c r="C3796" s="19">
        <v>12.72</v>
      </c>
      <c r="D3796" s="20">
        <f t="shared" si="708"/>
        <v>1.3799449698775402E-6</v>
      </c>
      <c r="E3796" s="10">
        <f>SUM($C$5:C3796)/SUM($C$5:$C$3941)</f>
        <v>0.99990755019619382</v>
      </c>
      <c r="F3796" t="str">
        <f t="shared" si="709"/>
        <v>C</v>
      </c>
      <c r="G3796" s="21">
        <v>12.72</v>
      </c>
      <c r="H3796" s="22">
        <f t="shared" si="710"/>
        <v>7.6319999999999997</v>
      </c>
      <c r="I3796" s="23">
        <v>1.9230769230769228E-2</v>
      </c>
      <c r="J3796" s="23">
        <v>0.13867504905630729</v>
      </c>
      <c r="K3796" s="24">
        <f t="shared" si="711"/>
        <v>7.21110255092798</v>
      </c>
      <c r="L3796" t="str">
        <f t="shared" si="712"/>
        <v>Z</v>
      </c>
      <c r="M3796" s="10">
        <f t="shared" si="713"/>
        <v>0.9</v>
      </c>
      <c r="N3796" s="24">
        <f t="shared" si="714"/>
        <v>1.2815515655446006</v>
      </c>
      <c r="O3796" s="25">
        <f t="shared" si="715"/>
        <v>0.25133294001489626</v>
      </c>
      <c r="P3796" s="8">
        <f t="shared" si="716"/>
        <v>1</v>
      </c>
      <c r="Q3796" s="8">
        <f t="shared" si="717"/>
        <v>0.99999999999999989</v>
      </c>
      <c r="R3796" s="8">
        <f t="shared" si="718"/>
        <v>5.1191259736162591</v>
      </c>
      <c r="S3796" s="8">
        <f t="shared" si="719"/>
        <v>6</v>
      </c>
      <c r="T3796" t="s">
        <v>175</v>
      </c>
    </row>
    <row r="3797" spans="1:20" x14ac:dyDescent="0.35">
      <c r="A3797" s="18" t="s">
        <v>7626</v>
      </c>
      <c r="B3797" s="18" t="s">
        <v>7627</v>
      </c>
      <c r="C3797" s="19">
        <v>12.63</v>
      </c>
      <c r="D3797" s="20">
        <f t="shared" si="708"/>
        <v>1.3701812082982179E-6</v>
      </c>
      <c r="E3797" s="10">
        <f>SUM($C$5:C3797)/SUM($C$5:$C$3941)</f>
        <v>0.9999089203774022</v>
      </c>
      <c r="F3797" t="str">
        <f t="shared" si="709"/>
        <v>C</v>
      </c>
      <c r="G3797" s="21">
        <v>4.21</v>
      </c>
      <c r="H3797" s="22">
        <f t="shared" si="710"/>
        <v>2.5259999999999998</v>
      </c>
      <c r="I3797" s="23">
        <v>5.7692307692307702E-2</v>
      </c>
      <c r="J3797" s="23">
        <v>0.23543547789870939</v>
      </c>
      <c r="K3797" s="24">
        <f t="shared" si="711"/>
        <v>4.0808816169109621</v>
      </c>
      <c r="L3797" t="str">
        <f t="shared" si="712"/>
        <v>Z</v>
      </c>
      <c r="M3797" s="10">
        <f t="shared" si="713"/>
        <v>0.9</v>
      </c>
      <c r="N3797" s="24">
        <f t="shared" si="714"/>
        <v>1.2815515655446006</v>
      </c>
      <c r="O3797" s="25">
        <f t="shared" si="715"/>
        <v>0.42670034189112432</v>
      </c>
      <c r="P3797" s="8">
        <f t="shared" si="716"/>
        <v>1</v>
      </c>
      <c r="Q3797" s="8">
        <f t="shared" si="717"/>
        <v>3.0000000000000004</v>
      </c>
      <c r="R3797" s="8">
        <f t="shared" si="718"/>
        <v>15.411998287418847</v>
      </c>
      <c r="S3797" s="8">
        <f t="shared" si="719"/>
        <v>16</v>
      </c>
      <c r="T3797" t="s">
        <v>62</v>
      </c>
    </row>
    <row r="3798" spans="1:20" x14ac:dyDescent="0.35">
      <c r="A3798" s="18" t="s">
        <v>7628</v>
      </c>
      <c r="B3798" s="18" t="s">
        <v>7629</v>
      </c>
      <c r="C3798" s="19">
        <v>12.6</v>
      </c>
      <c r="D3798" s="20">
        <f t="shared" si="708"/>
        <v>1.3669266211051103E-6</v>
      </c>
      <c r="E3798" s="10">
        <f>SUM($C$5:C3798)/SUM($C$5:$C$3941)</f>
        <v>0.99991028730402332</v>
      </c>
      <c r="F3798" t="str">
        <f t="shared" si="709"/>
        <v>C</v>
      </c>
      <c r="G3798" s="21">
        <v>2.1</v>
      </c>
      <c r="H3798" s="22">
        <f t="shared" si="710"/>
        <v>1.26</v>
      </c>
      <c r="I3798" s="23">
        <v>0.1153846153846154</v>
      </c>
      <c r="J3798" s="23">
        <v>0.7044354199890458</v>
      </c>
      <c r="K3798" s="24">
        <f t="shared" si="711"/>
        <v>6.1051069732383958</v>
      </c>
      <c r="L3798" t="str">
        <f t="shared" si="712"/>
        <v>Z</v>
      </c>
      <c r="M3798" s="10">
        <f t="shared" si="713"/>
        <v>0.9</v>
      </c>
      <c r="N3798" s="24">
        <f t="shared" si="714"/>
        <v>1.2815515655446006</v>
      </c>
      <c r="O3798" s="25">
        <f t="shared" si="715"/>
        <v>1.2767100236221081</v>
      </c>
      <c r="P3798" s="8">
        <f t="shared" si="716"/>
        <v>2</v>
      </c>
      <c r="Q3798" s="8">
        <f t="shared" si="717"/>
        <v>6.0000000000000009</v>
      </c>
      <c r="R3798" s="8">
        <f t="shared" si="718"/>
        <v>30.860669992418384</v>
      </c>
      <c r="S3798" s="8">
        <f t="shared" si="719"/>
        <v>31</v>
      </c>
      <c r="T3798" t="s">
        <v>62</v>
      </c>
    </row>
    <row r="3799" spans="1:20" x14ac:dyDescent="0.35">
      <c r="A3799" s="18" t="s">
        <v>7630</v>
      </c>
      <c r="B3799" s="18" t="s">
        <v>7631</v>
      </c>
      <c r="C3799" s="19">
        <v>12.5</v>
      </c>
      <c r="D3799" s="20">
        <f t="shared" si="708"/>
        <v>1.3560779971280857E-6</v>
      </c>
      <c r="E3799" s="10">
        <f>SUM($C$5:C3799)/SUM($C$5:$C$3941)</f>
        <v>0.99991164338202043</v>
      </c>
      <c r="F3799" t="str">
        <f t="shared" si="709"/>
        <v>C</v>
      </c>
      <c r="G3799" s="21">
        <v>1.25</v>
      </c>
      <c r="H3799" s="22">
        <f t="shared" si="710"/>
        <v>0.75</v>
      </c>
      <c r="I3799" s="23">
        <v>0.19230769230769229</v>
      </c>
      <c r="J3799" s="23">
        <v>1.010502913782636</v>
      </c>
      <c r="K3799" s="24">
        <f t="shared" si="711"/>
        <v>5.2546151516697082</v>
      </c>
      <c r="L3799" t="str">
        <f t="shared" si="712"/>
        <v>Z</v>
      </c>
      <c r="M3799" s="10">
        <f t="shared" si="713"/>
        <v>0.9</v>
      </c>
      <c r="N3799" s="24">
        <f t="shared" si="714"/>
        <v>1.2815515655446006</v>
      </c>
      <c r="O3799" s="25">
        <f t="shared" si="715"/>
        <v>1.831422955628353</v>
      </c>
      <c r="P3799" s="8">
        <f t="shared" si="716"/>
        <v>3</v>
      </c>
      <c r="Q3799" s="8">
        <f t="shared" si="717"/>
        <v>10</v>
      </c>
      <c r="R3799" s="8">
        <f t="shared" si="718"/>
        <v>51.639777949432222</v>
      </c>
      <c r="S3799" s="8">
        <f t="shared" si="719"/>
        <v>52</v>
      </c>
      <c r="T3799" t="s">
        <v>175</v>
      </c>
    </row>
    <row r="3800" spans="1:20" x14ac:dyDescent="0.35">
      <c r="A3800" s="18" t="s">
        <v>7632</v>
      </c>
      <c r="B3800" s="18" t="s">
        <v>7633</v>
      </c>
      <c r="C3800" s="19">
        <v>12.16</v>
      </c>
      <c r="D3800" s="20">
        <f t="shared" si="708"/>
        <v>1.3191926756062018E-6</v>
      </c>
      <c r="E3800" s="10">
        <f>SUM($C$5:C3800)/SUM($C$5:$C$3941)</f>
        <v>0.99991296257469608</v>
      </c>
      <c r="F3800" t="str">
        <f t="shared" si="709"/>
        <v>C</v>
      </c>
      <c r="G3800" s="21">
        <v>0.38</v>
      </c>
      <c r="H3800" s="22">
        <f t="shared" si="710"/>
        <v>0.22799999999999998</v>
      </c>
      <c r="I3800" s="23">
        <v>0.61538461538461542</v>
      </c>
      <c r="J3800" s="23">
        <v>2.001507727315528</v>
      </c>
      <c r="K3800" s="24">
        <f t="shared" si="711"/>
        <v>3.2524500568877328</v>
      </c>
      <c r="L3800" t="str">
        <f t="shared" si="712"/>
        <v>Z</v>
      </c>
      <c r="M3800" s="10">
        <f t="shared" si="713"/>
        <v>0.9</v>
      </c>
      <c r="N3800" s="24">
        <f t="shared" si="714"/>
        <v>1.2815515655446006</v>
      </c>
      <c r="O3800" s="25">
        <f t="shared" si="715"/>
        <v>3.627507796045486</v>
      </c>
      <c r="P3800" s="8">
        <f t="shared" si="716"/>
        <v>5</v>
      </c>
      <c r="Q3800" s="8">
        <f t="shared" si="717"/>
        <v>32</v>
      </c>
      <c r="R3800" s="8">
        <f t="shared" si="718"/>
        <v>167.54156331667821</v>
      </c>
      <c r="S3800" s="8">
        <f t="shared" si="719"/>
        <v>168</v>
      </c>
      <c r="T3800" t="s">
        <v>175</v>
      </c>
    </row>
    <row r="3801" spans="1:20" x14ac:dyDescent="0.35">
      <c r="A3801" s="18" t="s">
        <v>7634</v>
      </c>
      <c r="B3801" s="18" t="s">
        <v>7635</v>
      </c>
      <c r="C3801" s="19">
        <v>11.9</v>
      </c>
      <c r="D3801" s="20">
        <f t="shared" si="708"/>
        <v>1.2909862532659376E-6</v>
      </c>
      <c r="E3801" s="10">
        <f>SUM($C$5:C3801)/SUM($C$5:$C$3941)</f>
        <v>0.99991425356094932</v>
      </c>
      <c r="F3801" t="str">
        <f t="shared" si="709"/>
        <v>C</v>
      </c>
      <c r="G3801" s="21">
        <v>5.95</v>
      </c>
      <c r="H3801" s="22">
        <f t="shared" si="710"/>
        <v>3.57</v>
      </c>
      <c r="I3801" s="23">
        <v>3.8461538461538457E-2</v>
      </c>
      <c r="J3801" s="23">
        <v>0.19418390934515431</v>
      </c>
      <c r="K3801" s="24">
        <f t="shared" si="711"/>
        <v>5.0487816429740127</v>
      </c>
      <c r="L3801" t="str">
        <f t="shared" si="712"/>
        <v>Z</v>
      </c>
      <c r="M3801" s="10">
        <f t="shared" si="713"/>
        <v>0.9</v>
      </c>
      <c r="N3801" s="24">
        <f t="shared" si="714"/>
        <v>1.2815515655446006</v>
      </c>
      <c r="O3801" s="25">
        <f t="shared" si="715"/>
        <v>0.35193651036306556</v>
      </c>
      <c r="P3801" s="8">
        <f t="shared" si="716"/>
        <v>1</v>
      </c>
      <c r="Q3801" s="8">
        <f t="shared" si="717"/>
        <v>1.9999999999999998</v>
      </c>
      <c r="R3801" s="8">
        <f t="shared" si="718"/>
        <v>10.585122480499262</v>
      </c>
      <c r="S3801" s="8">
        <f t="shared" si="719"/>
        <v>11</v>
      </c>
      <c r="T3801" t="s">
        <v>175</v>
      </c>
    </row>
    <row r="3802" spans="1:20" x14ac:dyDescent="0.35">
      <c r="A3802" s="18" t="s">
        <v>7636</v>
      </c>
      <c r="B3802" s="18" t="s">
        <v>7637</v>
      </c>
      <c r="C3802" s="19">
        <v>11.9</v>
      </c>
      <c r="D3802" s="20">
        <f t="shared" si="708"/>
        <v>1.2909862532659376E-6</v>
      </c>
      <c r="E3802" s="10">
        <f>SUM($C$5:C3802)/SUM($C$5:$C$3941)</f>
        <v>0.99991554454720266</v>
      </c>
      <c r="F3802" t="str">
        <f t="shared" si="709"/>
        <v>C</v>
      </c>
      <c r="G3802" s="21">
        <v>5.95</v>
      </c>
      <c r="H3802" s="22">
        <f t="shared" si="710"/>
        <v>3.57</v>
      </c>
      <c r="I3802" s="23">
        <v>3.8461538461538457E-2</v>
      </c>
      <c r="J3802" s="23">
        <v>0.19418390934515431</v>
      </c>
      <c r="K3802" s="24">
        <f t="shared" si="711"/>
        <v>5.0487816429740127</v>
      </c>
      <c r="L3802" t="str">
        <f t="shared" si="712"/>
        <v>Z</v>
      </c>
      <c r="M3802" s="10">
        <f t="shared" si="713"/>
        <v>0.9</v>
      </c>
      <c r="N3802" s="24">
        <f t="shared" si="714"/>
        <v>1.2815515655446006</v>
      </c>
      <c r="O3802" s="25">
        <f t="shared" si="715"/>
        <v>0.35193651036306556</v>
      </c>
      <c r="P3802" s="8">
        <f t="shared" si="716"/>
        <v>1</v>
      </c>
      <c r="Q3802" s="8">
        <f t="shared" si="717"/>
        <v>1.9999999999999998</v>
      </c>
      <c r="R3802" s="8">
        <f t="shared" si="718"/>
        <v>10.585122480499262</v>
      </c>
      <c r="S3802" s="8">
        <f t="shared" si="719"/>
        <v>11</v>
      </c>
      <c r="T3802" t="s">
        <v>175</v>
      </c>
    </row>
    <row r="3803" spans="1:20" x14ac:dyDescent="0.35">
      <c r="A3803" s="18" t="s">
        <v>7638</v>
      </c>
      <c r="B3803" s="18" t="s">
        <v>7639</v>
      </c>
      <c r="C3803" s="19">
        <v>11.88</v>
      </c>
      <c r="D3803" s="20">
        <f t="shared" si="708"/>
        <v>1.2888165284705328E-6</v>
      </c>
      <c r="E3803" s="10">
        <f>SUM($C$5:C3803)/SUM($C$5:$C$3941)</f>
        <v>0.99991683336373116</v>
      </c>
      <c r="F3803" t="str">
        <f t="shared" si="709"/>
        <v>C</v>
      </c>
      <c r="G3803" s="21">
        <v>5.94</v>
      </c>
      <c r="H3803" s="22">
        <f t="shared" si="710"/>
        <v>3.5640000000000001</v>
      </c>
      <c r="I3803" s="23">
        <v>3.8461538461538457E-2</v>
      </c>
      <c r="J3803" s="23">
        <v>0.19418390934515431</v>
      </c>
      <c r="K3803" s="24">
        <f t="shared" si="711"/>
        <v>5.0487816429740127</v>
      </c>
      <c r="L3803" t="str">
        <f t="shared" si="712"/>
        <v>Z</v>
      </c>
      <c r="M3803" s="10">
        <f t="shared" si="713"/>
        <v>0.9</v>
      </c>
      <c r="N3803" s="24">
        <f t="shared" si="714"/>
        <v>1.2815515655446006</v>
      </c>
      <c r="O3803" s="25">
        <f t="shared" si="715"/>
        <v>0.35193651036306556</v>
      </c>
      <c r="P3803" s="8">
        <f t="shared" si="716"/>
        <v>1</v>
      </c>
      <c r="Q3803" s="8">
        <f t="shared" si="717"/>
        <v>1.9999999999999998</v>
      </c>
      <c r="R3803" s="8">
        <f t="shared" si="718"/>
        <v>10.59402876939547</v>
      </c>
      <c r="S3803" s="8">
        <f t="shared" si="719"/>
        <v>11</v>
      </c>
      <c r="T3803" t="s">
        <v>62</v>
      </c>
    </row>
    <row r="3804" spans="1:20" x14ac:dyDescent="0.35">
      <c r="A3804" s="18" t="s">
        <v>7640</v>
      </c>
      <c r="B3804" s="18" t="s">
        <v>7641</v>
      </c>
      <c r="C3804" s="19">
        <v>11.84</v>
      </c>
      <c r="D3804" s="20">
        <f t="shared" si="708"/>
        <v>1.2844770788797227E-6</v>
      </c>
      <c r="E3804" s="10">
        <f>SUM($C$5:C3804)/SUM($C$5:$C$3941)</f>
        <v>0.99991811784081008</v>
      </c>
      <c r="F3804" t="str">
        <f t="shared" si="709"/>
        <v>C</v>
      </c>
      <c r="G3804" s="21">
        <v>2.96</v>
      </c>
      <c r="H3804" s="22">
        <f t="shared" si="710"/>
        <v>1.776</v>
      </c>
      <c r="I3804" s="23">
        <v>7.6923076923076927E-2</v>
      </c>
      <c r="J3804" s="23">
        <v>0.26906911759852498</v>
      </c>
      <c r="K3804" s="24">
        <f t="shared" si="711"/>
        <v>3.4978985287808246</v>
      </c>
      <c r="L3804" t="str">
        <f t="shared" si="712"/>
        <v>Z</v>
      </c>
      <c r="M3804" s="10">
        <f t="shared" si="713"/>
        <v>0.9</v>
      </c>
      <c r="N3804" s="24">
        <f t="shared" si="714"/>
        <v>1.2815515655446006</v>
      </c>
      <c r="O3804" s="25">
        <f t="shared" si="715"/>
        <v>0.48765753358985625</v>
      </c>
      <c r="P3804" s="8">
        <f t="shared" si="716"/>
        <v>1</v>
      </c>
      <c r="Q3804" s="8">
        <f t="shared" si="717"/>
        <v>4</v>
      </c>
      <c r="R3804" s="8">
        <f t="shared" si="718"/>
        <v>21.223817998900444</v>
      </c>
      <c r="S3804" s="8">
        <f t="shared" si="719"/>
        <v>22</v>
      </c>
      <c r="T3804" t="s">
        <v>62</v>
      </c>
    </row>
    <row r="3805" spans="1:20" x14ac:dyDescent="0.35">
      <c r="A3805" s="18" t="s">
        <v>7642</v>
      </c>
      <c r="B3805" s="18" t="s">
        <v>7643</v>
      </c>
      <c r="C3805" s="19">
        <v>11.84</v>
      </c>
      <c r="D3805" s="20">
        <f t="shared" si="708"/>
        <v>1.2844770788797227E-6</v>
      </c>
      <c r="E3805" s="10">
        <f>SUM($C$5:C3805)/SUM($C$5:$C$3941)</f>
        <v>0.99991940231788889</v>
      </c>
      <c r="F3805" t="str">
        <f t="shared" si="709"/>
        <v>C</v>
      </c>
      <c r="G3805" s="21">
        <v>2.96</v>
      </c>
      <c r="H3805" s="22">
        <f t="shared" si="710"/>
        <v>1.776</v>
      </c>
      <c r="I3805" s="23">
        <v>7.6923076923076927E-2</v>
      </c>
      <c r="J3805" s="23">
        <v>0.26906911759852498</v>
      </c>
      <c r="K3805" s="24">
        <f t="shared" si="711"/>
        <v>3.4978985287808246</v>
      </c>
      <c r="L3805" t="str">
        <f t="shared" si="712"/>
        <v>Z</v>
      </c>
      <c r="M3805" s="10">
        <f t="shared" si="713"/>
        <v>0.9</v>
      </c>
      <c r="N3805" s="24">
        <f t="shared" si="714"/>
        <v>1.2815515655446006</v>
      </c>
      <c r="O3805" s="25">
        <f t="shared" si="715"/>
        <v>0.48765753358985625</v>
      </c>
      <c r="P3805" s="8">
        <f t="shared" si="716"/>
        <v>1</v>
      </c>
      <c r="Q3805" s="8">
        <f t="shared" si="717"/>
        <v>4</v>
      </c>
      <c r="R3805" s="8">
        <f t="shared" si="718"/>
        <v>21.223817998900444</v>
      </c>
      <c r="S3805" s="8">
        <f t="shared" si="719"/>
        <v>22</v>
      </c>
      <c r="T3805" t="s">
        <v>62</v>
      </c>
    </row>
    <row r="3806" spans="1:20" x14ac:dyDescent="0.35">
      <c r="A3806" s="18" t="s">
        <v>7644</v>
      </c>
      <c r="B3806" s="18" t="s">
        <v>7645</v>
      </c>
      <c r="C3806" s="19">
        <v>11.46</v>
      </c>
      <c r="D3806" s="20">
        <f t="shared" si="708"/>
        <v>1.2432523077670291E-6</v>
      </c>
      <c r="E3806" s="10">
        <f>SUM($C$5:C3806)/SUM($C$5:$C$3941)</f>
        <v>0.99992064557019678</v>
      </c>
      <c r="F3806" t="str">
        <f t="shared" si="709"/>
        <v>C</v>
      </c>
      <c r="G3806" s="21">
        <v>5.73</v>
      </c>
      <c r="H3806" s="22">
        <f t="shared" si="710"/>
        <v>3.4380000000000002</v>
      </c>
      <c r="I3806" s="23">
        <v>3.8461538461538457E-2</v>
      </c>
      <c r="J3806" s="23">
        <v>0.19418390934515431</v>
      </c>
      <c r="K3806" s="24">
        <f t="shared" si="711"/>
        <v>5.0487816429740127</v>
      </c>
      <c r="L3806" t="str">
        <f t="shared" si="712"/>
        <v>Z</v>
      </c>
      <c r="M3806" s="10">
        <f t="shared" si="713"/>
        <v>0.9</v>
      </c>
      <c r="N3806" s="24">
        <f t="shared" si="714"/>
        <v>1.2815515655446006</v>
      </c>
      <c r="O3806" s="25">
        <f t="shared" si="715"/>
        <v>0.35193651036306556</v>
      </c>
      <c r="P3806" s="8">
        <f t="shared" si="716"/>
        <v>1</v>
      </c>
      <c r="Q3806" s="8">
        <f t="shared" si="717"/>
        <v>1.9999999999999998</v>
      </c>
      <c r="R3806" s="8">
        <f t="shared" si="718"/>
        <v>10.786413361509558</v>
      </c>
      <c r="S3806" s="8">
        <f t="shared" si="719"/>
        <v>11</v>
      </c>
      <c r="T3806" t="s">
        <v>62</v>
      </c>
    </row>
    <row r="3807" spans="1:20" x14ac:dyDescent="0.35">
      <c r="A3807" s="18" t="s">
        <v>7646</v>
      </c>
      <c r="B3807" s="18" t="s">
        <v>7647</v>
      </c>
      <c r="C3807" s="19">
        <v>11.34</v>
      </c>
      <c r="D3807" s="20">
        <f t="shared" si="708"/>
        <v>1.2302339589945993E-6</v>
      </c>
      <c r="E3807" s="10">
        <f>SUM($C$5:C3807)/SUM($C$5:$C$3941)</f>
        <v>0.99992187580415581</v>
      </c>
      <c r="F3807" t="str">
        <f t="shared" si="709"/>
        <v>C</v>
      </c>
      <c r="G3807" s="21">
        <v>0.42</v>
      </c>
      <c r="H3807" s="22">
        <f t="shared" si="710"/>
        <v>0.252</v>
      </c>
      <c r="I3807" s="23">
        <v>0.51923076923076927</v>
      </c>
      <c r="J3807" s="23">
        <v>3.3342570364201141</v>
      </c>
      <c r="K3807" s="24">
        <f t="shared" si="711"/>
        <v>6.4215320701424412</v>
      </c>
      <c r="L3807" t="str">
        <f t="shared" si="712"/>
        <v>Z</v>
      </c>
      <c r="M3807" s="10">
        <f t="shared" si="713"/>
        <v>0.9</v>
      </c>
      <c r="N3807" s="24">
        <f t="shared" si="714"/>
        <v>1.2815515655446006</v>
      </c>
      <c r="O3807" s="25">
        <f t="shared" si="715"/>
        <v>6.0429661242705537</v>
      </c>
      <c r="P3807" s="8">
        <f t="shared" si="716"/>
        <v>8</v>
      </c>
      <c r="Q3807" s="8">
        <f t="shared" si="717"/>
        <v>27.000000000000004</v>
      </c>
      <c r="R3807" s="8">
        <f t="shared" si="718"/>
        <v>146.38501094227999</v>
      </c>
      <c r="S3807" s="8">
        <f t="shared" si="719"/>
        <v>147</v>
      </c>
      <c r="T3807" t="s">
        <v>62</v>
      </c>
    </row>
    <row r="3808" spans="1:20" x14ac:dyDescent="0.35">
      <c r="A3808" s="18" t="s">
        <v>7648</v>
      </c>
      <c r="B3808" s="18" t="s">
        <v>7649</v>
      </c>
      <c r="C3808" s="19">
        <v>11.25</v>
      </c>
      <c r="D3808" s="20">
        <f t="shared" si="708"/>
        <v>1.2204701974152772E-6</v>
      </c>
      <c r="E3808" s="10">
        <f>SUM($C$5:C3808)/SUM($C$5:$C$3941)</f>
        <v>0.99992309627435316</v>
      </c>
      <c r="F3808" t="str">
        <f t="shared" si="709"/>
        <v>C</v>
      </c>
      <c r="G3808" s="21">
        <v>3.75</v>
      </c>
      <c r="H3808" s="22">
        <f t="shared" si="710"/>
        <v>2.25</v>
      </c>
      <c r="I3808" s="23">
        <v>5.7692307692307702E-2</v>
      </c>
      <c r="J3808" s="23">
        <v>0.41602514716892169</v>
      </c>
      <c r="K3808" s="24">
        <f t="shared" si="711"/>
        <v>7.2111025509279747</v>
      </c>
      <c r="L3808" t="str">
        <f t="shared" si="712"/>
        <v>Z</v>
      </c>
      <c r="M3808" s="10">
        <f t="shared" si="713"/>
        <v>0.9</v>
      </c>
      <c r="N3808" s="24">
        <f t="shared" si="714"/>
        <v>1.2815515655446006</v>
      </c>
      <c r="O3808" s="25">
        <f t="shared" si="715"/>
        <v>0.75399882004468832</v>
      </c>
      <c r="P3808" s="8">
        <f t="shared" si="716"/>
        <v>1</v>
      </c>
      <c r="Q3808" s="8">
        <f t="shared" si="717"/>
        <v>3.0000000000000004</v>
      </c>
      <c r="R3808" s="8">
        <f t="shared" si="718"/>
        <v>16.329931618554522</v>
      </c>
      <c r="S3808" s="8">
        <f t="shared" si="719"/>
        <v>17</v>
      </c>
      <c r="T3808" t="s">
        <v>62</v>
      </c>
    </row>
    <row r="3809" spans="1:20" x14ac:dyDescent="0.35">
      <c r="A3809" s="18" t="s">
        <v>7650</v>
      </c>
      <c r="B3809" s="18" t="s">
        <v>7651</v>
      </c>
      <c r="C3809" s="19">
        <v>11.25</v>
      </c>
      <c r="D3809" s="20">
        <f t="shared" si="708"/>
        <v>1.2204701974152772E-6</v>
      </c>
      <c r="E3809" s="10">
        <f>SUM($C$5:C3809)/SUM($C$5:$C$3941)</f>
        <v>0.99992431674455062</v>
      </c>
      <c r="F3809" t="str">
        <f t="shared" si="709"/>
        <v>C</v>
      </c>
      <c r="G3809" s="21">
        <v>1.25</v>
      </c>
      <c r="H3809" s="22">
        <f t="shared" si="710"/>
        <v>0.75</v>
      </c>
      <c r="I3809" s="23">
        <v>0.1730769230769231</v>
      </c>
      <c r="J3809" s="23">
        <v>0.73354240815037586</v>
      </c>
      <c r="K3809" s="24">
        <f t="shared" si="711"/>
        <v>4.2382450248688377</v>
      </c>
      <c r="L3809" t="str">
        <f t="shared" si="712"/>
        <v>Z</v>
      </c>
      <c r="M3809" s="10">
        <f t="shared" si="713"/>
        <v>0.9</v>
      </c>
      <c r="N3809" s="24">
        <f t="shared" si="714"/>
        <v>1.2815515655446006</v>
      </c>
      <c r="O3809" s="25">
        <f t="shared" si="715"/>
        <v>1.3294631681809068</v>
      </c>
      <c r="P3809" s="8">
        <f t="shared" si="716"/>
        <v>2</v>
      </c>
      <c r="Q3809" s="8">
        <f t="shared" si="717"/>
        <v>9.0000000000000018</v>
      </c>
      <c r="R3809" s="8">
        <f t="shared" si="718"/>
        <v>48.989794855663568</v>
      </c>
      <c r="S3809" s="8">
        <f t="shared" si="719"/>
        <v>49</v>
      </c>
      <c r="T3809" t="s">
        <v>62</v>
      </c>
    </row>
    <row r="3810" spans="1:20" x14ac:dyDescent="0.35">
      <c r="A3810" s="18" t="s">
        <v>7652</v>
      </c>
      <c r="B3810" s="18" t="s">
        <v>7653</v>
      </c>
      <c r="C3810" s="19">
        <v>11.25</v>
      </c>
      <c r="D3810" s="20">
        <f t="shared" si="708"/>
        <v>1.2204701974152772E-6</v>
      </c>
      <c r="E3810" s="10">
        <f>SUM($C$5:C3810)/SUM($C$5:$C$3941)</f>
        <v>0.99992553721474797</v>
      </c>
      <c r="F3810" t="str">
        <f t="shared" si="709"/>
        <v>C</v>
      </c>
      <c r="G3810" s="21">
        <v>3.75</v>
      </c>
      <c r="H3810" s="22">
        <f t="shared" si="710"/>
        <v>2.25</v>
      </c>
      <c r="I3810" s="23">
        <v>5.7692307692307702E-2</v>
      </c>
      <c r="J3810" s="23">
        <v>0.23543547789870939</v>
      </c>
      <c r="K3810" s="24">
        <f t="shared" si="711"/>
        <v>4.0808816169109621</v>
      </c>
      <c r="L3810" t="str">
        <f t="shared" si="712"/>
        <v>Z</v>
      </c>
      <c r="M3810" s="10">
        <f t="shared" si="713"/>
        <v>0.9</v>
      </c>
      <c r="N3810" s="24">
        <f t="shared" si="714"/>
        <v>1.2815515655446006</v>
      </c>
      <c r="O3810" s="25">
        <f t="shared" si="715"/>
        <v>0.42670034189112432</v>
      </c>
      <c r="P3810" s="8">
        <f t="shared" si="716"/>
        <v>1</v>
      </c>
      <c r="Q3810" s="8">
        <f t="shared" si="717"/>
        <v>3.0000000000000004</v>
      </c>
      <c r="R3810" s="8">
        <f t="shared" si="718"/>
        <v>16.329931618554522</v>
      </c>
      <c r="S3810" s="8">
        <f t="shared" si="719"/>
        <v>17</v>
      </c>
      <c r="T3810" t="s">
        <v>175</v>
      </c>
    </row>
    <row r="3811" spans="1:20" x14ac:dyDescent="0.35">
      <c r="A3811" s="18" t="s">
        <v>7654</v>
      </c>
      <c r="B3811" s="18" t="s">
        <v>7655</v>
      </c>
      <c r="C3811" s="19">
        <v>11.1</v>
      </c>
      <c r="D3811" s="20">
        <f t="shared" si="708"/>
        <v>1.2041972614497402E-6</v>
      </c>
      <c r="E3811" s="10">
        <f>SUM($C$5:C3811)/SUM($C$5:$C$3941)</f>
        <v>0.99992674141200943</v>
      </c>
      <c r="F3811" t="str">
        <f t="shared" si="709"/>
        <v>C</v>
      </c>
      <c r="G3811" s="21">
        <v>0.58421052631578951</v>
      </c>
      <c r="H3811" s="22">
        <f t="shared" si="710"/>
        <v>0.35052631578947369</v>
      </c>
      <c r="I3811" s="23">
        <v>0.36538461538461542</v>
      </c>
      <c r="J3811" s="23">
        <v>2.2494343180300289</v>
      </c>
      <c r="K3811" s="24">
        <f t="shared" si="711"/>
        <v>6.1563465546084997</v>
      </c>
      <c r="L3811" t="str">
        <f t="shared" si="712"/>
        <v>Z</v>
      </c>
      <c r="M3811" s="10">
        <f t="shared" si="713"/>
        <v>0.9</v>
      </c>
      <c r="N3811" s="24">
        <f t="shared" si="714"/>
        <v>1.2815515655446006</v>
      </c>
      <c r="O3811" s="25">
        <f t="shared" si="715"/>
        <v>4.0768468759750291</v>
      </c>
      <c r="P3811" s="8">
        <f t="shared" si="716"/>
        <v>5</v>
      </c>
      <c r="Q3811" s="8">
        <f t="shared" si="717"/>
        <v>19</v>
      </c>
      <c r="R3811" s="8">
        <f t="shared" si="718"/>
        <v>104.11935862672628</v>
      </c>
      <c r="S3811" s="8">
        <f t="shared" si="719"/>
        <v>105</v>
      </c>
      <c r="T3811" t="s">
        <v>175</v>
      </c>
    </row>
    <row r="3812" spans="1:20" x14ac:dyDescent="0.35">
      <c r="A3812" s="18" t="s">
        <v>7656</v>
      </c>
      <c r="B3812" s="18" t="s">
        <v>7657</v>
      </c>
      <c r="C3812" s="19">
        <v>10.95</v>
      </c>
      <c r="D3812" s="20">
        <f t="shared" si="708"/>
        <v>1.1879243254842029E-6</v>
      </c>
      <c r="E3812" s="10">
        <f>SUM($C$5:C3812)/SUM($C$5:$C$3941)</f>
        <v>0.99992792933633479</v>
      </c>
      <c r="F3812" t="str">
        <f t="shared" si="709"/>
        <v>C</v>
      </c>
      <c r="G3812" s="21">
        <v>0.99545454545454537</v>
      </c>
      <c r="H3812" s="22">
        <f t="shared" si="710"/>
        <v>0.59727272727272718</v>
      </c>
      <c r="I3812" s="23">
        <v>0.21153846153846151</v>
      </c>
      <c r="J3812" s="23">
        <v>0.53638362265133255</v>
      </c>
      <c r="K3812" s="24">
        <f t="shared" si="711"/>
        <v>2.5356316707153908</v>
      </c>
      <c r="L3812" t="str">
        <f t="shared" si="712"/>
        <v>Z</v>
      </c>
      <c r="M3812" s="10">
        <f t="shared" si="713"/>
        <v>0.9</v>
      </c>
      <c r="N3812" s="24">
        <f t="shared" si="714"/>
        <v>1.2815515655446006</v>
      </c>
      <c r="O3812" s="25">
        <f t="shared" si="715"/>
        <v>0.97213502915049854</v>
      </c>
      <c r="P3812" s="8">
        <f t="shared" si="716"/>
        <v>2</v>
      </c>
      <c r="Q3812" s="8">
        <f t="shared" si="717"/>
        <v>10.999999999999998</v>
      </c>
      <c r="R3812" s="8">
        <f t="shared" si="718"/>
        <v>60.691098497506985</v>
      </c>
      <c r="S3812" s="8">
        <f t="shared" si="719"/>
        <v>61</v>
      </c>
      <c r="T3812" t="s">
        <v>62</v>
      </c>
    </row>
    <row r="3813" spans="1:20" x14ac:dyDescent="0.35">
      <c r="A3813" s="18" t="s">
        <v>7658</v>
      </c>
      <c r="B3813" s="18" t="s">
        <v>7659</v>
      </c>
      <c r="C3813" s="19">
        <v>10.5</v>
      </c>
      <c r="D3813" s="20">
        <f t="shared" si="708"/>
        <v>1.1391055175875921E-6</v>
      </c>
      <c r="E3813" s="10">
        <f>SUM($C$5:C3813)/SUM($C$5:$C$3941)</f>
        <v>0.99992906844185248</v>
      </c>
      <c r="F3813" t="str">
        <f t="shared" si="709"/>
        <v>C</v>
      </c>
      <c r="G3813" s="21">
        <v>0.42</v>
      </c>
      <c r="H3813" s="22">
        <f t="shared" si="710"/>
        <v>0.252</v>
      </c>
      <c r="I3813" s="23">
        <v>0.48076923076923078</v>
      </c>
      <c r="J3813" s="23">
        <v>3.466876226407682</v>
      </c>
      <c r="K3813" s="24">
        <f t="shared" si="711"/>
        <v>7.2111025509279782</v>
      </c>
      <c r="L3813" t="str">
        <f t="shared" si="712"/>
        <v>Z</v>
      </c>
      <c r="M3813" s="10">
        <f t="shared" si="713"/>
        <v>0.9</v>
      </c>
      <c r="N3813" s="24">
        <f t="shared" si="714"/>
        <v>1.2815515655446006</v>
      </c>
      <c r="O3813" s="25">
        <f t="shared" si="715"/>
        <v>6.2833235003724059</v>
      </c>
      <c r="P3813" s="8">
        <f t="shared" si="716"/>
        <v>8</v>
      </c>
      <c r="Q3813" s="8">
        <f t="shared" si="717"/>
        <v>25</v>
      </c>
      <c r="R3813" s="8">
        <f t="shared" si="718"/>
        <v>140.85904245475277</v>
      </c>
      <c r="S3813" s="8">
        <f t="shared" si="719"/>
        <v>141</v>
      </c>
      <c r="T3813" t="s">
        <v>175</v>
      </c>
    </row>
    <row r="3814" spans="1:20" x14ac:dyDescent="0.35">
      <c r="A3814" s="18" t="s">
        <v>7660</v>
      </c>
      <c r="B3814" s="18" t="s">
        <v>7661</v>
      </c>
      <c r="C3814" s="19">
        <v>10.5</v>
      </c>
      <c r="D3814" s="20">
        <f t="shared" si="708"/>
        <v>1.1391055175875921E-6</v>
      </c>
      <c r="E3814" s="10">
        <f>SUM($C$5:C3814)/SUM($C$5:$C$3941)</f>
        <v>0.99993020754737005</v>
      </c>
      <c r="F3814" t="str">
        <f t="shared" si="709"/>
        <v>C</v>
      </c>
      <c r="G3814" s="21">
        <v>2.1</v>
      </c>
      <c r="H3814" s="22">
        <f t="shared" si="710"/>
        <v>1.26</v>
      </c>
      <c r="I3814" s="23">
        <v>9.6153846153846159E-2</v>
      </c>
      <c r="J3814" s="23">
        <v>0.40870984888200612</v>
      </c>
      <c r="K3814" s="24">
        <f t="shared" si="711"/>
        <v>4.250582428372863</v>
      </c>
      <c r="L3814" t="str">
        <f t="shared" si="712"/>
        <v>Z</v>
      </c>
      <c r="M3814" s="10">
        <f t="shared" si="713"/>
        <v>0.9</v>
      </c>
      <c r="N3814" s="24">
        <f t="shared" si="714"/>
        <v>1.2815515655446006</v>
      </c>
      <c r="O3814" s="25">
        <f t="shared" si="715"/>
        <v>0.74074066410352923</v>
      </c>
      <c r="P3814" s="8">
        <f t="shared" si="716"/>
        <v>1</v>
      </c>
      <c r="Q3814" s="8">
        <f t="shared" si="717"/>
        <v>5</v>
      </c>
      <c r="R3814" s="8">
        <f t="shared" si="718"/>
        <v>28.171808490950554</v>
      </c>
      <c r="S3814" s="8">
        <f t="shared" si="719"/>
        <v>29</v>
      </c>
      <c r="T3814" t="s">
        <v>175</v>
      </c>
    </row>
    <row r="3815" spans="1:20" x14ac:dyDescent="0.35">
      <c r="A3815" s="18" t="s">
        <v>7662</v>
      </c>
      <c r="B3815" s="18" t="s">
        <v>7663</v>
      </c>
      <c r="C3815" s="19">
        <v>10.5</v>
      </c>
      <c r="D3815" s="20">
        <f t="shared" si="708"/>
        <v>1.1391055175875921E-6</v>
      </c>
      <c r="E3815" s="10">
        <f>SUM($C$5:C3815)/SUM($C$5:$C$3941)</f>
        <v>0.99993134665288763</v>
      </c>
      <c r="F3815" t="str">
        <f t="shared" si="709"/>
        <v>C</v>
      </c>
      <c r="G3815" s="21">
        <v>0.42</v>
      </c>
      <c r="H3815" s="22">
        <f t="shared" si="710"/>
        <v>0.252</v>
      </c>
      <c r="I3815" s="23">
        <v>0.48076923076923078</v>
      </c>
      <c r="J3815" s="23">
        <v>1.6743788384714391</v>
      </c>
      <c r="K3815" s="24">
        <f t="shared" si="711"/>
        <v>3.482707984020593</v>
      </c>
      <c r="L3815" t="str">
        <f t="shared" si="712"/>
        <v>Z</v>
      </c>
      <c r="M3815" s="10">
        <f t="shared" si="713"/>
        <v>0.9</v>
      </c>
      <c r="N3815" s="24">
        <f t="shared" si="714"/>
        <v>1.2815515655446006</v>
      </c>
      <c r="O3815" s="25">
        <f t="shared" si="715"/>
        <v>3.0346234527083706</v>
      </c>
      <c r="P3815" s="8">
        <f t="shared" si="716"/>
        <v>4</v>
      </c>
      <c r="Q3815" s="8">
        <f t="shared" si="717"/>
        <v>25</v>
      </c>
      <c r="R3815" s="8">
        <f t="shared" si="718"/>
        <v>140.85904245475277</v>
      </c>
      <c r="S3815" s="8">
        <f t="shared" si="719"/>
        <v>141</v>
      </c>
      <c r="T3815" t="s">
        <v>62</v>
      </c>
    </row>
    <row r="3816" spans="1:20" x14ac:dyDescent="0.35">
      <c r="A3816" s="18" t="s">
        <v>7664</v>
      </c>
      <c r="B3816" s="18" t="s">
        <v>7665</v>
      </c>
      <c r="C3816" s="19">
        <v>10.26</v>
      </c>
      <c r="D3816" s="20">
        <f t="shared" si="708"/>
        <v>1.1130688200427328E-6</v>
      </c>
      <c r="E3816" s="10">
        <f>SUM($C$5:C3816)/SUM($C$5:$C$3941)</f>
        <v>0.99993245972170763</v>
      </c>
      <c r="F3816" t="str">
        <f t="shared" si="709"/>
        <v>C</v>
      </c>
      <c r="G3816" s="21">
        <v>0.19</v>
      </c>
      <c r="H3816" s="22">
        <f t="shared" si="710"/>
        <v>0.11399999999999999</v>
      </c>
      <c r="I3816" s="23">
        <v>1.038461538461539</v>
      </c>
      <c r="J3816" s="23">
        <v>4.2975667463889566</v>
      </c>
      <c r="K3816" s="24">
        <f t="shared" si="711"/>
        <v>4.1383976076338076</v>
      </c>
      <c r="L3816" t="str">
        <f t="shared" si="712"/>
        <v>Z</v>
      </c>
      <c r="M3816" s="10">
        <f t="shared" si="713"/>
        <v>0.9</v>
      </c>
      <c r="N3816" s="24">
        <f t="shared" si="714"/>
        <v>1.2815515655446006</v>
      </c>
      <c r="O3816" s="25">
        <f t="shared" si="715"/>
        <v>7.7888567022725121</v>
      </c>
      <c r="P3816" s="8">
        <f t="shared" si="716"/>
        <v>10</v>
      </c>
      <c r="Q3816" s="8">
        <f t="shared" si="717"/>
        <v>54.000000000000028</v>
      </c>
      <c r="R3816" s="8">
        <f t="shared" si="718"/>
        <v>307.79350562554635</v>
      </c>
      <c r="S3816" s="8">
        <f t="shared" si="719"/>
        <v>308</v>
      </c>
      <c r="T3816" t="s">
        <v>62</v>
      </c>
    </row>
    <row r="3817" spans="1:20" x14ac:dyDescent="0.35">
      <c r="A3817" s="18" t="s">
        <v>7666</v>
      </c>
      <c r="B3817" s="18" t="s">
        <v>7667</v>
      </c>
      <c r="C3817" s="19">
        <v>10.23</v>
      </c>
      <c r="D3817" s="20">
        <f t="shared" si="708"/>
        <v>1.1098142328496254E-6</v>
      </c>
      <c r="E3817" s="10">
        <f>SUM($C$5:C3817)/SUM($C$5:$C$3941)</f>
        <v>0.99993356953594048</v>
      </c>
      <c r="F3817" t="str">
        <f t="shared" si="709"/>
        <v>C</v>
      </c>
      <c r="G3817" s="21">
        <v>5.1150000000000002</v>
      </c>
      <c r="H3817" s="22">
        <f t="shared" si="710"/>
        <v>3.069</v>
      </c>
      <c r="I3817" s="23">
        <v>3.8461538461538457E-2</v>
      </c>
      <c r="J3817" s="23">
        <v>0.19418390934515431</v>
      </c>
      <c r="K3817" s="24">
        <f t="shared" si="711"/>
        <v>5.0487816429740127</v>
      </c>
      <c r="L3817" t="str">
        <f t="shared" si="712"/>
        <v>Z</v>
      </c>
      <c r="M3817" s="10">
        <f t="shared" si="713"/>
        <v>0.9</v>
      </c>
      <c r="N3817" s="24">
        <f t="shared" si="714"/>
        <v>1.2815515655446006</v>
      </c>
      <c r="O3817" s="25">
        <f t="shared" si="715"/>
        <v>0.35193651036306556</v>
      </c>
      <c r="P3817" s="8">
        <f t="shared" si="716"/>
        <v>1</v>
      </c>
      <c r="Q3817" s="8">
        <f t="shared" si="717"/>
        <v>1.9999999999999998</v>
      </c>
      <c r="R3817" s="8">
        <f t="shared" si="718"/>
        <v>11.416462420845695</v>
      </c>
      <c r="S3817" s="8">
        <f t="shared" si="719"/>
        <v>12</v>
      </c>
      <c r="T3817" t="s">
        <v>175</v>
      </c>
    </row>
    <row r="3818" spans="1:20" x14ac:dyDescent="0.35">
      <c r="A3818" s="18" t="s">
        <v>7668</v>
      </c>
      <c r="B3818" s="18" t="s">
        <v>7669</v>
      </c>
      <c r="C3818" s="19">
        <v>10.199999999999999</v>
      </c>
      <c r="D3818" s="20">
        <f t="shared" si="708"/>
        <v>1.1065596456565178E-6</v>
      </c>
      <c r="E3818" s="10">
        <f>SUM($C$5:C3818)/SUM($C$5:$C$3941)</f>
        <v>0.99993467609558606</v>
      </c>
      <c r="F3818" t="str">
        <f t="shared" si="709"/>
        <v>C</v>
      </c>
      <c r="G3818" s="21">
        <v>0.85</v>
      </c>
      <c r="H3818" s="22">
        <f t="shared" si="710"/>
        <v>0.51</v>
      </c>
      <c r="I3818" s="23">
        <v>0.23076923076923081</v>
      </c>
      <c r="J3818" s="23">
        <v>1.040651843522534</v>
      </c>
      <c r="K3818" s="24">
        <f t="shared" si="711"/>
        <v>4.5094913219309802</v>
      </c>
      <c r="L3818" t="str">
        <f t="shared" si="712"/>
        <v>Z</v>
      </c>
      <c r="M3818" s="10">
        <f t="shared" si="713"/>
        <v>0.9</v>
      </c>
      <c r="N3818" s="24">
        <f t="shared" si="714"/>
        <v>1.2815515655446006</v>
      </c>
      <c r="O3818" s="25">
        <f t="shared" si="715"/>
        <v>1.8860645021891504</v>
      </c>
      <c r="P3818" s="8">
        <f t="shared" si="716"/>
        <v>3</v>
      </c>
      <c r="Q3818" s="8">
        <f t="shared" si="717"/>
        <v>12.000000000000002</v>
      </c>
      <c r="R3818" s="8">
        <f t="shared" si="718"/>
        <v>68.599434057003549</v>
      </c>
      <c r="S3818" s="8">
        <f t="shared" si="719"/>
        <v>69</v>
      </c>
      <c r="T3818" t="s">
        <v>62</v>
      </c>
    </row>
    <row r="3819" spans="1:20" x14ac:dyDescent="0.35">
      <c r="A3819" s="18" t="s">
        <v>7670</v>
      </c>
      <c r="B3819" s="18" t="s">
        <v>7671</v>
      </c>
      <c r="C3819" s="19">
        <v>10.039999999999999</v>
      </c>
      <c r="D3819" s="20">
        <f t="shared" si="708"/>
        <v>1.0892018472932783E-6</v>
      </c>
      <c r="E3819" s="10">
        <f>SUM($C$5:C3819)/SUM($C$5:$C$3941)</f>
        <v>0.99993576529743333</v>
      </c>
      <c r="F3819" t="str">
        <f t="shared" si="709"/>
        <v>C</v>
      </c>
      <c r="G3819" s="21">
        <v>5.0199999999999996</v>
      </c>
      <c r="H3819" s="22">
        <f t="shared" si="710"/>
        <v>3.0119999999999996</v>
      </c>
      <c r="I3819" s="23">
        <v>3.8461538461538457E-2</v>
      </c>
      <c r="J3819" s="23">
        <v>0.19418390934515431</v>
      </c>
      <c r="K3819" s="24">
        <f t="shared" si="711"/>
        <v>5.0487816429740127</v>
      </c>
      <c r="L3819" t="str">
        <f t="shared" si="712"/>
        <v>Z</v>
      </c>
      <c r="M3819" s="10">
        <f t="shared" si="713"/>
        <v>0.9</v>
      </c>
      <c r="N3819" s="24">
        <f t="shared" si="714"/>
        <v>1.2815515655446006</v>
      </c>
      <c r="O3819" s="25">
        <f t="shared" si="715"/>
        <v>0.35193651036306556</v>
      </c>
      <c r="P3819" s="8">
        <f t="shared" si="716"/>
        <v>1</v>
      </c>
      <c r="Q3819" s="8">
        <f t="shared" si="717"/>
        <v>1.9999999999999998</v>
      </c>
      <c r="R3819" s="8">
        <f t="shared" si="718"/>
        <v>11.523980424922517</v>
      </c>
      <c r="S3819" s="8">
        <f t="shared" si="719"/>
        <v>12</v>
      </c>
      <c r="T3819" t="s">
        <v>62</v>
      </c>
    </row>
    <row r="3820" spans="1:20" x14ac:dyDescent="0.35">
      <c r="A3820" s="18" t="s">
        <v>7672</v>
      </c>
      <c r="B3820" s="18" t="s">
        <v>7673</v>
      </c>
      <c r="C3820" s="19">
        <v>10</v>
      </c>
      <c r="D3820" s="20">
        <f t="shared" si="708"/>
        <v>1.0848623977024686E-6</v>
      </c>
      <c r="E3820" s="10">
        <f>SUM($C$5:C3820)/SUM($C$5:$C$3941)</f>
        <v>0.99993685015983103</v>
      </c>
      <c r="F3820" t="str">
        <f t="shared" si="709"/>
        <v>C</v>
      </c>
      <c r="G3820" s="21">
        <v>1.25</v>
      </c>
      <c r="H3820" s="22">
        <f t="shared" si="710"/>
        <v>0.75</v>
      </c>
      <c r="I3820" s="23">
        <v>0.15384615384615391</v>
      </c>
      <c r="J3820" s="23">
        <v>0.75106761619881079</v>
      </c>
      <c r="K3820" s="24">
        <f t="shared" si="711"/>
        <v>4.8819395052922685</v>
      </c>
      <c r="L3820" t="str">
        <f t="shared" si="712"/>
        <v>Z</v>
      </c>
      <c r="M3820" s="10">
        <f t="shared" si="713"/>
        <v>0.9</v>
      </c>
      <c r="N3820" s="24">
        <f t="shared" si="714"/>
        <v>1.2815515655446006</v>
      </c>
      <c r="O3820" s="25">
        <f t="shared" si="715"/>
        <v>1.3612256380207219</v>
      </c>
      <c r="P3820" s="8">
        <f t="shared" si="716"/>
        <v>2</v>
      </c>
      <c r="Q3820" s="8">
        <f t="shared" si="717"/>
        <v>8.0000000000000036</v>
      </c>
      <c r="R3820" s="8">
        <f t="shared" si="718"/>
        <v>46.188021535170073</v>
      </c>
      <c r="S3820" s="8">
        <f t="shared" si="719"/>
        <v>47</v>
      </c>
      <c r="T3820" t="s">
        <v>175</v>
      </c>
    </row>
    <row r="3821" spans="1:20" x14ac:dyDescent="0.35">
      <c r="A3821" s="18" t="s">
        <v>7674</v>
      </c>
      <c r="B3821" s="18" t="s">
        <v>7675</v>
      </c>
      <c r="C3821" s="19">
        <v>10</v>
      </c>
      <c r="D3821" s="20">
        <f t="shared" si="708"/>
        <v>1.0848623977024686E-6</v>
      </c>
      <c r="E3821" s="10">
        <f>SUM($C$5:C3821)/SUM($C$5:$C$3941)</f>
        <v>0.99993793502222872</v>
      </c>
      <c r="F3821" t="str">
        <f t="shared" si="709"/>
        <v>C</v>
      </c>
      <c r="G3821" s="21">
        <v>1.25</v>
      </c>
      <c r="H3821" s="22">
        <f t="shared" si="710"/>
        <v>0.75</v>
      </c>
      <c r="I3821" s="23">
        <v>0.15384615384615391</v>
      </c>
      <c r="J3821" s="23">
        <v>0.57341821252512148</v>
      </c>
      <c r="K3821" s="24">
        <f t="shared" si="711"/>
        <v>3.7272183814132882</v>
      </c>
      <c r="L3821" t="str">
        <f t="shared" si="712"/>
        <v>Z</v>
      </c>
      <c r="M3821" s="10">
        <f t="shared" si="713"/>
        <v>0.9</v>
      </c>
      <c r="N3821" s="24">
        <f t="shared" si="714"/>
        <v>1.2815515655446006</v>
      </c>
      <c r="O3821" s="25">
        <f t="shared" si="715"/>
        <v>1.0392560607893326</v>
      </c>
      <c r="P3821" s="8">
        <f t="shared" si="716"/>
        <v>2</v>
      </c>
      <c r="Q3821" s="8">
        <f t="shared" si="717"/>
        <v>8.0000000000000036</v>
      </c>
      <c r="R3821" s="8">
        <f t="shared" si="718"/>
        <v>46.188021535170073</v>
      </c>
      <c r="S3821" s="8">
        <f t="shared" si="719"/>
        <v>47</v>
      </c>
      <c r="T3821" t="s">
        <v>62</v>
      </c>
    </row>
    <row r="3822" spans="1:20" x14ac:dyDescent="0.35">
      <c r="A3822" s="18" t="s">
        <v>7676</v>
      </c>
      <c r="B3822" s="18" t="s">
        <v>7677</v>
      </c>
      <c r="C3822" s="19">
        <v>9.9</v>
      </c>
      <c r="D3822" s="20">
        <f t="shared" si="708"/>
        <v>1.074013773725444E-6</v>
      </c>
      <c r="E3822" s="10">
        <f>SUM($C$5:C3822)/SUM($C$5:$C$3941)</f>
        <v>0.99993900903600241</v>
      </c>
      <c r="F3822" t="str">
        <f t="shared" si="709"/>
        <v>C</v>
      </c>
      <c r="G3822" s="21">
        <v>4.95</v>
      </c>
      <c r="H3822" s="22">
        <f t="shared" si="710"/>
        <v>2.97</v>
      </c>
      <c r="I3822" s="23">
        <v>3.8461538461538457E-2</v>
      </c>
      <c r="J3822" s="23">
        <v>0.19418390934515439</v>
      </c>
      <c r="K3822" s="24">
        <f t="shared" si="711"/>
        <v>5.0487816429740144</v>
      </c>
      <c r="L3822" t="str">
        <f t="shared" si="712"/>
        <v>Z</v>
      </c>
      <c r="M3822" s="10">
        <f t="shared" si="713"/>
        <v>0.9</v>
      </c>
      <c r="N3822" s="24">
        <f t="shared" si="714"/>
        <v>1.2815515655446006</v>
      </c>
      <c r="O3822" s="25">
        <f t="shared" si="715"/>
        <v>0.35193651036306572</v>
      </c>
      <c r="P3822" s="8">
        <f t="shared" si="716"/>
        <v>1</v>
      </c>
      <c r="Q3822" s="8">
        <f t="shared" si="717"/>
        <v>1.9999999999999998</v>
      </c>
      <c r="R3822" s="8">
        <f t="shared" si="718"/>
        <v>11.605177063713187</v>
      </c>
      <c r="S3822" s="8">
        <f t="shared" si="719"/>
        <v>12</v>
      </c>
      <c r="T3822" t="s">
        <v>62</v>
      </c>
    </row>
    <row r="3823" spans="1:20" x14ac:dyDescent="0.35">
      <c r="A3823" s="18" t="s">
        <v>7678</v>
      </c>
      <c r="B3823" s="18" t="s">
        <v>7679</v>
      </c>
      <c r="C3823" s="19">
        <v>9.9</v>
      </c>
      <c r="D3823" s="20">
        <f t="shared" si="708"/>
        <v>1.074013773725444E-6</v>
      </c>
      <c r="E3823" s="10">
        <f>SUM($C$5:C3823)/SUM($C$5:$C$3941)</f>
        <v>0.99994008304977622</v>
      </c>
      <c r="F3823" t="str">
        <f t="shared" si="709"/>
        <v>C</v>
      </c>
      <c r="G3823" s="21">
        <v>1.65</v>
      </c>
      <c r="H3823" s="22">
        <f t="shared" si="710"/>
        <v>0.98999999999999988</v>
      </c>
      <c r="I3823" s="23">
        <v>0.1153846153846154</v>
      </c>
      <c r="J3823" s="23">
        <v>0.42720460055933962</v>
      </c>
      <c r="K3823" s="24">
        <f t="shared" si="711"/>
        <v>3.7024398715142759</v>
      </c>
      <c r="L3823" t="str">
        <f t="shared" si="712"/>
        <v>Z</v>
      </c>
      <c r="M3823" s="10">
        <f t="shared" si="713"/>
        <v>0.9</v>
      </c>
      <c r="N3823" s="24">
        <f t="shared" si="714"/>
        <v>1.2815515655446006</v>
      </c>
      <c r="O3823" s="25">
        <f t="shared" si="715"/>
        <v>0.77426032279874457</v>
      </c>
      <c r="P3823" s="8">
        <f t="shared" si="716"/>
        <v>2</v>
      </c>
      <c r="Q3823" s="8">
        <f t="shared" si="717"/>
        <v>6.0000000000000009</v>
      </c>
      <c r="R3823" s="8">
        <f t="shared" si="718"/>
        <v>34.81553119113957</v>
      </c>
      <c r="S3823" s="8">
        <f t="shared" si="719"/>
        <v>35</v>
      </c>
      <c r="T3823" t="s">
        <v>175</v>
      </c>
    </row>
    <row r="3824" spans="1:20" x14ac:dyDescent="0.35">
      <c r="A3824" s="18" t="s">
        <v>7680</v>
      </c>
      <c r="B3824" s="18" t="s">
        <v>7681</v>
      </c>
      <c r="C3824" s="19">
        <v>9.24</v>
      </c>
      <c r="D3824" s="20">
        <f t="shared" si="708"/>
        <v>1.002412855477081E-6</v>
      </c>
      <c r="E3824" s="10">
        <f>SUM($C$5:C3824)/SUM($C$5:$C$3941)</f>
        <v>0.99994108546263172</v>
      </c>
      <c r="F3824" t="str">
        <f t="shared" si="709"/>
        <v>C</v>
      </c>
      <c r="G3824" s="21">
        <v>0.44</v>
      </c>
      <c r="H3824" s="22">
        <f t="shared" si="710"/>
        <v>0.26400000000000001</v>
      </c>
      <c r="I3824" s="23">
        <v>0.40384615384615391</v>
      </c>
      <c r="J3824" s="23">
        <v>1.192453647467048</v>
      </c>
      <c r="K3824" s="24">
        <f t="shared" si="711"/>
        <v>2.9527423651564995</v>
      </c>
      <c r="L3824" t="str">
        <f t="shared" si="712"/>
        <v>Z</v>
      </c>
      <c r="M3824" s="10">
        <f t="shared" si="713"/>
        <v>0.9</v>
      </c>
      <c r="N3824" s="24">
        <f t="shared" si="714"/>
        <v>1.2815515655446006</v>
      </c>
      <c r="O3824" s="25">
        <f t="shared" si="715"/>
        <v>2.1611882100556468</v>
      </c>
      <c r="P3824" s="8">
        <f t="shared" si="716"/>
        <v>3</v>
      </c>
      <c r="Q3824" s="8">
        <f t="shared" si="717"/>
        <v>21.000000000000004</v>
      </c>
      <c r="R3824" s="8">
        <f t="shared" si="718"/>
        <v>126.13124477737827</v>
      </c>
      <c r="S3824" s="8">
        <f t="shared" si="719"/>
        <v>127</v>
      </c>
      <c r="T3824" t="s">
        <v>62</v>
      </c>
    </row>
    <row r="3825" spans="1:20" x14ac:dyDescent="0.35">
      <c r="A3825" s="18" t="s">
        <v>7682</v>
      </c>
      <c r="B3825" s="18" t="s">
        <v>7683</v>
      </c>
      <c r="C3825" s="19">
        <v>8.94</v>
      </c>
      <c r="D3825" s="20">
        <f t="shared" si="708"/>
        <v>9.6986698354600676E-7</v>
      </c>
      <c r="E3825" s="10">
        <f>SUM($C$5:C3825)/SUM($C$5:$C$3941)</f>
        <v>0.99994205532961522</v>
      </c>
      <c r="F3825" t="str">
        <f t="shared" si="709"/>
        <v>C</v>
      </c>
      <c r="G3825" s="21">
        <v>2.98</v>
      </c>
      <c r="H3825" s="22">
        <f t="shared" si="710"/>
        <v>1.788</v>
      </c>
      <c r="I3825" s="23">
        <v>5.7692307692307702E-2</v>
      </c>
      <c r="J3825" s="23">
        <v>0.23543547789870939</v>
      </c>
      <c r="K3825" s="24">
        <f t="shared" si="711"/>
        <v>4.0808816169109621</v>
      </c>
      <c r="L3825" t="str">
        <f t="shared" si="712"/>
        <v>Z</v>
      </c>
      <c r="M3825" s="10">
        <f t="shared" si="713"/>
        <v>0.9</v>
      </c>
      <c r="N3825" s="24">
        <f t="shared" si="714"/>
        <v>1.2815515655446006</v>
      </c>
      <c r="O3825" s="25">
        <f t="shared" si="715"/>
        <v>0.42670034189112432</v>
      </c>
      <c r="P3825" s="8">
        <f t="shared" si="716"/>
        <v>1</v>
      </c>
      <c r="Q3825" s="8">
        <f t="shared" si="717"/>
        <v>3.0000000000000004</v>
      </c>
      <c r="R3825" s="8">
        <f t="shared" si="718"/>
        <v>18.318582636182793</v>
      </c>
      <c r="S3825" s="8">
        <f t="shared" si="719"/>
        <v>19</v>
      </c>
      <c r="T3825" t="s">
        <v>62</v>
      </c>
    </row>
    <row r="3826" spans="1:20" x14ac:dyDescent="0.35">
      <c r="A3826" s="18" t="s">
        <v>7684</v>
      </c>
      <c r="B3826" s="18" t="s">
        <v>7685</v>
      </c>
      <c r="C3826" s="19">
        <v>8.8800000000000008</v>
      </c>
      <c r="D3826" s="20">
        <f t="shared" si="708"/>
        <v>9.6335780915979225E-7</v>
      </c>
      <c r="E3826" s="10">
        <f>SUM($C$5:C3826)/SUM($C$5:$C$3941)</f>
        <v>0.99994301868742441</v>
      </c>
      <c r="F3826" t="str">
        <f t="shared" si="709"/>
        <v>C</v>
      </c>
      <c r="G3826" s="21">
        <v>2.96</v>
      </c>
      <c r="H3826" s="22">
        <f t="shared" si="710"/>
        <v>1.776</v>
      </c>
      <c r="I3826" s="23">
        <v>5.7692307692307702E-2</v>
      </c>
      <c r="J3826" s="23">
        <v>0.23543547789870939</v>
      </c>
      <c r="K3826" s="24">
        <f t="shared" si="711"/>
        <v>4.0808816169109621</v>
      </c>
      <c r="L3826" t="str">
        <f t="shared" si="712"/>
        <v>Z</v>
      </c>
      <c r="M3826" s="10">
        <f t="shared" si="713"/>
        <v>0.9</v>
      </c>
      <c r="N3826" s="24">
        <f t="shared" si="714"/>
        <v>1.2815515655446006</v>
      </c>
      <c r="O3826" s="25">
        <f t="shared" si="715"/>
        <v>0.42670034189112432</v>
      </c>
      <c r="P3826" s="8">
        <f t="shared" si="716"/>
        <v>1</v>
      </c>
      <c r="Q3826" s="8">
        <f t="shared" si="717"/>
        <v>3.0000000000000004</v>
      </c>
      <c r="R3826" s="8">
        <f t="shared" si="718"/>
        <v>18.380365552345197</v>
      </c>
      <c r="S3826" s="8">
        <f t="shared" si="719"/>
        <v>19</v>
      </c>
      <c r="T3826" t="s">
        <v>62</v>
      </c>
    </row>
    <row r="3827" spans="1:20" x14ac:dyDescent="0.35">
      <c r="A3827" s="18" t="s">
        <v>7686</v>
      </c>
      <c r="B3827" s="18" t="s">
        <v>7687</v>
      </c>
      <c r="C3827" s="19">
        <v>8.8699999999999992</v>
      </c>
      <c r="D3827" s="20">
        <f t="shared" si="708"/>
        <v>9.6227294676208951E-7</v>
      </c>
      <c r="E3827" s="10">
        <f>SUM($C$5:C3827)/SUM($C$5:$C$3941)</f>
        <v>0.99994398096037118</v>
      </c>
      <c r="F3827" t="str">
        <f t="shared" si="709"/>
        <v>C</v>
      </c>
      <c r="G3827" s="21">
        <v>2.956666666666667</v>
      </c>
      <c r="H3827" s="22">
        <f t="shared" si="710"/>
        <v>1.7740000000000002</v>
      </c>
      <c r="I3827" s="23">
        <v>5.7692307692307702E-2</v>
      </c>
      <c r="J3827" s="23">
        <v>0.23543547789870939</v>
      </c>
      <c r="K3827" s="24">
        <f t="shared" si="711"/>
        <v>4.0808816169109621</v>
      </c>
      <c r="L3827" t="str">
        <f t="shared" si="712"/>
        <v>Z</v>
      </c>
      <c r="M3827" s="10">
        <f t="shared" si="713"/>
        <v>0.9</v>
      </c>
      <c r="N3827" s="24">
        <f t="shared" si="714"/>
        <v>1.2815515655446006</v>
      </c>
      <c r="O3827" s="25">
        <f t="shared" si="715"/>
        <v>0.42670034189112432</v>
      </c>
      <c r="P3827" s="8">
        <f t="shared" si="716"/>
        <v>1</v>
      </c>
      <c r="Q3827" s="8">
        <f t="shared" si="717"/>
        <v>3.0000000000000004</v>
      </c>
      <c r="R3827" s="8">
        <f t="shared" si="718"/>
        <v>18.390723606451267</v>
      </c>
      <c r="S3827" s="8">
        <f t="shared" si="719"/>
        <v>19</v>
      </c>
      <c r="T3827" t="s">
        <v>62</v>
      </c>
    </row>
    <row r="3828" spans="1:20" x14ac:dyDescent="0.35">
      <c r="A3828" s="18" t="s">
        <v>7688</v>
      </c>
      <c r="B3828" s="18" t="s">
        <v>7689</v>
      </c>
      <c r="C3828" s="19">
        <v>8.85</v>
      </c>
      <c r="D3828" s="20">
        <f t="shared" si="708"/>
        <v>9.6010322196668467E-7</v>
      </c>
      <c r="E3828" s="10">
        <f>SUM($C$5:C3828)/SUM($C$5:$C$3941)</f>
        <v>0.99994494106359311</v>
      </c>
      <c r="F3828" t="str">
        <f t="shared" si="709"/>
        <v>C</v>
      </c>
      <c r="G3828" s="21">
        <v>2.9500000000000011</v>
      </c>
      <c r="H3828" s="22">
        <f t="shared" si="710"/>
        <v>1.7700000000000007</v>
      </c>
      <c r="I3828" s="23">
        <v>5.7692307692307702E-2</v>
      </c>
      <c r="J3828" s="23">
        <v>0.30764516984328472</v>
      </c>
      <c r="K3828" s="24">
        <f t="shared" si="711"/>
        <v>5.3325162772836006</v>
      </c>
      <c r="L3828" t="str">
        <f t="shared" si="712"/>
        <v>Z</v>
      </c>
      <c r="M3828" s="10">
        <f t="shared" si="713"/>
        <v>0.9</v>
      </c>
      <c r="N3828" s="24">
        <f t="shared" si="714"/>
        <v>1.2815515655446006</v>
      </c>
      <c r="O3828" s="25">
        <f t="shared" si="715"/>
        <v>0.55757229252321705</v>
      </c>
      <c r="P3828" s="8">
        <f t="shared" si="716"/>
        <v>1</v>
      </c>
      <c r="Q3828" s="8">
        <f t="shared" si="717"/>
        <v>3.0000000000000004</v>
      </c>
      <c r="R3828" s="8">
        <f t="shared" si="718"/>
        <v>18.411492357966466</v>
      </c>
      <c r="S3828" s="8">
        <f t="shared" si="719"/>
        <v>19</v>
      </c>
      <c r="T3828" t="s">
        <v>175</v>
      </c>
    </row>
    <row r="3829" spans="1:20" x14ac:dyDescent="0.35">
      <c r="A3829" s="18" t="s">
        <v>7690</v>
      </c>
      <c r="B3829" s="18" t="s">
        <v>7691</v>
      </c>
      <c r="C3829" s="19">
        <v>8.85</v>
      </c>
      <c r="D3829" s="20">
        <f t="shared" si="708"/>
        <v>9.6010322196668467E-7</v>
      </c>
      <c r="E3829" s="10">
        <f>SUM($C$5:C3829)/SUM($C$5:$C$3941)</f>
        <v>0.99994590116681503</v>
      </c>
      <c r="F3829" t="str">
        <f t="shared" si="709"/>
        <v>C</v>
      </c>
      <c r="G3829" s="21">
        <v>2.9500000000000011</v>
      </c>
      <c r="H3829" s="22">
        <f t="shared" si="710"/>
        <v>1.7700000000000007</v>
      </c>
      <c r="I3829" s="23">
        <v>5.7692307692307702E-2</v>
      </c>
      <c r="J3829" s="23">
        <v>0.30764516984328472</v>
      </c>
      <c r="K3829" s="24">
        <f t="shared" si="711"/>
        <v>5.3325162772836006</v>
      </c>
      <c r="L3829" t="str">
        <f t="shared" si="712"/>
        <v>Z</v>
      </c>
      <c r="M3829" s="10">
        <f t="shared" si="713"/>
        <v>0.9</v>
      </c>
      <c r="N3829" s="24">
        <f t="shared" si="714"/>
        <v>1.2815515655446006</v>
      </c>
      <c r="O3829" s="25">
        <f t="shared" si="715"/>
        <v>0.55757229252321705</v>
      </c>
      <c r="P3829" s="8">
        <f t="shared" si="716"/>
        <v>1</v>
      </c>
      <c r="Q3829" s="8">
        <f t="shared" si="717"/>
        <v>3.0000000000000004</v>
      </c>
      <c r="R3829" s="8">
        <f t="shared" si="718"/>
        <v>18.411492357966466</v>
      </c>
      <c r="S3829" s="8">
        <f t="shared" si="719"/>
        <v>19</v>
      </c>
      <c r="T3829" t="s">
        <v>62</v>
      </c>
    </row>
    <row r="3830" spans="1:20" x14ac:dyDescent="0.35">
      <c r="A3830" s="18" t="s">
        <v>7692</v>
      </c>
      <c r="B3830" s="18" t="s">
        <v>7693</v>
      </c>
      <c r="C3830" s="19">
        <v>8.74</v>
      </c>
      <c r="D3830" s="20">
        <f t="shared" si="708"/>
        <v>9.4816973559195754E-7</v>
      </c>
      <c r="E3830" s="10">
        <f>SUM($C$5:C3830)/SUM($C$5:$C$3941)</f>
        <v>0.99994684933655065</v>
      </c>
      <c r="F3830" t="str">
        <f t="shared" si="709"/>
        <v>C</v>
      </c>
      <c r="G3830" s="21">
        <v>0.38</v>
      </c>
      <c r="H3830" s="22">
        <f t="shared" si="710"/>
        <v>0.22799999999999998</v>
      </c>
      <c r="I3830" s="23">
        <v>0.44230769230769229</v>
      </c>
      <c r="J3830" s="23">
        <v>1.513513786491703</v>
      </c>
      <c r="K3830" s="24">
        <f t="shared" si="711"/>
        <v>3.4218572564160241</v>
      </c>
      <c r="L3830" t="str">
        <f t="shared" si="712"/>
        <v>Z</v>
      </c>
      <c r="M3830" s="10">
        <f t="shared" si="713"/>
        <v>0.9</v>
      </c>
      <c r="N3830" s="24">
        <f t="shared" si="714"/>
        <v>1.2815515655446006</v>
      </c>
      <c r="O3830" s="25">
        <f t="shared" si="715"/>
        <v>2.7430736264429414</v>
      </c>
      <c r="P3830" s="8">
        <f t="shared" si="716"/>
        <v>4</v>
      </c>
      <c r="Q3830" s="8">
        <f t="shared" si="717"/>
        <v>23</v>
      </c>
      <c r="R3830" s="8">
        <f t="shared" si="718"/>
        <v>142.04027103779839</v>
      </c>
      <c r="S3830" s="8">
        <f t="shared" si="719"/>
        <v>143</v>
      </c>
      <c r="T3830" t="s">
        <v>175</v>
      </c>
    </row>
    <row r="3831" spans="1:20" x14ac:dyDescent="0.35">
      <c r="A3831" s="18" t="s">
        <v>7694</v>
      </c>
      <c r="B3831" s="18" t="s">
        <v>7695</v>
      </c>
      <c r="C3831" s="19">
        <v>8.5</v>
      </c>
      <c r="D3831" s="20">
        <f t="shared" si="708"/>
        <v>9.2213303804709834E-7</v>
      </c>
      <c r="E3831" s="10">
        <f>SUM($C$5:C3831)/SUM($C$5:$C$3941)</f>
        <v>0.99994777146958869</v>
      </c>
      <c r="F3831" t="str">
        <f t="shared" si="709"/>
        <v>C</v>
      </c>
      <c r="G3831" s="21">
        <v>0.85</v>
      </c>
      <c r="H3831" s="22">
        <f t="shared" si="710"/>
        <v>0.51</v>
      </c>
      <c r="I3831" s="23">
        <v>0.19230769230769229</v>
      </c>
      <c r="J3831" s="23">
        <v>0.71506098844404187</v>
      </c>
      <c r="K3831" s="24">
        <f t="shared" si="711"/>
        <v>3.718317139909018</v>
      </c>
      <c r="L3831" t="str">
        <f t="shared" si="712"/>
        <v>Z</v>
      </c>
      <c r="M3831" s="10">
        <f t="shared" si="713"/>
        <v>0.9</v>
      </c>
      <c r="N3831" s="24">
        <f t="shared" si="714"/>
        <v>1.2815515655446006</v>
      </c>
      <c r="O3831" s="25">
        <f t="shared" si="715"/>
        <v>1.2959676721846793</v>
      </c>
      <c r="P3831" s="8">
        <f t="shared" si="716"/>
        <v>2</v>
      </c>
      <c r="Q3831" s="8">
        <f t="shared" si="717"/>
        <v>10</v>
      </c>
      <c r="R3831" s="8">
        <f t="shared" si="718"/>
        <v>62.62242910851495</v>
      </c>
      <c r="S3831" s="8">
        <f t="shared" si="719"/>
        <v>63</v>
      </c>
      <c r="T3831" t="s">
        <v>62</v>
      </c>
    </row>
    <row r="3832" spans="1:20" x14ac:dyDescent="0.35">
      <c r="A3832" s="18" t="s">
        <v>7696</v>
      </c>
      <c r="B3832" s="18" t="s">
        <v>7697</v>
      </c>
      <c r="C3832" s="19">
        <v>8.4700000000000006</v>
      </c>
      <c r="D3832" s="20">
        <f t="shared" si="708"/>
        <v>9.1887845085399097E-7</v>
      </c>
      <c r="E3832" s="10">
        <f>SUM($C$5:C3832)/SUM($C$5:$C$3941)</f>
        <v>0.99994869034803957</v>
      </c>
      <c r="F3832" t="str">
        <f t="shared" si="709"/>
        <v>C</v>
      </c>
      <c r="G3832" s="21">
        <v>2.8233333333333328</v>
      </c>
      <c r="H3832" s="22">
        <f t="shared" si="710"/>
        <v>1.6939999999999997</v>
      </c>
      <c r="I3832" s="23">
        <v>5.7692307692307702E-2</v>
      </c>
      <c r="J3832" s="23">
        <v>0.23543547789870939</v>
      </c>
      <c r="K3832" s="24">
        <f t="shared" si="711"/>
        <v>4.0808816169109621</v>
      </c>
      <c r="L3832" t="str">
        <f t="shared" si="712"/>
        <v>Z</v>
      </c>
      <c r="M3832" s="10">
        <f t="shared" si="713"/>
        <v>0.9</v>
      </c>
      <c r="N3832" s="24">
        <f t="shared" si="714"/>
        <v>1.2815515655446006</v>
      </c>
      <c r="O3832" s="25">
        <f t="shared" si="715"/>
        <v>0.42670034189112432</v>
      </c>
      <c r="P3832" s="8">
        <f t="shared" si="716"/>
        <v>1</v>
      </c>
      <c r="Q3832" s="8">
        <f t="shared" si="717"/>
        <v>3.0000000000000004</v>
      </c>
      <c r="R3832" s="8">
        <f t="shared" si="718"/>
        <v>18.819969800246028</v>
      </c>
      <c r="S3832" s="8">
        <f t="shared" si="719"/>
        <v>19</v>
      </c>
      <c r="T3832" t="s">
        <v>62</v>
      </c>
    </row>
    <row r="3833" spans="1:20" x14ac:dyDescent="0.35">
      <c r="A3833" s="18" t="s">
        <v>7698</v>
      </c>
      <c r="B3833" s="18" t="s">
        <v>7699</v>
      </c>
      <c r="C3833" s="19">
        <v>8.4</v>
      </c>
      <c r="D3833" s="20">
        <f t="shared" si="708"/>
        <v>9.1128441407007362E-7</v>
      </c>
      <c r="E3833" s="10">
        <f>SUM($C$5:C3833)/SUM($C$5:$C$3941)</f>
        <v>0.99994960163245372</v>
      </c>
      <c r="F3833" t="str">
        <f t="shared" si="709"/>
        <v>C</v>
      </c>
      <c r="G3833" s="21">
        <v>0.42</v>
      </c>
      <c r="H3833" s="22">
        <f t="shared" si="710"/>
        <v>0.252</v>
      </c>
      <c r="I3833" s="23">
        <v>0.38461538461538458</v>
      </c>
      <c r="J3833" s="23">
        <v>1.254854825660787</v>
      </c>
      <c r="K3833" s="24">
        <f t="shared" si="711"/>
        <v>3.2626225467180463</v>
      </c>
      <c r="L3833" t="str">
        <f t="shared" si="712"/>
        <v>Z</v>
      </c>
      <c r="M3833" s="10">
        <f t="shared" si="713"/>
        <v>0.9</v>
      </c>
      <c r="N3833" s="24">
        <f t="shared" si="714"/>
        <v>1.2815515655446006</v>
      </c>
      <c r="O3833" s="25">
        <f t="shared" si="715"/>
        <v>2.274283331943491</v>
      </c>
      <c r="P3833" s="8">
        <f t="shared" si="716"/>
        <v>4</v>
      </c>
      <c r="Q3833" s="8">
        <f t="shared" si="717"/>
        <v>20</v>
      </c>
      <c r="R3833" s="8">
        <f t="shared" si="718"/>
        <v>125.98815766974241</v>
      </c>
      <c r="S3833" s="8">
        <f t="shared" si="719"/>
        <v>126</v>
      </c>
      <c r="T3833" t="s">
        <v>62</v>
      </c>
    </row>
    <row r="3834" spans="1:20" x14ac:dyDescent="0.35">
      <c r="A3834" s="18" t="s">
        <v>7700</v>
      </c>
      <c r="B3834" s="18" t="s">
        <v>7701</v>
      </c>
      <c r="C3834" s="19">
        <v>8.25</v>
      </c>
      <c r="D3834" s="20">
        <f t="shared" si="708"/>
        <v>8.950114781045366E-7</v>
      </c>
      <c r="E3834" s="10">
        <f>SUM($C$5:C3834)/SUM($C$5:$C$3941)</f>
        <v>0.99995049664393176</v>
      </c>
      <c r="F3834" t="str">
        <f t="shared" si="709"/>
        <v>C</v>
      </c>
      <c r="G3834" s="21">
        <v>1.65</v>
      </c>
      <c r="H3834" s="22">
        <f t="shared" si="710"/>
        <v>0.98999999999999988</v>
      </c>
      <c r="I3834" s="23">
        <v>9.6153846153846159E-2</v>
      </c>
      <c r="J3834" s="23">
        <v>0.45415793161373069</v>
      </c>
      <c r="K3834" s="24">
        <f t="shared" si="711"/>
        <v>4.7232424887827991</v>
      </c>
      <c r="L3834" t="str">
        <f t="shared" si="712"/>
        <v>Z</v>
      </c>
      <c r="M3834" s="10">
        <f t="shared" si="713"/>
        <v>0.9</v>
      </c>
      <c r="N3834" s="24">
        <f t="shared" si="714"/>
        <v>1.2815515655446006</v>
      </c>
      <c r="O3834" s="25">
        <f t="shared" si="715"/>
        <v>0.82311020591177886</v>
      </c>
      <c r="P3834" s="8">
        <f t="shared" si="716"/>
        <v>2</v>
      </c>
      <c r="Q3834" s="8">
        <f t="shared" si="717"/>
        <v>5</v>
      </c>
      <c r="R3834" s="8">
        <f t="shared" si="718"/>
        <v>31.782086308186415</v>
      </c>
      <c r="S3834" s="8">
        <f t="shared" si="719"/>
        <v>32</v>
      </c>
      <c r="T3834" t="s">
        <v>62</v>
      </c>
    </row>
    <row r="3835" spans="1:20" x14ac:dyDescent="0.35">
      <c r="A3835" s="18" t="s">
        <v>7702</v>
      </c>
      <c r="B3835" s="18" t="s">
        <v>7703</v>
      </c>
      <c r="C3835" s="19">
        <v>8.11</v>
      </c>
      <c r="D3835" s="20">
        <f t="shared" si="708"/>
        <v>8.7982340453670201E-7</v>
      </c>
      <c r="E3835" s="10">
        <f>SUM($C$5:C3835)/SUM($C$5:$C$3941)</f>
        <v>0.99995137646733623</v>
      </c>
      <c r="F3835" t="str">
        <f t="shared" si="709"/>
        <v>C</v>
      </c>
      <c r="G3835" s="21">
        <v>2.7033333333333331</v>
      </c>
      <c r="H3835" s="22">
        <f t="shared" si="710"/>
        <v>1.6219999999999999</v>
      </c>
      <c r="I3835" s="23">
        <v>5.7692307692307702E-2</v>
      </c>
      <c r="J3835" s="23">
        <v>0.23543547789870939</v>
      </c>
      <c r="K3835" s="24">
        <f t="shared" si="711"/>
        <v>4.0808816169109621</v>
      </c>
      <c r="L3835" t="str">
        <f t="shared" si="712"/>
        <v>Z</v>
      </c>
      <c r="M3835" s="10">
        <f t="shared" si="713"/>
        <v>0.9</v>
      </c>
      <c r="N3835" s="24">
        <f t="shared" si="714"/>
        <v>1.2815515655446006</v>
      </c>
      <c r="O3835" s="25">
        <f t="shared" si="715"/>
        <v>0.42670034189112432</v>
      </c>
      <c r="P3835" s="8">
        <f t="shared" si="716"/>
        <v>1</v>
      </c>
      <c r="Q3835" s="8">
        <f t="shared" si="717"/>
        <v>3.0000000000000004</v>
      </c>
      <c r="R3835" s="8">
        <f t="shared" si="718"/>
        <v>19.233140326176898</v>
      </c>
      <c r="S3835" s="8">
        <f t="shared" si="719"/>
        <v>20</v>
      </c>
      <c r="T3835" t="s">
        <v>62</v>
      </c>
    </row>
    <row r="3836" spans="1:20" x14ac:dyDescent="0.35">
      <c r="A3836" s="18" t="s">
        <v>7704</v>
      </c>
      <c r="B3836" s="18" t="s">
        <v>7705</v>
      </c>
      <c r="C3836" s="19">
        <v>8</v>
      </c>
      <c r="D3836" s="20">
        <f t="shared" si="708"/>
        <v>8.6788991816197487E-7</v>
      </c>
      <c r="E3836" s="10">
        <f>SUM($C$5:C3836)/SUM($C$5:$C$3941)</f>
        <v>0.99995224435725438</v>
      </c>
      <c r="F3836" t="str">
        <f t="shared" si="709"/>
        <v>C</v>
      </c>
      <c r="G3836" s="21">
        <v>0.5</v>
      </c>
      <c r="H3836" s="22">
        <f t="shared" si="710"/>
        <v>0.3</v>
      </c>
      <c r="I3836" s="23">
        <v>0.30769230769230771</v>
      </c>
      <c r="J3836" s="23">
        <v>2.218800784900917</v>
      </c>
      <c r="K3836" s="24">
        <f t="shared" si="711"/>
        <v>7.21110255092798</v>
      </c>
      <c r="L3836" t="str">
        <f t="shared" si="712"/>
        <v>Z</v>
      </c>
      <c r="M3836" s="10">
        <f t="shared" si="713"/>
        <v>0.9</v>
      </c>
      <c r="N3836" s="24">
        <f t="shared" si="714"/>
        <v>1.2815515655446006</v>
      </c>
      <c r="O3836" s="25">
        <f t="shared" si="715"/>
        <v>4.021327040238341</v>
      </c>
      <c r="P3836" s="8">
        <f t="shared" si="716"/>
        <v>5</v>
      </c>
      <c r="Q3836" s="8">
        <f t="shared" si="717"/>
        <v>16</v>
      </c>
      <c r="R3836" s="8">
        <f t="shared" si="718"/>
        <v>103.27955589886446</v>
      </c>
      <c r="S3836" s="8">
        <f t="shared" si="719"/>
        <v>104</v>
      </c>
      <c r="T3836" t="s">
        <v>175</v>
      </c>
    </row>
    <row r="3837" spans="1:20" x14ac:dyDescent="0.35">
      <c r="A3837" s="18" t="s">
        <v>7706</v>
      </c>
      <c r="B3837" s="18" t="s">
        <v>7707</v>
      </c>
      <c r="C3837" s="19">
        <v>7.65</v>
      </c>
      <c r="D3837" s="20">
        <f t="shared" si="708"/>
        <v>8.2991973424238853E-7</v>
      </c>
      <c r="E3837" s="10">
        <f>SUM($C$5:C3837)/SUM($C$5:$C$3941)</f>
        <v>0.99995307427698876</v>
      </c>
      <c r="F3837" t="str">
        <f t="shared" si="709"/>
        <v>C</v>
      </c>
      <c r="G3837" s="21">
        <v>2.5499999999999998</v>
      </c>
      <c r="H3837" s="22">
        <f t="shared" si="710"/>
        <v>1.5299999999999998</v>
      </c>
      <c r="I3837" s="23">
        <v>5.7692307692307702E-2</v>
      </c>
      <c r="J3837" s="23">
        <v>0.41602514716892169</v>
      </c>
      <c r="K3837" s="24">
        <f t="shared" si="711"/>
        <v>7.2111025509279747</v>
      </c>
      <c r="L3837" t="str">
        <f t="shared" si="712"/>
        <v>Z</v>
      </c>
      <c r="M3837" s="10">
        <f t="shared" si="713"/>
        <v>0.9</v>
      </c>
      <c r="N3837" s="24">
        <f t="shared" si="714"/>
        <v>1.2815515655446006</v>
      </c>
      <c r="O3837" s="25">
        <f t="shared" si="715"/>
        <v>0.75399882004468832</v>
      </c>
      <c r="P3837" s="8">
        <f t="shared" si="716"/>
        <v>1</v>
      </c>
      <c r="Q3837" s="8">
        <f t="shared" si="717"/>
        <v>3.0000000000000004</v>
      </c>
      <c r="R3837" s="8">
        <f t="shared" si="718"/>
        <v>19.802950859533489</v>
      </c>
      <c r="S3837" s="8">
        <f t="shared" si="719"/>
        <v>20</v>
      </c>
      <c r="T3837" t="s">
        <v>175</v>
      </c>
    </row>
    <row r="3838" spans="1:20" x14ac:dyDescent="0.35">
      <c r="A3838" s="18" t="s">
        <v>7708</v>
      </c>
      <c r="B3838" s="18" t="s">
        <v>7709</v>
      </c>
      <c r="C3838" s="19">
        <v>7.61</v>
      </c>
      <c r="D3838" s="20">
        <f t="shared" si="708"/>
        <v>8.2558028465157865E-7</v>
      </c>
      <c r="E3838" s="10">
        <f>SUM($C$5:C3838)/SUM($C$5:$C$3941)</f>
        <v>0.99995389985727334</v>
      </c>
      <c r="F3838" t="str">
        <f t="shared" si="709"/>
        <v>C</v>
      </c>
      <c r="G3838" s="21">
        <v>0.8455555555555555</v>
      </c>
      <c r="H3838" s="22">
        <f t="shared" si="710"/>
        <v>0.5073333333333333</v>
      </c>
      <c r="I3838" s="23">
        <v>0.1730769230769231</v>
      </c>
      <c r="J3838" s="23">
        <v>0.87941945748437433</v>
      </c>
      <c r="K3838" s="24">
        <f t="shared" si="711"/>
        <v>5.0810901987986066</v>
      </c>
      <c r="L3838" t="str">
        <f t="shared" si="712"/>
        <v>Z</v>
      </c>
      <c r="M3838" s="10">
        <f t="shared" si="713"/>
        <v>0.9</v>
      </c>
      <c r="N3838" s="24">
        <f t="shared" si="714"/>
        <v>1.2815515655446006</v>
      </c>
      <c r="O3838" s="25">
        <f t="shared" si="715"/>
        <v>1.593848924229387</v>
      </c>
      <c r="P3838" s="8">
        <f t="shared" si="716"/>
        <v>2</v>
      </c>
      <c r="Q3838" s="8">
        <f t="shared" si="717"/>
        <v>9.0000000000000018</v>
      </c>
      <c r="R3838" s="8">
        <f t="shared" si="718"/>
        <v>59.564781593719381</v>
      </c>
      <c r="S3838" s="8">
        <f t="shared" si="719"/>
        <v>60</v>
      </c>
      <c r="T3838" t="s">
        <v>62</v>
      </c>
    </row>
    <row r="3839" spans="1:20" x14ac:dyDescent="0.35">
      <c r="A3839" s="18" t="s">
        <v>7710</v>
      </c>
      <c r="B3839" s="18" t="s">
        <v>7711</v>
      </c>
      <c r="C3839" s="19">
        <v>7.56</v>
      </c>
      <c r="D3839" s="20">
        <f t="shared" si="708"/>
        <v>8.2015597266306624E-7</v>
      </c>
      <c r="E3839" s="10">
        <f>SUM($C$5:C3839)/SUM($C$5:$C$3941)</f>
        <v>0.99995472001324603</v>
      </c>
      <c r="F3839" t="str">
        <f t="shared" si="709"/>
        <v>C</v>
      </c>
      <c r="G3839" s="21">
        <v>3.78</v>
      </c>
      <c r="H3839" s="22">
        <f t="shared" si="710"/>
        <v>2.2679999999999998</v>
      </c>
      <c r="I3839" s="23">
        <v>3.8461538461538457E-2</v>
      </c>
      <c r="J3839" s="23">
        <v>0.19418390934515431</v>
      </c>
      <c r="K3839" s="24">
        <f t="shared" si="711"/>
        <v>5.0487816429740127</v>
      </c>
      <c r="L3839" t="str">
        <f t="shared" si="712"/>
        <v>Z</v>
      </c>
      <c r="M3839" s="10">
        <f t="shared" si="713"/>
        <v>0.9</v>
      </c>
      <c r="N3839" s="24">
        <f t="shared" si="714"/>
        <v>1.2815515655446006</v>
      </c>
      <c r="O3839" s="25">
        <f t="shared" si="715"/>
        <v>0.35193651036306556</v>
      </c>
      <c r="P3839" s="8">
        <f t="shared" si="716"/>
        <v>1</v>
      </c>
      <c r="Q3839" s="8">
        <f t="shared" si="717"/>
        <v>1.9999999999999998</v>
      </c>
      <c r="R3839" s="8">
        <f t="shared" si="718"/>
        <v>13.280317881493263</v>
      </c>
      <c r="S3839" s="8">
        <f t="shared" si="719"/>
        <v>14</v>
      </c>
      <c r="T3839" t="s">
        <v>62</v>
      </c>
    </row>
    <row r="3840" spans="1:20" x14ac:dyDescent="0.35">
      <c r="A3840" s="18" t="s">
        <v>7712</v>
      </c>
      <c r="B3840" s="18" t="s">
        <v>7713</v>
      </c>
      <c r="C3840" s="19">
        <v>7.5</v>
      </c>
      <c r="D3840" s="20">
        <f t="shared" si="708"/>
        <v>8.1364679827685141E-7</v>
      </c>
      <c r="E3840" s="10">
        <f>SUM($C$5:C3840)/SUM($C$5:$C$3941)</f>
        <v>0.9999555336600443</v>
      </c>
      <c r="F3840" t="str">
        <f t="shared" si="709"/>
        <v>C</v>
      </c>
      <c r="G3840" s="21">
        <v>3.75</v>
      </c>
      <c r="H3840" s="22">
        <f t="shared" si="710"/>
        <v>2.25</v>
      </c>
      <c r="I3840" s="23">
        <v>3.8461538461538457E-2</v>
      </c>
      <c r="J3840" s="23">
        <v>0.19418390934515439</v>
      </c>
      <c r="K3840" s="24">
        <f t="shared" si="711"/>
        <v>5.0487816429740144</v>
      </c>
      <c r="L3840" t="str">
        <f t="shared" si="712"/>
        <v>Z</v>
      </c>
      <c r="M3840" s="10">
        <f t="shared" si="713"/>
        <v>0.9</v>
      </c>
      <c r="N3840" s="24">
        <f t="shared" si="714"/>
        <v>1.2815515655446006</v>
      </c>
      <c r="O3840" s="25">
        <f t="shared" si="715"/>
        <v>0.35193651036306572</v>
      </c>
      <c r="P3840" s="8">
        <f t="shared" si="716"/>
        <v>1</v>
      </c>
      <c r="Q3840" s="8">
        <f t="shared" si="717"/>
        <v>1.9999999999999998</v>
      </c>
      <c r="R3840" s="8">
        <f t="shared" si="718"/>
        <v>13.333333333333332</v>
      </c>
      <c r="S3840" s="8">
        <f t="shared" si="719"/>
        <v>14</v>
      </c>
      <c r="T3840" t="s">
        <v>62</v>
      </c>
    </row>
    <row r="3841" spans="1:20" x14ac:dyDescent="0.35">
      <c r="A3841" s="18" t="s">
        <v>7714</v>
      </c>
      <c r="B3841" s="18" t="s">
        <v>7715</v>
      </c>
      <c r="C3841" s="19">
        <v>7.5</v>
      </c>
      <c r="D3841" s="20">
        <f t="shared" si="708"/>
        <v>8.1364679827685141E-7</v>
      </c>
      <c r="E3841" s="10">
        <f>SUM($C$5:C3841)/SUM($C$5:$C$3941)</f>
        <v>0.99995634730684257</v>
      </c>
      <c r="F3841" t="str">
        <f t="shared" si="709"/>
        <v>C</v>
      </c>
      <c r="G3841" s="21">
        <v>3.75</v>
      </c>
      <c r="H3841" s="22">
        <f t="shared" si="710"/>
        <v>2.25</v>
      </c>
      <c r="I3841" s="23">
        <v>3.8461538461538457E-2</v>
      </c>
      <c r="J3841" s="23">
        <v>0.19418390934515439</v>
      </c>
      <c r="K3841" s="24">
        <f t="shared" si="711"/>
        <v>5.0487816429740144</v>
      </c>
      <c r="L3841" t="str">
        <f t="shared" si="712"/>
        <v>Z</v>
      </c>
      <c r="M3841" s="10">
        <f t="shared" si="713"/>
        <v>0.9</v>
      </c>
      <c r="N3841" s="24">
        <f t="shared" si="714"/>
        <v>1.2815515655446006</v>
      </c>
      <c r="O3841" s="25">
        <f t="shared" si="715"/>
        <v>0.35193651036306572</v>
      </c>
      <c r="P3841" s="8">
        <f t="shared" si="716"/>
        <v>1</v>
      </c>
      <c r="Q3841" s="8">
        <f t="shared" si="717"/>
        <v>1.9999999999999998</v>
      </c>
      <c r="R3841" s="8">
        <f t="shared" si="718"/>
        <v>13.333333333333332</v>
      </c>
      <c r="S3841" s="8">
        <f t="shared" si="719"/>
        <v>14</v>
      </c>
      <c r="T3841" t="s">
        <v>62</v>
      </c>
    </row>
    <row r="3842" spans="1:20" x14ac:dyDescent="0.35">
      <c r="A3842" s="18" t="s">
        <v>7716</v>
      </c>
      <c r="B3842" s="18" t="s">
        <v>7717</v>
      </c>
      <c r="C3842" s="19">
        <v>7.5</v>
      </c>
      <c r="D3842" s="20">
        <f t="shared" si="708"/>
        <v>8.1364679827685141E-7</v>
      </c>
      <c r="E3842" s="10">
        <f>SUM($C$5:C3842)/SUM($C$5:$C$3941)</f>
        <v>0.99995716095364084</v>
      </c>
      <c r="F3842" t="str">
        <f t="shared" si="709"/>
        <v>C</v>
      </c>
      <c r="G3842" s="21">
        <v>1.25</v>
      </c>
      <c r="H3842" s="22">
        <f t="shared" si="710"/>
        <v>0.75</v>
      </c>
      <c r="I3842" s="23">
        <v>0.1153846153846154</v>
      </c>
      <c r="J3842" s="23">
        <v>0.83205029433784339</v>
      </c>
      <c r="K3842" s="24">
        <f t="shared" si="711"/>
        <v>7.2111025509279747</v>
      </c>
      <c r="L3842" t="str">
        <f t="shared" si="712"/>
        <v>Z</v>
      </c>
      <c r="M3842" s="10">
        <f t="shared" si="713"/>
        <v>0.9</v>
      </c>
      <c r="N3842" s="24">
        <f t="shared" si="714"/>
        <v>1.2815515655446006</v>
      </c>
      <c r="O3842" s="25">
        <f t="shared" si="715"/>
        <v>1.5079976400893766</v>
      </c>
      <c r="P3842" s="8">
        <f t="shared" si="716"/>
        <v>2</v>
      </c>
      <c r="Q3842" s="8">
        <f t="shared" si="717"/>
        <v>6.0000000000000009</v>
      </c>
      <c r="R3842" s="8">
        <f t="shared" si="718"/>
        <v>40</v>
      </c>
      <c r="S3842" s="8">
        <f t="shared" si="719"/>
        <v>40</v>
      </c>
      <c r="T3842" t="s">
        <v>175</v>
      </c>
    </row>
    <row r="3843" spans="1:20" x14ac:dyDescent="0.35">
      <c r="A3843" s="18" t="s">
        <v>7718</v>
      </c>
      <c r="B3843" s="18" t="s">
        <v>7719</v>
      </c>
      <c r="C3843" s="19">
        <v>7.5</v>
      </c>
      <c r="D3843" s="20">
        <f t="shared" si="708"/>
        <v>8.1364679827685141E-7</v>
      </c>
      <c r="E3843" s="10">
        <f>SUM($C$5:C3843)/SUM($C$5:$C$3941)</f>
        <v>0.99995797460043911</v>
      </c>
      <c r="F3843" t="str">
        <f t="shared" si="709"/>
        <v>C</v>
      </c>
      <c r="G3843" s="21">
        <v>7.5</v>
      </c>
      <c r="H3843" s="22">
        <f t="shared" si="710"/>
        <v>4.5</v>
      </c>
      <c r="I3843" s="23">
        <v>1.9230769230769228E-2</v>
      </c>
      <c r="J3843" s="23">
        <v>0.13867504905630729</v>
      </c>
      <c r="K3843" s="24">
        <f t="shared" si="711"/>
        <v>7.21110255092798</v>
      </c>
      <c r="L3843" t="str">
        <f t="shared" si="712"/>
        <v>Z</v>
      </c>
      <c r="M3843" s="10">
        <f t="shared" si="713"/>
        <v>0.9</v>
      </c>
      <c r="N3843" s="24">
        <f t="shared" si="714"/>
        <v>1.2815515655446006</v>
      </c>
      <c r="O3843" s="25">
        <f t="shared" si="715"/>
        <v>0.25133294001489626</v>
      </c>
      <c r="P3843" s="8">
        <f t="shared" si="716"/>
        <v>1</v>
      </c>
      <c r="Q3843" s="8">
        <f t="shared" si="717"/>
        <v>0.99999999999999989</v>
      </c>
      <c r="R3843" s="8">
        <f t="shared" si="718"/>
        <v>6.6666666666666661</v>
      </c>
      <c r="S3843" s="8">
        <f t="shared" si="719"/>
        <v>7</v>
      </c>
      <c r="T3843" t="s">
        <v>62</v>
      </c>
    </row>
    <row r="3844" spans="1:20" x14ac:dyDescent="0.35">
      <c r="A3844" s="18" t="s">
        <v>7720</v>
      </c>
      <c r="B3844" s="18" t="s">
        <v>7721</v>
      </c>
      <c r="C3844" s="19">
        <v>7.5</v>
      </c>
      <c r="D3844" s="20">
        <f t="shared" si="708"/>
        <v>8.1364679827685141E-7</v>
      </c>
      <c r="E3844" s="10">
        <f>SUM($C$5:C3844)/SUM($C$5:$C$3941)</f>
        <v>0.99995878824723738</v>
      </c>
      <c r="F3844" t="str">
        <f t="shared" si="709"/>
        <v>C</v>
      </c>
      <c r="G3844" s="21">
        <v>3.75</v>
      </c>
      <c r="H3844" s="22">
        <f t="shared" si="710"/>
        <v>2.25</v>
      </c>
      <c r="I3844" s="23">
        <v>3.8461538461538457E-2</v>
      </c>
      <c r="J3844" s="23">
        <v>0.19418390934515431</v>
      </c>
      <c r="K3844" s="24">
        <f t="shared" si="711"/>
        <v>5.0487816429740127</v>
      </c>
      <c r="L3844" t="str">
        <f t="shared" si="712"/>
        <v>Z</v>
      </c>
      <c r="M3844" s="10">
        <f t="shared" si="713"/>
        <v>0.9</v>
      </c>
      <c r="N3844" s="24">
        <f t="shared" si="714"/>
        <v>1.2815515655446006</v>
      </c>
      <c r="O3844" s="25">
        <f t="shared" si="715"/>
        <v>0.35193651036306556</v>
      </c>
      <c r="P3844" s="8">
        <f t="shared" si="716"/>
        <v>1</v>
      </c>
      <c r="Q3844" s="8">
        <f t="shared" si="717"/>
        <v>1.9999999999999998</v>
      </c>
      <c r="R3844" s="8">
        <f t="shared" si="718"/>
        <v>13.333333333333332</v>
      </c>
      <c r="S3844" s="8">
        <f t="shared" si="719"/>
        <v>14</v>
      </c>
      <c r="T3844" t="s">
        <v>175</v>
      </c>
    </row>
    <row r="3845" spans="1:20" x14ac:dyDescent="0.35">
      <c r="A3845" s="18" t="s">
        <v>7722</v>
      </c>
      <c r="B3845" s="18" t="s">
        <v>7723</v>
      </c>
      <c r="C3845" s="19">
        <v>7.5</v>
      </c>
      <c r="D3845" s="20">
        <f t="shared" ref="D3845:D3908" si="720">C3845/SUM($C$5:$C$3941)</f>
        <v>8.1364679827685141E-7</v>
      </c>
      <c r="E3845" s="10">
        <f>SUM($C$5:C3845)/SUM($C$5:$C$3941)</f>
        <v>0.99995960189403565</v>
      </c>
      <c r="F3845" t="str">
        <f t="shared" ref="F3845:F3908" si="721">IF(E3845-D3845&lt;CutA,"A",IF(E3845-D3845&lt;CutB,"B","C"))</f>
        <v>C</v>
      </c>
      <c r="G3845" s="21">
        <v>3.75</v>
      </c>
      <c r="H3845" s="22">
        <f t="shared" ref="H3845:H3908" si="722">G3845*CostRatio</f>
        <v>2.25</v>
      </c>
      <c r="I3845" s="23">
        <v>3.8461538461538457E-2</v>
      </c>
      <c r="J3845" s="23">
        <v>0.19418390934515431</v>
      </c>
      <c r="K3845" s="24">
        <f t="shared" ref="K3845:K3908" si="723">IF(I3845&gt;0,J3845/I3845,0)</f>
        <v>5.0487816429740127</v>
      </c>
      <c r="L3845" t="str">
        <f t="shared" ref="L3845:L3908" si="724">IF(K3845&lt;=CutX,"X",IF(K3845&lt;=CutY,"Y","Z"))</f>
        <v>Z</v>
      </c>
      <c r="M3845" s="10">
        <f t="shared" ref="M3845:M3908" si="725">_xlfn.XLOOKUP(F3845,TargetClass,TargetLevel)</f>
        <v>0.9</v>
      </c>
      <c r="N3845" s="24">
        <f t="shared" ref="N3845:N3908" si="726">_xlfn.NORM.S.INV(M3845)</f>
        <v>1.2815515655446006</v>
      </c>
      <c r="O3845" s="25">
        <f t="shared" ref="O3845:O3908" si="727">N3845*J3845*SQRT(LeadTime)</f>
        <v>0.35193651036306556</v>
      </c>
      <c r="P3845" s="8">
        <f t="shared" ref="P3845:P3908" si="728">ROUNDUP(ROUND(I3845*LeadTime+O3845,6),0)</f>
        <v>1</v>
      </c>
      <c r="Q3845" s="8">
        <f t="shared" ref="Q3845:Q3908" si="729">I3845*WeeksPerYear</f>
        <v>1.9999999999999998</v>
      </c>
      <c r="R3845" s="8">
        <f t="shared" ref="R3845:R3908" si="730">SQRT(2*Q3845*OrderCost/(HoldingRate*H3845))</f>
        <v>13.333333333333332</v>
      </c>
      <c r="S3845" s="8">
        <f t="shared" ref="S3845:S3908" si="731">MAX(ROUNDUP(ROUND(R3845,6),0),ROUNDUP(ROUND(I3845,6),0))</f>
        <v>14</v>
      </c>
      <c r="T3845" t="s">
        <v>62</v>
      </c>
    </row>
    <row r="3846" spans="1:20" x14ac:dyDescent="0.35">
      <c r="A3846" s="18" t="s">
        <v>7724</v>
      </c>
      <c r="B3846" s="18" t="s">
        <v>7725</v>
      </c>
      <c r="C3846" s="19">
        <v>7.5</v>
      </c>
      <c r="D3846" s="20">
        <f t="shared" si="720"/>
        <v>8.1364679827685141E-7</v>
      </c>
      <c r="E3846" s="10">
        <f>SUM($C$5:C3846)/SUM($C$5:$C$3941)</f>
        <v>0.99996041554083392</v>
      </c>
      <c r="F3846" t="str">
        <f t="shared" si="721"/>
        <v>C</v>
      </c>
      <c r="G3846" s="21">
        <v>3.75</v>
      </c>
      <c r="H3846" s="22">
        <f t="shared" si="722"/>
        <v>2.25</v>
      </c>
      <c r="I3846" s="23">
        <v>3.8461538461538457E-2</v>
      </c>
      <c r="J3846" s="23">
        <v>0.27735009811261457</v>
      </c>
      <c r="K3846" s="24">
        <f t="shared" si="723"/>
        <v>7.21110255092798</v>
      </c>
      <c r="L3846" t="str">
        <f t="shared" si="724"/>
        <v>Z</v>
      </c>
      <c r="M3846" s="10">
        <f t="shared" si="725"/>
        <v>0.9</v>
      </c>
      <c r="N3846" s="24">
        <f t="shared" si="726"/>
        <v>1.2815515655446006</v>
      </c>
      <c r="O3846" s="25">
        <f t="shared" si="727"/>
        <v>0.50266588002979251</v>
      </c>
      <c r="P3846" s="8">
        <f t="shared" si="728"/>
        <v>1</v>
      </c>
      <c r="Q3846" s="8">
        <f t="shared" si="729"/>
        <v>1.9999999999999998</v>
      </c>
      <c r="R3846" s="8">
        <f t="shared" si="730"/>
        <v>13.333333333333332</v>
      </c>
      <c r="S3846" s="8">
        <f t="shared" si="731"/>
        <v>14</v>
      </c>
      <c r="T3846" t="s">
        <v>175</v>
      </c>
    </row>
    <row r="3847" spans="1:20" x14ac:dyDescent="0.35">
      <c r="A3847" s="18" t="s">
        <v>7726</v>
      </c>
      <c r="B3847" s="18" t="s">
        <v>7727</v>
      </c>
      <c r="C3847" s="19">
        <v>7.5</v>
      </c>
      <c r="D3847" s="20">
        <f t="shared" si="720"/>
        <v>8.1364679827685141E-7</v>
      </c>
      <c r="E3847" s="10">
        <f>SUM($C$5:C3847)/SUM($C$5:$C$3941)</f>
        <v>0.99996122918763219</v>
      </c>
      <c r="F3847" t="str">
        <f t="shared" si="721"/>
        <v>C</v>
      </c>
      <c r="G3847" s="21">
        <v>1.25</v>
      </c>
      <c r="H3847" s="22">
        <f t="shared" si="722"/>
        <v>0.75</v>
      </c>
      <c r="I3847" s="23">
        <v>0.1153846153846154</v>
      </c>
      <c r="J3847" s="23">
        <v>0.61529033968656932</v>
      </c>
      <c r="K3847" s="24">
        <f t="shared" si="723"/>
        <v>5.3325162772835997</v>
      </c>
      <c r="L3847" t="str">
        <f t="shared" si="724"/>
        <v>Z</v>
      </c>
      <c r="M3847" s="10">
        <f t="shared" si="725"/>
        <v>0.9</v>
      </c>
      <c r="N3847" s="24">
        <f t="shared" si="726"/>
        <v>1.2815515655446006</v>
      </c>
      <c r="O3847" s="25">
        <f t="shared" si="727"/>
        <v>1.1151445850464339</v>
      </c>
      <c r="P3847" s="8">
        <f t="shared" si="728"/>
        <v>2</v>
      </c>
      <c r="Q3847" s="8">
        <f t="shared" si="729"/>
        <v>6.0000000000000009</v>
      </c>
      <c r="R3847" s="8">
        <f t="shared" si="730"/>
        <v>40</v>
      </c>
      <c r="S3847" s="8">
        <f t="shared" si="731"/>
        <v>40</v>
      </c>
      <c r="T3847" t="s">
        <v>175</v>
      </c>
    </row>
    <row r="3848" spans="1:20" x14ac:dyDescent="0.35">
      <c r="A3848" s="18" t="s">
        <v>7728</v>
      </c>
      <c r="B3848" s="18" t="s">
        <v>7729</v>
      </c>
      <c r="C3848" s="19">
        <v>7.15</v>
      </c>
      <c r="D3848" s="20">
        <f t="shared" si="720"/>
        <v>7.7567661435726507E-7</v>
      </c>
      <c r="E3848" s="10">
        <f>SUM($C$5:C3848)/SUM($C$5:$C$3941)</f>
        <v>0.99996200486424658</v>
      </c>
      <c r="F3848" t="str">
        <f t="shared" si="721"/>
        <v>C</v>
      </c>
      <c r="G3848" s="21">
        <v>0.65</v>
      </c>
      <c r="H3848" s="22">
        <f t="shared" si="722"/>
        <v>0.39</v>
      </c>
      <c r="I3848" s="23">
        <v>0.21153846153846151</v>
      </c>
      <c r="J3848" s="23">
        <v>1.3909587392075939</v>
      </c>
      <c r="K3848" s="24">
        <f t="shared" si="723"/>
        <v>6.575441312617718</v>
      </c>
      <c r="L3848" t="str">
        <f t="shared" si="724"/>
        <v>Z</v>
      </c>
      <c r="M3848" s="10">
        <f t="shared" si="725"/>
        <v>0.9</v>
      </c>
      <c r="N3848" s="24">
        <f t="shared" si="726"/>
        <v>1.2815515655446006</v>
      </c>
      <c r="O3848" s="25">
        <f t="shared" si="727"/>
        <v>2.5209563778305184</v>
      </c>
      <c r="P3848" s="8">
        <f t="shared" si="728"/>
        <v>3</v>
      </c>
      <c r="Q3848" s="8">
        <f t="shared" si="729"/>
        <v>10.999999999999998</v>
      </c>
      <c r="R3848" s="8">
        <f t="shared" si="730"/>
        <v>75.10676161988107</v>
      </c>
      <c r="S3848" s="8">
        <f t="shared" si="731"/>
        <v>76</v>
      </c>
      <c r="T3848" t="s">
        <v>62</v>
      </c>
    </row>
    <row r="3849" spans="1:20" x14ac:dyDescent="0.35">
      <c r="A3849" s="18" t="s">
        <v>7730</v>
      </c>
      <c r="B3849" s="18" t="s">
        <v>7731</v>
      </c>
      <c r="C3849" s="19">
        <v>6.8</v>
      </c>
      <c r="D3849" s="20">
        <f t="shared" si="720"/>
        <v>7.3770643043767863E-7</v>
      </c>
      <c r="E3849" s="10">
        <f>SUM($C$5:C3849)/SUM($C$5:$C$3941)</f>
        <v>0.99996274257067719</v>
      </c>
      <c r="F3849" t="str">
        <f t="shared" si="721"/>
        <v>C</v>
      </c>
      <c r="G3849" s="21">
        <v>0.85</v>
      </c>
      <c r="H3849" s="22">
        <f t="shared" si="722"/>
        <v>0.51</v>
      </c>
      <c r="I3849" s="23">
        <v>0.15384615384615391</v>
      </c>
      <c r="J3849" s="23">
        <v>0.63815344471727553</v>
      </c>
      <c r="K3849" s="24">
        <f t="shared" si="723"/>
        <v>4.1479973906622893</v>
      </c>
      <c r="L3849" t="str">
        <f t="shared" si="724"/>
        <v>Z</v>
      </c>
      <c r="M3849" s="10">
        <f t="shared" si="725"/>
        <v>0.9</v>
      </c>
      <c r="N3849" s="24">
        <f t="shared" si="726"/>
        <v>1.2815515655446006</v>
      </c>
      <c r="O3849" s="25">
        <f t="shared" si="727"/>
        <v>1.1565813932130102</v>
      </c>
      <c r="P3849" s="8">
        <f t="shared" si="728"/>
        <v>2</v>
      </c>
      <c r="Q3849" s="8">
        <f t="shared" si="729"/>
        <v>8.0000000000000036</v>
      </c>
      <c r="R3849" s="8">
        <f t="shared" si="730"/>
        <v>56.011203361120401</v>
      </c>
      <c r="S3849" s="8">
        <f t="shared" si="731"/>
        <v>57</v>
      </c>
      <c r="T3849" t="s">
        <v>62</v>
      </c>
    </row>
    <row r="3850" spans="1:20" x14ac:dyDescent="0.35">
      <c r="A3850" s="18" t="s">
        <v>7732</v>
      </c>
      <c r="B3850" s="18" t="s">
        <v>7733</v>
      </c>
      <c r="C3850" s="19">
        <v>6.8</v>
      </c>
      <c r="D3850" s="20">
        <f t="shared" si="720"/>
        <v>7.3770643043767863E-7</v>
      </c>
      <c r="E3850" s="10">
        <f>SUM($C$5:C3850)/SUM($C$5:$C$3941)</f>
        <v>0.99996348027710769</v>
      </c>
      <c r="F3850" t="str">
        <f t="shared" si="721"/>
        <v>C</v>
      </c>
      <c r="G3850" s="21">
        <v>0.84999999999999987</v>
      </c>
      <c r="H3850" s="22">
        <f t="shared" si="722"/>
        <v>0.5099999999999999</v>
      </c>
      <c r="I3850" s="23">
        <v>0.15384615384615391</v>
      </c>
      <c r="J3850" s="23">
        <v>0.84909676079973551</v>
      </c>
      <c r="K3850" s="24">
        <f t="shared" si="723"/>
        <v>5.5191289451982781</v>
      </c>
      <c r="L3850" t="str">
        <f t="shared" si="724"/>
        <v>Z</v>
      </c>
      <c r="M3850" s="10">
        <f t="shared" si="725"/>
        <v>0.9</v>
      </c>
      <c r="N3850" s="24">
        <f t="shared" si="726"/>
        <v>1.2815515655446006</v>
      </c>
      <c r="O3850" s="25">
        <f t="shared" si="727"/>
        <v>1.5388924446118042</v>
      </c>
      <c r="P3850" s="8">
        <f t="shared" si="728"/>
        <v>2</v>
      </c>
      <c r="Q3850" s="8">
        <f t="shared" si="729"/>
        <v>8.0000000000000036</v>
      </c>
      <c r="R3850" s="8">
        <f t="shared" si="730"/>
        <v>56.011203361120408</v>
      </c>
      <c r="S3850" s="8">
        <f t="shared" si="731"/>
        <v>57</v>
      </c>
      <c r="T3850" t="s">
        <v>62</v>
      </c>
    </row>
    <row r="3851" spans="1:20" x14ac:dyDescent="0.35">
      <c r="A3851" s="18" t="s">
        <v>7734</v>
      </c>
      <c r="B3851" s="18" t="s">
        <v>7735</v>
      </c>
      <c r="C3851" s="19">
        <v>6.75</v>
      </c>
      <c r="D3851" s="20">
        <f t="shared" si="720"/>
        <v>7.3228211844916632E-7</v>
      </c>
      <c r="E3851" s="10">
        <f>SUM($C$5:C3851)/SUM($C$5:$C$3941)</f>
        <v>0.99996421255922607</v>
      </c>
      <c r="F3851" t="str">
        <f t="shared" si="721"/>
        <v>C</v>
      </c>
      <c r="G3851" s="21">
        <v>6.75</v>
      </c>
      <c r="H3851" s="22">
        <f t="shared" si="722"/>
        <v>4.05</v>
      </c>
      <c r="I3851" s="23">
        <v>1.9230769230769228E-2</v>
      </c>
      <c r="J3851" s="23">
        <v>0.13867504905630729</v>
      </c>
      <c r="K3851" s="24">
        <f t="shared" si="723"/>
        <v>7.21110255092798</v>
      </c>
      <c r="L3851" t="str">
        <f t="shared" si="724"/>
        <v>Z</v>
      </c>
      <c r="M3851" s="10">
        <f t="shared" si="725"/>
        <v>0.9</v>
      </c>
      <c r="N3851" s="24">
        <f t="shared" si="726"/>
        <v>1.2815515655446006</v>
      </c>
      <c r="O3851" s="25">
        <f t="shared" si="727"/>
        <v>0.25133294001489626</v>
      </c>
      <c r="P3851" s="8">
        <f t="shared" si="728"/>
        <v>1</v>
      </c>
      <c r="Q3851" s="8">
        <f t="shared" si="729"/>
        <v>0.99999999999999989</v>
      </c>
      <c r="R3851" s="8">
        <f t="shared" si="730"/>
        <v>7.027283689263065</v>
      </c>
      <c r="S3851" s="8">
        <f t="shared" si="731"/>
        <v>8</v>
      </c>
      <c r="T3851" t="s">
        <v>175</v>
      </c>
    </row>
    <row r="3852" spans="1:20" x14ac:dyDescent="0.35">
      <c r="A3852" s="18" t="s">
        <v>7736</v>
      </c>
      <c r="B3852" s="18" t="s">
        <v>7737</v>
      </c>
      <c r="C3852" s="19">
        <v>6.72</v>
      </c>
      <c r="D3852" s="20">
        <f t="shared" si="720"/>
        <v>7.2902753125605886E-7</v>
      </c>
      <c r="E3852" s="10">
        <f>SUM($C$5:C3852)/SUM($C$5:$C$3941)</f>
        <v>0.99996494158675742</v>
      </c>
      <c r="F3852" t="str">
        <f t="shared" si="721"/>
        <v>C</v>
      </c>
      <c r="G3852" s="21">
        <v>3.36</v>
      </c>
      <c r="H3852" s="22">
        <f t="shared" si="722"/>
        <v>2.016</v>
      </c>
      <c r="I3852" s="23">
        <v>3.8461538461538457E-2</v>
      </c>
      <c r="J3852" s="23">
        <v>0.27735009811261452</v>
      </c>
      <c r="K3852" s="24">
        <f t="shared" si="723"/>
        <v>7.2111025509279782</v>
      </c>
      <c r="L3852" t="str">
        <f t="shared" si="724"/>
        <v>Z</v>
      </c>
      <c r="M3852" s="10">
        <f t="shared" si="725"/>
        <v>0.9</v>
      </c>
      <c r="N3852" s="24">
        <f t="shared" si="726"/>
        <v>1.2815515655446006</v>
      </c>
      <c r="O3852" s="25">
        <f t="shared" si="727"/>
        <v>0.50266588002979229</v>
      </c>
      <c r="P3852" s="8">
        <f t="shared" si="728"/>
        <v>1</v>
      </c>
      <c r="Q3852" s="8">
        <f t="shared" si="729"/>
        <v>1.9999999999999998</v>
      </c>
      <c r="R3852" s="8">
        <f t="shared" si="730"/>
        <v>14.085904245475275</v>
      </c>
      <c r="S3852" s="8">
        <f t="shared" si="731"/>
        <v>15</v>
      </c>
      <c r="T3852" t="s">
        <v>62</v>
      </c>
    </row>
    <row r="3853" spans="1:20" x14ac:dyDescent="0.35">
      <c r="A3853" s="18" t="s">
        <v>7738</v>
      </c>
      <c r="B3853" s="18" t="s">
        <v>7739</v>
      </c>
      <c r="C3853" s="19">
        <v>6.6</v>
      </c>
      <c r="D3853" s="20">
        <f t="shared" si="720"/>
        <v>7.160091824836292E-7</v>
      </c>
      <c r="E3853" s="10">
        <f>SUM($C$5:C3853)/SUM($C$5:$C$3941)</f>
        <v>0.99996565759593992</v>
      </c>
      <c r="F3853" t="str">
        <f t="shared" si="721"/>
        <v>C</v>
      </c>
      <c r="G3853" s="21">
        <v>0.41249999999999998</v>
      </c>
      <c r="H3853" s="22">
        <f t="shared" si="722"/>
        <v>0.24749999999999997</v>
      </c>
      <c r="I3853" s="23">
        <v>0.30769230769230771</v>
      </c>
      <c r="J3853" s="23">
        <v>2.0820282488379629</v>
      </c>
      <c r="K3853" s="24">
        <f t="shared" si="723"/>
        <v>6.766591808723379</v>
      </c>
      <c r="L3853" t="str">
        <f t="shared" si="724"/>
        <v>Z</v>
      </c>
      <c r="M3853" s="10">
        <f t="shared" si="725"/>
        <v>0.9</v>
      </c>
      <c r="N3853" s="24">
        <f t="shared" si="726"/>
        <v>1.2815515655446006</v>
      </c>
      <c r="O3853" s="25">
        <f t="shared" si="727"/>
        <v>3.7734421911907083</v>
      </c>
      <c r="P3853" s="8">
        <f t="shared" si="728"/>
        <v>5</v>
      </c>
      <c r="Q3853" s="8">
        <f t="shared" si="729"/>
        <v>16</v>
      </c>
      <c r="R3853" s="8">
        <f t="shared" si="730"/>
        <v>113.70704872299224</v>
      </c>
      <c r="S3853" s="8">
        <f t="shared" si="731"/>
        <v>114</v>
      </c>
      <c r="T3853" t="s">
        <v>175</v>
      </c>
    </row>
    <row r="3854" spans="1:20" x14ac:dyDescent="0.35">
      <c r="A3854" s="18" t="s">
        <v>7740</v>
      </c>
      <c r="B3854" s="18" t="s">
        <v>7741</v>
      </c>
      <c r="C3854" s="19">
        <v>6.37</v>
      </c>
      <c r="D3854" s="20">
        <f t="shared" si="720"/>
        <v>6.9105734733647252E-7</v>
      </c>
      <c r="E3854" s="10">
        <f>SUM($C$5:C3854)/SUM($C$5:$C$3941)</f>
        <v>0.99996634865328715</v>
      </c>
      <c r="F3854" t="str">
        <f t="shared" si="721"/>
        <v>C</v>
      </c>
      <c r="G3854" s="21">
        <v>6.37</v>
      </c>
      <c r="H3854" s="22">
        <f t="shared" si="722"/>
        <v>3.8220000000000001</v>
      </c>
      <c r="I3854" s="23">
        <v>1.9230769230769228E-2</v>
      </c>
      <c r="J3854" s="23">
        <v>0.13867504905630729</v>
      </c>
      <c r="K3854" s="24">
        <f t="shared" si="723"/>
        <v>7.21110255092798</v>
      </c>
      <c r="L3854" t="str">
        <f t="shared" si="724"/>
        <v>Z</v>
      </c>
      <c r="M3854" s="10">
        <f t="shared" si="725"/>
        <v>0.9</v>
      </c>
      <c r="N3854" s="24">
        <f t="shared" si="726"/>
        <v>1.2815515655446006</v>
      </c>
      <c r="O3854" s="25">
        <f t="shared" si="727"/>
        <v>0.25133294001489626</v>
      </c>
      <c r="P3854" s="8">
        <f t="shared" si="728"/>
        <v>1</v>
      </c>
      <c r="Q3854" s="8">
        <f t="shared" si="729"/>
        <v>0.99999999999999989</v>
      </c>
      <c r="R3854" s="8">
        <f t="shared" si="730"/>
        <v>7.2338526220261894</v>
      </c>
      <c r="S3854" s="8">
        <f t="shared" si="731"/>
        <v>8</v>
      </c>
      <c r="T3854" t="s">
        <v>175</v>
      </c>
    </row>
    <row r="3855" spans="1:20" x14ac:dyDescent="0.35">
      <c r="A3855" s="18" t="s">
        <v>7742</v>
      </c>
      <c r="B3855" s="18" t="s">
        <v>7743</v>
      </c>
      <c r="C3855" s="19">
        <v>6.3</v>
      </c>
      <c r="D3855" s="20">
        <f t="shared" si="720"/>
        <v>6.8346331055255516E-7</v>
      </c>
      <c r="E3855" s="10">
        <f>SUM($C$5:C3855)/SUM($C$5:$C$3941)</f>
        <v>0.99996703211659776</v>
      </c>
      <c r="F3855" t="str">
        <f t="shared" si="721"/>
        <v>C</v>
      </c>
      <c r="G3855" s="21">
        <v>0.42</v>
      </c>
      <c r="H3855" s="22">
        <f t="shared" si="722"/>
        <v>0.252</v>
      </c>
      <c r="I3855" s="23">
        <v>0.28846153846153838</v>
      </c>
      <c r="J3855" s="23">
        <v>1.7073834868127089</v>
      </c>
      <c r="K3855" s="24">
        <f t="shared" si="723"/>
        <v>5.9189294209507262</v>
      </c>
      <c r="L3855" t="str">
        <f t="shared" si="724"/>
        <v>Z</v>
      </c>
      <c r="M3855" s="10">
        <f t="shared" si="725"/>
        <v>0.9</v>
      </c>
      <c r="N3855" s="24">
        <f t="shared" si="726"/>
        <v>1.2815515655446006</v>
      </c>
      <c r="O3855" s="25">
        <f t="shared" si="727"/>
        <v>3.094440668265301</v>
      </c>
      <c r="P3855" s="8">
        <f t="shared" si="728"/>
        <v>4</v>
      </c>
      <c r="Q3855" s="8">
        <f t="shared" si="729"/>
        <v>14.999999999999996</v>
      </c>
      <c r="R3855" s="8">
        <f t="shared" si="730"/>
        <v>109.10894511799617</v>
      </c>
      <c r="S3855" s="8">
        <f t="shared" si="731"/>
        <v>110</v>
      </c>
      <c r="T3855" t="s">
        <v>175</v>
      </c>
    </row>
    <row r="3856" spans="1:20" x14ac:dyDescent="0.35">
      <c r="A3856" s="18" t="s">
        <v>7744</v>
      </c>
      <c r="B3856" s="18" t="s">
        <v>7745</v>
      </c>
      <c r="C3856" s="19">
        <v>6.3</v>
      </c>
      <c r="D3856" s="20">
        <f t="shared" si="720"/>
        <v>6.8346331055255516E-7</v>
      </c>
      <c r="E3856" s="10">
        <f>SUM($C$5:C3856)/SUM($C$5:$C$3941)</f>
        <v>0.99996771557990838</v>
      </c>
      <c r="F3856" t="str">
        <f t="shared" si="721"/>
        <v>C</v>
      </c>
      <c r="G3856" s="21">
        <v>0.34999999999999992</v>
      </c>
      <c r="H3856" s="22">
        <f t="shared" si="722"/>
        <v>0.20999999999999994</v>
      </c>
      <c r="I3856" s="23">
        <v>0.34615384615384609</v>
      </c>
      <c r="J3856" s="23">
        <v>1.8458710190597081</v>
      </c>
      <c r="K3856" s="24">
        <f t="shared" si="723"/>
        <v>5.3325162772836023</v>
      </c>
      <c r="L3856" t="str">
        <f t="shared" si="724"/>
        <v>Z</v>
      </c>
      <c r="M3856" s="10">
        <f t="shared" si="725"/>
        <v>0.9</v>
      </c>
      <c r="N3856" s="24">
        <f t="shared" si="726"/>
        <v>1.2815515655446006</v>
      </c>
      <c r="O3856" s="25">
        <f t="shared" si="727"/>
        <v>3.3454337551393016</v>
      </c>
      <c r="P3856" s="8">
        <f t="shared" si="728"/>
        <v>5</v>
      </c>
      <c r="Q3856" s="8">
        <f t="shared" si="729"/>
        <v>17.999999999999996</v>
      </c>
      <c r="R3856" s="8">
        <f t="shared" si="730"/>
        <v>130.93073414159542</v>
      </c>
      <c r="S3856" s="8">
        <f t="shared" si="731"/>
        <v>131</v>
      </c>
      <c r="T3856" t="s">
        <v>62</v>
      </c>
    </row>
    <row r="3857" spans="1:20" x14ac:dyDescent="0.35">
      <c r="A3857" s="18" t="s">
        <v>7746</v>
      </c>
      <c r="B3857" s="18" t="s">
        <v>7747</v>
      </c>
      <c r="C3857" s="19">
        <v>6.25</v>
      </c>
      <c r="D3857" s="20">
        <f t="shared" si="720"/>
        <v>6.7803899856404286E-7</v>
      </c>
      <c r="E3857" s="10">
        <f>SUM($C$5:C3857)/SUM($C$5:$C$3941)</f>
        <v>0.99996839361890699</v>
      </c>
      <c r="F3857" t="str">
        <f t="shared" si="721"/>
        <v>C</v>
      </c>
      <c r="G3857" s="21">
        <v>1.25</v>
      </c>
      <c r="H3857" s="22">
        <f t="shared" si="722"/>
        <v>0.75</v>
      </c>
      <c r="I3857" s="23">
        <v>9.6153846153846159E-2</v>
      </c>
      <c r="J3857" s="23">
        <v>0.40870984888200612</v>
      </c>
      <c r="K3857" s="24">
        <f t="shared" si="723"/>
        <v>4.250582428372863</v>
      </c>
      <c r="L3857" t="str">
        <f t="shared" si="724"/>
        <v>Z</v>
      </c>
      <c r="M3857" s="10">
        <f t="shared" si="725"/>
        <v>0.9</v>
      </c>
      <c r="N3857" s="24">
        <f t="shared" si="726"/>
        <v>1.2815515655446006</v>
      </c>
      <c r="O3857" s="25">
        <f t="shared" si="727"/>
        <v>0.74074066410352923</v>
      </c>
      <c r="P3857" s="8">
        <f t="shared" si="728"/>
        <v>1</v>
      </c>
      <c r="Q3857" s="8">
        <f t="shared" si="729"/>
        <v>5</v>
      </c>
      <c r="R3857" s="8">
        <f t="shared" si="730"/>
        <v>36.514837167011073</v>
      </c>
      <c r="S3857" s="8">
        <f t="shared" si="731"/>
        <v>37</v>
      </c>
      <c r="T3857" t="s">
        <v>175</v>
      </c>
    </row>
    <row r="3858" spans="1:20" x14ac:dyDescent="0.35">
      <c r="A3858" s="18" t="s">
        <v>7748</v>
      </c>
      <c r="B3858" s="18" t="s">
        <v>7749</v>
      </c>
      <c r="C3858" s="19">
        <v>6.25</v>
      </c>
      <c r="D3858" s="20">
        <f t="shared" si="720"/>
        <v>6.7803899856404286E-7</v>
      </c>
      <c r="E3858" s="10">
        <f>SUM($C$5:C3858)/SUM($C$5:$C$3941)</f>
        <v>0.99996907165790549</v>
      </c>
      <c r="F3858" t="str">
        <f t="shared" si="721"/>
        <v>C</v>
      </c>
      <c r="G3858" s="21">
        <v>1.25</v>
      </c>
      <c r="H3858" s="22">
        <f t="shared" si="722"/>
        <v>0.75</v>
      </c>
      <c r="I3858" s="23">
        <v>9.6153846153846159E-2</v>
      </c>
      <c r="J3858" s="23">
        <v>0.40870984888200612</v>
      </c>
      <c r="K3858" s="24">
        <f t="shared" si="723"/>
        <v>4.250582428372863</v>
      </c>
      <c r="L3858" t="str">
        <f t="shared" si="724"/>
        <v>Z</v>
      </c>
      <c r="M3858" s="10">
        <f t="shared" si="725"/>
        <v>0.9</v>
      </c>
      <c r="N3858" s="24">
        <f t="shared" si="726"/>
        <v>1.2815515655446006</v>
      </c>
      <c r="O3858" s="25">
        <f t="shared" si="727"/>
        <v>0.74074066410352923</v>
      </c>
      <c r="P3858" s="8">
        <f t="shared" si="728"/>
        <v>1</v>
      </c>
      <c r="Q3858" s="8">
        <f t="shared" si="729"/>
        <v>5</v>
      </c>
      <c r="R3858" s="8">
        <f t="shared" si="730"/>
        <v>36.514837167011073</v>
      </c>
      <c r="S3858" s="8">
        <f t="shared" si="731"/>
        <v>37</v>
      </c>
      <c r="T3858" t="s">
        <v>175</v>
      </c>
    </row>
    <row r="3859" spans="1:20" x14ac:dyDescent="0.35">
      <c r="A3859" s="18" t="s">
        <v>7750</v>
      </c>
      <c r="B3859" s="18" t="s">
        <v>7751</v>
      </c>
      <c r="C3859" s="19">
        <v>5.95</v>
      </c>
      <c r="D3859" s="20">
        <f t="shared" si="720"/>
        <v>6.4549312663296882E-7</v>
      </c>
      <c r="E3859" s="10">
        <f>SUM($C$5:C3859)/SUM($C$5:$C$3941)</f>
        <v>0.99996971715103211</v>
      </c>
      <c r="F3859" t="str">
        <f t="shared" si="721"/>
        <v>C</v>
      </c>
      <c r="G3859" s="21">
        <v>5.95</v>
      </c>
      <c r="H3859" s="22">
        <f t="shared" si="722"/>
        <v>3.57</v>
      </c>
      <c r="I3859" s="23">
        <v>1.9230769230769228E-2</v>
      </c>
      <c r="J3859" s="23">
        <v>0.13867504905630729</v>
      </c>
      <c r="K3859" s="24">
        <f t="shared" si="723"/>
        <v>7.21110255092798</v>
      </c>
      <c r="L3859" t="str">
        <f t="shared" si="724"/>
        <v>Z</v>
      </c>
      <c r="M3859" s="10">
        <f t="shared" si="725"/>
        <v>0.9</v>
      </c>
      <c r="N3859" s="24">
        <f t="shared" si="726"/>
        <v>1.2815515655446006</v>
      </c>
      <c r="O3859" s="25">
        <f t="shared" si="727"/>
        <v>0.25133294001489626</v>
      </c>
      <c r="P3859" s="8">
        <f t="shared" si="728"/>
        <v>1</v>
      </c>
      <c r="Q3859" s="8">
        <f t="shared" si="729"/>
        <v>0.99999999999999989</v>
      </c>
      <c r="R3859" s="8">
        <f t="shared" si="730"/>
        <v>7.4848118856511974</v>
      </c>
      <c r="S3859" s="8">
        <f t="shared" si="731"/>
        <v>8</v>
      </c>
      <c r="T3859" t="s">
        <v>175</v>
      </c>
    </row>
    <row r="3860" spans="1:20" x14ac:dyDescent="0.35">
      <c r="A3860" s="18" t="s">
        <v>7752</v>
      </c>
      <c r="B3860" s="18" t="s">
        <v>7753</v>
      </c>
      <c r="C3860" s="19">
        <v>5.95</v>
      </c>
      <c r="D3860" s="20">
        <f t="shared" si="720"/>
        <v>6.4549312663296882E-7</v>
      </c>
      <c r="E3860" s="10">
        <f>SUM($C$5:C3860)/SUM($C$5:$C$3941)</f>
        <v>0.99997036264415862</v>
      </c>
      <c r="F3860" t="str">
        <f t="shared" si="721"/>
        <v>C</v>
      </c>
      <c r="G3860" s="21">
        <v>5.95</v>
      </c>
      <c r="H3860" s="22">
        <f t="shared" si="722"/>
        <v>3.57</v>
      </c>
      <c r="I3860" s="23">
        <v>1.9230769230769228E-2</v>
      </c>
      <c r="J3860" s="23">
        <v>0.13867504905630729</v>
      </c>
      <c r="K3860" s="24">
        <f t="shared" si="723"/>
        <v>7.21110255092798</v>
      </c>
      <c r="L3860" t="str">
        <f t="shared" si="724"/>
        <v>Z</v>
      </c>
      <c r="M3860" s="10">
        <f t="shared" si="725"/>
        <v>0.9</v>
      </c>
      <c r="N3860" s="24">
        <f t="shared" si="726"/>
        <v>1.2815515655446006</v>
      </c>
      <c r="O3860" s="25">
        <f t="shared" si="727"/>
        <v>0.25133294001489626</v>
      </c>
      <c r="P3860" s="8">
        <f t="shared" si="728"/>
        <v>1</v>
      </c>
      <c r="Q3860" s="8">
        <f t="shared" si="729"/>
        <v>0.99999999999999989</v>
      </c>
      <c r="R3860" s="8">
        <f t="shared" si="730"/>
        <v>7.4848118856511974</v>
      </c>
      <c r="S3860" s="8">
        <f t="shared" si="731"/>
        <v>8</v>
      </c>
      <c r="T3860" t="s">
        <v>62</v>
      </c>
    </row>
    <row r="3861" spans="1:20" x14ac:dyDescent="0.35">
      <c r="A3861" s="18" t="s">
        <v>7754</v>
      </c>
      <c r="B3861" s="18" t="s">
        <v>7755</v>
      </c>
      <c r="C3861" s="19">
        <v>5.95</v>
      </c>
      <c r="D3861" s="20">
        <f t="shared" si="720"/>
        <v>6.4549312663296882E-7</v>
      </c>
      <c r="E3861" s="10">
        <f>SUM($C$5:C3861)/SUM($C$5:$C$3941)</f>
        <v>0.99997100813728523</v>
      </c>
      <c r="F3861" t="str">
        <f t="shared" si="721"/>
        <v>C</v>
      </c>
      <c r="G3861" s="21">
        <v>0.84999999999999987</v>
      </c>
      <c r="H3861" s="22">
        <f t="shared" si="722"/>
        <v>0.5099999999999999</v>
      </c>
      <c r="I3861" s="23">
        <v>0.13461538461538461</v>
      </c>
      <c r="J3861" s="23">
        <v>0.71479727425899198</v>
      </c>
      <c r="K3861" s="24">
        <f t="shared" si="723"/>
        <v>5.3099226087810836</v>
      </c>
      <c r="L3861" t="str">
        <f t="shared" si="724"/>
        <v>Z</v>
      </c>
      <c r="M3861" s="10">
        <f t="shared" si="725"/>
        <v>0.9</v>
      </c>
      <c r="N3861" s="24">
        <f t="shared" si="726"/>
        <v>1.2815515655446006</v>
      </c>
      <c r="O3861" s="25">
        <f t="shared" si="727"/>
        <v>1.2954897198644657</v>
      </c>
      <c r="P3861" s="8">
        <f t="shared" si="728"/>
        <v>2</v>
      </c>
      <c r="Q3861" s="8">
        <f t="shared" si="729"/>
        <v>7</v>
      </c>
      <c r="R3861" s="8">
        <f t="shared" si="730"/>
        <v>52.393683199558389</v>
      </c>
      <c r="S3861" s="8">
        <f t="shared" si="731"/>
        <v>53</v>
      </c>
      <c r="T3861" t="s">
        <v>175</v>
      </c>
    </row>
    <row r="3862" spans="1:20" x14ac:dyDescent="0.35">
      <c r="A3862" s="18" t="s">
        <v>7756</v>
      </c>
      <c r="B3862" s="18" t="s">
        <v>7757</v>
      </c>
      <c r="C3862" s="19">
        <v>5.95</v>
      </c>
      <c r="D3862" s="20">
        <f t="shared" si="720"/>
        <v>6.4549312663296882E-7</v>
      </c>
      <c r="E3862" s="10">
        <f>SUM($C$5:C3862)/SUM($C$5:$C$3941)</f>
        <v>0.99997165363041174</v>
      </c>
      <c r="F3862" t="str">
        <f t="shared" si="721"/>
        <v>C</v>
      </c>
      <c r="G3862" s="21">
        <v>0.84999999999999987</v>
      </c>
      <c r="H3862" s="22">
        <f t="shared" si="722"/>
        <v>0.5099999999999999</v>
      </c>
      <c r="I3862" s="23">
        <v>0.13461538461538461</v>
      </c>
      <c r="J3862" s="23">
        <v>0.84084099249539035</v>
      </c>
      <c r="K3862" s="24">
        <f t="shared" si="723"/>
        <v>6.2462473728229</v>
      </c>
      <c r="L3862" t="str">
        <f t="shared" si="724"/>
        <v>Z</v>
      </c>
      <c r="M3862" s="10">
        <f t="shared" si="725"/>
        <v>0.9</v>
      </c>
      <c r="N3862" s="24">
        <f t="shared" si="726"/>
        <v>1.2815515655446006</v>
      </c>
      <c r="O3862" s="25">
        <f t="shared" si="727"/>
        <v>1.5239297924683004</v>
      </c>
      <c r="P3862" s="8">
        <f t="shared" si="728"/>
        <v>2</v>
      </c>
      <c r="Q3862" s="8">
        <f t="shared" si="729"/>
        <v>7</v>
      </c>
      <c r="R3862" s="8">
        <f t="shared" si="730"/>
        <v>52.393683199558389</v>
      </c>
      <c r="S3862" s="8">
        <f t="shared" si="731"/>
        <v>53</v>
      </c>
      <c r="T3862" t="s">
        <v>175</v>
      </c>
    </row>
    <row r="3863" spans="1:20" x14ac:dyDescent="0.35">
      <c r="A3863" s="18" t="s">
        <v>7758</v>
      </c>
      <c r="B3863" s="18" t="s">
        <v>7759</v>
      </c>
      <c r="C3863" s="19">
        <v>5.92</v>
      </c>
      <c r="D3863" s="20">
        <f t="shared" si="720"/>
        <v>6.4223853943986136E-7</v>
      </c>
      <c r="E3863" s="10">
        <f>SUM($C$5:C3863)/SUM($C$5:$C$3941)</f>
        <v>0.9999722958689512</v>
      </c>
      <c r="F3863" t="str">
        <f t="shared" si="721"/>
        <v>C</v>
      </c>
      <c r="G3863" s="21">
        <v>2.96</v>
      </c>
      <c r="H3863" s="22">
        <f t="shared" si="722"/>
        <v>1.776</v>
      </c>
      <c r="I3863" s="23">
        <v>3.8461538461538457E-2</v>
      </c>
      <c r="J3863" s="23">
        <v>0.19418390934515431</v>
      </c>
      <c r="K3863" s="24">
        <f t="shared" si="723"/>
        <v>5.0487816429740127</v>
      </c>
      <c r="L3863" t="str">
        <f t="shared" si="724"/>
        <v>Z</v>
      </c>
      <c r="M3863" s="10">
        <f t="shared" si="725"/>
        <v>0.9</v>
      </c>
      <c r="N3863" s="24">
        <f t="shared" si="726"/>
        <v>1.2815515655446006</v>
      </c>
      <c r="O3863" s="25">
        <f t="shared" si="727"/>
        <v>0.35193651036306556</v>
      </c>
      <c r="P3863" s="8">
        <f t="shared" si="728"/>
        <v>1</v>
      </c>
      <c r="Q3863" s="8">
        <f t="shared" si="729"/>
        <v>1.9999999999999998</v>
      </c>
      <c r="R3863" s="8">
        <f t="shared" si="730"/>
        <v>15.007505629691604</v>
      </c>
      <c r="S3863" s="8">
        <f t="shared" si="731"/>
        <v>16</v>
      </c>
      <c r="T3863" t="s">
        <v>62</v>
      </c>
    </row>
    <row r="3864" spans="1:20" x14ac:dyDescent="0.35">
      <c r="A3864" s="18" t="s">
        <v>7760</v>
      </c>
      <c r="B3864" s="18" t="s">
        <v>7761</v>
      </c>
      <c r="C3864" s="19">
        <v>5.9</v>
      </c>
      <c r="D3864" s="20">
        <f t="shared" si="720"/>
        <v>6.4006881464445652E-7</v>
      </c>
      <c r="E3864" s="10">
        <f>SUM($C$5:C3864)/SUM($C$5:$C$3941)</f>
        <v>0.99997293593776582</v>
      </c>
      <c r="F3864" t="str">
        <f t="shared" si="721"/>
        <v>C</v>
      </c>
      <c r="G3864" s="21">
        <v>2.95</v>
      </c>
      <c r="H3864" s="22">
        <f t="shared" si="722"/>
        <v>1.77</v>
      </c>
      <c r="I3864" s="23">
        <v>3.8461538461538457E-2</v>
      </c>
      <c r="J3864" s="23">
        <v>0.19418390934515431</v>
      </c>
      <c r="K3864" s="24">
        <f t="shared" si="723"/>
        <v>5.0487816429740127</v>
      </c>
      <c r="L3864" t="str">
        <f t="shared" si="724"/>
        <v>Z</v>
      </c>
      <c r="M3864" s="10">
        <f t="shared" si="725"/>
        <v>0.9</v>
      </c>
      <c r="N3864" s="24">
        <f t="shared" si="726"/>
        <v>1.2815515655446006</v>
      </c>
      <c r="O3864" s="25">
        <f t="shared" si="727"/>
        <v>0.35193651036306556</v>
      </c>
      <c r="P3864" s="8">
        <f t="shared" si="728"/>
        <v>1</v>
      </c>
      <c r="Q3864" s="8">
        <f t="shared" si="729"/>
        <v>1.9999999999999998</v>
      </c>
      <c r="R3864" s="8">
        <f t="shared" si="730"/>
        <v>15.032920560056576</v>
      </c>
      <c r="S3864" s="8">
        <f t="shared" si="731"/>
        <v>16</v>
      </c>
      <c r="T3864" t="s">
        <v>175</v>
      </c>
    </row>
    <row r="3865" spans="1:20" x14ac:dyDescent="0.35">
      <c r="A3865" s="18" t="s">
        <v>7762</v>
      </c>
      <c r="B3865" s="18" t="s">
        <v>7763</v>
      </c>
      <c r="C3865" s="19">
        <v>5.9</v>
      </c>
      <c r="D3865" s="20">
        <f t="shared" si="720"/>
        <v>6.4006881464445652E-7</v>
      </c>
      <c r="E3865" s="10">
        <f>SUM($C$5:C3865)/SUM($C$5:$C$3941)</f>
        <v>0.99997357600658054</v>
      </c>
      <c r="F3865" t="str">
        <f t="shared" si="721"/>
        <v>C</v>
      </c>
      <c r="G3865" s="21">
        <v>2.95</v>
      </c>
      <c r="H3865" s="22">
        <f t="shared" si="722"/>
        <v>1.77</v>
      </c>
      <c r="I3865" s="23">
        <v>3.8461538461538457E-2</v>
      </c>
      <c r="J3865" s="23">
        <v>0.19418390934515431</v>
      </c>
      <c r="K3865" s="24">
        <f t="shared" si="723"/>
        <v>5.0487816429740127</v>
      </c>
      <c r="L3865" t="str">
        <f t="shared" si="724"/>
        <v>Z</v>
      </c>
      <c r="M3865" s="10">
        <f t="shared" si="725"/>
        <v>0.9</v>
      </c>
      <c r="N3865" s="24">
        <f t="shared" si="726"/>
        <v>1.2815515655446006</v>
      </c>
      <c r="O3865" s="25">
        <f t="shared" si="727"/>
        <v>0.35193651036306556</v>
      </c>
      <c r="P3865" s="8">
        <f t="shared" si="728"/>
        <v>1</v>
      </c>
      <c r="Q3865" s="8">
        <f t="shared" si="729"/>
        <v>1.9999999999999998</v>
      </c>
      <c r="R3865" s="8">
        <f t="shared" si="730"/>
        <v>15.032920560056576</v>
      </c>
      <c r="S3865" s="8">
        <f t="shared" si="731"/>
        <v>16</v>
      </c>
      <c r="T3865" t="s">
        <v>175</v>
      </c>
    </row>
    <row r="3866" spans="1:20" x14ac:dyDescent="0.35">
      <c r="A3866" s="18" t="s">
        <v>7764</v>
      </c>
      <c r="B3866" s="18" t="s">
        <v>7765</v>
      </c>
      <c r="C3866" s="19">
        <v>5.9</v>
      </c>
      <c r="D3866" s="20">
        <f t="shared" si="720"/>
        <v>6.4006881464445652E-7</v>
      </c>
      <c r="E3866" s="10">
        <f>SUM($C$5:C3866)/SUM($C$5:$C$3941)</f>
        <v>0.99997421607539527</v>
      </c>
      <c r="F3866" t="str">
        <f t="shared" si="721"/>
        <v>C</v>
      </c>
      <c r="G3866" s="21">
        <v>2.95</v>
      </c>
      <c r="H3866" s="22">
        <f t="shared" si="722"/>
        <v>1.77</v>
      </c>
      <c r="I3866" s="23">
        <v>3.8461538461538457E-2</v>
      </c>
      <c r="J3866" s="23">
        <v>0.27735009811261457</v>
      </c>
      <c r="K3866" s="24">
        <f t="shared" si="723"/>
        <v>7.21110255092798</v>
      </c>
      <c r="L3866" t="str">
        <f t="shared" si="724"/>
        <v>Z</v>
      </c>
      <c r="M3866" s="10">
        <f t="shared" si="725"/>
        <v>0.9</v>
      </c>
      <c r="N3866" s="24">
        <f t="shared" si="726"/>
        <v>1.2815515655446006</v>
      </c>
      <c r="O3866" s="25">
        <f t="shared" si="727"/>
        <v>0.50266588002979251</v>
      </c>
      <c r="P3866" s="8">
        <f t="shared" si="728"/>
        <v>1</v>
      </c>
      <c r="Q3866" s="8">
        <f t="shared" si="729"/>
        <v>1.9999999999999998</v>
      </c>
      <c r="R3866" s="8">
        <f t="shared" si="730"/>
        <v>15.032920560056576</v>
      </c>
      <c r="S3866" s="8">
        <f t="shared" si="731"/>
        <v>16</v>
      </c>
      <c r="T3866" t="s">
        <v>62</v>
      </c>
    </row>
    <row r="3867" spans="1:20" x14ac:dyDescent="0.35">
      <c r="A3867" s="18" t="s">
        <v>7766</v>
      </c>
      <c r="B3867" s="18" t="s">
        <v>7767</v>
      </c>
      <c r="C3867" s="19">
        <v>5.9</v>
      </c>
      <c r="D3867" s="20">
        <f t="shared" si="720"/>
        <v>6.4006881464445652E-7</v>
      </c>
      <c r="E3867" s="10">
        <f>SUM($C$5:C3867)/SUM($C$5:$C$3941)</f>
        <v>0.99997485614420989</v>
      </c>
      <c r="F3867" t="str">
        <f t="shared" si="721"/>
        <v>C</v>
      </c>
      <c r="G3867" s="21">
        <v>2.95</v>
      </c>
      <c r="H3867" s="22">
        <f t="shared" si="722"/>
        <v>1.77</v>
      </c>
      <c r="I3867" s="23">
        <v>3.8461538461538457E-2</v>
      </c>
      <c r="J3867" s="23">
        <v>0.27735009811261457</v>
      </c>
      <c r="K3867" s="24">
        <f t="shared" si="723"/>
        <v>7.21110255092798</v>
      </c>
      <c r="L3867" t="str">
        <f t="shared" si="724"/>
        <v>Z</v>
      </c>
      <c r="M3867" s="10">
        <f t="shared" si="725"/>
        <v>0.9</v>
      </c>
      <c r="N3867" s="24">
        <f t="shared" si="726"/>
        <v>1.2815515655446006</v>
      </c>
      <c r="O3867" s="25">
        <f t="shared" si="727"/>
        <v>0.50266588002979251</v>
      </c>
      <c r="P3867" s="8">
        <f t="shared" si="728"/>
        <v>1</v>
      </c>
      <c r="Q3867" s="8">
        <f t="shared" si="729"/>
        <v>1.9999999999999998</v>
      </c>
      <c r="R3867" s="8">
        <f t="shared" si="730"/>
        <v>15.032920560056576</v>
      </c>
      <c r="S3867" s="8">
        <f t="shared" si="731"/>
        <v>16</v>
      </c>
      <c r="T3867" t="s">
        <v>175</v>
      </c>
    </row>
    <row r="3868" spans="1:20" x14ac:dyDescent="0.35">
      <c r="A3868" s="18" t="s">
        <v>7768</v>
      </c>
      <c r="B3868" s="18" t="s">
        <v>7769</v>
      </c>
      <c r="C3868" s="19">
        <v>5.88</v>
      </c>
      <c r="D3868" s="20">
        <f t="shared" si="720"/>
        <v>6.3789908984905147E-7</v>
      </c>
      <c r="E3868" s="10">
        <f>SUM($C$5:C3868)/SUM($C$5:$C$3941)</f>
        <v>0.99997549404329988</v>
      </c>
      <c r="F3868" t="str">
        <f t="shared" si="721"/>
        <v>C</v>
      </c>
      <c r="G3868" s="21">
        <v>0.42</v>
      </c>
      <c r="H3868" s="22">
        <f t="shared" si="722"/>
        <v>0.252</v>
      </c>
      <c r="I3868" s="23">
        <v>0.26923076923076922</v>
      </c>
      <c r="J3868" s="23">
        <v>1.941450686788301</v>
      </c>
      <c r="K3868" s="24">
        <f t="shared" si="723"/>
        <v>7.2111025509279756</v>
      </c>
      <c r="L3868" t="str">
        <f t="shared" si="724"/>
        <v>Z</v>
      </c>
      <c r="M3868" s="10">
        <f t="shared" si="725"/>
        <v>0.9</v>
      </c>
      <c r="N3868" s="24">
        <f t="shared" si="726"/>
        <v>1.2815515655446006</v>
      </c>
      <c r="O3868" s="25">
        <f t="shared" si="727"/>
        <v>3.5186611602085449</v>
      </c>
      <c r="P3868" s="8">
        <f t="shared" si="728"/>
        <v>5</v>
      </c>
      <c r="Q3868" s="8">
        <f t="shared" si="729"/>
        <v>14</v>
      </c>
      <c r="R3868" s="8">
        <f t="shared" si="730"/>
        <v>105.40925533894598</v>
      </c>
      <c r="S3868" s="8">
        <f t="shared" si="731"/>
        <v>106</v>
      </c>
      <c r="T3868" t="s">
        <v>175</v>
      </c>
    </row>
    <row r="3869" spans="1:20" x14ac:dyDescent="0.35">
      <c r="A3869" s="18" t="s">
        <v>7770</v>
      </c>
      <c r="B3869" s="18" t="s">
        <v>7771</v>
      </c>
      <c r="C3869" s="19">
        <v>5.0999999999999996</v>
      </c>
      <c r="D3869" s="20">
        <f t="shared" si="720"/>
        <v>5.5327982282825892E-7</v>
      </c>
      <c r="E3869" s="10">
        <f>SUM($C$5:C3869)/SUM($C$5:$C$3941)</f>
        <v>0.99997604732312262</v>
      </c>
      <c r="F3869" t="str">
        <f t="shared" si="721"/>
        <v>C</v>
      </c>
      <c r="G3869" s="21">
        <v>2.5499999999999998</v>
      </c>
      <c r="H3869" s="22">
        <f t="shared" si="722"/>
        <v>1.5299999999999998</v>
      </c>
      <c r="I3869" s="23">
        <v>3.8461538461538457E-2</v>
      </c>
      <c r="J3869" s="23">
        <v>0.27735009811261457</v>
      </c>
      <c r="K3869" s="24">
        <f t="shared" si="723"/>
        <v>7.21110255092798</v>
      </c>
      <c r="L3869" t="str">
        <f t="shared" si="724"/>
        <v>Z</v>
      </c>
      <c r="M3869" s="10">
        <f t="shared" si="725"/>
        <v>0.9</v>
      </c>
      <c r="N3869" s="24">
        <f t="shared" si="726"/>
        <v>1.2815515655446006</v>
      </c>
      <c r="O3869" s="25">
        <f t="shared" si="727"/>
        <v>0.50266588002979251</v>
      </c>
      <c r="P3869" s="8">
        <f t="shared" si="728"/>
        <v>1</v>
      </c>
      <c r="Q3869" s="8">
        <f t="shared" si="729"/>
        <v>1.9999999999999998</v>
      </c>
      <c r="R3869" s="8">
        <f t="shared" si="730"/>
        <v>16.169041669088863</v>
      </c>
      <c r="S3869" s="8">
        <f t="shared" si="731"/>
        <v>17</v>
      </c>
      <c r="T3869" t="s">
        <v>175</v>
      </c>
    </row>
    <row r="3870" spans="1:20" x14ac:dyDescent="0.35">
      <c r="A3870" s="18" t="s">
        <v>7772</v>
      </c>
      <c r="B3870" s="18" t="s">
        <v>7773</v>
      </c>
      <c r="C3870" s="19">
        <v>5.0999999999999996</v>
      </c>
      <c r="D3870" s="20">
        <f t="shared" si="720"/>
        <v>5.5327982282825892E-7</v>
      </c>
      <c r="E3870" s="10">
        <f>SUM($C$5:C3870)/SUM($C$5:$C$3941)</f>
        <v>0.99997660060294546</v>
      </c>
      <c r="F3870" t="str">
        <f t="shared" si="721"/>
        <v>C</v>
      </c>
      <c r="G3870" s="21">
        <v>2.5499999999999998</v>
      </c>
      <c r="H3870" s="22">
        <f t="shared" si="722"/>
        <v>1.5299999999999998</v>
      </c>
      <c r="I3870" s="23">
        <v>3.8461538461538457E-2</v>
      </c>
      <c r="J3870" s="23">
        <v>0.19418390934515431</v>
      </c>
      <c r="K3870" s="24">
        <f t="shared" si="723"/>
        <v>5.0487816429740127</v>
      </c>
      <c r="L3870" t="str">
        <f t="shared" si="724"/>
        <v>Z</v>
      </c>
      <c r="M3870" s="10">
        <f t="shared" si="725"/>
        <v>0.9</v>
      </c>
      <c r="N3870" s="24">
        <f t="shared" si="726"/>
        <v>1.2815515655446006</v>
      </c>
      <c r="O3870" s="25">
        <f t="shared" si="727"/>
        <v>0.35193651036306556</v>
      </c>
      <c r="P3870" s="8">
        <f t="shared" si="728"/>
        <v>1</v>
      </c>
      <c r="Q3870" s="8">
        <f t="shared" si="729"/>
        <v>1.9999999999999998</v>
      </c>
      <c r="R3870" s="8">
        <f t="shared" si="730"/>
        <v>16.169041669088863</v>
      </c>
      <c r="S3870" s="8">
        <f t="shared" si="731"/>
        <v>17</v>
      </c>
      <c r="T3870" t="s">
        <v>175</v>
      </c>
    </row>
    <row r="3871" spans="1:20" x14ac:dyDescent="0.35">
      <c r="A3871" s="18" t="s">
        <v>7774</v>
      </c>
      <c r="B3871" s="18" t="s">
        <v>7775</v>
      </c>
      <c r="C3871" s="19">
        <v>5.09</v>
      </c>
      <c r="D3871" s="20">
        <f t="shared" si="720"/>
        <v>5.521949604305565E-7</v>
      </c>
      <c r="E3871" s="10">
        <f>SUM($C$5:C3871)/SUM($C$5:$C$3941)</f>
        <v>0.99997715279790589</v>
      </c>
      <c r="F3871" t="str">
        <f t="shared" si="721"/>
        <v>C</v>
      </c>
      <c r="G3871" s="21">
        <v>5.09</v>
      </c>
      <c r="H3871" s="22">
        <f t="shared" si="722"/>
        <v>3.0539999999999998</v>
      </c>
      <c r="I3871" s="23">
        <v>1.9230769230769228E-2</v>
      </c>
      <c r="J3871" s="23">
        <v>0.13867504905630729</v>
      </c>
      <c r="K3871" s="24">
        <f t="shared" si="723"/>
        <v>7.21110255092798</v>
      </c>
      <c r="L3871" t="str">
        <f t="shared" si="724"/>
        <v>Z</v>
      </c>
      <c r="M3871" s="10">
        <f t="shared" si="725"/>
        <v>0.9</v>
      </c>
      <c r="N3871" s="24">
        <f t="shared" si="726"/>
        <v>1.2815515655446006</v>
      </c>
      <c r="O3871" s="25">
        <f t="shared" si="727"/>
        <v>0.25133294001489626</v>
      </c>
      <c r="P3871" s="8">
        <f t="shared" si="728"/>
        <v>1</v>
      </c>
      <c r="Q3871" s="8">
        <f t="shared" si="729"/>
        <v>0.99999999999999989</v>
      </c>
      <c r="R3871" s="8">
        <f t="shared" si="730"/>
        <v>8.0924585103244642</v>
      </c>
      <c r="S3871" s="8">
        <f t="shared" si="731"/>
        <v>9</v>
      </c>
      <c r="T3871" t="s">
        <v>175</v>
      </c>
    </row>
    <row r="3872" spans="1:20" x14ac:dyDescent="0.35">
      <c r="A3872" s="18" t="s">
        <v>7776</v>
      </c>
      <c r="B3872" s="18" t="s">
        <v>7777</v>
      </c>
      <c r="C3872" s="19">
        <v>5.09</v>
      </c>
      <c r="D3872" s="20">
        <f t="shared" si="720"/>
        <v>5.521949604305565E-7</v>
      </c>
      <c r="E3872" s="10">
        <f>SUM($C$5:C3872)/SUM($C$5:$C$3941)</f>
        <v>0.9999777049928662</v>
      </c>
      <c r="F3872" t="str">
        <f t="shared" si="721"/>
        <v>C</v>
      </c>
      <c r="G3872" s="21">
        <v>5.09</v>
      </c>
      <c r="H3872" s="22">
        <f t="shared" si="722"/>
        <v>3.0539999999999998</v>
      </c>
      <c r="I3872" s="23">
        <v>1.9230769230769228E-2</v>
      </c>
      <c r="J3872" s="23">
        <v>0.13867504905630729</v>
      </c>
      <c r="K3872" s="24">
        <f t="shared" si="723"/>
        <v>7.21110255092798</v>
      </c>
      <c r="L3872" t="str">
        <f t="shared" si="724"/>
        <v>Z</v>
      </c>
      <c r="M3872" s="10">
        <f t="shared" si="725"/>
        <v>0.9</v>
      </c>
      <c r="N3872" s="24">
        <f t="shared" si="726"/>
        <v>1.2815515655446006</v>
      </c>
      <c r="O3872" s="25">
        <f t="shared" si="727"/>
        <v>0.25133294001489626</v>
      </c>
      <c r="P3872" s="8">
        <f t="shared" si="728"/>
        <v>1</v>
      </c>
      <c r="Q3872" s="8">
        <f t="shared" si="729"/>
        <v>0.99999999999999989</v>
      </c>
      <c r="R3872" s="8">
        <f t="shared" si="730"/>
        <v>8.0924585103244642</v>
      </c>
      <c r="S3872" s="8">
        <f t="shared" si="731"/>
        <v>9</v>
      </c>
      <c r="T3872" t="s">
        <v>175</v>
      </c>
    </row>
    <row r="3873" spans="1:20" x14ac:dyDescent="0.35">
      <c r="A3873" s="18" t="s">
        <v>7778</v>
      </c>
      <c r="B3873" s="18" t="s">
        <v>7779</v>
      </c>
      <c r="C3873" s="19">
        <v>5.09</v>
      </c>
      <c r="D3873" s="20">
        <f t="shared" si="720"/>
        <v>5.521949604305565E-7</v>
      </c>
      <c r="E3873" s="10">
        <f>SUM($C$5:C3873)/SUM($C$5:$C$3941)</f>
        <v>0.99997825718782662</v>
      </c>
      <c r="F3873" t="str">
        <f t="shared" si="721"/>
        <v>C</v>
      </c>
      <c r="G3873" s="21">
        <v>5.09</v>
      </c>
      <c r="H3873" s="22">
        <f t="shared" si="722"/>
        <v>3.0539999999999998</v>
      </c>
      <c r="I3873" s="23">
        <v>1.9230769230769228E-2</v>
      </c>
      <c r="J3873" s="23">
        <v>0.13867504905630729</v>
      </c>
      <c r="K3873" s="24">
        <f t="shared" si="723"/>
        <v>7.21110255092798</v>
      </c>
      <c r="L3873" t="str">
        <f t="shared" si="724"/>
        <v>Z</v>
      </c>
      <c r="M3873" s="10">
        <f t="shared" si="725"/>
        <v>0.9</v>
      </c>
      <c r="N3873" s="24">
        <f t="shared" si="726"/>
        <v>1.2815515655446006</v>
      </c>
      <c r="O3873" s="25">
        <f t="shared" si="727"/>
        <v>0.25133294001489626</v>
      </c>
      <c r="P3873" s="8">
        <f t="shared" si="728"/>
        <v>1</v>
      </c>
      <c r="Q3873" s="8">
        <f t="shared" si="729"/>
        <v>0.99999999999999989</v>
      </c>
      <c r="R3873" s="8">
        <f t="shared" si="730"/>
        <v>8.0924585103244642</v>
      </c>
      <c r="S3873" s="8">
        <f t="shared" si="731"/>
        <v>9</v>
      </c>
      <c r="T3873" t="s">
        <v>62</v>
      </c>
    </row>
    <row r="3874" spans="1:20" x14ac:dyDescent="0.35">
      <c r="A3874" s="18" t="s">
        <v>7780</v>
      </c>
      <c r="B3874" s="18" t="s">
        <v>7781</v>
      </c>
      <c r="C3874" s="19">
        <v>5.0599999999999996</v>
      </c>
      <c r="D3874" s="20">
        <f t="shared" si="720"/>
        <v>5.4894037323744903E-7</v>
      </c>
      <c r="E3874" s="10">
        <f>SUM($C$5:C3874)/SUM($C$5:$C$3941)</f>
        <v>0.9999788061282</v>
      </c>
      <c r="F3874" t="str">
        <f t="shared" si="721"/>
        <v>C</v>
      </c>
      <c r="G3874" s="21">
        <v>5.0599999999999996</v>
      </c>
      <c r="H3874" s="22">
        <f t="shared" si="722"/>
        <v>3.0359999999999996</v>
      </c>
      <c r="I3874" s="23">
        <v>1.9230769230769228E-2</v>
      </c>
      <c r="J3874" s="23">
        <v>0.13867504905630729</v>
      </c>
      <c r="K3874" s="24">
        <f t="shared" si="723"/>
        <v>7.21110255092798</v>
      </c>
      <c r="L3874" t="str">
        <f t="shared" si="724"/>
        <v>Z</v>
      </c>
      <c r="M3874" s="10">
        <f t="shared" si="725"/>
        <v>0.9</v>
      </c>
      <c r="N3874" s="24">
        <f t="shared" si="726"/>
        <v>1.2815515655446006</v>
      </c>
      <c r="O3874" s="25">
        <f t="shared" si="727"/>
        <v>0.25133294001489626</v>
      </c>
      <c r="P3874" s="8">
        <f t="shared" si="728"/>
        <v>1</v>
      </c>
      <c r="Q3874" s="8">
        <f t="shared" si="729"/>
        <v>0.99999999999999989</v>
      </c>
      <c r="R3874" s="8">
        <f t="shared" si="730"/>
        <v>8.1164125592945666</v>
      </c>
      <c r="S3874" s="8">
        <f t="shared" si="731"/>
        <v>9</v>
      </c>
      <c r="T3874" t="s">
        <v>175</v>
      </c>
    </row>
    <row r="3875" spans="1:20" x14ac:dyDescent="0.35">
      <c r="A3875" s="18" t="s">
        <v>7782</v>
      </c>
      <c r="B3875" s="18" t="s">
        <v>7783</v>
      </c>
      <c r="C3875" s="19">
        <v>5.0599999999999996</v>
      </c>
      <c r="D3875" s="20">
        <f t="shared" si="720"/>
        <v>5.4894037323744903E-7</v>
      </c>
      <c r="E3875" s="10">
        <f>SUM($C$5:C3875)/SUM($C$5:$C$3941)</f>
        <v>0.99997935506857327</v>
      </c>
      <c r="F3875" t="str">
        <f t="shared" si="721"/>
        <v>C</v>
      </c>
      <c r="G3875" s="21">
        <v>5.0599999999999996</v>
      </c>
      <c r="H3875" s="22">
        <f t="shared" si="722"/>
        <v>3.0359999999999996</v>
      </c>
      <c r="I3875" s="23">
        <v>1.9230769230769228E-2</v>
      </c>
      <c r="J3875" s="23">
        <v>0.13867504905630729</v>
      </c>
      <c r="K3875" s="24">
        <f t="shared" si="723"/>
        <v>7.21110255092798</v>
      </c>
      <c r="L3875" t="str">
        <f t="shared" si="724"/>
        <v>Z</v>
      </c>
      <c r="M3875" s="10">
        <f t="shared" si="725"/>
        <v>0.9</v>
      </c>
      <c r="N3875" s="24">
        <f t="shared" si="726"/>
        <v>1.2815515655446006</v>
      </c>
      <c r="O3875" s="25">
        <f t="shared" si="727"/>
        <v>0.25133294001489626</v>
      </c>
      <c r="P3875" s="8">
        <f t="shared" si="728"/>
        <v>1</v>
      </c>
      <c r="Q3875" s="8">
        <f t="shared" si="729"/>
        <v>0.99999999999999989</v>
      </c>
      <c r="R3875" s="8">
        <f t="shared" si="730"/>
        <v>8.1164125592945666</v>
      </c>
      <c r="S3875" s="8">
        <f t="shared" si="731"/>
        <v>9</v>
      </c>
      <c r="T3875" t="s">
        <v>175</v>
      </c>
    </row>
    <row r="3876" spans="1:20" x14ac:dyDescent="0.35">
      <c r="A3876" s="18" t="s">
        <v>7784</v>
      </c>
      <c r="B3876" s="18" t="s">
        <v>7785</v>
      </c>
      <c r="C3876" s="19">
        <v>5.0599999999999996</v>
      </c>
      <c r="D3876" s="20">
        <f t="shared" si="720"/>
        <v>5.4894037323744903E-7</v>
      </c>
      <c r="E3876" s="10">
        <f>SUM($C$5:C3876)/SUM($C$5:$C$3941)</f>
        <v>0.99997990400894654</v>
      </c>
      <c r="F3876" t="str">
        <f t="shared" si="721"/>
        <v>C</v>
      </c>
      <c r="G3876" s="21">
        <v>5.0599999999999996</v>
      </c>
      <c r="H3876" s="22">
        <f t="shared" si="722"/>
        <v>3.0359999999999996</v>
      </c>
      <c r="I3876" s="23">
        <v>1.9230769230769228E-2</v>
      </c>
      <c r="J3876" s="23">
        <v>0.13867504905630729</v>
      </c>
      <c r="K3876" s="24">
        <f t="shared" si="723"/>
        <v>7.21110255092798</v>
      </c>
      <c r="L3876" t="str">
        <f t="shared" si="724"/>
        <v>Z</v>
      </c>
      <c r="M3876" s="10">
        <f t="shared" si="725"/>
        <v>0.9</v>
      </c>
      <c r="N3876" s="24">
        <f t="shared" si="726"/>
        <v>1.2815515655446006</v>
      </c>
      <c r="O3876" s="25">
        <f t="shared" si="727"/>
        <v>0.25133294001489626</v>
      </c>
      <c r="P3876" s="8">
        <f t="shared" si="728"/>
        <v>1</v>
      </c>
      <c r="Q3876" s="8">
        <f t="shared" si="729"/>
        <v>0.99999999999999989</v>
      </c>
      <c r="R3876" s="8">
        <f t="shared" si="730"/>
        <v>8.1164125592945666</v>
      </c>
      <c r="S3876" s="8">
        <f t="shared" si="731"/>
        <v>9</v>
      </c>
      <c r="T3876" t="s">
        <v>175</v>
      </c>
    </row>
    <row r="3877" spans="1:20" x14ac:dyDescent="0.35">
      <c r="A3877" s="18" t="s">
        <v>7786</v>
      </c>
      <c r="B3877" s="18" t="s">
        <v>7787</v>
      </c>
      <c r="C3877" s="19">
        <v>5.0599999999999996</v>
      </c>
      <c r="D3877" s="20">
        <f t="shared" si="720"/>
        <v>5.4894037323744903E-7</v>
      </c>
      <c r="E3877" s="10">
        <f>SUM($C$5:C3877)/SUM($C$5:$C$3941)</f>
        <v>0.99998045294931981</v>
      </c>
      <c r="F3877" t="str">
        <f t="shared" si="721"/>
        <v>C</v>
      </c>
      <c r="G3877" s="21">
        <v>5.0599999999999996</v>
      </c>
      <c r="H3877" s="22">
        <f t="shared" si="722"/>
        <v>3.0359999999999996</v>
      </c>
      <c r="I3877" s="23">
        <v>1.9230769230769228E-2</v>
      </c>
      <c r="J3877" s="23">
        <v>0.13867504905630729</v>
      </c>
      <c r="K3877" s="24">
        <f t="shared" si="723"/>
        <v>7.21110255092798</v>
      </c>
      <c r="L3877" t="str">
        <f t="shared" si="724"/>
        <v>Z</v>
      </c>
      <c r="M3877" s="10">
        <f t="shared" si="725"/>
        <v>0.9</v>
      </c>
      <c r="N3877" s="24">
        <f t="shared" si="726"/>
        <v>1.2815515655446006</v>
      </c>
      <c r="O3877" s="25">
        <f t="shared" si="727"/>
        <v>0.25133294001489626</v>
      </c>
      <c r="P3877" s="8">
        <f t="shared" si="728"/>
        <v>1</v>
      </c>
      <c r="Q3877" s="8">
        <f t="shared" si="729"/>
        <v>0.99999999999999989</v>
      </c>
      <c r="R3877" s="8">
        <f t="shared" si="730"/>
        <v>8.1164125592945666</v>
      </c>
      <c r="S3877" s="8">
        <f t="shared" si="731"/>
        <v>9</v>
      </c>
      <c r="T3877" t="s">
        <v>175</v>
      </c>
    </row>
    <row r="3878" spans="1:20" x14ac:dyDescent="0.35">
      <c r="A3878" s="18" t="s">
        <v>7788</v>
      </c>
      <c r="B3878" s="18" t="s">
        <v>7789</v>
      </c>
      <c r="C3878" s="19">
        <v>5.05</v>
      </c>
      <c r="D3878" s="20">
        <f t="shared" si="720"/>
        <v>5.4785551083974661E-7</v>
      </c>
      <c r="E3878" s="10">
        <f>SUM($C$5:C3878)/SUM($C$5:$C$3941)</f>
        <v>0.99998100080483077</v>
      </c>
      <c r="F3878" t="str">
        <f t="shared" si="721"/>
        <v>C</v>
      </c>
      <c r="G3878" s="21">
        <v>2.5249999999999999</v>
      </c>
      <c r="H3878" s="22">
        <f t="shared" si="722"/>
        <v>1.5149999999999999</v>
      </c>
      <c r="I3878" s="23">
        <v>3.8461538461538457E-2</v>
      </c>
      <c r="J3878" s="23">
        <v>0.19418390934515431</v>
      </c>
      <c r="K3878" s="24">
        <f t="shared" si="723"/>
        <v>5.0487816429740127</v>
      </c>
      <c r="L3878" t="str">
        <f t="shared" si="724"/>
        <v>Z</v>
      </c>
      <c r="M3878" s="10">
        <f t="shared" si="725"/>
        <v>0.9</v>
      </c>
      <c r="N3878" s="24">
        <f t="shared" si="726"/>
        <v>1.2815515655446006</v>
      </c>
      <c r="O3878" s="25">
        <f t="shared" si="727"/>
        <v>0.35193651036306556</v>
      </c>
      <c r="P3878" s="8">
        <f t="shared" si="728"/>
        <v>1</v>
      </c>
      <c r="Q3878" s="8">
        <f t="shared" si="729"/>
        <v>1.9999999999999998</v>
      </c>
      <c r="R3878" s="8">
        <f t="shared" si="730"/>
        <v>16.248889274047748</v>
      </c>
      <c r="S3878" s="8">
        <f t="shared" si="731"/>
        <v>17</v>
      </c>
      <c r="T3878" t="s">
        <v>175</v>
      </c>
    </row>
    <row r="3879" spans="1:20" x14ac:dyDescent="0.35">
      <c r="A3879" s="18" t="s">
        <v>7790</v>
      </c>
      <c r="B3879" s="18" t="s">
        <v>7791</v>
      </c>
      <c r="C3879" s="19">
        <v>4.95</v>
      </c>
      <c r="D3879" s="20">
        <f t="shared" si="720"/>
        <v>5.37006886862722E-7</v>
      </c>
      <c r="E3879" s="10">
        <f>SUM($C$5:C3879)/SUM($C$5:$C$3941)</f>
        <v>0.9999815378117175</v>
      </c>
      <c r="F3879" t="str">
        <f t="shared" si="721"/>
        <v>C</v>
      </c>
      <c r="G3879" s="21">
        <v>4.95</v>
      </c>
      <c r="H3879" s="22">
        <f t="shared" si="722"/>
        <v>2.97</v>
      </c>
      <c r="I3879" s="23">
        <v>1.9230769230769228E-2</v>
      </c>
      <c r="J3879" s="23">
        <v>0.13867504905630729</v>
      </c>
      <c r="K3879" s="24">
        <f t="shared" si="723"/>
        <v>7.21110255092798</v>
      </c>
      <c r="L3879" t="str">
        <f t="shared" si="724"/>
        <v>Z</v>
      </c>
      <c r="M3879" s="10">
        <f t="shared" si="725"/>
        <v>0.9</v>
      </c>
      <c r="N3879" s="24">
        <f t="shared" si="726"/>
        <v>1.2815515655446006</v>
      </c>
      <c r="O3879" s="25">
        <f t="shared" si="727"/>
        <v>0.25133294001489626</v>
      </c>
      <c r="P3879" s="8">
        <f t="shared" si="728"/>
        <v>1</v>
      </c>
      <c r="Q3879" s="8">
        <f t="shared" si="729"/>
        <v>0.99999999999999989</v>
      </c>
      <c r="R3879" s="8">
        <f t="shared" si="730"/>
        <v>8.2060993986221806</v>
      </c>
      <c r="S3879" s="8">
        <f t="shared" si="731"/>
        <v>9</v>
      </c>
      <c r="T3879" t="s">
        <v>175</v>
      </c>
    </row>
    <row r="3880" spans="1:20" x14ac:dyDescent="0.35">
      <c r="A3880" s="18" t="s">
        <v>7792</v>
      </c>
      <c r="B3880" s="18" t="s">
        <v>7793</v>
      </c>
      <c r="C3880" s="19">
        <v>4.95</v>
      </c>
      <c r="D3880" s="20">
        <f t="shared" si="720"/>
        <v>5.37006886862722E-7</v>
      </c>
      <c r="E3880" s="10">
        <f>SUM($C$5:C3880)/SUM($C$5:$C$3941)</f>
        <v>0.99998207481860435</v>
      </c>
      <c r="F3880" t="str">
        <f t="shared" si="721"/>
        <v>C</v>
      </c>
      <c r="G3880" s="21">
        <v>4.95</v>
      </c>
      <c r="H3880" s="22">
        <f t="shared" si="722"/>
        <v>2.97</v>
      </c>
      <c r="I3880" s="23">
        <v>1.9230769230769228E-2</v>
      </c>
      <c r="J3880" s="23">
        <v>0.13867504905630729</v>
      </c>
      <c r="K3880" s="24">
        <f t="shared" si="723"/>
        <v>7.21110255092798</v>
      </c>
      <c r="L3880" t="str">
        <f t="shared" si="724"/>
        <v>Z</v>
      </c>
      <c r="M3880" s="10">
        <f t="shared" si="725"/>
        <v>0.9</v>
      </c>
      <c r="N3880" s="24">
        <f t="shared" si="726"/>
        <v>1.2815515655446006</v>
      </c>
      <c r="O3880" s="25">
        <f t="shared" si="727"/>
        <v>0.25133294001489626</v>
      </c>
      <c r="P3880" s="8">
        <f t="shared" si="728"/>
        <v>1</v>
      </c>
      <c r="Q3880" s="8">
        <f t="shared" si="729"/>
        <v>0.99999999999999989</v>
      </c>
      <c r="R3880" s="8">
        <f t="shared" si="730"/>
        <v>8.2060993986221806</v>
      </c>
      <c r="S3880" s="8">
        <f t="shared" si="731"/>
        <v>9</v>
      </c>
      <c r="T3880" t="s">
        <v>175</v>
      </c>
    </row>
    <row r="3881" spans="1:20" x14ac:dyDescent="0.35">
      <c r="A3881" s="18" t="s">
        <v>7794</v>
      </c>
      <c r="B3881" s="18" t="s">
        <v>7795</v>
      </c>
      <c r="C3881" s="19">
        <v>4.95</v>
      </c>
      <c r="D3881" s="20">
        <f t="shared" si="720"/>
        <v>5.37006886862722E-7</v>
      </c>
      <c r="E3881" s="10">
        <f>SUM($C$5:C3881)/SUM($C$5:$C$3941)</f>
        <v>0.99998261182549109</v>
      </c>
      <c r="F3881" t="str">
        <f t="shared" si="721"/>
        <v>C</v>
      </c>
      <c r="G3881" s="21">
        <v>4.95</v>
      </c>
      <c r="H3881" s="22">
        <f t="shared" si="722"/>
        <v>2.97</v>
      </c>
      <c r="I3881" s="23">
        <v>1.9230769230769228E-2</v>
      </c>
      <c r="J3881" s="23">
        <v>0.13867504905630729</v>
      </c>
      <c r="K3881" s="24">
        <f t="shared" si="723"/>
        <v>7.21110255092798</v>
      </c>
      <c r="L3881" t="str">
        <f t="shared" si="724"/>
        <v>Z</v>
      </c>
      <c r="M3881" s="10">
        <f t="shared" si="725"/>
        <v>0.9</v>
      </c>
      <c r="N3881" s="24">
        <f t="shared" si="726"/>
        <v>1.2815515655446006</v>
      </c>
      <c r="O3881" s="25">
        <f t="shared" si="727"/>
        <v>0.25133294001489626</v>
      </c>
      <c r="P3881" s="8">
        <f t="shared" si="728"/>
        <v>1</v>
      </c>
      <c r="Q3881" s="8">
        <f t="shared" si="729"/>
        <v>0.99999999999999989</v>
      </c>
      <c r="R3881" s="8">
        <f t="shared" si="730"/>
        <v>8.2060993986221806</v>
      </c>
      <c r="S3881" s="8">
        <f t="shared" si="731"/>
        <v>9</v>
      </c>
      <c r="T3881" t="s">
        <v>175</v>
      </c>
    </row>
    <row r="3882" spans="1:20" x14ac:dyDescent="0.35">
      <c r="A3882" s="18" t="s">
        <v>7796</v>
      </c>
      <c r="B3882" s="18" t="s">
        <v>7797</v>
      </c>
      <c r="C3882" s="19">
        <v>4.95</v>
      </c>
      <c r="D3882" s="20">
        <f t="shared" si="720"/>
        <v>5.37006886862722E-7</v>
      </c>
      <c r="E3882" s="10">
        <f>SUM($C$5:C3882)/SUM($C$5:$C$3941)</f>
        <v>0.99998314883237793</v>
      </c>
      <c r="F3882" t="str">
        <f t="shared" si="721"/>
        <v>C</v>
      </c>
      <c r="G3882" s="21">
        <v>4.95</v>
      </c>
      <c r="H3882" s="22">
        <f t="shared" si="722"/>
        <v>2.97</v>
      </c>
      <c r="I3882" s="23">
        <v>1.9230769230769228E-2</v>
      </c>
      <c r="J3882" s="23">
        <v>0.13867504905630729</v>
      </c>
      <c r="K3882" s="24">
        <f t="shared" si="723"/>
        <v>7.21110255092798</v>
      </c>
      <c r="L3882" t="str">
        <f t="shared" si="724"/>
        <v>Z</v>
      </c>
      <c r="M3882" s="10">
        <f t="shared" si="725"/>
        <v>0.9</v>
      </c>
      <c r="N3882" s="24">
        <f t="shared" si="726"/>
        <v>1.2815515655446006</v>
      </c>
      <c r="O3882" s="25">
        <f t="shared" si="727"/>
        <v>0.25133294001489626</v>
      </c>
      <c r="P3882" s="8">
        <f t="shared" si="728"/>
        <v>1</v>
      </c>
      <c r="Q3882" s="8">
        <f t="shared" si="729"/>
        <v>0.99999999999999989</v>
      </c>
      <c r="R3882" s="8">
        <f t="shared" si="730"/>
        <v>8.2060993986221806</v>
      </c>
      <c r="S3882" s="8">
        <f t="shared" si="731"/>
        <v>9</v>
      </c>
      <c r="T3882" t="s">
        <v>175</v>
      </c>
    </row>
    <row r="3883" spans="1:20" x14ac:dyDescent="0.35">
      <c r="A3883" s="18" t="s">
        <v>7798</v>
      </c>
      <c r="B3883" s="18" t="s">
        <v>7799</v>
      </c>
      <c r="C3883" s="19">
        <v>4.95</v>
      </c>
      <c r="D3883" s="20">
        <f t="shared" si="720"/>
        <v>5.37006886862722E-7</v>
      </c>
      <c r="E3883" s="10">
        <f>SUM($C$5:C3883)/SUM($C$5:$C$3941)</f>
        <v>0.99998368583926467</v>
      </c>
      <c r="F3883" t="str">
        <f t="shared" si="721"/>
        <v>C</v>
      </c>
      <c r="G3883" s="21">
        <v>1.65</v>
      </c>
      <c r="H3883" s="22">
        <f t="shared" si="722"/>
        <v>0.98999999999999988</v>
      </c>
      <c r="I3883" s="23">
        <v>5.7692307692307702E-2</v>
      </c>
      <c r="J3883" s="23">
        <v>0.30764516984328472</v>
      </c>
      <c r="K3883" s="24">
        <f t="shared" si="723"/>
        <v>5.3325162772836006</v>
      </c>
      <c r="L3883" t="str">
        <f t="shared" si="724"/>
        <v>Z</v>
      </c>
      <c r="M3883" s="10">
        <f t="shared" si="725"/>
        <v>0.9</v>
      </c>
      <c r="N3883" s="24">
        <f t="shared" si="726"/>
        <v>1.2815515655446006</v>
      </c>
      <c r="O3883" s="25">
        <f t="shared" si="727"/>
        <v>0.55757229252321705</v>
      </c>
      <c r="P3883" s="8">
        <f t="shared" si="728"/>
        <v>1</v>
      </c>
      <c r="Q3883" s="8">
        <f t="shared" si="729"/>
        <v>3.0000000000000004</v>
      </c>
      <c r="R3883" s="8">
        <f t="shared" si="730"/>
        <v>24.618298195866551</v>
      </c>
      <c r="S3883" s="8">
        <f t="shared" si="731"/>
        <v>25</v>
      </c>
      <c r="T3883" t="s">
        <v>62</v>
      </c>
    </row>
    <row r="3884" spans="1:20" x14ac:dyDescent="0.35">
      <c r="A3884" s="18" t="s">
        <v>7800</v>
      </c>
      <c r="B3884" s="18" t="s">
        <v>7801</v>
      </c>
      <c r="C3884" s="19">
        <v>4.7</v>
      </c>
      <c r="D3884" s="20">
        <f t="shared" si="720"/>
        <v>5.0988532692016027E-7</v>
      </c>
      <c r="E3884" s="10">
        <f>SUM($C$5:C3884)/SUM($C$5:$C$3941)</f>
        <v>0.99998419572459152</v>
      </c>
      <c r="F3884" t="str">
        <f t="shared" si="721"/>
        <v>C</v>
      </c>
      <c r="G3884" s="21">
        <v>1.5666666666666671</v>
      </c>
      <c r="H3884" s="22">
        <f t="shared" si="722"/>
        <v>0.94000000000000017</v>
      </c>
      <c r="I3884" s="23">
        <v>5.7692307692307702E-2</v>
      </c>
      <c r="J3884" s="23">
        <v>0.23543547789870939</v>
      </c>
      <c r="K3884" s="24">
        <f t="shared" si="723"/>
        <v>4.0808816169109621</v>
      </c>
      <c r="L3884" t="str">
        <f t="shared" si="724"/>
        <v>Z</v>
      </c>
      <c r="M3884" s="10">
        <f t="shared" si="725"/>
        <v>0.9</v>
      </c>
      <c r="N3884" s="24">
        <f t="shared" si="726"/>
        <v>1.2815515655446006</v>
      </c>
      <c r="O3884" s="25">
        <f t="shared" si="727"/>
        <v>0.42670034189112432</v>
      </c>
      <c r="P3884" s="8">
        <f t="shared" si="728"/>
        <v>1</v>
      </c>
      <c r="Q3884" s="8">
        <f t="shared" si="729"/>
        <v>3.0000000000000004</v>
      </c>
      <c r="R3884" s="8">
        <f t="shared" si="730"/>
        <v>25.264557631995569</v>
      </c>
      <c r="S3884" s="8">
        <f t="shared" si="731"/>
        <v>26</v>
      </c>
      <c r="T3884" t="s">
        <v>175</v>
      </c>
    </row>
    <row r="3885" spans="1:20" x14ac:dyDescent="0.35">
      <c r="A3885" s="18" t="s">
        <v>7802</v>
      </c>
      <c r="B3885" s="18" t="s">
        <v>7803</v>
      </c>
      <c r="C3885" s="19">
        <v>4.6500000000000004</v>
      </c>
      <c r="D3885" s="20">
        <f t="shared" si="720"/>
        <v>5.0446101493164797E-7</v>
      </c>
      <c r="E3885" s="10">
        <f>SUM($C$5:C3885)/SUM($C$5:$C$3941)</f>
        <v>0.99998470018560648</v>
      </c>
      <c r="F3885" t="str">
        <f t="shared" si="721"/>
        <v>C</v>
      </c>
      <c r="G3885" s="21">
        <v>4.6500000000000004</v>
      </c>
      <c r="H3885" s="22">
        <f t="shared" si="722"/>
        <v>2.79</v>
      </c>
      <c r="I3885" s="23">
        <v>1.9230769230769228E-2</v>
      </c>
      <c r="J3885" s="23">
        <v>0.13867504905630729</v>
      </c>
      <c r="K3885" s="24">
        <f t="shared" si="723"/>
        <v>7.21110255092798</v>
      </c>
      <c r="L3885" t="str">
        <f t="shared" si="724"/>
        <v>Z</v>
      </c>
      <c r="M3885" s="10">
        <f t="shared" si="725"/>
        <v>0.9</v>
      </c>
      <c r="N3885" s="24">
        <f t="shared" si="726"/>
        <v>1.2815515655446006</v>
      </c>
      <c r="O3885" s="25">
        <f t="shared" si="727"/>
        <v>0.25133294001489626</v>
      </c>
      <c r="P3885" s="8">
        <f t="shared" si="728"/>
        <v>1</v>
      </c>
      <c r="Q3885" s="8">
        <f t="shared" si="729"/>
        <v>0.99999999999999989</v>
      </c>
      <c r="R3885" s="8">
        <f t="shared" si="730"/>
        <v>8.4666751333460333</v>
      </c>
      <c r="S3885" s="8">
        <f t="shared" si="731"/>
        <v>9</v>
      </c>
      <c r="T3885" t="s">
        <v>175</v>
      </c>
    </row>
    <row r="3886" spans="1:20" x14ac:dyDescent="0.35">
      <c r="A3886" s="18" t="s">
        <v>7804</v>
      </c>
      <c r="B3886" s="18" t="s">
        <v>7805</v>
      </c>
      <c r="C3886" s="19">
        <v>4.62</v>
      </c>
      <c r="D3886" s="20">
        <f t="shared" si="720"/>
        <v>5.012064277385405E-7</v>
      </c>
      <c r="E3886" s="10">
        <f>SUM($C$5:C3886)/SUM($C$5:$C$3941)</f>
        <v>0.99998520139203417</v>
      </c>
      <c r="F3886" t="str">
        <f t="shared" si="721"/>
        <v>C</v>
      </c>
      <c r="G3886" s="21">
        <v>0.42</v>
      </c>
      <c r="H3886" s="22">
        <f t="shared" si="722"/>
        <v>0.252</v>
      </c>
      <c r="I3886" s="23">
        <v>0.21153846153846151</v>
      </c>
      <c r="J3886" s="23">
        <v>0.82453881254533135</v>
      </c>
      <c r="K3886" s="24">
        <f t="shared" si="723"/>
        <v>3.8978198411233853</v>
      </c>
      <c r="L3886" t="str">
        <f t="shared" si="724"/>
        <v>Z</v>
      </c>
      <c r="M3886" s="10">
        <f t="shared" si="725"/>
        <v>0.9</v>
      </c>
      <c r="N3886" s="24">
        <f t="shared" si="726"/>
        <v>1.2815515655446006</v>
      </c>
      <c r="O3886" s="25">
        <f t="shared" si="727"/>
        <v>1.4943839235943939</v>
      </c>
      <c r="P3886" s="8">
        <f t="shared" si="728"/>
        <v>2</v>
      </c>
      <c r="Q3886" s="8">
        <f t="shared" si="729"/>
        <v>10.999999999999998</v>
      </c>
      <c r="R3886" s="8">
        <f t="shared" si="730"/>
        <v>93.435318430231334</v>
      </c>
      <c r="S3886" s="8">
        <f t="shared" si="731"/>
        <v>94</v>
      </c>
      <c r="T3886" t="s">
        <v>62</v>
      </c>
    </row>
    <row r="3887" spans="1:20" x14ac:dyDescent="0.35">
      <c r="A3887" s="18" t="s">
        <v>7806</v>
      </c>
      <c r="B3887" s="18" t="s">
        <v>7807</v>
      </c>
      <c r="C3887" s="19">
        <v>4.62</v>
      </c>
      <c r="D3887" s="20">
        <f t="shared" si="720"/>
        <v>5.012064277385405E-7</v>
      </c>
      <c r="E3887" s="10">
        <f>SUM($C$5:C3887)/SUM($C$5:$C$3941)</f>
        <v>0.99998570259846176</v>
      </c>
      <c r="F3887" t="str">
        <f t="shared" si="721"/>
        <v>C</v>
      </c>
      <c r="G3887" s="21">
        <v>0.21</v>
      </c>
      <c r="H3887" s="22">
        <f t="shared" si="722"/>
        <v>0.126</v>
      </c>
      <c r="I3887" s="23">
        <v>0.42307692307692307</v>
      </c>
      <c r="J3887" s="23">
        <v>2.9127586401773149</v>
      </c>
      <c r="K3887" s="24">
        <f t="shared" si="723"/>
        <v>6.8847022404191076</v>
      </c>
      <c r="L3887" t="str">
        <f t="shared" si="724"/>
        <v>Z</v>
      </c>
      <c r="M3887" s="10">
        <f t="shared" si="725"/>
        <v>0.9</v>
      </c>
      <c r="N3887" s="24">
        <f t="shared" si="726"/>
        <v>1.2815515655446006</v>
      </c>
      <c r="O3887" s="25">
        <f t="shared" si="727"/>
        <v>5.279047655445984</v>
      </c>
      <c r="P3887" s="8">
        <f t="shared" si="728"/>
        <v>7</v>
      </c>
      <c r="Q3887" s="8">
        <f t="shared" si="729"/>
        <v>22</v>
      </c>
      <c r="R3887" s="8">
        <f t="shared" si="730"/>
        <v>186.8706368604627</v>
      </c>
      <c r="S3887" s="8">
        <f t="shared" si="731"/>
        <v>187</v>
      </c>
      <c r="T3887" t="s">
        <v>175</v>
      </c>
    </row>
    <row r="3888" spans="1:20" x14ac:dyDescent="0.35">
      <c r="A3888" s="18" t="s">
        <v>7808</v>
      </c>
      <c r="B3888" s="18" t="s">
        <v>7809</v>
      </c>
      <c r="C3888" s="19">
        <v>4.6100000000000003</v>
      </c>
      <c r="D3888" s="20">
        <f t="shared" si="720"/>
        <v>5.0012156534083808E-7</v>
      </c>
      <c r="E3888" s="10">
        <f>SUM($C$5:C3888)/SUM($C$5:$C$3941)</f>
        <v>0.99998620272002703</v>
      </c>
      <c r="F3888" t="str">
        <f t="shared" si="721"/>
        <v>C</v>
      </c>
      <c r="G3888" s="21">
        <v>2.3050000000000002</v>
      </c>
      <c r="H3888" s="22">
        <f t="shared" si="722"/>
        <v>1.383</v>
      </c>
      <c r="I3888" s="23">
        <v>3.8461538461538457E-2</v>
      </c>
      <c r="J3888" s="23">
        <v>0.19418390934515431</v>
      </c>
      <c r="K3888" s="24">
        <f t="shared" si="723"/>
        <v>5.0487816429740127</v>
      </c>
      <c r="L3888" t="str">
        <f t="shared" si="724"/>
        <v>Z</v>
      </c>
      <c r="M3888" s="10">
        <f t="shared" si="725"/>
        <v>0.9</v>
      </c>
      <c r="N3888" s="24">
        <f t="shared" si="726"/>
        <v>1.2815515655446006</v>
      </c>
      <c r="O3888" s="25">
        <f t="shared" si="727"/>
        <v>0.35193651036306556</v>
      </c>
      <c r="P3888" s="8">
        <f t="shared" si="728"/>
        <v>1</v>
      </c>
      <c r="Q3888" s="8">
        <f t="shared" si="729"/>
        <v>1.9999999999999998</v>
      </c>
      <c r="R3888" s="8">
        <f t="shared" si="730"/>
        <v>17.006655155999464</v>
      </c>
      <c r="S3888" s="8">
        <f t="shared" si="731"/>
        <v>18</v>
      </c>
      <c r="T3888" t="s">
        <v>175</v>
      </c>
    </row>
    <row r="3889" spans="1:20" x14ac:dyDescent="0.35">
      <c r="A3889" s="18" t="s">
        <v>7810</v>
      </c>
      <c r="B3889" s="18" t="s">
        <v>7811</v>
      </c>
      <c r="C3889" s="19">
        <v>4.37</v>
      </c>
      <c r="D3889" s="20">
        <f t="shared" si="720"/>
        <v>4.7408486779597877E-7</v>
      </c>
      <c r="E3889" s="10">
        <f>SUM($C$5:C3889)/SUM($C$5:$C$3941)</f>
        <v>0.99998667680489473</v>
      </c>
      <c r="F3889" t="str">
        <f t="shared" si="721"/>
        <v>C</v>
      </c>
      <c r="G3889" s="21">
        <v>0.19</v>
      </c>
      <c r="H3889" s="22">
        <f t="shared" si="722"/>
        <v>0.11399999999999999</v>
      </c>
      <c r="I3889" s="23">
        <v>0.44230769230769229</v>
      </c>
      <c r="J3889" s="23">
        <v>1.731070863610624</v>
      </c>
      <c r="K3889" s="24">
        <f t="shared" si="723"/>
        <v>3.9137254307718456</v>
      </c>
      <c r="L3889" t="str">
        <f t="shared" si="724"/>
        <v>Z</v>
      </c>
      <c r="M3889" s="10">
        <f t="shared" si="725"/>
        <v>0.9</v>
      </c>
      <c r="N3889" s="24">
        <f t="shared" si="726"/>
        <v>1.2815515655446006</v>
      </c>
      <c r="O3889" s="25">
        <f t="shared" si="727"/>
        <v>3.137371376365814</v>
      </c>
      <c r="P3889" s="8">
        <f t="shared" si="728"/>
        <v>5</v>
      </c>
      <c r="Q3889" s="8">
        <f t="shared" si="729"/>
        <v>23</v>
      </c>
      <c r="R3889" s="8">
        <f t="shared" si="730"/>
        <v>200.87527770480483</v>
      </c>
      <c r="S3889" s="8">
        <f t="shared" si="731"/>
        <v>201</v>
      </c>
      <c r="T3889" t="s">
        <v>62</v>
      </c>
    </row>
    <row r="3890" spans="1:20" x14ac:dyDescent="0.35">
      <c r="A3890" s="18" t="s">
        <v>7812</v>
      </c>
      <c r="B3890" s="18" t="s">
        <v>7813</v>
      </c>
      <c r="C3890" s="19">
        <v>4.25</v>
      </c>
      <c r="D3890" s="20">
        <f t="shared" si="720"/>
        <v>4.6106651902354917E-7</v>
      </c>
      <c r="E3890" s="10">
        <f>SUM($C$5:C3890)/SUM($C$5:$C$3941)</f>
        <v>0.9999871378714138</v>
      </c>
      <c r="F3890" t="str">
        <f t="shared" si="721"/>
        <v>C</v>
      </c>
      <c r="G3890" s="21">
        <v>4.25</v>
      </c>
      <c r="H3890" s="22">
        <f t="shared" si="722"/>
        <v>2.5499999999999998</v>
      </c>
      <c r="I3890" s="23">
        <v>1.9230769230769228E-2</v>
      </c>
      <c r="J3890" s="23">
        <v>0.13867504905630729</v>
      </c>
      <c r="K3890" s="24">
        <f t="shared" si="723"/>
        <v>7.21110255092798</v>
      </c>
      <c r="L3890" t="str">
        <f t="shared" si="724"/>
        <v>Z</v>
      </c>
      <c r="M3890" s="10">
        <f t="shared" si="725"/>
        <v>0.9</v>
      </c>
      <c r="N3890" s="24">
        <f t="shared" si="726"/>
        <v>1.2815515655446006</v>
      </c>
      <c r="O3890" s="25">
        <f t="shared" si="727"/>
        <v>0.25133294001489626</v>
      </c>
      <c r="P3890" s="8">
        <f t="shared" si="728"/>
        <v>1</v>
      </c>
      <c r="Q3890" s="8">
        <f t="shared" si="729"/>
        <v>0.99999999999999989</v>
      </c>
      <c r="R3890" s="8">
        <f t="shared" si="730"/>
        <v>8.8561488554009529</v>
      </c>
      <c r="S3890" s="8">
        <f t="shared" si="731"/>
        <v>9</v>
      </c>
      <c r="T3890" t="s">
        <v>175</v>
      </c>
    </row>
    <row r="3891" spans="1:20" x14ac:dyDescent="0.35">
      <c r="A3891" s="18" t="s">
        <v>7814</v>
      </c>
      <c r="B3891" s="18" t="s">
        <v>7815</v>
      </c>
      <c r="C3891" s="19">
        <v>4.25</v>
      </c>
      <c r="D3891" s="20">
        <f t="shared" si="720"/>
        <v>4.6106651902354917E-7</v>
      </c>
      <c r="E3891" s="10">
        <f>SUM($C$5:C3891)/SUM($C$5:$C$3941)</f>
        <v>0.99998759893793276</v>
      </c>
      <c r="F3891" t="str">
        <f t="shared" si="721"/>
        <v>C</v>
      </c>
      <c r="G3891" s="21">
        <v>0.85</v>
      </c>
      <c r="H3891" s="22">
        <f t="shared" si="722"/>
        <v>0.51</v>
      </c>
      <c r="I3891" s="23">
        <v>9.6153846153846159E-2</v>
      </c>
      <c r="J3891" s="23">
        <v>0.45415793161373069</v>
      </c>
      <c r="K3891" s="24">
        <f t="shared" si="723"/>
        <v>4.7232424887827991</v>
      </c>
      <c r="L3891" t="str">
        <f t="shared" si="724"/>
        <v>Z</v>
      </c>
      <c r="M3891" s="10">
        <f t="shared" si="725"/>
        <v>0.9</v>
      </c>
      <c r="N3891" s="24">
        <f t="shared" si="726"/>
        <v>1.2815515655446006</v>
      </c>
      <c r="O3891" s="25">
        <f t="shared" si="727"/>
        <v>0.82311020591177886</v>
      </c>
      <c r="P3891" s="8">
        <f t="shared" si="728"/>
        <v>2</v>
      </c>
      <c r="Q3891" s="8">
        <f t="shared" si="729"/>
        <v>5</v>
      </c>
      <c r="R3891" s="8">
        <f t="shared" si="730"/>
        <v>44.280744277004764</v>
      </c>
      <c r="S3891" s="8">
        <f t="shared" si="731"/>
        <v>45</v>
      </c>
      <c r="T3891" t="s">
        <v>62</v>
      </c>
    </row>
    <row r="3892" spans="1:20" x14ac:dyDescent="0.35">
      <c r="A3892" s="18" t="s">
        <v>7816</v>
      </c>
      <c r="B3892" s="18" t="s">
        <v>7817</v>
      </c>
      <c r="C3892" s="19">
        <v>4.24</v>
      </c>
      <c r="D3892" s="20">
        <f t="shared" si="720"/>
        <v>4.599816566258467E-7</v>
      </c>
      <c r="E3892" s="10">
        <f>SUM($C$5:C3892)/SUM($C$5:$C$3941)</f>
        <v>0.99998805891958942</v>
      </c>
      <c r="F3892" t="str">
        <f t="shared" si="721"/>
        <v>C</v>
      </c>
      <c r="G3892" s="21">
        <v>4.24</v>
      </c>
      <c r="H3892" s="22">
        <f t="shared" si="722"/>
        <v>2.544</v>
      </c>
      <c r="I3892" s="23">
        <v>1.9230769230769228E-2</v>
      </c>
      <c r="J3892" s="23">
        <v>0.13867504905630729</v>
      </c>
      <c r="K3892" s="24">
        <f t="shared" si="723"/>
        <v>7.21110255092798</v>
      </c>
      <c r="L3892" t="str">
        <f t="shared" si="724"/>
        <v>Z</v>
      </c>
      <c r="M3892" s="10">
        <f t="shared" si="725"/>
        <v>0.9</v>
      </c>
      <c r="N3892" s="24">
        <f t="shared" si="726"/>
        <v>1.2815515655446006</v>
      </c>
      <c r="O3892" s="25">
        <f t="shared" si="727"/>
        <v>0.25133294001489626</v>
      </c>
      <c r="P3892" s="8">
        <f t="shared" si="728"/>
        <v>1</v>
      </c>
      <c r="Q3892" s="8">
        <f t="shared" si="729"/>
        <v>0.99999999999999989</v>
      </c>
      <c r="R3892" s="8">
        <f t="shared" si="730"/>
        <v>8.8665862766488583</v>
      </c>
      <c r="S3892" s="8">
        <f t="shared" si="731"/>
        <v>9</v>
      </c>
      <c r="T3892" t="s">
        <v>175</v>
      </c>
    </row>
    <row r="3893" spans="1:20" x14ac:dyDescent="0.35">
      <c r="A3893" s="18" t="s">
        <v>7818</v>
      </c>
      <c r="B3893" s="18" t="s">
        <v>7819</v>
      </c>
      <c r="C3893" s="19">
        <v>4.2</v>
      </c>
      <c r="D3893" s="20">
        <f t="shared" si="720"/>
        <v>4.5564220703503681E-7</v>
      </c>
      <c r="E3893" s="10">
        <f>SUM($C$5:C3893)/SUM($C$5:$C$3941)</f>
        <v>0.99998851456179638</v>
      </c>
      <c r="F3893" t="str">
        <f t="shared" si="721"/>
        <v>C</v>
      </c>
      <c r="G3893" s="21">
        <v>2.1</v>
      </c>
      <c r="H3893" s="22">
        <f t="shared" si="722"/>
        <v>1.26</v>
      </c>
      <c r="I3893" s="23">
        <v>3.8461538461538457E-2</v>
      </c>
      <c r="J3893" s="23">
        <v>0.27735009811261452</v>
      </c>
      <c r="K3893" s="24">
        <f t="shared" si="723"/>
        <v>7.2111025509279782</v>
      </c>
      <c r="L3893" t="str">
        <f t="shared" si="724"/>
        <v>Z</v>
      </c>
      <c r="M3893" s="10">
        <f t="shared" si="725"/>
        <v>0.9</v>
      </c>
      <c r="N3893" s="24">
        <f t="shared" si="726"/>
        <v>1.2815515655446006</v>
      </c>
      <c r="O3893" s="25">
        <f t="shared" si="727"/>
        <v>0.50266588002979229</v>
      </c>
      <c r="P3893" s="8">
        <f t="shared" si="728"/>
        <v>1</v>
      </c>
      <c r="Q3893" s="8">
        <f t="shared" si="729"/>
        <v>1.9999999999999998</v>
      </c>
      <c r="R3893" s="8">
        <f t="shared" si="730"/>
        <v>17.817416127494958</v>
      </c>
      <c r="S3893" s="8">
        <f t="shared" si="731"/>
        <v>18</v>
      </c>
      <c r="T3893" t="s">
        <v>62</v>
      </c>
    </row>
    <row r="3894" spans="1:20" x14ac:dyDescent="0.35">
      <c r="A3894" s="18" t="s">
        <v>7820</v>
      </c>
      <c r="B3894" s="18" t="s">
        <v>7821</v>
      </c>
      <c r="C3894" s="19">
        <v>4.2</v>
      </c>
      <c r="D3894" s="20">
        <f t="shared" si="720"/>
        <v>4.5564220703503681E-7</v>
      </c>
      <c r="E3894" s="10">
        <f>SUM($C$5:C3894)/SUM($C$5:$C$3941)</f>
        <v>0.99998897020400335</v>
      </c>
      <c r="F3894" t="str">
        <f t="shared" si="721"/>
        <v>C</v>
      </c>
      <c r="G3894" s="21">
        <v>1.05</v>
      </c>
      <c r="H3894" s="22">
        <f t="shared" si="722"/>
        <v>0.63</v>
      </c>
      <c r="I3894" s="23">
        <v>7.6923076923076927E-2</v>
      </c>
      <c r="J3894" s="23">
        <v>0.33408662996258731</v>
      </c>
      <c r="K3894" s="24">
        <f t="shared" si="723"/>
        <v>4.3431261895136348</v>
      </c>
      <c r="L3894" t="str">
        <f t="shared" si="724"/>
        <v>Z</v>
      </c>
      <c r="M3894" s="10">
        <f t="shared" si="725"/>
        <v>0.9</v>
      </c>
      <c r="N3894" s="24">
        <f t="shared" si="726"/>
        <v>1.2815515655446006</v>
      </c>
      <c r="O3894" s="25">
        <f t="shared" si="727"/>
        <v>0.60549446709820187</v>
      </c>
      <c r="P3894" s="8">
        <f t="shared" si="728"/>
        <v>1</v>
      </c>
      <c r="Q3894" s="8">
        <f t="shared" si="729"/>
        <v>4</v>
      </c>
      <c r="R3894" s="8">
        <f t="shared" si="730"/>
        <v>35.634832254989917</v>
      </c>
      <c r="S3894" s="8">
        <f t="shared" si="731"/>
        <v>36</v>
      </c>
      <c r="T3894" t="s">
        <v>175</v>
      </c>
    </row>
    <row r="3895" spans="1:20" x14ac:dyDescent="0.35">
      <c r="A3895" s="18" t="s">
        <v>7822</v>
      </c>
      <c r="B3895" s="18" t="s">
        <v>7823</v>
      </c>
      <c r="C3895" s="19">
        <v>4.18</v>
      </c>
      <c r="D3895" s="20">
        <f t="shared" si="720"/>
        <v>4.5347248223963182E-7</v>
      </c>
      <c r="E3895" s="10">
        <f>SUM($C$5:C3895)/SUM($C$5:$C$3941)</f>
        <v>0.99998942367648558</v>
      </c>
      <c r="F3895" t="str">
        <f t="shared" si="721"/>
        <v>C</v>
      </c>
      <c r="G3895" s="21">
        <v>0.37999999999999989</v>
      </c>
      <c r="H3895" s="22">
        <f t="shared" si="722"/>
        <v>0.22799999999999992</v>
      </c>
      <c r="I3895" s="23">
        <v>0.21153846153846151</v>
      </c>
      <c r="J3895" s="23">
        <v>1.5254255396193801</v>
      </c>
      <c r="K3895" s="24">
        <f t="shared" si="723"/>
        <v>7.21110255092798</v>
      </c>
      <c r="L3895" t="str">
        <f t="shared" si="724"/>
        <v>Z</v>
      </c>
      <c r="M3895" s="10">
        <f t="shared" si="725"/>
        <v>0.9</v>
      </c>
      <c r="N3895" s="24">
        <f t="shared" si="726"/>
        <v>1.2815515655446006</v>
      </c>
      <c r="O3895" s="25">
        <f t="shared" si="727"/>
        <v>2.7646623401638584</v>
      </c>
      <c r="P3895" s="8">
        <f t="shared" si="728"/>
        <v>4</v>
      </c>
      <c r="Q3895" s="8">
        <f t="shared" si="729"/>
        <v>10.999999999999998</v>
      </c>
      <c r="R3895" s="8">
        <f t="shared" si="730"/>
        <v>98.22994862575031</v>
      </c>
      <c r="S3895" s="8">
        <f t="shared" si="731"/>
        <v>99</v>
      </c>
      <c r="T3895" t="s">
        <v>175</v>
      </c>
    </row>
    <row r="3896" spans="1:20" x14ac:dyDescent="0.35">
      <c r="A3896" s="18" t="s">
        <v>7824</v>
      </c>
      <c r="B3896" s="18" t="s">
        <v>7825</v>
      </c>
      <c r="C3896" s="19">
        <v>3.95</v>
      </c>
      <c r="D3896" s="20">
        <f t="shared" si="720"/>
        <v>4.2852064709247513E-7</v>
      </c>
      <c r="E3896" s="10">
        <f>SUM($C$5:C3896)/SUM($C$5:$C$3941)</f>
        <v>0.99998985219713254</v>
      </c>
      <c r="F3896" t="str">
        <f t="shared" si="721"/>
        <v>C</v>
      </c>
      <c r="G3896" s="21">
        <v>3.95</v>
      </c>
      <c r="H3896" s="22">
        <f t="shared" si="722"/>
        <v>2.37</v>
      </c>
      <c r="I3896" s="23">
        <v>1.9230769230769228E-2</v>
      </c>
      <c r="J3896" s="23">
        <v>0.13867504905630729</v>
      </c>
      <c r="K3896" s="24">
        <f t="shared" si="723"/>
        <v>7.21110255092798</v>
      </c>
      <c r="L3896" t="str">
        <f t="shared" si="724"/>
        <v>Z</v>
      </c>
      <c r="M3896" s="10">
        <f t="shared" si="725"/>
        <v>0.9</v>
      </c>
      <c r="N3896" s="24">
        <f t="shared" si="726"/>
        <v>1.2815515655446006</v>
      </c>
      <c r="O3896" s="25">
        <f t="shared" si="727"/>
        <v>0.25133294001489626</v>
      </c>
      <c r="P3896" s="8">
        <f t="shared" si="728"/>
        <v>1</v>
      </c>
      <c r="Q3896" s="8">
        <f t="shared" si="729"/>
        <v>0.99999999999999989</v>
      </c>
      <c r="R3896" s="8">
        <f t="shared" si="730"/>
        <v>9.186304243492506</v>
      </c>
      <c r="S3896" s="8">
        <f t="shared" si="731"/>
        <v>10</v>
      </c>
      <c r="T3896" t="s">
        <v>175</v>
      </c>
    </row>
    <row r="3897" spans="1:20" x14ac:dyDescent="0.35">
      <c r="A3897" s="18" t="s">
        <v>7826</v>
      </c>
      <c r="B3897" s="18" t="s">
        <v>7827</v>
      </c>
      <c r="C3897" s="19">
        <v>3.9</v>
      </c>
      <c r="D3897" s="20">
        <f t="shared" si="720"/>
        <v>4.2309633510396272E-7</v>
      </c>
      <c r="E3897" s="10">
        <f>SUM($C$5:C3897)/SUM($C$5:$C$3941)</f>
        <v>0.99999027529346773</v>
      </c>
      <c r="F3897" t="str">
        <f t="shared" si="721"/>
        <v>C</v>
      </c>
      <c r="G3897" s="21">
        <v>1.95</v>
      </c>
      <c r="H3897" s="22">
        <f t="shared" si="722"/>
        <v>1.17</v>
      </c>
      <c r="I3897" s="23">
        <v>3.8461538461538457E-2</v>
      </c>
      <c r="J3897" s="23">
        <v>0.27735009811261457</v>
      </c>
      <c r="K3897" s="24">
        <f t="shared" si="723"/>
        <v>7.21110255092798</v>
      </c>
      <c r="L3897" t="str">
        <f t="shared" si="724"/>
        <v>Z</v>
      </c>
      <c r="M3897" s="10">
        <f t="shared" si="725"/>
        <v>0.9</v>
      </c>
      <c r="N3897" s="24">
        <f t="shared" si="726"/>
        <v>1.2815515655446006</v>
      </c>
      <c r="O3897" s="25">
        <f t="shared" si="727"/>
        <v>0.50266588002979251</v>
      </c>
      <c r="P3897" s="8">
        <f t="shared" si="728"/>
        <v>1</v>
      </c>
      <c r="Q3897" s="8">
        <f t="shared" si="729"/>
        <v>1.9999999999999998</v>
      </c>
      <c r="R3897" s="8">
        <f t="shared" si="730"/>
        <v>18.49000654084097</v>
      </c>
      <c r="S3897" s="8">
        <f t="shared" si="731"/>
        <v>19</v>
      </c>
      <c r="T3897" t="s">
        <v>175</v>
      </c>
    </row>
    <row r="3898" spans="1:20" x14ac:dyDescent="0.35">
      <c r="A3898" s="18" t="s">
        <v>7828</v>
      </c>
      <c r="B3898" s="18" t="s">
        <v>7829</v>
      </c>
      <c r="C3898" s="19">
        <v>3.78</v>
      </c>
      <c r="D3898" s="20">
        <f t="shared" si="720"/>
        <v>4.1007798633153312E-7</v>
      </c>
      <c r="E3898" s="10">
        <f>SUM($C$5:C3898)/SUM($C$5:$C$3941)</f>
        <v>0.99999068537145397</v>
      </c>
      <c r="F3898" t="str">
        <f t="shared" si="721"/>
        <v>C</v>
      </c>
      <c r="G3898" s="21">
        <v>0.42</v>
      </c>
      <c r="H3898" s="22">
        <f t="shared" si="722"/>
        <v>0.252</v>
      </c>
      <c r="I3898" s="23">
        <v>0.1730769230769231</v>
      </c>
      <c r="J3898" s="23">
        <v>0.87941945748437433</v>
      </c>
      <c r="K3898" s="24">
        <f t="shared" si="723"/>
        <v>5.0810901987986066</v>
      </c>
      <c r="L3898" t="str">
        <f t="shared" si="724"/>
        <v>Z</v>
      </c>
      <c r="M3898" s="10">
        <f t="shared" si="725"/>
        <v>0.9</v>
      </c>
      <c r="N3898" s="24">
        <f t="shared" si="726"/>
        <v>1.2815515655446006</v>
      </c>
      <c r="O3898" s="25">
        <f t="shared" si="727"/>
        <v>1.593848924229387</v>
      </c>
      <c r="P3898" s="8">
        <f t="shared" si="728"/>
        <v>2</v>
      </c>
      <c r="Q3898" s="8">
        <f t="shared" si="729"/>
        <v>9.0000000000000018</v>
      </c>
      <c r="R3898" s="8">
        <f t="shared" si="730"/>
        <v>84.515425472851675</v>
      </c>
      <c r="S3898" s="8">
        <f t="shared" si="731"/>
        <v>85</v>
      </c>
      <c r="T3898" t="s">
        <v>62</v>
      </c>
    </row>
    <row r="3899" spans="1:20" x14ac:dyDescent="0.35">
      <c r="A3899" s="18" t="s">
        <v>7830</v>
      </c>
      <c r="B3899" s="18" t="s">
        <v>7831</v>
      </c>
      <c r="C3899" s="19">
        <v>3.78</v>
      </c>
      <c r="D3899" s="20">
        <f t="shared" si="720"/>
        <v>4.1007798633153312E-7</v>
      </c>
      <c r="E3899" s="10">
        <f>SUM($C$5:C3899)/SUM($C$5:$C$3941)</f>
        <v>0.9999910954494402</v>
      </c>
      <c r="F3899" t="str">
        <f t="shared" si="721"/>
        <v>C</v>
      </c>
      <c r="G3899" s="21">
        <v>0.42</v>
      </c>
      <c r="H3899" s="22">
        <f t="shared" si="722"/>
        <v>0.252</v>
      </c>
      <c r="I3899" s="23">
        <v>0.1730769230769231</v>
      </c>
      <c r="J3899" s="23">
        <v>1.2480754415067661</v>
      </c>
      <c r="K3899" s="24">
        <f t="shared" si="723"/>
        <v>7.2111025509279809</v>
      </c>
      <c r="L3899" t="str">
        <f t="shared" si="724"/>
        <v>Z</v>
      </c>
      <c r="M3899" s="10">
        <f t="shared" si="725"/>
        <v>0.9</v>
      </c>
      <c r="N3899" s="24">
        <f t="shared" si="726"/>
        <v>1.2815515655446006</v>
      </c>
      <c r="O3899" s="25">
        <f t="shared" si="727"/>
        <v>2.2619964601340672</v>
      </c>
      <c r="P3899" s="8">
        <f t="shared" si="728"/>
        <v>3</v>
      </c>
      <c r="Q3899" s="8">
        <f t="shared" si="729"/>
        <v>9.0000000000000018</v>
      </c>
      <c r="R3899" s="8">
        <f t="shared" si="730"/>
        <v>84.515425472851675</v>
      </c>
      <c r="S3899" s="8">
        <f t="shared" si="731"/>
        <v>85</v>
      </c>
      <c r="T3899" t="s">
        <v>175</v>
      </c>
    </row>
    <row r="3900" spans="1:20" x14ac:dyDescent="0.35">
      <c r="A3900" s="18" t="s">
        <v>7832</v>
      </c>
      <c r="B3900" s="18" t="s">
        <v>7833</v>
      </c>
      <c r="C3900" s="19">
        <v>3.75</v>
      </c>
      <c r="D3900" s="20">
        <f t="shared" si="720"/>
        <v>4.0682339913842571E-7</v>
      </c>
      <c r="E3900" s="10">
        <f>SUM($C$5:C3900)/SUM($C$5:$C$3941)</f>
        <v>0.99999150227283939</v>
      </c>
      <c r="F3900" t="str">
        <f t="shared" si="721"/>
        <v>C</v>
      </c>
      <c r="G3900" s="21">
        <v>3.75</v>
      </c>
      <c r="H3900" s="22">
        <f t="shared" si="722"/>
        <v>2.25</v>
      </c>
      <c r="I3900" s="23">
        <v>1.9230769230769228E-2</v>
      </c>
      <c r="J3900" s="23">
        <v>0.13867504905630729</v>
      </c>
      <c r="K3900" s="24">
        <f t="shared" si="723"/>
        <v>7.21110255092798</v>
      </c>
      <c r="L3900" t="str">
        <f t="shared" si="724"/>
        <v>Z</v>
      </c>
      <c r="M3900" s="10">
        <f t="shared" si="725"/>
        <v>0.9</v>
      </c>
      <c r="N3900" s="24">
        <f t="shared" si="726"/>
        <v>1.2815515655446006</v>
      </c>
      <c r="O3900" s="25">
        <f t="shared" si="727"/>
        <v>0.25133294001489626</v>
      </c>
      <c r="P3900" s="8">
        <f t="shared" si="728"/>
        <v>1</v>
      </c>
      <c r="Q3900" s="8">
        <f t="shared" si="729"/>
        <v>0.99999999999999989</v>
      </c>
      <c r="R3900" s="8">
        <f t="shared" si="730"/>
        <v>9.4280904158206322</v>
      </c>
      <c r="S3900" s="8">
        <f t="shared" si="731"/>
        <v>10</v>
      </c>
      <c r="T3900" t="s">
        <v>62</v>
      </c>
    </row>
    <row r="3901" spans="1:20" x14ac:dyDescent="0.35">
      <c r="A3901" s="18" t="s">
        <v>7834</v>
      </c>
      <c r="B3901" s="18" t="s">
        <v>7835</v>
      </c>
      <c r="C3901" s="19">
        <v>3.75</v>
      </c>
      <c r="D3901" s="20">
        <f t="shared" si="720"/>
        <v>4.0682339913842571E-7</v>
      </c>
      <c r="E3901" s="10">
        <f>SUM($C$5:C3901)/SUM($C$5:$C$3941)</f>
        <v>0.99999190909623858</v>
      </c>
      <c r="F3901" t="str">
        <f t="shared" si="721"/>
        <v>C</v>
      </c>
      <c r="G3901" s="21">
        <v>3.75</v>
      </c>
      <c r="H3901" s="22">
        <f t="shared" si="722"/>
        <v>2.25</v>
      </c>
      <c r="I3901" s="23">
        <v>1.9230769230769228E-2</v>
      </c>
      <c r="J3901" s="23">
        <v>0.13867504905630729</v>
      </c>
      <c r="K3901" s="24">
        <f t="shared" si="723"/>
        <v>7.21110255092798</v>
      </c>
      <c r="L3901" t="str">
        <f t="shared" si="724"/>
        <v>Z</v>
      </c>
      <c r="M3901" s="10">
        <f t="shared" si="725"/>
        <v>0.9</v>
      </c>
      <c r="N3901" s="24">
        <f t="shared" si="726"/>
        <v>1.2815515655446006</v>
      </c>
      <c r="O3901" s="25">
        <f t="shared" si="727"/>
        <v>0.25133294001489626</v>
      </c>
      <c r="P3901" s="8">
        <f t="shared" si="728"/>
        <v>1</v>
      </c>
      <c r="Q3901" s="8">
        <f t="shared" si="729"/>
        <v>0.99999999999999989</v>
      </c>
      <c r="R3901" s="8">
        <f t="shared" si="730"/>
        <v>9.4280904158206322</v>
      </c>
      <c r="S3901" s="8">
        <f t="shared" si="731"/>
        <v>10</v>
      </c>
      <c r="T3901" t="s">
        <v>175</v>
      </c>
    </row>
    <row r="3902" spans="1:20" x14ac:dyDescent="0.35">
      <c r="A3902" s="18" t="s">
        <v>7836</v>
      </c>
      <c r="B3902" s="18" t="s">
        <v>7837</v>
      </c>
      <c r="C3902" s="19">
        <v>3.5</v>
      </c>
      <c r="D3902" s="20">
        <f t="shared" si="720"/>
        <v>3.7970183919586403E-7</v>
      </c>
      <c r="E3902" s="10">
        <f>SUM($C$5:C3902)/SUM($C$5:$C$3941)</f>
        <v>0.99999228879807778</v>
      </c>
      <c r="F3902" t="str">
        <f t="shared" si="721"/>
        <v>C</v>
      </c>
      <c r="G3902" s="21">
        <v>3.5</v>
      </c>
      <c r="H3902" s="22">
        <f t="shared" si="722"/>
        <v>2.1</v>
      </c>
      <c r="I3902" s="23">
        <v>1.9230769230769228E-2</v>
      </c>
      <c r="J3902" s="23">
        <v>0.13867504905630729</v>
      </c>
      <c r="K3902" s="24">
        <f t="shared" si="723"/>
        <v>7.21110255092798</v>
      </c>
      <c r="L3902" t="str">
        <f t="shared" si="724"/>
        <v>Z</v>
      </c>
      <c r="M3902" s="10">
        <f t="shared" si="725"/>
        <v>0.9</v>
      </c>
      <c r="N3902" s="24">
        <f t="shared" si="726"/>
        <v>1.2815515655446006</v>
      </c>
      <c r="O3902" s="25">
        <f t="shared" si="727"/>
        <v>0.25133294001489626</v>
      </c>
      <c r="P3902" s="8">
        <f t="shared" si="728"/>
        <v>1</v>
      </c>
      <c r="Q3902" s="8">
        <f t="shared" si="729"/>
        <v>0.99999999999999989</v>
      </c>
      <c r="R3902" s="8">
        <f t="shared" si="730"/>
        <v>9.7590007294853311</v>
      </c>
      <c r="S3902" s="8">
        <f t="shared" si="731"/>
        <v>10</v>
      </c>
      <c r="T3902" t="s">
        <v>62</v>
      </c>
    </row>
    <row r="3903" spans="1:20" x14ac:dyDescent="0.35">
      <c r="A3903" s="18" t="s">
        <v>7838</v>
      </c>
      <c r="B3903" s="18" t="s">
        <v>7839</v>
      </c>
      <c r="C3903" s="19">
        <v>3.36</v>
      </c>
      <c r="D3903" s="20">
        <f t="shared" si="720"/>
        <v>3.6451376562802943E-7</v>
      </c>
      <c r="E3903" s="10">
        <f>SUM($C$5:C3903)/SUM($C$5:$C$3941)</f>
        <v>0.99999265331184328</v>
      </c>
      <c r="F3903" t="str">
        <f t="shared" si="721"/>
        <v>C</v>
      </c>
      <c r="G3903" s="21">
        <v>0.42</v>
      </c>
      <c r="H3903" s="22">
        <f t="shared" si="722"/>
        <v>0.252</v>
      </c>
      <c r="I3903" s="23">
        <v>0.15384615384615391</v>
      </c>
      <c r="J3903" s="23">
        <v>0.87188359055272568</v>
      </c>
      <c r="K3903" s="24">
        <f t="shared" si="723"/>
        <v>5.6672433385927148</v>
      </c>
      <c r="L3903" t="str">
        <f t="shared" si="724"/>
        <v>Z</v>
      </c>
      <c r="M3903" s="10">
        <f t="shared" si="725"/>
        <v>0.9</v>
      </c>
      <c r="N3903" s="24">
        <f t="shared" si="726"/>
        <v>1.2815515655446006</v>
      </c>
      <c r="O3903" s="25">
        <f t="shared" si="727"/>
        <v>1.5801910124104899</v>
      </c>
      <c r="P3903" s="8">
        <f t="shared" si="728"/>
        <v>2</v>
      </c>
      <c r="Q3903" s="8">
        <f t="shared" si="729"/>
        <v>8.0000000000000036</v>
      </c>
      <c r="R3903" s="8">
        <f t="shared" si="730"/>
        <v>79.681907288959593</v>
      </c>
      <c r="S3903" s="8">
        <f t="shared" si="731"/>
        <v>80</v>
      </c>
      <c r="T3903" t="s">
        <v>175</v>
      </c>
    </row>
    <row r="3904" spans="1:20" x14ac:dyDescent="0.35">
      <c r="A3904" s="18" t="s">
        <v>7840</v>
      </c>
      <c r="B3904" s="18" t="s">
        <v>7841</v>
      </c>
      <c r="C3904" s="19">
        <v>3.35</v>
      </c>
      <c r="D3904" s="20">
        <f t="shared" si="720"/>
        <v>3.6342890323032701E-7</v>
      </c>
      <c r="E3904" s="10">
        <f>SUM($C$5:C3904)/SUM($C$5:$C$3941)</f>
        <v>0.99999301674074648</v>
      </c>
      <c r="F3904" t="str">
        <f t="shared" si="721"/>
        <v>C</v>
      </c>
      <c r="G3904" s="21">
        <v>1.1166666666666669</v>
      </c>
      <c r="H3904" s="22">
        <f t="shared" si="722"/>
        <v>0.67000000000000015</v>
      </c>
      <c r="I3904" s="23">
        <v>5.7692307692307702E-2</v>
      </c>
      <c r="J3904" s="23">
        <v>0.23543547789870939</v>
      </c>
      <c r="K3904" s="24">
        <f t="shared" si="723"/>
        <v>4.0808816169109621</v>
      </c>
      <c r="L3904" t="str">
        <f t="shared" si="724"/>
        <v>Z</v>
      </c>
      <c r="M3904" s="10">
        <f t="shared" si="725"/>
        <v>0.9</v>
      </c>
      <c r="N3904" s="24">
        <f t="shared" si="726"/>
        <v>1.2815515655446006</v>
      </c>
      <c r="O3904" s="25">
        <f t="shared" si="727"/>
        <v>0.42670034189112432</v>
      </c>
      <c r="P3904" s="8">
        <f t="shared" si="728"/>
        <v>1</v>
      </c>
      <c r="Q3904" s="8">
        <f t="shared" si="729"/>
        <v>3.0000000000000004</v>
      </c>
      <c r="R3904" s="8">
        <f t="shared" si="730"/>
        <v>29.925280083228987</v>
      </c>
      <c r="S3904" s="8">
        <f t="shared" si="731"/>
        <v>30</v>
      </c>
      <c r="T3904" t="s">
        <v>62</v>
      </c>
    </row>
    <row r="3905" spans="1:20" x14ac:dyDescent="0.35">
      <c r="A3905" s="18" t="s">
        <v>7842</v>
      </c>
      <c r="B3905" s="18" t="s">
        <v>7843</v>
      </c>
      <c r="C3905" s="19">
        <v>3.35</v>
      </c>
      <c r="D3905" s="20">
        <f t="shared" si="720"/>
        <v>3.6342890323032701E-7</v>
      </c>
      <c r="E3905" s="10">
        <f>SUM($C$5:C3905)/SUM($C$5:$C$3941)</f>
        <v>0.99999338016964967</v>
      </c>
      <c r="F3905" t="str">
        <f t="shared" si="721"/>
        <v>C</v>
      </c>
      <c r="G3905" s="21">
        <v>1.1166666666666669</v>
      </c>
      <c r="H3905" s="22">
        <f t="shared" si="722"/>
        <v>0.67000000000000015</v>
      </c>
      <c r="I3905" s="23">
        <v>5.7692307692307702E-2</v>
      </c>
      <c r="J3905" s="23">
        <v>0.23543547789870939</v>
      </c>
      <c r="K3905" s="24">
        <f t="shared" si="723"/>
        <v>4.0808816169109621</v>
      </c>
      <c r="L3905" t="str">
        <f t="shared" si="724"/>
        <v>Z</v>
      </c>
      <c r="M3905" s="10">
        <f t="shared" si="725"/>
        <v>0.9</v>
      </c>
      <c r="N3905" s="24">
        <f t="shared" si="726"/>
        <v>1.2815515655446006</v>
      </c>
      <c r="O3905" s="25">
        <f t="shared" si="727"/>
        <v>0.42670034189112432</v>
      </c>
      <c r="P3905" s="8">
        <f t="shared" si="728"/>
        <v>1</v>
      </c>
      <c r="Q3905" s="8">
        <f t="shared" si="729"/>
        <v>3.0000000000000004</v>
      </c>
      <c r="R3905" s="8">
        <f t="shared" si="730"/>
        <v>29.925280083228987</v>
      </c>
      <c r="S3905" s="8">
        <f t="shared" si="731"/>
        <v>30</v>
      </c>
      <c r="T3905" t="s">
        <v>62</v>
      </c>
    </row>
    <row r="3906" spans="1:20" x14ac:dyDescent="0.35">
      <c r="A3906" s="18" t="s">
        <v>7844</v>
      </c>
      <c r="B3906" s="18" t="s">
        <v>7845</v>
      </c>
      <c r="C3906" s="19">
        <v>2.96</v>
      </c>
      <c r="D3906" s="20">
        <f t="shared" si="720"/>
        <v>3.2111926971993068E-7</v>
      </c>
      <c r="E3906" s="10">
        <f>SUM($C$5:C3906)/SUM($C$5:$C$3941)</f>
        <v>0.99999370128891951</v>
      </c>
      <c r="F3906" t="str">
        <f t="shared" si="721"/>
        <v>C</v>
      </c>
      <c r="G3906" s="21">
        <v>2.96</v>
      </c>
      <c r="H3906" s="22">
        <f t="shared" si="722"/>
        <v>1.776</v>
      </c>
      <c r="I3906" s="23">
        <v>1.9230769230769228E-2</v>
      </c>
      <c r="J3906" s="23">
        <v>0.13867504905630729</v>
      </c>
      <c r="K3906" s="24">
        <f t="shared" si="723"/>
        <v>7.21110255092798</v>
      </c>
      <c r="L3906" t="str">
        <f t="shared" si="724"/>
        <v>Z</v>
      </c>
      <c r="M3906" s="10">
        <f t="shared" si="725"/>
        <v>0.9</v>
      </c>
      <c r="N3906" s="24">
        <f t="shared" si="726"/>
        <v>1.2815515655446006</v>
      </c>
      <c r="O3906" s="25">
        <f t="shared" si="727"/>
        <v>0.25133294001489626</v>
      </c>
      <c r="P3906" s="8">
        <f t="shared" si="728"/>
        <v>1</v>
      </c>
      <c r="Q3906" s="8">
        <f t="shared" si="729"/>
        <v>0.99999999999999989</v>
      </c>
      <c r="R3906" s="8">
        <f t="shared" si="730"/>
        <v>10.611908999450222</v>
      </c>
      <c r="S3906" s="8">
        <f t="shared" si="731"/>
        <v>11</v>
      </c>
      <c r="T3906" t="s">
        <v>62</v>
      </c>
    </row>
    <row r="3907" spans="1:20" x14ac:dyDescent="0.35">
      <c r="A3907" s="18" t="s">
        <v>7846</v>
      </c>
      <c r="B3907" s="18" t="s">
        <v>7847</v>
      </c>
      <c r="C3907" s="19">
        <v>2.95</v>
      </c>
      <c r="D3907" s="20">
        <f t="shared" si="720"/>
        <v>3.2003440732222826E-7</v>
      </c>
      <c r="E3907" s="10">
        <f>SUM($C$5:C3907)/SUM($C$5:$C$3941)</f>
        <v>0.99999402132332671</v>
      </c>
      <c r="F3907" t="str">
        <f t="shared" si="721"/>
        <v>C</v>
      </c>
      <c r="G3907" s="21">
        <v>2.95</v>
      </c>
      <c r="H3907" s="22">
        <f t="shared" si="722"/>
        <v>1.77</v>
      </c>
      <c r="I3907" s="23">
        <v>1.9230769230769228E-2</v>
      </c>
      <c r="J3907" s="23">
        <v>0.13867504905630729</v>
      </c>
      <c r="K3907" s="24">
        <f t="shared" si="723"/>
        <v>7.21110255092798</v>
      </c>
      <c r="L3907" t="str">
        <f t="shared" si="724"/>
        <v>Z</v>
      </c>
      <c r="M3907" s="10">
        <f t="shared" si="725"/>
        <v>0.9</v>
      </c>
      <c r="N3907" s="24">
        <f t="shared" si="726"/>
        <v>1.2815515655446006</v>
      </c>
      <c r="O3907" s="25">
        <f t="shared" si="727"/>
        <v>0.25133294001489626</v>
      </c>
      <c r="P3907" s="8">
        <f t="shared" si="728"/>
        <v>1</v>
      </c>
      <c r="Q3907" s="8">
        <f t="shared" si="729"/>
        <v>0.99999999999999989</v>
      </c>
      <c r="R3907" s="8">
        <f t="shared" si="730"/>
        <v>10.629880069054677</v>
      </c>
      <c r="S3907" s="8">
        <f t="shared" si="731"/>
        <v>11</v>
      </c>
      <c r="T3907" t="s">
        <v>175</v>
      </c>
    </row>
    <row r="3908" spans="1:20" x14ac:dyDescent="0.35">
      <c r="A3908" s="18" t="s">
        <v>7848</v>
      </c>
      <c r="B3908" s="18" t="s">
        <v>7849</v>
      </c>
      <c r="C3908" s="19">
        <v>2.95</v>
      </c>
      <c r="D3908" s="20">
        <f t="shared" si="720"/>
        <v>3.2003440732222826E-7</v>
      </c>
      <c r="E3908" s="10">
        <f>SUM($C$5:C3908)/SUM($C$5:$C$3941)</f>
        <v>0.99999434135773402</v>
      </c>
      <c r="F3908" t="str">
        <f t="shared" si="721"/>
        <v>C</v>
      </c>
      <c r="G3908" s="21">
        <v>2.95</v>
      </c>
      <c r="H3908" s="22">
        <f t="shared" si="722"/>
        <v>1.77</v>
      </c>
      <c r="I3908" s="23">
        <v>1.9230769230769228E-2</v>
      </c>
      <c r="J3908" s="23">
        <v>0.13867504905630729</v>
      </c>
      <c r="K3908" s="24">
        <f t="shared" si="723"/>
        <v>7.21110255092798</v>
      </c>
      <c r="L3908" t="str">
        <f t="shared" si="724"/>
        <v>Z</v>
      </c>
      <c r="M3908" s="10">
        <f t="shared" si="725"/>
        <v>0.9</v>
      </c>
      <c r="N3908" s="24">
        <f t="shared" si="726"/>
        <v>1.2815515655446006</v>
      </c>
      <c r="O3908" s="25">
        <f t="shared" si="727"/>
        <v>0.25133294001489626</v>
      </c>
      <c r="P3908" s="8">
        <f t="shared" si="728"/>
        <v>1</v>
      </c>
      <c r="Q3908" s="8">
        <f t="shared" si="729"/>
        <v>0.99999999999999989</v>
      </c>
      <c r="R3908" s="8">
        <f t="shared" si="730"/>
        <v>10.629880069054677</v>
      </c>
      <c r="S3908" s="8">
        <f t="shared" si="731"/>
        <v>11</v>
      </c>
      <c r="T3908" t="s">
        <v>175</v>
      </c>
    </row>
    <row r="3909" spans="1:20" x14ac:dyDescent="0.35">
      <c r="A3909" s="18" t="s">
        <v>7850</v>
      </c>
      <c r="B3909" s="18" t="s">
        <v>7851</v>
      </c>
      <c r="C3909" s="19">
        <v>2.95</v>
      </c>
      <c r="D3909" s="20">
        <f t="shared" ref="D3909:D3972" si="732">C3909/SUM($C$5:$C$3941)</f>
        <v>3.2003440732222826E-7</v>
      </c>
      <c r="E3909" s="10">
        <f>SUM($C$5:C3909)/SUM($C$5:$C$3941)</f>
        <v>0.99999466139214122</v>
      </c>
      <c r="F3909" t="str">
        <f t="shared" ref="F3909:F3972" si="733">IF(E3909-D3909&lt;CutA,"A",IF(E3909-D3909&lt;CutB,"B","C"))</f>
        <v>C</v>
      </c>
      <c r="G3909" s="21">
        <v>2.95</v>
      </c>
      <c r="H3909" s="22">
        <f t="shared" ref="H3909:H3972" si="734">G3909*CostRatio</f>
        <v>1.77</v>
      </c>
      <c r="I3909" s="23">
        <v>1.9230769230769228E-2</v>
      </c>
      <c r="J3909" s="23">
        <v>0.13867504905630729</v>
      </c>
      <c r="K3909" s="24">
        <f t="shared" ref="K3909:K3972" si="735">IF(I3909&gt;0,J3909/I3909,0)</f>
        <v>7.21110255092798</v>
      </c>
      <c r="L3909" t="str">
        <f t="shared" ref="L3909:L3972" si="736">IF(K3909&lt;=CutX,"X",IF(K3909&lt;=CutY,"Y","Z"))</f>
        <v>Z</v>
      </c>
      <c r="M3909" s="10">
        <f t="shared" ref="M3909:M3941" si="737">_xlfn.XLOOKUP(F3909,TargetClass,TargetLevel)</f>
        <v>0.9</v>
      </c>
      <c r="N3909" s="24">
        <f t="shared" ref="N3909:N3972" si="738">_xlfn.NORM.S.INV(M3909)</f>
        <v>1.2815515655446006</v>
      </c>
      <c r="O3909" s="25">
        <f t="shared" ref="O3909:O3972" si="739">N3909*J3909*SQRT(LeadTime)</f>
        <v>0.25133294001489626</v>
      </c>
      <c r="P3909" s="8">
        <f t="shared" ref="P3909:P3972" si="740">ROUNDUP(ROUND(I3909*LeadTime+O3909,6),0)</f>
        <v>1</v>
      </c>
      <c r="Q3909" s="8">
        <f t="shared" ref="Q3909:Q3941" si="741">I3909*WeeksPerYear</f>
        <v>0.99999999999999989</v>
      </c>
      <c r="R3909" s="8">
        <f t="shared" ref="R3909:R3972" si="742">SQRT(2*Q3909*OrderCost/(HoldingRate*H3909))</f>
        <v>10.629880069054677</v>
      </c>
      <c r="S3909" s="8">
        <f t="shared" ref="S3909:S3972" si="743">MAX(ROUNDUP(ROUND(R3909,6),0),ROUNDUP(ROUND(I3909,6),0))</f>
        <v>11</v>
      </c>
      <c r="T3909" t="s">
        <v>62</v>
      </c>
    </row>
    <row r="3910" spans="1:20" x14ac:dyDescent="0.35">
      <c r="A3910" s="18" t="s">
        <v>7852</v>
      </c>
      <c r="B3910" s="18" t="s">
        <v>7853</v>
      </c>
      <c r="C3910" s="19">
        <v>2.5499999999999998</v>
      </c>
      <c r="D3910" s="20">
        <f t="shared" si="732"/>
        <v>2.7663991141412946E-7</v>
      </c>
      <c r="E3910" s="10">
        <f>SUM($C$5:C3910)/SUM($C$5:$C$3941)</f>
        <v>0.99999493803205275</v>
      </c>
      <c r="F3910" t="str">
        <f t="shared" si="733"/>
        <v>C</v>
      </c>
      <c r="G3910" s="21">
        <v>0.85</v>
      </c>
      <c r="H3910" s="22">
        <f t="shared" si="734"/>
        <v>0.51</v>
      </c>
      <c r="I3910" s="23">
        <v>5.7692307692307702E-2</v>
      </c>
      <c r="J3910" s="23">
        <v>0.23543547789870939</v>
      </c>
      <c r="K3910" s="24">
        <f t="shared" si="735"/>
        <v>4.0808816169109621</v>
      </c>
      <c r="L3910" t="str">
        <f t="shared" si="736"/>
        <v>Z</v>
      </c>
      <c r="M3910" s="10">
        <f t="shared" si="737"/>
        <v>0.9</v>
      </c>
      <c r="N3910" s="24">
        <f t="shared" si="738"/>
        <v>1.2815515655446006</v>
      </c>
      <c r="O3910" s="25">
        <f t="shared" si="739"/>
        <v>0.42670034189112432</v>
      </c>
      <c r="P3910" s="8">
        <f t="shared" si="740"/>
        <v>1</v>
      </c>
      <c r="Q3910" s="8">
        <f t="shared" si="741"/>
        <v>3.0000000000000004</v>
      </c>
      <c r="R3910" s="8">
        <f t="shared" si="742"/>
        <v>34.299717028501775</v>
      </c>
      <c r="S3910" s="8">
        <f t="shared" si="743"/>
        <v>35</v>
      </c>
      <c r="T3910" t="s">
        <v>62</v>
      </c>
    </row>
    <row r="3911" spans="1:20" x14ac:dyDescent="0.35">
      <c r="A3911" s="18" t="s">
        <v>7854</v>
      </c>
      <c r="B3911" s="18" t="s">
        <v>7855</v>
      </c>
      <c r="C3911" s="19">
        <v>2.5499999999999998</v>
      </c>
      <c r="D3911" s="20">
        <f t="shared" si="732"/>
        <v>2.7663991141412946E-7</v>
      </c>
      <c r="E3911" s="10">
        <f>SUM($C$5:C3911)/SUM($C$5:$C$3941)</f>
        <v>0.99999521467196417</v>
      </c>
      <c r="F3911" t="str">
        <f t="shared" si="733"/>
        <v>C</v>
      </c>
      <c r="G3911" s="21">
        <v>0.85</v>
      </c>
      <c r="H3911" s="22">
        <f t="shared" si="734"/>
        <v>0.51</v>
      </c>
      <c r="I3911" s="23">
        <v>5.7692307692307702E-2</v>
      </c>
      <c r="J3911" s="23">
        <v>0.30764516984328472</v>
      </c>
      <c r="K3911" s="24">
        <f t="shared" si="735"/>
        <v>5.3325162772836006</v>
      </c>
      <c r="L3911" t="str">
        <f t="shared" si="736"/>
        <v>Z</v>
      </c>
      <c r="M3911" s="10">
        <f t="shared" si="737"/>
        <v>0.9</v>
      </c>
      <c r="N3911" s="24">
        <f t="shared" si="738"/>
        <v>1.2815515655446006</v>
      </c>
      <c r="O3911" s="25">
        <f t="shared" si="739"/>
        <v>0.55757229252321705</v>
      </c>
      <c r="P3911" s="8">
        <f t="shared" si="740"/>
        <v>1</v>
      </c>
      <c r="Q3911" s="8">
        <f t="shared" si="741"/>
        <v>3.0000000000000004</v>
      </c>
      <c r="R3911" s="8">
        <f t="shared" si="742"/>
        <v>34.299717028501775</v>
      </c>
      <c r="S3911" s="8">
        <f t="shared" si="743"/>
        <v>35</v>
      </c>
      <c r="T3911" t="s">
        <v>175</v>
      </c>
    </row>
    <row r="3912" spans="1:20" x14ac:dyDescent="0.35">
      <c r="A3912" s="18" t="s">
        <v>7856</v>
      </c>
      <c r="B3912" s="18" t="s">
        <v>7857</v>
      </c>
      <c r="C3912" s="19">
        <v>2.5499999999999998</v>
      </c>
      <c r="D3912" s="20">
        <f t="shared" si="732"/>
        <v>2.7663991141412946E-7</v>
      </c>
      <c r="E3912" s="10">
        <f>SUM($C$5:C3912)/SUM($C$5:$C$3941)</f>
        <v>0.99999549131187571</v>
      </c>
      <c r="F3912" t="str">
        <f t="shared" si="733"/>
        <v>C</v>
      </c>
      <c r="G3912" s="21">
        <v>0.85</v>
      </c>
      <c r="H3912" s="22">
        <f t="shared" si="734"/>
        <v>0.51</v>
      </c>
      <c r="I3912" s="23">
        <v>5.7692307692307702E-2</v>
      </c>
      <c r="J3912" s="23">
        <v>0.30764516984328472</v>
      </c>
      <c r="K3912" s="24">
        <f t="shared" si="735"/>
        <v>5.3325162772836006</v>
      </c>
      <c r="L3912" t="str">
        <f t="shared" si="736"/>
        <v>Z</v>
      </c>
      <c r="M3912" s="10">
        <f t="shared" si="737"/>
        <v>0.9</v>
      </c>
      <c r="N3912" s="24">
        <f t="shared" si="738"/>
        <v>1.2815515655446006</v>
      </c>
      <c r="O3912" s="25">
        <f t="shared" si="739"/>
        <v>0.55757229252321705</v>
      </c>
      <c r="P3912" s="8">
        <f t="shared" si="740"/>
        <v>1</v>
      </c>
      <c r="Q3912" s="8">
        <f t="shared" si="741"/>
        <v>3.0000000000000004</v>
      </c>
      <c r="R3912" s="8">
        <f t="shared" si="742"/>
        <v>34.299717028501775</v>
      </c>
      <c r="S3912" s="8">
        <f t="shared" si="743"/>
        <v>35</v>
      </c>
      <c r="T3912" t="s">
        <v>175</v>
      </c>
    </row>
    <row r="3913" spans="1:20" x14ac:dyDescent="0.35">
      <c r="A3913" s="18" t="s">
        <v>7858</v>
      </c>
      <c r="B3913" s="18" t="s">
        <v>7859</v>
      </c>
      <c r="C3913" s="19">
        <v>2.5099999999999998</v>
      </c>
      <c r="D3913" s="20">
        <f t="shared" si="732"/>
        <v>2.7230046182331957E-7</v>
      </c>
      <c r="E3913" s="10">
        <f>SUM($C$5:C3913)/SUM($C$5:$C$3941)</f>
        <v>0.99999576361233755</v>
      </c>
      <c r="F3913" t="str">
        <f t="shared" si="733"/>
        <v>C</v>
      </c>
      <c r="G3913" s="21">
        <v>2.5099999999999998</v>
      </c>
      <c r="H3913" s="22">
        <f t="shared" si="734"/>
        <v>1.5059999999999998</v>
      </c>
      <c r="I3913" s="23">
        <v>1.9230769230769228E-2</v>
      </c>
      <c r="J3913" s="23">
        <v>0.13867504905630729</v>
      </c>
      <c r="K3913" s="24">
        <f t="shared" si="735"/>
        <v>7.21110255092798</v>
      </c>
      <c r="L3913" t="str">
        <f t="shared" si="736"/>
        <v>Z</v>
      </c>
      <c r="M3913" s="10">
        <f t="shared" si="737"/>
        <v>0.9</v>
      </c>
      <c r="N3913" s="24">
        <f t="shared" si="738"/>
        <v>1.2815515655446006</v>
      </c>
      <c r="O3913" s="25">
        <f t="shared" si="739"/>
        <v>0.25133294001489626</v>
      </c>
      <c r="P3913" s="8">
        <f t="shared" si="740"/>
        <v>1</v>
      </c>
      <c r="Q3913" s="8">
        <f t="shared" si="741"/>
        <v>0.99999999999999989</v>
      </c>
      <c r="R3913" s="8">
        <f t="shared" si="742"/>
        <v>11.523980424922517</v>
      </c>
      <c r="S3913" s="8">
        <f t="shared" si="743"/>
        <v>12</v>
      </c>
      <c r="T3913" t="s">
        <v>175</v>
      </c>
    </row>
    <row r="3914" spans="1:20" x14ac:dyDescent="0.35">
      <c r="A3914" s="18" t="s">
        <v>7860</v>
      </c>
      <c r="B3914" s="18" t="s">
        <v>7861</v>
      </c>
      <c r="C3914" s="19">
        <v>2.5</v>
      </c>
      <c r="D3914" s="20">
        <f t="shared" si="732"/>
        <v>2.7121559942561715E-7</v>
      </c>
      <c r="E3914" s="10">
        <f>SUM($C$5:C3914)/SUM($C$5:$C$3941)</f>
        <v>0.99999603482793697</v>
      </c>
      <c r="F3914" t="str">
        <f t="shared" si="733"/>
        <v>C</v>
      </c>
      <c r="G3914" s="21">
        <v>1.25</v>
      </c>
      <c r="H3914" s="22">
        <f t="shared" si="734"/>
        <v>0.75</v>
      </c>
      <c r="I3914" s="23">
        <v>3.8461538461538457E-2</v>
      </c>
      <c r="J3914" s="23">
        <v>0.27735009811261457</v>
      </c>
      <c r="K3914" s="24">
        <f t="shared" si="735"/>
        <v>7.21110255092798</v>
      </c>
      <c r="L3914" t="str">
        <f t="shared" si="736"/>
        <v>Z</v>
      </c>
      <c r="M3914" s="10">
        <f t="shared" si="737"/>
        <v>0.9</v>
      </c>
      <c r="N3914" s="24">
        <f t="shared" si="738"/>
        <v>1.2815515655446006</v>
      </c>
      <c r="O3914" s="25">
        <f t="shared" si="739"/>
        <v>0.50266588002979251</v>
      </c>
      <c r="P3914" s="8">
        <f t="shared" si="740"/>
        <v>1</v>
      </c>
      <c r="Q3914" s="8">
        <f t="shared" si="741"/>
        <v>1.9999999999999998</v>
      </c>
      <c r="R3914" s="8">
        <f t="shared" si="742"/>
        <v>23.094010767585029</v>
      </c>
      <c r="S3914" s="8">
        <f t="shared" si="743"/>
        <v>24</v>
      </c>
      <c r="T3914" t="s">
        <v>62</v>
      </c>
    </row>
    <row r="3915" spans="1:20" x14ac:dyDescent="0.35">
      <c r="A3915" s="18" t="s">
        <v>7862</v>
      </c>
      <c r="B3915" s="18" t="s">
        <v>7863</v>
      </c>
      <c r="C3915" s="19">
        <v>2.5</v>
      </c>
      <c r="D3915" s="20">
        <f t="shared" si="732"/>
        <v>2.7121559942561715E-7</v>
      </c>
      <c r="E3915" s="10">
        <f>SUM($C$5:C3915)/SUM($C$5:$C$3941)</f>
        <v>0.9999963060435364</v>
      </c>
      <c r="F3915" t="str">
        <f t="shared" si="733"/>
        <v>C</v>
      </c>
      <c r="G3915" s="21">
        <v>0.5</v>
      </c>
      <c r="H3915" s="22">
        <f t="shared" si="734"/>
        <v>0.3</v>
      </c>
      <c r="I3915" s="23">
        <v>9.6153846153846159E-2</v>
      </c>
      <c r="J3915" s="23">
        <v>0.6933752452815366</v>
      </c>
      <c r="K3915" s="24">
        <f t="shared" si="735"/>
        <v>7.21110255092798</v>
      </c>
      <c r="L3915" t="str">
        <f t="shared" si="736"/>
        <v>Z</v>
      </c>
      <c r="M3915" s="10">
        <f t="shared" si="737"/>
        <v>0.9</v>
      </c>
      <c r="N3915" s="24">
        <f t="shared" si="738"/>
        <v>1.2815515655446006</v>
      </c>
      <c r="O3915" s="25">
        <f t="shared" si="739"/>
        <v>1.2566647000744815</v>
      </c>
      <c r="P3915" s="8">
        <f t="shared" si="740"/>
        <v>2</v>
      </c>
      <c r="Q3915" s="8">
        <f t="shared" si="741"/>
        <v>5</v>
      </c>
      <c r="R3915" s="8">
        <f t="shared" si="742"/>
        <v>57.735026918962575</v>
      </c>
      <c r="S3915" s="8">
        <f t="shared" si="743"/>
        <v>58</v>
      </c>
      <c r="T3915" t="s">
        <v>175</v>
      </c>
    </row>
    <row r="3916" spans="1:20" x14ac:dyDescent="0.35">
      <c r="A3916" s="18" t="s">
        <v>7864</v>
      </c>
      <c r="B3916" s="18" t="s">
        <v>7865</v>
      </c>
      <c r="C3916" s="19">
        <v>2.5</v>
      </c>
      <c r="D3916" s="20">
        <f t="shared" si="732"/>
        <v>2.7121559942561715E-7</v>
      </c>
      <c r="E3916" s="10">
        <f>SUM($C$5:C3916)/SUM($C$5:$C$3941)</f>
        <v>0.99999657725913582</v>
      </c>
      <c r="F3916" t="str">
        <f t="shared" si="733"/>
        <v>C</v>
      </c>
      <c r="G3916" s="21">
        <v>1.25</v>
      </c>
      <c r="H3916" s="22">
        <f t="shared" si="734"/>
        <v>0.75</v>
      </c>
      <c r="I3916" s="23">
        <v>3.8461538461538457E-2</v>
      </c>
      <c r="J3916" s="23">
        <v>0.19418390934515431</v>
      </c>
      <c r="K3916" s="24">
        <f t="shared" si="735"/>
        <v>5.0487816429740127</v>
      </c>
      <c r="L3916" t="str">
        <f t="shared" si="736"/>
        <v>Z</v>
      </c>
      <c r="M3916" s="10">
        <f t="shared" si="737"/>
        <v>0.9</v>
      </c>
      <c r="N3916" s="24">
        <f t="shared" si="738"/>
        <v>1.2815515655446006</v>
      </c>
      <c r="O3916" s="25">
        <f t="shared" si="739"/>
        <v>0.35193651036306556</v>
      </c>
      <c r="P3916" s="8">
        <f t="shared" si="740"/>
        <v>1</v>
      </c>
      <c r="Q3916" s="8">
        <f t="shared" si="741"/>
        <v>1.9999999999999998</v>
      </c>
      <c r="R3916" s="8">
        <f t="shared" si="742"/>
        <v>23.094010767585029</v>
      </c>
      <c r="S3916" s="8">
        <f t="shared" si="743"/>
        <v>24</v>
      </c>
      <c r="T3916" t="s">
        <v>175</v>
      </c>
    </row>
    <row r="3917" spans="1:20" x14ac:dyDescent="0.35">
      <c r="A3917" s="18" t="s">
        <v>7866</v>
      </c>
      <c r="B3917" s="18" t="s">
        <v>7867</v>
      </c>
      <c r="C3917" s="19">
        <v>2.1</v>
      </c>
      <c r="D3917" s="20">
        <f t="shared" si="732"/>
        <v>2.2782110351751841E-7</v>
      </c>
      <c r="E3917" s="10">
        <f>SUM($C$5:C3917)/SUM($C$5:$C$3941)</f>
        <v>0.99999680508023925</v>
      </c>
      <c r="F3917" t="str">
        <f t="shared" si="733"/>
        <v>C</v>
      </c>
      <c r="G3917" s="21">
        <v>2.1</v>
      </c>
      <c r="H3917" s="22">
        <f t="shared" si="734"/>
        <v>1.26</v>
      </c>
      <c r="I3917" s="23">
        <v>1.9230769230769228E-2</v>
      </c>
      <c r="J3917" s="23">
        <v>0.13867504905630729</v>
      </c>
      <c r="K3917" s="24">
        <f t="shared" si="735"/>
        <v>7.21110255092798</v>
      </c>
      <c r="L3917" t="str">
        <f t="shared" si="736"/>
        <v>Z</v>
      </c>
      <c r="M3917" s="10">
        <f t="shared" si="737"/>
        <v>0.9</v>
      </c>
      <c r="N3917" s="24">
        <f t="shared" si="738"/>
        <v>1.2815515655446006</v>
      </c>
      <c r="O3917" s="25">
        <f t="shared" si="739"/>
        <v>0.25133294001489626</v>
      </c>
      <c r="P3917" s="8">
        <f t="shared" si="740"/>
        <v>1</v>
      </c>
      <c r="Q3917" s="8">
        <f t="shared" si="741"/>
        <v>0.99999999999999989</v>
      </c>
      <c r="R3917" s="8">
        <f t="shared" si="742"/>
        <v>12.598815766974241</v>
      </c>
      <c r="S3917" s="8">
        <f t="shared" si="743"/>
        <v>13</v>
      </c>
      <c r="T3917" t="s">
        <v>175</v>
      </c>
    </row>
    <row r="3918" spans="1:20" x14ac:dyDescent="0.35">
      <c r="A3918" s="18" t="s">
        <v>7868</v>
      </c>
      <c r="B3918" s="18" t="s">
        <v>7869</v>
      </c>
      <c r="C3918" s="19">
        <v>1.95</v>
      </c>
      <c r="D3918" s="20">
        <f t="shared" si="732"/>
        <v>2.1154816755198136E-7</v>
      </c>
      <c r="E3918" s="10">
        <f>SUM($C$5:C3918)/SUM($C$5:$C$3941)</f>
        <v>0.99999701662840668</v>
      </c>
      <c r="F3918" t="str">
        <f t="shared" si="733"/>
        <v>C</v>
      </c>
      <c r="G3918" s="21">
        <v>0.65</v>
      </c>
      <c r="H3918" s="22">
        <f t="shared" si="734"/>
        <v>0.39</v>
      </c>
      <c r="I3918" s="23">
        <v>5.7692307692307702E-2</v>
      </c>
      <c r="J3918" s="23">
        <v>0.30764516984328472</v>
      </c>
      <c r="K3918" s="24">
        <f t="shared" si="735"/>
        <v>5.3325162772836006</v>
      </c>
      <c r="L3918" t="str">
        <f t="shared" si="736"/>
        <v>Z</v>
      </c>
      <c r="M3918" s="10">
        <f t="shared" si="737"/>
        <v>0.9</v>
      </c>
      <c r="N3918" s="24">
        <f t="shared" si="738"/>
        <v>1.2815515655446006</v>
      </c>
      <c r="O3918" s="25">
        <f t="shared" si="739"/>
        <v>0.55757229252321705</v>
      </c>
      <c r="P3918" s="8">
        <f t="shared" si="740"/>
        <v>1</v>
      </c>
      <c r="Q3918" s="8">
        <f t="shared" si="741"/>
        <v>3.0000000000000004</v>
      </c>
      <c r="R3918" s="8">
        <f t="shared" si="742"/>
        <v>39.22322702763681</v>
      </c>
      <c r="S3918" s="8">
        <f t="shared" si="743"/>
        <v>40</v>
      </c>
      <c r="T3918" t="s">
        <v>175</v>
      </c>
    </row>
    <row r="3919" spans="1:20" x14ac:dyDescent="0.35">
      <c r="A3919" s="18" t="s">
        <v>7870</v>
      </c>
      <c r="B3919" s="18" t="s">
        <v>7871</v>
      </c>
      <c r="C3919" s="19">
        <v>1.95</v>
      </c>
      <c r="D3919" s="20">
        <f t="shared" si="732"/>
        <v>2.1154816755198136E-7</v>
      </c>
      <c r="E3919" s="10">
        <f>SUM($C$5:C3919)/SUM($C$5:$C$3941)</f>
        <v>0.99999722817657422</v>
      </c>
      <c r="F3919" t="str">
        <f t="shared" si="733"/>
        <v>C</v>
      </c>
      <c r="G3919" s="21">
        <v>1.95</v>
      </c>
      <c r="H3919" s="22">
        <f t="shared" si="734"/>
        <v>1.17</v>
      </c>
      <c r="I3919" s="23">
        <v>1.9230769230769228E-2</v>
      </c>
      <c r="J3919" s="23">
        <v>0.13867504905630729</v>
      </c>
      <c r="K3919" s="24">
        <f t="shared" si="735"/>
        <v>7.21110255092798</v>
      </c>
      <c r="L3919" t="str">
        <f t="shared" si="736"/>
        <v>Z</v>
      </c>
      <c r="M3919" s="10">
        <f t="shared" si="737"/>
        <v>0.9</v>
      </c>
      <c r="N3919" s="24">
        <f t="shared" si="738"/>
        <v>1.2815515655446006</v>
      </c>
      <c r="O3919" s="25">
        <f t="shared" si="739"/>
        <v>0.25133294001489626</v>
      </c>
      <c r="P3919" s="8">
        <f t="shared" si="740"/>
        <v>1</v>
      </c>
      <c r="Q3919" s="8">
        <f t="shared" si="741"/>
        <v>0.99999999999999989</v>
      </c>
      <c r="R3919" s="8">
        <f t="shared" si="742"/>
        <v>13.074409009212268</v>
      </c>
      <c r="S3919" s="8">
        <f t="shared" si="743"/>
        <v>14</v>
      </c>
      <c r="T3919" t="s">
        <v>175</v>
      </c>
    </row>
    <row r="3920" spans="1:20" x14ac:dyDescent="0.35">
      <c r="A3920" s="18" t="s">
        <v>7872</v>
      </c>
      <c r="B3920" s="18" t="s">
        <v>7873</v>
      </c>
      <c r="C3920" s="19">
        <v>1.95</v>
      </c>
      <c r="D3920" s="20">
        <f t="shared" si="732"/>
        <v>2.1154816755198136E-7</v>
      </c>
      <c r="E3920" s="10">
        <f>SUM($C$5:C3920)/SUM($C$5:$C$3941)</f>
        <v>0.99999743972474164</v>
      </c>
      <c r="F3920" t="str">
        <f t="shared" si="733"/>
        <v>C</v>
      </c>
      <c r="G3920" s="21">
        <v>1.95</v>
      </c>
      <c r="H3920" s="22">
        <f t="shared" si="734"/>
        <v>1.17</v>
      </c>
      <c r="I3920" s="23">
        <v>1.9230769230769228E-2</v>
      </c>
      <c r="J3920" s="23">
        <v>0.13867504905630729</v>
      </c>
      <c r="K3920" s="24">
        <f t="shared" si="735"/>
        <v>7.21110255092798</v>
      </c>
      <c r="L3920" t="str">
        <f t="shared" si="736"/>
        <v>Z</v>
      </c>
      <c r="M3920" s="10">
        <f t="shared" si="737"/>
        <v>0.9</v>
      </c>
      <c r="N3920" s="24">
        <f t="shared" si="738"/>
        <v>1.2815515655446006</v>
      </c>
      <c r="O3920" s="25">
        <f t="shared" si="739"/>
        <v>0.25133294001489626</v>
      </c>
      <c r="P3920" s="8">
        <f t="shared" si="740"/>
        <v>1</v>
      </c>
      <c r="Q3920" s="8">
        <f t="shared" si="741"/>
        <v>0.99999999999999989</v>
      </c>
      <c r="R3920" s="8">
        <f t="shared" si="742"/>
        <v>13.074409009212268</v>
      </c>
      <c r="S3920" s="8">
        <f t="shared" si="743"/>
        <v>14</v>
      </c>
      <c r="T3920" t="s">
        <v>175</v>
      </c>
    </row>
    <row r="3921" spans="1:20" x14ac:dyDescent="0.35">
      <c r="A3921" s="18" t="s">
        <v>7874</v>
      </c>
      <c r="B3921" s="18" t="s">
        <v>7875</v>
      </c>
      <c r="C3921" s="19">
        <v>1.7</v>
      </c>
      <c r="D3921" s="20">
        <f t="shared" si="732"/>
        <v>1.8442660760941966E-7</v>
      </c>
      <c r="E3921" s="10">
        <f>SUM($C$5:C3921)/SUM($C$5:$C$3941)</f>
        <v>0.99999762415134918</v>
      </c>
      <c r="F3921" t="str">
        <f t="shared" si="733"/>
        <v>C</v>
      </c>
      <c r="G3921" s="21">
        <v>0.85</v>
      </c>
      <c r="H3921" s="22">
        <f t="shared" si="734"/>
        <v>0.51</v>
      </c>
      <c r="I3921" s="23">
        <v>3.8461538461538457E-2</v>
      </c>
      <c r="J3921" s="23">
        <v>0.27735009811261457</v>
      </c>
      <c r="K3921" s="24">
        <f t="shared" si="735"/>
        <v>7.21110255092798</v>
      </c>
      <c r="L3921" t="str">
        <f t="shared" si="736"/>
        <v>Z</v>
      </c>
      <c r="M3921" s="10">
        <f t="shared" si="737"/>
        <v>0.9</v>
      </c>
      <c r="N3921" s="24">
        <f t="shared" si="738"/>
        <v>1.2815515655446006</v>
      </c>
      <c r="O3921" s="25">
        <f t="shared" si="739"/>
        <v>0.50266588002979251</v>
      </c>
      <c r="P3921" s="8">
        <f t="shared" si="740"/>
        <v>1</v>
      </c>
      <c r="Q3921" s="8">
        <f t="shared" si="741"/>
        <v>1.9999999999999998</v>
      </c>
      <c r="R3921" s="8">
        <f t="shared" si="742"/>
        <v>28.005601680560194</v>
      </c>
      <c r="S3921" s="8">
        <f t="shared" si="743"/>
        <v>29</v>
      </c>
      <c r="T3921" t="s">
        <v>62</v>
      </c>
    </row>
    <row r="3922" spans="1:20" x14ac:dyDescent="0.35">
      <c r="A3922" s="18" t="s">
        <v>7876</v>
      </c>
      <c r="B3922" s="18" t="s">
        <v>7877</v>
      </c>
      <c r="C3922" s="19">
        <v>1.7</v>
      </c>
      <c r="D3922" s="20">
        <f t="shared" si="732"/>
        <v>1.8442660760941966E-7</v>
      </c>
      <c r="E3922" s="10">
        <f>SUM($C$5:C3922)/SUM($C$5:$C$3941)</f>
        <v>0.99999780857795673</v>
      </c>
      <c r="F3922" t="str">
        <f t="shared" si="733"/>
        <v>C</v>
      </c>
      <c r="G3922" s="21">
        <v>0.85</v>
      </c>
      <c r="H3922" s="22">
        <f t="shared" si="734"/>
        <v>0.51</v>
      </c>
      <c r="I3922" s="23">
        <v>3.8461538461538457E-2</v>
      </c>
      <c r="J3922" s="23">
        <v>0.19418390934515431</v>
      </c>
      <c r="K3922" s="24">
        <f t="shared" si="735"/>
        <v>5.0487816429740127</v>
      </c>
      <c r="L3922" t="str">
        <f t="shared" si="736"/>
        <v>Z</v>
      </c>
      <c r="M3922" s="10">
        <f t="shared" si="737"/>
        <v>0.9</v>
      </c>
      <c r="N3922" s="24">
        <f t="shared" si="738"/>
        <v>1.2815515655446006</v>
      </c>
      <c r="O3922" s="25">
        <f t="shared" si="739"/>
        <v>0.35193651036306556</v>
      </c>
      <c r="P3922" s="8">
        <f t="shared" si="740"/>
        <v>1</v>
      </c>
      <c r="Q3922" s="8">
        <f t="shared" si="741"/>
        <v>1.9999999999999998</v>
      </c>
      <c r="R3922" s="8">
        <f t="shared" si="742"/>
        <v>28.005601680560194</v>
      </c>
      <c r="S3922" s="8">
        <f t="shared" si="743"/>
        <v>29</v>
      </c>
      <c r="T3922" t="s">
        <v>175</v>
      </c>
    </row>
    <row r="3923" spans="1:20" x14ac:dyDescent="0.35">
      <c r="A3923" s="18" t="s">
        <v>7878</v>
      </c>
      <c r="B3923" s="18" t="s">
        <v>7879</v>
      </c>
      <c r="C3923" s="19">
        <v>1.69</v>
      </c>
      <c r="D3923" s="20">
        <f t="shared" si="732"/>
        <v>1.8334174521171719E-7</v>
      </c>
      <c r="E3923" s="10">
        <f>SUM($C$5:C3923)/SUM($C$5:$C$3941)</f>
        <v>0.99999799191970185</v>
      </c>
      <c r="F3923" t="str">
        <f t="shared" si="733"/>
        <v>C</v>
      </c>
      <c r="G3923" s="21">
        <v>1.69</v>
      </c>
      <c r="H3923" s="22">
        <f t="shared" si="734"/>
        <v>1.014</v>
      </c>
      <c r="I3923" s="23">
        <v>1.9230769230769228E-2</v>
      </c>
      <c r="J3923" s="23">
        <v>0.13867504905630729</v>
      </c>
      <c r="K3923" s="24">
        <f t="shared" si="735"/>
        <v>7.21110255092798</v>
      </c>
      <c r="L3923" t="str">
        <f t="shared" si="736"/>
        <v>Z</v>
      </c>
      <c r="M3923" s="10">
        <f t="shared" si="737"/>
        <v>0.9</v>
      </c>
      <c r="N3923" s="24">
        <f t="shared" si="738"/>
        <v>1.2815515655446006</v>
      </c>
      <c r="O3923" s="25">
        <f t="shared" si="739"/>
        <v>0.25133294001489626</v>
      </c>
      <c r="P3923" s="8">
        <f t="shared" si="740"/>
        <v>1</v>
      </c>
      <c r="Q3923" s="8">
        <f t="shared" si="741"/>
        <v>0.99999999999999989</v>
      </c>
      <c r="R3923" s="8">
        <f t="shared" si="742"/>
        <v>14.044168141158105</v>
      </c>
      <c r="S3923" s="8">
        <f t="shared" si="743"/>
        <v>15</v>
      </c>
      <c r="T3923" t="s">
        <v>175</v>
      </c>
    </row>
    <row r="3924" spans="1:20" x14ac:dyDescent="0.35">
      <c r="A3924" s="18" t="s">
        <v>7880</v>
      </c>
      <c r="B3924" s="18" t="s">
        <v>7881</v>
      </c>
      <c r="C3924" s="19">
        <v>1.68</v>
      </c>
      <c r="D3924" s="20">
        <f t="shared" si="732"/>
        <v>1.8225688281401471E-7</v>
      </c>
      <c r="E3924" s="10">
        <f>SUM($C$5:C3924)/SUM($C$5:$C$3941)</f>
        <v>0.99999817417658465</v>
      </c>
      <c r="F3924" t="str">
        <f t="shared" si="733"/>
        <v>C</v>
      </c>
      <c r="G3924" s="21">
        <v>0.12</v>
      </c>
      <c r="H3924" s="22">
        <f t="shared" si="734"/>
        <v>7.1999999999999995E-2</v>
      </c>
      <c r="I3924" s="23">
        <v>0.26923076923076922</v>
      </c>
      <c r="J3924" s="23">
        <v>1.6816819849907809</v>
      </c>
      <c r="K3924" s="24">
        <f t="shared" si="735"/>
        <v>6.2462473728229009</v>
      </c>
      <c r="L3924" t="str">
        <f t="shared" si="736"/>
        <v>Z</v>
      </c>
      <c r="M3924" s="10">
        <f t="shared" si="737"/>
        <v>0.9</v>
      </c>
      <c r="N3924" s="24">
        <f t="shared" si="738"/>
        <v>1.2815515655446006</v>
      </c>
      <c r="O3924" s="25">
        <f t="shared" si="739"/>
        <v>3.0478595849366017</v>
      </c>
      <c r="P3924" s="8">
        <f t="shared" si="740"/>
        <v>4</v>
      </c>
      <c r="Q3924" s="8">
        <f t="shared" si="741"/>
        <v>14</v>
      </c>
      <c r="R3924" s="8">
        <f t="shared" si="742"/>
        <v>197.20265943665387</v>
      </c>
      <c r="S3924" s="8">
        <f t="shared" si="743"/>
        <v>198</v>
      </c>
      <c r="T3924" t="s">
        <v>62</v>
      </c>
    </row>
    <row r="3925" spans="1:20" x14ac:dyDescent="0.35">
      <c r="A3925" s="18" t="s">
        <v>7882</v>
      </c>
      <c r="B3925" s="18" t="s">
        <v>7883</v>
      </c>
      <c r="C3925" s="19">
        <v>1.65</v>
      </c>
      <c r="D3925" s="20">
        <f t="shared" si="732"/>
        <v>1.790022956209073E-7</v>
      </c>
      <c r="E3925" s="10">
        <f>SUM($C$5:C3925)/SUM($C$5:$C$3941)</f>
        <v>0.99999835317888031</v>
      </c>
      <c r="F3925" t="str">
        <f t="shared" si="733"/>
        <v>C</v>
      </c>
      <c r="G3925" s="21">
        <v>1.65</v>
      </c>
      <c r="H3925" s="22">
        <f t="shared" si="734"/>
        <v>0.98999999999999988</v>
      </c>
      <c r="I3925" s="23">
        <v>1.9230769230769228E-2</v>
      </c>
      <c r="J3925" s="23">
        <v>0.13867504905630729</v>
      </c>
      <c r="K3925" s="24">
        <f t="shared" si="735"/>
        <v>7.21110255092798</v>
      </c>
      <c r="L3925" t="str">
        <f t="shared" si="736"/>
        <v>Z</v>
      </c>
      <c r="M3925" s="10">
        <f t="shared" si="737"/>
        <v>0.9</v>
      </c>
      <c r="N3925" s="24">
        <f t="shared" si="738"/>
        <v>1.2815515655446006</v>
      </c>
      <c r="O3925" s="25">
        <f t="shared" si="739"/>
        <v>0.25133294001489626</v>
      </c>
      <c r="P3925" s="8">
        <f t="shared" si="740"/>
        <v>1</v>
      </c>
      <c r="Q3925" s="8">
        <f t="shared" si="741"/>
        <v>0.99999999999999989</v>
      </c>
      <c r="R3925" s="8">
        <f t="shared" si="742"/>
        <v>14.213381090374028</v>
      </c>
      <c r="S3925" s="8">
        <f t="shared" si="743"/>
        <v>15</v>
      </c>
      <c r="T3925" t="s">
        <v>175</v>
      </c>
    </row>
    <row r="3926" spans="1:20" x14ac:dyDescent="0.35">
      <c r="A3926" s="18" t="s">
        <v>7884</v>
      </c>
      <c r="B3926" s="18" t="s">
        <v>7885</v>
      </c>
      <c r="C3926" s="19">
        <v>1.65</v>
      </c>
      <c r="D3926" s="20">
        <f t="shared" si="732"/>
        <v>1.790022956209073E-7</v>
      </c>
      <c r="E3926" s="10">
        <f>SUM($C$5:C3926)/SUM($C$5:$C$3941)</f>
        <v>0.99999853218117596</v>
      </c>
      <c r="F3926" t="str">
        <f t="shared" si="733"/>
        <v>C</v>
      </c>
      <c r="G3926" s="21">
        <v>1.65</v>
      </c>
      <c r="H3926" s="22">
        <f t="shared" si="734"/>
        <v>0.98999999999999988</v>
      </c>
      <c r="I3926" s="23">
        <v>1.9230769230769228E-2</v>
      </c>
      <c r="J3926" s="23">
        <v>0.13867504905630729</v>
      </c>
      <c r="K3926" s="24">
        <f t="shared" si="735"/>
        <v>7.21110255092798</v>
      </c>
      <c r="L3926" t="str">
        <f t="shared" si="736"/>
        <v>Z</v>
      </c>
      <c r="M3926" s="10">
        <f t="shared" si="737"/>
        <v>0.9</v>
      </c>
      <c r="N3926" s="24">
        <f t="shared" si="738"/>
        <v>1.2815515655446006</v>
      </c>
      <c r="O3926" s="25">
        <f t="shared" si="739"/>
        <v>0.25133294001489626</v>
      </c>
      <c r="P3926" s="8">
        <f t="shared" si="740"/>
        <v>1</v>
      </c>
      <c r="Q3926" s="8">
        <f t="shared" si="741"/>
        <v>0.99999999999999989</v>
      </c>
      <c r="R3926" s="8">
        <f t="shared" si="742"/>
        <v>14.213381090374028</v>
      </c>
      <c r="S3926" s="8">
        <f t="shared" si="743"/>
        <v>15</v>
      </c>
      <c r="T3926" t="s">
        <v>62</v>
      </c>
    </row>
    <row r="3927" spans="1:20" x14ac:dyDescent="0.35">
      <c r="A3927" s="18" t="s">
        <v>7886</v>
      </c>
      <c r="B3927" s="18" t="s">
        <v>7887</v>
      </c>
      <c r="C3927" s="19">
        <v>1.65</v>
      </c>
      <c r="D3927" s="20">
        <f t="shared" si="732"/>
        <v>1.790022956209073E-7</v>
      </c>
      <c r="E3927" s="10">
        <f>SUM($C$5:C3927)/SUM($C$5:$C$3941)</f>
        <v>0.99999871118347161</v>
      </c>
      <c r="F3927" t="str">
        <f t="shared" si="733"/>
        <v>C</v>
      </c>
      <c r="G3927" s="21">
        <v>1.65</v>
      </c>
      <c r="H3927" s="22">
        <f t="shared" si="734"/>
        <v>0.98999999999999988</v>
      </c>
      <c r="I3927" s="23">
        <v>1.9230769230769228E-2</v>
      </c>
      <c r="J3927" s="23">
        <v>0.13867504905630729</v>
      </c>
      <c r="K3927" s="24">
        <f t="shared" si="735"/>
        <v>7.21110255092798</v>
      </c>
      <c r="L3927" t="str">
        <f t="shared" si="736"/>
        <v>Z</v>
      </c>
      <c r="M3927" s="10">
        <f t="shared" si="737"/>
        <v>0.9</v>
      </c>
      <c r="N3927" s="24">
        <f t="shared" si="738"/>
        <v>1.2815515655446006</v>
      </c>
      <c r="O3927" s="25">
        <f t="shared" si="739"/>
        <v>0.25133294001489626</v>
      </c>
      <c r="P3927" s="8">
        <f t="shared" si="740"/>
        <v>1</v>
      </c>
      <c r="Q3927" s="8">
        <f t="shared" si="741"/>
        <v>0.99999999999999989</v>
      </c>
      <c r="R3927" s="8">
        <f t="shared" si="742"/>
        <v>14.213381090374028</v>
      </c>
      <c r="S3927" s="8">
        <f t="shared" si="743"/>
        <v>15</v>
      </c>
      <c r="T3927" t="s">
        <v>175</v>
      </c>
    </row>
    <row r="3928" spans="1:20" x14ac:dyDescent="0.35">
      <c r="A3928" s="18" t="s">
        <v>7888</v>
      </c>
      <c r="B3928" s="18" t="s">
        <v>7889</v>
      </c>
      <c r="C3928" s="19">
        <v>1.65</v>
      </c>
      <c r="D3928" s="20">
        <f t="shared" si="732"/>
        <v>1.790022956209073E-7</v>
      </c>
      <c r="E3928" s="10">
        <f>SUM($C$5:C3928)/SUM($C$5:$C$3941)</f>
        <v>0.99999889018576726</v>
      </c>
      <c r="F3928" t="str">
        <f t="shared" si="733"/>
        <v>C</v>
      </c>
      <c r="G3928" s="21">
        <v>1.65</v>
      </c>
      <c r="H3928" s="22">
        <f t="shared" si="734"/>
        <v>0.98999999999999988</v>
      </c>
      <c r="I3928" s="23">
        <v>1.9230769230769228E-2</v>
      </c>
      <c r="J3928" s="23">
        <v>0.13867504905630729</v>
      </c>
      <c r="K3928" s="24">
        <f t="shared" si="735"/>
        <v>7.21110255092798</v>
      </c>
      <c r="L3928" t="str">
        <f t="shared" si="736"/>
        <v>Z</v>
      </c>
      <c r="M3928" s="10">
        <f t="shared" si="737"/>
        <v>0.9</v>
      </c>
      <c r="N3928" s="24">
        <f t="shared" si="738"/>
        <v>1.2815515655446006</v>
      </c>
      <c r="O3928" s="25">
        <f t="shared" si="739"/>
        <v>0.25133294001489626</v>
      </c>
      <c r="P3928" s="8">
        <f t="shared" si="740"/>
        <v>1</v>
      </c>
      <c r="Q3928" s="8">
        <f t="shared" si="741"/>
        <v>0.99999999999999989</v>
      </c>
      <c r="R3928" s="8">
        <f t="shared" si="742"/>
        <v>14.213381090374028</v>
      </c>
      <c r="S3928" s="8">
        <f t="shared" si="743"/>
        <v>15</v>
      </c>
      <c r="T3928" t="s">
        <v>175</v>
      </c>
    </row>
    <row r="3929" spans="1:20" x14ac:dyDescent="0.35">
      <c r="A3929" s="18" t="s">
        <v>7890</v>
      </c>
      <c r="B3929" s="18" t="s">
        <v>7891</v>
      </c>
      <c r="C3929" s="19">
        <v>1.3</v>
      </c>
      <c r="D3929" s="20">
        <f t="shared" si="732"/>
        <v>1.4103211170132091E-7</v>
      </c>
      <c r="E3929" s="10">
        <f>SUM($C$5:C3929)/SUM($C$5:$C$3941)</f>
        <v>0.99999903121787903</v>
      </c>
      <c r="F3929" t="str">
        <f t="shared" si="733"/>
        <v>C</v>
      </c>
      <c r="G3929" s="21">
        <v>0.65</v>
      </c>
      <c r="H3929" s="22">
        <f t="shared" si="734"/>
        <v>0.39</v>
      </c>
      <c r="I3929" s="23">
        <v>3.8461538461538457E-2</v>
      </c>
      <c r="J3929" s="23">
        <v>0.19418390934515439</v>
      </c>
      <c r="K3929" s="24">
        <f t="shared" si="735"/>
        <v>5.0487816429740144</v>
      </c>
      <c r="L3929" t="str">
        <f t="shared" si="736"/>
        <v>Z</v>
      </c>
      <c r="M3929" s="10">
        <f t="shared" si="737"/>
        <v>0.9</v>
      </c>
      <c r="N3929" s="24">
        <f t="shared" si="738"/>
        <v>1.2815515655446006</v>
      </c>
      <c r="O3929" s="25">
        <f t="shared" si="739"/>
        <v>0.35193651036306572</v>
      </c>
      <c r="P3929" s="8">
        <f t="shared" si="740"/>
        <v>1</v>
      </c>
      <c r="Q3929" s="8">
        <f t="shared" si="741"/>
        <v>1.9999999999999998</v>
      </c>
      <c r="R3929" s="8">
        <f t="shared" si="742"/>
        <v>32.025630761017425</v>
      </c>
      <c r="S3929" s="8">
        <f t="shared" si="743"/>
        <v>33</v>
      </c>
      <c r="T3929" t="s">
        <v>62</v>
      </c>
    </row>
    <row r="3930" spans="1:20" x14ac:dyDescent="0.35">
      <c r="A3930" s="18" t="s">
        <v>7892</v>
      </c>
      <c r="B3930" s="18" t="s">
        <v>7893</v>
      </c>
      <c r="C3930" s="19">
        <v>1.25</v>
      </c>
      <c r="D3930" s="20">
        <f t="shared" si="732"/>
        <v>1.3560779971280858E-7</v>
      </c>
      <c r="E3930" s="10">
        <f>SUM($C$5:C3930)/SUM($C$5:$C$3941)</f>
        <v>0.9999991668256788</v>
      </c>
      <c r="F3930" t="str">
        <f t="shared" si="733"/>
        <v>C</v>
      </c>
      <c r="G3930" s="21">
        <v>1.25</v>
      </c>
      <c r="H3930" s="22">
        <f t="shared" si="734"/>
        <v>0.75</v>
      </c>
      <c r="I3930" s="23">
        <v>1.9230769230769228E-2</v>
      </c>
      <c r="J3930" s="23">
        <v>0.13867504905630729</v>
      </c>
      <c r="K3930" s="24">
        <f t="shared" si="735"/>
        <v>7.21110255092798</v>
      </c>
      <c r="L3930" t="str">
        <f t="shared" si="736"/>
        <v>Z</v>
      </c>
      <c r="M3930" s="10">
        <f t="shared" si="737"/>
        <v>0.9</v>
      </c>
      <c r="N3930" s="24">
        <f t="shared" si="738"/>
        <v>1.2815515655446006</v>
      </c>
      <c r="O3930" s="25">
        <f t="shared" si="739"/>
        <v>0.25133294001489626</v>
      </c>
      <c r="P3930" s="8">
        <f t="shared" si="740"/>
        <v>1</v>
      </c>
      <c r="Q3930" s="8">
        <f t="shared" si="741"/>
        <v>0.99999999999999989</v>
      </c>
      <c r="R3930" s="8">
        <f t="shared" si="742"/>
        <v>16.329931618554518</v>
      </c>
      <c r="S3930" s="8">
        <f t="shared" si="743"/>
        <v>17</v>
      </c>
      <c r="T3930" t="s">
        <v>175</v>
      </c>
    </row>
    <row r="3931" spans="1:20" x14ac:dyDescent="0.35">
      <c r="A3931" s="18" t="s">
        <v>7894</v>
      </c>
      <c r="B3931" s="18" t="s">
        <v>7895</v>
      </c>
      <c r="C3931" s="19">
        <v>1.25</v>
      </c>
      <c r="D3931" s="20">
        <f t="shared" si="732"/>
        <v>1.3560779971280858E-7</v>
      </c>
      <c r="E3931" s="10">
        <f>SUM($C$5:C3931)/SUM($C$5:$C$3941)</f>
        <v>0.99999930243347857</v>
      </c>
      <c r="F3931" t="str">
        <f t="shared" si="733"/>
        <v>C</v>
      </c>
      <c r="G3931" s="21">
        <v>1.25</v>
      </c>
      <c r="H3931" s="22">
        <f t="shared" si="734"/>
        <v>0.75</v>
      </c>
      <c r="I3931" s="23">
        <v>1.9230769230769228E-2</v>
      </c>
      <c r="J3931" s="23">
        <v>0.13867504905630729</v>
      </c>
      <c r="K3931" s="24">
        <f t="shared" si="735"/>
        <v>7.21110255092798</v>
      </c>
      <c r="L3931" t="str">
        <f t="shared" si="736"/>
        <v>Z</v>
      </c>
      <c r="M3931" s="10">
        <f t="shared" si="737"/>
        <v>0.9</v>
      </c>
      <c r="N3931" s="24">
        <f t="shared" si="738"/>
        <v>1.2815515655446006</v>
      </c>
      <c r="O3931" s="25">
        <f t="shared" si="739"/>
        <v>0.25133294001489626</v>
      </c>
      <c r="P3931" s="8">
        <f t="shared" si="740"/>
        <v>1</v>
      </c>
      <c r="Q3931" s="8">
        <f t="shared" si="741"/>
        <v>0.99999999999999989</v>
      </c>
      <c r="R3931" s="8">
        <f t="shared" si="742"/>
        <v>16.329931618554518</v>
      </c>
      <c r="S3931" s="8">
        <f t="shared" si="743"/>
        <v>17</v>
      </c>
      <c r="T3931" t="s">
        <v>175</v>
      </c>
    </row>
    <row r="3932" spans="1:20" x14ac:dyDescent="0.35">
      <c r="A3932" s="18" t="s">
        <v>7896</v>
      </c>
      <c r="B3932" s="18" t="s">
        <v>7897</v>
      </c>
      <c r="C3932" s="19">
        <v>0.95</v>
      </c>
      <c r="D3932" s="20">
        <f t="shared" si="732"/>
        <v>1.0306192778173452E-7</v>
      </c>
      <c r="E3932" s="10">
        <f>SUM($C$5:C3932)/SUM($C$5:$C$3941)</f>
        <v>0.99999940549540622</v>
      </c>
      <c r="F3932" t="str">
        <f t="shared" si="733"/>
        <v>C</v>
      </c>
      <c r="G3932" s="21">
        <v>0.19</v>
      </c>
      <c r="H3932" s="22">
        <f t="shared" si="734"/>
        <v>0.11399999999999999</v>
      </c>
      <c r="I3932" s="23">
        <v>9.6153846153846159E-2</v>
      </c>
      <c r="J3932" s="23">
        <v>0.6933752452815366</v>
      </c>
      <c r="K3932" s="24">
        <f t="shared" si="735"/>
        <v>7.21110255092798</v>
      </c>
      <c r="L3932" t="str">
        <f t="shared" si="736"/>
        <v>Z</v>
      </c>
      <c r="M3932" s="10">
        <f t="shared" si="737"/>
        <v>0.9</v>
      </c>
      <c r="N3932" s="24">
        <f t="shared" si="738"/>
        <v>1.2815515655446006</v>
      </c>
      <c r="O3932" s="25">
        <f t="shared" si="739"/>
        <v>1.2566647000744815</v>
      </c>
      <c r="P3932" s="8">
        <f t="shared" si="740"/>
        <v>2</v>
      </c>
      <c r="Q3932" s="8">
        <f t="shared" si="741"/>
        <v>5</v>
      </c>
      <c r="R3932" s="8">
        <f t="shared" si="742"/>
        <v>93.658581158169397</v>
      </c>
      <c r="S3932" s="8">
        <f t="shared" si="743"/>
        <v>94</v>
      </c>
      <c r="T3932" t="s">
        <v>62</v>
      </c>
    </row>
    <row r="3933" spans="1:20" x14ac:dyDescent="0.35">
      <c r="A3933" s="18" t="s">
        <v>7898</v>
      </c>
      <c r="B3933" s="18" t="s">
        <v>7899</v>
      </c>
      <c r="C3933" s="19">
        <v>0.85</v>
      </c>
      <c r="D3933" s="20">
        <f t="shared" si="732"/>
        <v>9.2213303804709828E-8</v>
      </c>
      <c r="E3933" s="10">
        <f>SUM($C$5:C3933)/SUM($C$5:$C$3941)</f>
        <v>0.99999949770870999</v>
      </c>
      <c r="F3933" t="str">
        <f t="shared" si="733"/>
        <v>C</v>
      </c>
      <c r="G3933" s="21">
        <v>0.85</v>
      </c>
      <c r="H3933" s="22">
        <f t="shared" si="734"/>
        <v>0.51</v>
      </c>
      <c r="I3933" s="23">
        <v>1.9230769230769228E-2</v>
      </c>
      <c r="J3933" s="23">
        <v>0.13867504905630729</v>
      </c>
      <c r="K3933" s="24">
        <f t="shared" si="735"/>
        <v>7.21110255092798</v>
      </c>
      <c r="L3933" t="str">
        <f t="shared" si="736"/>
        <v>Z</v>
      </c>
      <c r="M3933" s="10">
        <f t="shared" si="737"/>
        <v>0.9</v>
      </c>
      <c r="N3933" s="24">
        <f t="shared" si="738"/>
        <v>1.2815515655446006</v>
      </c>
      <c r="O3933" s="25">
        <f t="shared" si="739"/>
        <v>0.25133294001489626</v>
      </c>
      <c r="P3933" s="8">
        <f t="shared" si="740"/>
        <v>1</v>
      </c>
      <c r="Q3933" s="8">
        <f t="shared" si="741"/>
        <v>0.99999999999999989</v>
      </c>
      <c r="R3933" s="8">
        <f t="shared" si="742"/>
        <v>19.802950859533485</v>
      </c>
      <c r="S3933" s="8">
        <f t="shared" si="743"/>
        <v>20</v>
      </c>
      <c r="T3933" t="s">
        <v>62</v>
      </c>
    </row>
    <row r="3934" spans="1:20" x14ac:dyDescent="0.35">
      <c r="A3934" s="18" t="s">
        <v>7900</v>
      </c>
      <c r="B3934" s="18" t="s">
        <v>7901</v>
      </c>
      <c r="C3934" s="19">
        <v>0.85</v>
      </c>
      <c r="D3934" s="20">
        <f t="shared" si="732"/>
        <v>9.2213303804709828E-8</v>
      </c>
      <c r="E3934" s="10">
        <f>SUM($C$5:C3934)/SUM($C$5:$C$3941)</f>
        <v>0.99999958992201377</v>
      </c>
      <c r="F3934" t="str">
        <f t="shared" si="733"/>
        <v>C</v>
      </c>
      <c r="G3934" s="21">
        <v>0.85</v>
      </c>
      <c r="H3934" s="22">
        <f t="shared" si="734"/>
        <v>0.51</v>
      </c>
      <c r="I3934" s="23">
        <v>1.9230769230769228E-2</v>
      </c>
      <c r="J3934" s="23">
        <v>0.13867504905630729</v>
      </c>
      <c r="K3934" s="24">
        <f t="shared" si="735"/>
        <v>7.21110255092798</v>
      </c>
      <c r="L3934" t="str">
        <f t="shared" si="736"/>
        <v>Z</v>
      </c>
      <c r="M3934" s="10">
        <f t="shared" si="737"/>
        <v>0.9</v>
      </c>
      <c r="N3934" s="24">
        <f t="shared" si="738"/>
        <v>1.2815515655446006</v>
      </c>
      <c r="O3934" s="25">
        <f t="shared" si="739"/>
        <v>0.25133294001489626</v>
      </c>
      <c r="P3934" s="8">
        <f t="shared" si="740"/>
        <v>1</v>
      </c>
      <c r="Q3934" s="8">
        <f t="shared" si="741"/>
        <v>0.99999999999999989</v>
      </c>
      <c r="R3934" s="8">
        <f t="shared" si="742"/>
        <v>19.802950859533485</v>
      </c>
      <c r="S3934" s="8">
        <f t="shared" si="743"/>
        <v>20</v>
      </c>
      <c r="T3934" t="s">
        <v>62</v>
      </c>
    </row>
    <row r="3935" spans="1:20" x14ac:dyDescent="0.35">
      <c r="A3935" s="18" t="s">
        <v>7902</v>
      </c>
      <c r="B3935" s="18" t="s">
        <v>7903</v>
      </c>
      <c r="C3935" s="19">
        <v>0.85</v>
      </c>
      <c r="D3935" s="20">
        <f t="shared" si="732"/>
        <v>9.2213303804709828E-8</v>
      </c>
      <c r="E3935" s="10">
        <f>SUM($C$5:C3935)/SUM($C$5:$C$3941)</f>
        <v>0.99999968213531754</v>
      </c>
      <c r="F3935" t="str">
        <f t="shared" si="733"/>
        <v>C</v>
      </c>
      <c r="G3935" s="21">
        <v>0.85</v>
      </c>
      <c r="H3935" s="22">
        <f t="shared" si="734"/>
        <v>0.51</v>
      </c>
      <c r="I3935" s="23">
        <v>1.9230769230769228E-2</v>
      </c>
      <c r="J3935" s="23">
        <v>0.13867504905630729</v>
      </c>
      <c r="K3935" s="24">
        <f t="shared" si="735"/>
        <v>7.21110255092798</v>
      </c>
      <c r="L3935" t="str">
        <f t="shared" si="736"/>
        <v>Z</v>
      </c>
      <c r="M3935" s="10">
        <f t="shared" si="737"/>
        <v>0.9</v>
      </c>
      <c r="N3935" s="24">
        <f t="shared" si="738"/>
        <v>1.2815515655446006</v>
      </c>
      <c r="O3935" s="25">
        <f t="shared" si="739"/>
        <v>0.25133294001489626</v>
      </c>
      <c r="P3935" s="8">
        <f t="shared" si="740"/>
        <v>1</v>
      </c>
      <c r="Q3935" s="8">
        <f t="shared" si="741"/>
        <v>0.99999999999999989</v>
      </c>
      <c r="R3935" s="8">
        <f t="shared" si="742"/>
        <v>19.802950859533485</v>
      </c>
      <c r="S3935" s="8">
        <f t="shared" si="743"/>
        <v>20</v>
      </c>
      <c r="T3935" t="s">
        <v>175</v>
      </c>
    </row>
    <row r="3936" spans="1:20" x14ac:dyDescent="0.35">
      <c r="A3936" s="18" t="s">
        <v>7904</v>
      </c>
      <c r="B3936" s="18" t="s">
        <v>7905</v>
      </c>
      <c r="C3936" s="19">
        <v>0.76</v>
      </c>
      <c r="D3936" s="20">
        <f t="shared" si="732"/>
        <v>8.2449542225387612E-8</v>
      </c>
      <c r="E3936" s="10">
        <f>SUM($C$5:C3936)/SUM($C$5:$C$3941)</f>
        <v>0.99999976458485973</v>
      </c>
      <c r="F3936" t="str">
        <f t="shared" si="733"/>
        <v>C</v>
      </c>
      <c r="G3936" s="21">
        <v>0.19</v>
      </c>
      <c r="H3936" s="22">
        <f t="shared" si="734"/>
        <v>0.11399999999999999</v>
      </c>
      <c r="I3936" s="23">
        <v>7.6923076923076927E-2</v>
      </c>
      <c r="J3936" s="23">
        <v>0.55470019622522904</v>
      </c>
      <c r="K3936" s="24">
        <f t="shared" si="735"/>
        <v>7.2111025509279774</v>
      </c>
      <c r="L3936" t="str">
        <f t="shared" si="736"/>
        <v>Z</v>
      </c>
      <c r="M3936" s="10">
        <f t="shared" si="737"/>
        <v>0.9</v>
      </c>
      <c r="N3936" s="24">
        <f t="shared" si="738"/>
        <v>1.2815515655446006</v>
      </c>
      <c r="O3936" s="25">
        <f t="shared" si="739"/>
        <v>1.0053317600595846</v>
      </c>
      <c r="P3936" s="8">
        <f t="shared" si="740"/>
        <v>2</v>
      </c>
      <c r="Q3936" s="8">
        <f t="shared" si="741"/>
        <v>4</v>
      </c>
      <c r="R3936" s="8">
        <f t="shared" si="742"/>
        <v>83.770781658339104</v>
      </c>
      <c r="S3936" s="8">
        <f t="shared" si="743"/>
        <v>84</v>
      </c>
      <c r="T3936" t="s">
        <v>62</v>
      </c>
    </row>
    <row r="3937" spans="1:20" x14ac:dyDescent="0.35">
      <c r="A3937" s="18" t="s">
        <v>7906</v>
      </c>
      <c r="B3937" s="18" t="s">
        <v>7907</v>
      </c>
      <c r="C3937" s="19">
        <v>0.76</v>
      </c>
      <c r="D3937" s="20">
        <f t="shared" si="732"/>
        <v>8.2449542225387612E-8</v>
      </c>
      <c r="E3937" s="10">
        <f>SUM($C$5:C3937)/SUM($C$5:$C$3941)</f>
        <v>0.99999984703440192</v>
      </c>
      <c r="F3937" t="str">
        <f t="shared" si="733"/>
        <v>C</v>
      </c>
      <c r="G3937" s="21">
        <v>0.38</v>
      </c>
      <c r="H3937" s="22">
        <f t="shared" si="734"/>
        <v>0.22799999999999998</v>
      </c>
      <c r="I3937" s="23">
        <v>3.8461538461538457E-2</v>
      </c>
      <c r="J3937" s="23">
        <v>0.27735009811261457</v>
      </c>
      <c r="K3937" s="24">
        <f t="shared" si="735"/>
        <v>7.21110255092798</v>
      </c>
      <c r="L3937" t="str">
        <f t="shared" si="736"/>
        <v>Z</v>
      </c>
      <c r="M3937" s="10">
        <f t="shared" si="737"/>
        <v>0.9</v>
      </c>
      <c r="N3937" s="24">
        <f t="shared" si="738"/>
        <v>1.2815515655446006</v>
      </c>
      <c r="O3937" s="25">
        <f t="shared" si="739"/>
        <v>0.50266588002979251</v>
      </c>
      <c r="P3937" s="8">
        <f t="shared" si="740"/>
        <v>1</v>
      </c>
      <c r="Q3937" s="8">
        <f t="shared" si="741"/>
        <v>1.9999999999999998</v>
      </c>
      <c r="R3937" s="8">
        <f t="shared" si="742"/>
        <v>41.885390829169552</v>
      </c>
      <c r="S3937" s="8">
        <f t="shared" si="743"/>
        <v>42</v>
      </c>
      <c r="T3937" t="s">
        <v>175</v>
      </c>
    </row>
    <row r="3938" spans="1:20" x14ac:dyDescent="0.35">
      <c r="A3938" s="18" t="s">
        <v>7908</v>
      </c>
      <c r="B3938" s="18" t="s">
        <v>7909</v>
      </c>
      <c r="C3938" s="19">
        <v>0.42</v>
      </c>
      <c r="D3938" s="20">
        <f t="shared" si="732"/>
        <v>4.5564220703503678E-8</v>
      </c>
      <c r="E3938" s="10">
        <f>SUM($C$5:C3938)/SUM($C$5:$C$3941)</f>
        <v>0.99999989259862265</v>
      </c>
      <c r="F3938" t="str">
        <f t="shared" si="733"/>
        <v>C</v>
      </c>
      <c r="G3938" s="21">
        <v>0.42</v>
      </c>
      <c r="H3938" s="22">
        <f t="shared" si="734"/>
        <v>0.252</v>
      </c>
      <c r="I3938" s="23">
        <v>1.9230769230769228E-2</v>
      </c>
      <c r="J3938" s="23">
        <v>0.13867504905630729</v>
      </c>
      <c r="K3938" s="24">
        <f t="shared" si="735"/>
        <v>7.21110255092798</v>
      </c>
      <c r="L3938" t="str">
        <f t="shared" si="736"/>
        <v>Z</v>
      </c>
      <c r="M3938" s="10">
        <f t="shared" si="737"/>
        <v>0.9</v>
      </c>
      <c r="N3938" s="24">
        <f t="shared" si="738"/>
        <v>1.2815515655446006</v>
      </c>
      <c r="O3938" s="25">
        <f t="shared" si="739"/>
        <v>0.25133294001489626</v>
      </c>
      <c r="P3938" s="8">
        <f t="shared" si="740"/>
        <v>1</v>
      </c>
      <c r="Q3938" s="8">
        <f t="shared" si="741"/>
        <v>0.99999999999999989</v>
      </c>
      <c r="R3938" s="8">
        <f t="shared" si="742"/>
        <v>28.17180849095055</v>
      </c>
      <c r="S3938" s="8">
        <f t="shared" si="743"/>
        <v>29</v>
      </c>
      <c r="T3938" t="s">
        <v>175</v>
      </c>
    </row>
    <row r="3939" spans="1:20" x14ac:dyDescent="0.35">
      <c r="A3939" s="18" t="s">
        <v>7910</v>
      </c>
      <c r="B3939" s="18" t="s">
        <v>7911</v>
      </c>
      <c r="C3939" s="19">
        <v>0.42</v>
      </c>
      <c r="D3939" s="20">
        <f t="shared" si="732"/>
        <v>4.5564220703503678E-8</v>
      </c>
      <c r="E3939" s="10">
        <f>SUM($C$5:C3939)/SUM($C$5:$C$3941)</f>
        <v>0.99999993816284327</v>
      </c>
      <c r="F3939" t="str">
        <f t="shared" si="733"/>
        <v>C</v>
      </c>
      <c r="G3939" s="21">
        <v>0.42</v>
      </c>
      <c r="H3939" s="22">
        <f t="shared" si="734"/>
        <v>0.252</v>
      </c>
      <c r="I3939" s="23">
        <v>1.9230769230769228E-2</v>
      </c>
      <c r="J3939" s="23">
        <v>0.13867504905630729</v>
      </c>
      <c r="K3939" s="24">
        <f t="shared" si="735"/>
        <v>7.21110255092798</v>
      </c>
      <c r="L3939" t="str">
        <f t="shared" si="736"/>
        <v>Z</v>
      </c>
      <c r="M3939" s="10">
        <f t="shared" si="737"/>
        <v>0.9</v>
      </c>
      <c r="N3939" s="24">
        <f t="shared" si="738"/>
        <v>1.2815515655446006</v>
      </c>
      <c r="O3939" s="25">
        <f t="shared" si="739"/>
        <v>0.25133294001489626</v>
      </c>
      <c r="P3939" s="8">
        <f t="shared" si="740"/>
        <v>1</v>
      </c>
      <c r="Q3939" s="8">
        <f t="shared" si="741"/>
        <v>0.99999999999999989</v>
      </c>
      <c r="R3939" s="8">
        <f t="shared" si="742"/>
        <v>28.17180849095055</v>
      </c>
      <c r="S3939" s="8">
        <f t="shared" si="743"/>
        <v>29</v>
      </c>
      <c r="T3939" t="s">
        <v>62</v>
      </c>
    </row>
    <row r="3940" spans="1:20" x14ac:dyDescent="0.35">
      <c r="A3940" s="18" t="s">
        <v>7912</v>
      </c>
      <c r="B3940" s="18" t="s">
        <v>7913</v>
      </c>
      <c r="C3940" s="19">
        <v>0.38</v>
      </c>
      <c r="D3940" s="20">
        <f t="shared" si="732"/>
        <v>4.1224771112693806E-8</v>
      </c>
      <c r="E3940" s="10">
        <f>SUM($C$5:C3940)/SUM($C$5:$C$3941)</f>
        <v>0.99999997938761453</v>
      </c>
      <c r="F3940" t="str">
        <f t="shared" si="733"/>
        <v>C</v>
      </c>
      <c r="G3940" s="21">
        <v>0.19</v>
      </c>
      <c r="H3940" s="22">
        <f t="shared" si="734"/>
        <v>0.11399999999999999</v>
      </c>
      <c r="I3940" s="23">
        <v>3.8461538461538457E-2</v>
      </c>
      <c r="J3940" s="23">
        <v>0.27735009811261457</v>
      </c>
      <c r="K3940" s="24">
        <f t="shared" si="735"/>
        <v>7.21110255092798</v>
      </c>
      <c r="L3940" t="str">
        <f t="shared" si="736"/>
        <v>Z</v>
      </c>
      <c r="M3940" s="10">
        <f t="shared" si="737"/>
        <v>0.9</v>
      </c>
      <c r="N3940" s="24">
        <f t="shared" si="738"/>
        <v>1.2815515655446006</v>
      </c>
      <c r="O3940" s="25">
        <f t="shared" si="739"/>
        <v>0.50266588002979251</v>
      </c>
      <c r="P3940" s="8">
        <f t="shared" si="740"/>
        <v>1</v>
      </c>
      <c r="Q3940" s="8">
        <f t="shared" si="741"/>
        <v>1.9999999999999998</v>
      </c>
      <c r="R3940" s="8">
        <f t="shared" si="742"/>
        <v>59.234887775909236</v>
      </c>
      <c r="S3940" s="8">
        <f t="shared" si="743"/>
        <v>60</v>
      </c>
      <c r="T3940" t="s">
        <v>175</v>
      </c>
    </row>
    <row r="3941" spans="1:20" x14ac:dyDescent="0.35">
      <c r="A3941" s="18" t="s">
        <v>7914</v>
      </c>
      <c r="B3941" s="18" t="s">
        <v>7915</v>
      </c>
      <c r="C3941" s="19">
        <v>0.19</v>
      </c>
      <c r="D3941" s="20">
        <f t="shared" si="732"/>
        <v>2.0612385556346903E-8</v>
      </c>
      <c r="E3941" s="10">
        <f>SUM($C$5:C3941)/SUM($C$5:$C$3941)</f>
        <v>1</v>
      </c>
      <c r="F3941" t="str">
        <f t="shared" si="733"/>
        <v>C</v>
      </c>
      <c r="G3941" s="21">
        <v>0.19</v>
      </c>
      <c r="H3941" s="22">
        <f t="shared" si="734"/>
        <v>0.11399999999999999</v>
      </c>
      <c r="I3941" s="23">
        <v>1.9230769230769228E-2</v>
      </c>
      <c r="J3941" s="23">
        <v>0.13867504905630729</v>
      </c>
      <c r="K3941" s="24">
        <f t="shared" si="735"/>
        <v>7.21110255092798</v>
      </c>
      <c r="L3941" t="str">
        <f t="shared" si="736"/>
        <v>Z</v>
      </c>
      <c r="M3941" s="10">
        <f t="shared" si="737"/>
        <v>0.9</v>
      </c>
      <c r="N3941" s="24">
        <f t="shared" si="738"/>
        <v>1.2815515655446006</v>
      </c>
      <c r="O3941" s="25">
        <f t="shared" si="739"/>
        <v>0.25133294001489626</v>
      </c>
      <c r="P3941" s="8">
        <f t="shared" si="740"/>
        <v>1</v>
      </c>
      <c r="Q3941" s="8">
        <f t="shared" si="741"/>
        <v>0.99999999999999989</v>
      </c>
      <c r="R3941" s="8">
        <f t="shared" si="742"/>
        <v>41.885390829169552</v>
      </c>
      <c r="S3941" s="8">
        <f t="shared" si="743"/>
        <v>42</v>
      </c>
      <c r="T3941" t="s">
        <v>62</v>
      </c>
    </row>
  </sheetData>
  <autoFilter ref="A4:T39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/>
  </sheetViews>
  <sheetFormatPr defaultRowHeight="14.5" x14ac:dyDescent="0.35"/>
  <cols>
    <col min="1" max="10" width="10" customWidth="1"/>
  </cols>
  <sheetData>
    <row r="1" spans="1:10" ht="18.5" x14ac:dyDescent="0.45">
      <c r="A1" s="1" t="s">
        <v>7916</v>
      </c>
    </row>
    <row r="2" spans="1:10" x14ac:dyDescent="0.35">
      <c r="A2" s="2" t="s">
        <v>7917</v>
      </c>
    </row>
    <row r="4" spans="1:10" x14ac:dyDescent="0.35">
      <c r="A4" s="15" t="s">
        <v>7918</v>
      </c>
      <c r="F4" s="15" t="s">
        <v>7919</v>
      </c>
    </row>
    <row r="5" spans="1:10" x14ac:dyDescent="0.35">
      <c r="B5" s="16" t="s">
        <v>7920</v>
      </c>
      <c r="C5" s="16" t="s">
        <v>7921</v>
      </c>
      <c r="D5" s="16" t="s">
        <v>7922</v>
      </c>
      <c r="E5" s="16" t="s">
        <v>7923</v>
      </c>
      <c r="G5" s="16" t="s">
        <v>7920</v>
      </c>
      <c r="H5" s="16" t="s">
        <v>7921</v>
      </c>
      <c r="I5" s="16" t="s">
        <v>7922</v>
      </c>
      <c r="J5" s="16" t="s">
        <v>7923</v>
      </c>
    </row>
    <row r="6" spans="1:10" x14ac:dyDescent="0.35">
      <c r="A6" s="26" t="s">
        <v>17</v>
      </c>
      <c r="B6" s="8">
        <f>COUNTIFS('SKU Policy'!$F$5:$F$3941,"A",'SKU Policy'!$L$5:$L$3941,"X")</f>
        <v>268</v>
      </c>
      <c r="C6" s="8">
        <f>COUNTIFS('SKU Policy'!$F$5:$F$3941,"A",'SKU Policy'!$L$5:$L$3941,"Y")</f>
        <v>430</v>
      </c>
      <c r="D6" s="8">
        <f>COUNTIFS('SKU Policy'!$F$5:$F$3941,"A",'SKU Policy'!$L$5:$L$3941,"Z")</f>
        <v>189</v>
      </c>
      <c r="E6" s="27">
        <f>SUM(B6:D6)</f>
        <v>887</v>
      </c>
      <c r="F6" s="26" t="s">
        <v>17</v>
      </c>
      <c r="G6" s="10">
        <f>SUMIFS('SKU Policy'!$C$5:$C$3941,'SKU Policy'!$F$5:$F$3941,"A",'SKU Policy'!$L$5:$L$3941,"X")/SUM('SKU Policy'!$C$5:$C$3941)</f>
        <v>0.3419575930586724</v>
      </c>
      <c r="H6" s="10">
        <f>SUMIFS('SKU Policy'!$C$5:$C$3941,'SKU Policy'!$F$5:$F$3941,"A",'SKU Policy'!$L$5:$L$3941,"Y")/SUM('SKU Policy'!$C$5:$C$3941)</f>
        <v>0.34827607250234427</v>
      </c>
      <c r="I6" s="10">
        <f>SUMIFS('SKU Policy'!$C$5:$C$3941,'SKU Policy'!$F$5:$F$3941,"A",'SKU Policy'!$L$5:$L$3941,"Z")/SUM('SKU Policy'!$C$5:$C$3941)</f>
        <v>0.10986042737537972</v>
      </c>
      <c r="J6" s="28">
        <f>SUM(G6:I6)</f>
        <v>0.80009409293639633</v>
      </c>
    </row>
    <row r="7" spans="1:10" x14ac:dyDescent="0.35">
      <c r="A7" s="26" t="s">
        <v>18</v>
      </c>
      <c r="B7" s="8">
        <f>COUNTIFS('SKU Policy'!$F$5:$F$3941,"B",'SKU Policy'!$L$5:$L$3941,"X")</f>
        <v>81</v>
      </c>
      <c r="C7" s="8">
        <f>COUNTIFS('SKU Policy'!$F$5:$F$3941,"B",'SKU Policy'!$L$5:$L$3941,"Y")</f>
        <v>478</v>
      </c>
      <c r="D7" s="8">
        <f>COUNTIFS('SKU Policy'!$F$5:$F$3941,"B",'SKU Policy'!$L$5:$L$3941,"Z")</f>
        <v>481</v>
      </c>
      <c r="E7" s="27">
        <f>SUM(B7:D7)</f>
        <v>1040</v>
      </c>
      <c r="F7" s="26" t="s">
        <v>18</v>
      </c>
      <c r="G7" s="10">
        <f>SUMIFS('SKU Policy'!$C$5:$C$3941,'SKU Policy'!$F$5:$F$3941,"B",'SKU Policy'!$L$5:$L$3941,"X")/SUM('SKU Policy'!$C$5:$C$3941)</f>
        <v>1.4025122774745467E-2</v>
      </c>
      <c r="H7" s="10">
        <f>SUMIFS('SKU Policy'!$C$5:$C$3941,'SKU Policy'!$F$5:$F$3941,"B",'SKU Policy'!$L$5:$L$3941,"Y")/SUM('SKU Policy'!$C$5:$C$3941)</f>
        <v>7.0378877170195808E-2</v>
      </c>
      <c r="I7" s="10">
        <f>SUMIFS('SKU Policy'!$C$5:$C$3941,'SKU Policy'!$F$5:$F$3941,"B",'SKU Policy'!$L$5:$L$3941,"Z")/SUM('SKU Policy'!$C$5:$C$3941)</f>
        <v>6.552847040841682E-2</v>
      </c>
      <c r="J7" s="28">
        <f>SUM(G7:I7)</f>
        <v>0.1499324703533581</v>
      </c>
    </row>
    <row r="8" spans="1:10" x14ac:dyDescent="0.35">
      <c r="A8" s="26" t="s">
        <v>19</v>
      </c>
      <c r="B8" s="8">
        <f>COUNTIFS('SKU Policy'!$F$5:$F$3941,"C",'SKU Policy'!$L$5:$L$3941,"X")</f>
        <v>7</v>
      </c>
      <c r="C8" s="8">
        <f>COUNTIFS('SKU Policy'!$F$5:$F$3941,"C",'SKU Policy'!$L$5:$L$3941,"Y")</f>
        <v>402</v>
      </c>
      <c r="D8" s="8">
        <f>COUNTIFS('SKU Policy'!$F$5:$F$3941,"C",'SKU Policy'!$L$5:$L$3941,"Z")</f>
        <v>1601</v>
      </c>
      <c r="E8" s="27">
        <f>SUM(B8:D8)</f>
        <v>2010</v>
      </c>
      <c r="F8" s="26" t="s">
        <v>19</v>
      </c>
      <c r="G8" s="10">
        <f>SUMIFS('SKU Policy'!$C$5:$C$3941,'SKU Policy'!$F$5:$F$3941,"C",'SKU Policy'!$L$5:$L$3941,"X")/SUM('SKU Policy'!$C$5:$C$3941)</f>
        <v>3.8357805254285492E-4</v>
      </c>
      <c r="H8" s="10">
        <f>SUMIFS('SKU Policy'!$C$5:$C$3941,'SKU Policy'!$F$5:$F$3941,"C",'SKU Policy'!$L$5:$L$3941,"Y")/SUM('SKU Policy'!$C$5:$C$3941)</f>
        <v>1.6161931760141721E-2</v>
      </c>
      <c r="I8" s="10">
        <f>SUMIFS('SKU Policy'!$C$5:$C$3941,'SKU Policy'!$F$5:$F$3941,"C",'SKU Policy'!$L$5:$L$3941,"Z")/SUM('SKU Policy'!$C$5:$C$3941)</f>
        <v>3.342792689756284E-2</v>
      </c>
      <c r="J8" s="28">
        <f>SUM(G8:I8)</f>
        <v>4.9973436710247413E-2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7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34" customWidth="1"/>
    <col min="3" max="4" width="6" customWidth="1"/>
    <col min="5" max="5" width="10" customWidth="1"/>
    <col min="6" max="7" width="11" customWidth="1"/>
    <col min="8" max="8" width="10" customWidth="1"/>
    <col min="9" max="9" width="11" customWidth="1"/>
    <col min="10" max="10" width="9" customWidth="1"/>
    <col min="11" max="11" width="10" customWidth="1"/>
    <col min="12" max="12" width="12" customWidth="1"/>
    <col min="13" max="13" width="8" customWidth="1"/>
    <col min="14" max="14" width="11" customWidth="1"/>
    <col min="15" max="15" width="10" customWidth="1"/>
    <col min="16" max="16" width="11" customWidth="1"/>
    <col min="17" max="17" width="9" customWidth="1"/>
    <col min="18" max="18" width="10" customWidth="1"/>
    <col min="19" max="19" width="12" customWidth="1"/>
    <col min="20" max="20" width="8" customWidth="1"/>
  </cols>
  <sheetData>
    <row r="1" spans="1:20" ht="18.5" x14ac:dyDescent="0.45">
      <c r="A1" s="1" t="s">
        <v>7924</v>
      </c>
    </row>
    <row r="2" spans="1:20" x14ac:dyDescent="0.35">
      <c r="A2" s="2" t="s">
        <v>7925</v>
      </c>
    </row>
    <row r="4" spans="1:20" ht="32" customHeight="1" x14ac:dyDescent="0.35">
      <c r="A4" s="3" t="s">
        <v>40</v>
      </c>
      <c r="B4" s="3" t="s">
        <v>41</v>
      </c>
      <c r="C4" s="3" t="s">
        <v>45</v>
      </c>
      <c r="D4" s="3" t="s">
        <v>51</v>
      </c>
      <c r="E4" s="3" t="s">
        <v>7926</v>
      </c>
      <c r="F4" s="3" t="s">
        <v>6</v>
      </c>
      <c r="G4" s="3" t="s">
        <v>7927</v>
      </c>
      <c r="H4" s="3" t="s">
        <v>7928</v>
      </c>
      <c r="I4" s="3" t="s">
        <v>7929</v>
      </c>
      <c r="J4" s="3" t="s">
        <v>7930</v>
      </c>
      <c r="K4" s="3" t="s">
        <v>7931</v>
      </c>
      <c r="L4" s="3" t="s">
        <v>7932</v>
      </c>
      <c r="M4" s="3" t="s">
        <v>7933</v>
      </c>
      <c r="N4" s="3" t="s">
        <v>7934</v>
      </c>
      <c r="O4" s="3" t="s">
        <v>7935</v>
      </c>
      <c r="P4" s="3" t="s">
        <v>7936</v>
      </c>
      <c r="Q4" s="3" t="s">
        <v>7937</v>
      </c>
      <c r="R4" s="3" t="s">
        <v>7938</v>
      </c>
      <c r="S4" s="3" t="s">
        <v>7939</v>
      </c>
      <c r="T4" s="3" t="s">
        <v>7940</v>
      </c>
    </row>
    <row r="5" spans="1:20" x14ac:dyDescent="0.35">
      <c r="A5" t="s">
        <v>60</v>
      </c>
      <c r="B5" t="s">
        <v>61</v>
      </c>
      <c r="C5" t="s">
        <v>17</v>
      </c>
      <c r="D5" t="s">
        <v>7920</v>
      </c>
      <c r="E5" s="8">
        <v>11189</v>
      </c>
      <c r="F5" s="9">
        <v>140435.17000000001</v>
      </c>
      <c r="G5" s="8">
        <v>1211</v>
      </c>
      <c r="H5" s="8">
        <v>618</v>
      </c>
      <c r="I5" s="9">
        <v>140435.17000000001</v>
      </c>
      <c r="J5" s="10">
        <f t="shared" ref="J5:J68" si="0">IF(F5&gt;0,I5/F5,1)</f>
        <v>1</v>
      </c>
      <c r="K5" s="8">
        <v>0</v>
      </c>
      <c r="L5" s="9">
        <v>7860.49</v>
      </c>
      <c r="M5" s="8">
        <v>18</v>
      </c>
      <c r="N5" s="8">
        <v>1655</v>
      </c>
      <c r="O5" s="8">
        <v>618</v>
      </c>
      <c r="P5" s="9">
        <v>140435.17000000001</v>
      </c>
      <c r="Q5" s="10">
        <f t="shared" ref="Q5:Q68" si="1">IF(F5&gt;0,P5/F5,1)</f>
        <v>1</v>
      </c>
      <c r="R5" s="8">
        <v>0</v>
      </c>
      <c r="S5" s="9">
        <v>11196.6</v>
      </c>
      <c r="T5" s="8">
        <v>18</v>
      </c>
    </row>
    <row r="6" spans="1:20" x14ac:dyDescent="0.35">
      <c r="A6" t="s">
        <v>63</v>
      </c>
      <c r="B6" t="s">
        <v>64</v>
      </c>
      <c r="C6" t="s">
        <v>17</v>
      </c>
      <c r="D6" t="s">
        <v>7920</v>
      </c>
      <c r="E6" s="8">
        <v>33297</v>
      </c>
      <c r="F6" s="9">
        <v>91492.46</v>
      </c>
      <c r="G6" s="8">
        <v>3048</v>
      </c>
      <c r="H6" s="8">
        <v>2522</v>
      </c>
      <c r="I6" s="9">
        <v>89439.87</v>
      </c>
      <c r="J6" s="10">
        <f t="shared" si="0"/>
        <v>0.97756547370133007</v>
      </c>
      <c r="K6" s="8">
        <v>1</v>
      </c>
      <c r="L6" s="9">
        <v>4935.6099999999997</v>
      </c>
      <c r="M6" s="8">
        <v>13</v>
      </c>
      <c r="N6" s="8">
        <v>6047</v>
      </c>
      <c r="O6" s="8">
        <v>2522</v>
      </c>
      <c r="P6" s="9">
        <v>91492.46</v>
      </c>
      <c r="Q6" s="10">
        <f t="shared" si="1"/>
        <v>1</v>
      </c>
      <c r="R6" s="8">
        <v>0</v>
      </c>
      <c r="S6" s="9">
        <v>9541.94</v>
      </c>
      <c r="T6" s="8">
        <v>14</v>
      </c>
    </row>
    <row r="7" spans="1:20" x14ac:dyDescent="0.35">
      <c r="A7" t="s">
        <v>65</v>
      </c>
      <c r="B7" t="s">
        <v>66</v>
      </c>
      <c r="C7" t="s">
        <v>17</v>
      </c>
      <c r="D7" t="s">
        <v>7920</v>
      </c>
      <c r="E7" s="8">
        <v>44618</v>
      </c>
      <c r="F7" s="9">
        <v>81162.13</v>
      </c>
      <c r="G7" s="8">
        <v>3162</v>
      </c>
      <c r="H7" s="8">
        <v>2939</v>
      </c>
      <c r="I7" s="9">
        <v>80561.850000000006</v>
      </c>
      <c r="J7" s="10">
        <f t="shared" si="0"/>
        <v>0.99260393979310302</v>
      </c>
      <c r="K7" s="8">
        <v>1</v>
      </c>
      <c r="L7" s="9">
        <v>3128.8</v>
      </c>
      <c r="M7" s="8">
        <v>15</v>
      </c>
      <c r="N7" s="8">
        <v>5439</v>
      </c>
      <c r="O7" s="8">
        <v>2939</v>
      </c>
      <c r="P7" s="9">
        <v>81162.13</v>
      </c>
      <c r="Q7" s="10">
        <f t="shared" si="1"/>
        <v>1</v>
      </c>
      <c r="R7" s="8">
        <v>0</v>
      </c>
      <c r="S7" s="9">
        <v>5591.47</v>
      </c>
      <c r="T7" s="8">
        <v>15</v>
      </c>
    </row>
    <row r="8" spans="1:20" x14ac:dyDescent="0.35">
      <c r="A8" t="s">
        <v>67</v>
      </c>
      <c r="B8" t="s">
        <v>68</v>
      </c>
      <c r="C8" t="s">
        <v>17</v>
      </c>
      <c r="D8" t="s">
        <v>7921</v>
      </c>
      <c r="E8" s="8">
        <v>33298</v>
      </c>
      <c r="F8" s="9">
        <v>53674.62</v>
      </c>
      <c r="G8" s="8">
        <v>3907</v>
      </c>
      <c r="H8" s="8">
        <v>2912</v>
      </c>
      <c r="I8" s="9">
        <v>53008.88</v>
      </c>
      <c r="J8" s="10">
        <f t="shared" si="0"/>
        <v>0.98759674497928429</v>
      </c>
      <c r="K8" s="8">
        <v>1</v>
      </c>
      <c r="L8" s="9">
        <v>3880.78</v>
      </c>
      <c r="M8" s="8">
        <v>10</v>
      </c>
      <c r="N8" s="8">
        <v>4732</v>
      </c>
      <c r="O8" s="8">
        <v>2912</v>
      </c>
      <c r="P8" s="9">
        <v>53674.62</v>
      </c>
      <c r="Q8" s="10">
        <f t="shared" si="1"/>
        <v>1</v>
      </c>
      <c r="R8" s="8">
        <v>0</v>
      </c>
      <c r="S8" s="9">
        <v>4654.58</v>
      </c>
      <c r="T8" s="8">
        <v>10</v>
      </c>
    </row>
    <row r="9" spans="1:20" x14ac:dyDescent="0.35">
      <c r="A9" t="s">
        <v>69</v>
      </c>
      <c r="B9" t="s">
        <v>70</v>
      </c>
      <c r="C9" t="s">
        <v>17</v>
      </c>
      <c r="D9" t="s">
        <v>7921</v>
      </c>
      <c r="E9" s="8">
        <v>14817</v>
      </c>
      <c r="F9" s="9">
        <v>51819.62</v>
      </c>
      <c r="G9" s="8">
        <v>2076</v>
      </c>
      <c r="H9" s="8">
        <v>1190</v>
      </c>
      <c r="I9" s="9">
        <v>44020.62</v>
      </c>
      <c r="J9" s="10">
        <f t="shared" si="0"/>
        <v>0.84949715957006244</v>
      </c>
      <c r="K9" s="8">
        <v>2</v>
      </c>
      <c r="L9" s="9">
        <v>4441.8900000000003</v>
      </c>
      <c r="M9" s="8">
        <v>8</v>
      </c>
      <c r="N9" s="8">
        <v>1713</v>
      </c>
      <c r="O9" s="8">
        <v>1190</v>
      </c>
      <c r="P9" s="9">
        <v>42751.1</v>
      </c>
      <c r="Q9" s="10">
        <f t="shared" si="1"/>
        <v>0.82499833074808337</v>
      </c>
      <c r="R9" s="8">
        <v>2</v>
      </c>
      <c r="S9" s="9">
        <v>3743.65</v>
      </c>
      <c r="T9" s="8">
        <v>8</v>
      </c>
    </row>
    <row r="10" spans="1:20" x14ac:dyDescent="0.35">
      <c r="A10" t="s">
        <v>71</v>
      </c>
      <c r="B10" t="s">
        <v>72</v>
      </c>
      <c r="C10" t="s">
        <v>17</v>
      </c>
      <c r="D10" t="s">
        <v>7921</v>
      </c>
      <c r="E10" s="8">
        <v>17832</v>
      </c>
      <c r="F10" s="9">
        <v>87936.61</v>
      </c>
      <c r="G10" s="8">
        <v>980</v>
      </c>
      <c r="H10" s="8">
        <v>824</v>
      </c>
      <c r="I10" s="9">
        <v>85732.28</v>
      </c>
      <c r="J10" s="10">
        <f t="shared" si="0"/>
        <v>0.97493273848059414</v>
      </c>
      <c r="K10" s="8">
        <v>3</v>
      </c>
      <c r="L10" s="9">
        <v>2054.85</v>
      </c>
      <c r="M10" s="8">
        <v>21</v>
      </c>
      <c r="N10" s="8">
        <v>1157</v>
      </c>
      <c r="O10" s="8">
        <v>824</v>
      </c>
      <c r="P10" s="9">
        <v>86605.14</v>
      </c>
      <c r="Q10" s="10">
        <f t="shared" si="1"/>
        <v>0.98485875223072616</v>
      </c>
      <c r="R10" s="8">
        <v>3</v>
      </c>
      <c r="S10" s="9">
        <v>2454.42</v>
      </c>
      <c r="T10" s="8">
        <v>21</v>
      </c>
    </row>
    <row r="11" spans="1:20" x14ac:dyDescent="0.35">
      <c r="A11" t="s">
        <v>73</v>
      </c>
      <c r="B11" t="s">
        <v>74</v>
      </c>
      <c r="C11" t="s">
        <v>17</v>
      </c>
      <c r="D11" t="s">
        <v>7920</v>
      </c>
      <c r="E11" s="8">
        <v>3475</v>
      </c>
      <c r="F11" s="9">
        <v>22895.14</v>
      </c>
      <c r="G11" s="8">
        <v>499</v>
      </c>
      <c r="H11" s="8">
        <v>575</v>
      </c>
      <c r="I11" s="9">
        <v>22835.84</v>
      </c>
      <c r="J11" s="10">
        <f t="shared" si="0"/>
        <v>0.99740993066650829</v>
      </c>
      <c r="K11" s="8">
        <v>1</v>
      </c>
      <c r="L11" s="9">
        <v>2560.4699999999998</v>
      </c>
      <c r="M11" s="8">
        <v>6</v>
      </c>
      <c r="N11" s="8">
        <v>754</v>
      </c>
      <c r="O11" s="8">
        <v>575</v>
      </c>
      <c r="P11" s="9">
        <v>22895.14</v>
      </c>
      <c r="Q11" s="10">
        <f t="shared" si="1"/>
        <v>1</v>
      </c>
      <c r="R11" s="8">
        <v>0</v>
      </c>
      <c r="S11" s="9">
        <v>3597.34</v>
      </c>
      <c r="T11" s="8">
        <v>6</v>
      </c>
    </row>
    <row r="12" spans="1:20" x14ac:dyDescent="0.35">
      <c r="A12" t="s">
        <v>75</v>
      </c>
      <c r="B12" t="s">
        <v>76</v>
      </c>
      <c r="C12" t="s">
        <v>17</v>
      </c>
      <c r="D12" t="s">
        <v>7920</v>
      </c>
      <c r="E12" s="8">
        <v>1507</v>
      </c>
      <c r="F12" s="9">
        <v>15821.25</v>
      </c>
      <c r="G12" s="8">
        <v>311</v>
      </c>
      <c r="H12" s="8">
        <v>350</v>
      </c>
      <c r="I12" s="9">
        <v>15821.25</v>
      </c>
      <c r="J12" s="10">
        <f t="shared" si="0"/>
        <v>1</v>
      </c>
      <c r="K12" s="8">
        <v>0</v>
      </c>
      <c r="L12" s="9">
        <v>2714.78</v>
      </c>
      <c r="M12" s="8">
        <v>4</v>
      </c>
      <c r="N12" s="8">
        <v>445</v>
      </c>
      <c r="O12" s="8">
        <v>350</v>
      </c>
      <c r="P12" s="9">
        <v>15821.25</v>
      </c>
      <c r="Q12" s="10">
        <f t="shared" si="1"/>
        <v>1</v>
      </c>
      <c r="R12" s="8">
        <v>0</v>
      </c>
      <c r="S12" s="9">
        <v>3565.16</v>
      </c>
      <c r="T12" s="8">
        <v>4</v>
      </c>
    </row>
    <row r="13" spans="1:20" x14ac:dyDescent="0.35">
      <c r="A13" t="s">
        <v>77</v>
      </c>
      <c r="B13" t="s">
        <v>78</v>
      </c>
      <c r="C13" t="s">
        <v>17</v>
      </c>
      <c r="D13" t="s">
        <v>7920</v>
      </c>
      <c r="E13" s="8">
        <v>3576</v>
      </c>
      <c r="F13" s="9">
        <v>24485.27</v>
      </c>
      <c r="G13" s="8">
        <v>436</v>
      </c>
      <c r="H13" s="8">
        <v>518</v>
      </c>
      <c r="I13" s="9">
        <v>24485.27</v>
      </c>
      <c r="J13" s="10">
        <f t="shared" si="0"/>
        <v>1</v>
      </c>
      <c r="K13" s="8">
        <v>0</v>
      </c>
      <c r="L13" s="9">
        <v>2271.61</v>
      </c>
      <c r="M13" s="8">
        <v>7</v>
      </c>
      <c r="N13" s="8">
        <v>634</v>
      </c>
      <c r="O13" s="8">
        <v>518</v>
      </c>
      <c r="P13" s="9">
        <v>24485.27</v>
      </c>
      <c r="Q13" s="10">
        <f t="shared" si="1"/>
        <v>1</v>
      </c>
      <c r="R13" s="8">
        <v>0</v>
      </c>
      <c r="S13" s="9">
        <v>3085.05</v>
      </c>
      <c r="T13" s="8">
        <v>7</v>
      </c>
    </row>
    <row r="14" spans="1:20" x14ac:dyDescent="0.35">
      <c r="A14" t="s">
        <v>79</v>
      </c>
      <c r="B14" t="s">
        <v>80</v>
      </c>
      <c r="C14" t="s">
        <v>17</v>
      </c>
      <c r="D14" t="s">
        <v>7920</v>
      </c>
      <c r="E14" s="8">
        <v>16351</v>
      </c>
      <c r="F14" s="9">
        <v>30087.14</v>
      </c>
      <c r="G14" s="8">
        <v>1489</v>
      </c>
      <c r="H14" s="8">
        <v>1871</v>
      </c>
      <c r="I14" s="9">
        <v>30087.14</v>
      </c>
      <c r="J14" s="10">
        <f t="shared" si="0"/>
        <v>1</v>
      </c>
      <c r="K14" s="8">
        <v>0</v>
      </c>
      <c r="L14" s="9">
        <v>1923.39</v>
      </c>
      <c r="M14" s="8">
        <v>9</v>
      </c>
      <c r="N14" s="8">
        <v>2228</v>
      </c>
      <c r="O14" s="8">
        <v>1871</v>
      </c>
      <c r="P14" s="9">
        <v>30087.14</v>
      </c>
      <c r="Q14" s="10">
        <f t="shared" si="1"/>
        <v>1</v>
      </c>
      <c r="R14" s="8">
        <v>0</v>
      </c>
      <c r="S14" s="9">
        <v>2739.28</v>
      </c>
      <c r="T14" s="8">
        <v>9</v>
      </c>
    </row>
    <row r="15" spans="1:20" x14ac:dyDescent="0.35">
      <c r="A15" t="s">
        <v>81</v>
      </c>
      <c r="B15" t="s">
        <v>82</v>
      </c>
      <c r="C15" t="s">
        <v>17</v>
      </c>
      <c r="D15" t="s">
        <v>7920</v>
      </c>
      <c r="E15" s="8">
        <v>2677</v>
      </c>
      <c r="F15" s="9">
        <v>23280.46</v>
      </c>
      <c r="G15" s="8">
        <v>374</v>
      </c>
      <c r="H15" s="8">
        <v>394</v>
      </c>
      <c r="I15" s="9">
        <v>23280.46</v>
      </c>
      <c r="J15" s="10">
        <f t="shared" si="0"/>
        <v>1</v>
      </c>
      <c r="K15" s="8">
        <v>0</v>
      </c>
      <c r="L15" s="9">
        <v>2487.52</v>
      </c>
      <c r="M15" s="8">
        <v>7</v>
      </c>
      <c r="N15" s="8">
        <v>467</v>
      </c>
      <c r="O15" s="8">
        <v>394</v>
      </c>
      <c r="P15" s="9">
        <v>23280.46</v>
      </c>
      <c r="Q15" s="10">
        <f t="shared" si="1"/>
        <v>1</v>
      </c>
      <c r="R15" s="8">
        <v>0</v>
      </c>
      <c r="S15" s="9">
        <v>2967.56</v>
      </c>
      <c r="T15" s="8">
        <v>7</v>
      </c>
    </row>
    <row r="16" spans="1:20" x14ac:dyDescent="0.35">
      <c r="A16" t="s">
        <v>83</v>
      </c>
      <c r="B16" t="s">
        <v>84</v>
      </c>
      <c r="C16" t="s">
        <v>17</v>
      </c>
      <c r="D16" t="s">
        <v>7920</v>
      </c>
      <c r="E16" s="8">
        <v>19913</v>
      </c>
      <c r="F16" s="9">
        <v>37628.76</v>
      </c>
      <c r="G16" s="8">
        <v>1347</v>
      </c>
      <c r="H16" s="8">
        <v>1805</v>
      </c>
      <c r="I16" s="9">
        <v>37220.6</v>
      </c>
      <c r="J16" s="10">
        <f t="shared" si="0"/>
        <v>0.98915297766920829</v>
      </c>
      <c r="K16" s="8">
        <v>2</v>
      </c>
      <c r="L16" s="9">
        <v>1595.39</v>
      </c>
      <c r="M16" s="8">
        <v>11</v>
      </c>
      <c r="N16" s="8">
        <v>2131</v>
      </c>
      <c r="O16" s="8">
        <v>1805</v>
      </c>
      <c r="P16" s="9">
        <v>37628.76</v>
      </c>
      <c r="Q16" s="10">
        <f t="shared" si="1"/>
        <v>1</v>
      </c>
      <c r="R16" s="8">
        <v>0</v>
      </c>
      <c r="S16" s="9">
        <v>2476</v>
      </c>
      <c r="T16" s="8">
        <v>11</v>
      </c>
    </row>
    <row r="17" spans="1:20" x14ac:dyDescent="0.35">
      <c r="A17" t="s">
        <v>85</v>
      </c>
      <c r="B17" t="s">
        <v>86</v>
      </c>
      <c r="C17" t="s">
        <v>17</v>
      </c>
      <c r="D17" t="s">
        <v>7920</v>
      </c>
      <c r="E17" s="8">
        <v>18024</v>
      </c>
      <c r="F17" s="9">
        <v>30669.86</v>
      </c>
      <c r="G17" s="8">
        <v>1303</v>
      </c>
      <c r="H17" s="8">
        <v>2000</v>
      </c>
      <c r="I17" s="9">
        <v>30669.86</v>
      </c>
      <c r="J17" s="10">
        <f t="shared" si="0"/>
        <v>1</v>
      </c>
      <c r="K17" s="8">
        <v>0</v>
      </c>
      <c r="L17" s="9">
        <v>1573.54</v>
      </c>
      <c r="M17" s="8">
        <v>9</v>
      </c>
      <c r="N17" s="8">
        <v>2356</v>
      </c>
      <c r="O17" s="8">
        <v>2000</v>
      </c>
      <c r="P17" s="9">
        <v>30669.86</v>
      </c>
      <c r="Q17" s="10">
        <f t="shared" si="1"/>
        <v>1</v>
      </c>
      <c r="R17" s="8">
        <v>0</v>
      </c>
      <c r="S17" s="9">
        <v>2648.62</v>
      </c>
      <c r="T17" s="8">
        <v>9</v>
      </c>
    </row>
    <row r="18" spans="1:20" x14ac:dyDescent="0.35">
      <c r="A18" t="s">
        <v>87</v>
      </c>
      <c r="B18" t="s">
        <v>88</v>
      </c>
      <c r="C18" t="s">
        <v>17</v>
      </c>
      <c r="D18" t="s">
        <v>7920</v>
      </c>
      <c r="E18" s="8">
        <v>5772</v>
      </c>
      <c r="F18" s="9">
        <v>16027.98</v>
      </c>
      <c r="G18" s="8">
        <v>879</v>
      </c>
      <c r="H18" s="8">
        <v>1190</v>
      </c>
      <c r="I18" s="9">
        <v>16027.98</v>
      </c>
      <c r="J18" s="10">
        <f t="shared" si="0"/>
        <v>1</v>
      </c>
      <c r="K18" s="8">
        <v>0</v>
      </c>
      <c r="L18" s="9">
        <v>2033.49</v>
      </c>
      <c r="M18" s="8">
        <v>5</v>
      </c>
      <c r="N18" s="8">
        <v>1361</v>
      </c>
      <c r="O18" s="8">
        <v>1190</v>
      </c>
      <c r="P18" s="9">
        <v>16027.98</v>
      </c>
      <c r="Q18" s="10">
        <f t="shared" si="1"/>
        <v>1</v>
      </c>
      <c r="R18" s="8">
        <v>0</v>
      </c>
      <c r="S18" s="9">
        <v>2834.89</v>
      </c>
      <c r="T18" s="8">
        <v>5</v>
      </c>
    </row>
    <row r="19" spans="1:20" x14ac:dyDescent="0.35">
      <c r="A19" t="s">
        <v>89</v>
      </c>
      <c r="B19" t="s">
        <v>90</v>
      </c>
      <c r="C19" t="s">
        <v>17</v>
      </c>
      <c r="D19" t="s">
        <v>7921</v>
      </c>
      <c r="E19" s="8">
        <v>8359</v>
      </c>
      <c r="F19" s="9">
        <v>39890.32</v>
      </c>
      <c r="G19" s="8">
        <v>778</v>
      </c>
      <c r="H19" s="8">
        <v>679</v>
      </c>
      <c r="I19" s="9">
        <v>38148.49</v>
      </c>
      <c r="J19" s="10">
        <f t="shared" si="0"/>
        <v>0.95633451925178836</v>
      </c>
      <c r="K19" s="8">
        <v>2</v>
      </c>
      <c r="L19" s="9">
        <v>2311.5100000000002</v>
      </c>
      <c r="M19" s="8">
        <v>11</v>
      </c>
      <c r="N19" s="8">
        <v>761</v>
      </c>
      <c r="O19" s="8">
        <v>679</v>
      </c>
      <c r="P19" s="9">
        <v>38067.360000000001</v>
      </c>
      <c r="Q19" s="10">
        <f t="shared" si="1"/>
        <v>0.95430069249883187</v>
      </c>
      <c r="R19" s="8">
        <v>2</v>
      </c>
      <c r="S19" s="9">
        <v>2264.86</v>
      </c>
      <c r="T19" s="8">
        <v>11</v>
      </c>
    </row>
    <row r="20" spans="1:20" x14ac:dyDescent="0.35">
      <c r="A20" t="s">
        <v>91</v>
      </c>
      <c r="B20" t="s">
        <v>92</v>
      </c>
      <c r="C20" t="s">
        <v>17</v>
      </c>
      <c r="D20" t="s">
        <v>7922</v>
      </c>
      <c r="E20" s="8">
        <v>6610</v>
      </c>
      <c r="F20" s="9">
        <v>15955.83</v>
      </c>
      <c r="G20" s="8">
        <v>2204</v>
      </c>
      <c r="H20" s="8">
        <v>1341</v>
      </c>
      <c r="I20" s="9">
        <v>15955.83</v>
      </c>
      <c r="J20" s="10">
        <f t="shared" si="0"/>
        <v>1</v>
      </c>
      <c r="K20" s="8">
        <v>0</v>
      </c>
      <c r="L20" s="9">
        <v>3796.06</v>
      </c>
      <c r="M20" s="8">
        <v>5</v>
      </c>
      <c r="N20" s="8">
        <v>1503</v>
      </c>
      <c r="O20" s="8">
        <v>1341</v>
      </c>
      <c r="P20" s="9">
        <v>15366.84</v>
      </c>
      <c r="Q20" s="10">
        <f t="shared" si="1"/>
        <v>0.9630862198957999</v>
      </c>
      <c r="R20" s="8">
        <v>1</v>
      </c>
      <c r="S20" s="9">
        <v>2788.14</v>
      </c>
      <c r="T20" s="8">
        <v>5</v>
      </c>
    </row>
    <row r="21" spans="1:20" x14ac:dyDescent="0.35">
      <c r="A21" t="s">
        <v>93</v>
      </c>
      <c r="B21" t="s">
        <v>94</v>
      </c>
      <c r="C21" t="s">
        <v>17</v>
      </c>
      <c r="D21" t="s">
        <v>7920</v>
      </c>
      <c r="E21" s="8">
        <v>3793</v>
      </c>
      <c r="F21" s="9">
        <v>20201.09</v>
      </c>
      <c r="G21" s="8">
        <v>532</v>
      </c>
      <c r="H21" s="8">
        <v>607</v>
      </c>
      <c r="I21" s="9">
        <v>20201.09</v>
      </c>
      <c r="J21" s="10">
        <f t="shared" si="0"/>
        <v>1</v>
      </c>
      <c r="K21" s="8">
        <v>0</v>
      </c>
      <c r="L21" s="9">
        <v>2217.83</v>
      </c>
      <c r="M21" s="8">
        <v>6</v>
      </c>
      <c r="N21" s="8">
        <v>679</v>
      </c>
      <c r="O21" s="8">
        <v>607</v>
      </c>
      <c r="P21" s="9">
        <v>20201.09</v>
      </c>
      <c r="Q21" s="10">
        <f t="shared" si="1"/>
        <v>1</v>
      </c>
      <c r="R21" s="8">
        <v>0</v>
      </c>
      <c r="S21" s="9">
        <v>2690.77</v>
      </c>
      <c r="T21" s="8">
        <v>6</v>
      </c>
    </row>
    <row r="22" spans="1:20" x14ac:dyDescent="0.35">
      <c r="A22" t="s">
        <v>95</v>
      </c>
      <c r="B22" t="s">
        <v>96</v>
      </c>
      <c r="C22" t="s">
        <v>17</v>
      </c>
      <c r="D22" t="s">
        <v>7920</v>
      </c>
      <c r="E22" s="8">
        <v>9980</v>
      </c>
      <c r="F22" s="9">
        <v>12672.41</v>
      </c>
      <c r="G22" s="8">
        <v>1545</v>
      </c>
      <c r="H22" s="8">
        <v>2527</v>
      </c>
      <c r="I22" s="9">
        <v>12672.41</v>
      </c>
      <c r="J22" s="10">
        <f t="shared" si="0"/>
        <v>1</v>
      </c>
      <c r="K22" s="8">
        <v>0</v>
      </c>
      <c r="L22" s="9">
        <v>1836.99</v>
      </c>
      <c r="M22" s="8">
        <v>4</v>
      </c>
      <c r="N22" s="8">
        <v>2806</v>
      </c>
      <c r="O22" s="8">
        <v>2527</v>
      </c>
      <c r="P22" s="9">
        <v>12672.41</v>
      </c>
      <c r="Q22" s="10">
        <f t="shared" si="1"/>
        <v>1</v>
      </c>
      <c r="R22" s="8">
        <v>0</v>
      </c>
      <c r="S22" s="9">
        <v>2797.71</v>
      </c>
      <c r="T22" s="8">
        <v>4</v>
      </c>
    </row>
    <row r="23" spans="1:20" x14ac:dyDescent="0.35">
      <c r="A23" t="s">
        <v>97</v>
      </c>
      <c r="B23" t="s">
        <v>98</v>
      </c>
      <c r="C23" t="s">
        <v>17</v>
      </c>
      <c r="D23" t="s">
        <v>7921</v>
      </c>
      <c r="E23" s="8">
        <v>7930</v>
      </c>
      <c r="F23" s="9">
        <v>25591.35</v>
      </c>
      <c r="G23" s="8">
        <v>1317</v>
      </c>
      <c r="H23" s="8">
        <v>990</v>
      </c>
      <c r="I23" s="9">
        <v>24171.4</v>
      </c>
      <c r="J23" s="10">
        <f t="shared" si="0"/>
        <v>0.94451445507954845</v>
      </c>
      <c r="K23" s="8">
        <v>2</v>
      </c>
      <c r="L23" s="9">
        <v>2914.65</v>
      </c>
      <c r="M23" s="8">
        <v>7</v>
      </c>
      <c r="N23" s="8">
        <v>1094</v>
      </c>
      <c r="O23" s="8">
        <v>990</v>
      </c>
      <c r="P23" s="9">
        <v>23448.52</v>
      </c>
      <c r="Q23" s="10">
        <f t="shared" si="1"/>
        <v>0.91626741066805784</v>
      </c>
      <c r="R23" s="8">
        <v>2</v>
      </c>
      <c r="S23" s="9">
        <v>2508.02</v>
      </c>
      <c r="T23" s="8">
        <v>7</v>
      </c>
    </row>
    <row r="24" spans="1:20" x14ac:dyDescent="0.35">
      <c r="A24" t="s">
        <v>99</v>
      </c>
      <c r="B24" t="s">
        <v>100</v>
      </c>
      <c r="C24" t="s">
        <v>17</v>
      </c>
      <c r="D24" t="s">
        <v>7920</v>
      </c>
      <c r="E24" s="8">
        <v>12554</v>
      </c>
      <c r="F24" s="9">
        <v>23513.85</v>
      </c>
      <c r="G24" s="8">
        <v>1094</v>
      </c>
      <c r="H24" s="8">
        <v>1703</v>
      </c>
      <c r="I24" s="9">
        <v>23513.85</v>
      </c>
      <c r="J24" s="10">
        <f t="shared" si="0"/>
        <v>1</v>
      </c>
      <c r="K24" s="8">
        <v>0</v>
      </c>
      <c r="L24" s="9">
        <v>1661.76</v>
      </c>
      <c r="M24" s="8">
        <v>7</v>
      </c>
      <c r="N24" s="8">
        <v>1880</v>
      </c>
      <c r="O24" s="8">
        <v>1703</v>
      </c>
      <c r="P24" s="9">
        <v>23513.85</v>
      </c>
      <c r="Q24" s="10">
        <f t="shared" si="1"/>
        <v>1</v>
      </c>
      <c r="R24" s="8">
        <v>0</v>
      </c>
      <c r="S24" s="9">
        <v>2545.08</v>
      </c>
      <c r="T24" s="8">
        <v>7</v>
      </c>
    </row>
    <row r="25" spans="1:20" x14ac:dyDescent="0.35">
      <c r="A25" t="s">
        <v>101</v>
      </c>
      <c r="B25" t="s">
        <v>102</v>
      </c>
      <c r="C25" t="s">
        <v>17</v>
      </c>
      <c r="D25" t="s">
        <v>7920</v>
      </c>
      <c r="E25" s="8">
        <v>31976</v>
      </c>
      <c r="F25" s="9">
        <v>17046.919999999998</v>
      </c>
      <c r="G25" s="8">
        <v>3592</v>
      </c>
      <c r="H25" s="8">
        <v>5981</v>
      </c>
      <c r="I25" s="9">
        <v>17046.919999999998</v>
      </c>
      <c r="J25" s="10">
        <f t="shared" si="0"/>
        <v>1</v>
      </c>
      <c r="K25" s="8">
        <v>0</v>
      </c>
      <c r="L25" s="9">
        <v>1711.66</v>
      </c>
      <c r="M25" s="8">
        <v>5</v>
      </c>
      <c r="N25" s="8">
        <v>6601</v>
      </c>
      <c r="O25" s="8">
        <v>5981</v>
      </c>
      <c r="P25" s="9">
        <v>17046.919999999998</v>
      </c>
      <c r="Q25" s="10">
        <f t="shared" si="1"/>
        <v>1</v>
      </c>
      <c r="R25" s="8">
        <v>0</v>
      </c>
      <c r="S25" s="9">
        <v>2674.14</v>
      </c>
      <c r="T25" s="8">
        <v>5</v>
      </c>
    </row>
    <row r="26" spans="1:20" x14ac:dyDescent="0.35">
      <c r="A26" t="s">
        <v>103</v>
      </c>
      <c r="B26" t="s">
        <v>104</v>
      </c>
      <c r="C26" t="s">
        <v>17</v>
      </c>
      <c r="D26" t="s">
        <v>7920</v>
      </c>
      <c r="E26" s="8">
        <v>12179</v>
      </c>
      <c r="F26" s="9">
        <v>24514.55</v>
      </c>
      <c r="G26" s="8">
        <v>1003</v>
      </c>
      <c r="H26" s="8">
        <v>1582</v>
      </c>
      <c r="I26" s="9">
        <v>24514.55</v>
      </c>
      <c r="J26" s="10">
        <f t="shared" si="0"/>
        <v>1</v>
      </c>
      <c r="K26" s="8">
        <v>0</v>
      </c>
      <c r="L26" s="9">
        <v>1462.59</v>
      </c>
      <c r="M26" s="8">
        <v>8</v>
      </c>
      <c r="N26" s="8">
        <v>1744</v>
      </c>
      <c r="O26" s="8">
        <v>1582</v>
      </c>
      <c r="P26" s="9">
        <v>24514.55</v>
      </c>
      <c r="Q26" s="10">
        <f t="shared" si="1"/>
        <v>1</v>
      </c>
      <c r="R26" s="8">
        <v>0</v>
      </c>
      <c r="S26" s="9">
        <v>2357.5</v>
      </c>
      <c r="T26" s="8">
        <v>8</v>
      </c>
    </row>
    <row r="27" spans="1:20" x14ac:dyDescent="0.35">
      <c r="A27" t="s">
        <v>105</v>
      </c>
      <c r="B27" t="s">
        <v>106</v>
      </c>
      <c r="C27" t="s">
        <v>17</v>
      </c>
      <c r="D27" t="s">
        <v>7920</v>
      </c>
      <c r="E27" s="8">
        <v>11084</v>
      </c>
      <c r="F27" s="9">
        <v>21825.64</v>
      </c>
      <c r="G27" s="8">
        <v>1089</v>
      </c>
      <c r="H27" s="8">
        <v>1616</v>
      </c>
      <c r="I27" s="9">
        <v>21825.64</v>
      </c>
      <c r="J27" s="10">
        <f t="shared" si="0"/>
        <v>1</v>
      </c>
      <c r="K27" s="8">
        <v>0</v>
      </c>
      <c r="L27" s="9">
        <v>1663.56</v>
      </c>
      <c r="M27" s="8">
        <v>7</v>
      </c>
      <c r="N27" s="8">
        <v>1779</v>
      </c>
      <c r="O27" s="8">
        <v>1616</v>
      </c>
      <c r="P27" s="9">
        <v>21825.64</v>
      </c>
      <c r="Q27" s="10">
        <f t="shared" si="1"/>
        <v>1</v>
      </c>
      <c r="R27" s="8">
        <v>0</v>
      </c>
      <c r="S27" s="9">
        <v>2478.77</v>
      </c>
      <c r="T27" s="8">
        <v>7</v>
      </c>
    </row>
    <row r="28" spans="1:20" x14ac:dyDescent="0.35">
      <c r="A28" t="s">
        <v>107</v>
      </c>
      <c r="B28" t="s">
        <v>108</v>
      </c>
      <c r="C28" t="s">
        <v>17</v>
      </c>
      <c r="D28" t="s">
        <v>7921</v>
      </c>
      <c r="E28" s="8">
        <v>49483</v>
      </c>
      <c r="F28" s="9">
        <v>44603.64</v>
      </c>
      <c r="G28" s="8">
        <v>3443</v>
      </c>
      <c r="H28" s="8">
        <v>3486</v>
      </c>
      <c r="I28" s="9">
        <v>39671.22</v>
      </c>
      <c r="J28" s="10">
        <f t="shared" si="0"/>
        <v>0.88941664850671387</v>
      </c>
      <c r="K28" s="8">
        <v>4</v>
      </c>
      <c r="L28" s="9">
        <v>1663.1</v>
      </c>
      <c r="M28" s="8">
        <v>12</v>
      </c>
      <c r="N28" s="8">
        <v>3791</v>
      </c>
      <c r="O28" s="8">
        <v>3486</v>
      </c>
      <c r="P28" s="9">
        <v>42274.44</v>
      </c>
      <c r="Q28" s="10">
        <f t="shared" si="1"/>
        <v>0.94778004665090121</v>
      </c>
      <c r="R28" s="8">
        <v>2</v>
      </c>
      <c r="S28" s="9">
        <v>1926.63</v>
      </c>
      <c r="T28" s="8">
        <v>13</v>
      </c>
    </row>
    <row r="29" spans="1:20" x14ac:dyDescent="0.35">
      <c r="A29" t="s">
        <v>109</v>
      </c>
      <c r="B29" t="s">
        <v>110</v>
      </c>
      <c r="C29" t="s">
        <v>17</v>
      </c>
      <c r="D29" t="s">
        <v>7922</v>
      </c>
      <c r="E29" s="8">
        <v>2144</v>
      </c>
      <c r="F29" s="9">
        <v>15909.81</v>
      </c>
      <c r="G29" s="8">
        <v>644</v>
      </c>
      <c r="H29" s="8">
        <v>420</v>
      </c>
      <c r="I29" s="9">
        <v>14796.71</v>
      </c>
      <c r="J29" s="10">
        <f t="shared" si="0"/>
        <v>0.93003687661889112</v>
      </c>
      <c r="K29" s="8">
        <v>2</v>
      </c>
      <c r="L29" s="9">
        <v>3400.5</v>
      </c>
      <c r="M29" s="8">
        <v>4</v>
      </c>
      <c r="N29" s="8">
        <v>452</v>
      </c>
      <c r="O29" s="8">
        <v>420</v>
      </c>
      <c r="P29" s="9">
        <v>13379.37</v>
      </c>
      <c r="Q29" s="10">
        <f t="shared" si="1"/>
        <v>0.84095096044515938</v>
      </c>
      <c r="R29" s="8">
        <v>2</v>
      </c>
      <c r="S29" s="9">
        <v>2844.42</v>
      </c>
      <c r="T29" s="8">
        <v>3</v>
      </c>
    </row>
    <row r="30" spans="1:20" x14ac:dyDescent="0.35">
      <c r="A30" t="s">
        <v>111</v>
      </c>
      <c r="B30" t="s">
        <v>112</v>
      </c>
      <c r="C30" t="s">
        <v>17</v>
      </c>
      <c r="D30" t="s">
        <v>7920</v>
      </c>
      <c r="E30" s="8">
        <v>2419</v>
      </c>
      <c r="F30" s="9">
        <v>14818.01</v>
      </c>
      <c r="G30" s="8">
        <v>285</v>
      </c>
      <c r="H30" s="8">
        <v>508</v>
      </c>
      <c r="I30" s="9">
        <v>14818.01</v>
      </c>
      <c r="J30" s="10">
        <f t="shared" si="0"/>
        <v>1</v>
      </c>
      <c r="K30" s="8">
        <v>0</v>
      </c>
      <c r="L30" s="9">
        <v>1627.9</v>
      </c>
      <c r="M30" s="8">
        <v>5</v>
      </c>
      <c r="N30" s="8">
        <v>546</v>
      </c>
      <c r="O30" s="8">
        <v>508</v>
      </c>
      <c r="P30" s="9">
        <v>14818.01</v>
      </c>
      <c r="Q30" s="10">
        <f t="shared" si="1"/>
        <v>1</v>
      </c>
      <c r="R30" s="8">
        <v>0</v>
      </c>
      <c r="S30" s="9">
        <v>2587.1799999999998</v>
      </c>
      <c r="T30" s="8">
        <v>5</v>
      </c>
    </row>
    <row r="31" spans="1:20" x14ac:dyDescent="0.35">
      <c r="A31" t="s">
        <v>113</v>
      </c>
      <c r="B31" t="s">
        <v>114</v>
      </c>
      <c r="C31" t="s">
        <v>17</v>
      </c>
      <c r="D31" t="s">
        <v>7921</v>
      </c>
      <c r="E31" s="8">
        <v>8285</v>
      </c>
      <c r="F31" s="9">
        <v>28544.84</v>
      </c>
      <c r="G31" s="8">
        <v>898</v>
      </c>
      <c r="H31" s="8">
        <v>895</v>
      </c>
      <c r="I31" s="9">
        <v>28544.84</v>
      </c>
      <c r="J31" s="10">
        <f t="shared" si="0"/>
        <v>1</v>
      </c>
      <c r="K31" s="8">
        <v>0</v>
      </c>
      <c r="L31" s="9">
        <v>2116.06</v>
      </c>
      <c r="M31" s="8">
        <v>9</v>
      </c>
      <c r="N31" s="8">
        <v>954</v>
      </c>
      <c r="O31" s="8">
        <v>895</v>
      </c>
      <c r="P31" s="9">
        <v>28544.84</v>
      </c>
      <c r="Q31" s="10">
        <f t="shared" si="1"/>
        <v>1</v>
      </c>
      <c r="R31" s="8">
        <v>0</v>
      </c>
      <c r="S31" s="9">
        <v>2231.8200000000002</v>
      </c>
      <c r="T31" s="8">
        <v>9</v>
      </c>
    </row>
    <row r="32" spans="1:20" x14ac:dyDescent="0.35">
      <c r="A32" t="s">
        <v>115</v>
      </c>
      <c r="B32" t="s">
        <v>116</v>
      </c>
      <c r="C32" t="s">
        <v>17</v>
      </c>
      <c r="D32" t="s">
        <v>7921</v>
      </c>
      <c r="E32" s="8">
        <v>5641</v>
      </c>
      <c r="F32" s="9">
        <v>17118.39</v>
      </c>
      <c r="G32" s="8">
        <v>1291</v>
      </c>
      <c r="H32" s="8">
        <v>1015</v>
      </c>
      <c r="I32" s="9">
        <v>17118.39</v>
      </c>
      <c r="J32" s="10">
        <f t="shared" si="0"/>
        <v>1</v>
      </c>
      <c r="K32" s="8">
        <v>0</v>
      </c>
      <c r="L32" s="9">
        <v>2759.77</v>
      </c>
      <c r="M32" s="8">
        <v>5</v>
      </c>
      <c r="N32" s="8">
        <v>1082</v>
      </c>
      <c r="O32" s="8">
        <v>1015</v>
      </c>
      <c r="P32" s="9">
        <v>17118.39</v>
      </c>
      <c r="Q32" s="10">
        <f t="shared" si="1"/>
        <v>1</v>
      </c>
      <c r="R32" s="8">
        <v>0</v>
      </c>
      <c r="S32" s="9">
        <v>2379.23</v>
      </c>
      <c r="T32" s="8">
        <v>5</v>
      </c>
    </row>
    <row r="33" spans="1:20" x14ac:dyDescent="0.35">
      <c r="A33" t="s">
        <v>117</v>
      </c>
      <c r="B33" t="s">
        <v>118</v>
      </c>
      <c r="C33" t="s">
        <v>17</v>
      </c>
      <c r="D33" t="s">
        <v>7921</v>
      </c>
      <c r="E33" s="8">
        <v>4338</v>
      </c>
      <c r="F33" s="9">
        <v>23191.46</v>
      </c>
      <c r="G33" s="8">
        <v>750</v>
      </c>
      <c r="H33" s="8">
        <v>568</v>
      </c>
      <c r="I33" s="9">
        <v>23191.46</v>
      </c>
      <c r="J33" s="10">
        <f t="shared" si="0"/>
        <v>1</v>
      </c>
      <c r="K33" s="8">
        <v>0</v>
      </c>
      <c r="L33" s="9">
        <v>2657.96</v>
      </c>
      <c r="M33" s="8">
        <v>7</v>
      </c>
      <c r="N33" s="8">
        <v>596</v>
      </c>
      <c r="O33" s="8">
        <v>568</v>
      </c>
      <c r="P33" s="9">
        <v>23191.46</v>
      </c>
      <c r="Q33" s="10">
        <f t="shared" si="1"/>
        <v>1</v>
      </c>
      <c r="R33" s="8">
        <v>0</v>
      </c>
      <c r="S33" s="9">
        <v>2163.98</v>
      </c>
      <c r="T33" s="8">
        <v>7</v>
      </c>
    </row>
    <row r="34" spans="1:20" x14ac:dyDescent="0.35">
      <c r="A34" t="s">
        <v>119</v>
      </c>
      <c r="B34" t="s">
        <v>120</v>
      </c>
      <c r="C34" t="s">
        <v>17</v>
      </c>
      <c r="D34" t="s">
        <v>7921</v>
      </c>
      <c r="E34" s="8">
        <v>3976</v>
      </c>
      <c r="F34" s="9">
        <v>20001.72</v>
      </c>
      <c r="G34" s="8">
        <v>598</v>
      </c>
      <c r="H34" s="8">
        <v>603</v>
      </c>
      <c r="I34" s="9">
        <v>17114.150000000001</v>
      </c>
      <c r="J34" s="10">
        <f t="shared" si="0"/>
        <v>0.8556339154832685</v>
      </c>
      <c r="K34" s="8">
        <v>3</v>
      </c>
      <c r="L34" s="9">
        <v>2412.56</v>
      </c>
      <c r="M34" s="8">
        <v>5</v>
      </c>
      <c r="N34" s="8">
        <v>632</v>
      </c>
      <c r="O34" s="8">
        <v>603</v>
      </c>
      <c r="P34" s="9">
        <v>18135.36</v>
      </c>
      <c r="Q34" s="10">
        <f t="shared" si="1"/>
        <v>0.9066900246578794</v>
      </c>
      <c r="R34" s="8">
        <v>2</v>
      </c>
      <c r="S34" s="9">
        <v>2559.2600000000002</v>
      </c>
      <c r="T34" s="8">
        <v>6</v>
      </c>
    </row>
    <row r="35" spans="1:20" x14ac:dyDescent="0.35">
      <c r="A35" t="s">
        <v>121</v>
      </c>
      <c r="B35" t="s">
        <v>122</v>
      </c>
      <c r="C35" t="s">
        <v>17</v>
      </c>
      <c r="D35" t="s">
        <v>7921</v>
      </c>
      <c r="E35" s="8">
        <v>4382</v>
      </c>
      <c r="F35" s="9">
        <v>22834.58</v>
      </c>
      <c r="G35" s="8">
        <v>580</v>
      </c>
      <c r="H35" s="8">
        <v>577</v>
      </c>
      <c r="I35" s="9">
        <v>22360.38</v>
      </c>
      <c r="J35" s="10">
        <f t="shared" si="0"/>
        <v>0.97923325062252076</v>
      </c>
      <c r="K35" s="8">
        <v>1</v>
      </c>
      <c r="L35" s="9">
        <v>2075.02</v>
      </c>
      <c r="M35" s="8">
        <v>7</v>
      </c>
      <c r="N35" s="8">
        <v>601</v>
      </c>
      <c r="O35" s="8">
        <v>577</v>
      </c>
      <c r="P35" s="9">
        <v>22469.81</v>
      </c>
      <c r="Q35" s="10">
        <f t="shared" si="1"/>
        <v>0.98402554371483952</v>
      </c>
      <c r="R35" s="8">
        <v>1</v>
      </c>
      <c r="S35" s="9">
        <v>2137.94</v>
      </c>
      <c r="T35" s="8">
        <v>7</v>
      </c>
    </row>
    <row r="36" spans="1:20" x14ac:dyDescent="0.35">
      <c r="A36" t="s">
        <v>123</v>
      </c>
      <c r="B36" t="s">
        <v>124</v>
      </c>
      <c r="C36" t="s">
        <v>17</v>
      </c>
      <c r="D36" t="s">
        <v>7920</v>
      </c>
      <c r="E36" s="8">
        <v>7267</v>
      </c>
      <c r="F36" s="9">
        <v>22186.36</v>
      </c>
      <c r="G36" s="8">
        <v>677</v>
      </c>
      <c r="H36" s="8">
        <v>973</v>
      </c>
      <c r="I36" s="9">
        <v>22186.36</v>
      </c>
      <c r="J36" s="10">
        <f t="shared" si="0"/>
        <v>1</v>
      </c>
      <c r="K36" s="8">
        <v>0</v>
      </c>
      <c r="L36" s="9">
        <v>1585.7</v>
      </c>
      <c r="M36" s="8">
        <v>7</v>
      </c>
      <c r="N36" s="8">
        <v>1000</v>
      </c>
      <c r="O36" s="8">
        <v>973</v>
      </c>
      <c r="P36" s="9">
        <v>22186.36</v>
      </c>
      <c r="Q36" s="10">
        <f t="shared" si="1"/>
        <v>1</v>
      </c>
      <c r="R36" s="8">
        <v>0</v>
      </c>
      <c r="S36" s="9">
        <v>2177.38</v>
      </c>
      <c r="T36" s="8">
        <v>7</v>
      </c>
    </row>
    <row r="37" spans="1:20" x14ac:dyDescent="0.35">
      <c r="A37" t="s">
        <v>125</v>
      </c>
      <c r="B37" t="s">
        <v>126</v>
      </c>
      <c r="C37" t="s">
        <v>17</v>
      </c>
      <c r="D37" t="s">
        <v>7921</v>
      </c>
      <c r="E37" s="8">
        <v>2733</v>
      </c>
      <c r="F37" s="9">
        <v>10965.48</v>
      </c>
      <c r="G37" s="8">
        <v>830</v>
      </c>
      <c r="H37" s="8">
        <v>739</v>
      </c>
      <c r="I37" s="9">
        <v>10965.48</v>
      </c>
      <c r="J37" s="10">
        <f t="shared" si="0"/>
        <v>1</v>
      </c>
      <c r="K37" s="8">
        <v>0</v>
      </c>
      <c r="L37" s="9">
        <v>2686.5</v>
      </c>
      <c r="M37" s="8">
        <v>4</v>
      </c>
      <c r="N37" s="8">
        <v>758</v>
      </c>
      <c r="O37" s="8">
        <v>739</v>
      </c>
      <c r="P37" s="9">
        <v>10965.48</v>
      </c>
      <c r="Q37" s="10">
        <f t="shared" si="1"/>
        <v>1</v>
      </c>
      <c r="R37" s="8">
        <v>0</v>
      </c>
      <c r="S37" s="9">
        <v>2513.17</v>
      </c>
      <c r="T37" s="8">
        <v>4</v>
      </c>
    </row>
    <row r="38" spans="1:20" x14ac:dyDescent="0.35">
      <c r="A38" t="s">
        <v>127</v>
      </c>
      <c r="B38" t="s">
        <v>128</v>
      </c>
      <c r="C38" t="s">
        <v>17</v>
      </c>
      <c r="D38" t="s">
        <v>7920</v>
      </c>
      <c r="E38" s="8">
        <v>10076</v>
      </c>
      <c r="F38" s="9">
        <v>18327.16</v>
      </c>
      <c r="G38" s="8">
        <v>1223</v>
      </c>
      <c r="H38" s="8">
        <v>1625</v>
      </c>
      <c r="I38" s="9">
        <v>18327.16</v>
      </c>
      <c r="J38" s="10">
        <f t="shared" si="0"/>
        <v>1</v>
      </c>
      <c r="K38" s="8">
        <v>0</v>
      </c>
      <c r="L38" s="9">
        <v>1784.67</v>
      </c>
      <c r="M38" s="8">
        <v>6</v>
      </c>
      <c r="N38" s="8">
        <v>1662</v>
      </c>
      <c r="O38" s="8">
        <v>1625</v>
      </c>
      <c r="P38" s="9">
        <v>18327.16</v>
      </c>
      <c r="Q38" s="10">
        <f t="shared" si="1"/>
        <v>1</v>
      </c>
      <c r="R38" s="8">
        <v>0</v>
      </c>
      <c r="S38" s="9">
        <v>2263.77</v>
      </c>
      <c r="T38" s="8">
        <v>6</v>
      </c>
    </row>
    <row r="39" spans="1:20" x14ac:dyDescent="0.35">
      <c r="A39" t="s">
        <v>129</v>
      </c>
      <c r="B39" t="s">
        <v>130</v>
      </c>
      <c r="C39" t="s">
        <v>17</v>
      </c>
      <c r="D39" t="s">
        <v>7920</v>
      </c>
      <c r="E39" s="8">
        <v>8743</v>
      </c>
      <c r="F39" s="9">
        <v>26172.47</v>
      </c>
      <c r="G39" s="8">
        <v>816</v>
      </c>
      <c r="H39" s="8">
        <v>982</v>
      </c>
      <c r="I39" s="9">
        <v>24963.08</v>
      </c>
      <c r="J39" s="10">
        <f t="shared" si="0"/>
        <v>0.95379152216049923</v>
      </c>
      <c r="K39" s="8">
        <v>4</v>
      </c>
      <c r="L39" s="9">
        <v>1659.43</v>
      </c>
      <c r="M39" s="8">
        <v>8</v>
      </c>
      <c r="N39" s="8">
        <v>998</v>
      </c>
      <c r="O39" s="8">
        <v>982</v>
      </c>
      <c r="P39" s="9">
        <v>25609.68</v>
      </c>
      <c r="Q39" s="10">
        <f t="shared" si="1"/>
        <v>0.97849687094874882</v>
      </c>
      <c r="R39" s="8">
        <v>1</v>
      </c>
      <c r="S39" s="9">
        <v>1861.75</v>
      </c>
      <c r="T39" s="8">
        <v>9</v>
      </c>
    </row>
    <row r="40" spans="1:20" x14ac:dyDescent="0.35">
      <c r="A40" t="s">
        <v>131</v>
      </c>
      <c r="B40" t="s">
        <v>132</v>
      </c>
      <c r="C40" t="s">
        <v>17</v>
      </c>
      <c r="D40" t="s">
        <v>7920</v>
      </c>
      <c r="E40" s="8">
        <v>5757</v>
      </c>
      <c r="F40" s="9">
        <v>17239.2</v>
      </c>
      <c r="G40" s="8">
        <v>601</v>
      </c>
      <c r="H40" s="8">
        <v>979</v>
      </c>
      <c r="I40" s="9">
        <v>17239.2</v>
      </c>
      <c r="J40" s="10">
        <f t="shared" si="0"/>
        <v>1</v>
      </c>
      <c r="K40" s="8">
        <v>0</v>
      </c>
      <c r="L40" s="9">
        <v>1658.57</v>
      </c>
      <c r="M40" s="8">
        <v>6</v>
      </c>
      <c r="N40" s="8">
        <v>993</v>
      </c>
      <c r="O40" s="8">
        <v>979</v>
      </c>
      <c r="P40" s="9">
        <v>17239.2</v>
      </c>
      <c r="Q40" s="10">
        <f t="shared" si="1"/>
        <v>1</v>
      </c>
      <c r="R40" s="8">
        <v>0</v>
      </c>
      <c r="S40" s="9">
        <v>2362.87</v>
      </c>
      <c r="T40" s="8">
        <v>6</v>
      </c>
    </row>
    <row r="41" spans="1:20" x14ac:dyDescent="0.35">
      <c r="A41" t="s">
        <v>133</v>
      </c>
      <c r="B41" t="s">
        <v>134</v>
      </c>
      <c r="C41" t="s">
        <v>17</v>
      </c>
      <c r="D41" t="s">
        <v>7920</v>
      </c>
      <c r="E41" s="8">
        <v>6905</v>
      </c>
      <c r="F41" s="9">
        <v>19453.55</v>
      </c>
      <c r="G41" s="8">
        <v>768</v>
      </c>
      <c r="H41" s="8">
        <v>1036</v>
      </c>
      <c r="I41" s="9">
        <v>19453.55</v>
      </c>
      <c r="J41" s="10">
        <f t="shared" si="0"/>
        <v>1</v>
      </c>
      <c r="K41" s="8">
        <v>0</v>
      </c>
      <c r="L41" s="9">
        <v>1807.98</v>
      </c>
      <c r="M41" s="8">
        <v>7</v>
      </c>
      <c r="N41" s="8">
        <v>1046</v>
      </c>
      <c r="O41" s="8">
        <v>1036</v>
      </c>
      <c r="P41" s="9">
        <v>19453.55</v>
      </c>
      <c r="Q41" s="10">
        <f t="shared" si="1"/>
        <v>1</v>
      </c>
      <c r="R41" s="8">
        <v>0</v>
      </c>
      <c r="S41" s="9">
        <v>2277.9</v>
      </c>
      <c r="T41" s="8">
        <v>7</v>
      </c>
    </row>
    <row r="42" spans="1:20" x14ac:dyDescent="0.35">
      <c r="A42" t="s">
        <v>135</v>
      </c>
      <c r="B42" t="s">
        <v>136</v>
      </c>
      <c r="C42" t="s">
        <v>17</v>
      </c>
      <c r="D42" t="s">
        <v>7921</v>
      </c>
      <c r="E42" s="8">
        <v>3243</v>
      </c>
      <c r="F42" s="9">
        <v>20484.3</v>
      </c>
      <c r="G42" s="8">
        <v>384</v>
      </c>
      <c r="H42" s="8">
        <v>461</v>
      </c>
      <c r="I42" s="9">
        <v>20484.3</v>
      </c>
      <c r="J42" s="10">
        <f t="shared" si="0"/>
        <v>1</v>
      </c>
      <c r="K42" s="8">
        <v>0</v>
      </c>
      <c r="L42" s="9">
        <v>1780.38</v>
      </c>
      <c r="M42" s="8">
        <v>7</v>
      </c>
      <c r="N42" s="8">
        <v>464</v>
      </c>
      <c r="O42" s="8">
        <v>461</v>
      </c>
      <c r="P42" s="9">
        <v>20484.3</v>
      </c>
      <c r="Q42" s="10">
        <f t="shared" si="1"/>
        <v>1</v>
      </c>
      <c r="R42" s="8">
        <v>0</v>
      </c>
      <c r="S42" s="9">
        <v>2083.5700000000002</v>
      </c>
      <c r="T42" s="8">
        <v>7</v>
      </c>
    </row>
    <row r="43" spans="1:20" x14ac:dyDescent="0.35">
      <c r="A43" t="s">
        <v>137</v>
      </c>
      <c r="B43" t="s">
        <v>138</v>
      </c>
      <c r="C43" t="s">
        <v>17</v>
      </c>
      <c r="D43" t="s">
        <v>7920</v>
      </c>
      <c r="E43" s="8">
        <v>9337</v>
      </c>
      <c r="F43" s="9">
        <v>16954.41</v>
      </c>
      <c r="G43" s="8">
        <v>1085</v>
      </c>
      <c r="H43" s="8">
        <v>1599</v>
      </c>
      <c r="I43" s="9">
        <v>16954.41</v>
      </c>
      <c r="J43" s="10">
        <f t="shared" si="0"/>
        <v>1</v>
      </c>
      <c r="K43" s="8">
        <v>0</v>
      </c>
      <c r="L43" s="9">
        <v>1617.07</v>
      </c>
      <c r="M43" s="8">
        <v>6</v>
      </c>
      <c r="N43" s="8">
        <v>1607</v>
      </c>
      <c r="O43" s="8">
        <v>1599</v>
      </c>
      <c r="P43" s="9">
        <v>16954.41</v>
      </c>
      <c r="Q43" s="10">
        <f t="shared" si="1"/>
        <v>1</v>
      </c>
      <c r="R43" s="8">
        <v>0</v>
      </c>
      <c r="S43" s="9">
        <v>2185.7800000000002</v>
      </c>
      <c r="T43" s="8">
        <v>6</v>
      </c>
    </row>
    <row r="44" spans="1:20" x14ac:dyDescent="0.35">
      <c r="A44" t="s">
        <v>139</v>
      </c>
      <c r="B44" t="s">
        <v>140</v>
      </c>
      <c r="C44" t="s">
        <v>17</v>
      </c>
      <c r="D44" t="s">
        <v>7920</v>
      </c>
      <c r="E44" s="8">
        <v>4313</v>
      </c>
      <c r="F44" s="9">
        <v>21308.91</v>
      </c>
      <c r="G44" s="8">
        <v>428</v>
      </c>
      <c r="H44" s="8">
        <v>583</v>
      </c>
      <c r="I44" s="9">
        <v>21308.91</v>
      </c>
      <c r="J44" s="10">
        <f t="shared" si="0"/>
        <v>1</v>
      </c>
      <c r="K44" s="8">
        <v>0</v>
      </c>
      <c r="L44" s="9">
        <v>1678.82</v>
      </c>
      <c r="M44" s="8">
        <v>7</v>
      </c>
      <c r="N44" s="8">
        <v>581</v>
      </c>
      <c r="O44" s="8">
        <v>583</v>
      </c>
      <c r="P44" s="9">
        <v>21308.91</v>
      </c>
      <c r="Q44" s="10">
        <f t="shared" si="1"/>
        <v>1</v>
      </c>
      <c r="R44" s="8">
        <v>0</v>
      </c>
      <c r="S44" s="9">
        <v>2129.41</v>
      </c>
      <c r="T44" s="8">
        <v>7</v>
      </c>
    </row>
    <row r="45" spans="1:20" x14ac:dyDescent="0.35">
      <c r="A45" t="s">
        <v>141</v>
      </c>
      <c r="B45" t="s">
        <v>142</v>
      </c>
      <c r="C45" t="s">
        <v>17</v>
      </c>
      <c r="D45" t="s">
        <v>7920</v>
      </c>
      <c r="E45" s="8">
        <v>10509</v>
      </c>
      <c r="F45" s="9">
        <v>20923.53</v>
      </c>
      <c r="G45" s="8">
        <v>1166</v>
      </c>
      <c r="H45" s="8">
        <v>1440</v>
      </c>
      <c r="I45" s="9">
        <v>20372.02</v>
      </c>
      <c r="J45" s="10">
        <f t="shared" si="0"/>
        <v>0.97364163695131756</v>
      </c>
      <c r="K45" s="8">
        <v>1</v>
      </c>
      <c r="L45" s="9">
        <v>1619.21</v>
      </c>
      <c r="M45" s="8">
        <v>7</v>
      </c>
      <c r="N45" s="8">
        <v>1429</v>
      </c>
      <c r="O45" s="8">
        <v>1440</v>
      </c>
      <c r="P45" s="9">
        <v>20895.650000000001</v>
      </c>
      <c r="Q45" s="10">
        <f t="shared" si="1"/>
        <v>0.99866752885387899</v>
      </c>
      <c r="R45" s="8">
        <v>1</v>
      </c>
      <c r="S45" s="9">
        <v>1962.36</v>
      </c>
      <c r="T45" s="8">
        <v>7</v>
      </c>
    </row>
    <row r="46" spans="1:20" x14ac:dyDescent="0.35">
      <c r="A46" t="s">
        <v>143</v>
      </c>
      <c r="B46" t="s">
        <v>144</v>
      </c>
      <c r="C46" t="s">
        <v>17</v>
      </c>
      <c r="D46" t="s">
        <v>7921</v>
      </c>
      <c r="E46" s="8">
        <v>2529</v>
      </c>
      <c r="F46" s="9">
        <v>13134.32</v>
      </c>
      <c r="G46" s="8">
        <v>587</v>
      </c>
      <c r="H46" s="8">
        <v>550</v>
      </c>
      <c r="I46" s="9">
        <v>13134.32</v>
      </c>
      <c r="J46" s="10">
        <f t="shared" si="0"/>
        <v>1</v>
      </c>
      <c r="K46" s="8">
        <v>0</v>
      </c>
      <c r="L46" s="9">
        <v>2332.39</v>
      </c>
      <c r="M46" s="8">
        <v>4</v>
      </c>
      <c r="N46" s="8">
        <v>543</v>
      </c>
      <c r="O46" s="8">
        <v>550</v>
      </c>
      <c r="P46" s="9">
        <v>13134.32</v>
      </c>
      <c r="Q46" s="10">
        <f t="shared" si="1"/>
        <v>1</v>
      </c>
      <c r="R46" s="8">
        <v>0</v>
      </c>
      <c r="S46" s="9">
        <v>2195.2800000000002</v>
      </c>
      <c r="T46" s="8">
        <v>4</v>
      </c>
    </row>
    <row r="47" spans="1:20" x14ac:dyDescent="0.35">
      <c r="A47" t="s">
        <v>145</v>
      </c>
      <c r="B47" t="s">
        <v>146</v>
      </c>
      <c r="C47" t="s">
        <v>17</v>
      </c>
      <c r="D47" t="s">
        <v>7921</v>
      </c>
      <c r="E47" s="8">
        <v>2993</v>
      </c>
      <c r="F47" s="9">
        <v>20368.310000000001</v>
      </c>
      <c r="G47" s="8">
        <v>342</v>
      </c>
      <c r="H47" s="8">
        <v>416</v>
      </c>
      <c r="I47" s="9">
        <v>20198.18</v>
      </c>
      <c r="J47" s="10">
        <f t="shared" si="0"/>
        <v>0.99164731880062695</v>
      </c>
      <c r="K47" s="8">
        <v>2</v>
      </c>
      <c r="L47" s="9">
        <v>1792.44</v>
      </c>
      <c r="M47" s="8">
        <v>7</v>
      </c>
      <c r="N47" s="8">
        <v>406</v>
      </c>
      <c r="O47" s="8">
        <v>416</v>
      </c>
      <c r="P47" s="9">
        <v>20368.310000000001</v>
      </c>
      <c r="Q47" s="10">
        <f t="shared" si="1"/>
        <v>1</v>
      </c>
      <c r="R47" s="8">
        <v>0</v>
      </c>
      <c r="S47" s="9">
        <v>2043.98</v>
      </c>
      <c r="T47" s="8">
        <v>7</v>
      </c>
    </row>
    <row r="48" spans="1:20" x14ac:dyDescent="0.35">
      <c r="A48" t="s">
        <v>147</v>
      </c>
      <c r="B48" t="s">
        <v>148</v>
      </c>
      <c r="C48" t="s">
        <v>17</v>
      </c>
      <c r="D48" t="s">
        <v>7920</v>
      </c>
      <c r="E48" s="8">
        <v>4003</v>
      </c>
      <c r="F48" s="9">
        <v>11884.97</v>
      </c>
      <c r="G48" s="8">
        <v>655</v>
      </c>
      <c r="H48" s="8">
        <v>949</v>
      </c>
      <c r="I48" s="9">
        <v>11884.97</v>
      </c>
      <c r="J48" s="10">
        <f t="shared" si="0"/>
        <v>1</v>
      </c>
      <c r="K48" s="8">
        <v>0</v>
      </c>
      <c r="L48" s="9">
        <v>1721.18</v>
      </c>
      <c r="M48" s="8">
        <v>4</v>
      </c>
      <c r="N48" s="8">
        <v>924</v>
      </c>
      <c r="O48" s="8">
        <v>949</v>
      </c>
      <c r="P48" s="9">
        <v>11884.97</v>
      </c>
      <c r="Q48" s="10">
        <f t="shared" si="1"/>
        <v>1</v>
      </c>
      <c r="R48" s="8">
        <v>0</v>
      </c>
      <c r="S48" s="9">
        <v>2200.37</v>
      </c>
      <c r="T48" s="8">
        <v>4</v>
      </c>
    </row>
    <row r="49" spans="1:20" x14ac:dyDescent="0.35">
      <c r="A49" t="s">
        <v>149</v>
      </c>
      <c r="B49" t="s">
        <v>150</v>
      </c>
      <c r="C49" t="s">
        <v>17</v>
      </c>
      <c r="D49" t="s">
        <v>7920</v>
      </c>
      <c r="E49" s="8">
        <v>11834</v>
      </c>
      <c r="F49" s="9">
        <v>19322.259999999998</v>
      </c>
      <c r="G49" s="8">
        <v>1267</v>
      </c>
      <c r="H49" s="8">
        <v>1715</v>
      </c>
      <c r="I49" s="9">
        <v>19322.259999999998</v>
      </c>
      <c r="J49" s="10">
        <f t="shared" si="0"/>
        <v>1</v>
      </c>
      <c r="K49" s="8">
        <v>0</v>
      </c>
      <c r="L49" s="9">
        <v>1475.87</v>
      </c>
      <c r="M49" s="8">
        <v>7</v>
      </c>
      <c r="N49" s="8">
        <v>1663</v>
      </c>
      <c r="O49" s="8">
        <v>1715</v>
      </c>
      <c r="P49" s="9">
        <v>19322.259999999998</v>
      </c>
      <c r="Q49" s="10">
        <f t="shared" si="1"/>
        <v>1</v>
      </c>
      <c r="R49" s="8">
        <v>0</v>
      </c>
      <c r="S49" s="9">
        <v>1863.81</v>
      </c>
      <c r="T49" s="8">
        <v>7</v>
      </c>
    </row>
    <row r="50" spans="1:20" x14ac:dyDescent="0.35">
      <c r="A50" t="s">
        <v>151</v>
      </c>
      <c r="B50" t="s">
        <v>152</v>
      </c>
      <c r="C50" t="s">
        <v>17</v>
      </c>
      <c r="D50" t="s">
        <v>7920</v>
      </c>
      <c r="E50" s="8">
        <v>16303</v>
      </c>
      <c r="F50" s="9">
        <v>22363.82</v>
      </c>
      <c r="G50" s="8">
        <v>1410</v>
      </c>
      <c r="H50" s="8">
        <v>2036</v>
      </c>
      <c r="I50" s="9">
        <v>22046.94</v>
      </c>
      <c r="J50" s="10">
        <f t="shared" si="0"/>
        <v>0.98583068545534702</v>
      </c>
      <c r="K50" s="8">
        <v>1</v>
      </c>
      <c r="L50" s="9">
        <v>1422.38</v>
      </c>
      <c r="M50" s="8">
        <v>8</v>
      </c>
      <c r="N50" s="8">
        <v>1968</v>
      </c>
      <c r="O50" s="8">
        <v>2036</v>
      </c>
      <c r="P50" s="9">
        <v>22363.82</v>
      </c>
      <c r="Q50" s="10">
        <f t="shared" si="1"/>
        <v>1</v>
      </c>
      <c r="R50" s="8">
        <v>0</v>
      </c>
      <c r="S50" s="9">
        <v>1869.76</v>
      </c>
      <c r="T50" s="8">
        <v>8</v>
      </c>
    </row>
    <row r="51" spans="1:20" x14ac:dyDescent="0.35">
      <c r="A51" t="s">
        <v>153</v>
      </c>
      <c r="B51" t="s">
        <v>154</v>
      </c>
      <c r="C51" t="s">
        <v>17</v>
      </c>
      <c r="D51" t="s">
        <v>7921</v>
      </c>
      <c r="E51" s="8">
        <v>3397</v>
      </c>
      <c r="F51" s="9">
        <v>16985.759999999998</v>
      </c>
      <c r="G51" s="8">
        <v>512</v>
      </c>
      <c r="H51" s="8">
        <v>545</v>
      </c>
      <c r="I51" s="9">
        <v>16985.759999999998</v>
      </c>
      <c r="J51" s="10">
        <f t="shared" si="0"/>
        <v>1</v>
      </c>
      <c r="K51" s="8">
        <v>0</v>
      </c>
      <c r="L51" s="9">
        <v>2024.9</v>
      </c>
      <c r="M51" s="8">
        <v>6</v>
      </c>
      <c r="N51" s="8">
        <v>514</v>
      </c>
      <c r="O51" s="8">
        <v>545</v>
      </c>
      <c r="P51" s="9">
        <v>16985.759999999998</v>
      </c>
      <c r="Q51" s="10">
        <f t="shared" si="1"/>
        <v>1</v>
      </c>
      <c r="R51" s="8">
        <v>0</v>
      </c>
      <c r="S51" s="9">
        <v>1999.84</v>
      </c>
      <c r="T51" s="8">
        <v>6</v>
      </c>
    </row>
    <row r="52" spans="1:20" x14ac:dyDescent="0.35">
      <c r="A52" t="s">
        <v>155</v>
      </c>
      <c r="B52" t="s">
        <v>156</v>
      </c>
      <c r="C52" t="s">
        <v>17</v>
      </c>
      <c r="D52" t="s">
        <v>7921</v>
      </c>
      <c r="E52" s="8">
        <v>1561</v>
      </c>
      <c r="F52" s="9">
        <v>10252.94</v>
      </c>
      <c r="G52" s="8">
        <v>322</v>
      </c>
      <c r="H52" s="8">
        <v>414</v>
      </c>
      <c r="I52" s="9">
        <v>10252.94</v>
      </c>
      <c r="J52" s="10">
        <f t="shared" si="0"/>
        <v>1</v>
      </c>
      <c r="K52" s="8">
        <v>0</v>
      </c>
      <c r="L52" s="9">
        <v>1758.88</v>
      </c>
      <c r="M52" s="8">
        <v>4</v>
      </c>
      <c r="N52" s="8">
        <v>389</v>
      </c>
      <c r="O52" s="8">
        <v>414</v>
      </c>
      <c r="P52" s="9">
        <v>10252.94</v>
      </c>
      <c r="Q52" s="10">
        <f t="shared" si="1"/>
        <v>1</v>
      </c>
      <c r="R52" s="8">
        <v>0</v>
      </c>
      <c r="S52" s="9">
        <v>2018.98</v>
      </c>
      <c r="T52" s="8">
        <v>4</v>
      </c>
    </row>
    <row r="53" spans="1:20" x14ac:dyDescent="0.35">
      <c r="A53" t="s">
        <v>157</v>
      </c>
      <c r="B53" t="s">
        <v>158</v>
      </c>
      <c r="C53" t="s">
        <v>17</v>
      </c>
      <c r="D53" t="s">
        <v>7921</v>
      </c>
      <c r="E53" s="8">
        <v>4876</v>
      </c>
      <c r="F53" s="9">
        <v>13373.33</v>
      </c>
      <c r="G53" s="8">
        <v>932</v>
      </c>
      <c r="H53" s="8">
        <v>984</v>
      </c>
      <c r="I53" s="9">
        <v>13373.33</v>
      </c>
      <c r="J53" s="10">
        <f t="shared" si="0"/>
        <v>1</v>
      </c>
      <c r="K53" s="8">
        <v>0</v>
      </c>
      <c r="L53" s="9">
        <v>1904.86</v>
      </c>
      <c r="M53" s="8">
        <v>5</v>
      </c>
      <c r="N53" s="8">
        <v>918</v>
      </c>
      <c r="O53" s="8">
        <v>984</v>
      </c>
      <c r="P53" s="9">
        <v>13373.33</v>
      </c>
      <c r="Q53" s="10">
        <f t="shared" si="1"/>
        <v>1</v>
      </c>
      <c r="R53" s="8">
        <v>0</v>
      </c>
      <c r="S53" s="9">
        <v>1881.82</v>
      </c>
      <c r="T53" s="8">
        <v>5</v>
      </c>
    </row>
    <row r="54" spans="1:20" x14ac:dyDescent="0.35">
      <c r="A54" t="s">
        <v>159</v>
      </c>
      <c r="B54" t="s">
        <v>160</v>
      </c>
      <c r="C54" t="s">
        <v>17</v>
      </c>
      <c r="D54" t="s">
        <v>7920</v>
      </c>
      <c r="E54" s="8">
        <v>11679</v>
      </c>
      <c r="F54" s="9">
        <v>19379.32</v>
      </c>
      <c r="G54" s="8">
        <v>1004</v>
      </c>
      <c r="H54" s="8">
        <v>1623</v>
      </c>
      <c r="I54" s="9">
        <v>19379.32</v>
      </c>
      <c r="J54" s="10">
        <f t="shared" si="0"/>
        <v>1</v>
      </c>
      <c r="K54" s="8">
        <v>0</v>
      </c>
      <c r="L54" s="9">
        <v>1320.29</v>
      </c>
      <c r="M54" s="8">
        <v>7</v>
      </c>
      <c r="N54" s="8">
        <v>1513</v>
      </c>
      <c r="O54" s="8">
        <v>1623</v>
      </c>
      <c r="P54" s="9">
        <v>19379.32</v>
      </c>
      <c r="Q54" s="10">
        <f t="shared" si="1"/>
        <v>1</v>
      </c>
      <c r="R54" s="8">
        <v>0</v>
      </c>
      <c r="S54" s="9">
        <v>1827.05</v>
      </c>
      <c r="T54" s="8">
        <v>7</v>
      </c>
    </row>
    <row r="55" spans="1:20" x14ac:dyDescent="0.35">
      <c r="A55" t="s">
        <v>161</v>
      </c>
      <c r="B55" t="s">
        <v>162</v>
      </c>
      <c r="C55" t="s">
        <v>17</v>
      </c>
      <c r="D55" t="s">
        <v>7920</v>
      </c>
      <c r="E55" s="8">
        <v>11460</v>
      </c>
      <c r="F55" s="9">
        <v>18706.71</v>
      </c>
      <c r="G55" s="8">
        <v>1224</v>
      </c>
      <c r="H55" s="8">
        <v>1649</v>
      </c>
      <c r="I55" s="9">
        <v>18706.71</v>
      </c>
      <c r="J55" s="10">
        <f t="shared" si="0"/>
        <v>1</v>
      </c>
      <c r="K55" s="8">
        <v>0</v>
      </c>
      <c r="L55" s="9">
        <v>1507.43</v>
      </c>
      <c r="M55" s="8">
        <v>7</v>
      </c>
      <c r="N55" s="8">
        <v>1536</v>
      </c>
      <c r="O55" s="8">
        <v>1649</v>
      </c>
      <c r="P55" s="9">
        <v>18706.71</v>
      </c>
      <c r="Q55" s="10">
        <f t="shared" si="1"/>
        <v>1</v>
      </c>
      <c r="R55" s="8">
        <v>0</v>
      </c>
      <c r="S55" s="9">
        <v>1812.03</v>
      </c>
      <c r="T55" s="8">
        <v>7</v>
      </c>
    </row>
    <row r="56" spans="1:20" x14ac:dyDescent="0.35">
      <c r="A56" t="s">
        <v>163</v>
      </c>
      <c r="B56" t="s">
        <v>164</v>
      </c>
      <c r="C56" t="s">
        <v>17</v>
      </c>
      <c r="D56" t="s">
        <v>7920</v>
      </c>
      <c r="E56" s="8">
        <v>7757</v>
      </c>
      <c r="F56" s="9">
        <v>22471.67</v>
      </c>
      <c r="G56" s="8">
        <v>631</v>
      </c>
      <c r="H56" s="8">
        <v>925</v>
      </c>
      <c r="I56" s="9">
        <v>22312.33</v>
      </c>
      <c r="J56" s="10">
        <f t="shared" si="0"/>
        <v>0.99290929423580909</v>
      </c>
      <c r="K56" s="8">
        <v>1</v>
      </c>
      <c r="L56" s="9">
        <v>1308.6300000000001</v>
      </c>
      <c r="M56" s="8">
        <v>8</v>
      </c>
      <c r="N56" s="8">
        <v>857</v>
      </c>
      <c r="O56" s="8">
        <v>925</v>
      </c>
      <c r="P56" s="9">
        <v>22471.67</v>
      </c>
      <c r="Q56" s="10">
        <f t="shared" si="1"/>
        <v>1</v>
      </c>
      <c r="R56" s="8">
        <v>0</v>
      </c>
      <c r="S56" s="9">
        <v>1701.34</v>
      </c>
      <c r="T56" s="8">
        <v>8</v>
      </c>
    </row>
    <row r="57" spans="1:20" x14ac:dyDescent="0.35">
      <c r="A57" t="s">
        <v>165</v>
      </c>
      <c r="B57" t="s">
        <v>166</v>
      </c>
      <c r="C57" t="s">
        <v>17</v>
      </c>
      <c r="D57" t="s">
        <v>7920</v>
      </c>
      <c r="E57" s="8">
        <v>7711</v>
      </c>
      <c r="F57" s="9">
        <v>24120.17</v>
      </c>
      <c r="G57" s="8">
        <v>643</v>
      </c>
      <c r="H57" s="8">
        <v>854</v>
      </c>
      <c r="I57" s="9">
        <v>24120.17</v>
      </c>
      <c r="J57" s="10">
        <f t="shared" si="0"/>
        <v>1</v>
      </c>
      <c r="K57" s="8">
        <v>0</v>
      </c>
      <c r="L57" s="9">
        <v>1398.23</v>
      </c>
      <c r="M57" s="8">
        <v>9</v>
      </c>
      <c r="N57" s="8">
        <v>789</v>
      </c>
      <c r="O57" s="8">
        <v>854</v>
      </c>
      <c r="P57" s="9">
        <v>24120.17</v>
      </c>
      <c r="Q57" s="10">
        <f t="shared" si="1"/>
        <v>1</v>
      </c>
      <c r="R57" s="8">
        <v>0</v>
      </c>
      <c r="S57" s="9">
        <v>1670.36</v>
      </c>
      <c r="T57" s="8">
        <v>9</v>
      </c>
    </row>
    <row r="58" spans="1:20" x14ac:dyDescent="0.35">
      <c r="A58" t="s">
        <v>167</v>
      </c>
      <c r="B58" t="s">
        <v>168</v>
      </c>
      <c r="C58" t="s">
        <v>17</v>
      </c>
      <c r="D58" t="s">
        <v>7920</v>
      </c>
      <c r="E58" s="8">
        <v>1853</v>
      </c>
      <c r="F58" s="9">
        <v>11438.78</v>
      </c>
      <c r="G58" s="8">
        <v>204</v>
      </c>
      <c r="H58" s="8">
        <v>429</v>
      </c>
      <c r="I58" s="9">
        <v>11438.78</v>
      </c>
      <c r="J58" s="10">
        <f t="shared" si="0"/>
        <v>1</v>
      </c>
      <c r="K58" s="8">
        <v>0</v>
      </c>
      <c r="L58" s="9">
        <v>1376.22</v>
      </c>
      <c r="M58" s="8">
        <v>4</v>
      </c>
      <c r="N58" s="8">
        <v>392</v>
      </c>
      <c r="O58" s="8">
        <v>429</v>
      </c>
      <c r="P58" s="9">
        <v>11438.78</v>
      </c>
      <c r="Q58" s="10">
        <f t="shared" si="1"/>
        <v>1</v>
      </c>
      <c r="R58" s="8">
        <v>0</v>
      </c>
      <c r="S58" s="9">
        <v>2076.25</v>
      </c>
      <c r="T58" s="8">
        <v>4</v>
      </c>
    </row>
    <row r="59" spans="1:20" x14ac:dyDescent="0.35">
      <c r="A59" t="s">
        <v>169</v>
      </c>
      <c r="B59" t="s">
        <v>170</v>
      </c>
      <c r="C59" t="s">
        <v>17</v>
      </c>
      <c r="D59" t="s">
        <v>7921</v>
      </c>
      <c r="E59" s="8">
        <v>3617</v>
      </c>
      <c r="F59" s="9">
        <v>23503.34</v>
      </c>
      <c r="G59" s="8">
        <v>324</v>
      </c>
      <c r="H59" s="8">
        <v>406</v>
      </c>
      <c r="I59" s="9">
        <v>20475.27</v>
      </c>
      <c r="J59" s="10">
        <f t="shared" si="0"/>
        <v>0.8711642685677865</v>
      </c>
      <c r="K59" s="8">
        <v>6</v>
      </c>
      <c r="L59" s="9">
        <v>1518.51</v>
      </c>
      <c r="M59" s="8">
        <v>8</v>
      </c>
      <c r="N59" s="8">
        <v>370</v>
      </c>
      <c r="O59" s="8">
        <v>406</v>
      </c>
      <c r="P59" s="9">
        <v>20774.18</v>
      </c>
      <c r="Q59" s="10">
        <f t="shared" si="1"/>
        <v>0.88388203548942401</v>
      </c>
      <c r="R59" s="8">
        <v>5</v>
      </c>
      <c r="S59" s="9">
        <v>1674.78</v>
      </c>
      <c r="T59" s="8">
        <v>8</v>
      </c>
    </row>
    <row r="60" spans="1:20" x14ac:dyDescent="0.35">
      <c r="A60" t="s">
        <v>171</v>
      </c>
      <c r="B60" t="s">
        <v>172</v>
      </c>
      <c r="C60" t="s">
        <v>17</v>
      </c>
      <c r="D60" t="s">
        <v>7921</v>
      </c>
      <c r="E60" s="8">
        <v>368</v>
      </c>
      <c r="F60" s="9">
        <v>14567.79</v>
      </c>
      <c r="G60" s="8">
        <v>50</v>
      </c>
      <c r="H60" s="8">
        <v>67</v>
      </c>
      <c r="I60" s="9">
        <v>14567.79</v>
      </c>
      <c r="J60" s="10">
        <f t="shared" si="0"/>
        <v>1</v>
      </c>
      <c r="K60" s="8">
        <v>0</v>
      </c>
      <c r="L60" s="9">
        <v>1595.33</v>
      </c>
      <c r="M60" s="8">
        <v>5</v>
      </c>
      <c r="N60" s="8">
        <v>61</v>
      </c>
      <c r="O60" s="8">
        <v>67</v>
      </c>
      <c r="P60" s="9">
        <v>14567.79</v>
      </c>
      <c r="Q60" s="10">
        <f t="shared" si="1"/>
        <v>1</v>
      </c>
      <c r="R60" s="8">
        <v>0</v>
      </c>
      <c r="S60" s="9">
        <v>1856.6</v>
      </c>
      <c r="T60" s="8">
        <v>5</v>
      </c>
    </row>
    <row r="61" spans="1:20" x14ac:dyDescent="0.35">
      <c r="A61" t="s">
        <v>176</v>
      </c>
      <c r="B61" t="s">
        <v>177</v>
      </c>
      <c r="C61" t="s">
        <v>17</v>
      </c>
      <c r="D61" t="s">
        <v>7922</v>
      </c>
      <c r="E61" s="8">
        <v>2369</v>
      </c>
      <c r="F61" s="9">
        <v>6429.32</v>
      </c>
      <c r="G61" s="8">
        <v>1254</v>
      </c>
      <c r="H61" s="8">
        <v>967</v>
      </c>
      <c r="I61" s="9">
        <v>6429.32</v>
      </c>
      <c r="J61" s="10">
        <f t="shared" si="0"/>
        <v>1</v>
      </c>
      <c r="K61" s="8">
        <v>0</v>
      </c>
      <c r="L61" s="9">
        <v>2547.85</v>
      </c>
      <c r="M61" s="8">
        <v>2</v>
      </c>
      <c r="N61" s="8">
        <v>878</v>
      </c>
      <c r="O61" s="8">
        <v>967</v>
      </c>
      <c r="P61" s="9">
        <v>6429.32</v>
      </c>
      <c r="Q61" s="10">
        <f t="shared" si="1"/>
        <v>1</v>
      </c>
      <c r="R61" s="8">
        <v>0</v>
      </c>
      <c r="S61" s="9">
        <v>1933.95</v>
      </c>
      <c r="T61" s="8">
        <v>2</v>
      </c>
    </row>
    <row r="62" spans="1:20" x14ac:dyDescent="0.35">
      <c r="A62" t="s">
        <v>178</v>
      </c>
      <c r="B62" t="s">
        <v>179</v>
      </c>
      <c r="C62" t="s">
        <v>17</v>
      </c>
      <c r="D62" t="s">
        <v>7920</v>
      </c>
      <c r="E62" s="8">
        <v>6397</v>
      </c>
      <c r="F62" s="9">
        <v>13956.25</v>
      </c>
      <c r="G62" s="8">
        <v>825</v>
      </c>
      <c r="H62" s="8">
        <v>1194</v>
      </c>
      <c r="I62" s="9">
        <v>13956.25</v>
      </c>
      <c r="J62" s="10">
        <f t="shared" si="0"/>
        <v>1</v>
      </c>
      <c r="K62" s="8">
        <v>0</v>
      </c>
      <c r="L62" s="9">
        <v>1635.17</v>
      </c>
      <c r="M62" s="8">
        <v>5</v>
      </c>
      <c r="N62" s="8">
        <v>1076</v>
      </c>
      <c r="O62" s="8">
        <v>1194</v>
      </c>
      <c r="P62" s="9">
        <v>13956.25</v>
      </c>
      <c r="Q62" s="10">
        <f t="shared" si="1"/>
        <v>1</v>
      </c>
      <c r="R62" s="8">
        <v>0</v>
      </c>
      <c r="S62" s="9">
        <v>1963.74</v>
      </c>
      <c r="T62" s="8">
        <v>5</v>
      </c>
    </row>
    <row r="63" spans="1:20" x14ac:dyDescent="0.35">
      <c r="A63" t="s">
        <v>180</v>
      </c>
      <c r="B63" t="s">
        <v>181</v>
      </c>
      <c r="C63" t="s">
        <v>17</v>
      </c>
      <c r="D63" t="s">
        <v>7921</v>
      </c>
      <c r="E63" s="8">
        <v>16067</v>
      </c>
      <c r="F63" s="9">
        <v>27727.41</v>
      </c>
      <c r="G63" s="8">
        <v>1204</v>
      </c>
      <c r="H63" s="8">
        <v>1499</v>
      </c>
      <c r="I63" s="9">
        <v>26957.73</v>
      </c>
      <c r="J63" s="10">
        <f t="shared" si="0"/>
        <v>0.97224118660920722</v>
      </c>
      <c r="K63" s="8">
        <v>2</v>
      </c>
      <c r="L63" s="9">
        <v>1331.71</v>
      </c>
      <c r="M63" s="8">
        <v>10</v>
      </c>
      <c r="N63" s="8">
        <v>1342</v>
      </c>
      <c r="O63" s="8">
        <v>1499</v>
      </c>
      <c r="P63" s="9">
        <v>27195.88</v>
      </c>
      <c r="Q63" s="10">
        <f t="shared" si="1"/>
        <v>0.98083016048018912</v>
      </c>
      <c r="R63" s="8">
        <v>1</v>
      </c>
      <c r="S63" s="9">
        <v>1421.75</v>
      </c>
      <c r="T63" s="8">
        <v>10</v>
      </c>
    </row>
    <row r="64" spans="1:20" x14ac:dyDescent="0.35">
      <c r="A64" t="s">
        <v>182</v>
      </c>
      <c r="B64" t="s">
        <v>183</v>
      </c>
      <c r="C64" t="s">
        <v>17</v>
      </c>
      <c r="D64" t="s">
        <v>7921</v>
      </c>
      <c r="E64" s="8">
        <v>3538</v>
      </c>
      <c r="F64" s="9">
        <v>24742.25</v>
      </c>
      <c r="G64" s="8">
        <v>288</v>
      </c>
      <c r="H64" s="8">
        <v>367</v>
      </c>
      <c r="I64" s="9">
        <v>21049.8</v>
      </c>
      <c r="J64" s="10">
        <f t="shared" si="0"/>
        <v>0.85076337034829086</v>
      </c>
      <c r="K64" s="8">
        <v>5</v>
      </c>
      <c r="L64" s="9">
        <v>1357.57</v>
      </c>
      <c r="M64" s="8">
        <v>8</v>
      </c>
      <c r="N64" s="8">
        <v>326</v>
      </c>
      <c r="O64" s="8">
        <v>367</v>
      </c>
      <c r="P64" s="9">
        <v>21322.54</v>
      </c>
      <c r="Q64" s="10">
        <f t="shared" si="1"/>
        <v>0.86178662005274387</v>
      </c>
      <c r="R64" s="8">
        <v>5</v>
      </c>
      <c r="S64" s="9">
        <v>1649.72</v>
      </c>
      <c r="T64" s="8">
        <v>8</v>
      </c>
    </row>
    <row r="65" spans="1:20" x14ac:dyDescent="0.35">
      <c r="A65" t="s">
        <v>184</v>
      </c>
      <c r="B65" t="s">
        <v>185</v>
      </c>
      <c r="C65" t="s">
        <v>17</v>
      </c>
      <c r="D65" t="s">
        <v>7920</v>
      </c>
      <c r="E65" s="8">
        <v>309</v>
      </c>
      <c r="F65" s="9">
        <v>2262.44</v>
      </c>
      <c r="G65" s="8">
        <v>242</v>
      </c>
      <c r="H65" s="8">
        <v>350</v>
      </c>
      <c r="I65" s="9">
        <v>2262.44</v>
      </c>
      <c r="J65" s="10">
        <f t="shared" si="0"/>
        <v>1</v>
      </c>
      <c r="K65" s="8">
        <v>0</v>
      </c>
      <c r="L65" s="9">
        <v>2148.4</v>
      </c>
      <c r="M65" s="8">
        <v>1</v>
      </c>
      <c r="N65" s="8">
        <v>310</v>
      </c>
      <c r="O65" s="8">
        <v>350</v>
      </c>
      <c r="P65" s="9">
        <v>2262.44</v>
      </c>
      <c r="Q65" s="10">
        <f t="shared" si="1"/>
        <v>1</v>
      </c>
      <c r="R65" s="8">
        <v>0</v>
      </c>
      <c r="S65" s="9">
        <v>2451.52</v>
      </c>
      <c r="T65" s="8">
        <v>1</v>
      </c>
    </row>
    <row r="66" spans="1:20" x14ac:dyDescent="0.35">
      <c r="A66" t="s">
        <v>186</v>
      </c>
      <c r="B66" t="s">
        <v>187</v>
      </c>
      <c r="C66" t="s">
        <v>17</v>
      </c>
      <c r="D66" t="s">
        <v>7921</v>
      </c>
      <c r="E66" s="8">
        <v>5735</v>
      </c>
      <c r="F66" s="9">
        <v>16605.61</v>
      </c>
      <c r="G66" s="8">
        <v>698</v>
      </c>
      <c r="H66" s="8">
        <v>882</v>
      </c>
      <c r="I66" s="9">
        <v>16591.14</v>
      </c>
      <c r="J66" s="10">
        <f t="shared" si="0"/>
        <v>0.99912860774160051</v>
      </c>
      <c r="K66" s="8">
        <v>1</v>
      </c>
      <c r="L66" s="9">
        <v>1658.32</v>
      </c>
      <c r="M66" s="8">
        <v>6</v>
      </c>
      <c r="N66" s="8">
        <v>780</v>
      </c>
      <c r="O66" s="8">
        <v>882</v>
      </c>
      <c r="P66" s="9">
        <v>16605.61</v>
      </c>
      <c r="Q66" s="10">
        <f t="shared" si="1"/>
        <v>1</v>
      </c>
      <c r="R66" s="8">
        <v>0</v>
      </c>
      <c r="S66" s="9">
        <v>1800.59</v>
      </c>
      <c r="T66" s="8">
        <v>6</v>
      </c>
    </row>
    <row r="67" spans="1:20" x14ac:dyDescent="0.35">
      <c r="A67" t="s">
        <v>188</v>
      </c>
      <c r="B67" t="s">
        <v>189</v>
      </c>
      <c r="C67" t="s">
        <v>17</v>
      </c>
      <c r="D67" t="s">
        <v>7921</v>
      </c>
      <c r="E67" s="8">
        <v>11164</v>
      </c>
      <c r="F67" s="9">
        <v>18113.89</v>
      </c>
      <c r="G67" s="8">
        <v>1177</v>
      </c>
      <c r="H67" s="8">
        <v>1571</v>
      </c>
      <c r="I67" s="9">
        <v>18113.89</v>
      </c>
      <c r="J67" s="10">
        <f t="shared" si="0"/>
        <v>1</v>
      </c>
      <c r="K67" s="8">
        <v>0</v>
      </c>
      <c r="L67" s="9">
        <v>1462.48</v>
      </c>
      <c r="M67" s="8">
        <v>7</v>
      </c>
      <c r="N67" s="8">
        <v>1386</v>
      </c>
      <c r="O67" s="8">
        <v>1571</v>
      </c>
      <c r="P67" s="9">
        <v>18113.89</v>
      </c>
      <c r="Q67" s="10">
        <f t="shared" si="1"/>
        <v>1</v>
      </c>
      <c r="R67" s="8">
        <v>0</v>
      </c>
      <c r="S67" s="9">
        <v>1665.95</v>
      </c>
      <c r="T67" s="8">
        <v>7</v>
      </c>
    </row>
    <row r="68" spans="1:20" x14ac:dyDescent="0.35">
      <c r="A68" t="s">
        <v>190</v>
      </c>
      <c r="B68" t="s">
        <v>191</v>
      </c>
      <c r="C68" t="s">
        <v>17</v>
      </c>
      <c r="D68" t="s">
        <v>7920</v>
      </c>
      <c r="E68" s="8">
        <v>5075</v>
      </c>
      <c r="F68" s="9">
        <v>18824.189999999999</v>
      </c>
      <c r="G68" s="8">
        <v>450</v>
      </c>
      <c r="H68" s="8">
        <v>684</v>
      </c>
      <c r="I68" s="9">
        <v>18686.95</v>
      </c>
      <c r="J68" s="10">
        <f t="shared" si="0"/>
        <v>0.99270938085516569</v>
      </c>
      <c r="K68" s="8">
        <v>1</v>
      </c>
      <c r="L68" s="9">
        <v>1384.55</v>
      </c>
      <c r="M68" s="8">
        <v>7</v>
      </c>
      <c r="N68" s="8">
        <v>600</v>
      </c>
      <c r="O68" s="8">
        <v>684</v>
      </c>
      <c r="P68" s="9">
        <v>18824.189999999999</v>
      </c>
      <c r="Q68" s="10">
        <f t="shared" si="1"/>
        <v>1</v>
      </c>
      <c r="R68" s="8">
        <v>0</v>
      </c>
      <c r="S68" s="9">
        <v>1716.66</v>
      </c>
      <c r="T68" s="8">
        <v>7</v>
      </c>
    </row>
    <row r="69" spans="1:20" x14ac:dyDescent="0.35">
      <c r="A69" t="s">
        <v>192</v>
      </c>
      <c r="B69" t="s">
        <v>193</v>
      </c>
      <c r="C69" t="s">
        <v>17</v>
      </c>
      <c r="D69" t="s">
        <v>7920</v>
      </c>
      <c r="E69" s="8">
        <v>22180</v>
      </c>
      <c r="F69" s="9">
        <v>27168.18</v>
      </c>
      <c r="G69" s="8">
        <v>1417</v>
      </c>
      <c r="H69" s="8">
        <v>2070</v>
      </c>
      <c r="I69" s="9">
        <v>27168.18</v>
      </c>
      <c r="J69" s="10">
        <f t="shared" ref="J69:J132" si="2">IF(F69&gt;0,I69/F69,1)</f>
        <v>1</v>
      </c>
      <c r="K69" s="8">
        <v>0</v>
      </c>
      <c r="L69" s="9">
        <v>1222.54</v>
      </c>
      <c r="M69" s="8">
        <v>11</v>
      </c>
      <c r="N69" s="8">
        <v>1816</v>
      </c>
      <c r="O69" s="8">
        <v>2070</v>
      </c>
      <c r="P69" s="9">
        <v>27168.18</v>
      </c>
      <c r="Q69" s="10">
        <f t="shared" ref="Q69:Q132" si="3">IF(F69&gt;0,P69/F69,1)</f>
        <v>1</v>
      </c>
      <c r="R69" s="8">
        <v>0</v>
      </c>
      <c r="S69" s="9">
        <v>1516.51</v>
      </c>
      <c r="T69" s="8">
        <v>11</v>
      </c>
    </row>
    <row r="70" spans="1:20" x14ac:dyDescent="0.35">
      <c r="A70" t="s">
        <v>194</v>
      </c>
      <c r="B70" t="s">
        <v>195</v>
      </c>
      <c r="C70" t="s">
        <v>17</v>
      </c>
      <c r="D70" t="s">
        <v>7920</v>
      </c>
      <c r="E70" s="8">
        <v>1829</v>
      </c>
      <c r="F70" s="9">
        <v>13891.07</v>
      </c>
      <c r="G70" s="8">
        <v>183</v>
      </c>
      <c r="H70" s="8">
        <v>333</v>
      </c>
      <c r="I70" s="9">
        <v>13891.07</v>
      </c>
      <c r="J70" s="10">
        <f t="shared" si="2"/>
        <v>1</v>
      </c>
      <c r="K70" s="8">
        <v>0</v>
      </c>
      <c r="L70" s="9">
        <v>1243.0999999999999</v>
      </c>
      <c r="M70" s="8">
        <v>5</v>
      </c>
      <c r="N70" s="8">
        <v>292</v>
      </c>
      <c r="O70" s="8">
        <v>333</v>
      </c>
      <c r="P70" s="9">
        <v>13891.07</v>
      </c>
      <c r="Q70" s="10">
        <f t="shared" si="3"/>
        <v>1</v>
      </c>
      <c r="R70" s="8">
        <v>0</v>
      </c>
      <c r="S70" s="9">
        <v>1739.8</v>
      </c>
      <c r="T70" s="8">
        <v>5</v>
      </c>
    </row>
    <row r="71" spans="1:20" x14ac:dyDescent="0.35">
      <c r="A71" t="s">
        <v>196</v>
      </c>
      <c r="B71" t="s">
        <v>197</v>
      </c>
      <c r="C71" t="s">
        <v>17</v>
      </c>
      <c r="D71" t="s">
        <v>7920</v>
      </c>
      <c r="E71" s="8">
        <v>4202</v>
      </c>
      <c r="F71" s="9">
        <v>16276.57</v>
      </c>
      <c r="G71" s="8">
        <v>350</v>
      </c>
      <c r="H71" s="8">
        <v>653</v>
      </c>
      <c r="I71" s="9">
        <v>16183.61</v>
      </c>
      <c r="J71" s="10">
        <f t="shared" si="2"/>
        <v>0.99428872299262072</v>
      </c>
      <c r="K71" s="8">
        <v>1</v>
      </c>
      <c r="L71" s="9">
        <v>1021.98</v>
      </c>
      <c r="M71" s="8">
        <v>6</v>
      </c>
      <c r="N71" s="8">
        <v>571</v>
      </c>
      <c r="O71" s="8">
        <v>653</v>
      </c>
      <c r="P71" s="9">
        <v>16276.57</v>
      </c>
      <c r="Q71" s="10">
        <f t="shared" si="3"/>
        <v>1</v>
      </c>
      <c r="R71" s="8">
        <v>0</v>
      </c>
      <c r="S71" s="9">
        <v>1497.26</v>
      </c>
      <c r="T71" s="8">
        <v>6</v>
      </c>
    </row>
    <row r="72" spans="1:20" x14ac:dyDescent="0.35">
      <c r="A72" t="s">
        <v>198</v>
      </c>
      <c r="B72" t="s">
        <v>199</v>
      </c>
      <c r="C72" t="s">
        <v>17</v>
      </c>
      <c r="D72" t="s">
        <v>7921</v>
      </c>
      <c r="E72" s="8">
        <v>9112</v>
      </c>
      <c r="F72" s="9">
        <v>15414.84</v>
      </c>
      <c r="G72" s="8">
        <v>1110</v>
      </c>
      <c r="H72" s="8">
        <v>1491</v>
      </c>
      <c r="I72" s="9">
        <v>15414.84</v>
      </c>
      <c r="J72" s="10">
        <f t="shared" si="2"/>
        <v>1</v>
      </c>
      <c r="K72" s="8">
        <v>0</v>
      </c>
      <c r="L72" s="9">
        <v>1451.04</v>
      </c>
      <c r="M72" s="8">
        <v>6</v>
      </c>
      <c r="N72" s="8">
        <v>1301</v>
      </c>
      <c r="O72" s="8">
        <v>1491</v>
      </c>
      <c r="P72" s="9">
        <v>15414.84</v>
      </c>
      <c r="Q72" s="10">
        <f t="shared" si="3"/>
        <v>1</v>
      </c>
      <c r="R72" s="8">
        <v>0</v>
      </c>
      <c r="S72" s="9">
        <v>1643.9</v>
      </c>
      <c r="T72" s="8">
        <v>6</v>
      </c>
    </row>
    <row r="73" spans="1:20" x14ac:dyDescent="0.35">
      <c r="A73" t="s">
        <v>200</v>
      </c>
      <c r="B73" t="s">
        <v>201</v>
      </c>
      <c r="C73" t="s">
        <v>17</v>
      </c>
      <c r="D73" t="s">
        <v>7920</v>
      </c>
      <c r="E73" s="8">
        <v>15306</v>
      </c>
      <c r="F73" s="9">
        <v>19315.03</v>
      </c>
      <c r="G73" s="8">
        <v>1104</v>
      </c>
      <c r="H73" s="8">
        <v>1985</v>
      </c>
      <c r="I73" s="9">
        <v>19315.03</v>
      </c>
      <c r="J73" s="10">
        <f t="shared" si="2"/>
        <v>1</v>
      </c>
      <c r="K73" s="8">
        <v>0</v>
      </c>
      <c r="L73" s="9">
        <v>1114.99</v>
      </c>
      <c r="M73" s="8">
        <v>7</v>
      </c>
      <c r="N73" s="8">
        <v>1720</v>
      </c>
      <c r="O73" s="8">
        <v>1985</v>
      </c>
      <c r="P73" s="9">
        <v>19315.03</v>
      </c>
      <c r="Q73" s="10">
        <f t="shared" si="3"/>
        <v>1</v>
      </c>
      <c r="R73" s="8">
        <v>0</v>
      </c>
      <c r="S73" s="9">
        <v>1581.4</v>
      </c>
      <c r="T73" s="8">
        <v>7</v>
      </c>
    </row>
    <row r="74" spans="1:20" x14ac:dyDescent="0.35">
      <c r="A74" t="s">
        <v>202</v>
      </c>
      <c r="B74" t="s">
        <v>203</v>
      </c>
      <c r="C74" t="s">
        <v>17</v>
      </c>
      <c r="D74" t="s">
        <v>7921</v>
      </c>
      <c r="E74" s="8">
        <v>2826</v>
      </c>
      <c r="F74" s="9">
        <v>8774.02</v>
      </c>
      <c r="G74" s="8">
        <v>786</v>
      </c>
      <c r="H74" s="8">
        <v>803</v>
      </c>
      <c r="I74" s="9">
        <v>8774.02</v>
      </c>
      <c r="J74" s="10">
        <f t="shared" si="2"/>
        <v>1</v>
      </c>
      <c r="K74" s="8">
        <v>0</v>
      </c>
      <c r="L74" s="9">
        <v>2187.5700000000002</v>
      </c>
      <c r="M74" s="8">
        <v>3</v>
      </c>
      <c r="N74" s="8">
        <v>693</v>
      </c>
      <c r="O74" s="8">
        <v>803</v>
      </c>
      <c r="P74" s="9">
        <v>8774.02</v>
      </c>
      <c r="Q74" s="10">
        <f t="shared" si="3"/>
        <v>1</v>
      </c>
      <c r="R74" s="8">
        <v>0</v>
      </c>
      <c r="S74" s="9">
        <v>2014.32</v>
      </c>
      <c r="T74" s="8">
        <v>3</v>
      </c>
    </row>
    <row r="75" spans="1:20" x14ac:dyDescent="0.35">
      <c r="A75" t="s">
        <v>204</v>
      </c>
      <c r="B75" t="s">
        <v>205</v>
      </c>
      <c r="C75" t="s">
        <v>17</v>
      </c>
      <c r="D75" t="s">
        <v>7921</v>
      </c>
      <c r="E75" s="8">
        <v>956</v>
      </c>
      <c r="F75" s="9">
        <v>9231.2800000000007</v>
      </c>
      <c r="G75" s="8">
        <v>229</v>
      </c>
      <c r="H75" s="8">
        <v>257</v>
      </c>
      <c r="I75" s="9">
        <v>9231.2800000000007</v>
      </c>
      <c r="J75" s="10">
        <f t="shared" si="2"/>
        <v>1</v>
      </c>
      <c r="K75" s="8">
        <v>0</v>
      </c>
      <c r="L75" s="9">
        <v>1967.68</v>
      </c>
      <c r="M75" s="8">
        <v>4</v>
      </c>
      <c r="N75" s="8">
        <v>220</v>
      </c>
      <c r="O75" s="8">
        <v>257</v>
      </c>
      <c r="P75" s="9">
        <v>9231.2800000000007</v>
      </c>
      <c r="Q75" s="10">
        <f t="shared" si="3"/>
        <v>1</v>
      </c>
      <c r="R75" s="8">
        <v>0</v>
      </c>
      <c r="S75" s="9">
        <v>1921.33</v>
      </c>
      <c r="T75" s="8">
        <v>4</v>
      </c>
    </row>
    <row r="76" spans="1:20" x14ac:dyDescent="0.35">
      <c r="A76" t="s">
        <v>206</v>
      </c>
      <c r="B76" t="s">
        <v>207</v>
      </c>
      <c r="C76" t="s">
        <v>17</v>
      </c>
      <c r="D76" t="s">
        <v>7921</v>
      </c>
      <c r="E76" s="8">
        <v>2768</v>
      </c>
      <c r="F76" s="9">
        <v>13503.25</v>
      </c>
      <c r="G76" s="8">
        <v>393</v>
      </c>
      <c r="H76" s="8">
        <v>506</v>
      </c>
      <c r="I76" s="9">
        <v>12225.12</v>
      </c>
      <c r="J76" s="10">
        <f t="shared" si="2"/>
        <v>0.90534649065965611</v>
      </c>
      <c r="K76" s="8">
        <v>1</v>
      </c>
      <c r="L76" s="9">
        <v>1706.26</v>
      </c>
      <c r="M76" s="8">
        <v>5</v>
      </c>
      <c r="N76" s="8">
        <v>432</v>
      </c>
      <c r="O76" s="8">
        <v>506</v>
      </c>
      <c r="P76" s="9">
        <v>12415.38</v>
      </c>
      <c r="Q76" s="10">
        <f t="shared" si="3"/>
        <v>0.91943643197008118</v>
      </c>
      <c r="R76" s="8">
        <v>1</v>
      </c>
      <c r="S76" s="9">
        <v>1794.25</v>
      </c>
      <c r="T76" s="8">
        <v>5</v>
      </c>
    </row>
    <row r="77" spans="1:20" x14ac:dyDescent="0.35">
      <c r="A77" t="s">
        <v>208</v>
      </c>
      <c r="B77" t="s">
        <v>209</v>
      </c>
      <c r="C77" t="s">
        <v>17</v>
      </c>
      <c r="D77" t="s">
        <v>7921</v>
      </c>
      <c r="E77" s="8">
        <v>19628</v>
      </c>
      <c r="F77" s="9">
        <v>22412.48</v>
      </c>
      <c r="G77" s="8">
        <v>1879</v>
      </c>
      <c r="H77" s="8">
        <v>2147</v>
      </c>
      <c r="I77" s="9">
        <v>22412.48</v>
      </c>
      <c r="J77" s="10">
        <f t="shared" si="2"/>
        <v>1</v>
      </c>
      <c r="K77" s="8">
        <v>0</v>
      </c>
      <c r="L77" s="9">
        <v>1506.49</v>
      </c>
      <c r="M77" s="8">
        <v>9</v>
      </c>
      <c r="N77" s="8">
        <v>1821</v>
      </c>
      <c r="O77" s="8">
        <v>2147</v>
      </c>
      <c r="P77" s="9">
        <v>22412.48</v>
      </c>
      <c r="Q77" s="10">
        <f t="shared" si="3"/>
        <v>1</v>
      </c>
      <c r="R77" s="8">
        <v>0</v>
      </c>
      <c r="S77" s="9">
        <v>1466.75</v>
      </c>
      <c r="T77" s="8">
        <v>9</v>
      </c>
    </row>
    <row r="78" spans="1:20" x14ac:dyDescent="0.35">
      <c r="A78" t="s">
        <v>210</v>
      </c>
      <c r="B78" t="s">
        <v>211</v>
      </c>
      <c r="C78" t="s">
        <v>17</v>
      </c>
      <c r="D78" t="s">
        <v>7920</v>
      </c>
      <c r="E78" s="8">
        <v>5364</v>
      </c>
      <c r="F78" s="9">
        <v>7377.98</v>
      </c>
      <c r="G78" s="8">
        <v>1201</v>
      </c>
      <c r="H78" s="8">
        <v>1778</v>
      </c>
      <c r="I78" s="9">
        <v>7377.98</v>
      </c>
      <c r="J78" s="10">
        <f t="shared" si="2"/>
        <v>1</v>
      </c>
      <c r="K78" s="8">
        <v>0</v>
      </c>
      <c r="L78" s="9">
        <v>1494.01</v>
      </c>
      <c r="M78" s="8">
        <v>3</v>
      </c>
      <c r="N78" s="8">
        <v>1505</v>
      </c>
      <c r="O78" s="8">
        <v>1778</v>
      </c>
      <c r="P78" s="9">
        <v>7377.98</v>
      </c>
      <c r="Q78" s="10">
        <f t="shared" si="3"/>
        <v>1</v>
      </c>
      <c r="R78" s="8">
        <v>0</v>
      </c>
      <c r="S78" s="9">
        <v>1744.89</v>
      </c>
      <c r="T78" s="8">
        <v>3</v>
      </c>
    </row>
    <row r="79" spans="1:20" x14ac:dyDescent="0.35">
      <c r="A79" t="s">
        <v>212</v>
      </c>
      <c r="B79" t="s">
        <v>213</v>
      </c>
      <c r="C79" t="s">
        <v>17</v>
      </c>
      <c r="D79" t="s">
        <v>7920</v>
      </c>
      <c r="E79" s="8">
        <v>16444</v>
      </c>
      <c r="F79" s="9">
        <v>8161.72</v>
      </c>
      <c r="G79" s="8">
        <v>2357</v>
      </c>
      <c r="H79" s="8">
        <v>4884</v>
      </c>
      <c r="I79" s="9">
        <v>8161.72</v>
      </c>
      <c r="J79" s="10">
        <f t="shared" si="2"/>
        <v>1</v>
      </c>
      <c r="K79" s="8">
        <v>0</v>
      </c>
      <c r="L79" s="9">
        <v>1202.07</v>
      </c>
      <c r="M79" s="8">
        <v>3</v>
      </c>
      <c r="N79" s="8">
        <v>4097</v>
      </c>
      <c r="O79" s="8">
        <v>4884</v>
      </c>
      <c r="P79" s="9">
        <v>8161.72</v>
      </c>
      <c r="Q79" s="10">
        <f t="shared" si="3"/>
        <v>1</v>
      </c>
      <c r="R79" s="8">
        <v>0</v>
      </c>
      <c r="S79" s="9">
        <v>1720.25</v>
      </c>
      <c r="T79" s="8">
        <v>3</v>
      </c>
    </row>
    <row r="80" spans="1:20" x14ac:dyDescent="0.35">
      <c r="A80" t="s">
        <v>214</v>
      </c>
      <c r="B80" t="s">
        <v>215</v>
      </c>
      <c r="C80" t="s">
        <v>17</v>
      </c>
      <c r="D80" t="s">
        <v>7920</v>
      </c>
      <c r="E80" s="8">
        <v>10566</v>
      </c>
      <c r="F80" s="9">
        <v>19909.48</v>
      </c>
      <c r="G80" s="8">
        <v>776</v>
      </c>
      <c r="H80" s="8">
        <v>1286</v>
      </c>
      <c r="I80" s="9">
        <v>19387.53</v>
      </c>
      <c r="J80" s="10">
        <f t="shared" si="2"/>
        <v>0.97378384568557286</v>
      </c>
      <c r="K80" s="8">
        <v>2</v>
      </c>
      <c r="L80" s="9">
        <v>1066.49</v>
      </c>
      <c r="M80" s="8">
        <v>8</v>
      </c>
      <c r="N80" s="8">
        <v>1078</v>
      </c>
      <c r="O80" s="8">
        <v>1286</v>
      </c>
      <c r="P80" s="9">
        <v>19909.48</v>
      </c>
      <c r="Q80" s="10">
        <f t="shared" si="3"/>
        <v>1</v>
      </c>
      <c r="R80" s="8">
        <v>0</v>
      </c>
      <c r="S80" s="9">
        <v>1395.91</v>
      </c>
      <c r="T80" s="8">
        <v>8</v>
      </c>
    </row>
    <row r="81" spans="1:20" x14ac:dyDescent="0.35">
      <c r="A81" t="s">
        <v>216</v>
      </c>
      <c r="B81" t="s">
        <v>217</v>
      </c>
      <c r="C81" t="s">
        <v>17</v>
      </c>
      <c r="D81" t="s">
        <v>7920</v>
      </c>
      <c r="E81" s="8">
        <v>8166</v>
      </c>
      <c r="F81" s="9">
        <v>19406.169999999998</v>
      </c>
      <c r="G81" s="8">
        <v>624</v>
      </c>
      <c r="H81" s="8">
        <v>1019</v>
      </c>
      <c r="I81" s="9">
        <v>19406.169999999998</v>
      </c>
      <c r="J81" s="10">
        <f t="shared" si="2"/>
        <v>1</v>
      </c>
      <c r="K81" s="8">
        <v>0</v>
      </c>
      <c r="L81" s="9">
        <v>1141.18</v>
      </c>
      <c r="M81" s="8">
        <v>8</v>
      </c>
      <c r="N81" s="8">
        <v>854</v>
      </c>
      <c r="O81" s="8">
        <v>1019</v>
      </c>
      <c r="P81" s="9">
        <v>19406.169999999998</v>
      </c>
      <c r="Q81" s="10">
        <f t="shared" si="3"/>
        <v>1</v>
      </c>
      <c r="R81" s="8">
        <v>0</v>
      </c>
      <c r="S81" s="9">
        <v>1467.7</v>
      </c>
      <c r="T81" s="8">
        <v>8</v>
      </c>
    </row>
    <row r="82" spans="1:20" x14ac:dyDescent="0.35">
      <c r="A82" t="s">
        <v>218</v>
      </c>
      <c r="B82" t="s">
        <v>219</v>
      </c>
      <c r="C82" t="s">
        <v>17</v>
      </c>
      <c r="D82" t="s">
        <v>7921</v>
      </c>
      <c r="E82" s="8">
        <v>1060</v>
      </c>
      <c r="F82" s="9">
        <v>6437.66</v>
      </c>
      <c r="G82" s="8">
        <v>320</v>
      </c>
      <c r="H82" s="8">
        <v>398</v>
      </c>
      <c r="I82" s="9">
        <v>6437.66</v>
      </c>
      <c r="J82" s="10">
        <f t="shared" si="2"/>
        <v>1</v>
      </c>
      <c r="K82" s="8">
        <v>0</v>
      </c>
      <c r="L82" s="9">
        <v>1652.61</v>
      </c>
      <c r="M82" s="8">
        <v>2</v>
      </c>
      <c r="N82" s="8">
        <v>333</v>
      </c>
      <c r="O82" s="8">
        <v>398</v>
      </c>
      <c r="P82" s="9">
        <v>6437.66</v>
      </c>
      <c r="Q82" s="10">
        <f t="shared" si="3"/>
        <v>1</v>
      </c>
      <c r="R82" s="8">
        <v>0</v>
      </c>
      <c r="S82" s="9">
        <v>1696.34</v>
      </c>
      <c r="T82" s="8">
        <v>2</v>
      </c>
    </row>
    <row r="83" spans="1:20" x14ac:dyDescent="0.35">
      <c r="A83" t="s">
        <v>220</v>
      </c>
      <c r="B83" t="s">
        <v>221</v>
      </c>
      <c r="C83" t="s">
        <v>17</v>
      </c>
      <c r="D83" t="s">
        <v>7921</v>
      </c>
      <c r="E83" s="8">
        <v>2294</v>
      </c>
      <c r="F83" s="9">
        <v>11644.14</v>
      </c>
      <c r="G83" s="8">
        <v>338</v>
      </c>
      <c r="H83" s="8">
        <v>476</v>
      </c>
      <c r="I83" s="9">
        <v>11644.14</v>
      </c>
      <c r="J83" s="10">
        <f t="shared" si="2"/>
        <v>1</v>
      </c>
      <c r="K83" s="8">
        <v>0</v>
      </c>
      <c r="L83" s="9">
        <v>1423.86</v>
      </c>
      <c r="M83" s="8">
        <v>5</v>
      </c>
      <c r="N83" s="8">
        <v>397</v>
      </c>
      <c r="O83" s="8">
        <v>476</v>
      </c>
      <c r="P83" s="9">
        <v>11644.14</v>
      </c>
      <c r="Q83" s="10">
        <f t="shared" si="3"/>
        <v>1</v>
      </c>
      <c r="R83" s="8">
        <v>0</v>
      </c>
      <c r="S83" s="9">
        <v>1603.54</v>
      </c>
      <c r="T83" s="8">
        <v>5</v>
      </c>
    </row>
    <row r="84" spans="1:20" x14ac:dyDescent="0.35">
      <c r="A84" t="s">
        <v>222</v>
      </c>
      <c r="B84" t="s">
        <v>223</v>
      </c>
      <c r="C84" t="s">
        <v>17</v>
      </c>
      <c r="D84" t="s">
        <v>7921</v>
      </c>
      <c r="E84" s="8">
        <v>9251</v>
      </c>
      <c r="F84" s="9">
        <v>16671.78</v>
      </c>
      <c r="G84" s="8">
        <v>957</v>
      </c>
      <c r="H84" s="8">
        <v>1337</v>
      </c>
      <c r="I84" s="9">
        <v>16671.78</v>
      </c>
      <c r="J84" s="10">
        <f t="shared" si="2"/>
        <v>1</v>
      </c>
      <c r="K84" s="8">
        <v>0</v>
      </c>
      <c r="L84" s="9">
        <v>1320.76</v>
      </c>
      <c r="M84" s="8">
        <v>7</v>
      </c>
      <c r="N84" s="8">
        <v>1115</v>
      </c>
      <c r="O84" s="8">
        <v>1337</v>
      </c>
      <c r="P84" s="9">
        <v>16671.78</v>
      </c>
      <c r="Q84" s="10">
        <f t="shared" si="3"/>
        <v>1</v>
      </c>
      <c r="R84" s="8">
        <v>0</v>
      </c>
      <c r="S84" s="9">
        <v>1491.6</v>
      </c>
      <c r="T84" s="8">
        <v>7</v>
      </c>
    </row>
    <row r="85" spans="1:20" x14ac:dyDescent="0.35">
      <c r="A85" t="s">
        <v>226</v>
      </c>
      <c r="B85" t="s">
        <v>227</v>
      </c>
      <c r="C85" t="s">
        <v>17</v>
      </c>
      <c r="D85" t="s">
        <v>7920</v>
      </c>
      <c r="E85" s="8">
        <v>10032</v>
      </c>
      <c r="F85" s="9">
        <v>16298.94</v>
      </c>
      <c r="G85" s="8">
        <v>778</v>
      </c>
      <c r="H85" s="8">
        <v>1476</v>
      </c>
      <c r="I85" s="9">
        <v>16298.94</v>
      </c>
      <c r="J85" s="10">
        <f t="shared" si="2"/>
        <v>1</v>
      </c>
      <c r="K85" s="8">
        <v>0</v>
      </c>
      <c r="L85" s="9">
        <v>1073.58</v>
      </c>
      <c r="M85" s="8">
        <v>7</v>
      </c>
      <c r="N85" s="8">
        <v>1225</v>
      </c>
      <c r="O85" s="8">
        <v>1476</v>
      </c>
      <c r="P85" s="9">
        <v>16298.94</v>
      </c>
      <c r="Q85" s="10">
        <f t="shared" si="3"/>
        <v>1</v>
      </c>
      <c r="R85" s="8">
        <v>0</v>
      </c>
      <c r="S85" s="9">
        <v>1509.32</v>
      </c>
      <c r="T85" s="8">
        <v>7</v>
      </c>
    </row>
    <row r="86" spans="1:20" x14ac:dyDescent="0.35">
      <c r="A86" t="s">
        <v>228</v>
      </c>
      <c r="B86" t="s">
        <v>229</v>
      </c>
      <c r="C86" t="s">
        <v>17</v>
      </c>
      <c r="D86" t="s">
        <v>7920</v>
      </c>
      <c r="E86" s="8">
        <v>3841</v>
      </c>
      <c r="F86" s="9">
        <v>14307.47</v>
      </c>
      <c r="G86" s="8">
        <v>397</v>
      </c>
      <c r="H86" s="8">
        <v>644</v>
      </c>
      <c r="I86" s="9">
        <v>14307.47</v>
      </c>
      <c r="J86" s="10">
        <f t="shared" si="2"/>
        <v>1</v>
      </c>
      <c r="K86" s="8">
        <v>0</v>
      </c>
      <c r="L86" s="9">
        <v>1244.27</v>
      </c>
      <c r="M86" s="8">
        <v>6</v>
      </c>
      <c r="N86" s="8">
        <v>534</v>
      </c>
      <c r="O86" s="8">
        <v>644</v>
      </c>
      <c r="P86" s="9">
        <v>14307.47</v>
      </c>
      <c r="Q86" s="10">
        <f t="shared" si="3"/>
        <v>1</v>
      </c>
      <c r="R86" s="8">
        <v>0</v>
      </c>
      <c r="S86" s="9">
        <v>1550.46</v>
      </c>
      <c r="T86" s="8">
        <v>6</v>
      </c>
    </row>
    <row r="87" spans="1:20" x14ac:dyDescent="0.35">
      <c r="A87" t="s">
        <v>230</v>
      </c>
      <c r="B87" t="s">
        <v>231</v>
      </c>
      <c r="C87" t="s">
        <v>17</v>
      </c>
      <c r="D87" t="s">
        <v>7921</v>
      </c>
      <c r="E87" s="8">
        <v>1856</v>
      </c>
      <c r="F87" s="9">
        <v>11770.06</v>
      </c>
      <c r="G87" s="8">
        <v>306</v>
      </c>
      <c r="H87" s="8">
        <v>377</v>
      </c>
      <c r="I87" s="9">
        <v>11770.06</v>
      </c>
      <c r="J87" s="10">
        <f t="shared" si="2"/>
        <v>1</v>
      </c>
      <c r="K87" s="8">
        <v>0</v>
      </c>
      <c r="L87" s="9">
        <v>1587.71</v>
      </c>
      <c r="M87" s="8">
        <v>5</v>
      </c>
      <c r="N87" s="8">
        <v>311</v>
      </c>
      <c r="O87" s="8">
        <v>377</v>
      </c>
      <c r="P87" s="9">
        <v>11770.06</v>
      </c>
      <c r="Q87" s="10">
        <f t="shared" si="3"/>
        <v>1</v>
      </c>
      <c r="R87" s="8">
        <v>0</v>
      </c>
      <c r="S87" s="9">
        <v>1602.93</v>
      </c>
      <c r="T87" s="8">
        <v>5</v>
      </c>
    </row>
    <row r="88" spans="1:20" x14ac:dyDescent="0.35">
      <c r="A88" t="s">
        <v>232</v>
      </c>
      <c r="B88" t="s">
        <v>233</v>
      </c>
      <c r="C88" t="s">
        <v>17</v>
      </c>
      <c r="D88" t="s">
        <v>7920</v>
      </c>
      <c r="E88" s="8">
        <v>4689</v>
      </c>
      <c r="F88" s="9">
        <v>22566.98</v>
      </c>
      <c r="G88" s="8">
        <v>316</v>
      </c>
      <c r="H88" s="8">
        <v>493</v>
      </c>
      <c r="I88" s="9">
        <v>20757.38</v>
      </c>
      <c r="J88" s="10">
        <f t="shared" si="2"/>
        <v>0.91981204396866578</v>
      </c>
      <c r="K88" s="8">
        <v>4</v>
      </c>
      <c r="L88" s="9">
        <v>1069.6300000000001</v>
      </c>
      <c r="M88" s="8">
        <v>9</v>
      </c>
      <c r="N88" s="8">
        <v>405</v>
      </c>
      <c r="O88" s="8">
        <v>493</v>
      </c>
      <c r="P88" s="9">
        <v>21185.72</v>
      </c>
      <c r="Q88" s="10">
        <f t="shared" si="3"/>
        <v>0.93879287348152041</v>
      </c>
      <c r="R88" s="8">
        <v>4</v>
      </c>
      <c r="S88" s="9">
        <v>1297.4000000000001</v>
      </c>
      <c r="T88" s="8">
        <v>9</v>
      </c>
    </row>
    <row r="89" spans="1:20" x14ac:dyDescent="0.35">
      <c r="A89" t="s">
        <v>234</v>
      </c>
      <c r="B89" t="s">
        <v>235</v>
      </c>
      <c r="C89" t="s">
        <v>17</v>
      </c>
      <c r="D89" t="s">
        <v>7921</v>
      </c>
      <c r="E89" s="8">
        <v>1081</v>
      </c>
      <c r="F89" s="9">
        <v>8905.07</v>
      </c>
      <c r="G89" s="8">
        <v>275</v>
      </c>
      <c r="H89" s="8">
        <v>288</v>
      </c>
      <c r="I89" s="9">
        <v>8905.07</v>
      </c>
      <c r="J89" s="10">
        <f t="shared" si="2"/>
        <v>1</v>
      </c>
      <c r="K89" s="8">
        <v>0</v>
      </c>
      <c r="L89" s="9">
        <v>1893.15</v>
      </c>
      <c r="M89" s="8">
        <v>4</v>
      </c>
      <c r="N89" s="8">
        <v>237</v>
      </c>
      <c r="O89" s="8">
        <v>288</v>
      </c>
      <c r="P89" s="9">
        <v>8905.07</v>
      </c>
      <c r="Q89" s="10">
        <f t="shared" si="3"/>
        <v>1</v>
      </c>
      <c r="R89" s="8">
        <v>0</v>
      </c>
      <c r="S89" s="9">
        <v>1705.33</v>
      </c>
      <c r="T89" s="8">
        <v>4</v>
      </c>
    </row>
    <row r="90" spans="1:20" x14ac:dyDescent="0.35">
      <c r="A90" t="s">
        <v>236</v>
      </c>
      <c r="B90" t="s">
        <v>237</v>
      </c>
      <c r="C90" t="s">
        <v>17</v>
      </c>
      <c r="D90" t="s">
        <v>7922</v>
      </c>
      <c r="E90" s="8">
        <v>3017</v>
      </c>
      <c r="F90" s="9">
        <v>7662.77</v>
      </c>
      <c r="G90" s="8">
        <v>1175</v>
      </c>
      <c r="H90" s="8">
        <v>933</v>
      </c>
      <c r="I90" s="9">
        <v>7662.77</v>
      </c>
      <c r="J90" s="10">
        <f t="shared" si="2"/>
        <v>1</v>
      </c>
      <c r="K90" s="8">
        <v>0</v>
      </c>
      <c r="L90" s="9">
        <v>2544.5</v>
      </c>
      <c r="M90" s="8">
        <v>3</v>
      </c>
      <c r="N90" s="8">
        <v>765</v>
      </c>
      <c r="O90" s="8">
        <v>933</v>
      </c>
      <c r="P90" s="9">
        <v>7662.77</v>
      </c>
      <c r="Q90" s="10">
        <f t="shared" si="3"/>
        <v>1</v>
      </c>
      <c r="R90" s="8">
        <v>0</v>
      </c>
      <c r="S90" s="9">
        <v>1919.69</v>
      </c>
      <c r="T90" s="8">
        <v>3</v>
      </c>
    </row>
    <row r="91" spans="1:20" x14ac:dyDescent="0.35">
      <c r="A91" t="s">
        <v>238</v>
      </c>
      <c r="B91" t="s">
        <v>239</v>
      </c>
      <c r="C91" t="s">
        <v>17</v>
      </c>
      <c r="D91" t="s">
        <v>7921</v>
      </c>
      <c r="E91" s="8">
        <v>324</v>
      </c>
      <c r="F91" s="9">
        <v>1751.65</v>
      </c>
      <c r="G91" s="8">
        <v>400</v>
      </c>
      <c r="H91" s="8">
        <v>438</v>
      </c>
      <c r="I91" s="9">
        <v>1751.65</v>
      </c>
      <c r="J91" s="10">
        <f t="shared" si="2"/>
        <v>1</v>
      </c>
      <c r="K91" s="8">
        <v>0</v>
      </c>
      <c r="L91" s="9">
        <v>1703.66</v>
      </c>
      <c r="M91" s="8">
        <v>1</v>
      </c>
      <c r="N91" s="8">
        <v>359</v>
      </c>
      <c r="O91" s="8">
        <v>438</v>
      </c>
      <c r="P91" s="9">
        <v>1751.65</v>
      </c>
      <c r="Q91" s="10">
        <f t="shared" si="3"/>
        <v>1</v>
      </c>
      <c r="R91" s="8">
        <v>0</v>
      </c>
      <c r="S91" s="9">
        <v>1570.67</v>
      </c>
      <c r="T91" s="8">
        <v>1</v>
      </c>
    </row>
    <row r="92" spans="1:20" x14ac:dyDescent="0.35">
      <c r="A92" t="s">
        <v>240</v>
      </c>
      <c r="B92" t="s">
        <v>241</v>
      </c>
      <c r="C92" t="s">
        <v>17</v>
      </c>
      <c r="D92" t="s">
        <v>7920</v>
      </c>
      <c r="E92" s="8">
        <v>9847</v>
      </c>
      <c r="F92" s="9">
        <v>16083.57</v>
      </c>
      <c r="G92" s="8">
        <v>709</v>
      </c>
      <c r="H92" s="8">
        <v>1447</v>
      </c>
      <c r="I92" s="9">
        <v>16083.57</v>
      </c>
      <c r="J92" s="10">
        <f t="shared" si="2"/>
        <v>1</v>
      </c>
      <c r="K92" s="8">
        <v>0</v>
      </c>
      <c r="L92" s="9">
        <v>957.35</v>
      </c>
      <c r="M92" s="8">
        <v>7</v>
      </c>
      <c r="N92" s="8">
        <v>1183</v>
      </c>
      <c r="O92" s="8">
        <v>1447</v>
      </c>
      <c r="P92" s="9">
        <v>16083.57</v>
      </c>
      <c r="Q92" s="10">
        <f t="shared" si="3"/>
        <v>1</v>
      </c>
      <c r="R92" s="8">
        <v>0</v>
      </c>
      <c r="S92" s="9">
        <v>1421.87</v>
      </c>
      <c r="T92" s="8">
        <v>7</v>
      </c>
    </row>
    <row r="93" spans="1:20" x14ac:dyDescent="0.35">
      <c r="A93" t="s">
        <v>242</v>
      </c>
      <c r="B93" t="s">
        <v>243</v>
      </c>
      <c r="C93" t="s">
        <v>17</v>
      </c>
      <c r="D93" t="s">
        <v>7921</v>
      </c>
      <c r="E93" s="8">
        <v>1824</v>
      </c>
      <c r="F93" s="9">
        <v>7898.08</v>
      </c>
      <c r="G93" s="8">
        <v>485</v>
      </c>
      <c r="H93" s="8">
        <v>539</v>
      </c>
      <c r="I93" s="9">
        <v>7898.08</v>
      </c>
      <c r="J93" s="10">
        <f t="shared" si="2"/>
        <v>1</v>
      </c>
      <c r="K93" s="8">
        <v>0</v>
      </c>
      <c r="L93" s="9">
        <v>1633.15</v>
      </c>
      <c r="M93" s="8">
        <v>3</v>
      </c>
      <c r="N93" s="8">
        <v>435</v>
      </c>
      <c r="O93" s="8">
        <v>539</v>
      </c>
      <c r="P93" s="9">
        <v>7898.08</v>
      </c>
      <c r="Q93" s="10">
        <f t="shared" si="3"/>
        <v>1</v>
      </c>
      <c r="R93" s="8">
        <v>0</v>
      </c>
      <c r="S93" s="9">
        <v>1503.24</v>
      </c>
      <c r="T93" s="8">
        <v>3</v>
      </c>
    </row>
    <row r="94" spans="1:20" x14ac:dyDescent="0.35">
      <c r="A94" t="s">
        <v>244</v>
      </c>
      <c r="B94" t="s">
        <v>245</v>
      </c>
      <c r="C94" t="s">
        <v>17</v>
      </c>
      <c r="D94" t="s">
        <v>7920</v>
      </c>
      <c r="E94" s="8">
        <v>5168</v>
      </c>
      <c r="F94" s="9">
        <v>6321.83</v>
      </c>
      <c r="G94" s="8">
        <v>1023</v>
      </c>
      <c r="H94" s="8">
        <v>1899</v>
      </c>
      <c r="I94" s="9">
        <v>6321.83</v>
      </c>
      <c r="J94" s="10">
        <f t="shared" si="2"/>
        <v>1</v>
      </c>
      <c r="K94" s="8">
        <v>0</v>
      </c>
      <c r="L94" s="9">
        <v>1309.1500000000001</v>
      </c>
      <c r="M94" s="8">
        <v>2</v>
      </c>
      <c r="N94" s="8">
        <v>1527</v>
      </c>
      <c r="O94" s="8">
        <v>1899</v>
      </c>
      <c r="P94" s="9">
        <v>6321.83</v>
      </c>
      <c r="Q94" s="10">
        <f t="shared" si="3"/>
        <v>1</v>
      </c>
      <c r="R94" s="8">
        <v>0</v>
      </c>
      <c r="S94" s="9">
        <v>1679.07</v>
      </c>
      <c r="T94" s="8">
        <v>2</v>
      </c>
    </row>
    <row r="95" spans="1:20" x14ac:dyDescent="0.35">
      <c r="A95" t="s">
        <v>246</v>
      </c>
      <c r="B95" t="s">
        <v>247</v>
      </c>
      <c r="C95" t="s">
        <v>17</v>
      </c>
      <c r="D95" t="s">
        <v>7920</v>
      </c>
      <c r="E95" s="8">
        <v>22746</v>
      </c>
      <c r="F95" s="9">
        <v>11515.55</v>
      </c>
      <c r="G95" s="8">
        <v>2079</v>
      </c>
      <c r="H95" s="8">
        <v>4572</v>
      </c>
      <c r="I95" s="9">
        <v>11515.55</v>
      </c>
      <c r="J95" s="10">
        <f t="shared" si="2"/>
        <v>1</v>
      </c>
      <c r="K95" s="8">
        <v>0</v>
      </c>
      <c r="L95" s="9">
        <v>1027.6500000000001</v>
      </c>
      <c r="M95" s="8">
        <v>5</v>
      </c>
      <c r="N95" s="8">
        <v>3663</v>
      </c>
      <c r="O95" s="8">
        <v>4572</v>
      </c>
      <c r="P95" s="9">
        <v>11515.55</v>
      </c>
      <c r="Q95" s="10">
        <f t="shared" si="3"/>
        <v>1</v>
      </c>
      <c r="R95" s="8">
        <v>0</v>
      </c>
      <c r="S95" s="9">
        <v>1508.8</v>
      </c>
      <c r="T95" s="8">
        <v>5</v>
      </c>
    </row>
    <row r="96" spans="1:20" x14ac:dyDescent="0.35">
      <c r="A96" t="s">
        <v>248</v>
      </c>
      <c r="B96" t="s">
        <v>249</v>
      </c>
      <c r="C96" t="s">
        <v>17</v>
      </c>
      <c r="D96" t="s">
        <v>7920</v>
      </c>
      <c r="E96" s="8">
        <v>985</v>
      </c>
      <c r="F96" s="9">
        <v>10034.370000000001</v>
      </c>
      <c r="G96" s="8">
        <v>115</v>
      </c>
      <c r="H96" s="8">
        <v>228</v>
      </c>
      <c r="I96" s="9">
        <v>10034.370000000001</v>
      </c>
      <c r="J96" s="10">
        <f t="shared" si="2"/>
        <v>1</v>
      </c>
      <c r="K96" s="8">
        <v>0</v>
      </c>
      <c r="L96" s="9">
        <v>1139.18</v>
      </c>
      <c r="M96" s="8">
        <v>4</v>
      </c>
      <c r="N96" s="8">
        <v>182</v>
      </c>
      <c r="O96" s="8">
        <v>228</v>
      </c>
      <c r="P96" s="9">
        <v>10034.370000000001</v>
      </c>
      <c r="Q96" s="10">
        <f t="shared" si="3"/>
        <v>1</v>
      </c>
      <c r="R96" s="8">
        <v>0</v>
      </c>
      <c r="S96" s="9">
        <v>1496.75</v>
      </c>
      <c r="T96" s="8">
        <v>4</v>
      </c>
    </row>
    <row r="97" spans="1:20" x14ac:dyDescent="0.35">
      <c r="A97" t="s">
        <v>250</v>
      </c>
      <c r="B97" t="s">
        <v>251</v>
      </c>
      <c r="C97" t="s">
        <v>17</v>
      </c>
      <c r="D97" t="s">
        <v>7921</v>
      </c>
      <c r="E97" s="8">
        <v>2030</v>
      </c>
      <c r="F97" s="9">
        <v>11891.44</v>
      </c>
      <c r="G97" s="8">
        <v>348</v>
      </c>
      <c r="H97" s="8">
        <v>394</v>
      </c>
      <c r="I97" s="9">
        <v>11124.06</v>
      </c>
      <c r="J97" s="10">
        <f t="shared" si="2"/>
        <v>0.93546786596072462</v>
      </c>
      <c r="K97" s="8">
        <v>2</v>
      </c>
      <c r="L97" s="9">
        <v>1578.98</v>
      </c>
      <c r="M97" s="8">
        <v>5</v>
      </c>
      <c r="N97" s="8">
        <v>315</v>
      </c>
      <c r="O97" s="8">
        <v>394</v>
      </c>
      <c r="P97" s="9">
        <v>10930.75</v>
      </c>
      <c r="Q97" s="10">
        <f t="shared" si="3"/>
        <v>0.91921163458756883</v>
      </c>
      <c r="R97" s="8">
        <v>3</v>
      </c>
      <c r="S97" s="9">
        <v>1373.89</v>
      </c>
      <c r="T97" s="8">
        <v>5</v>
      </c>
    </row>
    <row r="98" spans="1:20" x14ac:dyDescent="0.35">
      <c r="A98" t="s">
        <v>252</v>
      </c>
      <c r="B98" t="s">
        <v>253</v>
      </c>
      <c r="C98" t="s">
        <v>17</v>
      </c>
      <c r="D98" t="s">
        <v>7922</v>
      </c>
      <c r="E98" s="8">
        <v>5190</v>
      </c>
      <c r="F98" s="9">
        <v>11644.43</v>
      </c>
      <c r="G98" s="8">
        <v>1140</v>
      </c>
      <c r="H98" s="8">
        <v>1029</v>
      </c>
      <c r="I98" s="9">
        <v>11339.3</v>
      </c>
      <c r="J98" s="10">
        <f t="shared" si="2"/>
        <v>0.97379605528136615</v>
      </c>
      <c r="K98" s="8">
        <v>1</v>
      </c>
      <c r="L98" s="9">
        <v>2149.5100000000002</v>
      </c>
      <c r="M98" s="8">
        <v>5</v>
      </c>
      <c r="N98" s="8">
        <v>821</v>
      </c>
      <c r="O98" s="8">
        <v>1029</v>
      </c>
      <c r="P98" s="9">
        <v>10625.83</v>
      </c>
      <c r="Q98" s="10">
        <f t="shared" si="3"/>
        <v>0.9125247006508691</v>
      </c>
      <c r="R98" s="8">
        <v>2</v>
      </c>
      <c r="S98" s="9">
        <v>1739.01</v>
      </c>
      <c r="T98" s="8">
        <v>4</v>
      </c>
    </row>
    <row r="99" spans="1:20" x14ac:dyDescent="0.35">
      <c r="A99" t="s">
        <v>254</v>
      </c>
      <c r="B99" t="s">
        <v>255</v>
      </c>
      <c r="C99" t="s">
        <v>17</v>
      </c>
      <c r="D99" t="s">
        <v>7920</v>
      </c>
      <c r="E99" s="8">
        <v>12717</v>
      </c>
      <c r="F99" s="9">
        <v>10365.16</v>
      </c>
      <c r="G99" s="8">
        <v>1787</v>
      </c>
      <c r="H99" s="8">
        <v>2830</v>
      </c>
      <c r="I99" s="9">
        <v>10365.16</v>
      </c>
      <c r="J99" s="10">
        <f t="shared" si="2"/>
        <v>1</v>
      </c>
      <c r="K99" s="8">
        <v>0</v>
      </c>
      <c r="L99" s="9">
        <v>1283.69</v>
      </c>
      <c r="M99" s="8">
        <v>4</v>
      </c>
      <c r="N99" s="8">
        <v>2260</v>
      </c>
      <c r="O99" s="8">
        <v>2830</v>
      </c>
      <c r="P99" s="9">
        <v>10365.16</v>
      </c>
      <c r="Q99" s="10">
        <f t="shared" si="3"/>
        <v>1</v>
      </c>
      <c r="R99" s="8">
        <v>0</v>
      </c>
      <c r="S99" s="9">
        <v>1515.01</v>
      </c>
      <c r="T99" s="8">
        <v>4</v>
      </c>
    </row>
    <row r="100" spans="1:20" x14ac:dyDescent="0.35">
      <c r="A100" t="s">
        <v>256</v>
      </c>
      <c r="B100" t="s">
        <v>257</v>
      </c>
      <c r="C100" t="s">
        <v>17</v>
      </c>
      <c r="D100" t="s">
        <v>7922</v>
      </c>
      <c r="E100" s="8">
        <v>88</v>
      </c>
      <c r="F100" s="9">
        <v>407.69</v>
      </c>
      <c r="G100" s="8">
        <v>571</v>
      </c>
      <c r="H100" s="8">
        <v>498</v>
      </c>
      <c r="I100" s="9">
        <v>407.69</v>
      </c>
      <c r="J100" s="10">
        <f t="shared" si="2"/>
        <v>1</v>
      </c>
      <c r="K100" s="8">
        <v>0</v>
      </c>
      <c r="L100" s="9">
        <v>2413.9699999999998</v>
      </c>
      <c r="M100" s="8">
        <v>0</v>
      </c>
      <c r="N100" s="8">
        <v>398</v>
      </c>
      <c r="O100" s="8">
        <v>498</v>
      </c>
      <c r="P100" s="9">
        <v>407.69</v>
      </c>
      <c r="Q100" s="10">
        <f t="shared" si="3"/>
        <v>1</v>
      </c>
      <c r="R100" s="8">
        <v>0</v>
      </c>
      <c r="S100" s="9">
        <v>1930.29</v>
      </c>
      <c r="T100" s="8">
        <v>0</v>
      </c>
    </row>
    <row r="101" spans="1:20" x14ac:dyDescent="0.35">
      <c r="A101" t="s">
        <v>258</v>
      </c>
      <c r="B101" t="s">
        <v>259</v>
      </c>
      <c r="C101" t="s">
        <v>17</v>
      </c>
      <c r="D101" t="s">
        <v>7920</v>
      </c>
      <c r="E101" s="8">
        <v>5355</v>
      </c>
      <c r="F101" s="9">
        <v>6509.63</v>
      </c>
      <c r="G101" s="8">
        <v>1002</v>
      </c>
      <c r="H101" s="8">
        <v>1892</v>
      </c>
      <c r="I101" s="9">
        <v>6509.63</v>
      </c>
      <c r="J101" s="10">
        <f t="shared" si="2"/>
        <v>1</v>
      </c>
      <c r="K101" s="8">
        <v>0</v>
      </c>
      <c r="L101" s="9">
        <v>1237.45</v>
      </c>
      <c r="M101" s="8">
        <v>3</v>
      </c>
      <c r="N101" s="8">
        <v>1505</v>
      </c>
      <c r="O101" s="8">
        <v>1892</v>
      </c>
      <c r="P101" s="9">
        <v>6509.63</v>
      </c>
      <c r="Q101" s="10">
        <f t="shared" si="3"/>
        <v>1</v>
      </c>
      <c r="R101" s="8">
        <v>0</v>
      </c>
      <c r="S101" s="9">
        <v>1604.33</v>
      </c>
      <c r="T101" s="8">
        <v>3</v>
      </c>
    </row>
    <row r="102" spans="1:20" x14ac:dyDescent="0.35">
      <c r="A102" t="s">
        <v>260</v>
      </c>
      <c r="B102" t="s">
        <v>261</v>
      </c>
      <c r="C102" t="s">
        <v>17</v>
      </c>
      <c r="D102" t="s">
        <v>7920</v>
      </c>
      <c r="E102" s="8">
        <v>9064</v>
      </c>
      <c r="F102" s="9">
        <v>17786.400000000001</v>
      </c>
      <c r="G102" s="8">
        <v>722</v>
      </c>
      <c r="H102" s="8">
        <v>1170</v>
      </c>
      <c r="I102" s="9">
        <v>17786.400000000001</v>
      </c>
      <c r="J102" s="10">
        <f t="shared" si="2"/>
        <v>1</v>
      </c>
      <c r="K102" s="8">
        <v>0</v>
      </c>
      <c r="L102" s="9">
        <v>1127.32</v>
      </c>
      <c r="M102" s="8">
        <v>8</v>
      </c>
      <c r="N102" s="8">
        <v>929</v>
      </c>
      <c r="O102" s="8">
        <v>1170</v>
      </c>
      <c r="P102" s="9">
        <v>17786.400000000001</v>
      </c>
      <c r="Q102" s="10">
        <f t="shared" si="3"/>
        <v>1</v>
      </c>
      <c r="R102" s="8">
        <v>0</v>
      </c>
      <c r="S102" s="9">
        <v>1372.22</v>
      </c>
      <c r="T102" s="8">
        <v>8</v>
      </c>
    </row>
    <row r="103" spans="1:20" x14ac:dyDescent="0.35">
      <c r="A103" t="s">
        <v>262</v>
      </c>
      <c r="B103" t="s">
        <v>263</v>
      </c>
      <c r="C103" t="s">
        <v>17</v>
      </c>
      <c r="D103" t="s">
        <v>7920</v>
      </c>
      <c r="E103" s="8">
        <v>8169</v>
      </c>
      <c r="F103" s="9">
        <v>14982.84</v>
      </c>
      <c r="G103" s="8">
        <v>778</v>
      </c>
      <c r="H103" s="8">
        <v>1251</v>
      </c>
      <c r="I103" s="9">
        <v>14982.84</v>
      </c>
      <c r="J103" s="10">
        <f t="shared" si="2"/>
        <v>1</v>
      </c>
      <c r="K103" s="8">
        <v>0</v>
      </c>
      <c r="L103" s="9">
        <v>1140.6600000000001</v>
      </c>
      <c r="M103" s="8">
        <v>6</v>
      </c>
      <c r="N103" s="8">
        <v>994</v>
      </c>
      <c r="O103" s="8">
        <v>1251</v>
      </c>
      <c r="P103" s="9">
        <v>14982.84</v>
      </c>
      <c r="Q103" s="10">
        <f t="shared" si="3"/>
        <v>1</v>
      </c>
      <c r="R103" s="8">
        <v>0</v>
      </c>
      <c r="S103" s="9">
        <v>1379.46</v>
      </c>
      <c r="T103" s="8">
        <v>6</v>
      </c>
    </row>
    <row r="104" spans="1:20" x14ac:dyDescent="0.35">
      <c r="A104" t="s">
        <v>264</v>
      </c>
      <c r="B104" t="s">
        <v>265</v>
      </c>
      <c r="C104" t="s">
        <v>17</v>
      </c>
      <c r="D104" t="s">
        <v>7920</v>
      </c>
      <c r="E104" s="8">
        <v>11646</v>
      </c>
      <c r="F104" s="9">
        <v>23361.11</v>
      </c>
      <c r="G104" s="8">
        <v>673</v>
      </c>
      <c r="H104" s="8">
        <v>1142</v>
      </c>
      <c r="I104" s="9">
        <v>19365.29</v>
      </c>
      <c r="J104" s="10">
        <f t="shared" si="2"/>
        <v>0.82895418924871289</v>
      </c>
      <c r="K104" s="8">
        <v>4</v>
      </c>
      <c r="L104" s="9">
        <v>1069.31</v>
      </c>
      <c r="M104" s="8">
        <v>8</v>
      </c>
      <c r="N104" s="8">
        <v>905</v>
      </c>
      <c r="O104" s="8">
        <v>1142</v>
      </c>
      <c r="P104" s="9">
        <v>19832.669999999998</v>
      </c>
      <c r="Q104" s="10">
        <f t="shared" si="3"/>
        <v>0.84896094406472966</v>
      </c>
      <c r="R104" s="8">
        <v>4</v>
      </c>
      <c r="S104" s="9">
        <v>1246.96</v>
      </c>
      <c r="T104" s="8">
        <v>8</v>
      </c>
    </row>
    <row r="105" spans="1:20" x14ac:dyDescent="0.35">
      <c r="A105" t="s">
        <v>266</v>
      </c>
      <c r="B105" t="s">
        <v>267</v>
      </c>
      <c r="C105" t="s">
        <v>17</v>
      </c>
      <c r="D105" t="s">
        <v>7920</v>
      </c>
      <c r="E105" s="8">
        <v>6797</v>
      </c>
      <c r="F105" s="9">
        <v>12975.15</v>
      </c>
      <c r="G105" s="8">
        <v>591</v>
      </c>
      <c r="H105" s="8">
        <v>1200</v>
      </c>
      <c r="I105" s="9">
        <v>12975.15</v>
      </c>
      <c r="J105" s="10">
        <f t="shared" si="2"/>
        <v>1</v>
      </c>
      <c r="K105" s="8">
        <v>0</v>
      </c>
      <c r="L105" s="9">
        <v>1069.78</v>
      </c>
      <c r="M105" s="8">
        <v>5</v>
      </c>
      <c r="N105" s="8">
        <v>951</v>
      </c>
      <c r="O105" s="8">
        <v>1200</v>
      </c>
      <c r="P105" s="9">
        <v>12975.15</v>
      </c>
      <c r="Q105" s="10">
        <f t="shared" si="3"/>
        <v>1</v>
      </c>
      <c r="R105" s="8">
        <v>0</v>
      </c>
      <c r="S105" s="9">
        <v>1480.97</v>
      </c>
      <c r="T105" s="8">
        <v>5</v>
      </c>
    </row>
    <row r="106" spans="1:20" x14ac:dyDescent="0.35">
      <c r="A106" t="s">
        <v>268</v>
      </c>
      <c r="B106" t="s">
        <v>269</v>
      </c>
      <c r="C106" t="s">
        <v>17</v>
      </c>
      <c r="D106" t="s">
        <v>7920</v>
      </c>
      <c r="E106" s="8">
        <v>8263</v>
      </c>
      <c r="F106" s="9">
        <v>14777.61</v>
      </c>
      <c r="G106" s="8">
        <v>725</v>
      </c>
      <c r="H106" s="8">
        <v>1277</v>
      </c>
      <c r="I106" s="9">
        <v>14777.61</v>
      </c>
      <c r="J106" s="10">
        <f t="shared" si="2"/>
        <v>1</v>
      </c>
      <c r="K106" s="8">
        <v>0</v>
      </c>
      <c r="L106" s="9">
        <v>1103</v>
      </c>
      <c r="M106" s="8">
        <v>6</v>
      </c>
      <c r="N106" s="8">
        <v>1008</v>
      </c>
      <c r="O106" s="8">
        <v>1277</v>
      </c>
      <c r="P106" s="9">
        <v>14777.61</v>
      </c>
      <c r="Q106" s="10">
        <f t="shared" si="3"/>
        <v>1</v>
      </c>
      <c r="R106" s="8">
        <v>0</v>
      </c>
      <c r="S106" s="9">
        <v>1406.67</v>
      </c>
      <c r="T106" s="8">
        <v>6</v>
      </c>
    </row>
    <row r="107" spans="1:20" x14ac:dyDescent="0.35">
      <c r="A107" t="s">
        <v>270</v>
      </c>
      <c r="B107" t="s">
        <v>271</v>
      </c>
      <c r="C107" t="s">
        <v>17</v>
      </c>
      <c r="D107" t="s">
        <v>7922</v>
      </c>
      <c r="E107" s="8">
        <v>4200</v>
      </c>
      <c r="F107" s="9">
        <v>9317.74</v>
      </c>
      <c r="G107" s="8">
        <v>1106</v>
      </c>
      <c r="H107" s="8">
        <v>1029</v>
      </c>
      <c r="I107" s="9">
        <v>9317.74</v>
      </c>
      <c r="J107" s="10">
        <f t="shared" si="2"/>
        <v>1</v>
      </c>
      <c r="K107" s="8">
        <v>0</v>
      </c>
      <c r="L107" s="9">
        <v>2121.62</v>
      </c>
      <c r="M107" s="8">
        <v>4</v>
      </c>
      <c r="N107" s="8">
        <v>813</v>
      </c>
      <c r="O107" s="8">
        <v>1029</v>
      </c>
      <c r="P107" s="9">
        <v>9197.94</v>
      </c>
      <c r="Q107" s="10">
        <f t="shared" si="3"/>
        <v>0.98714280501495011</v>
      </c>
      <c r="R107" s="8">
        <v>1</v>
      </c>
      <c r="S107" s="9">
        <v>1734.76</v>
      </c>
      <c r="T107" s="8">
        <v>4</v>
      </c>
    </row>
    <row r="108" spans="1:20" x14ac:dyDescent="0.35">
      <c r="A108" t="s">
        <v>272</v>
      </c>
      <c r="B108" t="s">
        <v>273</v>
      </c>
      <c r="C108" t="s">
        <v>17</v>
      </c>
      <c r="D108" t="s">
        <v>7920</v>
      </c>
      <c r="E108" s="8">
        <v>4986</v>
      </c>
      <c r="F108" s="9">
        <v>6324.92</v>
      </c>
      <c r="G108" s="8">
        <v>1080</v>
      </c>
      <c r="H108" s="8">
        <v>1796</v>
      </c>
      <c r="I108" s="9">
        <v>6324.92</v>
      </c>
      <c r="J108" s="10">
        <f t="shared" si="2"/>
        <v>1</v>
      </c>
      <c r="K108" s="8">
        <v>0</v>
      </c>
      <c r="L108" s="9">
        <v>1342.27</v>
      </c>
      <c r="M108" s="8">
        <v>3</v>
      </c>
      <c r="N108" s="8">
        <v>1416</v>
      </c>
      <c r="O108" s="8">
        <v>1796</v>
      </c>
      <c r="P108" s="9">
        <v>6324.92</v>
      </c>
      <c r="Q108" s="10">
        <f t="shared" si="3"/>
        <v>1</v>
      </c>
      <c r="R108" s="8">
        <v>0</v>
      </c>
      <c r="S108" s="9">
        <v>1598.01</v>
      </c>
      <c r="T108" s="8">
        <v>3</v>
      </c>
    </row>
    <row r="109" spans="1:20" x14ac:dyDescent="0.35">
      <c r="A109" t="s">
        <v>274</v>
      </c>
      <c r="B109" t="s">
        <v>275</v>
      </c>
      <c r="C109" t="s">
        <v>17</v>
      </c>
      <c r="D109" t="s">
        <v>7922</v>
      </c>
      <c r="E109" s="8">
        <v>6789</v>
      </c>
      <c r="F109" s="9">
        <v>15076.16</v>
      </c>
      <c r="G109" s="8">
        <v>1157</v>
      </c>
      <c r="H109" s="8">
        <v>1024</v>
      </c>
      <c r="I109" s="9">
        <v>15076.16</v>
      </c>
      <c r="J109" s="10">
        <f t="shared" si="2"/>
        <v>1</v>
      </c>
      <c r="K109" s="8">
        <v>0</v>
      </c>
      <c r="L109" s="9">
        <v>2010.6</v>
      </c>
      <c r="M109" s="8">
        <v>6</v>
      </c>
      <c r="N109" s="8">
        <v>805</v>
      </c>
      <c r="O109" s="8">
        <v>1024</v>
      </c>
      <c r="P109" s="9">
        <v>14640.9</v>
      </c>
      <c r="Q109" s="10">
        <f t="shared" si="3"/>
        <v>0.97112925307240039</v>
      </c>
      <c r="R109" s="8">
        <v>2</v>
      </c>
      <c r="S109" s="9">
        <v>1566.91</v>
      </c>
      <c r="T109" s="8">
        <v>6</v>
      </c>
    </row>
    <row r="110" spans="1:20" x14ac:dyDescent="0.35">
      <c r="A110" t="s">
        <v>276</v>
      </c>
      <c r="B110" t="s">
        <v>277</v>
      </c>
      <c r="C110" t="s">
        <v>17</v>
      </c>
      <c r="D110" t="s">
        <v>7922</v>
      </c>
      <c r="E110" s="8">
        <v>2268</v>
      </c>
      <c r="F110" s="9">
        <v>12107.06</v>
      </c>
      <c r="G110" s="8">
        <v>468</v>
      </c>
      <c r="H110" s="8">
        <v>425</v>
      </c>
      <c r="I110" s="9">
        <v>11930.9</v>
      </c>
      <c r="J110" s="10">
        <f t="shared" si="2"/>
        <v>0.98544981192791647</v>
      </c>
      <c r="K110" s="8">
        <v>1</v>
      </c>
      <c r="L110" s="9">
        <v>1731.92</v>
      </c>
      <c r="M110" s="8">
        <v>5</v>
      </c>
      <c r="N110" s="8">
        <v>334</v>
      </c>
      <c r="O110" s="8">
        <v>425</v>
      </c>
      <c r="P110" s="9">
        <v>11215.58</v>
      </c>
      <c r="Q110" s="10">
        <f t="shared" si="3"/>
        <v>0.92636692970878154</v>
      </c>
      <c r="R110" s="8">
        <v>2</v>
      </c>
      <c r="S110" s="9">
        <v>1323.21</v>
      </c>
      <c r="T110" s="8">
        <v>5</v>
      </c>
    </row>
    <row r="111" spans="1:20" x14ac:dyDescent="0.35">
      <c r="A111" t="s">
        <v>278</v>
      </c>
      <c r="B111" t="s">
        <v>279</v>
      </c>
      <c r="C111" t="s">
        <v>17</v>
      </c>
      <c r="D111" t="s">
        <v>7921</v>
      </c>
      <c r="E111" s="8">
        <v>225</v>
      </c>
      <c r="F111" s="9">
        <v>3275.29</v>
      </c>
      <c r="G111" s="8">
        <v>118</v>
      </c>
      <c r="H111" s="8">
        <v>155</v>
      </c>
      <c r="I111" s="9">
        <v>3275.29</v>
      </c>
      <c r="J111" s="10">
        <f t="shared" si="2"/>
        <v>1</v>
      </c>
      <c r="K111" s="8">
        <v>0</v>
      </c>
      <c r="L111" s="9">
        <v>1622.18</v>
      </c>
      <c r="M111" s="8">
        <v>1</v>
      </c>
      <c r="N111" s="8">
        <v>121</v>
      </c>
      <c r="O111" s="8">
        <v>155</v>
      </c>
      <c r="P111" s="9">
        <v>3275.29</v>
      </c>
      <c r="Q111" s="10">
        <f t="shared" si="3"/>
        <v>1</v>
      </c>
      <c r="R111" s="8">
        <v>0</v>
      </c>
      <c r="S111" s="9">
        <v>1648.38</v>
      </c>
      <c r="T111" s="8">
        <v>1</v>
      </c>
    </row>
    <row r="112" spans="1:20" x14ac:dyDescent="0.35">
      <c r="A112" t="s">
        <v>280</v>
      </c>
      <c r="B112" t="s">
        <v>281</v>
      </c>
      <c r="C112" t="s">
        <v>17</v>
      </c>
      <c r="D112" t="s">
        <v>7920</v>
      </c>
      <c r="E112" s="8">
        <v>1605</v>
      </c>
      <c r="F112" s="9">
        <v>20510.810000000001</v>
      </c>
      <c r="G112" s="8">
        <v>98</v>
      </c>
      <c r="H112" s="8">
        <v>174</v>
      </c>
      <c r="I112" s="9">
        <v>18772.82</v>
      </c>
      <c r="J112" s="10">
        <f t="shared" si="2"/>
        <v>0.91526468237968162</v>
      </c>
      <c r="K112" s="8">
        <v>4</v>
      </c>
      <c r="L112" s="9">
        <v>1002.38</v>
      </c>
      <c r="M112" s="8">
        <v>8</v>
      </c>
      <c r="N112" s="8">
        <v>133</v>
      </c>
      <c r="O112" s="8">
        <v>174</v>
      </c>
      <c r="P112" s="9">
        <v>19565.14</v>
      </c>
      <c r="Q112" s="10">
        <f t="shared" si="3"/>
        <v>0.95389406854239289</v>
      </c>
      <c r="R112" s="8">
        <v>3</v>
      </c>
      <c r="S112" s="9">
        <v>1181.29</v>
      </c>
      <c r="T112" s="8">
        <v>9</v>
      </c>
    </row>
    <row r="113" spans="1:20" x14ac:dyDescent="0.35">
      <c r="A113" t="s">
        <v>282</v>
      </c>
      <c r="B113" t="s">
        <v>283</v>
      </c>
      <c r="C113" t="s">
        <v>17</v>
      </c>
      <c r="D113" t="s">
        <v>7922</v>
      </c>
      <c r="E113" s="8">
        <v>1519</v>
      </c>
      <c r="F113" s="9">
        <v>7668.96</v>
      </c>
      <c r="G113" s="8">
        <v>482</v>
      </c>
      <c r="H113" s="8">
        <v>438</v>
      </c>
      <c r="I113" s="9">
        <v>7668.96</v>
      </c>
      <c r="J113" s="10">
        <f t="shared" si="2"/>
        <v>1</v>
      </c>
      <c r="K113" s="8">
        <v>0</v>
      </c>
      <c r="L113" s="9">
        <v>1818.98</v>
      </c>
      <c r="M113" s="8">
        <v>3</v>
      </c>
      <c r="N113" s="8">
        <v>335</v>
      </c>
      <c r="O113" s="8">
        <v>438</v>
      </c>
      <c r="P113" s="9">
        <v>7668.96</v>
      </c>
      <c r="Q113" s="10">
        <f t="shared" si="3"/>
        <v>1</v>
      </c>
      <c r="R113" s="8">
        <v>0</v>
      </c>
      <c r="S113" s="9">
        <v>1373.69</v>
      </c>
      <c r="T113" s="8">
        <v>3</v>
      </c>
    </row>
    <row r="114" spans="1:20" x14ac:dyDescent="0.35">
      <c r="A114" t="s">
        <v>284</v>
      </c>
      <c r="B114" t="s">
        <v>285</v>
      </c>
      <c r="C114" t="s">
        <v>17</v>
      </c>
      <c r="D114" t="s">
        <v>7920</v>
      </c>
      <c r="E114" s="8">
        <v>1684</v>
      </c>
      <c r="F114" s="9">
        <v>5078.96</v>
      </c>
      <c r="G114" s="8">
        <v>396</v>
      </c>
      <c r="H114" s="8">
        <v>733</v>
      </c>
      <c r="I114" s="9">
        <v>5078.96</v>
      </c>
      <c r="J114" s="10">
        <f t="shared" si="2"/>
        <v>1</v>
      </c>
      <c r="K114" s="8">
        <v>0</v>
      </c>
      <c r="L114" s="9">
        <v>1342.65</v>
      </c>
      <c r="M114" s="8">
        <v>2</v>
      </c>
      <c r="N114" s="8">
        <v>560</v>
      </c>
      <c r="O114" s="8">
        <v>733</v>
      </c>
      <c r="P114" s="9">
        <v>5078.96</v>
      </c>
      <c r="Q114" s="10">
        <f t="shared" si="3"/>
        <v>1</v>
      </c>
      <c r="R114" s="8">
        <v>0</v>
      </c>
      <c r="S114" s="9">
        <v>1639.43</v>
      </c>
      <c r="T114" s="8">
        <v>2</v>
      </c>
    </row>
    <row r="115" spans="1:20" x14ac:dyDescent="0.35">
      <c r="A115" t="s">
        <v>286</v>
      </c>
      <c r="B115" t="s">
        <v>287</v>
      </c>
      <c r="C115" t="s">
        <v>17</v>
      </c>
      <c r="D115" t="s">
        <v>7920</v>
      </c>
      <c r="E115" s="8">
        <v>4704</v>
      </c>
      <c r="F115" s="9">
        <v>9222.5300000000007</v>
      </c>
      <c r="G115" s="8">
        <v>695</v>
      </c>
      <c r="H115" s="8">
        <v>1125</v>
      </c>
      <c r="I115" s="9">
        <v>9222.5300000000007</v>
      </c>
      <c r="J115" s="10">
        <f t="shared" si="2"/>
        <v>1</v>
      </c>
      <c r="K115" s="8">
        <v>0</v>
      </c>
      <c r="L115" s="9">
        <v>1345.27</v>
      </c>
      <c r="M115" s="8">
        <v>4</v>
      </c>
      <c r="N115" s="8">
        <v>859</v>
      </c>
      <c r="O115" s="8">
        <v>1125</v>
      </c>
      <c r="P115" s="9">
        <v>9222.5300000000007</v>
      </c>
      <c r="Q115" s="10">
        <f t="shared" si="3"/>
        <v>1</v>
      </c>
      <c r="R115" s="8">
        <v>0</v>
      </c>
      <c r="S115" s="9">
        <v>1538.19</v>
      </c>
      <c r="T115" s="8">
        <v>4</v>
      </c>
    </row>
    <row r="116" spans="1:20" x14ac:dyDescent="0.35">
      <c r="A116" t="s">
        <v>288</v>
      </c>
      <c r="B116" t="s">
        <v>289</v>
      </c>
      <c r="C116" t="s">
        <v>17</v>
      </c>
      <c r="D116" t="s">
        <v>7921</v>
      </c>
      <c r="E116" s="8">
        <v>1825</v>
      </c>
      <c r="F116" s="9">
        <v>9707.15</v>
      </c>
      <c r="G116" s="8">
        <v>368</v>
      </c>
      <c r="H116" s="8">
        <v>415</v>
      </c>
      <c r="I116" s="9">
        <v>9707.15</v>
      </c>
      <c r="J116" s="10">
        <f t="shared" si="2"/>
        <v>1</v>
      </c>
      <c r="K116" s="8">
        <v>0</v>
      </c>
      <c r="L116" s="9">
        <v>1546.69</v>
      </c>
      <c r="M116" s="8">
        <v>4</v>
      </c>
      <c r="N116" s="8">
        <v>317</v>
      </c>
      <c r="O116" s="8">
        <v>415</v>
      </c>
      <c r="P116" s="9">
        <v>9707.15</v>
      </c>
      <c r="Q116" s="10">
        <f t="shared" si="3"/>
        <v>1</v>
      </c>
      <c r="R116" s="8">
        <v>0</v>
      </c>
      <c r="S116" s="9">
        <v>1380.74</v>
      </c>
      <c r="T116" s="8">
        <v>4</v>
      </c>
    </row>
    <row r="117" spans="1:20" x14ac:dyDescent="0.35">
      <c r="A117" t="s">
        <v>290</v>
      </c>
      <c r="B117" t="s">
        <v>291</v>
      </c>
      <c r="C117" t="s">
        <v>17</v>
      </c>
      <c r="D117" t="s">
        <v>7921</v>
      </c>
      <c r="E117" s="8">
        <v>1157</v>
      </c>
      <c r="F117" s="9">
        <v>7022.41</v>
      </c>
      <c r="G117" s="8">
        <v>334</v>
      </c>
      <c r="H117" s="8">
        <v>364</v>
      </c>
      <c r="I117" s="9">
        <v>7022.41</v>
      </c>
      <c r="J117" s="10">
        <f t="shared" si="2"/>
        <v>1</v>
      </c>
      <c r="K117" s="8">
        <v>0</v>
      </c>
      <c r="L117" s="9">
        <v>1567.45</v>
      </c>
      <c r="M117" s="8">
        <v>3</v>
      </c>
      <c r="N117" s="8">
        <v>278</v>
      </c>
      <c r="O117" s="8">
        <v>364</v>
      </c>
      <c r="P117" s="9">
        <v>7022.41</v>
      </c>
      <c r="Q117" s="10">
        <f t="shared" si="3"/>
        <v>1</v>
      </c>
      <c r="R117" s="8">
        <v>0</v>
      </c>
      <c r="S117" s="9">
        <v>1363.51</v>
      </c>
      <c r="T117" s="8">
        <v>3</v>
      </c>
    </row>
    <row r="118" spans="1:20" x14ac:dyDescent="0.35">
      <c r="A118" t="s">
        <v>292</v>
      </c>
      <c r="B118" t="s">
        <v>293</v>
      </c>
      <c r="C118" t="s">
        <v>17</v>
      </c>
      <c r="D118" t="s">
        <v>7920</v>
      </c>
      <c r="E118" s="8">
        <v>1540</v>
      </c>
      <c r="F118" s="9">
        <v>11274.1</v>
      </c>
      <c r="G118" s="8">
        <v>142</v>
      </c>
      <c r="H118" s="8">
        <v>300</v>
      </c>
      <c r="I118" s="9">
        <v>11274.1</v>
      </c>
      <c r="J118" s="10">
        <f t="shared" si="2"/>
        <v>1</v>
      </c>
      <c r="K118" s="8">
        <v>0</v>
      </c>
      <c r="L118" s="9">
        <v>997.19</v>
      </c>
      <c r="M118" s="8">
        <v>5</v>
      </c>
      <c r="N118" s="8">
        <v>228</v>
      </c>
      <c r="O118" s="8">
        <v>300</v>
      </c>
      <c r="P118" s="9">
        <v>11274.1</v>
      </c>
      <c r="Q118" s="10">
        <f t="shared" si="3"/>
        <v>1</v>
      </c>
      <c r="R118" s="8">
        <v>0</v>
      </c>
      <c r="S118" s="9">
        <v>1370.55</v>
      </c>
      <c r="T118" s="8">
        <v>5</v>
      </c>
    </row>
    <row r="119" spans="1:20" x14ac:dyDescent="0.35">
      <c r="A119" t="s">
        <v>294</v>
      </c>
      <c r="B119" t="s">
        <v>295</v>
      </c>
      <c r="C119" t="s">
        <v>17</v>
      </c>
      <c r="D119" t="s">
        <v>7921</v>
      </c>
      <c r="E119" s="8">
        <v>3489</v>
      </c>
      <c r="F119" s="9">
        <v>7382.79</v>
      </c>
      <c r="G119" s="8">
        <v>668</v>
      </c>
      <c r="H119" s="8">
        <v>1032</v>
      </c>
      <c r="I119" s="9">
        <v>7382.79</v>
      </c>
      <c r="J119" s="10">
        <f t="shared" si="2"/>
        <v>1</v>
      </c>
      <c r="K119" s="8">
        <v>0</v>
      </c>
      <c r="L119" s="9">
        <v>1339.73</v>
      </c>
      <c r="M119" s="8">
        <v>3</v>
      </c>
      <c r="N119" s="8">
        <v>780</v>
      </c>
      <c r="O119" s="8">
        <v>1032</v>
      </c>
      <c r="P119" s="9">
        <v>7382.79</v>
      </c>
      <c r="Q119" s="10">
        <f t="shared" si="3"/>
        <v>1</v>
      </c>
      <c r="R119" s="8">
        <v>0</v>
      </c>
      <c r="S119" s="9">
        <v>1481.93</v>
      </c>
      <c r="T119" s="8">
        <v>3</v>
      </c>
    </row>
    <row r="120" spans="1:20" x14ac:dyDescent="0.35">
      <c r="A120" t="s">
        <v>296</v>
      </c>
      <c r="B120" t="s">
        <v>297</v>
      </c>
      <c r="C120" t="s">
        <v>17</v>
      </c>
      <c r="D120" t="s">
        <v>7920</v>
      </c>
      <c r="E120" s="8">
        <v>15772</v>
      </c>
      <c r="F120" s="9">
        <v>9668.11</v>
      </c>
      <c r="G120" s="8">
        <v>2109</v>
      </c>
      <c r="H120" s="8">
        <v>3560</v>
      </c>
      <c r="I120" s="9">
        <v>9668.11</v>
      </c>
      <c r="J120" s="10">
        <f t="shared" si="2"/>
        <v>1</v>
      </c>
      <c r="K120" s="8">
        <v>0</v>
      </c>
      <c r="L120" s="9">
        <v>1224.33</v>
      </c>
      <c r="M120" s="8">
        <v>4</v>
      </c>
      <c r="N120" s="8">
        <v>2688</v>
      </c>
      <c r="O120" s="8">
        <v>3560</v>
      </c>
      <c r="P120" s="9">
        <v>9668.11</v>
      </c>
      <c r="Q120" s="10">
        <f t="shared" si="3"/>
        <v>1</v>
      </c>
      <c r="R120" s="8">
        <v>0</v>
      </c>
      <c r="S120" s="9">
        <v>1436.91</v>
      </c>
      <c r="T120" s="8">
        <v>4</v>
      </c>
    </row>
    <row r="121" spans="1:20" x14ac:dyDescent="0.35">
      <c r="A121" t="s">
        <v>298</v>
      </c>
      <c r="B121" t="s">
        <v>299</v>
      </c>
      <c r="C121" t="s">
        <v>17</v>
      </c>
      <c r="D121" t="s">
        <v>7920</v>
      </c>
      <c r="E121" s="8">
        <v>8350</v>
      </c>
      <c r="F121" s="9">
        <v>6839.8</v>
      </c>
      <c r="G121" s="8">
        <v>1153</v>
      </c>
      <c r="H121" s="8">
        <v>2656</v>
      </c>
      <c r="I121" s="9">
        <v>6839.8</v>
      </c>
      <c r="J121" s="10">
        <f t="shared" si="2"/>
        <v>1</v>
      </c>
      <c r="K121" s="8">
        <v>0</v>
      </c>
      <c r="L121" s="9">
        <v>1077.8499999999999</v>
      </c>
      <c r="M121" s="8">
        <v>3</v>
      </c>
      <c r="N121" s="8">
        <v>2000</v>
      </c>
      <c r="O121" s="8">
        <v>2656</v>
      </c>
      <c r="P121" s="9">
        <v>6839.8</v>
      </c>
      <c r="Q121" s="10">
        <f t="shared" si="3"/>
        <v>1</v>
      </c>
      <c r="R121" s="8">
        <v>0</v>
      </c>
      <c r="S121" s="9">
        <v>1494.14</v>
      </c>
      <c r="T121" s="8">
        <v>3</v>
      </c>
    </row>
    <row r="122" spans="1:20" x14ac:dyDescent="0.35">
      <c r="A122" t="s">
        <v>300</v>
      </c>
      <c r="B122" t="s">
        <v>301</v>
      </c>
      <c r="C122" t="s">
        <v>17</v>
      </c>
      <c r="D122" t="s">
        <v>7921</v>
      </c>
      <c r="E122" s="8">
        <v>478</v>
      </c>
      <c r="F122" s="9">
        <v>4503.67</v>
      </c>
      <c r="G122" s="8">
        <v>172</v>
      </c>
      <c r="H122" s="8">
        <v>230</v>
      </c>
      <c r="I122" s="9">
        <v>4503.67</v>
      </c>
      <c r="J122" s="10">
        <f t="shared" si="2"/>
        <v>1</v>
      </c>
      <c r="K122" s="8">
        <v>0</v>
      </c>
      <c r="L122" s="9">
        <v>1495.26</v>
      </c>
      <c r="M122" s="8">
        <v>2</v>
      </c>
      <c r="N122" s="8">
        <v>173</v>
      </c>
      <c r="O122" s="8">
        <v>230</v>
      </c>
      <c r="P122" s="9">
        <v>4503.67</v>
      </c>
      <c r="Q122" s="10">
        <f t="shared" si="3"/>
        <v>1</v>
      </c>
      <c r="R122" s="8">
        <v>0</v>
      </c>
      <c r="S122" s="9">
        <v>1495.26</v>
      </c>
      <c r="T122" s="8">
        <v>2</v>
      </c>
    </row>
    <row r="123" spans="1:20" x14ac:dyDescent="0.35">
      <c r="A123" t="s">
        <v>302</v>
      </c>
      <c r="B123" t="s">
        <v>303</v>
      </c>
      <c r="C123" t="s">
        <v>17</v>
      </c>
      <c r="D123" t="s">
        <v>7921</v>
      </c>
      <c r="E123" s="8">
        <v>1738</v>
      </c>
      <c r="F123" s="9">
        <v>10543.18</v>
      </c>
      <c r="G123" s="8">
        <v>307</v>
      </c>
      <c r="H123" s="8">
        <v>357</v>
      </c>
      <c r="I123" s="9">
        <v>10076.08</v>
      </c>
      <c r="J123" s="10">
        <f t="shared" si="2"/>
        <v>0.9556964786715203</v>
      </c>
      <c r="K123" s="8">
        <v>1</v>
      </c>
      <c r="L123" s="9">
        <v>1441.95</v>
      </c>
      <c r="M123" s="8">
        <v>4</v>
      </c>
      <c r="N123" s="8">
        <v>268</v>
      </c>
      <c r="O123" s="8">
        <v>357</v>
      </c>
      <c r="P123" s="9">
        <v>9839.49</v>
      </c>
      <c r="Q123" s="10">
        <f t="shared" si="3"/>
        <v>0.93325637995367616</v>
      </c>
      <c r="R123" s="8">
        <v>1</v>
      </c>
      <c r="S123" s="9">
        <v>1337.99</v>
      </c>
      <c r="T123" s="8">
        <v>4</v>
      </c>
    </row>
    <row r="124" spans="1:20" x14ac:dyDescent="0.35">
      <c r="A124" t="s">
        <v>304</v>
      </c>
      <c r="B124" t="s">
        <v>305</v>
      </c>
      <c r="C124" t="s">
        <v>17</v>
      </c>
      <c r="D124" t="s">
        <v>7921</v>
      </c>
      <c r="E124" s="8">
        <v>23627</v>
      </c>
      <c r="F124" s="9">
        <v>16688.39</v>
      </c>
      <c r="G124" s="8">
        <v>2220</v>
      </c>
      <c r="H124" s="8">
        <v>3061</v>
      </c>
      <c r="I124" s="9">
        <v>16489.91</v>
      </c>
      <c r="J124" s="10">
        <f t="shared" si="2"/>
        <v>0.98810670172497173</v>
      </c>
      <c r="K124" s="8">
        <v>1</v>
      </c>
      <c r="L124" s="9">
        <v>1251.21</v>
      </c>
      <c r="M124" s="8">
        <v>7</v>
      </c>
      <c r="N124" s="8">
        <v>2290</v>
      </c>
      <c r="O124" s="8">
        <v>3061</v>
      </c>
      <c r="P124" s="9">
        <v>16539.349999999999</v>
      </c>
      <c r="Q124" s="10">
        <f t="shared" si="3"/>
        <v>0.99106924035212496</v>
      </c>
      <c r="R124" s="8">
        <v>1</v>
      </c>
      <c r="S124" s="9">
        <v>1289.3599999999999</v>
      </c>
      <c r="T124" s="8">
        <v>7</v>
      </c>
    </row>
    <row r="125" spans="1:20" x14ac:dyDescent="0.35">
      <c r="A125" t="s">
        <v>306</v>
      </c>
      <c r="B125" t="s">
        <v>307</v>
      </c>
      <c r="C125" t="s">
        <v>17</v>
      </c>
      <c r="D125" t="s">
        <v>7920</v>
      </c>
      <c r="E125" s="8">
        <v>6888</v>
      </c>
      <c r="F125" s="9">
        <v>8272.5300000000007</v>
      </c>
      <c r="G125" s="8">
        <v>978</v>
      </c>
      <c r="H125" s="8">
        <v>1796</v>
      </c>
      <c r="I125" s="9">
        <v>8272.5300000000007</v>
      </c>
      <c r="J125" s="10">
        <f t="shared" si="2"/>
        <v>1</v>
      </c>
      <c r="K125" s="8">
        <v>0</v>
      </c>
      <c r="L125" s="9">
        <v>1140.94</v>
      </c>
      <c r="M125" s="8">
        <v>4</v>
      </c>
      <c r="N125" s="8">
        <v>1341</v>
      </c>
      <c r="O125" s="8">
        <v>1796</v>
      </c>
      <c r="P125" s="9">
        <v>8272.5300000000007</v>
      </c>
      <c r="Q125" s="10">
        <f t="shared" si="3"/>
        <v>1</v>
      </c>
      <c r="R125" s="8">
        <v>0</v>
      </c>
      <c r="S125" s="9">
        <v>1402.52</v>
      </c>
      <c r="T125" s="8">
        <v>4</v>
      </c>
    </row>
    <row r="126" spans="1:20" x14ac:dyDescent="0.35">
      <c r="A126" t="s">
        <v>308</v>
      </c>
      <c r="B126" t="s">
        <v>309</v>
      </c>
      <c r="C126" t="s">
        <v>17</v>
      </c>
      <c r="D126" t="s">
        <v>7921</v>
      </c>
      <c r="E126" s="8">
        <v>9</v>
      </c>
      <c r="F126" s="9">
        <v>45.07</v>
      </c>
      <c r="G126" s="8">
        <v>296</v>
      </c>
      <c r="H126" s="8">
        <v>431</v>
      </c>
      <c r="I126" s="9">
        <v>45.07</v>
      </c>
      <c r="J126" s="10">
        <f t="shared" si="2"/>
        <v>1</v>
      </c>
      <c r="K126" s="8">
        <v>0</v>
      </c>
      <c r="L126" s="9">
        <v>1837.79</v>
      </c>
      <c r="M126" s="8">
        <v>0</v>
      </c>
      <c r="N126" s="8">
        <v>322</v>
      </c>
      <c r="O126" s="8">
        <v>431</v>
      </c>
      <c r="P126" s="9">
        <v>45.07</v>
      </c>
      <c r="Q126" s="10">
        <f t="shared" si="3"/>
        <v>1</v>
      </c>
      <c r="R126" s="8">
        <v>0</v>
      </c>
      <c r="S126" s="9">
        <v>1915.9</v>
      </c>
      <c r="T126" s="8">
        <v>0</v>
      </c>
    </row>
    <row r="127" spans="1:20" x14ac:dyDescent="0.35">
      <c r="A127" t="s">
        <v>310</v>
      </c>
      <c r="B127" t="s">
        <v>311</v>
      </c>
      <c r="C127" t="s">
        <v>17</v>
      </c>
      <c r="D127" t="s">
        <v>7920</v>
      </c>
      <c r="E127" s="8">
        <v>16318</v>
      </c>
      <c r="F127" s="9">
        <v>15869.26</v>
      </c>
      <c r="G127" s="8">
        <v>966</v>
      </c>
      <c r="H127" s="8">
        <v>2217</v>
      </c>
      <c r="I127" s="9">
        <v>15869.26</v>
      </c>
      <c r="J127" s="10">
        <f t="shared" si="2"/>
        <v>1</v>
      </c>
      <c r="K127" s="8">
        <v>0</v>
      </c>
      <c r="L127" s="9">
        <v>790.89</v>
      </c>
      <c r="M127" s="8">
        <v>7</v>
      </c>
      <c r="N127" s="8">
        <v>1654</v>
      </c>
      <c r="O127" s="8">
        <v>2217</v>
      </c>
      <c r="P127" s="9">
        <v>15869.26</v>
      </c>
      <c r="Q127" s="10">
        <f t="shared" si="3"/>
        <v>1</v>
      </c>
      <c r="R127" s="8">
        <v>0</v>
      </c>
      <c r="S127" s="9">
        <v>1192.33</v>
      </c>
      <c r="T127" s="8">
        <v>7</v>
      </c>
    </row>
    <row r="128" spans="1:20" x14ac:dyDescent="0.35">
      <c r="A128" t="s">
        <v>312</v>
      </c>
      <c r="B128" t="s">
        <v>313</v>
      </c>
      <c r="C128" t="s">
        <v>17</v>
      </c>
      <c r="D128" t="s">
        <v>7921</v>
      </c>
      <c r="E128" s="8">
        <v>12990</v>
      </c>
      <c r="F128" s="9">
        <v>24245.72</v>
      </c>
      <c r="G128" s="8">
        <v>848</v>
      </c>
      <c r="H128" s="8">
        <v>1153</v>
      </c>
      <c r="I128" s="9">
        <v>24245.72</v>
      </c>
      <c r="J128" s="10">
        <f t="shared" si="2"/>
        <v>1</v>
      </c>
      <c r="K128" s="8">
        <v>0</v>
      </c>
      <c r="L128" s="9">
        <v>1017.26</v>
      </c>
      <c r="M128" s="8">
        <v>11</v>
      </c>
      <c r="N128" s="8">
        <v>859</v>
      </c>
      <c r="O128" s="8">
        <v>1153</v>
      </c>
      <c r="P128" s="9">
        <v>24245.72</v>
      </c>
      <c r="Q128" s="10">
        <f t="shared" si="3"/>
        <v>1</v>
      </c>
      <c r="R128" s="8">
        <v>0</v>
      </c>
      <c r="S128" s="9">
        <v>1029.58</v>
      </c>
      <c r="T128" s="8">
        <v>11</v>
      </c>
    </row>
    <row r="129" spans="1:20" x14ac:dyDescent="0.35">
      <c r="A129" t="s">
        <v>314</v>
      </c>
      <c r="B129" t="s">
        <v>315</v>
      </c>
      <c r="C129" t="s">
        <v>17</v>
      </c>
      <c r="D129" t="s">
        <v>7920</v>
      </c>
      <c r="E129" s="8">
        <v>1929</v>
      </c>
      <c r="F129" s="9">
        <v>10734.64</v>
      </c>
      <c r="G129" s="8">
        <v>205</v>
      </c>
      <c r="H129" s="8">
        <v>387</v>
      </c>
      <c r="I129" s="9">
        <v>10734.64</v>
      </c>
      <c r="J129" s="10">
        <f t="shared" si="2"/>
        <v>1</v>
      </c>
      <c r="K129" s="8">
        <v>0</v>
      </c>
      <c r="L129" s="9">
        <v>1026.3699999999999</v>
      </c>
      <c r="M129" s="8">
        <v>5</v>
      </c>
      <c r="N129" s="8">
        <v>288</v>
      </c>
      <c r="O129" s="8">
        <v>387</v>
      </c>
      <c r="P129" s="9">
        <v>10734.64</v>
      </c>
      <c r="Q129" s="10">
        <f t="shared" si="3"/>
        <v>1</v>
      </c>
      <c r="R129" s="8">
        <v>0</v>
      </c>
      <c r="S129" s="9">
        <v>1303.5</v>
      </c>
      <c r="T129" s="8">
        <v>5</v>
      </c>
    </row>
    <row r="130" spans="1:20" x14ac:dyDescent="0.35">
      <c r="A130" t="s">
        <v>316</v>
      </c>
      <c r="B130" t="s">
        <v>317</v>
      </c>
      <c r="C130" t="s">
        <v>17</v>
      </c>
      <c r="D130" t="s">
        <v>7921</v>
      </c>
      <c r="E130" s="8">
        <v>84</v>
      </c>
      <c r="F130" s="9">
        <v>439.15</v>
      </c>
      <c r="G130" s="8">
        <v>251</v>
      </c>
      <c r="H130" s="8">
        <v>412</v>
      </c>
      <c r="I130" s="9">
        <v>439.15</v>
      </c>
      <c r="J130" s="10">
        <f t="shared" si="2"/>
        <v>1</v>
      </c>
      <c r="K130" s="8">
        <v>0</v>
      </c>
      <c r="L130" s="9">
        <v>1506.04</v>
      </c>
      <c r="M130" s="8">
        <v>0</v>
      </c>
      <c r="N130" s="8">
        <v>306</v>
      </c>
      <c r="O130" s="8">
        <v>412</v>
      </c>
      <c r="P130" s="9">
        <v>439.15</v>
      </c>
      <c r="Q130" s="10">
        <f t="shared" si="3"/>
        <v>1</v>
      </c>
      <c r="R130" s="8">
        <v>0</v>
      </c>
      <c r="S130" s="9">
        <v>1678.56</v>
      </c>
      <c r="T130" s="8">
        <v>0</v>
      </c>
    </row>
    <row r="131" spans="1:20" x14ac:dyDescent="0.35">
      <c r="A131" t="s">
        <v>318</v>
      </c>
      <c r="B131" t="s">
        <v>319</v>
      </c>
      <c r="C131" t="s">
        <v>17</v>
      </c>
      <c r="D131" t="s">
        <v>7920</v>
      </c>
      <c r="E131" s="8">
        <v>12177</v>
      </c>
      <c r="F131" s="9">
        <v>9696.14</v>
      </c>
      <c r="G131" s="8">
        <v>1364</v>
      </c>
      <c r="H131" s="8">
        <v>2694</v>
      </c>
      <c r="I131" s="9">
        <v>9696.14</v>
      </c>
      <c r="J131" s="10">
        <f t="shared" si="2"/>
        <v>1</v>
      </c>
      <c r="K131" s="8">
        <v>0</v>
      </c>
      <c r="L131" s="9">
        <v>1110.99</v>
      </c>
      <c r="M131" s="8">
        <v>4</v>
      </c>
      <c r="N131" s="8">
        <v>2001</v>
      </c>
      <c r="O131" s="8">
        <v>2694</v>
      </c>
      <c r="P131" s="9">
        <v>9696.14</v>
      </c>
      <c r="Q131" s="10">
        <f t="shared" si="3"/>
        <v>1</v>
      </c>
      <c r="R131" s="8">
        <v>0</v>
      </c>
      <c r="S131" s="9">
        <v>1415.32</v>
      </c>
      <c r="T131" s="8">
        <v>4</v>
      </c>
    </row>
    <row r="132" spans="1:20" x14ac:dyDescent="0.35">
      <c r="A132" t="s">
        <v>320</v>
      </c>
      <c r="B132" t="s">
        <v>321</v>
      </c>
      <c r="C132" t="s">
        <v>17</v>
      </c>
      <c r="D132" t="s">
        <v>7921</v>
      </c>
      <c r="E132" s="8">
        <v>394</v>
      </c>
      <c r="F132" s="9">
        <v>3678.23</v>
      </c>
      <c r="G132" s="8">
        <v>145</v>
      </c>
      <c r="H132" s="8">
        <v>230</v>
      </c>
      <c r="I132" s="9">
        <v>3678.23</v>
      </c>
      <c r="J132" s="10">
        <f t="shared" si="2"/>
        <v>1</v>
      </c>
      <c r="K132" s="8">
        <v>0</v>
      </c>
      <c r="L132" s="9">
        <v>1479.93</v>
      </c>
      <c r="M132" s="8">
        <v>1</v>
      </c>
      <c r="N132" s="8">
        <v>171</v>
      </c>
      <c r="O132" s="8">
        <v>230</v>
      </c>
      <c r="P132" s="9">
        <v>3678.23</v>
      </c>
      <c r="Q132" s="10">
        <f t="shared" si="3"/>
        <v>1</v>
      </c>
      <c r="R132" s="8">
        <v>0</v>
      </c>
      <c r="S132" s="9">
        <v>1625.56</v>
      </c>
      <c r="T132" s="8">
        <v>1</v>
      </c>
    </row>
    <row r="133" spans="1:20" x14ac:dyDescent="0.35">
      <c r="A133" t="s">
        <v>322</v>
      </c>
      <c r="B133" t="s">
        <v>323</v>
      </c>
      <c r="C133" t="s">
        <v>17</v>
      </c>
      <c r="D133" t="s">
        <v>7921</v>
      </c>
      <c r="E133" s="8">
        <v>2463</v>
      </c>
      <c r="F133" s="9">
        <v>10598.56</v>
      </c>
      <c r="G133" s="8">
        <v>383</v>
      </c>
      <c r="H133" s="8">
        <v>498</v>
      </c>
      <c r="I133" s="9">
        <v>10598.56</v>
      </c>
      <c r="J133" s="10">
        <f t="shared" ref="J133:J196" si="4">IF(F133&gt;0,I133/F133,1)</f>
        <v>1</v>
      </c>
      <c r="K133" s="8">
        <v>0</v>
      </c>
      <c r="L133" s="9">
        <v>1413.25</v>
      </c>
      <c r="M133" s="8">
        <v>5</v>
      </c>
      <c r="N133" s="8">
        <v>370</v>
      </c>
      <c r="O133" s="8">
        <v>498</v>
      </c>
      <c r="P133" s="9">
        <v>10598.56</v>
      </c>
      <c r="Q133" s="10">
        <f t="shared" ref="Q133:Q196" si="5">IF(F133&gt;0,P133/F133,1)</f>
        <v>1</v>
      </c>
      <c r="R133" s="8">
        <v>0</v>
      </c>
      <c r="S133" s="9">
        <v>1379.68</v>
      </c>
      <c r="T133" s="8">
        <v>5</v>
      </c>
    </row>
    <row r="134" spans="1:20" x14ac:dyDescent="0.35">
      <c r="A134" t="s">
        <v>324</v>
      </c>
      <c r="B134" t="s">
        <v>325</v>
      </c>
      <c r="C134" t="s">
        <v>17</v>
      </c>
      <c r="D134" t="s">
        <v>7920</v>
      </c>
      <c r="E134" s="8">
        <v>5771</v>
      </c>
      <c r="F134" s="9">
        <v>11214.98</v>
      </c>
      <c r="G134" s="8">
        <v>553</v>
      </c>
      <c r="H134" s="8">
        <v>1098</v>
      </c>
      <c r="I134" s="9">
        <v>11214.98</v>
      </c>
      <c r="J134" s="10">
        <f t="shared" si="4"/>
        <v>1</v>
      </c>
      <c r="K134" s="8">
        <v>0</v>
      </c>
      <c r="L134" s="9">
        <v>980.92</v>
      </c>
      <c r="M134" s="8">
        <v>5</v>
      </c>
      <c r="N134" s="8">
        <v>810</v>
      </c>
      <c r="O134" s="8">
        <v>1098</v>
      </c>
      <c r="P134" s="9">
        <v>11214.98</v>
      </c>
      <c r="Q134" s="10">
        <f t="shared" si="5"/>
        <v>1</v>
      </c>
      <c r="R134" s="8">
        <v>0</v>
      </c>
      <c r="S134" s="9">
        <v>1280.58</v>
      </c>
      <c r="T134" s="8">
        <v>5</v>
      </c>
    </row>
    <row r="135" spans="1:20" x14ac:dyDescent="0.35">
      <c r="A135" t="s">
        <v>326</v>
      </c>
      <c r="B135" t="s">
        <v>327</v>
      </c>
      <c r="C135" t="s">
        <v>17</v>
      </c>
      <c r="D135" t="s">
        <v>7920</v>
      </c>
      <c r="E135" s="8">
        <v>5052</v>
      </c>
      <c r="F135" s="9">
        <v>7256.76</v>
      </c>
      <c r="G135" s="8">
        <v>730</v>
      </c>
      <c r="H135" s="8">
        <v>1484</v>
      </c>
      <c r="I135" s="9">
        <v>7256.76</v>
      </c>
      <c r="J135" s="10">
        <f t="shared" si="4"/>
        <v>1</v>
      </c>
      <c r="K135" s="8">
        <v>0</v>
      </c>
      <c r="L135" s="9">
        <v>1122.3399999999999</v>
      </c>
      <c r="M135" s="8">
        <v>3</v>
      </c>
      <c r="N135" s="8">
        <v>1095</v>
      </c>
      <c r="O135" s="8">
        <v>1484</v>
      </c>
      <c r="P135" s="9">
        <v>7256.76</v>
      </c>
      <c r="Q135" s="10">
        <f t="shared" si="5"/>
        <v>1</v>
      </c>
      <c r="R135" s="8">
        <v>0</v>
      </c>
      <c r="S135" s="9">
        <v>1436.92</v>
      </c>
      <c r="T135" s="8">
        <v>3</v>
      </c>
    </row>
    <row r="136" spans="1:20" x14ac:dyDescent="0.35">
      <c r="A136" t="s">
        <v>328</v>
      </c>
      <c r="B136" t="s">
        <v>329</v>
      </c>
      <c r="C136" t="s">
        <v>17</v>
      </c>
      <c r="D136" t="s">
        <v>7921</v>
      </c>
      <c r="E136" s="8">
        <v>1905</v>
      </c>
      <c r="F136" s="9">
        <v>9473.32</v>
      </c>
      <c r="G136" s="8">
        <v>319</v>
      </c>
      <c r="H136" s="8">
        <v>428</v>
      </c>
      <c r="I136" s="9">
        <v>9473.32</v>
      </c>
      <c r="J136" s="10">
        <f t="shared" si="4"/>
        <v>1</v>
      </c>
      <c r="K136" s="8">
        <v>0</v>
      </c>
      <c r="L136" s="9">
        <v>1361.26</v>
      </c>
      <c r="M136" s="8">
        <v>4</v>
      </c>
      <c r="N136" s="8">
        <v>315</v>
      </c>
      <c r="O136" s="8">
        <v>428</v>
      </c>
      <c r="P136" s="9">
        <v>9473.32</v>
      </c>
      <c r="Q136" s="10">
        <f t="shared" si="5"/>
        <v>1</v>
      </c>
      <c r="R136" s="8">
        <v>0</v>
      </c>
      <c r="S136" s="9">
        <v>1349.33</v>
      </c>
      <c r="T136" s="8">
        <v>4</v>
      </c>
    </row>
    <row r="137" spans="1:20" x14ac:dyDescent="0.35">
      <c r="A137" t="s">
        <v>330</v>
      </c>
      <c r="B137" t="s">
        <v>331</v>
      </c>
      <c r="C137" t="s">
        <v>17</v>
      </c>
      <c r="D137" t="s">
        <v>7920</v>
      </c>
      <c r="E137" s="8">
        <v>3926</v>
      </c>
      <c r="F137" s="9">
        <v>12079.48</v>
      </c>
      <c r="G137" s="8">
        <v>369</v>
      </c>
      <c r="H137" s="8">
        <v>688</v>
      </c>
      <c r="I137" s="9">
        <v>10870.3</v>
      </c>
      <c r="J137" s="10">
        <f t="shared" si="4"/>
        <v>0.89989800885468574</v>
      </c>
      <c r="K137" s="8">
        <v>4</v>
      </c>
      <c r="L137" s="9">
        <v>1012.99</v>
      </c>
      <c r="M137" s="8">
        <v>5</v>
      </c>
      <c r="N137" s="8">
        <v>504</v>
      </c>
      <c r="O137" s="8">
        <v>688</v>
      </c>
      <c r="P137" s="9">
        <v>11427.2</v>
      </c>
      <c r="Q137" s="10">
        <f t="shared" si="5"/>
        <v>0.94600098679744504</v>
      </c>
      <c r="R137" s="8">
        <v>2</v>
      </c>
      <c r="S137" s="9">
        <v>1090.45</v>
      </c>
      <c r="T137" s="8">
        <v>5</v>
      </c>
    </row>
    <row r="138" spans="1:20" x14ac:dyDescent="0.35">
      <c r="A138" t="s">
        <v>332</v>
      </c>
      <c r="B138" t="s">
        <v>333</v>
      </c>
      <c r="C138" t="s">
        <v>17</v>
      </c>
      <c r="D138" t="s">
        <v>7921</v>
      </c>
      <c r="E138" s="8">
        <v>2288</v>
      </c>
      <c r="F138" s="9">
        <v>7055.45</v>
      </c>
      <c r="G138" s="8">
        <v>506</v>
      </c>
      <c r="H138" s="8">
        <v>686</v>
      </c>
      <c r="I138" s="9">
        <v>7055.45</v>
      </c>
      <c r="J138" s="10">
        <f t="shared" si="4"/>
        <v>1</v>
      </c>
      <c r="K138" s="8">
        <v>0</v>
      </c>
      <c r="L138" s="9">
        <v>1296.45</v>
      </c>
      <c r="M138" s="8">
        <v>3</v>
      </c>
      <c r="N138" s="8">
        <v>502</v>
      </c>
      <c r="O138" s="8">
        <v>686</v>
      </c>
      <c r="P138" s="9">
        <v>7055.45</v>
      </c>
      <c r="Q138" s="10">
        <f t="shared" si="5"/>
        <v>1</v>
      </c>
      <c r="R138" s="8">
        <v>0</v>
      </c>
      <c r="S138" s="9">
        <v>1290.9000000000001</v>
      </c>
      <c r="T138" s="8">
        <v>3</v>
      </c>
    </row>
    <row r="139" spans="1:20" x14ac:dyDescent="0.35">
      <c r="A139" t="s">
        <v>334</v>
      </c>
      <c r="B139" t="s">
        <v>335</v>
      </c>
      <c r="C139" t="s">
        <v>17</v>
      </c>
      <c r="D139" t="s">
        <v>7922</v>
      </c>
      <c r="E139" s="8">
        <v>3388</v>
      </c>
      <c r="F139" s="9">
        <v>6754.52</v>
      </c>
      <c r="G139" s="8">
        <v>1219</v>
      </c>
      <c r="H139" s="8">
        <v>1059</v>
      </c>
      <c r="I139" s="9">
        <v>6754.52</v>
      </c>
      <c r="J139" s="10">
        <f t="shared" si="4"/>
        <v>1</v>
      </c>
      <c r="K139" s="8">
        <v>0</v>
      </c>
      <c r="L139" s="9">
        <v>2152.06</v>
      </c>
      <c r="M139" s="8">
        <v>3</v>
      </c>
      <c r="N139" s="8">
        <v>773</v>
      </c>
      <c r="O139" s="8">
        <v>1059</v>
      </c>
      <c r="P139" s="9">
        <v>6754.52</v>
      </c>
      <c r="Q139" s="10">
        <f t="shared" si="5"/>
        <v>1</v>
      </c>
      <c r="R139" s="8">
        <v>0</v>
      </c>
      <c r="S139" s="9">
        <v>1619.75</v>
      </c>
      <c r="T139" s="8">
        <v>3</v>
      </c>
    </row>
    <row r="140" spans="1:20" x14ac:dyDescent="0.35">
      <c r="A140" t="s">
        <v>336</v>
      </c>
      <c r="B140" t="s">
        <v>337</v>
      </c>
      <c r="C140" t="s">
        <v>17</v>
      </c>
      <c r="D140" t="s">
        <v>7920</v>
      </c>
      <c r="E140" s="8">
        <v>393</v>
      </c>
      <c r="F140" s="9">
        <v>538.82000000000005</v>
      </c>
      <c r="G140" s="8">
        <v>867</v>
      </c>
      <c r="H140" s="8">
        <v>1532</v>
      </c>
      <c r="I140" s="9">
        <v>538.82000000000005</v>
      </c>
      <c r="J140" s="10">
        <f t="shared" si="4"/>
        <v>1</v>
      </c>
      <c r="K140" s="8">
        <v>0</v>
      </c>
      <c r="L140" s="9">
        <v>1385.38</v>
      </c>
      <c r="M140" s="8">
        <v>0</v>
      </c>
      <c r="N140" s="8">
        <v>1113</v>
      </c>
      <c r="O140" s="8">
        <v>1532</v>
      </c>
      <c r="P140" s="9">
        <v>538.82000000000005</v>
      </c>
      <c r="Q140" s="10">
        <f t="shared" si="5"/>
        <v>1</v>
      </c>
      <c r="R140" s="8">
        <v>0</v>
      </c>
      <c r="S140" s="9">
        <v>1587.75</v>
      </c>
      <c r="T140" s="8">
        <v>0</v>
      </c>
    </row>
    <row r="141" spans="1:20" x14ac:dyDescent="0.35">
      <c r="A141" t="s">
        <v>338</v>
      </c>
      <c r="B141" t="s">
        <v>339</v>
      </c>
      <c r="C141" t="s">
        <v>17</v>
      </c>
      <c r="D141" t="s">
        <v>7920</v>
      </c>
      <c r="E141" s="8">
        <v>5132</v>
      </c>
      <c r="F141" s="9">
        <v>10884.39</v>
      </c>
      <c r="G141" s="8">
        <v>493</v>
      </c>
      <c r="H141" s="8">
        <v>990</v>
      </c>
      <c r="I141" s="9">
        <v>10801.67</v>
      </c>
      <c r="J141" s="10">
        <f t="shared" si="4"/>
        <v>0.99240012531708255</v>
      </c>
      <c r="K141" s="8">
        <v>1</v>
      </c>
      <c r="L141" s="9">
        <v>1004.82</v>
      </c>
      <c r="M141" s="8">
        <v>5</v>
      </c>
      <c r="N141" s="8">
        <v>719</v>
      </c>
      <c r="O141" s="8">
        <v>990</v>
      </c>
      <c r="P141" s="9">
        <v>10884.39</v>
      </c>
      <c r="Q141" s="10">
        <f t="shared" si="5"/>
        <v>1</v>
      </c>
      <c r="R141" s="8">
        <v>0</v>
      </c>
      <c r="S141" s="9">
        <v>1277.1400000000001</v>
      </c>
      <c r="T141" s="8">
        <v>5</v>
      </c>
    </row>
    <row r="142" spans="1:20" x14ac:dyDescent="0.35">
      <c r="A142" t="s">
        <v>340</v>
      </c>
      <c r="B142" t="s">
        <v>341</v>
      </c>
      <c r="C142" t="s">
        <v>17</v>
      </c>
      <c r="D142" t="s">
        <v>7920</v>
      </c>
      <c r="E142" s="8">
        <v>13664</v>
      </c>
      <c r="F142" s="9">
        <v>7172.35</v>
      </c>
      <c r="G142" s="8">
        <v>1967</v>
      </c>
      <c r="H142" s="8">
        <v>3987</v>
      </c>
      <c r="I142" s="9">
        <v>7172.35</v>
      </c>
      <c r="J142" s="10">
        <f t="shared" si="4"/>
        <v>1</v>
      </c>
      <c r="K142" s="8">
        <v>0</v>
      </c>
      <c r="L142" s="9">
        <v>1107.48</v>
      </c>
      <c r="M142" s="8">
        <v>3</v>
      </c>
      <c r="N142" s="8">
        <v>2888</v>
      </c>
      <c r="O142" s="8">
        <v>3987</v>
      </c>
      <c r="P142" s="9">
        <v>7172.35</v>
      </c>
      <c r="Q142" s="10">
        <f t="shared" si="5"/>
        <v>1</v>
      </c>
      <c r="R142" s="8">
        <v>0</v>
      </c>
      <c r="S142" s="9">
        <v>1397.23</v>
      </c>
      <c r="T142" s="8">
        <v>3</v>
      </c>
    </row>
    <row r="143" spans="1:20" x14ac:dyDescent="0.35">
      <c r="A143" t="s">
        <v>342</v>
      </c>
      <c r="B143" t="s">
        <v>343</v>
      </c>
      <c r="C143" t="s">
        <v>17</v>
      </c>
      <c r="D143" t="s">
        <v>7921</v>
      </c>
      <c r="E143" s="8">
        <v>5497</v>
      </c>
      <c r="F143" s="9">
        <v>9043.69</v>
      </c>
      <c r="G143" s="8">
        <v>804</v>
      </c>
      <c r="H143" s="8">
        <v>1264</v>
      </c>
      <c r="I143" s="9">
        <v>9043.69</v>
      </c>
      <c r="J143" s="10">
        <f t="shared" si="4"/>
        <v>1</v>
      </c>
      <c r="K143" s="8">
        <v>0</v>
      </c>
      <c r="L143" s="9">
        <v>1205.46</v>
      </c>
      <c r="M143" s="8">
        <v>4</v>
      </c>
      <c r="N143" s="8">
        <v>909</v>
      </c>
      <c r="O143" s="8">
        <v>1264</v>
      </c>
      <c r="P143" s="9">
        <v>9043.69</v>
      </c>
      <c r="Q143" s="10">
        <f t="shared" si="5"/>
        <v>1</v>
      </c>
      <c r="R143" s="8">
        <v>0</v>
      </c>
      <c r="S143" s="9">
        <v>1309.1099999999999</v>
      </c>
      <c r="T143" s="8">
        <v>4</v>
      </c>
    </row>
    <row r="144" spans="1:20" x14ac:dyDescent="0.35">
      <c r="A144" t="s">
        <v>344</v>
      </c>
      <c r="B144" t="s">
        <v>345</v>
      </c>
      <c r="C144" t="s">
        <v>17</v>
      </c>
      <c r="D144" t="s">
        <v>7922</v>
      </c>
      <c r="E144" s="8">
        <v>49</v>
      </c>
      <c r="F144" s="9">
        <v>439.86</v>
      </c>
      <c r="G144" s="8">
        <v>429</v>
      </c>
      <c r="H144" s="8">
        <v>231</v>
      </c>
      <c r="I144" s="9">
        <v>439.86</v>
      </c>
      <c r="J144" s="10">
        <f t="shared" si="4"/>
        <v>1</v>
      </c>
      <c r="K144" s="8">
        <v>0</v>
      </c>
      <c r="L144" s="9">
        <v>3141.18</v>
      </c>
      <c r="M144" s="8">
        <v>0</v>
      </c>
      <c r="N144" s="8">
        <v>165</v>
      </c>
      <c r="O144" s="8">
        <v>231</v>
      </c>
      <c r="P144" s="9">
        <v>439.86</v>
      </c>
      <c r="Q144" s="10">
        <f t="shared" si="5"/>
        <v>1</v>
      </c>
      <c r="R144" s="8">
        <v>0</v>
      </c>
      <c r="S144" s="9">
        <v>1719.27</v>
      </c>
      <c r="T144" s="8">
        <v>0</v>
      </c>
    </row>
    <row r="145" spans="1:20" x14ac:dyDescent="0.35">
      <c r="A145" t="s">
        <v>346</v>
      </c>
      <c r="B145" t="s">
        <v>347</v>
      </c>
      <c r="C145" t="s">
        <v>17</v>
      </c>
      <c r="D145" t="s">
        <v>7920</v>
      </c>
      <c r="E145" s="8">
        <v>5413</v>
      </c>
      <c r="F145" s="9">
        <v>10522.84</v>
      </c>
      <c r="G145" s="8">
        <v>491</v>
      </c>
      <c r="H145" s="8">
        <v>1063</v>
      </c>
      <c r="I145" s="9">
        <v>10522.84</v>
      </c>
      <c r="J145" s="10">
        <f t="shared" si="4"/>
        <v>1</v>
      </c>
      <c r="K145" s="8">
        <v>0</v>
      </c>
      <c r="L145" s="9">
        <v>1012.16</v>
      </c>
      <c r="M145" s="8">
        <v>5</v>
      </c>
      <c r="N145" s="8">
        <v>760</v>
      </c>
      <c r="O145" s="8">
        <v>1063</v>
      </c>
      <c r="P145" s="9">
        <v>10522.84</v>
      </c>
      <c r="Q145" s="10">
        <f t="shared" si="5"/>
        <v>1</v>
      </c>
      <c r="R145" s="8">
        <v>0</v>
      </c>
      <c r="S145" s="9">
        <v>1325.93</v>
      </c>
      <c r="T145" s="8">
        <v>5</v>
      </c>
    </row>
    <row r="146" spans="1:20" x14ac:dyDescent="0.35">
      <c r="A146" t="s">
        <v>348</v>
      </c>
      <c r="B146" t="s">
        <v>349</v>
      </c>
      <c r="C146" t="s">
        <v>17</v>
      </c>
      <c r="D146" t="s">
        <v>7921</v>
      </c>
      <c r="E146" s="8">
        <v>844</v>
      </c>
      <c r="F146" s="9">
        <v>5270.92</v>
      </c>
      <c r="G146" s="8">
        <v>259</v>
      </c>
      <c r="H146" s="8">
        <v>331</v>
      </c>
      <c r="I146" s="9">
        <v>5270.92</v>
      </c>
      <c r="J146" s="10">
        <f t="shared" si="4"/>
        <v>1</v>
      </c>
      <c r="K146" s="8">
        <v>0</v>
      </c>
      <c r="L146" s="9">
        <v>1463.24</v>
      </c>
      <c r="M146" s="8">
        <v>2</v>
      </c>
      <c r="N146" s="8">
        <v>237</v>
      </c>
      <c r="O146" s="8">
        <v>331</v>
      </c>
      <c r="P146" s="9">
        <v>5270.92</v>
      </c>
      <c r="Q146" s="10">
        <f t="shared" si="5"/>
        <v>1</v>
      </c>
      <c r="R146" s="8">
        <v>0</v>
      </c>
      <c r="S146" s="9">
        <v>1377.06</v>
      </c>
      <c r="T146" s="8">
        <v>2</v>
      </c>
    </row>
    <row r="147" spans="1:20" x14ac:dyDescent="0.35">
      <c r="A147" t="s">
        <v>350</v>
      </c>
      <c r="B147" t="s">
        <v>351</v>
      </c>
      <c r="C147" t="s">
        <v>17</v>
      </c>
      <c r="D147" t="s">
        <v>7921</v>
      </c>
      <c r="E147" s="8">
        <v>11158</v>
      </c>
      <c r="F147" s="9">
        <v>21084.92</v>
      </c>
      <c r="G147" s="8">
        <v>827</v>
      </c>
      <c r="H147" s="8">
        <v>1093</v>
      </c>
      <c r="I147" s="9">
        <v>20954.54</v>
      </c>
      <c r="J147" s="10">
        <f t="shared" si="4"/>
        <v>0.99381643373557982</v>
      </c>
      <c r="K147" s="8">
        <v>1</v>
      </c>
      <c r="L147" s="9">
        <v>1046.95</v>
      </c>
      <c r="M147" s="8">
        <v>10</v>
      </c>
      <c r="N147" s="8">
        <v>781</v>
      </c>
      <c r="O147" s="8">
        <v>1093</v>
      </c>
      <c r="P147" s="9">
        <v>20867.61</v>
      </c>
      <c r="Q147" s="10">
        <f t="shared" si="5"/>
        <v>0.98969358195335821</v>
      </c>
      <c r="R147" s="8">
        <v>2</v>
      </c>
      <c r="S147" s="9">
        <v>953.98</v>
      </c>
      <c r="T147" s="8">
        <v>10</v>
      </c>
    </row>
    <row r="148" spans="1:20" x14ac:dyDescent="0.35">
      <c r="A148" t="s">
        <v>352</v>
      </c>
      <c r="B148" t="s">
        <v>353</v>
      </c>
      <c r="C148" t="s">
        <v>17</v>
      </c>
      <c r="D148" t="s">
        <v>7920</v>
      </c>
      <c r="E148" s="8">
        <v>4807</v>
      </c>
      <c r="F148" s="9">
        <v>5931.76</v>
      </c>
      <c r="G148" s="8">
        <v>864</v>
      </c>
      <c r="H148" s="8">
        <v>1672</v>
      </c>
      <c r="I148" s="9">
        <v>5931.76</v>
      </c>
      <c r="J148" s="10">
        <f t="shared" si="4"/>
        <v>1</v>
      </c>
      <c r="K148" s="8">
        <v>0</v>
      </c>
      <c r="L148" s="9">
        <v>1035.47</v>
      </c>
      <c r="M148" s="8">
        <v>3</v>
      </c>
      <c r="N148" s="8">
        <v>1193</v>
      </c>
      <c r="O148" s="8">
        <v>1672</v>
      </c>
      <c r="P148" s="9">
        <v>5931.76</v>
      </c>
      <c r="Q148" s="10">
        <f t="shared" si="5"/>
        <v>1</v>
      </c>
      <c r="R148" s="8">
        <v>0</v>
      </c>
      <c r="S148" s="9">
        <v>1279.79</v>
      </c>
      <c r="T148" s="8">
        <v>3</v>
      </c>
    </row>
    <row r="149" spans="1:20" x14ac:dyDescent="0.35">
      <c r="A149" t="s">
        <v>354</v>
      </c>
      <c r="B149" t="s">
        <v>355</v>
      </c>
      <c r="C149" t="s">
        <v>17</v>
      </c>
      <c r="D149" t="s">
        <v>7921</v>
      </c>
      <c r="E149" s="8">
        <v>1569</v>
      </c>
      <c r="F149" s="9">
        <v>7156.08</v>
      </c>
      <c r="G149" s="8">
        <v>356</v>
      </c>
      <c r="H149" s="8">
        <v>452</v>
      </c>
      <c r="I149" s="9">
        <v>7156.08</v>
      </c>
      <c r="J149" s="10">
        <f t="shared" si="4"/>
        <v>1</v>
      </c>
      <c r="K149" s="8">
        <v>0</v>
      </c>
      <c r="L149" s="9">
        <v>1377.06</v>
      </c>
      <c r="M149" s="8">
        <v>3</v>
      </c>
      <c r="N149" s="8">
        <v>323</v>
      </c>
      <c r="O149" s="8">
        <v>452</v>
      </c>
      <c r="P149" s="9">
        <v>7156.08</v>
      </c>
      <c r="Q149" s="10">
        <f t="shared" si="5"/>
        <v>1</v>
      </c>
      <c r="R149" s="8">
        <v>0</v>
      </c>
      <c r="S149" s="9">
        <v>1284.01</v>
      </c>
      <c r="T149" s="8">
        <v>3</v>
      </c>
    </row>
    <row r="150" spans="1:20" x14ac:dyDescent="0.35">
      <c r="A150" t="s">
        <v>356</v>
      </c>
      <c r="B150" t="s">
        <v>357</v>
      </c>
      <c r="C150" t="s">
        <v>17</v>
      </c>
      <c r="D150" t="s">
        <v>7920</v>
      </c>
      <c r="E150" s="8">
        <v>7400</v>
      </c>
      <c r="F150" s="9">
        <v>12434.95</v>
      </c>
      <c r="G150" s="8">
        <v>669</v>
      </c>
      <c r="H150" s="8">
        <v>1227</v>
      </c>
      <c r="I150" s="9">
        <v>12434.95</v>
      </c>
      <c r="J150" s="10">
        <f t="shared" si="4"/>
        <v>1</v>
      </c>
      <c r="K150" s="8">
        <v>0</v>
      </c>
      <c r="L150" s="9">
        <v>1003.13</v>
      </c>
      <c r="M150" s="8">
        <v>6</v>
      </c>
      <c r="N150" s="8">
        <v>875</v>
      </c>
      <c r="O150" s="8">
        <v>1227</v>
      </c>
      <c r="P150" s="9">
        <v>12434.95</v>
      </c>
      <c r="Q150" s="10">
        <f t="shared" si="5"/>
        <v>1</v>
      </c>
      <c r="R150" s="8">
        <v>0</v>
      </c>
      <c r="S150" s="9">
        <v>1210.83</v>
      </c>
      <c r="T150" s="8">
        <v>6</v>
      </c>
    </row>
    <row r="151" spans="1:20" x14ac:dyDescent="0.35">
      <c r="A151" t="s">
        <v>358</v>
      </c>
      <c r="B151" t="s">
        <v>359</v>
      </c>
      <c r="C151" t="s">
        <v>17</v>
      </c>
      <c r="D151" t="s">
        <v>7921</v>
      </c>
      <c r="E151" s="8">
        <v>2293</v>
      </c>
      <c r="F151" s="9">
        <v>11845.04</v>
      </c>
      <c r="G151" s="8">
        <v>329</v>
      </c>
      <c r="H151" s="8">
        <v>399</v>
      </c>
      <c r="I151" s="9">
        <v>11519.6</v>
      </c>
      <c r="J151" s="10">
        <f t="shared" si="4"/>
        <v>0.97252520886379445</v>
      </c>
      <c r="K151" s="8">
        <v>1</v>
      </c>
      <c r="L151" s="9">
        <v>1375.83</v>
      </c>
      <c r="M151" s="8">
        <v>5</v>
      </c>
      <c r="N151" s="8">
        <v>284</v>
      </c>
      <c r="O151" s="8">
        <v>399</v>
      </c>
      <c r="P151" s="9">
        <v>11287.14</v>
      </c>
      <c r="Q151" s="10">
        <f t="shared" si="5"/>
        <v>0.95290011684215492</v>
      </c>
      <c r="R151" s="8">
        <v>2</v>
      </c>
      <c r="S151" s="9">
        <v>1242.75</v>
      </c>
      <c r="T151" s="8">
        <v>5</v>
      </c>
    </row>
    <row r="152" spans="1:20" x14ac:dyDescent="0.35">
      <c r="A152" t="s">
        <v>360</v>
      </c>
      <c r="B152" t="s">
        <v>361</v>
      </c>
      <c r="C152" t="s">
        <v>17</v>
      </c>
      <c r="D152" t="s">
        <v>7920</v>
      </c>
      <c r="E152" s="8">
        <v>3178</v>
      </c>
      <c r="F152" s="9">
        <v>6637.39</v>
      </c>
      <c r="G152" s="8">
        <v>504</v>
      </c>
      <c r="H152" s="8">
        <v>984</v>
      </c>
      <c r="I152" s="9">
        <v>6637.39</v>
      </c>
      <c r="J152" s="10">
        <f t="shared" si="4"/>
        <v>1</v>
      </c>
      <c r="K152" s="8">
        <v>0</v>
      </c>
      <c r="L152" s="9">
        <v>1140.3699999999999</v>
      </c>
      <c r="M152" s="8">
        <v>3</v>
      </c>
      <c r="N152" s="8">
        <v>700</v>
      </c>
      <c r="O152" s="8">
        <v>984</v>
      </c>
      <c r="P152" s="9">
        <v>6637.39</v>
      </c>
      <c r="Q152" s="10">
        <f t="shared" si="5"/>
        <v>1</v>
      </c>
      <c r="R152" s="8">
        <v>0</v>
      </c>
      <c r="S152" s="9">
        <v>1385.98</v>
      </c>
      <c r="T152" s="8">
        <v>3</v>
      </c>
    </row>
    <row r="153" spans="1:20" x14ac:dyDescent="0.35">
      <c r="A153" t="s">
        <v>362</v>
      </c>
      <c r="B153" t="s">
        <v>363</v>
      </c>
      <c r="C153" t="s">
        <v>17</v>
      </c>
      <c r="D153" t="s">
        <v>7921</v>
      </c>
      <c r="E153" s="8">
        <v>2653</v>
      </c>
      <c r="F153" s="9">
        <v>12119.42</v>
      </c>
      <c r="G153" s="8">
        <v>386</v>
      </c>
      <c r="H153" s="8">
        <v>450</v>
      </c>
      <c r="I153" s="9">
        <v>12119.42</v>
      </c>
      <c r="J153" s="10">
        <f t="shared" si="4"/>
        <v>1</v>
      </c>
      <c r="K153" s="8">
        <v>0</v>
      </c>
      <c r="L153" s="9">
        <v>1289.8900000000001</v>
      </c>
      <c r="M153" s="8">
        <v>6</v>
      </c>
      <c r="N153" s="8">
        <v>320</v>
      </c>
      <c r="O153" s="8">
        <v>450</v>
      </c>
      <c r="P153" s="9">
        <v>12119.42</v>
      </c>
      <c r="Q153" s="10">
        <f t="shared" si="5"/>
        <v>1</v>
      </c>
      <c r="R153" s="8">
        <v>0</v>
      </c>
      <c r="S153" s="9">
        <v>1111.73</v>
      </c>
      <c r="T153" s="8">
        <v>6</v>
      </c>
    </row>
    <row r="154" spans="1:20" x14ac:dyDescent="0.35">
      <c r="A154" t="s">
        <v>364</v>
      </c>
      <c r="B154" t="s">
        <v>365</v>
      </c>
      <c r="C154" t="s">
        <v>17</v>
      </c>
      <c r="D154" t="s">
        <v>7921</v>
      </c>
      <c r="E154" s="8">
        <v>740</v>
      </c>
      <c r="F154" s="9">
        <v>8694.7900000000009</v>
      </c>
      <c r="G154" s="8">
        <v>151</v>
      </c>
      <c r="H154" s="8">
        <v>175</v>
      </c>
      <c r="I154" s="9">
        <v>8694.7900000000009</v>
      </c>
      <c r="J154" s="10">
        <f t="shared" si="4"/>
        <v>1</v>
      </c>
      <c r="K154" s="8">
        <v>0</v>
      </c>
      <c r="L154" s="9">
        <v>1466.22</v>
      </c>
      <c r="M154" s="8">
        <v>4</v>
      </c>
      <c r="N154" s="8">
        <v>124</v>
      </c>
      <c r="O154" s="8">
        <v>175</v>
      </c>
      <c r="P154" s="9">
        <v>8694.7900000000009</v>
      </c>
      <c r="Q154" s="10">
        <f t="shared" si="5"/>
        <v>1</v>
      </c>
      <c r="R154" s="8">
        <v>0</v>
      </c>
      <c r="S154" s="9">
        <v>1275.8699999999999</v>
      </c>
      <c r="T154" s="8">
        <v>4</v>
      </c>
    </row>
    <row r="155" spans="1:20" x14ac:dyDescent="0.35">
      <c r="A155" t="s">
        <v>366</v>
      </c>
      <c r="B155" t="s">
        <v>367</v>
      </c>
      <c r="C155" t="s">
        <v>17</v>
      </c>
      <c r="D155" t="s">
        <v>7921</v>
      </c>
      <c r="E155" s="8">
        <v>23595</v>
      </c>
      <c r="F155" s="9">
        <v>15024.16</v>
      </c>
      <c r="G155" s="8">
        <v>1915</v>
      </c>
      <c r="H155" s="8">
        <v>3196</v>
      </c>
      <c r="I155" s="9">
        <v>15024.16</v>
      </c>
      <c r="J155" s="10">
        <f t="shared" si="4"/>
        <v>1</v>
      </c>
      <c r="K155" s="8">
        <v>0</v>
      </c>
      <c r="L155" s="9">
        <v>1018.4</v>
      </c>
      <c r="M155" s="8">
        <v>7</v>
      </c>
      <c r="N155" s="8">
        <v>2251</v>
      </c>
      <c r="O155" s="8">
        <v>3196</v>
      </c>
      <c r="P155" s="9">
        <v>15024.16</v>
      </c>
      <c r="Q155" s="10">
        <f t="shared" si="5"/>
        <v>1</v>
      </c>
      <c r="R155" s="8">
        <v>0</v>
      </c>
      <c r="S155" s="9">
        <v>1146.77</v>
      </c>
      <c r="T155" s="8">
        <v>7</v>
      </c>
    </row>
    <row r="156" spans="1:20" x14ac:dyDescent="0.35">
      <c r="A156" t="s">
        <v>368</v>
      </c>
      <c r="B156" t="s">
        <v>369</v>
      </c>
      <c r="C156" t="s">
        <v>17</v>
      </c>
      <c r="D156" t="s">
        <v>7921</v>
      </c>
      <c r="E156" s="8">
        <v>7808</v>
      </c>
      <c r="F156" s="9">
        <v>10616.23</v>
      </c>
      <c r="G156" s="8">
        <v>943</v>
      </c>
      <c r="H156" s="8">
        <v>1490</v>
      </c>
      <c r="I156" s="9">
        <v>9387.1</v>
      </c>
      <c r="J156" s="10">
        <f t="shared" si="4"/>
        <v>0.8842216116267263</v>
      </c>
      <c r="K156" s="8">
        <v>2</v>
      </c>
      <c r="L156" s="9">
        <v>1096.5999999999999</v>
      </c>
      <c r="M156" s="8">
        <v>4</v>
      </c>
      <c r="N156" s="8">
        <v>1045</v>
      </c>
      <c r="O156" s="8">
        <v>1490</v>
      </c>
      <c r="P156" s="9">
        <v>9527.14</v>
      </c>
      <c r="Q156" s="10">
        <f t="shared" si="5"/>
        <v>0.89741273502929009</v>
      </c>
      <c r="R156" s="8">
        <v>2</v>
      </c>
      <c r="S156" s="9">
        <v>1166.6199999999999</v>
      </c>
      <c r="T156" s="8">
        <v>4</v>
      </c>
    </row>
    <row r="157" spans="1:20" x14ac:dyDescent="0.35">
      <c r="A157" t="s">
        <v>370</v>
      </c>
      <c r="B157" t="s">
        <v>371</v>
      </c>
      <c r="C157" t="s">
        <v>17</v>
      </c>
      <c r="D157" t="s">
        <v>7921</v>
      </c>
      <c r="E157" s="8">
        <v>1683</v>
      </c>
      <c r="F157" s="9">
        <v>14582.3</v>
      </c>
      <c r="G157" s="8">
        <v>133</v>
      </c>
      <c r="H157" s="8">
        <v>233</v>
      </c>
      <c r="I157" s="9">
        <v>14582.3</v>
      </c>
      <c r="J157" s="10">
        <f t="shared" si="4"/>
        <v>1</v>
      </c>
      <c r="K157" s="8">
        <v>0</v>
      </c>
      <c r="L157" s="9">
        <v>992.41</v>
      </c>
      <c r="M157" s="8">
        <v>7</v>
      </c>
      <c r="N157" s="8">
        <v>163</v>
      </c>
      <c r="O157" s="8">
        <v>233</v>
      </c>
      <c r="P157" s="9">
        <v>14582.3</v>
      </c>
      <c r="Q157" s="10">
        <f t="shared" si="5"/>
        <v>1</v>
      </c>
      <c r="R157" s="8">
        <v>0</v>
      </c>
      <c r="S157" s="9">
        <v>1148.3699999999999</v>
      </c>
      <c r="T157" s="8">
        <v>7</v>
      </c>
    </row>
    <row r="158" spans="1:20" x14ac:dyDescent="0.35">
      <c r="A158" t="s">
        <v>372</v>
      </c>
      <c r="B158" t="s">
        <v>373</v>
      </c>
      <c r="C158" t="s">
        <v>17</v>
      </c>
      <c r="D158" t="s">
        <v>7921</v>
      </c>
      <c r="E158" s="8">
        <v>9</v>
      </c>
      <c r="F158" s="9">
        <v>84.65</v>
      </c>
      <c r="G158" s="8">
        <v>187</v>
      </c>
      <c r="H158" s="8">
        <v>215</v>
      </c>
      <c r="I158" s="9">
        <v>84.65</v>
      </c>
      <c r="J158" s="10">
        <f t="shared" si="4"/>
        <v>1</v>
      </c>
      <c r="K158" s="8">
        <v>0</v>
      </c>
      <c r="L158" s="9">
        <v>1964.68</v>
      </c>
      <c r="M158" s="8">
        <v>0</v>
      </c>
      <c r="N158" s="8">
        <v>150</v>
      </c>
      <c r="O158" s="8">
        <v>215</v>
      </c>
      <c r="P158" s="9">
        <v>84.65</v>
      </c>
      <c r="Q158" s="10">
        <f t="shared" si="5"/>
        <v>1</v>
      </c>
      <c r="R158" s="8">
        <v>0</v>
      </c>
      <c r="S158" s="9">
        <v>1755.86</v>
      </c>
      <c r="T158" s="8">
        <v>0</v>
      </c>
    </row>
    <row r="159" spans="1:20" x14ac:dyDescent="0.35">
      <c r="A159" t="s">
        <v>374</v>
      </c>
      <c r="B159" t="s">
        <v>375</v>
      </c>
      <c r="C159" t="s">
        <v>17</v>
      </c>
      <c r="D159" t="s">
        <v>7920</v>
      </c>
      <c r="E159" s="8">
        <v>11858</v>
      </c>
      <c r="F159" s="9">
        <v>12170.78</v>
      </c>
      <c r="G159" s="8">
        <v>812</v>
      </c>
      <c r="H159" s="8">
        <v>1943</v>
      </c>
      <c r="I159" s="9">
        <v>12170.78</v>
      </c>
      <c r="J159" s="10">
        <f t="shared" si="4"/>
        <v>1</v>
      </c>
      <c r="K159" s="8">
        <v>0</v>
      </c>
      <c r="L159" s="9">
        <v>800.91</v>
      </c>
      <c r="M159" s="8">
        <v>6</v>
      </c>
      <c r="N159" s="8">
        <v>1340</v>
      </c>
      <c r="O159" s="8">
        <v>1943</v>
      </c>
      <c r="P159" s="9">
        <v>12170.78</v>
      </c>
      <c r="Q159" s="10">
        <f t="shared" si="5"/>
        <v>1</v>
      </c>
      <c r="R159" s="8">
        <v>0</v>
      </c>
      <c r="S159" s="9">
        <v>1126.68</v>
      </c>
      <c r="T159" s="8">
        <v>6</v>
      </c>
    </row>
    <row r="160" spans="1:20" x14ac:dyDescent="0.35">
      <c r="A160" t="s">
        <v>376</v>
      </c>
      <c r="B160" t="s">
        <v>377</v>
      </c>
      <c r="C160" t="s">
        <v>17</v>
      </c>
      <c r="D160" t="s">
        <v>7922</v>
      </c>
      <c r="E160" s="8">
        <v>450</v>
      </c>
      <c r="F160" s="9">
        <v>1173.9000000000001</v>
      </c>
      <c r="G160" s="8">
        <v>1589</v>
      </c>
      <c r="H160" s="8">
        <v>758</v>
      </c>
      <c r="I160" s="9">
        <v>1173.9000000000001</v>
      </c>
      <c r="J160" s="10">
        <f t="shared" si="4"/>
        <v>1</v>
      </c>
      <c r="K160" s="8">
        <v>0</v>
      </c>
      <c r="L160" s="9">
        <v>3007.28</v>
      </c>
      <c r="M160" s="8">
        <v>0</v>
      </c>
      <c r="N160" s="8">
        <v>519</v>
      </c>
      <c r="O160" s="8">
        <v>758</v>
      </c>
      <c r="P160" s="9">
        <v>1173.9000000000001</v>
      </c>
      <c r="Q160" s="10">
        <f t="shared" si="5"/>
        <v>1</v>
      </c>
      <c r="R160" s="8">
        <v>0</v>
      </c>
      <c r="S160" s="9">
        <v>1332.51</v>
      </c>
      <c r="T160" s="8">
        <v>0</v>
      </c>
    </row>
    <row r="161" spans="1:20" x14ac:dyDescent="0.35">
      <c r="A161" t="s">
        <v>378</v>
      </c>
      <c r="B161" t="s">
        <v>379</v>
      </c>
      <c r="C161" t="s">
        <v>17</v>
      </c>
      <c r="D161" t="s">
        <v>7921</v>
      </c>
      <c r="E161" s="8">
        <v>719</v>
      </c>
      <c r="F161" s="9">
        <v>4696.59</v>
      </c>
      <c r="G161" s="8">
        <v>235</v>
      </c>
      <c r="H161" s="8">
        <v>303</v>
      </c>
      <c r="I161" s="9">
        <v>4696.59</v>
      </c>
      <c r="J161" s="10">
        <f t="shared" si="4"/>
        <v>1</v>
      </c>
      <c r="K161" s="8">
        <v>0</v>
      </c>
      <c r="L161" s="9">
        <v>1494.06</v>
      </c>
      <c r="M161" s="8">
        <v>2</v>
      </c>
      <c r="N161" s="8">
        <v>207</v>
      </c>
      <c r="O161" s="8">
        <v>303</v>
      </c>
      <c r="P161" s="9">
        <v>4696.59</v>
      </c>
      <c r="Q161" s="10">
        <f t="shared" si="5"/>
        <v>1</v>
      </c>
      <c r="R161" s="8">
        <v>0</v>
      </c>
      <c r="S161" s="9">
        <v>1384.32</v>
      </c>
      <c r="T161" s="8">
        <v>2</v>
      </c>
    </row>
    <row r="162" spans="1:20" x14ac:dyDescent="0.35">
      <c r="A162" t="s">
        <v>380</v>
      </c>
      <c r="B162" t="s">
        <v>381</v>
      </c>
      <c r="C162" t="s">
        <v>17</v>
      </c>
      <c r="D162" t="s">
        <v>7920</v>
      </c>
      <c r="E162" s="8">
        <v>171</v>
      </c>
      <c r="F162" s="9">
        <v>298.49</v>
      </c>
      <c r="G162" s="8">
        <v>567</v>
      </c>
      <c r="H162" s="8">
        <v>1131</v>
      </c>
      <c r="I162" s="9">
        <v>298.49</v>
      </c>
      <c r="J162" s="10">
        <f t="shared" si="4"/>
        <v>1</v>
      </c>
      <c r="K162" s="8">
        <v>0</v>
      </c>
      <c r="L162" s="9">
        <v>1332.68</v>
      </c>
      <c r="M162" s="8">
        <v>0</v>
      </c>
      <c r="N162" s="8">
        <v>773</v>
      </c>
      <c r="O162" s="8">
        <v>1131</v>
      </c>
      <c r="P162" s="9">
        <v>298.49</v>
      </c>
      <c r="Q162" s="10">
        <f t="shared" si="5"/>
        <v>1</v>
      </c>
      <c r="R162" s="8">
        <v>0</v>
      </c>
      <c r="S162" s="9">
        <v>1548.43</v>
      </c>
      <c r="T162" s="8">
        <v>0</v>
      </c>
    </row>
    <row r="163" spans="1:20" x14ac:dyDescent="0.35">
      <c r="A163" t="s">
        <v>382</v>
      </c>
      <c r="B163" t="s">
        <v>383</v>
      </c>
      <c r="C163" t="s">
        <v>17</v>
      </c>
      <c r="D163" t="s">
        <v>7920</v>
      </c>
      <c r="E163" s="8">
        <v>11905</v>
      </c>
      <c r="F163" s="9">
        <v>15561.67</v>
      </c>
      <c r="G163" s="8">
        <v>586</v>
      </c>
      <c r="H163" s="8">
        <v>1510</v>
      </c>
      <c r="I163" s="9">
        <v>15534.22</v>
      </c>
      <c r="J163" s="10">
        <f t="shared" si="4"/>
        <v>0.99823605050100661</v>
      </c>
      <c r="K163" s="8">
        <v>2</v>
      </c>
      <c r="L163" s="9">
        <v>655.23</v>
      </c>
      <c r="M163" s="8">
        <v>8</v>
      </c>
      <c r="N163" s="8">
        <v>1031</v>
      </c>
      <c r="O163" s="8">
        <v>1510</v>
      </c>
      <c r="P163" s="9">
        <v>15561.67</v>
      </c>
      <c r="Q163" s="10">
        <f t="shared" si="5"/>
        <v>1</v>
      </c>
      <c r="R163" s="8">
        <v>0</v>
      </c>
      <c r="S163" s="9">
        <v>992</v>
      </c>
      <c r="T163" s="8">
        <v>8</v>
      </c>
    </row>
    <row r="164" spans="1:20" x14ac:dyDescent="0.35">
      <c r="A164" t="s">
        <v>384</v>
      </c>
      <c r="B164" t="s">
        <v>385</v>
      </c>
      <c r="C164" t="s">
        <v>17</v>
      </c>
      <c r="D164" t="s">
        <v>7921</v>
      </c>
      <c r="E164" s="8">
        <v>1556</v>
      </c>
      <c r="F164" s="9">
        <v>17391.25</v>
      </c>
      <c r="G164" s="8">
        <v>120</v>
      </c>
      <c r="H164" s="8">
        <v>177</v>
      </c>
      <c r="I164" s="9">
        <v>14317.6</v>
      </c>
      <c r="J164" s="10">
        <f t="shared" si="4"/>
        <v>0.82326457270178977</v>
      </c>
      <c r="K164" s="8">
        <v>3</v>
      </c>
      <c r="L164" s="9">
        <v>1098.4100000000001</v>
      </c>
      <c r="M164" s="8">
        <v>7</v>
      </c>
      <c r="N164" s="8">
        <v>121</v>
      </c>
      <c r="O164" s="8">
        <v>177</v>
      </c>
      <c r="P164" s="9">
        <v>14328.78</v>
      </c>
      <c r="Q164" s="10">
        <f t="shared" si="5"/>
        <v>0.82390742471070222</v>
      </c>
      <c r="R164" s="8">
        <v>3</v>
      </c>
      <c r="S164" s="9">
        <v>1100.78</v>
      </c>
      <c r="T164" s="8">
        <v>7</v>
      </c>
    </row>
    <row r="165" spans="1:20" x14ac:dyDescent="0.35">
      <c r="A165" t="s">
        <v>386</v>
      </c>
      <c r="B165" t="s">
        <v>387</v>
      </c>
      <c r="C165" t="s">
        <v>17</v>
      </c>
      <c r="D165" t="s">
        <v>7920</v>
      </c>
      <c r="E165" s="8">
        <v>3517</v>
      </c>
      <c r="F165" s="9">
        <v>5580.15</v>
      </c>
      <c r="G165" s="8">
        <v>661</v>
      </c>
      <c r="H165" s="8">
        <v>1240</v>
      </c>
      <c r="I165" s="9">
        <v>5580.15</v>
      </c>
      <c r="J165" s="10">
        <f t="shared" si="4"/>
        <v>1</v>
      </c>
      <c r="K165" s="8">
        <v>0</v>
      </c>
      <c r="L165" s="9">
        <v>1124</v>
      </c>
      <c r="M165" s="8">
        <v>3</v>
      </c>
      <c r="N165" s="8">
        <v>844</v>
      </c>
      <c r="O165" s="8">
        <v>1240</v>
      </c>
      <c r="P165" s="9">
        <v>5580.15</v>
      </c>
      <c r="Q165" s="10">
        <f t="shared" si="5"/>
        <v>1</v>
      </c>
      <c r="R165" s="8">
        <v>0</v>
      </c>
      <c r="S165" s="9">
        <v>1298.21</v>
      </c>
      <c r="T165" s="8">
        <v>3</v>
      </c>
    </row>
    <row r="166" spans="1:20" x14ac:dyDescent="0.35">
      <c r="A166" t="s">
        <v>388</v>
      </c>
      <c r="B166" t="s">
        <v>389</v>
      </c>
      <c r="C166" t="s">
        <v>17</v>
      </c>
      <c r="D166" t="s">
        <v>7920</v>
      </c>
      <c r="E166" s="8">
        <v>3777</v>
      </c>
      <c r="F166" s="9">
        <v>4853.34</v>
      </c>
      <c r="G166" s="8">
        <v>685</v>
      </c>
      <c r="H166" s="8">
        <v>1529</v>
      </c>
      <c r="I166" s="9">
        <v>4853.34</v>
      </c>
      <c r="J166" s="10">
        <f t="shared" si="4"/>
        <v>1</v>
      </c>
      <c r="K166" s="8">
        <v>0</v>
      </c>
      <c r="L166" s="9">
        <v>1028.6500000000001</v>
      </c>
      <c r="M166" s="8">
        <v>2</v>
      </c>
      <c r="N166" s="8">
        <v>1039</v>
      </c>
      <c r="O166" s="8">
        <v>1529</v>
      </c>
      <c r="P166" s="9">
        <v>4853.34</v>
      </c>
      <c r="Q166" s="10">
        <f t="shared" si="5"/>
        <v>1</v>
      </c>
      <c r="R166" s="8">
        <v>0</v>
      </c>
      <c r="S166" s="9">
        <v>1301.58</v>
      </c>
      <c r="T166" s="8">
        <v>2</v>
      </c>
    </row>
    <row r="167" spans="1:20" x14ac:dyDescent="0.35">
      <c r="A167" t="s">
        <v>390</v>
      </c>
      <c r="B167" t="s">
        <v>391</v>
      </c>
      <c r="C167" t="s">
        <v>17</v>
      </c>
      <c r="D167" t="s">
        <v>7921</v>
      </c>
      <c r="E167" s="8">
        <v>9897</v>
      </c>
      <c r="F167" s="9">
        <v>19160.32</v>
      </c>
      <c r="G167" s="8">
        <v>714</v>
      </c>
      <c r="H167" s="8">
        <v>1013</v>
      </c>
      <c r="I167" s="9">
        <v>18376.25</v>
      </c>
      <c r="J167" s="10">
        <f t="shared" si="4"/>
        <v>0.95907844962923372</v>
      </c>
      <c r="K167" s="8">
        <v>2</v>
      </c>
      <c r="L167" s="9">
        <v>996.81</v>
      </c>
      <c r="M167" s="8">
        <v>9</v>
      </c>
      <c r="N167" s="8">
        <v>687</v>
      </c>
      <c r="O167" s="8">
        <v>1013</v>
      </c>
      <c r="P167" s="9">
        <v>18323.98</v>
      </c>
      <c r="Q167" s="10">
        <f t="shared" si="5"/>
        <v>0.9563504158594428</v>
      </c>
      <c r="R167" s="8">
        <v>2</v>
      </c>
      <c r="S167" s="9">
        <v>989.62</v>
      </c>
      <c r="T167" s="8">
        <v>9</v>
      </c>
    </row>
    <row r="168" spans="1:20" x14ac:dyDescent="0.35">
      <c r="A168" t="s">
        <v>392</v>
      </c>
      <c r="B168" t="s">
        <v>393</v>
      </c>
      <c r="C168" t="s">
        <v>17</v>
      </c>
      <c r="D168" t="s">
        <v>7920</v>
      </c>
      <c r="E168" s="8">
        <v>3011</v>
      </c>
      <c r="F168" s="9">
        <v>5883.19</v>
      </c>
      <c r="G168" s="8">
        <v>421</v>
      </c>
      <c r="H168" s="8">
        <v>1002</v>
      </c>
      <c r="I168" s="9">
        <v>5883.19</v>
      </c>
      <c r="J168" s="10">
        <f t="shared" si="4"/>
        <v>1</v>
      </c>
      <c r="K168" s="8">
        <v>0</v>
      </c>
      <c r="L168" s="9">
        <v>873.49</v>
      </c>
      <c r="M168" s="8">
        <v>3</v>
      </c>
      <c r="N168" s="8">
        <v>679</v>
      </c>
      <c r="O168" s="8">
        <v>1002</v>
      </c>
      <c r="P168" s="9">
        <v>5883.19</v>
      </c>
      <c r="Q168" s="10">
        <f t="shared" si="5"/>
        <v>1</v>
      </c>
      <c r="R168" s="8">
        <v>0</v>
      </c>
      <c r="S168" s="9">
        <v>1175.95</v>
      </c>
      <c r="T168" s="8">
        <v>3</v>
      </c>
    </row>
    <row r="169" spans="1:20" x14ac:dyDescent="0.35">
      <c r="A169" t="s">
        <v>394</v>
      </c>
      <c r="B169" t="s">
        <v>395</v>
      </c>
      <c r="C169" t="s">
        <v>17</v>
      </c>
      <c r="D169" t="s">
        <v>7921</v>
      </c>
      <c r="E169" s="8">
        <v>1366</v>
      </c>
      <c r="F169" s="9">
        <v>6522.84</v>
      </c>
      <c r="G169" s="8">
        <v>226</v>
      </c>
      <c r="H169" s="8">
        <v>408</v>
      </c>
      <c r="I169" s="9">
        <v>6522.84</v>
      </c>
      <c r="J169" s="10">
        <f t="shared" si="4"/>
        <v>1</v>
      </c>
      <c r="K169" s="8">
        <v>0</v>
      </c>
      <c r="L169" s="9">
        <v>1062.5899999999999</v>
      </c>
      <c r="M169" s="8">
        <v>3</v>
      </c>
      <c r="N169" s="8">
        <v>276</v>
      </c>
      <c r="O169" s="8">
        <v>408</v>
      </c>
      <c r="P169" s="9">
        <v>6522.84</v>
      </c>
      <c r="Q169" s="10">
        <f t="shared" si="5"/>
        <v>1</v>
      </c>
      <c r="R169" s="8">
        <v>0</v>
      </c>
      <c r="S169" s="9">
        <v>1205.8399999999999</v>
      </c>
      <c r="T169" s="8">
        <v>3</v>
      </c>
    </row>
    <row r="170" spans="1:20" x14ac:dyDescent="0.35">
      <c r="A170" t="s">
        <v>398</v>
      </c>
      <c r="B170" t="s">
        <v>399</v>
      </c>
      <c r="C170" t="s">
        <v>17</v>
      </c>
      <c r="D170" t="s">
        <v>7920</v>
      </c>
      <c r="E170" s="8">
        <v>6420</v>
      </c>
      <c r="F170" s="9">
        <v>8226.2800000000007</v>
      </c>
      <c r="G170" s="8">
        <v>812</v>
      </c>
      <c r="H170" s="8">
        <v>1519</v>
      </c>
      <c r="I170" s="9">
        <v>8226.2800000000007</v>
      </c>
      <c r="J170" s="10">
        <f t="shared" si="4"/>
        <v>1</v>
      </c>
      <c r="K170" s="8">
        <v>0</v>
      </c>
      <c r="L170" s="9">
        <v>1049.3499999999999</v>
      </c>
      <c r="M170" s="8">
        <v>4</v>
      </c>
      <c r="N170" s="8">
        <v>1023</v>
      </c>
      <c r="O170" s="8">
        <v>1519</v>
      </c>
      <c r="P170" s="9">
        <v>8226.2800000000007</v>
      </c>
      <c r="Q170" s="10">
        <f t="shared" si="5"/>
        <v>1</v>
      </c>
      <c r="R170" s="8">
        <v>0</v>
      </c>
      <c r="S170" s="9">
        <v>1211.57</v>
      </c>
      <c r="T170" s="8">
        <v>4</v>
      </c>
    </row>
    <row r="171" spans="1:20" x14ac:dyDescent="0.35">
      <c r="A171" t="s">
        <v>400</v>
      </c>
      <c r="B171" t="s">
        <v>401</v>
      </c>
      <c r="C171" t="s">
        <v>17</v>
      </c>
      <c r="D171" t="s">
        <v>7921</v>
      </c>
      <c r="E171" s="8">
        <v>378</v>
      </c>
      <c r="F171" s="9">
        <v>3583.2</v>
      </c>
      <c r="G171" s="8">
        <v>118</v>
      </c>
      <c r="H171" s="8">
        <v>205</v>
      </c>
      <c r="I171" s="9">
        <v>3583.2</v>
      </c>
      <c r="J171" s="10">
        <f t="shared" si="4"/>
        <v>1</v>
      </c>
      <c r="K171" s="8">
        <v>0</v>
      </c>
      <c r="L171" s="9">
        <v>1159.56</v>
      </c>
      <c r="M171" s="8">
        <v>2</v>
      </c>
      <c r="N171" s="8">
        <v>138</v>
      </c>
      <c r="O171" s="8">
        <v>205</v>
      </c>
      <c r="P171" s="9">
        <v>3583.2</v>
      </c>
      <c r="Q171" s="10">
        <f t="shared" si="5"/>
        <v>1</v>
      </c>
      <c r="R171" s="8">
        <v>0</v>
      </c>
      <c r="S171" s="9">
        <v>1273.31</v>
      </c>
      <c r="T171" s="8">
        <v>2</v>
      </c>
    </row>
    <row r="172" spans="1:20" x14ac:dyDescent="0.35">
      <c r="A172" t="s">
        <v>402</v>
      </c>
      <c r="B172" t="s">
        <v>403</v>
      </c>
      <c r="C172" t="s">
        <v>17</v>
      </c>
      <c r="D172" t="s">
        <v>7920</v>
      </c>
      <c r="E172" s="8">
        <v>3367</v>
      </c>
      <c r="F172" s="9">
        <v>8287.6</v>
      </c>
      <c r="G172" s="8">
        <v>378</v>
      </c>
      <c r="H172" s="8">
        <v>789</v>
      </c>
      <c r="I172" s="9">
        <v>8287.6</v>
      </c>
      <c r="J172" s="10">
        <f t="shared" si="4"/>
        <v>1</v>
      </c>
      <c r="K172" s="8">
        <v>0</v>
      </c>
      <c r="L172" s="9">
        <v>857.44</v>
      </c>
      <c r="M172" s="8">
        <v>4</v>
      </c>
      <c r="N172" s="8">
        <v>530</v>
      </c>
      <c r="O172" s="8">
        <v>789</v>
      </c>
      <c r="P172" s="9">
        <v>8287.6</v>
      </c>
      <c r="Q172" s="10">
        <f t="shared" si="5"/>
        <v>1</v>
      </c>
      <c r="R172" s="8">
        <v>0</v>
      </c>
      <c r="S172" s="9">
        <v>1081.92</v>
      </c>
      <c r="T172" s="8">
        <v>4</v>
      </c>
    </row>
    <row r="173" spans="1:20" x14ac:dyDescent="0.35">
      <c r="A173" t="s">
        <v>404</v>
      </c>
      <c r="B173" t="s">
        <v>405</v>
      </c>
      <c r="C173" t="s">
        <v>17</v>
      </c>
      <c r="D173" t="s">
        <v>7921</v>
      </c>
      <c r="E173" s="8">
        <v>48491</v>
      </c>
      <c r="F173" s="9">
        <v>10167.290000000001</v>
      </c>
      <c r="G173" s="8">
        <v>5061</v>
      </c>
      <c r="H173" s="8">
        <v>9214</v>
      </c>
      <c r="I173" s="9">
        <v>10167.290000000001</v>
      </c>
      <c r="J173" s="10">
        <f t="shared" si="4"/>
        <v>1</v>
      </c>
      <c r="K173" s="8">
        <v>0</v>
      </c>
      <c r="L173" s="9">
        <v>1000.56</v>
      </c>
      <c r="M173" s="8">
        <v>5</v>
      </c>
      <c r="N173" s="8">
        <v>6161</v>
      </c>
      <c r="O173" s="8">
        <v>9214</v>
      </c>
      <c r="P173" s="9">
        <v>10167.290000000001</v>
      </c>
      <c r="Q173" s="10">
        <f t="shared" si="5"/>
        <v>1</v>
      </c>
      <c r="R173" s="8">
        <v>0</v>
      </c>
      <c r="S173" s="9">
        <v>1139.07</v>
      </c>
      <c r="T173" s="8">
        <v>5</v>
      </c>
    </row>
    <row r="174" spans="1:20" x14ac:dyDescent="0.35">
      <c r="A174" t="s">
        <v>406</v>
      </c>
      <c r="B174" t="s">
        <v>407</v>
      </c>
      <c r="C174" t="s">
        <v>17</v>
      </c>
      <c r="D174" t="s">
        <v>7920</v>
      </c>
      <c r="E174" s="8">
        <v>6768</v>
      </c>
      <c r="F174" s="9">
        <v>13353.71</v>
      </c>
      <c r="G174" s="8">
        <v>490</v>
      </c>
      <c r="H174" s="8">
        <v>976</v>
      </c>
      <c r="I174" s="9">
        <v>12698.65</v>
      </c>
      <c r="J174" s="10">
        <f t="shared" si="4"/>
        <v>0.95094546758915688</v>
      </c>
      <c r="K174" s="8">
        <v>3</v>
      </c>
      <c r="L174" s="9">
        <v>938.76</v>
      </c>
      <c r="M174" s="8">
        <v>6</v>
      </c>
      <c r="N174" s="8">
        <v>650</v>
      </c>
      <c r="O174" s="8">
        <v>976</v>
      </c>
      <c r="P174" s="9">
        <v>13233.35</v>
      </c>
      <c r="Q174" s="10">
        <f t="shared" si="5"/>
        <v>0.99098677446192862</v>
      </c>
      <c r="R174" s="8">
        <v>1</v>
      </c>
      <c r="S174" s="9">
        <v>1114.6600000000001</v>
      </c>
      <c r="T174" s="8">
        <v>7</v>
      </c>
    </row>
    <row r="175" spans="1:20" x14ac:dyDescent="0.35">
      <c r="A175" t="s">
        <v>408</v>
      </c>
      <c r="B175" t="s">
        <v>409</v>
      </c>
      <c r="C175" t="s">
        <v>17</v>
      </c>
      <c r="D175" t="s">
        <v>7921</v>
      </c>
      <c r="E175" s="8">
        <v>1341</v>
      </c>
      <c r="F175" s="9">
        <v>8214.3799999999992</v>
      </c>
      <c r="G175" s="8">
        <v>252</v>
      </c>
      <c r="H175" s="8">
        <v>314</v>
      </c>
      <c r="I175" s="9">
        <v>7344.55</v>
      </c>
      <c r="J175" s="10">
        <f t="shared" si="4"/>
        <v>0.89410886761995434</v>
      </c>
      <c r="K175" s="8">
        <v>2</v>
      </c>
      <c r="L175" s="9">
        <v>1184.07</v>
      </c>
      <c r="M175" s="8">
        <v>4</v>
      </c>
      <c r="N175" s="8">
        <v>209</v>
      </c>
      <c r="O175" s="8">
        <v>314</v>
      </c>
      <c r="P175" s="9">
        <v>7087.28</v>
      </c>
      <c r="Q175" s="10">
        <f t="shared" si="5"/>
        <v>0.86278940102600565</v>
      </c>
      <c r="R175" s="8">
        <v>2</v>
      </c>
      <c r="S175" s="9">
        <v>1020.21</v>
      </c>
      <c r="T175" s="8">
        <v>3</v>
      </c>
    </row>
    <row r="176" spans="1:20" x14ac:dyDescent="0.35">
      <c r="A176" t="s">
        <v>410</v>
      </c>
      <c r="B176" t="s">
        <v>411</v>
      </c>
      <c r="C176" t="s">
        <v>17</v>
      </c>
      <c r="D176" t="s">
        <v>7921</v>
      </c>
      <c r="E176" s="8">
        <v>2778</v>
      </c>
      <c r="F176" s="9">
        <v>5070.99</v>
      </c>
      <c r="G176" s="8">
        <v>627</v>
      </c>
      <c r="H176" s="8">
        <v>1047</v>
      </c>
      <c r="I176" s="9">
        <v>5070.99</v>
      </c>
      <c r="J176" s="10">
        <f t="shared" si="4"/>
        <v>1</v>
      </c>
      <c r="K176" s="8">
        <v>0</v>
      </c>
      <c r="L176" s="9">
        <v>1204.72</v>
      </c>
      <c r="M176" s="8">
        <v>2</v>
      </c>
      <c r="N176" s="8">
        <v>692</v>
      </c>
      <c r="O176" s="8">
        <v>1047</v>
      </c>
      <c r="P176" s="9">
        <v>5070.99</v>
      </c>
      <c r="Q176" s="10">
        <f t="shared" si="5"/>
        <v>1</v>
      </c>
      <c r="R176" s="8">
        <v>0</v>
      </c>
      <c r="S176" s="9">
        <v>1277.01</v>
      </c>
      <c r="T176" s="8">
        <v>2</v>
      </c>
    </row>
    <row r="177" spans="1:20" x14ac:dyDescent="0.35">
      <c r="A177" t="s">
        <v>412</v>
      </c>
      <c r="B177" t="s">
        <v>413</v>
      </c>
      <c r="C177" t="s">
        <v>17</v>
      </c>
      <c r="D177" t="s">
        <v>7920</v>
      </c>
      <c r="E177" s="8">
        <v>4213</v>
      </c>
      <c r="F177" s="9">
        <v>5446.91</v>
      </c>
      <c r="G177" s="8">
        <v>651</v>
      </c>
      <c r="H177" s="8">
        <v>1475</v>
      </c>
      <c r="I177" s="9">
        <v>5446.91</v>
      </c>
      <c r="J177" s="10">
        <f t="shared" si="4"/>
        <v>1</v>
      </c>
      <c r="K177" s="8">
        <v>0</v>
      </c>
      <c r="L177" s="9">
        <v>966.64</v>
      </c>
      <c r="M177" s="8">
        <v>3</v>
      </c>
      <c r="N177" s="8">
        <v>973</v>
      </c>
      <c r="O177" s="8">
        <v>1475</v>
      </c>
      <c r="P177" s="9">
        <v>5446.91</v>
      </c>
      <c r="Q177" s="10">
        <f t="shared" si="5"/>
        <v>1</v>
      </c>
      <c r="R177" s="8">
        <v>0</v>
      </c>
      <c r="S177" s="9">
        <v>1216.42</v>
      </c>
      <c r="T177" s="8">
        <v>3</v>
      </c>
    </row>
    <row r="178" spans="1:20" x14ac:dyDescent="0.35">
      <c r="A178" t="s">
        <v>414</v>
      </c>
      <c r="B178" t="s">
        <v>415</v>
      </c>
      <c r="C178" t="s">
        <v>17</v>
      </c>
      <c r="D178" t="s">
        <v>7920</v>
      </c>
      <c r="E178" s="8">
        <v>13261</v>
      </c>
      <c r="F178" s="9">
        <v>11409.84</v>
      </c>
      <c r="G178" s="8">
        <v>1047</v>
      </c>
      <c r="H178" s="8">
        <v>2215</v>
      </c>
      <c r="I178" s="9">
        <v>10956.4</v>
      </c>
      <c r="J178" s="10">
        <f t="shared" si="4"/>
        <v>0.96025886427855245</v>
      </c>
      <c r="K178" s="8">
        <v>2</v>
      </c>
      <c r="L178" s="9">
        <v>806.69</v>
      </c>
      <c r="M178" s="8">
        <v>5</v>
      </c>
      <c r="N178" s="8">
        <v>1461</v>
      </c>
      <c r="O178" s="8">
        <v>2215</v>
      </c>
      <c r="P178" s="9">
        <v>11409.84</v>
      </c>
      <c r="Q178" s="10">
        <f t="shared" si="5"/>
        <v>1</v>
      </c>
      <c r="R178" s="8">
        <v>0</v>
      </c>
      <c r="S178" s="9">
        <v>1035.04</v>
      </c>
      <c r="T178" s="8">
        <v>6</v>
      </c>
    </row>
    <row r="179" spans="1:20" x14ac:dyDescent="0.35">
      <c r="A179" t="s">
        <v>416</v>
      </c>
      <c r="B179" t="s">
        <v>417</v>
      </c>
      <c r="C179" t="s">
        <v>17</v>
      </c>
      <c r="D179" t="s">
        <v>7920</v>
      </c>
      <c r="E179" s="8">
        <v>1701</v>
      </c>
      <c r="F179" s="9">
        <v>6294.01</v>
      </c>
      <c r="G179" s="8">
        <v>262</v>
      </c>
      <c r="H179" s="8">
        <v>515</v>
      </c>
      <c r="I179" s="9">
        <v>6294.01</v>
      </c>
      <c r="J179" s="10">
        <f t="shared" si="4"/>
        <v>1</v>
      </c>
      <c r="K179" s="8">
        <v>0</v>
      </c>
      <c r="L179" s="9">
        <v>1078.74</v>
      </c>
      <c r="M179" s="8">
        <v>3</v>
      </c>
      <c r="N179" s="8">
        <v>339</v>
      </c>
      <c r="O179" s="8">
        <v>515</v>
      </c>
      <c r="P179" s="9">
        <v>6294.01</v>
      </c>
      <c r="Q179" s="10">
        <f t="shared" si="5"/>
        <v>1</v>
      </c>
      <c r="R179" s="8">
        <v>0</v>
      </c>
      <c r="S179" s="9">
        <v>1249.69</v>
      </c>
      <c r="T179" s="8">
        <v>3</v>
      </c>
    </row>
    <row r="180" spans="1:20" x14ac:dyDescent="0.35">
      <c r="A180" t="s">
        <v>418</v>
      </c>
      <c r="B180" t="s">
        <v>419</v>
      </c>
      <c r="C180" t="s">
        <v>17</v>
      </c>
      <c r="D180" t="s">
        <v>7921</v>
      </c>
      <c r="E180" s="8">
        <v>3932</v>
      </c>
      <c r="F180" s="9">
        <v>11431.44</v>
      </c>
      <c r="G180" s="8">
        <v>356</v>
      </c>
      <c r="H180" s="8">
        <v>654</v>
      </c>
      <c r="I180" s="9">
        <v>10698.8</v>
      </c>
      <c r="J180" s="10">
        <f t="shared" si="4"/>
        <v>0.93591008656827124</v>
      </c>
      <c r="K180" s="8">
        <v>2</v>
      </c>
      <c r="L180" s="9">
        <v>883.89</v>
      </c>
      <c r="M180" s="8">
        <v>5</v>
      </c>
      <c r="N180" s="8">
        <v>430</v>
      </c>
      <c r="O180" s="8">
        <v>654</v>
      </c>
      <c r="P180" s="9">
        <v>10916.85</v>
      </c>
      <c r="Q180" s="10">
        <f t="shared" si="5"/>
        <v>0.95498467384686447</v>
      </c>
      <c r="R180" s="8">
        <v>1</v>
      </c>
      <c r="S180" s="9">
        <v>961.84</v>
      </c>
      <c r="T180" s="8">
        <v>5</v>
      </c>
    </row>
    <row r="181" spans="1:20" x14ac:dyDescent="0.35">
      <c r="A181" t="s">
        <v>420</v>
      </c>
      <c r="B181" t="s">
        <v>421</v>
      </c>
      <c r="C181" t="s">
        <v>17</v>
      </c>
      <c r="D181" t="s">
        <v>7921</v>
      </c>
      <c r="E181" s="8">
        <v>1380</v>
      </c>
      <c r="F181" s="9">
        <v>12410.77</v>
      </c>
      <c r="G181" s="8">
        <v>118</v>
      </c>
      <c r="H181" s="8">
        <v>211</v>
      </c>
      <c r="I181" s="9">
        <v>12410.77</v>
      </c>
      <c r="J181" s="10">
        <f t="shared" si="4"/>
        <v>1</v>
      </c>
      <c r="K181" s="8">
        <v>0</v>
      </c>
      <c r="L181" s="9">
        <v>813.67</v>
      </c>
      <c r="M181" s="8">
        <v>6</v>
      </c>
      <c r="N181" s="8">
        <v>139</v>
      </c>
      <c r="O181" s="8">
        <v>211</v>
      </c>
      <c r="P181" s="9">
        <v>12410.77</v>
      </c>
      <c r="Q181" s="10">
        <f t="shared" si="5"/>
        <v>1</v>
      </c>
      <c r="R181" s="8">
        <v>0</v>
      </c>
      <c r="S181" s="9">
        <v>926.99</v>
      </c>
      <c r="T181" s="8">
        <v>6</v>
      </c>
    </row>
    <row r="182" spans="1:20" x14ac:dyDescent="0.35">
      <c r="A182" t="s">
        <v>422</v>
      </c>
      <c r="B182" t="s">
        <v>423</v>
      </c>
      <c r="C182" t="s">
        <v>17</v>
      </c>
      <c r="D182" t="s">
        <v>7921</v>
      </c>
      <c r="E182" s="8">
        <v>1267</v>
      </c>
      <c r="F182" s="9">
        <v>10961.55</v>
      </c>
      <c r="G182" s="8">
        <v>160</v>
      </c>
      <c r="H182" s="8">
        <v>219</v>
      </c>
      <c r="I182" s="9">
        <v>10961.55</v>
      </c>
      <c r="J182" s="10">
        <f t="shared" si="4"/>
        <v>1</v>
      </c>
      <c r="K182" s="8">
        <v>0</v>
      </c>
      <c r="L182" s="9">
        <v>1220.3</v>
      </c>
      <c r="M182" s="8">
        <v>6</v>
      </c>
      <c r="N182" s="8">
        <v>144</v>
      </c>
      <c r="O182" s="8">
        <v>219</v>
      </c>
      <c r="P182" s="9">
        <v>10961.55</v>
      </c>
      <c r="Q182" s="10">
        <f t="shared" si="5"/>
        <v>1</v>
      </c>
      <c r="R182" s="8">
        <v>0</v>
      </c>
      <c r="S182" s="9">
        <v>1137.25</v>
      </c>
      <c r="T182" s="8">
        <v>6</v>
      </c>
    </row>
    <row r="183" spans="1:20" x14ac:dyDescent="0.35">
      <c r="A183" t="s">
        <v>424</v>
      </c>
      <c r="B183" t="s">
        <v>425</v>
      </c>
      <c r="C183" t="s">
        <v>17</v>
      </c>
      <c r="D183" t="s">
        <v>7921</v>
      </c>
      <c r="E183" s="8">
        <v>8991</v>
      </c>
      <c r="F183" s="9">
        <v>26272.14</v>
      </c>
      <c r="G183" s="8">
        <v>452</v>
      </c>
      <c r="H183" s="8">
        <v>646</v>
      </c>
      <c r="I183" s="9">
        <v>26128.959999999999</v>
      </c>
      <c r="J183" s="10">
        <f t="shared" si="4"/>
        <v>0.99455012039369461</v>
      </c>
      <c r="K183" s="8">
        <v>1</v>
      </c>
      <c r="L183" s="9">
        <v>774.49</v>
      </c>
      <c r="M183" s="8">
        <v>14</v>
      </c>
      <c r="N183" s="8">
        <v>422</v>
      </c>
      <c r="O183" s="8">
        <v>646</v>
      </c>
      <c r="P183" s="9">
        <v>26044.22</v>
      </c>
      <c r="Q183" s="10">
        <f t="shared" si="5"/>
        <v>0.99132465037107753</v>
      </c>
      <c r="R183" s="8">
        <v>1</v>
      </c>
      <c r="S183" s="9">
        <v>723.35</v>
      </c>
      <c r="T183" s="8">
        <v>14</v>
      </c>
    </row>
    <row r="184" spans="1:20" x14ac:dyDescent="0.35">
      <c r="A184" t="s">
        <v>426</v>
      </c>
      <c r="B184" t="s">
        <v>427</v>
      </c>
      <c r="C184" t="s">
        <v>17</v>
      </c>
      <c r="D184" t="s">
        <v>7921</v>
      </c>
      <c r="E184" s="8">
        <v>1598</v>
      </c>
      <c r="F184" s="9">
        <v>4362.49</v>
      </c>
      <c r="G184" s="8">
        <v>408</v>
      </c>
      <c r="H184" s="8">
        <v>690</v>
      </c>
      <c r="I184" s="9">
        <v>4362.49</v>
      </c>
      <c r="J184" s="10">
        <f t="shared" si="4"/>
        <v>1</v>
      </c>
      <c r="K184" s="8">
        <v>0</v>
      </c>
      <c r="L184" s="9">
        <v>1117.99</v>
      </c>
      <c r="M184" s="8">
        <v>2</v>
      </c>
      <c r="N184" s="8">
        <v>449</v>
      </c>
      <c r="O184" s="8">
        <v>690</v>
      </c>
      <c r="P184" s="9">
        <v>4362.49</v>
      </c>
      <c r="Q184" s="10">
        <f t="shared" si="5"/>
        <v>1</v>
      </c>
      <c r="R184" s="8">
        <v>0</v>
      </c>
      <c r="S184" s="9">
        <v>1186.78</v>
      </c>
      <c r="T184" s="8">
        <v>2</v>
      </c>
    </row>
    <row r="185" spans="1:20" x14ac:dyDescent="0.35">
      <c r="A185" t="s">
        <v>428</v>
      </c>
      <c r="B185" t="s">
        <v>429</v>
      </c>
      <c r="C185" t="s">
        <v>17</v>
      </c>
      <c r="D185" t="s">
        <v>7921</v>
      </c>
      <c r="E185" s="8">
        <v>2284</v>
      </c>
      <c r="F185" s="9">
        <v>8373.33</v>
      </c>
      <c r="G185" s="8">
        <v>345</v>
      </c>
      <c r="H185" s="8">
        <v>514</v>
      </c>
      <c r="I185" s="9">
        <v>8373.33</v>
      </c>
      <c r="J185" s="10">
        <f t="shared" si="4"/>
        <v>1</v>
      </c>
      <c r="K185" s="8">
        <v>0</v>
      </c>
      <c r="L185" s="9">
        <v>1085.76</v>
      </c>
      <c r="M185" s="8">
        <v>4</v>
      </c>
      <c r="N185" s="8">
        <v>335</v>
      </c>
      <c r="O185" s="8">
        <v>514</v>
      </c>
      <c r="P185" s="9">
        <v>8373.33</v>
      </c>
      <c r="Q185" s="10">
        <f t="shared" si="5"/>
        <v>1</v>
      </c>
      <c r="R185" s="8">
        <v>0</v>
      </c>
      <c r="S185" s="9">
        <v>1063.76</v>
      </c>
      <c r="T185" s="8">
        <v>4</v>
      </c>
    </row>
    <row r="186" spans="1:20" x14ac:dyDescent="0.35">
      <c r="A186" t="s">
        <v>430</v>
      </c>
      <c r="B186" t="s">
        <v>431</v>
      </c>
      <c r="C186" t="s">
        <v>17</v>
      </c>
      <c r="D186" t="s">
        <v>7921</v>
      </c>
      <c r="E186" s="8">
        <v>7148</v>
      </c>
      <c r="F186" s="9">
        <v>16831.57</v>
      </c>
      <c r="G186" s="8">
        <v>510</v>
      </c>
      <c r="H186" s="8">
        <v>799</v>
      </c>
      <c r="I186" s="9">
        <v>16831.57</v>
      </c>
      <c r="J186" s="10">
        <f t="shared" si="4"/>
        <v>1</v>
      </c>
      <c r="K186" s="8">
        <v>0</v>
      </c>
      <c r="L186" s="9">
        <v>878.64</v>
      </c>
      <c r="M186" s="8">
        <v>9</v>
      </c>
      <c r="N186" s="8">
        <v>520</v>
      </c>
      <c r="O186" s="8">
        <v>799</v>
      </c>
      <c r="P186" s="9">
        <v>16831.57</v>
      </c>
      <c r="Q186" s="10">
        <f t="shared" si="5"/>
        <v>1</v>
      </c>
      <c r="R186" s="8">
        <v>0</v>
      </c>
      <c r="S186" s="9">
        <v>892.76</v>
      </c>
      <c r="T186" s="8">
        <v>9</v>
      </c>
    </row>
    <row r="187" spans="1:20" x14ac:dyDescent="0.35">
      <c r="A187" t="s">
        <v>432</v>
      </c>
      <c r="B187" t="s">
        <v>433</v>
      </c>
      <c r="C187" t="s">
        <v>17</v>
      </c>
      <c r="D187" t="s">
        <v>7921</v>
      </c>
      <c r="E187" s="8">
        <v>1639</v>
      </c>
      <c r="F187" s="9">
        <v>8674.2900000000009</v>
      </c>
      <c r="G187" s="8">
        <v>194</v>
      </c>
      <c r="H187" s="8">
        <v>355</v>
      </c>
      <c r="I187" s="9">
        <v>7732.23</v>
      </c>
      <c r="J187" s="10">
        <f t="shared" si="4"/>
        <v>0.89139629871724357</v>
      </c>
      <c r="K187" s="8">
        <v>1</v>
      </c>
      <c r="L187" s="9">
        <v>1093.08</v>
      </c>
      <c r="M187" s="8">
        <v>4</v>
      </c>
      <c r="N187" s="8">
        <v>231</v>
      </c>
      <c r="O187" s="8">
        <v>355</v>
      </c>
      <c r="P187" s="9">
        <v>7928.05</v>
      </c>
      <c r="Q187" s="10">
        <f t="shared" si="5"/>
        <v>0.91397105699717207</v>
      </c>
      <c r="R187" s="8">
        <v>1</v>
      </c>
      <c r="S187" s="9">
        <v>1160.6300000000001</v>
      </c>
      <c r="T187" s="8">
        <v>4</v>
      </c>
    </row>
    <row r="188" spans="1:20" x14ac:dyDescent="0.35">
      <c r="A188" t="s">
        <v>434</v>
      </c>
      <c r="B188" t="s">
        <v>435</v>
      </c>
      <c r="C188" t="s">
        <v>17</v>
      </c>
      <c r="D188" t="s">
        <v>7920</v>
      </c>
      <c r="E188" s="8">
        <v>2191</v>
      </c>
      <c r="F188" s="9">
        <v>5451.47</v>
      </c>
      <c r="G188" s="8">
        <v>303</v>
      </c>
      <c r="H188" s="8">
        <v>753</v>
      </c>
      <c r="I188" s="9">
        <v>5451.47</v>
      </c>
      <c r="J188" s="10">
        <f t="shared" si="4"/>
        <v>1</v>
      </c>
      <c r="K188" s="8">
        <v>0</v>
      </c>
      <c r="L188" s="9">
        <v>921.44</v>
      </c>
      <c r="M188" s="8">
        <v>3</v>
      </c>
      <c r="N188" s="8">
        <v>489</v>
      </c>
      <c r="O188" s="8">
        <v>753</v>
      </c>
      <c r="P188" s="9">
        <v>5451.47</v>
      </c>
      <c r="Q188" s="10">
        <f t="shared" si="5"/>
        <v>1</v>
      </c>
      <c r="R188" s="8">
        <v>0</v>
      </c>
      <c r="S188" s="9">
        <v>1199.1199999999999</v>
      </c>
      <c r="T188" s="8">
        <v>3</v>
      </c>
    </row>
    <row r="189" spans="1:20" x14ac:dyDescent="0.35">
      <c r="A189" t="s">
        <v>436</v>
      </c>
      <c r="B189" t="s">
        <v>437</v>
      </c>
      <c r="C189" t="s">
        <v>17</v>
      </c>
      <c r="D189" t="s">
        <v>7922</v>
      </c>
      <c r="E189" s="8">
        <v>13630</v>
      </c>
      <c r="F189" s="9">
        <v>7941.5</v>
      </c>
      <c r="G189" s="8">
        <v>2792</v>
      </c>
      <c r="H189" s="8">
        <v>3215</v>
      </c>
      <c r="I189" s="9">
        <v>7941.5</v>
      </c>
      <c r="J189" s="10">
        <f t="shared" si="4"/>
        <v>1</v>
      </c>
      <c r="K189" s="8">
        <v>0</v>
      </c>
      <c r="L189" s="9">
        <v>1534.65</v>
      </c>
      <c r="M189" s="8">
        <v>4</v>
      </c>
      <c r="N189" s="8">
        <v>2084</v>
      </c>
      <c r="O189" s="8">
        <v>3215</v>
      </c>
      <c r="P189" s="9">
        <v>7941.5</v>
      </c>
      <c r="Q189" s="10">
        <f t="shared" si="5"/>
        <v>1</v>
      </c>
      <c r="R189" s="8">
        <v>0</v>
      </c>
      <c r="S189" s="9">
        <v>1287.49</v>
      </c>
      <c r="T189" s="8">
        <v>4</v>
      </c>
    </row>
    <row r="190" spans="1:20" x14ac:dyDescent="0.35">
      <c r="A190" t="s">
        <v>438</v>
      </c>
      <c r="B190" t="s">
        <v>439</v>
      </c>
      <c r="C190" t="s">
        <v>17</v>
      </c>
      <c r="D190" t="s">
        <v>7921</v>
      </c>
      <c r="E190" s="8">
        <v>5923</v>
      </c>
      <c r="F190" s="9">
        <v>7152.49</v>
      </c>
      <c r="G190" s="8">
        <v>858</v>
      </c>
      <c r="H190" s="8">
        <v>1550</v>
      </c>
      <c r="I190" s="9">
        <v>7152.49</v>
      </c>
      <c r="J190" s="10">
        <f t="shared" si="4"/>
        <v>1</v>
      </c>
      <c r="K190" s="8">
        <v>0</v>
      </c>
      <c r="L190" s="9">
        <v>1008.72</v>
      </c>
      <c r="M190" s="8">
        <v>4</v>
      </c>
      <c r="N190" s="8">
        <v>1004</v>
      </c>
      <c r="O190" s="8">
        <v>1550</v>
      </c>
      <c r="P190" s="9">
        <v>7152.49</v>
      </c>
      <c r="Q190" s="10">
        <f t="shared" si="5"/>
        <v>1</v>
      </c>
      <c r="R190" s="8">
        <v>0</v>
      </c>
      <c r="S190" s="9">
        <v>1114.5</v>
      </c>
      <c r="T190" s="8">
        <v>4</v>
      </c>
    </row>
    <row r="191" spans="1:20" x14ac:dyDescent="0.35">
      <c r="A191" t="s">
        <v>440</v>
      </c>
      <c r="B191" t="s">
        <v>441</v>
      </c>
      <c r="C191" t="s">
        <v>17</v>
      </c>
      <c r="D191" t="s">
        <v>7920</v>
      </c>
      <c r="E191" s="8">
        <v>11628</v>
      </c>
      <c r="F191" s="9">
        <v>5823.34</v>
      </c>
      <c r="G191" s="8">
        <v>1774</v>
      </c>
      <c r="H191" s="8">
        <v>3729</v>
      </c>
      <c r="I191" s="9">
        <v>5823.34</v>
      </c>
      <c r="J191" s="10">
        <f t="shared" si="4"/>
        <v>1</v>
      </c>
      <c r="K191" s="8">
        <v>0</v>
      </c>
      <c r="L191" s="9">
        <v>948.14</v>
      </c>
      <c r="M191" s="8">
        <v>3</v>
      </c>
      <c r="N191" s="8">
        <v>2411</v>
      </c>
      <c r="O191" s="8">
        <v>3729</v>
      </c>
      <c r="P191" s="9">
        <v>5823.34</v>
      </c>
      <c r="Q191" s="10">
        <f t="shared" si="5"/>
        <v>1</v>
      </c>
      <c r="R191" s="8">
        <v>0</v>
      </c>
      <c r="S191" s="9">
        <v>1139.25</v>
      </c>
      <c r="T191" s="8">
        <v>3</v>
      </c>
    </row>
    <row r="192" spans="1:20" x14ac:dyDescent="0.35">
      <c r="A192" t="s">
        <v>442</v>
      </c>
      <c r="B192" t="s">
        <v>443</v>
      </c>
      <c r="C192" t="s">
        <v>17</v>
      </c>
      <c r="D192" t="s">
        <v>7920</v>
      </c>
      <c r="E192" s="8">
        <v>5796</v>
      </c>
      <c r="F192" s="9">
        <v>5541.87</v>
      </c>
      <c r="G192" s="8">
        <v>852</v>
      </c>
      <c r="H192" s="8">
        <v>1953</v>
      </c>
      <c r="I192" s="9">
        <v>5541.87</v>
      </c>
      <c r="J192" s="10">
        <f t="shared" si="4"/>
        <v>1</v>
      </c>
      <c r="K192" s="8">
        <v>0</v>
      </c>
      <c r="L192" s="9">
        <v>945.54</v>
      </c>
      <c r="M192" s="8">
        <v>3</v>
      </c>
      <c r="N192" s="8">
        <v>1263</v>
      </c>
      <c r="O192" s="8">
        <v>1953</v>
      </c>
      <c r="P192" s="9">
        <v>5541.87</v>
      </c>
      <c r="Q192" s="10">
        <f t="shared" si="5"/>
        <v>1</v>
      </c>
      <c r="R192" s="8">
        <v>0</v>
      </c>
      <c r="S192" s="9">
        <v>1181.33</v>
      </c>
      <c r="T192" s="8">
        <v>3</v>
      </c>
    </row>
    <row r="193" spans="1:20" x14ac:dyDescent="0.35">
      <c r="A193" t="s">
        <v>444</v>
      </c>
      <c r="B193" t="s">
        <v>445</v>
      </c>
      <c r="C193" t="s">
        <v>17</v>
      </c>
      <c r="D193" t="s">
        <v>7922</v>
      </c>
      <c r="E193" s="8">
        <v>1102</v>
      </c>
      <c r="F193" s="9">
        <v>5585.15</v>
      </c>
      <c r="G193" s="8">
        <v>323</v>
      </c>
      <c r="H193" s="8">
        <v>369</v>
      </c>
      <c r="I193" s="9">
        <v>5585.15</v>
      </c>
      <c r="J193" s="10">
        <f t="shared" si="4"/>
        <v>1</v>
      </c>
      <c r="K193" s="8">
        <v>0</v>
      </c>
      <c r="L193" s="9">
        <v>1378.42</v>
      </c>
      <c r="M193" s="8">
        <v>3</v>
      </c>
      <c r="N193" s="8">
        <v>239</v>
      </c>
      <c r="O193" s="8">
        <v>369</v>
      </c>
      <c r="P193" s="9">
        <v>5585.15</v>
      </c>
      <c r="Q193" s="10">
        <f t="shared" si="5"/>
        <v>1</v>
      </c>
      <c r="R193" s="8">
        <v>0</v>
      </c>
      <c r="S193" s="9">
        <v>1119.94</v>
      </c>
      <c r="T193" s="8">
        <v>3</v>
      </c>
    </row>
    <row r="194" spans="1:20" x14ac:dyDescent="0.35">
      <c r="A194" t="s">
        <v>446</v>
      </c>
      <c r="B194" t="s">
        <v>447</v>
      </c>
      <c r="C194" t="s">
        <v>17</v>
      </c>
      <c r="D194" t="s">
        <v>7920</v>
      </c>
      <c r="E194" s="8">
        <v>3719</v>
      </c>
      <c r="F194" s="9">
        <v>9215.61</v>
      </c>
      <c r="G194" s="8">
        <v>339</v>
      </c>
      <c r="H194" s="8">
        <v>751</v>
      </c>
      <c r="I194" s="9">
        <v>9215.61</v>
      </c>
      <c r="J194" s="10">
        <f t="shared" si="4"/>
        <v>1</v>
      </c>
      <c r="K194" s="8">
        <v>0</v>
      </c>
      <c r="L194" s="9">
        <v>795.03</v>
      </c>
      <c r="M194" s="8">
        <v>5</v>
      </c>
      <c r="N194" s="8">
        <v>484</v>
      </c>
      <c r="O194" s="8">
        <v>751</v>
      </c>
      <c r="P194" s="9">
        <v>9215.61</v>
      </c>
      <c r="Q194" s="10">
        <f t="shared" si="5"/>
        <v>1</v>
      </c>
      <c r="R194" s="8">
        <v>0</v>
      </c>
      <c r="S194" s="9">
        <v>1010.61</v>
      </c>
      <c r="T194" s="8">
        <v>5</v>
      </c>
    </row>
    <row r="195" spans="1:20" x14ac:dyDescent="0.35">
      <c r="A195" t="s">
        <v>448</v>
      </c>
      <c r="B195" t="s">
        <v>449</v>
      </c>
      <c r="C195" t="s">
        <v>17</v>
      </c>
      <c r="D195" t="s">
        <v>7920</v>
      </c>
      <c r="E195" s="8">
        <v>2192</v>
      </c>
      <c r="F195" s="9">
        <v>8486.43</v>
      </c>
      <c r="G195" s="8">
        <v>189</v>
      </c>
      <c r="H195" s="8">
        <v>479</v>
      </c>
      <c r="I195" s="9">
        <v>8486.43</v>
      </c>
      <c r="J195" s="10">
        <f t="shared" si="4"/>
        <v>1</v>
      </c>
      <c r="K195" s="8">
        <v>0</v>
      </c>
      <c r="L195" s="9">
        <v>795.22</v>
      </c>
      <c r="M195" s="8">
        <v>4</v>
      </c>
      <c r="N195" s="8">
        <v>307</v>
      </c>
      <c r="O195" s="8">
        <v>479</v>
      </c>
      <c r="P195" s="9">
        <v>8486.43</v>
      </c>
      <c r="Q195" s="10">
        <f t="shared" si="5"/>
        <v>1</v>
      </c>
      <c r="R195" s="8">
        <v>0</v>
      </c>
      <c r="S195" s="9">
        <v>1069.32</v>
      </c>
      <c r="T195" s="8">
        <v>4</v>
      </c>
    </row>
    <row r="196" spans="1:20" x14ac:dyDescent="0.35">
      <c r="A196" t="s">
        <v>450</v>
      </c>
      <c r="B196" t="s">
        <v>451</v>
      </c>
      <c r="C196" t="s">
        <v>17</v>
      </c>
      <c r="D196" t="s">
        <v>7920</v>
      </c>
      <c r="E196" s="8">
        <v>7276</v>
      </c>
      <c r="F196" s="9">
        <v>12069.51</v>
      </c>
      <c r="G196" s="8">
        <v>544</v>
      </c>
      <c r="H196" s="8">
        <v>1116</v>
      </c>
      <c r="I196" s="9">
        <v>12069.51</v>
      </c>
      <c r="J196" s="10">
        <f t="shared" si="4"/>
        <v>1</v>
      </c>
      <c r="K196" s="8">
        <v>0</v>
      </c>
      <c r="L196" s="9">
        <v>878.17</v>
      </c>
      <c r="M196" s="8">
        <v>6</v>
      </c>
      <c r="N196" s="8">
        <v>715</v>
      </c>
      <c r="O196" s="8">
        <v>1116</v>
      </c>
      <c r="P196" s="9">
        <v>12069.51</v>
      </c>
      <c r="Q196" s="10">
        <f t="shared" si="5"/>
        <v>1</v>
      </c>
      <c r="R196" s="8">
        <v>0</v>
      </c>
      <c r="S196" s="9">
        <v>1048.3699999999999</v>
      </c>
      <c r="T196" s="8">
        <v>6</v>
      </c>
    </row>
    <row r="197" spans="1:20" x14ac:dyDescent="0.35">
      <c r="A197" t="s">
        <v>452</v>
      </c>
      <c r="B197" t="s">
        <v>453</v>
      </c>
      <c r="C197" t="s">
        <v>17</v>
      </c>
      <c r="D197" t="s">
        <v>7921</v>
      </c>
      <c r="E197" s="8">
        <v>8780</v>
      </c>
      <c r="F197" s="9">
        <v>7189.41</v>
      </c>
      <c r="G197" s="8">
        <v>1197</v>
      </c>
      <c r="H197" s="8">
        <v>2255</v>
      </c>
      <c r="I197" s="9">
        <v>7189.41</v>
      </c>
      <c r="J197" s="10">
        <f t="shared" ref="J197:J260" si="6">IF(F197&gt;0,I197/F197,1)</f>
        <v>1</v>
      </c>
      <c r="K197" s="8">
        <v>0</v>
      </c>
      <c r="L197" s="9">
        <v>957.69</v>
      </c>
      <c r="M197" s="8">
        <v>4</v>
      </c>
      <c r="N197" s="8">
        <v>1441</v>
      </c>
      <c r="O197" s="8">
        <v>2255</v>
      </c>
      <c r="P197" s="9">
        <v>7189.41</v>
      </c>
      <c r="Q197" s="10">
        <f t="shared" ref="Q197:Q260" si="7">IF(F197&gt;0,P197/F197,1)</f>
        <v>1</v>
      </c>
      <c r="R197" s="8">
        <v>0</v>
      </c>
      <c r="S197" s="9">
        <v>1077.57</v>
      </c>
      <c r="T197" s="8">
        <v>4</v>
      </c>
    </row>
    <row r="198" spans="1:20" x14ac:dyDescent="0.35">
      <c r="A198" t="s">
        <v>454</v>
      </c>
      <c r="B198" t="s">
        <v>455</v>
      </c>
      <c r="C198" t="s">
        <v>17</v>
      </c>
      <c r="D198" t="s">
        <v>7921</v>
      </c>
      <c r="E198" s="8">
        <v>3363</v>
      </c>
      <c r="F198" s="9">
        <v>6578.37</v>
      </c>
      <c r="G198" s="8">
        <v>571</v>
      </c>
      <c r="H198" s="8">
        <v>944</v>
      </c>
      <c r="I198" s="9">
        <v>6578.37</v>
      </c>
      <c r="J198" s="10">
        <f t="shared" si="6"/>
        <v>1</v>
      </c>
      <c r="K198" s="8">
        <v>0</v>
      </c>
      <c r="L198" s="9">
        <v>1089.94</v>
      </c>
      <c r="M198" s="8">
        <v>3</v>
      </c>
      <c r="N198" s="8">
        <v>603</v>
      </c>
      <c r="O198" s="8">
        <v>944</v>
      </c>
      <c r="P198" s="9">
        <v>6578.37</v>
      </c>
      <c r="Q198" s="10">
        <f t="shared" si="7"/>
        <v>1</v>
      </c>
      <c r="R198" s="8">
        <v>0</v>
      </c>
      <c r="S198" s="9">
        <v>1127.5</v>
      </c>
      <c r="T198" s="8">
        <v>3</v>
      </c>
    </row>
    <row r="199" spans="1:20" x14ac:dyDescent="0.35">
      <c r="A199" t="s">
        <v>456</v>
      </c>
      <c r="B199" t="s">
        <v>457</v>
      </c>
      <c r="C199" t="s">
        <v>17</v>
      </c>
      <c r="D199" t="s">
        <v>7920</v>
      </c>
      <c r="E199" s="8">
        <v>2902</v>
      </c>
      <c r="F199" s="9">
        <v>4756.22</v>
      </c>
      <c r="G199" s="8">
        <v>531</v>
      </c>
      <c r="H199" s="8">
        <v>1127</v>
      </c>
      <c r="I199" s="9">
        <v>4756.22</v>
      </c>
      <c r="J199" s="10">
        <f t="shared" si="6"/>
        <v>1</v>
      </c>
      <c r="K199" s="8">
        <v>0</v>
      </c>
      <c r="L199" s="9">
        <v>994.37</v>
      </c>
      <c r="M199" s="8">
        <v>2</v>
      </c>
      <c r="N199" s="8">
        <v>720</v>
      </c>
      <c r="O199" s="8">
        <v>1127</v>
      </c>
      <c r="P199" s="9">
        <v>4756.22</v>
      </c>
      <c r="Q199" s="10">
        <f t="shared" si="7"/>
        <v>1</v>
      </c>
      <c r="R199" s="8">
        <v>0</v>
      </c>
      <c r="S199" s="9">
        <v>1180.22</v>
      </c>
      <c r="T199" s="8">
        <v>2</v>
      </c>
    </row>
    <row r="200" spans="1:20" x14ac:dyDescent="0.35">
      <c r="A200" t="s">
        <v>458</v>
      </c>
      <c r="B200" t="s">
        <v>459</v>
      </c>
      <c r="C200" t="s">
        <v>17</v>
      </c>
      <c r="D200" t="s">
        <v>7921</v>
      </c>
      <c r="E200" s="8">
        <v>1954</v>
      </c>
      <c r="F200" s="9">
        <v>9327.58</v>
      </c>
      <c r="G200" s="8">
        <v>235</v>
      </c>
      <c r="H200" s="8">
        <v>387</v>
      </c>
      <c r="I200" s="9">
        <v>8936.14</v>
      </c>
      <c r="J200" s="10">
        <f t="shared" si="6"/>
        <v>0.95803413103934776</v>
      </c>
      <c r="K200" s="8">
        <v>1</v>
      </c>
      <c r="L200" s="9">
        <v>990.76</v>
      </c>
      <c r="M200" s="8">
        <v>5</v>
      </c>
      <c r="N200" s="8">
        <v>247</v>
      </c>
      <c r="O200" s="8">
        <v>387</v>
      </c>
      <c r="P200" s="9">
        <v>8998.2000000000007</v>
      </c>
      <c r="Q200" s="10">
        <f t="shared" si="7"/>
        <v>0.96468751809150932</v>
      </c>
      <c r="R200" s="8">
        <v>1</v>
      </c>
      <c r="S200" s="9">
        <v>1002.57</v>
      </c>
      <c r="T200" s="8">
        <v>5</v>
      </c>
    </row>
    <row r="201" spans="1:20" x14ac:dyDescent="0.35">
      <c r="A201" t="s">
        <v>460</v>
      </c>
      <c r="B201" t="s">
        <v>461</v>
      </c>
      <c r="C201" t="s">
        <v>17</v>
      </c>
      <c r="D201" t="s">
        <v>7921</v>
      </c>
      <c r="E201" s="8">
        <v>1667</v>
      </c>
      <c r="F201" s="9">
        <v>12587.54</v>
      </c>
      <c r="G201" s="8">
        <v>182</v>
      </c>
      <c r="H201" s="8">
        <v>245</v>
      </c>
      <c r="I201" s="9">
        <v>10337.34</v>
      </c>
      <c r="J201" s="10">
        <f t="shared" si="6"/>
        <v>0.82123592060084805</v>
      </c>
      <c r="K201" s="8">
        <v>3</v>
      </c>
      <c r="L201" s="9">
        <v>1165.78</v>
      </c>
      <c r="M201" s="8">
        <v>5</v>
      </c>
      <c r="N201" s="8">
        <v>156</v>
      </c>
      <c r="O201" s="8">
        <v>245</v>
      </c>
      <c r="P201" s="9">
        <v>10141.01</v>
      </c>
      <c r="Q201" s="10">
        <f t="shared" si="7"/>
        <v>0.80563875070109003</v>
      </c>
      <c r="R201" s="8">
        <v>3</v>
      </c>
      <c r="S201" s="9">
        <v>1086.21</v>
      </c>
      <c r="T201" s="8">
        <v>5</v>
      </c>
    </row>
    <row r="202" spans="1:20" x14ac:dyDescent="0.35">
      <c r="A202" t="s">
        <v>462</v>
      </c>
      <c r="B202" t="s">
        <v>463</v>
      </c>
      <c r="C202" t="s">
        <v>17</v>
      </c>
      <c r="D202" t="s">
        <v>7922</v>
      </c>
      <c r="E202" s="8">
        <v>297</v>
      </c>
      <c r="F202" s="9">
        <v>4039.95</v>
      </c>
      <c r="G202" s="8">
        <v>126</v>
      </c>
      <c r="H202" s="8">
        <v>136</v>
      </c>
      <c r="I202" s="9">
        <v>4039.95</v>
      </c>
      <c r="J202" s="10">
        <f t="shared" si="6"/>
        <v>1</v>
      </c>
      <c r="K202" s="8">
        <v>0</v>
      </c>
      <c r="L202" s="9">
        <v>1620.74</v>
      </c>
      <c r="M202" s="8">
        <v>2</v>
      </c>
      <c r="N202" s="8">
        <v>87</v>
      </c>
      <c r="O202" s="8">
        <v>136</v>
      </c>
      <c r="P202" s="9">
        <v>4039.95</v>
      </c>
      <c r="Q202" s="10">
        <f t="shared" si="7"/>
        <v>1</v>
      </c>
      <c r="R202" s="8">
        <v>0</v>
      </c>
      <c r="S202" s="9">
        <v>1302.44</v>
      </c>
      <c r="T202" s="8">
        <v>2</v>
      </c>
    </row>
    <row r="203" spans="1:20" x14ac:dyDescent="0.35">
      <c r="A203" t="s">
        <v>464</v>
      </c>
      <c r="B203" t="s">
        <v>465</v>
      </c>
      <c r="C203" t="s">
        <v>17</v>
      </c>
      <c r="D203" t="s">
        <v>7921</v>
      </c>
      <c r="E203" s="8">
        <v>4281</v>
      </c>
      <c r="F203" s="9">
        <v>7321.81</v>
      </c>
      <c r="G203" s="8">
        <v>602</v>
      </c>
      <c r="H203" s="8">
        <v>1076</v>
      </c>
      <c r="I203" s="9">
        <v>7321.81</v>
      </c>
      <c r="J203" s="10">
        <f t="shared" si="6"/>
        <v>1</v>
      </c>
      <c r="K203" s="8">
        <v>0</v>
      </c>
      <c r="L203" s="9">
        <v>1024.3</v>
      </c>
      <c r="M203" s="8">
        <v>4</v>
      </c>
      <c r="N203" s="8">
        <v>686</v>
      </c>
      <c r="O203" s="8">
        <v>1076</v>
      </c>
      <c r="P203" s="9">
        <v>7321.81</v>
      </c>
      <c r="Q203" s="10">
        <f t="shared" si="7"/>
        <v>1</v>
      </c>
      <c r="R203" s="8">
        <v>0</v>
      </c>
      <c r="S203" s="9">
        <v>1109.47</v>
      </c>
      <c r="T203" s="8">
        <v>4</v>
      </c>
    </row>
    <row r="204" spans="1:20" x14ac:dyDescent="0.35">
      <c r="A204" t="s">
        <v>466</v>
      </c>
      <c r="B204" t="s">
        <v>467</v>
      </c>
      <c r="C204" t="s">
        <v>17</v>
      </c>
      <c r="D204" t="s">
        <v>7920</v>
      </c>
      <c r="E204" s="8">
        <v>1620</v>
      </c>
      <c r="F204" s="9">
        <v>4632.68</v>
      </c>
      <c r="G204" s="8">
        <v>273</v>
      </c>
      <c r="H204" s="8">
        <v>642</v>
      </c>
      <c r="I204" s="9">
        <v>4578.3500000000004</v>
      </c>
      <c r="J204" s="10">
        <f t="shared" si="6"/>
        <v>0.98827244705008765</v>
      </c>
      <c r="K204" s="8">
        <v>1</v>
      </c>
      <c r="L204" s="9">
        <v>888.54</v>
      </c>
      <c r="M204" s="8">
        <v>2</v>
      </c>
      <c r="N204" s="8">
        <v>407</v>
      </c>
      <c r="O204" s="8">
        <v>642</v>
      </c>
      <c r="P204" s="9">
        <v>4632.68</v>
      </c>
      <c r="Q204" s="10">
        <f t="shared" si="7"/>
        <v>1</v>
      </c>
      <c r="R204" s="8">
        <v>0</v>
      </c>
      <c r="S204" s="9">
        <v>1112.3399999999999</v>
      </c>
      <c r="T204" s="8">
        <v>2</v>
      </c>
    </row>
    <row r="205" spans="1:20" x14ac:dyDescent="0.35">
      <c r="A205" t="s">
        <v>468</v>
      </c>
      <c r="B205" t="s">
        <v>469</v>
      </c>
      <c r="C205" t="s">
        <v>17</v>
      </c>
      <c r="D205" t="s">
        <v>7921</v>
      </c>
      <c r="E205" s="8">
        <v>2592</v>
      </c>
      <c r="F205" s="9">
        <v>9987.7999999999993</v>
      </c>
      <c r="G205" s="8">
        <v>292</v>
      </c>
      <c r="H205" s="8">
        <v>476</v>
      </c>
      <c r="I205" s="9">
        <v>9987.7999999999993</v>
      </c>
      <c r="J205" s="10">
        <f t="shared" si="6"/>
        <v>1</v>
      </c>
      <c r="K205" s="8">
        <v>0</v>
      </c>
      <c r="L205" s="9">
        <v>1002.25</v>
      </c>
      <c r="M205" s="8">
        <v>5</v>
      </c>
      <c r="N205" s="8">
        <v>302</v>
      </c>
      <c r="O205" s="8">
        <v>476</v>
      </c>
      <c r="P205" s="9">
        <v>9987.7999999999993</v>
      </c>
      <c r="Q205" s="10">
        <f t="shared" si="7"/>
        <v>1</v>
      </c>
      <c r="R205" s="8">
        <v>0</v>
      </c>
      <c r="S205" s="9">
        <v>1025.3699999999999</v>
      </c>
      <c r="T205" s="8">
        <v>5</v>
      </c>
    </row>
    <row r="206" spans="1:20" x14ac:dyDescent="0.35">
      <c r="A206" t="s">
        <v>472</v>
      </c>
      <c r="B206" t="s">
        <v>473</v>
      </c>
      <c r="C206" t="s">
        <v>17</v>
      </c>
      <c r="D206" t="s">
        <v>7920</v>
      </c>
      <c r="E206" s="8">
        <v>5418</v>
      </c>
      <c r="F206" s="9">
        <v>9200.07</v>
      </c>
      <c r="G206" s="8">
        <v>496</v>
      </c>
      <c r="H206" s="8">
        <v>1077</v>
      </c>
      <c r="I206" s="9">
        <v>9076.11</v>
      </c>
      <c r="J206" s="10">
        <f t="shared" si="6"/>
        <v>0.98652618947464543</v>
      </c>
      <c r="K206" s="8">
        <v>1</v>
      </c>
      <c r="L206" s="9">
        <v>801.59</v>
      </c>
      <c r="M206" s="8">
        <v>5</v>
      </c>
      <c r="N206" s="8">
        <v>682</v>
      </c>
      <c r="O206" s="8">
        <v>1077</v>
      </c>
      <c r="P206" s="9">
        <v>9200.07</v>
      </c>
      <c r="Q206" s="10">
        <f t="shared" si="7"/>
        <v>1</v>
      </c>
      <c r="R206" s="8">
        <v>0</v>
      </c>
      <c r="S206" s="9">
        <v>1008.92</v>
      </c>
      <c r="T206" s="8">
        <v>5</v>
      </c>
    </row>
    <row r="207" spans="1:20" x14ac:dyDescent="0.35">
      <c r="A207" t="s">
        <v>474</v>
      </c>
      <c r="B207" t="s">
        <v>475</v>
      </c>
      <c r="C207" t="s">
        <v>17</v>
      </c>
      <c r="D207" t="s">
        <v>7921</v>
      </c>
      <c r="E207" s="8">
        <v>2453</v>
      </c>
      <c r="F207" s="9">
        <v>9206.7199999999993</v>
      </c>
      <c r="G207" s="8">
        <v>268</v>
      </c>
      <c r="H207" s="8">
        <v>485</v>
      </c>
      <c r="I207" s="9">
        <v>9206.7199999999993</v>
      </c>
      <c r="J207" s="10">
        <f t="shared" si="6"/>
        <v>1</v>
      </c>
      <c r="K207" s="8">
        <v>0</v>
      </c>
      <c r="L207" s="9">
        <v>887.46</v>
      </c>
      <c r="M207" s="8">
        <v>5</v>
      </c>
      <c r="N207" s="8">
        <v>305</v>
      </c>
      <c r="O207" s="8">
        <v>485</v>
      </c>
      <c r="P207" s="9">
        <v>9206.7199999999993</v>
      </c>
      <c r="Q207" s="10">
        <f t="shared" si="7"/>
        <v>1</v>
      </c>
      <c r="R207" s="8">
        <v>0</v>
      </c>
      <c r="S207" s="9">
        <v>968.53</v>
      </c>
      <c r="T207" s="8">
        <v>5</v>
      </c>
    </row>
    <row r="208" spans="1:20" x14ac:dyDescent="0.35">
      <c r="A208" t="s">
        <v>476</v>
      </c>
      <c r="B208" t="s">
        <v>477</v>
      </c>
      <c r="C208" t="s">
        <v>17</v>
      </c>
      <c r="D208" t="s">
        <v>7921</v>
      </c>
      <c r="E208" s="8">
        <v>741</v>
      </c>
      <c r="F208" s="9">
        <v>4640.54</v>
      </c>
      <c r="G208" s="8">
        <v>235</v>
      </c>
      <c r="H208" s="8">
        <v>290</v>
      </c>
      <c r="I208" s="9">
        <v>4640.54</v>
      </c>
      <c r="J208" s="10">
        <f t="shared" si="6"/>
        <v>1</v>
      </c>
      <c r="K208" s="8">
        <v>0</v>
      </c>
      <c r="L208" s="9">
        <v>1296.19</v>
      </c>
      <c r="M208" s="8">
        <v>2</v>
      </c>
      <c r="N208" s="8">
        <v>183</v>
      </c>
      <c r="O208" s="8">
        <v>290</v>
      </c>
      <c r="P208" s="9">
        <v>4640.54</v>
      </c>
      <c r="Q208" s="10">
        <f t="shared" si="7"/>
        <v>1</v>
      </c>
      <c r="R208" s="8">
        <v>0</v>
      </c>
      <c r="S208" s="9">
        <v>1100.8</v>
      </c>
      <c r="T208" s="8">
        <v>2</v>
      </c>
    </row>
    <row r="209" spans="1:20" x14ac:dyDescent="0.35">
      <c r="A209" t="s">
        <v>478</v>
      </c>
      <c r="B209" t="s">
        <v>479</v>
      </c>
      <c r="C209" t="s">
        <v>17</v>
      </c>
      <c r="D209" t="s">
        <v>7921</v>
      </c>
      <c r="E209" s="8">
        <v>1052</v>
      </c>
      <c r="F209" s="9">
        <v>7230.09</v>
      </c>
      <c r="G209" s="8">
        <v>176</v>
      </c>
      <c r="H209" s="8">
        <v>265</v>
      </c>
      <c r="I209" s="9">
        <v>7230.09</v>
      </c>
      <c r="J209" s="10">
        <f t="shared" si="6"/>
        <v>1</v>
      </c>
      <c r="K209" s="8">
        <v>0</v>
      </c>
      <c r="L209" s="9">
        <v>1157.28</v>
      </c>
      <c r="M209" s="8">
        <v>4</v>
      </c>
      <c r="N209" s="8">
        <v>167</v>
      </c>
      <c r="O209" s="8">
        <v>265</v>
      </c>
      <c r="P209" s="9">
        <v>7230.09</v>
      </c>
      <c r="Q209" s="10">
        <f t="shared" si="7"/>
        <v>1</v>
      </c>
      <c r="R209" s="8">
        <v>0</v>
      </c>
      <c r="S209" s="9">
        <v>1116.04</v>
      </c>
      <c r="T209" s="8">
        <v>4</v>
      </c>
    </row>
    <row r="210" spans="1:20" x14ac:dyDescent="0.35">
      <c r="A210" t="s">
        <v>480</v>
      </c>
      <c r="B210" t="s">
        <v>481</v>
      </c>
      <c r="C210" t="s">
        <v>17</v>
      </c>
      <c r="D210" t="s">
        <v>7921</v>
      </c>
      <c r="E210" s="8">
        <v>5274</v>
      </c>
      <c r="F210" s="9">
        <v>8451.7999999999993</v>
      </c>
      <c r="G210" s="8">
        <v>680</v>
      </c>
      <c r="H210" s="8">
        <v>1133</v>
      </c>
      <c r="I210" s="9">
        <v>8451.7999999999993</v>
      </c>
      <c r="J210" s="10">
        <f t="shared" si="6"/>
        <v>1</v>
      </c>
      <c r="K210" s="8">
        <v>0</v>
      </c>
      <c r="L210" s="9">
        <v>987.89</v>
      </c>
      <c r="M210" s="8">
        <v>4</v>
      </c>
      <c r="N210" s="8">
        <v>712</v>
      </c>
      <c r="O210" s="8">
        <v>1133</v>
      </c>
      <c r="P210" s="9">
        <v>8451.7999999999993</v>
      </c>
      <c r="Q210" s="10">
        <f t="shared" si="7"/>
        <v>1</v>
      </c>
      <c r="R210" s="8">
        <v>0</v>
      </c>
      <c r="S210" s="9">
        <v>1018.65</v>
      </c>
      <c r="T210" s="8">
        <v>4</v>
      </c>
    </row>
    <row r="211" spans="1:20" x14ac:dyDescent="0.35">
      <c r="A211" t="s">
        <v>482</v>
      </c>
      <c r="B211" t="s">
        <v>483</v>
      </c>
      <c r="C211" t="s">
        <v>17</v>
      </c>
      <c r="D211" t="s">
        <v>7921</v>
      </c>
      <c r="E211" s="8">
        <v>2155</v>
      </c>
      <c r="F211" s="9">
        <v>6448.94</v>
      </c>
      <c r="G211" s="8">
        <v>358</v>
      </c>
      <c r="H211" s="8">
        <v>607</v>
      </c>
      <c r="I211" s="9">
        <v>6448.94</v>
      </c>
      <c r="J211" s="10">
        <f t="shared" si="6"/>
        <v>1</v>
      </c>
      <c r="K211" s="8">
        <v>0</v>
      </c>
      <c r="L211" s="9">
        <v>1113.9000000000001</v>
      </c>
      <c r="M211" s="8">
        <v>3</v>
      </c>
      <c r="N211" s="8">
        <v>381</v>
      </c>
      <c r="O211" s="8">
        <v>607</v>
      </c>
      <c r="P211" s="9">
        <v>6448.94</v>
      </c>
      <c r="Q211" s="10">
        <f t="shared" si="7"/>
        <v>1</v>
      </c>
      <c r="R211" s="8">
        <v>0</v>
      </c>
      <c r="S211" s="9">
        <v>1155.2</v>
      </c>
      <c r="T211" s="8">
        <v>3</v>
      </c>
    </row>
    <row r="212" spans="1:20" x14ac:dyDescent="0.35">
      <c r="A212" t="s">
        <v>484</v>
      </c>
      <c r="B212" t="s">
        <v>485</v>
      </c>
      <c r="C212" t="s">
        <v>17</v>
      </c>
      <c r="D212" t="s">
        <v>7921</v>
      </c>
      <c r="E212" s="8">
        <v>606</v>
      </c>
      <c r="F212" s="9">
        <v>5804.52</v>
      </c>
      <c r="G212" s="8">
        <v>108</v>
      </c>
      <c r="H212" s="8">
        <v>190</v>
      </c>
      <c r="I212" s="9">
        <v>5804.52</v>
      </c>
      <c r="J212" s="10">
        <f t="shared" si="6"/>
        <v>1</v>
      </c>
      <c r="K212" s="8">
        <v>0</v>
      </c>
      <c r="L212" s="9">
        <v>1052.79</v>
      </c>
      <c r="M212" s="8">
        <v>3</v>
      </c>
      <c r="N212" s="8">
        <v>119</v>
      </c>
      <c r="O212" s="8">
        <v>190</v>
      </c>
      <c r="P212" s="9">
        <v>5804.52</v>
      </c>
      <c r="Q212" s="10">
        <f t="shared" si="7"/>
        <v>1</v>
      </c>
      <c r="R212" s="8">
        <v>0</v>
      </c>
      <c r="S212" s="9">
        <v>1116</v>
      </c>
      <c r="T212" s="8">
        <v>3</v>
      </c>
    </row>
    <row r="213" spans="1:20" x14ac:dyDescent="0.35">
      <c r="A213" t="s">
        <v>486</v>
      </c>
      <c r="B213" t="s">
        <v>487</v>
      </c>
      <c r="C213" t="s">
        <v>17</v>
      </c>
      <c r="D213" t="s">
        <v>7920</v>
      </c>
      <c r="E213" s="8">
        <v>3861</v>
      </c>
      <c r="F213" s="9">
        <v>7135.47</v>
      </c>
      <c r="G213" s="8">
        <v>455</v>
      </c>
      <c r="H213" s="8">
        <v>979</v>
      </c>
      <c r="I213" s="9">
        <v>7135.47</v>
      </c>
      <c r="J213" s="10">
        <f t="shared" si="6"/>
        <v>1</v>
      </c>
      <c r="K213" s="8">
        <v>0</v>
      </c>
      <c r="L213" s="9">
        <v>873.78</v>
      </c>
      <c r="M213" s="8">
        <v>4</v>
      </c>
      <c r="N213" s="8">
        <v>613</v>
      </c>
      <c r="O213" s="8">
        <v>979</v>
      </c>
      <c r="P213" s="9">
        <v>7135.47</v>
      </c>
      <c r="Q213" s="10">
        <f t="shared" si="7"/>
        <v>1</v>
      </c>
      <c r="R213" s="8">
        <v>0</v>
      </c>
      <c r="S213" s="9">
        <v>1048.98</v>
      </c>
      <c r="T213" s="8">
        <v>4</v>
      </c>
    </row>
    <row r="214" spans="1:20" x14ac:dyDescent="0.35">
      <c r="A214" t="s">
        <v>488</v>
      </c>
      <c r="B214" t="s">
        <v>489</v>
      </c>
      <c r="C214" t="s">
        <v>17</v>
      </c>
      <c r="D214" t="s">
        <v>7920</v>
      </c>
      <c r="E214" s="8">
        <v>1487</v>
      </c>
      <c r="F214" s="9">
        <v>10924.72</v>
      </c>
      <c r="G214" s="8">
        <v>100</v>
      </c>
      <c r="H214" s="8">
        <v>246</v>
      </c>
      <c r="I214" s="9">
        <v>10476.56</v>
      </c>
      <c r="J214" s="10">
        <f t="shared" si="6"/>
        <v>0.95897743832336202</v>
      </c>
      <c r="K214" s="8">
        <v>2</v>
      </c>
      <c r="L214" s="9">
        <v>723.2</v>
      </c>
      <c r="M214" s="8">
        <v>6</v>
      </c>
      <c r="N214" s="8">
        <v>153</v>
      </c>
      <c r="O214" s="8">
        <v>246</v>
      </c>
      <c r="P214" s="9">
        <v>10865.94</v>
      </c>
      <c r="Q214" s="10">
        <f t="shared" si="7"/>
        <v>0.99461954173653888</v>
      </c>
      <c r="R214" s="8">
        <v>1</v>
      </c>
      <c r="S214" s="9">
        <v>938.28</v>
      </c>
      <c r="T214" s="8">
        <v>6</v>
      </c>
    </row>
    <row r="215" spans="1:20" x14ac:dyDescent="0.35">
      <c r="A215" t="s">
        <v>490</v>
      </c>
      <c r="B215" t="s">
        <v>491</v>
      </c>
      <c r="C215" t="s">
        <v>17</v>
      </c>
      <c r="D215" t="s">
        <v>7921</v>
      </c>
      <c r="E215" s="8">
        <v>1230</v>
      </c>
      <c r="F215" s="9">
        <v>4649.49</v>
      </c>
      <c r="G215" s="8">
        <v>306</v>
      </c>
      <c r="H215" s="8">
        <v>476</v>
      </c>
      <c r="I215" s="9">
        <v>4649.49</v>
      </c>
      <c r="J215" s="10">
        <f t="shared" si="6"/>
        <v>1</v>
      </c>
      <c r="K215" s="8">
        <v>0</v>
      </c>
      <c r="L215" s="9">
        <v>1009.14</v>
      </c>
      <c r="M215" s="8">
        <v>2</v>
      </c>
      <c r="N215" s="8">
        <v>297</v>
      </c>
      <c r="O215" s="8">
        <v>476</v>
      </c>
      <c r="P215" s="9">
        <v>4649.49</v>
      </c>
      <c r="Q215" s="10">
        <f t="shared" si="7"/>
        <v>1</v>
      </c>
      <c r="R215" s="8">
        <v>0</v>
      </c>
      <c r="S215" s="9">
        <v>988.73</v>
      </c>
      <c r="T215" s="8">
        <v>2</v>
      </c>
    </row>
    <row r="216" spans="1:20" x14ac:dyDescent="0.35">
      <c r="A216" t="s">
        <v>492</v>
      </c>
      <c r="B216" t="s">
        <v>493</v>
      </c>
      <c r="C216" t="s">
        <v>17</v>
      </c>
      <c r="D216" t="s">
        <v>7920</v>
      </c>
      <c r="E216" s="8">
        <v>264</v>
      </c>
      <c r="F216" s="9">
        <v>3335.13</v>
      </c>
      <c r="G216" s="8">
        <v>65</v>
      </c>
      <c r="H216" s="8">
        <v>143</v>
      </c>
      <c r="I216" s="9">
        <v>3335.13</v>
      </c>
      <c r="J216" s="10">
        <f t="shared" si="6"/>
        <v>1</v>
      </c>
      <c r="K216" s="8">
        <v>0</v>
      </c>
      <c r="L216" s="9">
        <v>1043.96</v>
      </c>
      <c r="M216" s="8">
        <v>2</v>
      </c>
      <c r="N216" s="8">
        <v>89</v>
      </c>
      <c r="O216" s="8">
        <v>143</v>
      </c>
      <c r="P216" s="9">
        <v>3335.13</v>
      </c>
      <c r="Q216" s="10">
        <f t="shared" si="7"/>
        <v>1</v>
      </c>
      <c r="R216" s="8">
        <v>0</v>
      </c>
      <c r="S216" s="9">
        <v>1218.3</v>
      </c>
      <c r="T216" s="8">
        <v>2</v>
      </c>
    </row>
    <row r="217" spans="1:20" x14ac:dyDescent="0.35">
      <c r="A217" t="s">
        <v>494</v>
      </c>
      <c r="B217" t="s">
        <v>495</v>
      </c>
      <c r="C217" t="s">
        <v>17</v>
      </c>
      <c r="D217" t="s">
        <v>7920</v>
      </c>
      <c r="E217" s="8">
        <v>1016</v>
      </c>
      <c r="F217" s="9">
        <v>8690.8700000000008</v>
      </c>
      <c r="G217" s="8">
        <v>86</v>
      </c>
      <c r="H217" s="8">
        <v>210</v>
      </c>
      <c r="I217" s="9">
        <v>8690.8700000000008</v>
      </c>
      <c r="J217" s="10">
        <f t="shared" si="6"/>
        <v>1</v>
      </c>
      <c r="K217" s="8">
        <v>0</v>
      </c>
      <c r="L217" s="9">
        <v>784.19</v>
      </c>
      <c r="M217" s="8">
        <v>5</v>
      </c>
      <c r="N217" s="8">
        <v>131</v>
      </c>
      <c r="O217" s="8">
        <v>210</v>
      </c>
      <c r="P217" s="9">
        <v>8690.8700000000008</v>
      </c>
      <c r="Q217" s="10">
        <f t="shared" si="7"/>
        <v>1</v>
      </c>
      <c r="R217" s="8">
        <v>0</v>
      </c>
      <c r="S217" s="9">
        <v>1010.01</v>
      </c>
      <c r="T217" s="8">
        <v>5</v>
      </c>
    </row>
    <row r="218" spans="1:20" x14ac:dyDescent="0.35">
      <c r="A218" t="s">
        <v>496</v>
      </c>
      <c r="B218" t="s">
        <v>497</v>
      </c>
      <c r="C218" t="s">
        <v>17</v>
      </c>
      <c r="D218" t="s">
        <v>7921</v>
      </c>
      <c r="E218" s="8">
        <v>1205</v>
      </c>
      <c r="F218" s="9">
        <v>9362.09</v>
      </c>
      <c r="G218" s="8">
        <v>179</v>
      </c>
      <c r="H218" s="8">
        <v>231</v>
      </c>
      <c r="I218" s="9">
        <v>9082.39</v>
      </c>
      <c r="J218" s="10">
        <f t="shared" si="6"/>
        <v>0.97012419235448488</v>
      </c>
      <c r="K218" s="8">
        <v>1</v>
      </c>
      <c r="L218" s="9">
        <v>1368.57</v>
      </c>
      <c r="M218" s="8">
        <v>5</v>
      </c>
      <c r="N218" s="8">
        <v>143</v>
      </c>
      <c r="O218" s="8">
        <v>231</v>
      </c>
      <c r="P218" s="9">
        <v>7924.76</v>
      </c>
      <c r="Q218" s="10">
        <f t="shared" si="7"/>
        <v>0.84647338361412894</v>
      </c>
      <c r="R218" s="8">
        <v>2</v>
      </c>
      <c r="S218" s="9">
        <v>1207.6500000000001</v>
      </c>
      <c r="T218" s="8">
        <v>4</v>
      </c>
    </row>
    <row r="219" spans="1:20" x14ac:dyDescent="0.35">
      <c r="A219" t="s">
        <v>498</v>
      </c>
      <c r="B219" t="s">
        <v>499</v>
      </c>
      <c r="C219" t="s">
        <v>17</v>
      </c>
      <c r="D219" t="s">
        <v>7921</v>
      </c>
      <c r="E219" s="8">
        <v>2229</v>
      </c>
      <c r="F219" s="9">
        <v>3266.94</v>
      </c>
      <c r="G219" s="8">
        <v>796</v>
      </c>
      <c r="H219" s="8">
        <v>1219</v>
      </c>
      <c r="I219" s="9">
        <v>3266.94</v>
      </c>
      <c r="J219" s="10">
        <f t="shared" si="6"/>
        <v>1</v>
      </c>
      <c r="K219" s="8">
        <v>0</v>
      </c>
      <c r="L219" s="9">
        <v>1163.97</v>
      </c>
      <c r="M219" s="8">
        <v>2</v>
      </c>
      <c r="N219" s="8">
        <v>754</v>
      </c>
      <c r="O219" s="8">
        <v>1219</v>
      </c>
      <c r="P219" s="9">
        <v>3266.94</v>
      </c>
      <c r="Q219" s="10">
        <f t="shared" si="7"/>
        <v>1</v>
      </c>
      <c r="R219" s="8">
        <v>0</v>
      </c>
      <c r="S219" s="9">
        <v>1127.03</v>
      </c>
      <c r="T219" s="8">
        <v>2</v>
      </c>
    </row>
    <row r="220" spans="1:20" x14ac:dyDescent="0.35">
      <c r="A220" t="s">
        <v>500</v>
      </c>
      <c r="B220" t="s">
        <v>501</v>
      </c>
      <c r="C220" t="s">
        <v>17</v>
      </c>
      <c r="D220" t="s">
        <v>7920</v>
      </c>
      <c r="E220" s="8">
        <v>1230</v>
      </c>
      <c r="F220" s="9">
        <v>6109.04</v>
      </c>
      <c r="G220" s="8">
        <v>120</v>
      </c>
      <c r="H220" s="8">
        <v>359</v>
      </c>
      <c r="I220" s="9">
        <v>6109.04</v>
      </c>
      <c r="J220" s="10">
        <f t="shared" si="6"/>
        <v>1</v>
      </c>
      <c r="K220" s="8">
        <v>0</v>
      </c>
      <c r="L220" s="9">
        <v>790.76</v>
      </c>
      <c r="M220" s="8">
        <v>3</v>
      </c>
      <c r="N220" s="8">
        <v>222</v>
      </c>
      <c r="O220" s="8">
        <v>359</v>
      </c>
      <c r="P220" s="9">
        <v>6109.04</v>
      </c>
      <c r="Q220" s="10">
        <f t="shared" si="7"/>
        <v>1</v>
      </c>
      <c r="R220" s="8">
        <v>0</v>
      </c>
      <c r="S220" s="9">
        <v>1091.74</v>
      </c>
      <c r="T220" s="8">
        <v>3</v>
      </c>
    </row>
    <row r="221" spans="1:20" x14ac:dyDescent="0.35">
      <c r="A221" t="s">
        <v>502</v>
      </c>
      <c r="B221" t="s">
        <v>503</v>
      </c>
      <c r="C221" t="s">
        <v>17</v>
      </c>
      <c r="D221" t="s">
        <v>7920</v>
      </c>
      <c r="E221" s="8">
        <v>2865</v>
      </c>
      <c r="F221" s="9">
        <v>7187.05</v>
      </c>
      <c r="G221" s="8">
        <v>284</v>
      </c>
      <c r="H221" s="8">
        <v>710</v>
      </c>
      <c r="I221" s="9">
        <v>7187.05</v>
      </c>
      <c r="J221" s="10">
        <f t="shared" si="6"/>
        <v>1</v>
      </c>
      <c r="K221" s="8">
        <v>0</v>
      </c>
      <c r="L221" s="9">
        <v>815.5</v>
      </c>
      <c r="M221" s="8">
        <v>4</v>
      </c>
      <c r="N221" s="8">
        <v>438</v>
      </c>
      <c r="O221" s="8">
        <v>710</v>
      </c>
      <c r="P221" s="9">
        <v>7187.05</v>
      </c>
      <c r="Q221" s="10">
        <f t="shared" si="7"/>
        <v>1</v>
      </c>
      <c r="R221" s="8">
        <v>0</v>
      </c>
      <c r="S221" s="9">
        <v>1045.79</v>
      </c>
      <c r="T221" s="8">
        <v>4</v>
      </c>
    </row>
    <row r="222" spans="1:20" x14ac:dyDescent="0.35">
      <c r="A222" t="s">
        <v>504</v>
      </c>
      <c r="B222" t="s">
        <v>505</v>
      </c>
      <c r="C222" t="s">
        <v>17</v>
      </c>
      <c r="D222" t="s">
        <v>7922</v>
      </c>
      <c r="E222" s="8">
        <v>3604</v>
      </c>
      <c r="F222" s="9">
        <v>7365.32</v>
      </c>
      <c r="G222" s="8">
        <v>763</v>
      </c>
      <c r="H222" s="8">
        <v>870</v>
      </c>
      <c r="I222" s="9">
        <v>7365.32</v>
      </c>
      <c r="J222" s="10">
        <f t="shared" si="6"/>
        <v>1</v>
      </c>
      <c r="K222" s="8">
        <v>0</v>
      </c>
      <c r="L222" s="9">
        <v>1508.6</v>
      </c>
      <c r="M222" s="8">
        <v>4</v>
      </c>
      <c r="N222" s="8">
        <v>536</v>
      </c>
      <c r="O222" s="8">
        <v>870</v>
      </c>
      <c r="P222" s="9">
        <v>7093.51</v>
      </c>
      <c r="Q222" s="10">
        <f t="shared" si="7"/>
        <v>0.96309596867481662</v>
      </c>
      <c r="R222" s="8">
        <v>3</v>
      </c>
      <c r="S222" s="9">
        <v>1227.8800000000001</v>
      </c>
      <c r="T222" s="8">
        <v>4</v>
      </c>
    </row>
    <row r="223" spans="1:20" x14ac:dyDescent="0.35">
      <c r="A223" t="s">
        <v>506</v>
      </c>
      <c r="B223" t="s">
        <v>507</v>
      </c>
      <c r="C223" t="s">
        <v>17</v>
      </c>
      <c r="D223" t="s">
        <v>7921</v>
      </c>
      <c r="E223" s="8">
        <v>655</v>
      </c>
      <c r="F223" s="9">
        <v>6196.94</v>
      </c>
      <c r="G223" s="8">
        <v>109</v>
      </c>
      <c r="H223" s="8">
        <v>188</v>
      </c>
      <c r="I223" s="9">
        <v>6196.94</v>
      </c>
      <c r="J223" s="10">
        <f t="shared" si="6"/>
        <v>1</v>
      </c>
      <c r="K223" s="8">
        <v>0</v>
      </c>
      <c r="L223" s="9">
        <v>996.71</v>
      </c>
      <c r="M223" s="8">
        <v>3</v>
      </c>
      <c r="N223" s="8">
        <v>116</v>
      </c>
      <c r="O223" s="8">
        <v>188</v>
      </c>
      <c r="P223" s="9">
        <v>6196.94</v>
      </c>
      <c r="Q223" s="10">
        <f t="shared" si="7"/>
        <v>1</v>
      </c>
      <c r="R223" s="8">
        <v>0</v>
      </c>
      <c r="S223" s="9">
        <v>1030.77</v>
      </c>
      <c r="T223" s="8">
        <v>3</v>
      </c>
    </row>
    <row r="224" spans="1:20" x14ac:dyDescent="0.35">
      <c r="A224" t="s">
        <v>508</v>
      </c>
      <c r="B224" t="s">
        <v>509</v>
      </c>
      <c r="C224" t="s">
        <v>17</v>
      </c>
      <c r="D224" t="s">
        <v>7921</v>
      </c>
      <c r="E224" s="8">
        <v>5079</v>
      </c>
      <c r="F224" s="9">
        <v>14307.79</v>
      </c>
      <c r="G224" s="8">
        <v>328</v>
      </c>
      <c r="H224" s="8">
        <v>630</v>
      </c>
      <c r="I224" s="9">
        <v>9992.07</v>
      </c>
      <c r="J224" s="10">
        <f t="shared" si="6"/>
        <v>0.69836571545989978</v>
      </c>
      <c r="K224" s="8">
        <v>5</v>
      </c>
      <c r="L224" s="9">
        <v>681.8</v>
      </c>
      <c r="M224" s="8">
        <v>5</v>
      </c>
      <c r="N224" s="8">
        <v>387</v>
      </c>
      <c r="O224" s="8">
        <v>630</v>
      </c>
      <c r="P224" s="9">
        <v>10158.27</v>
      </c>
      <c r="Q224" s="10">
        <f t="shared" si="7"/>
        <v>0.70998176517827005</v>
      </c>
      <c r="R224" s="8">
        <v>5</v>
      </c>
      <c r="S224" s="9">
        <v>698.42</v>
      </c>
      <c r="T224" s="8">
        <v>5</v>
      </c>
    </row>
    <row r="225" spans="1:20" x14ac:dyDescent="0.35">
      <c r="A225" t="s">
        <v>510</v>
      </c>
      <c r="B225" t="s">
        <v>511</v>
      </c>
      <c r="C225" t="s">
        <v>17</v>
      </c>
      <c r="D225" t="s">
        <v>7920</v>
      </c>
      <c r="E225" s="8">
        <v>8799</v>
      </c>
      <c r="F225" s="9">
        <v>8537.98</v>
      </c>
      <c r="G225" s="8">
        <v>707</v>
      </c>
      <c r="H225" s="8">
        <v>1827</v>
      </c>
      <c r="I225" s="9">
        <v>8537.98</v>
      </c>
      <c r="J225" s="10">
        <f t="shared" si="6"/>
        <v>1</v>
      </c>
      <c r="K225" s="8">
        <v>0</v>
      </c>
      <c r="L225" s="9">
        <v>738.12</v>
      </c>
      <c r="M225" s="8">
        <v>5</v>
      </c>
      <c r="N225" s="8">
        <v>1121</v>
      </c>
      <c r="O225" s="8">
        <v>1827</v>
      </c>
      <c r="P225" s="9">
        <v>8537.98</v>
      </c>
      <c r="Q225" s="10">
        <f t="shared" si="7"/>
        <v>1</v>
      </c>
      <c r="R225" s="8">
        <v>0</v>
      </c>
      <c r="S225" s="9">
        <v>979.15</v>
      </c>
      <c r="T225" s="8">
        <v>5</v>
      </c>
    </row>
    <row r="226" spans="1:20" x14ac:dyDescent="0.35">
      <c r="A226" t="s">
        <v>512</v>
      </c>
      <c r="B226" t="s">
        <v>513</v>
      </c>
      <c r="C226" t="s">
        <v>17</v>
      </c>
      <c r="D226" t="s">
        <v>7921</v>
      </c>
      <c r="E226" s="8">
        <v>2504</v>
      </c>
      <c r="F226" s="9">
        <v>9340.61</v>
      </c>
      <c r="G226" s="8">
        <v>345</v>
      </c>
      <c r="H226" s="8">
        <v>474</v>
      </c>
      <c r="I226" s="9">
        <v>9340.61</v>
      </c>
      <c r="J226" s="10">
        <f t="shared" si="6"/>
        <v>1</v>
      </c>
      <c r="K226" s="8">
        <v>0</v>
      </c>
      <c r="L226" s="9">
        <v>1174.24</v>
      </c>
      <c r="M226" s="8">
        <v>5</v>
      </c>
      <c r="N226" s="8">
        <v>291</v>
      </c>
      <c r="O226" s="8">
        <v>474</v>
      </c>
      <c r="P226" s="9">
        <v>9251.08</v>
      </c>
      <c r="Q226" s="10">
        <f t="shared" si="7"/>
        <v>0.99041497289791558</v>
      </c>
      <c r="R226" s="8">
        <v>1</v>
      </c>
      <c r="S226" s="9">
        <v>1043.5899999999999</v>
      </c>
      <c r="T226" s="8">
        <v>5</v>
      </c>
    </row>
    <row r="227" spans="1:20" x14ac:dyDescent="0.35">
      <c r="A227" t="s">
        <v>514</v>
      </c>
      <c r="B227" t="s">
        <v>515</v>
      </c>
      <c r="C227" t="s">
        <v>17</v>
      </c>
      <c r="D227" t="s">
        <v>7921</v>
      </c>
      <c r="E227" s="8">
        <v>6450</v>
      </c>
      <c r="F227" s="9">
        <v>20077.54</v>
      </c>
      <c r="G227" s="8">
        <v>350</v>
      </c>
      <c r="H227" s="8">
        <v>565</v>
      </c>
      <c r="I227" s="9">
        <v>20077.54</v>
      </c>
      <c r="J227" s="10">
        <f t="shared" si="6"/>
        <v>1</v>
      </c>
      <c r="K227" s="8">
        <v>0</v>
      </c>
      <c r="L227" s="9">
        <v>735.67</v>
      </c>
      <c r="M227" s="8">
        <v>11</v>
      </c>
      <c r="N227" s="8">
        <v>344</v>
      </c>
      <c r="O227" s="8">
        <v>565</v>
      </c>
      <c r="P227" s="9">
        <v>20077.54</v>
      </c>
      <c r="Q227" s="10">
        <f t="shared" si="7"/>
        <v>1</v>
      </c>
      <c r="R227" s="8">
        <v>0</v>
      </c>
      <c r="S227" s="9">
        <v>722.6</v>
      </c>
      <c r="T227" s="8">
        <v>11</v>
      </c>
    </row>
    <row r="228" spans="1:20" x14ac:dyDescent="0.35">
      <c r="A228" t="s">
        <v>516</v>
      </c>
      <c r="B228" t="s">
        <v>517</v>
      </c>
      <c r="C228" t="s">
        <v>17</v>
      </c>
      <c r="D228" t="s">
        <v>7920</v>
      </c>
      <c r="E228" s="8">
        <v>2045</v>
      </c>
      <c r="F228" s="9">
        <v>12388.29</v>
      </c>
      <c r="G228" s="8">
        <v>137</v>
      </c>
      <c r="H228" s="8">
        <v>290</v>
      </c>
      <c r="I228" s="9">
        <v>10546.7</v>
      </c>
      <c r="J228" s="10">
        <f t="shared" si="6"/>
        <v>0.85134429368379327</v>
      </c>
      <c r="K228" s="8">
        <v>4</v>
      </c>
      <c r="L228" s="9">
        <v>650.30999999999995</v>
      </c>
      <c r="M228" s="8">
        <v>6</v>
      </c>
      <c r="N228" s="8">
        <v>176</v>
      </c>
      <c r="O228" s="8">
        <v>290</v>
      </c>
      <c r="P228" s="9">
        <v>11746.16</v>
      </c>
      <c r="Q228" s="10">
        <f t="shared" si="7"/>
        <v>0.94816637324441055</v>
      </c>
      <c r="R228" s="8">
        <v>3</v>
      </c>
      <c r="S228" s="9">
        <v>871.72</v>
      </c>
      <c r="T228" s="8">
        <v>6</v>
      </c>
    </row>
    <row r="229" spans="1:20" x14ac:dyDescent="0.35">
      <c r="A229" t="s">
        <v>518</v>
      </c>
      <c r="B229" t="s">
        <v>519</v>
      </c>
      <c r="C229" t="s">
        <v>17</v>
      </c>
      <c r="D229" t="s">
        <v>7922</v>
      </c>
      <c r="E229" s="8">
        <v>1409</v>
      </c>
      <c r="F229" s="9">
        <v>12062.27</v>
      </c>
      <c r="G229" s="8">
        <v>208</v>
      </c>
      <c r="H229" s="8">
        <v>205</v>
      </c>
      <c r="I229" s="9">
        <v>10658.29</v>
      </c>
      <c r="J229" s="10">
        <f t="shared" si="6"/>
        <v>0.8836056563151049</v>
      </c>
      <c r="K229" s="8">
        <v>2</v>
      </c>
      <c r="L229" s="9">
        <v>1566.96</v>
      </c>
      <c r="M229" s="8">
        <v>5</v>
      </c>
      <c r="N229" s="8">
        <v>124</v>
      </c>
      <c r="O229" s="8">
        <v>205</v>
      </c>
      <c r="P229" s="9">
        <v>9254.31</v>
      </c>
      <c r="Q229" s="10">
        <f t="shared" si="7"/>
        <v>0.7672113126302097</v>
      </c>
      <c r="R229" s="8">
        <v>3</v>
      </c>
      <c r="S229" s="9">
        <v>1141.3800000000001</v>
      </c>
      <c r="T229" s="8">
        <v>5</v>
      </c>
    </row>
    <row r="230" spans="1:20" x14ac:dyDescent="0.35">
      <c r="A230" t="s">
        <v>520</v>
      </c>
      <c r="B230" t="s">
        <v>521</v>
      </c>
      <c r="C230" t="s">
        <v>17</v>
      </c>
      <c r="D230" t="s">
        <v>7920</v>
      </c>
      <c r="E230" s="8">
        <v>4918</v>
      </c>
      <c r="F230" s="9">
        <v>6956.45</v>
      </c>
      <c r="G230" s="8">
        <v>568</v>
      </c>
      <c r="H230" s="8">
        <v>1235</v>
      </c>
      <c r="I230" s="9">
        <v>5960.65</v>
      </c>
      <c r="J230" s="10">
        <f t="shared" si="6"/>
        <v>0.85685227378907347</v>
      </c>
      <c r="K230" s="8">
        <v>1</v>
      </c>
      <c r="L230" s="9">
        <v>829.08</v>
      </c>
      <c r="M230" s="8">
        <v>3</v>
      </c>
      <c r="N230" s="8">
        <v>747</v>
      </c>
      <c r="O230" s="8">
        <v>1235</v>
      </c>
      <c r="P230" s="9">
        <v>6213.84</v>
      </c>
      <c r="Q230" s="10">
        <f t="shared" si="7"/>
        <v>0.89324871162733865</v>
      </c>
      <c r="R230" s="8">
        <v>1</v>
      </c>
      <c r="S230" s="9">
        <v>955.68</v>
      </c>
      <c r="T230" s="8">
        <v>3</v>
      </c>
    </row>
    <row r="231" spans="1:20" x14ac:dyDescent="0.35">
      <c r="A231" t="s">
        <v>522</v>
      </c>
      <c r="B231" t="s">
        <v>523</v>
      </c>
      <c r="C231" t="s">
        <v>17</v>
      </c>
      <c r="D231" t="s">
        <v>7921</v>
      </c>
      <c r="E231" s="8">
        <v>4591</v>
      </c>
      <c r="F231" s="9">
        <v>7909.05</v>
      </c>
      <c r="G231" s="8">
        <v>700</v>
      </c>
      <c r="H231" s="8">
        <v>1014</v>
      </c>
      <c r="I231" s="9">
        <v>7909.05</v>
      </c>
      <c r="J231" s="10">
        <f t="shared" si="6"/>
        <v>1</v>
      </c>
      <c r="K231" s="8">
        <v>0</v>
      </c>
      <c r="L231" s="9">
        <v>995.44</v>
      </c>
      <c r="M231" s="8">
        <v>4</v>
      </c>
      <c r="N231" s="8">
        <v>613</v>
      </c>
      <c r="O231" s="8">
        <v>1014</v>
      </c>
      <c r="P231" s="9">
        <v>7909.05</v>
      </c>
      <c r="Q231" s="10">
        <f t="shared" si="7"/>
        <v>1</v>
      </c>
      <c r="R231" s="8">
        <v>0</v>
      </c>
      <c r="S231" s="9">
        <v>905.51</v>
      </c>
      <c r="T231" s="8">
        <v>4</v>
      </c>
    </row>
    <row r="232" spans="1:20" x14ac:dyDescent="0.35">
      <c r="A232" t="s">
        <v>524</v>
      </c>
      <c r="B232" t="s">
        <v>525</v>
      </c>
      <c r="C232" t="s">
        <v>17</v>
      </c>
      <c r="D232" t="s">
        <v>7921</v>
      </c>
      <c r="E232" s="8">
        <v>788</v>
      </c>
      <c r="F232" s="9">
        <v>10377.299999999999</v>
      </c>
      <c r="G232" s="8">
        <v>91</v>
      </c>
      <c r="H232" s="8">
        <v>133</v>
      </c>
      <c r="I232" s="9">
        <v>10377.299999999999</v>
      </c>
      <c r="J232" s="10">
        <f t="shared" si="6"/>
        <v>1</v>
      </c>
      <c r="K232" s="8">
        <v>0</v>
      </c>
      <c r="L232" s="9">
        <v>1009.25</v>
      </c>
      <c r="M232" s="8">
        <v>6</v>
      </c>
      <c r="N232" s="8">
        <v>80</v>
      </c>
      <c r="O232" s="8">
        <v>133</v>
      </c>
      <c r="P232" s="9">
        <v>10377.299999999999</v>
      </c>
      <c r="Q232" s="10">
        <f t="shared" si="7"/>
        <v>1</v>
      </c>
      <c r="R232" s="8">
        <v>0</v>
      </c>
      <c r="S232" s="9">
        <v>922.34</v>
      </c>
      <c r="T232" s="8">
        <v>6</v>
      </c>
    </row>
    <row r="233" spans="1:20" x14ac:dyDescent="0.35">
      <c r="A233" t="s">
        <v>526</v>
      </c>
      <c r="B233" t="s">
        <v>527</v>
      </c>
      <c r="C233" t="s">
        <v>17</v>
      </c>
      <c r="D233" t="s">
        <v>7921</v>
      </c>
      <c r="E233" s="8">
        <v>4439</v>
      </c>
      <c r="F233" s="9">
        <v>7393.55</v>
      </c>
      <c r="G233" s="8">
        <v>557</v>
      </c>
      <c r="H233" s="8">
        <v>1044</v>
      </c>
      <c r="I233" s="9">
        <v>7393.55</v>
      </c>
      <c r="J233" s="10">
        <f t="shared" si="6"/>
        <v>1</v>
      </c>
      <c r="K233" s="8">
        <v>0</v>
      </c>
      <c r="L233" s="9">
        <v>928.5</v>
      </c>
      <c r="M233" s="8">
        <v>4</v>
      </c>
      <c r="N233" s="8">
        <v>629</v>
      </c>
      <c r="O233" s="8">
        <v>1044</v>
      </c>
      <c r="P233" s="9">
        <v>7393.55</v>
      </c>
      <c r="Q233" s="10">
        <f t="shared" si="7"/>
        <v>1</v>
      </c>
      <c r="R233" s="8">
        <v>0</v>
      </c>
      <c r="S233" s="9">
        <v>999.46</v>
      </c>
      <c r="T233" s="8">
        <v>4</v>
      </c>
    </row>
    <row r="234" spans="1:20" x14ac:dyDescent="0.35">
      <c r="A234" t="s">
        <v>528</v>
      </c>
      <c r="B234" t="s">
        <v>529</v>
      </c>
      <c r="C234" t="s">
        <v>17</v>
      </c>
      <c r="D234" t="s">
        <v>7921</v>
      </c>
      <c r="E234" s="8">
        <v>2203</v>
      </c>
      <c r="F234" s="9">
        <v>5991.17</v>
      </c>
      <c r="G234" s="8">
        <v>328</v>
      </c>
      <c r="H234" s="8">
        <v>639</v>
      </c>
      <c r="I234" s="9">
        <v>5991.17</v>
      </c>
      <c r="J234" s="10">
        <f t="shared" si="6"/>
        <v>1</v>
      </c>
      <c r="K234" s="8">
        <v>0</v>
      </c>
      <c r="L234" s="9">
        <v>952.05</v>
      </c>
      <c r="M234" s="8">
        <v>3</v>
      </c>
      <c r="N234" s="8">
        <v>384</v>
      </c>
      <c r="O234" s="8">
        <v>639</v>
      </c>
      <c r="P234" s="9">
        <v>5991.17</v>
      </c>
      <c r="Q234" s="10">
        <f t="shared" si="7"/>
        <v>1</v>
      </c>
      <c r="R234" s="8">
        <v>0</v>
      </c>
      <c r="S234" s="9">
        <v>1043.42</v>
      </c>
      <c r="T234" s="8">
        <v>3</v>
      </c>
    </row>
    <row r="235" spans="1:20" x14ac:dyDescent="0.35">
      <c r="A235" t="s">
        <v>530</v>
      </c>
      <c r="B235" t="s">
        <v>531</v>
      </c>
      <c r="C235" t="s">
        <v>17</v>
      </c>
      <c r="D235" t="s">
        <v>7920</v>
      </c>
      <c r="E235" s="8">
        <v>2368</v>
      </c>
      <c r="F235" s="9">
        <v>3900.71</v>
      </c>
      <c r="G235" s="8">
        <v>487</v>
      </c>
      <c r="H235" s="8">
        <v>1052</v>
      </c>
      <c r="I235" s="9">
        <v>3900.71</v>
      </c>
      <c r="J235" s="10">
        <f t="shared" si="6"/>
        <v>1</v>
      </c>
      <c r="K235" s="8">
        <v>0</v>
      </c>
      <c r="L235" s="9">
        <v>913.08</v>
      </c>
      <c r="M235" s="8">
        <v>2</v>
      </c>
      <c r="N235" s="8">
        <v>632</v>
      </c>
      <c r="O235" s="8">
        <v>1052</v>
      </c>
      <c r="P235" s="9">
        <v>3900.71</v>
      </c>
      <c r="Q235" s="10">
        <f t="shared" si="7"/>
        <v>1</v>
      </c>
      <c r="R235" s="8">
        <v>0</v>
      </c>
      <c r="S235" s="9">
        <v>1055.4000000000001</v>
      </c>
      <c r="T235" s="8">
        <v>2</v>
      </c>
    </row>
    <row r="236" spans="1:20" x14ac:dyDescent="0.35">
      <c r="A236" t="s">
        <v>532</v>
      </c>
      <c r="B236" t="s">
        <v>533</v>
      </c>
      <c r="C236" t="s">
        <v>17</v>
      </c>
      <c r="D236" t="s">
        <v>7920</v>
      </c>
      <c r="E236" s="8">
        <v>11478</v>
      </c>
      <c r="F236" s="9">
        <v>5483.79</v>
      </c>
      <c r="G236" s="8">
        <v>1475</v>
      </c>
      <c r="H236" s="8">
        <v>3625</v>
      </c>
      <c r="I236" s="9">
        <v>5483.79</v>
      </c>
      <c r="J236" s="10">
        <f t="shared" si="6"/>
        <v>1</v>
      </c>
      <c r="K236" s="8">
        <v>0</v>
      </c>
      <c r="L236" s="9">
        <v>892.27</v>
      </c>
      <c r="M236" s="8">
        <v>3</v>
      </c>
      <c r="N236" s="8">
        <v>2173</v>
      </c>
      <c r="O236" s="8">
        <v>3625</v>
      </c>
      <c r="P236" s="9">
        <v>5483.79</v>
      </c>
      <c r="Q236" s="10">
        <f t="shared" si="7"/>
        <v>1</v>
      </c>
      <c r="R236" s="8">
        <v>0</v>
      </c>
      <c r="S236" s="9">
        <v>1092.3599999999999</v>
      </c>
      <c r="T236" s="8">
        <v>3</v>
      </c>
    </row>
    <row r="237" spans="1:20" x14ac:dyDescent="0.35">
      <c r="A237" t="s">
        <v>534</v>
      </c>
      <c r="B237" t="s">
        <v>535</v>
      </c>
      <c r="C237" t="s">
        <v>17</v>
      </c>
      <c r="D237" t="s">
        <v>7921</v>
      </c>
      <c r="E237" s="8">
        <v>528</v>
      </c>
      <c r="F237" s="9">
        <v>4361.58</v>
      </c>
      <c r="G237" s="8">
        <v>117</v>
      </c>
      <c r="H237" s="8">
        <v>209</v>
      </c>
      <c r="I237" s="9">
        <v>4361.58</v>
      </c>
      <c r="J237" s="10">
        <f t="shared" si="6"/>
        <v>1</v>
      </c>
      <c r="K237" s="8">
        <v>0</v>
      </c>
      <c r="L237" s="9">
        <v>997.77</v>
      </c>
      <c r="M237" s="8">
        <v>2</v>
      </c>
      <c r="N237" s="8">
        <v>125</v>
      </c>
      <c r="O237" s="8">
        <v>209</v>
      </c>
      <c r="P237" s="9">
        <v>4361.58</v>
      </c>
      <c r="Q237" s="10">
        <f t="shared" si="7"/>
        <v>1</v>
      </c>
      <c r="R237" s="8">
        <v>0</v>
      </c>
      <c r="S237" s="9">
        <v>1032.47</v>
      </c>
      <c r="T237" s="8">
        <v>2</v>
      </c>
    </row>
    <row r="238" spans="1:20" x14ac:dyDescent="0.35">
      <c r="A238" t="s">
        <v>536</v>
      </c>
      <c r="B238" t="s">
        <v>537</v>
      </c>
      <c r="C238" t="s">
        <v>17</v>
      </c>
      <c r="D238" t="s">
        <v>7920</v>
      </c>
      <c r="E238" s="8">
        <v>3435</v>
      </c>
      <c r="F238" s="9">
        <v>6752.13</v>
      </c>
      <c r="G238" s="8">
        <v>356</v>
      </c>
      <c r="H238" s="8">
        <v>874</v>
      </c>
      <c r="I238" s="9">
        <v>6752.13</v>
      </c>
      <c r="J238" s="10">
        <f t="shared" si="6"/>
        <v>1</v>
      </c>
      <c r="K238" s="8">
        <v>0</v>
      </c>
      <c r="L238" s="9">
        <v>777.26</v>
      </c>
      <c r="M238" s="8">
        <v>4</v>
      </c>
      <c r="N238" s="8">
        <v>519</v>
      </c>
      <c r="O238" s="8">
        <v>874</v>
      </c>
      <c r="P238" s="9">
        <v>6752.13</v>
      </c>
      <c r="Q238" s="10">
        <f t="shared" si="7"/>
        <v>1</v>
      </c>
      <c r="R238" s="8">
        <v>0</v>
      </c>
      <c r="S238" s="9">
        <v>969.5</v>
      </c>
      <c r="T238" s="8">
        <v>4</v>
      </c>
    </row>
    <row r="239" spans="1:20" x14ac:dyDescent="0.35">
      <c r="A239" t="s">
        <v>538</v>
      </c>
      <c r="B239" t="s">
        <v>539</v>
      </c>
      <c r="C239" t="s">
        <v>17</v>
      </c>
      <c r="D239" t="s">
        <v>7920</v>
      </c>
      <c r="E239" s="8">
        <v>6566</v>
      </c>
      <c r="F239" s="9">
        <v>8118.62</v>
      </c>
      <c r="G239" s="8">
        <v>672</v>
      </c>
      <c r="H239" s="8">
        <v>1389</v>
      </c>
      <c r="I239" s="9">
        <v>8118.62</v>
      </c>
      <c r="J239" s="10">
        <f t="shared" si="6"/>
        <v>1</v>
      </c>
      <c r="K239" s="8">
        <v>0</v>
      </c>
      <c r="L239" s="9">
        <v>769.31</v>
      </c>
      <c r="M239" s="8">
        <v>4</v>
      </c>
      <c r="N239" s="8">
        <v>825</v>
      </c>
      <c r="O239" s="8">
        <v>1389</v>
      </c>
      <c r="P239" s="9">
        <v>8118.62</v>
      </c>
      <c r="Q239" s="10">
        <f t="shared" si="7"/>
        <v>1</v>
      </c>
      <c r="R239" s="8">
        <v>0</v>
      </c>
      <c r="S239" s="9">
        <v>882.82</v>
      </c>
      <c r="T239" s="8">
        <v>4</v>
      </c>
    </row>
    <row r="240" spans="1:20" x14ac:dyDescent="0.35">
      <c r="A240" t="s">
        <v>540</v>
      </c>
      <c r="B240" t="s">
        <v>541</v>
      </c>
      <c r="C240" t="s">
        <v>17</v>
      </c>
      <c r="D240" t="s">
        <v>7921</v>
      </c>
      <c r="E240" s="8">
        <v>493</v>
      </c>
      <c r="F240" s="9">
        <v>2618.31</v>
      </c>
      <c r="G240" s="8">
        <v>177</v>
      </c>
      <c r="H240" s="8">
        <v>323</v>
      </c>
      <c r="I240" s="9">
        <v>2618.31</v>
      </c>
      <c r="J240" s="10">
        <f t="shared" si="6"/>
        <v>1</v>
      </c>
      <c r="K240" s="8">
        <v>0</v>
      </c>
      <c r="L240" s="9">
        <v>1004.17</v>
      </c>
      <c r="M240" s="8">
        <v>1</v>
      </c>
      <c r="N240" s="8">
        <v>192</v>
      </c>
      <c r="O240" s="8">
        <v>323</v>
      </c>
      <c r="P240" s="9">
        <v>2618.31</v>
      </c>
      <c r="Q240" s="10">
        <f t="shared" si="7"/>
        <v>1</v>
      </c>
      <c r="R240" s="8">
        <v>0</v>
      </c>
      <c r="S240" s="9">
        <v>1051.97</v>
      </c>
      <c r="T240" s="8">
        <v>1</v>
      </c>
    </row>
    <row r="241" spans="1:20" x14ac:dyDescent="0.35">
      <c r="A241" t="s">
        <v>542</v>
      </c>
      <c r="B241" t="s">
        <v>543</v>
      </c>
      <c r="C241" t="s">
        <v>17</v>
      </c>
      <c r="D241" t="s">
        <v>7922</v>
      </c>
      <c r="E241" s="8">
        <v>535</v>
      </c>
      <c r="F241" s="9">
        <v>3791.07</v>
      </c>
      <c r="G241" s="8">
        <v>243</v>
      </c>
      <c r="H241" s="8">
        <v>242</v>
      </c>
      <c r="I241" s="9">
        <v>3791.07</v>
      </c>
      <c r="J241" s="10">
        <f t="shared" si="6"/>
        <v>1</v>
      </c>
      <c r="K241" s="8">
        <v>0</v>
      </c>
      <c r="L241" s="9">
        <v>1512.44</v>
      </c>
      <c r="M241" s="8">
        <v>2</v>
      </c>
      <c r="N241" s="8">
        <v>144</v>
      </c>
      <c r="O241" s="8">
        <v>242</v>
      </c>
      <c r="P241" s="9">
        <v>3791.07</v>
      </c>
      <c r="Q241" s="10">
        <f t="shared" si="7"/>
        <v>1</v>
      </c>
      <c r="R241" s="8">
        <v>0</v>
      </c>
      <c r="S241" s="9">
        <v>1091.53</v>
      </c>
      <c r="T241" s="8">
        <v>2</v>
      </c>
    </row>
    <row r="242" spans="1:20" x14ac:dyDescent="0.35">
      <c r="A242" t="s">
        <v>544</v>
      </c>
      <c r="B242" t="s">
        <v>545</v>
      </c>
      <c r="C242" t="s">
        <v>17</v>
      </c>
      <c r="D242" t="s">
        <v>7921</v>
      </c>
      <c r="E242" s="8">
        <v>7377</v>
      </c>
      <c r="F242" s="9">
        <v>22930.36</v>
      </c>
      <c r="G242" s="8">
        <v>313</v>
      </c>
      <c r="H242" s="8">
        <v>551</v>
      </c>
      <c r="I242" s="9">
        <v>19271.82</v>
      </c>
      <c r="J242" s="10">
        <f t="shared" si="6"/>
        <v>0.84044995368585573</v>
      </c>
      <c r="K242" s="8">
        <v>5</v>
      </c>
      <c r="L242" s="9">
        <v>600.03</v>
      </c>
      <c r="M242" s="8">
        <v>11</v>
      </c>
      <c r="N242" s="8">
        <v>327</v>
      </c>
      <c r="O242" s="8">
        <v>551</v>
      </c>
      <c r="P242" s="9">
        <v>19315.34</v>
      </c>
      <c r="Q242" s="10">
        <f t="shared" si="7"/>
        <v>0.84234787417205836</v>
      </c>
      <c r="R242" s="8">
        <v>5</v>
      </c>
      <c r="S242" s="9">
        <v>631.77</v>
      </c>
      <c r="T242" s="8">
        <v>11</v>
      </c>
    </row>
    <row r="243" spans="1:20" x14ac:dyDescent="0.35">
      <c r="A243" t="s">
        <v>546</v>
      </c>
      <c r="B243" t="s">
        <v>547</v>
      </c>
      <c r="C243" t="s">
        <v>17</v>
      </c>
      <c r="D243" t="s">
        <v>7921</v>
      </c>
      <c r="E243" s="8">
        <v>2777</v>
      </c>
      <c r="F243" s="9">
        <v>10420.91</v>
      </c>
      <c r="G243" s="8">
        <v>242</v>
      </c>
      <c r="H243" s="8">
        <v>456</v>
      </c>
      <c r="I243" s="9">
        <v>10420.91</v>
      </c>
      <c r="J243" s="10">
        <f t="shared" si="6"/>
        <v>1</v>
      </c>
      <c r="K243" s="8">
        <v>0</v>
      </c>
      <c r="L243" s="9">
        <v>852.63</v>
      </c>
      <c r="M243" s="8">
        <v>6</v>
      </c>
      <c r="N243" s="8">
        <v>270</v>
      </c>
      <c r="O243" s="8">
        <v>456</v>
      </c>
      <c r="P243" s="9">
        <v>10420.91</v>
      </c>
      <c r="Q243" s="10">
        <f t="shared" si="7"/>
        <v>1</v>
      </c>
      <c r="R243" s="8">
        <v>0</v>
      </c>
      <c r="S243" s="9">
        <v>915.68</v>
      </c>
      <c r="T243" s="8">
        <v>6</v>
      </c>
    </row>
    <row r="244" spans="1:20" x14ac:dyDescent="0.35">
      <c r="A244" t="s">
        <v>548</v>
      </c>
      <c r="B244" t="s">
        <v>549</v>
      </c>
      <c r="C244" t="s">
        <v>17</v>
      </c>
      <c r="D244" t="s">
        <v>7922</v>
      </c>
      <c r="E244" s="8">
        <v>191</v>
      </c>
      <c r="F244" s="9">
        <v>1148.26</v>
      </c>
      <c r="G244" s="8">
        <v>320</v>
      </c>
      <c r="H244" s="8">
        <v>285</v>
      </c>
      <c r="I244" s="9">
        <v>1148.26</v>
      </c>
      <c r="J244" s="10">
        <f t="shared" si="6"/>
        <v>1</v>
      </c>
      <c r="K244" s="8">
        <v>0</v>
      </c>
      <c r="L244" s="9">
        <v>1635.89</v>
      </c>
      <c r="M244" s="8">
        <v>0</v>
      </c>
      <c r="N244" s="8">
        <v>169</v>
      </c>
      <c r="O244" s="8">
        <v>285</v>
      </c>
      <c r="P244" s="9">
        <v>1148.26</v>
      </c>
      <c r="Q244" s="10">
        <f t="shared" si="7"/>
        <v>1</v>
      </c>
      <c r="R244" s="8">
        <v>0</v>
      </c>
      <c r="S244" s="9">
        <v>1091.22</v>
      </c>
      <c r="T244" s="8">
        <v>0</v>
      </c>
    </row>
    <row r="245" spans="1:20" x14ac:dyDescent="0.35">
      <c r="A245" t="s">
        <v>550</v>
      </c>
      <c r="B245" t="s">
        <v>551</v>
      </c>
      <c r="C245" t="s">
        <v>17</v>
      </c>
      <c r="D245" t="s">
        <v>7921</v>
      </c>
      <c r="E245" s="8">
        <v>4687</v>
      </c>
      <c r="F245" s="9">
        <v>3583.65</v>
      </c>
      <c r="G245" s="8">
        <v>1501</v>
      </c>
      <c r="H245" s="8">
        <v>2233</v>
      </c>
      <c r="I245" s="9">
        <v>3583.65</v>
      </c>
      <c r="J245" s="10">
        <f t="shared" si="6"/>
        <v>1</v>
      </c>
      <c r="K245" s="8">
        <v>0</v>
      </c>
      <c r="L245" s="9">
        <v>1156.21</v>
      </c>
      <c r="M245" s="8">
        <v>2</v>
      </c>
      <c r="N245" s="8">
        <v>1319</v>
      </c>
      <c r="O245" s="8">
        <v>2233</v>
      </c>
      <c r="P245" s="9">
        <v>3583.65</v>
      </c>
      <c r="Q245" s="10">
        <f t="shared" si="7"/>
        <v>1</v>
      </c>
      <c r="R245" s="8">
        <v>0</v>
      </c>
      <c r="S245" s="9">
        <v>1072.72</v>
      </c>
      <c r="T245" s="8">
        <v>2</v>
      </c>
    </row>
    <row r="246" spans="1:20" x14ac:dyDescent="0.35">
      <c r="A246" t="s">
        <v>552</v>
      </c>
      <c r="B246" t="s">
        <v>553</v>
      </c>
      <c r="C246" t="s">
        <v>17</v>
      </c>
      <c r="D246" t="s">
        <v>7920</v>
      </c>
      <c r="E246" s="8">
        <v>1975</v>
      </c>
      <c r="F246" s="9">
        <v>10067.41</v>
      </c>
      <c r="G246" s="8">
        <v>156</v>
      </c>
      <c r="H246" s="8">
        <v>334</v>
      </c>
      <c r="I246" s="9">
        <v>10067.41</v>
      </c>
      <c r="J246" s="10">
        <f t="shared" si="6"/>
        <v>1</v>
      </c>
      <c r="K246" s="8">
        <v>0</v>
      </c>
      <c r="L246" s="9">
        <v>736.45</v>
      </c>
      <c r="M246" s="8">
        <v>6</v>
      </c>
      <c r="N246" s="8">
        <v>197</v>
      </c>
      <c r="O246" s="8">
        <v>334</v>
      </c>
      <c r="P246" s="9">
        <v>10067.41</v>
      </c>
      <c r="Q246" s="10">
        <f t="shared" si="7"/>
        <v>1</v>
      </c>
      <c r="R246" s="8">
        <v>0</v>
      </c>
      <c r="S246" s="9">
        <v>858.79</v>
      </c>
      <c r="T246" s="8">
        <v>6</v>
      </c>
    </row>
    <row r="247" spans="1:20" x14ac:dyDescent="0.35">
      <c r="A247" t="s">
        <v>554</v>
      </c>
      <c r="B247" t="s">
        <v>555</v>
      </c>
      <c r="C247" t="s">
        <v>17</v>
      </c>
      <c r="D247" t="s">
        <v>7921</v>
      </c>
      <c r="E247" s="8">
        <v>4963</v>
      </c>
      <c r="F247" s="9">
        <v>5160.09</v>
      </c>
      <c r="G247" s="8">
        <v>867</v>
      </c>
      <c r="H247" s="8">
        <v>1634</v>
      </c>
      <c r="I247" s="9">
        <v>5160.09</v>
      </c>
      <c r="J247" s="10">
        <f t="shared" si="6"/>
        <v>1</v>
      </c>
      <c r="K247" s="8">
        <v>0</v>
      </c>
      <c r="L247" s="9">
        <v>875.65</v>
      </c>
      <c r="M247" s="8">
        <v>3</v>
      </c>
      <c r="N247" s="8">
        <v>961</v>
      </c>
      <c r="O247" s="8">
        <v>1634</v>
      </c>
      <c r="P247" s="9">
        <v>5160.09</v>
      </c>
      <c r="Q247" s="10">
        <f t="shared" si="7"/>
        <v>1</v>
      </c>
      <c r="R247" s="8">
        <v>0</v>
      </c>
      <c r="S247" s="9">
        <v>934.28</v>
      </c>
      <c r="T247" s="8">
        <v>3</v>
      </c>
    </row>
    <row r="248" spans="1:20" x14ac:dyDescent="0.35">
      <c r="A248" t="s">
        <v>556</v>
      </c>
      <c r="B248" t="s">
        <v>557</v>
      </c>
      <c r="C248" t="s">
        <v>17</v>
      </c>
      <c r="D248" t="s">
        <v>7922</v>
      </c>
      <c r="E248" s="8">
        <v>21592</v>
      </c>
      <c r="F248" s="9">
        <v>3966.98</v>
      </c>
      <c r="G248" s="8">
        <v>7352</v>
      </c>
      <c r="H248" s="8">
        <v>9231</v>
      </c>
      <c r="I248" s="9">
        <v>3966.98</v>
      </c>
      <c r="J248" s="10">
        <f t="shared" si="6"/>
        <v>1</v>
      </c>
      <c r="K248" s="8">
        <v>0</v>
      </c>
      <c r="L248" s="9">
        <v>1192.3900000000001</v>
      </c>
      <c r="M248" s="8">
        <v>2</v>
      </c>
      <c r="N248" s="8">
        <v>5419</v>
      </c>
      <c r="O248" s="8">
        <v>9231</v>
      </c>
      <c r="P248" s="9">
        <v>3966.98</v>
      </c>
      <c r="Q248" s="10">
        <f t="shared" si="7"/>
        <v>1</v>
      </c>
      <c r="R248" s="8">
        <v>0</v>
      </c>
      <c r="S248" s="9">
        <v>979.41</v>
      </c>
      <c r="T248" s="8">
        <v>2</v>
      </c>
    </row>
    <row r="249" spans="1:20" x14ac:dyDescent="0.35">
      <c r="A249" t="s">
        <v>558</v>
      </c>
      <c r="B249" t="s">
        <v>559</v>
      </c>
      <c r="C249" t="s">
        <v>17</v>
      </c>
      <c r="D249" t="s">
        <v>7921</v>
      </c>
      <c r="E249" s="8">
        <v>2889</v>
      </c>
      <c r="F249" s="9">
        <v>4880.47</v>
      </c>
      <c r="G249" s="8">
        <v>732</v>
      </c>
      <c r="H249" s="8">
        <v>1003</v>
      </c>
      <c r="I249" s="9">
        <v>4245.28</v>
      </c>
      <c r="J249" s="10">
        <f t="shared" si="6"/>
        <v>0.86985064963005598</v>
      </c>
      <c r="K249" s="8">
        <v>2</v>
      </c>
      <c r="L249" s="9">
        <v>1332.58</v>
      </c>
      <c r="M249" s="8">
        <v>2</v>
      </c>
      <c r="N249" s="8">
        <v>588</v>
      </c>
      <c r="O249" s="8">
        <v>1003</v>
      </c>
      <c r="P249" s="9">
        <v>4002.02</v>
      </c>
      <c r="Q249" s="10">
        <f t="shared" si="7"/>
        <v>0.82000708948113599</v>
      </c>
      <c r="R249" s="8">
        <v>2</v>
      </c>
      <c r="S249" s="9">
        <v>1217.03</v>
      </c>
      <c r="T249" s="8">
        <v>2</v>
      </c>
    </row>
    <row r="250" spans="1:20" x14ac:dyDescent="0.35">
      <c r="A250" t="s">
        <v>560</v>
      </c>
      <c r="B250" t="s">
        <v>561</v>
      </c>
      <c r="C250" t="s">
        <v>17</v>
      </c>
      <c r="D250" t="s">
        <v>7920</v>
      </c>
      <c r="E250" s="8">
        <v>4677</v>
      </c>
      <c r="F250" s="9">
        <v>5645.29</v>
      </c>
      <c r="G250" s="8">
        <v>654</v>
      </c>
      <c r="H250" s="8">
        <v>1401</v>
      </c>
      <c r="I250" s="9">
        <v>5645.29</v>
      </c>
      <c r="J250" s="10">
        <f t="shared" si="6"/>
        <v>1</v>
      </c>
      <c r="K250" s="8">
        <v>0</v>
      </c>
      <c r="L250" s="9">
        <v>919.91</v>
      </c>
      <c r="M250" s="8">
        <v>3</v>
      </c>
      <c r="N250" s="8">
        <v>819</v>
      </c>
      <c r="O250" s="8">
        <v>1401</v>
      </c>
      <c r="P250" s="9">
        <v>5645.29</v>
      </c>
      <c r="Q250" s="10">
        <f t="shared" si="7"/>
        <v>1</v>
      </c>
      <c r="R250" s="8">
        <v>0</v>
      </c>
      <c r="S250" s="9">
        <v>1039.4100000000001</v>
      </c>
      <c r="T250" s="8">
        <v>3</v>
      </c>
    </row>
    <row r="251" spans="1:20" x14ac:dyDescent="0.35">
      <c r="A251" t="s">
        <v>562</v>
      </c>
      <c r="B251" t="s">
        <v>563</v>
      </c>
      <c r="C251" t="s">
        <v>17</v>
      </c>
      <c r="D251" t="s">
        <v>7922</v>
      </c>
      <c r="E251" s="8">
        <v>1405</v>
      </c>
      <c r="F251" s="9">
        <v>2279.37</v>
      </c>
      <c r="G251" s="8">
        <v>1071</v>
      </c>
      <c r="H251" s="8">
        <v>1041</v>
      </c>
      <c r="I251" s="9">
        <v>2279.37</v>
      </c>
      <c r="J251" s="10">
        <f t="shared" si="6"/>
        <v>1</v>
      </c>
      <c r="K251" s="8">
        <v>0</v>
      </c>
      <c r="L251" s="9">
        <v>1253.9100000000001</v>
      </c>
      <c r="M251" s="8">
        <v>1</v>
      </c>
      <c r="N251" s="8">
        <v>608</v>
      </c>
      <c r="O251" s="8">
        <v>1041</v>
      </c>
      <c r="P251" s="9">
        <v>2279.37</v>
      </c>
      <c r="Q251" s="10">
        <f t="shared" si="7"/>
        <v>1</v>
      </c>
      <c r="R251" s="8">
        <v>0</v>
      </c>
      <c r="S251" s="9">
        <v>803.23</v>
      </c>
      <c r="T251" s="8">
        <v>1</v>
      </c>
    </row>
    <row r="252" spans="1:20" x14ac:dyDescent="0.35">
      <c r="A252" t="s">
        <v>564</v>
      </c>
      <c r="B252" t="s">
        <v>565</v>
      </c>
      <c r="C252" t="s">
        <v>17</v>
      </c>
      <c r="D252" t="s">
        <v>7922</v>
      </c>
      <c r="E252" s="8">
        <v>435</v>
      </c>
      <c r="F252" s="9">
        <v>6851.13</v>
      </c>
      <c r="G252" s="8">
        <v>86</v>
      </c>
      <c r="H252" s="8">
        <v>107</v>
      </c>
      <c r="I252" s="9">
        <v>6851.13</v>
      </c>
      <c r="J252" s="10">
        <f t="shared" si="6"/>
        <v>1</v>
      </c>
      <c r="K252" s="8">
        <v>0</v>
      </c>
      <c r="L252" s="9">
        <v>1256.83</v>
      </c>
      <c r="M252" s="8">
        <v>4</v>
      </c>
      <c r="N252" s="8">
        <v>63</v>
      </c>
      <c r="O252" s="8">
        <v>107</v>
      </c>
      <c r="P252" s="9">
        <v>6851.13</v>
      </c>
      <c r="Q252" s="10">
        <f t="shared" si="7"/>
        <v>1</v>
      </c>
      <c r="R252" s="8">
        <v>0</v>
      </c>
      <c r="S252" s="9">
        <v>1030.03</v>
      </c>
      <c r="T252" s="8">
        <v>4</v>
      </c>
    </row>
    <row r="253" spans="1:20" x14ac:dyDescent="0.35">
      <c r="A253" t="s">
        <v>566</v>
      </c>
      <c r="B253" t="s">
        <v>567</v>
      </c>
      <c r="C253" t="s">
        <v>17</v>
      </c>
      <c r="D253" t="s">
        <v>7920</v>
      </c>
      <c r="E253" s="8">
        <v>734</v>
      </c>
      <c r="F253" s="9">
        <v>7407.25</v>
      </c>
      <c r="G253" s="8">
        <v>73</v>
      </c>
      <c r="H253" s="8">
        <v>167</v>
      </c>
      <c r="I253" s="9">
        <v>7356.8</v>
      </c>
      <c r="J253" s="10">
        <f t="shared" si="6"/>
        <v>0.99318910526848703</v>
      </c>
      <c r="K253" s="8">
        <v>1</v>
      </c>
      <c r="L253" s="9">
        <v>734.67</v>
      </c>
      <c r="M253" s="8">
        <v>4</v>
      </c>
      <c r="N253" s="8">
        <v>97</v>
      </c>
      <c r="O253" s="8">
        <v>167</v>
      </c>
      <c r="P253" s="9">
        <v>7407.25</v>
      </c>
      <c r="Q253" s="10">
        <f t="shared" si="7"/>
        <v>1</v>
      </c>
      <c r="R253" s="8">
        <v>0</v>
      </c>
      <c r="S253" s="9">
        <v>925.91</v>
      </c>
      <c r="T253" s="8">
        <v>4</v>
      </c>
    </row>
    <row r="254" spans="1:20" x14ac:dyDescent="0.35">
      <c r="A254" t="s">
        <v>568</v>
      </c>
      <c r="B254" t="s">
        <v>569</v>
      </c>
      <c r="C254" t="s">
        <v>17</v>
      </c>
      <c r="D254" t="s">
        <v>7920</v>
      </c>
      <c r="E254" s="8">
        <v>943</v>
      </c>
      <c r="F254" s="9">
        <v>6221.49</v>
      </c>
      <c r="G254" s="8">
        <v>112</v>
      </c>
      <c r="H254" s="8">
        <v>254</v>
      </c>
      <c r="I254" s="9">
        <v>6221.49</v>
      </c>
      <c r="J254" s="10">
        <f t="shared" si="6"/>
        <v>1</v>
      </c>
      <c r="K254" s="8">
        <v>0</v>
      </c>
      <c r="L254" s="9">
        <v>832.28</v>
      </c>
      <c r="M254" s="8">
        <v>3</v>
      </c>
      <c r="N254" s="8">
        <v>147</v>
      </c>
      <c r="O254" s="8">
        <v>254</v>
      </c>
      <c r="P254" s="9">
        <v>6221.49</v>
      </c>
      <c r="Q254" s="10">
        <f t="shared" si="7"/>
        <v>1</v>
      </c>
      <c r="R254" s="8">
        <v>0</v>
      </c>
      <c r="S254" s="9">
        <v>970.83</v>
      </c>
      <c r="T254" s="8">
        <v>3</v>
      </c>
    </row>
    <row r="255" spans="1:20" x14ac:dyDescent="0.35">
      <c r="A255" t="s">
        <v>570</v>
      </c>
      <c r="B255" t="s">
        <v>571</v>
      </c>
      <c r="C255" t="s">
        <v>17</v>
      </c>
      <c r="D255" t="s">
        <v>7921</v>
      </c>
      <c r="E255" s="8">
        <v>4</v>
      </c>
      <c r="F255" s="9">
        <v>24.08</v>
      </c>
      <c r="G255" s="8">
        <v>193</v>
      </c>
      <c r="H255" s="8">
        <v>279</v>
      </c>
      <c r="I255" s="9">
        <v>24.08</v>
      </c>
      <c r="J255" s="10">
        <f t="shared" si="6"/>
        <v>1</v>
      </c>
      <c r="K255" s="8">
        <v>0</v>
      </c>
      <c r="L255" s="9">
        <v>1495.9</v>
      </c>
      <c r="M255" s="8">
        <v>0</v>
      </c>
      <c r="N255" s="8">
        <v>162</v>
      </c>
      <c r="O255" s="8">
        <v>279</v>
      </c>
      <c r="P255" s="9">
        <v>24.08</v>
      </c>
      <c r="Q255" s="10">
        <f t="shared" si="7"/>
        <v>1</v>
      </c>
      <c r="R255" s="8">
        <v>0</v>
      </c>
      <c r="S255" s="9">
        <v>1383.91</v>
      </c>
      <c r="T255" s="8">
        <v>0</v>
      </c>
    </row>
    <row r="256" spans="1:20" x14ac:dyDescent="0.35">
      <c r="A256" t="s">
        <v>572</v>
      </c>
      <c r="B256" t="s">
        <v>573</v>
      </c>
      <c r="C256" t="s">
        <v>17</v>
      </c>
      <c r="D256" t="s">
        <v>7922</v>
      </c>
      <c r="E256" s="8">
        <v>6480</v>
      </c>
      <c r="F256" s="9">
        <v>2127.71</v>
      </c>
      <c r="G256" s="8">
        <v>5943</v>
      </c>
      <c r="H256" s="8">
        <v>5087</v>
      </c>
      <c r="I256" s="9">
        <v>2127.71</v>
      </c>
      <c r="J256" s="10">
        <f t="shared" si="6"/>
        <v>1</v>
      </c>
      <c r="K256" s="8">
        <v>0</v>
      </c>
      <c r="L256" s="9">
        <v>1729.48</v>
      </c>
      <c r="M256" s="8">
        <v>1</v>
      </c>
      <c r="N256" s="8">
        <v>2941</v>
      </c>
      <c r="O256" s="8">
        <v>5087</v>
      </c>
      <c r="P256" s="9">
        <v>2127.71</v>
      </c>
      <c r="Q256" s="10">
        <f t="shared" si="7"/>
        <v>1</v>
      </c>
      <c r="R256" s="8">
        <v>0</v>
      </c>
      <c r="S256" s="9">
        <v>1138.05</v>
      </c>
      <c r="T256" s="8">
        <v>1</v>
      </c>
    </row>
    <row r="257" spans="1:20" x14ac:dyDescent="0.35">
      <c r="A257" t="s">
        <v>574</v>
      </c>
      <c r="B257" t="s">
        <v>575</v>
      </c>
      <c r="C257" t="s">
        <v>17</v>
      </c>
      <c r="D257" t="s">
        <v>7920</v>
      </c>
      <c r="E257" s="8">
        <v>7861</v>
      </c>
      <c r="F257" s="9">
        <v>9372.91</v>
      </c>
      <c r="G257" s="8">
        <v>608</v>
      </c>
      <c r="H257" s="8">
        <v>1399</v>
      </c>
      <c r="I257" s="9">
        <v>9276.33</v>
      </c>
      <c r="J257" s="10">
        <f t="shared" si="6"/>
        <v>0.98969583619174839</v>
      </c>
      <c r="K257" s="8">
        <v>1</v>
      </c>
      <c r="L257" s="9">
        <v>746.83</v>
      </c>
      <c r="M257" s="8">
        <v>5</v>
      </c>
      <c r="N257" s="8">
        <v>807</v>
      </c>
      <c r="O257" s="8">
        <v>1399</v>
      </c>
      <c r="P257" s="9">
        <v>9372.91</v>
      </c>
      <c r="Q257" s="10">
        <f t="shared" si="7"/>
        <v>1</v>
      </c>
      <c r="R257" s="8">
        <v>0</v>
      </c>
      <c r="S257" s="9">
        <v>885.57</v>
      </c>
      <c r="T257" s="8">
        <v>5</v>
      </c>
    </row>
    <row r="258" spans="1:20" x14ac:dyDescent="0.35">
      <c r="A258" t="s">
        <v>576</v>
      </c>
      <c r="B258" t="s">
        <v>577</v>
      </c>
      <c r="C258" t="s">
        <v>17</v>
      </c>
      <c r="D258" t="s">
        <v>7921</v>
      </c>
      <c r="E258" s="8">
        <v>1</v>
      </c>
      <c r="F258" s="9">
        <v>4.1500000000000004</v>
      </c>
      <c r="G258" s="8">
        <v>281</v>
      </c>
      <c r="H258" s="8">
        <v>402</v>
      </c>
      <c r="I258" s="9">
        <v>4.1500000000000004</v>
      </c>
      <c r="J258" s="10">
        <f t="shared" si="6"/>
        <v>1</v>
      </c>
      <c r="K258" s="8">
        <v>0</v>
      </c>
      <c r="L258" s="9">
        <v>1505.17</v>
      </c>
      <c r="M258" s="8">
        <v>0</v>
      </c>
      <c r="N258" s="8">
        <v>231</v>
      </c>
      <c r="O258" s="8">
        <v>402</v>
      </c>
      <c r="P258" s="9">
        <v>4.1500000000000004</v>
      </c>
      <c r="Q258" s="10">
        <f t="shared" si="7"/>
        <v>1</v>
      </c>
      <c r="R258" s="8">
        <v>0</v>
      </c>
      <c r="S258" s="9">
        <v>1380.81</v>
      </c>
      <c r="T258" s="8">
        <v>0</v>
      </c>
    </row>
    <row r="259" spans="1:20" x14ac:dyDescent="0.35">
      <c r="A259" t="s">
        <v>578</v>
      </c>
      <c r="B259" t="s">
        <v>579</v>
      </c>
      <c r="C259" t="s">
        <v>17</v>
      </c>
      <c r="D259" t="s">
        <v>7921</v>
      </c>
      <c r="E259" s="8">
        <v>1666</v>
      </c>
      <c r="F259" s="9">
        <v>7771.63</v>
      </c>
      <c r="G259" s="8">
        <v>258</v>
      </c>
      <c r="H259" s="8">
        <v>357</v>
      </c>
      <c r="I259" s="9">
        <v>7771.63</v>
      </c>
      <c r="J259" s="10">
        <f t="shared" si="6"/>
        <v>1</v>
      </c>
      <c r="K259" s="8">
        <v>0</v>
      </c>
      <c r="L259" s="9">
        <v>1169.71</v>
      </c>
      <c r="M259" s="8">
        <v>4</v>
      </c>
      <c r="N259" s="8">
        <v>205</v>
      </c>
      <c r="O259" s="8">
        <v>357</v>
      </c>
      <c r="P259" s="9">
        <v>7613.02</v>
      </c>
      <c r="Q259" s="10">
        <f t="shared" si="7"/>
        <v>0.97959115397928109</v>
      </c>
      <c r="R259" s="8">
        <v>2</v>
      </c>
      <c r="S259" s="9">
        <v>1031.1600000000001</v>
      </c>
      <c r="T259" s="8">
        <v>4</v>
      </c>
    </row>
    <row r="260" spans="1:20" x14ac:dyDescent="0.35">
      <c r="A260" t="s">
        <v>580</v>
      </c>
      <c r="B260" t="s">
        <v>581</v>
      </c>
      <c r="C260" t="s">
        <v>17</v>
      </c>
      <c r="D260" t="s">
        <v>7920</v>
      </c>
      <c r="E260" s="8">
        <v>876</v>
      </c>
      <c r="F260" s="9">
        <v>4367.78</v>
      </c>
      <c r="G260" s="8">
        <v>153</v>
      </c>
      <c r="H260" s="8">
        <v>334</v>
      </c>
      <c r="I260" s="9">
        <v>4367.78</v>
      </c>
      <c r="J260" s="10">
        <f t="shared" si="6"/>
        <v>1</v>
      </c>
      <c r="K260" s="8">
        <v>0</v>
      </c>
      <c r="L260" s="9">
        <v>842.7</v>
      </c>
      <c r="M260" s="8">
        <v>2</v>
      </c>
      <c r="N260" s="8">
        <v>192</v>
      </c>
      <c r="O260" s="8">
        <v>334</v>
      </c>
      <c r="P260" s="9">
        <v>4367.78</v>
      </c>
      <c r="Q260" s="10">
        <f t="shared" si="7"/>
        <v>1</v>
      </c>
      <c r="R260" s="8">
        <v>0</v>
      </c>
      <c r="S260" s="9">
        <v>959.38</v>
      </c>
      <c r="T260" s="8">
        <v>2</v>
      </c>
    </row>
    <row r="261" spans="1:20" x14ac:dyDescent="0.35">
      <c r="A261" t="s">
        <v>582</v>
      </c>
      <c r="B261" t="s">
        <v>583</v>
      </c>
      <c r="C261" t="s">
        <v>17</v>
      </c>
      <c r="D261" t="s">
        <v>7920</v>
      </c>
      <c r="E261" s="8">
        <v>3711</v>
      </c>
      <c r="F261" s="9">
        <v>4616.4799999999996</v>
      </c>
      <c r="G261" s="8">
        <v>540</v>
      </c>
      <c r="H261" s="8">
        <v>1331</v>
      </c>
      <c r="I261" s="9">
        <v>4616.4799999999996</v>
      </c>
      <c r="J261" s="10">
        <f t="shared" ref="J261:J324" si="8">IF(F261&gt;0,I261/F261,1)</f>
        <v>1</v>
      </c>
      <c r="K261" s="8">
        <v>0</v>
      </c>
      <c r="L261" s="9">
        <v>769.48</v>
      </c>
      <c r="M261" s="8">
        <v>2</v>
      </c>
      <c r="N261" s="8">
        <v>763</v>
      </c>
      <c r="O261" s="8">
        <v>1331</v>
      </c>
      <c r="P261" s="9">
        <v>4616.4799999999996</v>
      </c>
      <c r="Q261" s="10">
        <f t="shared" ref="Q261:Q324" si="9">IF(F261&gt;0,P261/F261,1)</f>
        <v>1</v>
      </c>
      <c r="R261" s="8">
        <v>0</v>
      </c>
      <c r="S261" s="9">
        <v>935.92</v>
      </c>
      <c r="T261" s="8">
        <v>2</v>
      </c>
    </row>
    <row r="262" spans="1:20" x14ac:dyDescent="0.35">
      <c r="A262" t="s">
        <v>584</v>
      </c>
      <c r="B262" t="s">
        <v>585</v>
      </c>
      <c r="C262" t="s">
        <v>17</v>
      </c>
      <c r="D262" t="s">
        <v>7920</v>
      </c>
      <c r="E262" s="8">
        <v>9123</v>
      </c>
      <c r="F262" s="9">
        <v>8909.58</v>
      </c>
      <c r="G262" s="8">
        <v>616</v>
      </c>
      <c r="H262" s="8">
        <v>1694</v>
      </c>
      <c r="I262" s="9">
        <v>8888.1</v>
      </c>
      <c r="J262" s="10">
        <f t="shared" si="8"/>
        <v>0.99758911194467081</v>
      </c>
      <c r="K262" s="8">
        <v>1</v>
      </c>
      <c r="L262" s="9">
        <v>653.57000000000005</v>
      </c>
      <c r="M262" s="8">
        <v>5</v>
      </c>
      <c r="N262" s="8">
        <v>970</v>
      </c>
      <c r="O262" s="8">
        <v>1694</v>
      </c>
      <c r="P262" s="9">
        <v>8909.58</v>
      </c>
      <c r="Q262" s="10">
        <f t="shared" si="9"/>
        <v>1</v>
      </c>
      <c r="R262" s="8">
        <v>0</v>
      </c>
      <c r="S262" s="9">
        <v>858.36</v>
      </c>
      <c r="T262" s="8">
        <v>5</v>
      </c>
    </row>
    <row r="263" spans="1:20" x14ac:dyDescent="0.35">
      <c r="A263" t="s">
        <v>586</v>
      </c>
      <c r="B263" t="s">
        <v>587</v>
      </c>
      <c r="C263" t="s">
        <v>17</v>
      </c>
      <c r="D263" t="s">
        <v>7921</v>
      </c>
      <c r="E263" s="8">
        <v>5623</v>
      </c>
      <c r="F263" s="9">
        <v>7171.79</v>
      </c>
      <c r="G263" s="8">
        <v>607</v>
      </c>
      <c r="H263" s="8">
        <v>1297</v>
      </c>
      <c r="I263" s="9">
        <v>7171.79</v>
      </c>
      <c r="J263" s="10">
        <f t="shared" si="8"/>
        <v>1</v>
      </c>
      <c r="K263" s="8">
        <v>0</v>
      </c>
      <c r="L263" s="9">
        <v>803.27</v>
      </c>
      <c r="M263" s="8">
        <v>4</v>
      </c>
      <c r="N263" s="8">
        <v>742</v>
      </c>
      <c r="O263" s="8">
        <v>1297</v>
      </c>
      <c r="P263" s="9">
        <v>7171.79</v>
      </c>
      <c r="Q263" s="10">
        <f t="shared" si="9"/>
        <v>1</v>
      </c>
      <c r="R263" s="8">
        <v>0</v>
      </c>
      <c r="S263" s="9">
        <v>906.58</v>
      </c>
      <c r="T263" s="8">
        <v>4</v>
      </c>
    </row>
    <row r="264" spans="1:20" x14ac:dyDescent="0.35">
      <c r="A264" t="s">
        <v>588</v>
      </c>
      <c r="B264" t="s">
        <v>589</v>
      </c>
      <c r="C264" t="s">
        <v>17</v>
      </c>
      <c r="D264" t="s">
        <v>7921</v>
      </c>
      <c r="E264" s="8">
        <v>8124</v>
      </c>
      <c r="F264" s="9">
        <v>6332.97</v>
      </c>
      <c r="G264" s="8">
        <v>1003</v>
      </c>
      <c r="H264" s="8">
        <v>2118</v>
      </c>
      <c r="I264" s="9">
        <v>6332.97</v>
      </c>
      <c r="J264" s="10">
        <f t="shared" si="8"/>
        <v>1</v>
      </c>
      <c r="K264" s="8">
        <v>0</v>
      </c>
      <c r="L264" s="9">
        <v>809.25</v>
      </c>
      <c r="M264" s="8">
        <v>4</v>
      </c>
      <c r="N264" s="8">
        <v>1211</v>
      </c>
      <c r="O264" s="8">
        <v>2118</v>
      </c>
      <c r="P264" s="9">
        <v>6332.97</v>
      </c>
      <c r="Q264" s="10">
        <f t="shared" si="9"/>
        <v>1</v>
      </c>
      <c r="R264" s="8">
        <v>0</v>
      </c>
      <c r="S264" s="9">
        <v>906.07</v>
      </c>
      <c r="T264" s="8">
        <v>4</v>
      </c>
    </row>
    <row r="265" spans="1:20" x14ac:dyDescent="0.35">
      <c r="A265" t="s">
        <v>592</v>
      </c>
      <c r="B265" t="s">
        <v>593</v>
      </c>
      <c r="C265" t="s">
        <v>17</v>
      </c>
      <c r="D265" t="s">
        <v>7920</v>
      </c>
      <c r="E265" s="8">
        <v>3831</v>
      </c>
      <c r="F265" s="9">
        <v>6051.5</v>
      </c>
      <c r="G265" s="8">
        <v>470</v>
      </c>
      <c r="H265" s="8">
        <v>1043</v>
      </c>
      <c r="I265" s="9">
        <v>6051.5</v>
      </c>
      <c r="J265" s="10">
        <f t="shared" si="8"/>
        <v>1</v>
      </c>
      <c r="K265" s="8">
        <v>0</v>
      </c>
      <c r="L265" s="9">
        <v>829.46</v>
      </c>
      <c r="M265" s="8">
        <v>3</v>
      </c>
      <c r="N265" s="8">
        <v>595</v>
      </c>
      <c r="O265" s="8">
        <v>1043</v>
      </c>
      <c r="P265" s="9">
        <v>6051.5</v>
      </c>
      <c r="Q265" s="10">
        <f t="shared" si="9"/>
        <v>1</v>
      </c>
      <c r="R265" s="8">
        <v>0</v>
      </c>
      <c r="S265" s="9">
        <v>947.93</v>
      </c>
      <c r="T265" s="8">
        <v>3</v>
      </c>
    </row>
    <row r="266" spans="1:20" x14ac:dyDescent="0.35">
      <c r="A266" t="s">
        <v>594</v>
      </c>
      <c r="B266" t="s">
        <v>595</v>
      </c>
      <c r="C266" t="s">
        <v>17</v>
      </c>
      <c r="D266" t="s">
        <v>7921</v>
      </c>
      <c r="E266" s="8">
        <v>1921</v>
      </c>
      <c r="F266" s="9">
        <v>2184.75</v>
      </c>
      <c r="G266" s="8">
        <v>1070</v>
      </c>
      <c r="H266" s="8">
        <v>1447</v>
      </c>
      <c r="I266" s="9">
        <v>2184.75</v>
      </c>
      <c r="J266" s="10">
        <f t="shared" si="8"/>
        <v>1</v>
      </c>
      <c r="K266" s="8">
        <v>0</v>
      </c>
      <c r="L266" s="9">
        <v>1344.61</v>
      </c>
      <c r="M266" s="8">
        <v>1</v>
      </c>
      <c r="N266" s="8">
        <v>825</v>
      </c>
      <c r="O266" s="8">
        <v>1447</v>
      </c>
      <c r="P266" s="9">
        <v>2184.75</v>
      </c>
      <c r="Q266" s="10">
        <f t="shared" si="9"/>
        <v>1</v>
      </c>
      <c r="R266" s="8">
        <v>0</v>
      </c>
      <c r="S266" s="9">
        <v>1177.43</v>
      </c>
      <c r="T266" s="8">
        <v>1</v>
      </c>
    </row>
    <row r="267" spans="1:20" x14ac:dyDescent="0.35">
      <c r="A267" t="s">
        <v>596</v>
      </c>
      <c r="B267" t="s">
        <v>597</v>
      </c>
      <c r="C267" t="s">
        <v>17</v>
      </c>
      <c r="D267" t="s">
        <v>7921</v>
      </c>
      <c r="E267" s="8">
        <v>6891</v>
      </c>
      <c r="F267" s="9">
        <v>9928.7800000000007</v>
      </c>
      <c r="G267" s="8">
        <v>653</v>
      </c>
      <c r="H267" s="8">
        <v>1140</v>
      </c>
      <c r="I267" s="9">
        <v>9358.2099999999991</v>
      </c>
      <c r="J267" s="10">
        <f t="shared" si="8"/>
        <v>0.9425337251908088</v>
      </c>
      <c r="K267" s="8">
        <v>1</v>
      </c>
      <c r="L267" s="9">
        <v>849.21</v>
      </c>
      <c r="M267" s="8">
        <v>5</v>
      </c>
      <c r="N267" s="8">
        <v>648</v>
      </c>
      <c r="O267" s="8">
        <v>1140</v>
      </c>
      <c r="P267" s="9">
        <v>9351.01</v>
      </c>
      <c r="Q267" s="10">
        <f t="shared" si="9"/>
        <v>0.94180856056836793</v>
      </c>
      <c r="R267" s="8">
        <v>1</v>
      </c>
      <c r="S267" s="9">
        <v>845.07</v>
      </c>
      <c r="T267" s="8">
        <v>5</v>
      </c>
    </row>
    <row r="268" spans="1:20" x14ac:dyDescent="0.35">
      <c r="A268" t="s">
        <v>598</v>
      </c>
      <c r="B268" t="s">
        <v>599</v>
      </c>
      <c r="C268" t="s">
        <v>17</v>
      </c>
      <c r="D268" t="s">
        <v>7921</v>
      </c>
      <c r="E268" s="8">
        <v>196</v>
      </c>
      <c r="F268" s="9">
        <v>1086.33</v>
      </c>
      <c r="G268" s="8">
        <v>150</v>
      </c>
      <c r="H268" s="8">
        <v>296</v>
      </c>
      <c r="I268" s="9">
        <v>1086.33</v>
      </c>
      <c r="J268" s="10">
        <f t="shared" si="8"/>
        <v>1</v>
      </c>
      <c r="K268" s="8">
        <v>0</v>
      </c>
      <c r="L268" s="9">
        <v>948.46</v>
      </c>
      <c r="M268" s="8">
        <v>0</v>
      </c>
      <c r="N268" s="8">
        <v>168</v>
      </c>
      <c r="O268" s="8">
        <v>296</v>
      </c>
      <c r="P268" s="9">
        <v>1086.33</v>
      </c>
      <c r="Q268" s="10">
        <f t="shared" si="9"/>
        <v>1</v>
      </c>
      <c r="R268" s="8">
        <v>0</v>
      </c>
      <c r="S268" s="9">
        <v>1008.32</v>
      </c>
      <c r="T268" s="8">
        <v>0</v>
      </c>
    </row>
    <row r="269" spans="1:20" x14ac:dyDescent="0.35">
      <c r="A269" t="s">
        <v>600</v>
      </c>
      <c r="B269" t="s">
        <v>601</v>
      </c>
      <c r="C269" t="s">
        <v>17</v>
      </c>
      <c r="D269" t="s">
        <v>7921</v>
      </c>
      <c r="E269" s="8">
        <v>4286</v>
      </c>
      <c r="F269" s="9">
        <v>6687.66</v>
      </c>
      <c r="G269" s="8">
        <v>587</v>
      </c>
      <c r="H269" s="8">
        <v>1049</v>
      </c>
      <c r="I269" s="9">
        <v>6687.66</v>
      </c>
      <c r="J269" s="10">
        <f t="shared" si="8"/>
        <v>1</v>
      </c>
      <c r="K269" s="8">
        <v>0</v>
      </c>
      <c r="L269" s="9">
        <v>842.82</v>
      </c>
      <c r="M269" s="8">
        <v>4</v>
      </c>
      <c r="N269" s="8">
        <v>594</v>
      </c>
      <c r="O269" s="8">
        <v>1049</v>
      </c>
      <c r="P269" s="9">
        <v>6687.66</v>
      </c>
      <c r="Q269" s="10">
        <f t="shared" si="9"/>
        <v>1</v>
      </c>
      <c r="R269" s="8">
        <v>0</v>
      </c>
      <c r="S269" s="9">
        <v>849.38</v>
      </c>
      <c r="T269" s="8">
        <v>4</v>
      </c>
    </row>
    <row r="270" spans="1:20" x14ac:dyDescent="0.35">
      <c r="A270" t="s">
        <v>602</v>
      </c>
      <c r="B270" t="s">
        <v>603</v>
      </c>
      <c r="C270" t="s">
        <v>17</v>
      </c>
      <c r="D270" t="s">
        <v>7921</v>
      </c>
      <c r="E270" s="8">
        <v>456</v>
      </c>
      <c r="F270" s="9">
        <v>2986.23</v>
      </c>
      <c r="G270" s="8">
        <v>158</v>
      </c>
      <c r="H270" s="8">
        <v>250</v>
      </c>
      <c r="I270" s="9">
        <v>2986.23</v>
      </c>
      <c r="J270" s="10">
        <f t="shared" si="8"/>
        <v>1</v>
      </c>
      <c r="K270" s="8">
        <v>0</v>
      </c>
      <c r="L270" s="9">
        <v>1101.75</v>
      </c>
      <c r="M270" s="8">
        <v>2</v>
      </c>
      <c r="N270" s="8">
        <v>142</v>
      </c>
      <c r="O270" s="8">
        <v>250</v>
      </c>
      <c r="P270" s="9">
        <v>2986.23</v>
      </c>
      <c r="Q270" s="10">
        <f t="shared" si="9"/>
        <v>1</v>
      </c>
      <c r="R270" s="8">
        <v>0</v>
      </c>
      <c r="S270" s="9">
        <v>1001.88</v>
      </c>
      <c r="T270" s="8">
        <v>2</v>
      </c>
    </row>
    <row r="271" spans="1:20" x14ac:dyDescent="0.35">
      <c r="A271" t="s">
        <v>604</v>
      </c>
      <c r="B271" t="s">
        <v>605</v>
      </c>
      <c r="C271" t="s">
        <v>17</v>
      </c>
      <c r="D271" t="s">
        <v>7921</v>
      </c>
      <c r="E271" s="8">
        <v>679</v>
      </c>
      <c r="F271" s="9">
        <v>3373.58</v>
      </c>
      <c r="G271" s="8">
        <v>156</v>
      </c>
      <c r="H271" s="8">
        <v>328</v>
      </c>
      <c r="I271" s="9">
        <v>3373.58</v>
      </c>
      <c r="J271" s="10">
        <f t="shared" si="8"/>
        <v>1</v>
      </c>
      <c r="K271" s="8">
        <v>0</v>
      </c>
      <c r="L271" s="9">
        <v>861.22</v>
      </c>
      <c r="M271" s="8">
        <v>2</v>
      </c>
      <c r="N271" s="8">
        <v>185</v>
      </c>
      <c r="O271" s="8">
        <v>328</v>
      </c>
      <c r="P271" s="9">
        <v>3373.58</v>
      </c>
      <c r="Q271" s="10">
        <f t="shared" si="9"/>
        <v>1</v>
      </c>
      <c r="R271" s="8">
        <v>0</v>
      </c>
      <c r="S271" s="9">
        <v>947.67</v>
      </c>
      <c r="T271" s="8">
        <v>2</v>
      </c>
    </row>
    <row r="272" spans="1:20" x14ac:dyDescent="0.35">
      <c r="A272" t="s">
        <v>606</v>
      </c>
      <c r="B272" t="s">
        <v>607</v>
      </c>
      <c r="C272" t="s">
        <v>17</v>
      </c>
      <c r="D272" t="s">
        <v>7922</v>
      </c>
      <c r="E272" s="8">
        <v>7174</v>
      </c>
      <c r="F272" s="9">
        <v>6414.59</v>
      </c>
      <c r="G272" s="8">
        <v>1379</v>
      </c>
      <c r="H272" s="8">
        <v>1819</v>
      </c>
      <c r="I272" s="9">
        <v>6352.89</v>
      </c>
      <c r="J272" s="10">
        <f t="shared" si="8"/>
        <v>0.99038130262417401</v>
      </c>
      <c r="K272" s="8">
        <v>1</v>
      </c>
      <c r="L272" s="9">
        <v>1221.1300000000001</v>
      </c>
      <c r="M272" s="8">
        <v>4</v>
      </c>
      <c r="N272" s="8">
        <v>1023</v>
      </c>
      <c r="O272" s="8">
        <v>1819</v>
      </c>
      <c r="P272" s="9">
        <v>6034.58</v>
      </c>
      <c r="Q272" s="10">
        <f t="shared" si="9"/>
        <v>0.9407584896306701</v>
      </c>
      <c r="R272" s="8">
        <v>2</v>
      </c>
      <c r="S272" s="9">
        <v>1053.6099999999999</v>
      </c>
      <c r="T272" s="8">
        <v>3</v>
      </c>
    </row>
    <row r="273" spans="1:20" x14ac:dyDescent="0.35">
      <c r="A273" t="s">
        <v>608</v>
      </c>
      <c r="B273" t="s">
        <v>609</v>
      </c>
      <c r="C273" t="s">
        <v>17</v>
      </c>
      <c r="D273" t="s">
        <v>7921</v>
      </c>
      <c r="E273" s="8">
        <v>6371</v>
      </c>
      <c r="F273" s="9">
        <v>26487.54</v>
      </c>
      <c r="G273" s="8">
        <v>278</v>
      </c>
      <c r="H273" s="8">
        <v>390</v>
      </c>
      <c r="I273" s="9">
        <v>21930.9</v>
      </c>
      <c r="J273" s="10">
        <f t="shared" si="8"/>
        <v>0.82797043440047657</v>
      </c>
      <c r="K273" s="8">
        <v>8</v>
      </c>
      <c r="L273" s="9">
        <v>637.71</v>
      </c>
      <c r="M273" s="8">
        <v>13</v>
      </c>
      <c r="N273" s="8">
        <v>219</v>
      </c>
      <c r="O273" s="8">
        <v>390</v>
      </c>
      <c r="P273" s="9">
        <v>21032.880000000001</v>
      </c>
      <c r="Q273" s="10">
        <f t="shared" si="9"/>
        <v>0.79406694619432383</v>
      </c>
      <c r="R273" s="8">
        <v>7</v>
      </c>
      <c r="S273" s="9">
        <v>513.55999999999995</v>
      </c>
      <c r="T273" s="8">
        <v>13</v>
      </c>
    </row>
    <row r="274" spans="1:20" x14ac:dyDescent="0.35">
      <c r="A274" t="s">
        <v>610</v>
      </c>
      <c r="B274" t="s">
        <v>611</v>
      </c>
      <c r="C274" t="s">
        <v>17</v>
      </c>
      <c r="D274" t="s">
        <v>7920</v>
      </c>
      <c r="E274" s="8">
        <v>1408</v>
      </c>
      <c r="F274" s="9">
        <v>2440.96</v>
      </c>
      <c r="G274" s="8">
        <v>391</v>
      </c>
      <c r="H274" s="8">
        <v>931</v>
      </c>
      <c r="I274" s="9">
        <v>2440.96</v>
      </c>
      <c r="J274" s="10">
        <f t="shared" si="8"/>
        <v>1</v>
      </c>
      <c r="K274" s="8">
        <v>0</v>
      </c>
      <c r="L274" s="9">
        <v>895.51</v>
      </c>
      <c r="M274" s="8">
        <v>1</v>
      </c>
      <c r="N274" s="8">
        <v>520</v>
      </c>
      <c r="O274" s="8">
        <v>931</v>
      </c>
      <c r="P274" s="9">
        <v>2440.96</v>
      </c>
      <c r="Q274" s="10">
        <f t="shared" si="9"/>
        <v>1</v>
      </c>
      <c r="R274" s="8">
        <v>0</v>
      </c>
      <c r="S274" s="9">
        <v>1029.69</v>
      </c>
      <c r="T274" s="8">
        <v>1</v>
      </c>
    </row>
    <row r="275" spans="1:20" x14ac:dyDescent="0.35">
      <c r="A275" t="s">
        <v>612</v>
      </c>
      <c r="B275" t="s">
        <v>613</v>
      </c>
      <c r="C275" t="s">
        <v>17</v>
      </c>
      <c r="D275" t="s">
        <v>7921</v>
      </c>
      <c r="E275" s="8">
        <v>172</v>
      </c>
      <c r="F275" s="9">
        <v>1735.09</v>
      </c>
      <c r="G275" s="8">
        <v>96</v>
      </c>
      <c r="H275" s="8">
        <v>160</v>
      </c>
      <c r="I275" s="9">
        <v>1735.09</v>
      </c>
      <c r="J275" s="10">
        <f t="shared" si="8"/>
        <v>1</v>
      </c>
      <c r="K275" s="8">
        <v>0</v>
      </c>
      <c r="L275" s="9">
        <v>1211.92</v>
      </c>
      <c r="M275" s="8">
        <v>1</v>
      </c>
      <c r="N275" s="8">
        <v>90</v>
      </c>
      <c r="O275" s="8">
        <v>160</v>
      </c>
      <c r="P275" s="9">
        <v>1735.09</v>
      </c>
      <c r="Q275" s="10">
        <f t="shared" si="9"/>
        <v>1</v>
      </c>
      <c r="R275" s="8">
        <v>0</v>
      </c>
      <c r="S275" s="9">
        <v>1175.5999999999999</v>
      </c>
      <c r="T275" s="8">
        <v>1</v>
      </c>
    </row>
    <row r="276" spans="1:20" x14ac:dyDescent="0.35">
      <c r="A276" t="s">
        <v>614</v>
      </c>
      <c r="B276" t="s">
        <v>615</v>
      </c>
      <c r="C276" t="s">
        <v>17</v>
      </c>
      <c r="D276" t="s">
        <v>7921</v>
      </c>
      <c r="E276" s="8">
        <v>1024</v>
      </c>
      <c r="F276" s="9">
        <v>3414.07</v>
      </c>
      <c r="G276" s="8">
        <v>318</v>
      </c>
      <c r="H276" s="8">
        <v>484</v>
      </c>
      <c r="I276" s="9">
        <v>3414.07</v>
      </c>
      <c r="J276" s="10">
        <f t="shared" si="8"/>
        <v>1</v>
      </c>
      <c r="K276" s="8">
        <v>0</v>
      </c>
      <c r="L276" s="9">
        <v>1099.07</v>
      </c>
      <c r="M276" s="8">
        <v>2</v>
      </c>
      <c r="N276" s="8">
        <v>270</v>
      </c>
      <c r="O276" s="8">
        <v>484</v>
      </c>
      <c r="P276" s="9">
        <v>3414.07</v>
      </c>
      <c r="Q276" s="10">
        <f t="shared" si="9"/>
        <v>1</v>
      </c>
      <c r="R276" s="8">
        <v>0</v>
      </c>
      <c r="S276" s="9">
        <v>1003.05</v>
      </c>
      <c r="T276" s="8">
        <v>2</v>
      </c>
    </row>
    <row r="277" spans="1:20" x14ac:dyDescent="0.35">
      <c r="A277" t="s">
        <v>616</v>
      </c>
      <c r="B277" t="s">
        <v>617</v>
      </c>
      <c r="C277" t="s">
        <v>17</v>
      </c>
      <c r="D277" t="s">
        <v>7921</v>
      </c>
      <c r="E277" s="8">
        <v>921</v>
      </c>
      <c r="F277" s="9">
        <v>9284.64</v>
      </c>
      <c r="G277" s="8">
        <v>112</v>
      </c>
      <c r="H277" s="8">
        <v>160</v>
      </c>
      <c r="I277" s="9">
        <v>9284.64</v>
      </c>
      <c r="J277" s="10">
        <f t="shared" si="8"/>
        <v>1</v>
      </c>
      <c r="K277" s="8">
        <v>0</v>
      </c>
      <c r="L277" s="9">
        <v>921.03</v>
      </c>
      <c r="M277" s="8">
        <v>5</v>
      </c>
      <c r="N277" s="8">
        <v>89</v>
      </c>
      <c r="O277" s="8">
        <v>160</v>
      </c>
      <c r="P277" s="9">
        <v>9284.64</v>
      </c>
      <c r="Q277" s="10">
        <f t="shared" si="9"/>
        <v>1</v>
      </c>
      <c r="R277" s="8">
        <v>0</v>
      </c>
      <c r="S277" s="9">
        <v>787.96</v>
      </c>
      <c r="T277" s="8">
        <v>5</v>
      </c>
    </row>
    <row r="278" spans="1:20" x14ac:dyDescent="0.35">
      <c r="A278" t="s">
        <v>618</v>
      </c>
      <c r="B278" t="s">
        <v>619</v>
      </c>
      <c r="C278" t="s">
        <v>17</v>
      </c>
      <c r="D278" t="s">
        <v>7921</v>
      </c>
      <c r="E278" s="8">
        <v>3136</v>
      </c>
      <c r="F278" s="9">
        <v>4668.79</v>
      </c>
      <c r="G278" s="8">
        <v>499</v>
      </c>
      <c r="H278" s="8">
        <v>1079</v>
      </c>
      <c r="I278" s="9">
        <v>4668.79</v>
      </c>
      <c r="J278" s="10">
        <f t="shared" si="8"/>
        <v>1</v>
      </c>
      <c r="K278" s="8">
        <v>0</v>
      </c>
      <c r="L278" s="9">
        <v>838.05</v>
      </c>
      <c r="M278" s="8">
        <v>3</v>
      </c>
      <c r="N278" s="8">
        <v>600</v>
      </c>
      <c r="O278" s="8">
        <v>1079</v>
      </c>
      <c r="P278" s="9">
        <v>4668.79</v>
      </c>
      <c r="Q278" s="10">
        <f t="shared" si="9"/>
        <v>1</v>
      </c>
      <c r="R278" s="8">
        <v>0</v>
      </c>
      <c r="S278" s="9">
        <v>928.27</v>
      </c>
      <c r="T278" s="8">
        <v>3</v>
      </c>
    </row>
    <row r="279" spans="1:20" x14ac:dyDescent="0.35">
      <c r="A279" t="s">
        <v>620</v>
      </c>
      <c r="B279" t="s">
        <v>621</v>
      </c>
      <c r="C279" t="s">
        <v>17</v>
      </c>
      <c r="D279" t="s">
        <v>7921</v>
      </c>
      <c r="E279" s="8">
        <v>1460</v>
      </c>
      <c r="F279" s="9">
        <v>3330.65</v>
      </c>
      <c r="G279" s="8">
        <v>481</v>
      </c>
      <c r="H279" s="8">
        <v>704</v>
      </c>
      <c r="I279" s="9">
        <v>3330.65</v>
      </c>
      <c r="J279" s="10">
        <f t="shared" si="8"/>
        <v>1</v>
      </c>
      <c r="K279" s="8">
        <v>0</v>
      </c>
      <c r="L279" s="9">
        <v>1280.96</v>
      </c>
      <c r="M279" s="8">
        <v>2</v>
      </c>
      <c r="N279" s="8">
        <v>392</v>
      </c>
      <c r="O279" s="8">
        <v>704</v>
      </c>
      <c r="P279" s="9">
        <v>3330.65</v>
      </c>
      <c r="Q279" s="10">
        <f t="shared" si="9"/>
        <v>1</v>
      </c>
      <c r="R279" s="8">
        <v>0</v>
      </c>
      <c r="S279" s="9">
        <v>1159.1400000000001</v>
      </c>
      <c r="T279" s="8">
        <v>2</v>
      </c>
    </row>
    <row r="280" spans="1:20" x14ac:dyDescent="0.35">
      <c r="A280" t="s">
        <v>622</v>
      </c>
      <c r="B280" t="s">
        <v>623</v>
      </c>
      <c r="C280" t="s">
        <v>17</v>
      </c>
      <c r="D280" t="s">
        <v>7921</v>
      </c>
      <c r="E280" s="8">
        <v>7239</v>
      </c>
      <c r="F280" s="9">
        <v>8936.2199999999993</v>
      </c>
      <c r="G280" s="8">
        <v>772</v>
      </c>
      <c r="H280" s="8">
        <v>1300</v>
      </c>
      <c r="I280" s="9">
        <v>8936.2199999999993</v>
      </c>
      <c r="J280" s="10">
        <f t="shared" si="8"/>
        <v>1</v>
      </c>
      <c r="K280" s="8">
        <v>0</v>
      </c>
      <c r="L280" s="9">
        <v>826.24</v>
      </c>
      <c r="M280" s="8">
        <v>5</v>
      </c>
      <c r="N280" s="8">
        <v>722</v>
      </c>
      <c r="O280" s="8">
        <v>1300</v>
      </c>
      <c r="P280" s="9">
        <v>8936.2199999999993</v>
      </c>
      <c r="Q280" s="10">
        <f t="shared" si="9"/>
        <v>1</v>
      </c>
      <c r="R280" s="8">
        <v>0</v>
      </c>
      <c r="S280" s="9">
        <v>789.94</v>
      </c>
      <c r="T280" s="8">
        <v>5</v>
      </c>
    </row>
    <row r="281" spans="1:20" x14ac:dyDescent="0.35">
      <c r="A281" t="s">
        <v>624</v>
      </c>
      <c r="B281" t="s">
        <v>625</v>
      </c>
      <c r="C281" t="s">
        <v>17</v>
      </c>
      <c r="D281" t="s">
        <v>7921</v>
      </c>
      <c r="E281" s="8">
        <v>2134</v>
      </c>
      <c r="F281" s="9">
        <v>6339.04</v>
      </c>
      <c r="G281" s="8">
        <v>301</v>
      </c>
      <c r="H281" s="8">
        <v>540</v>
      </c>
      <c r="I281" s="9">
        <v>6339.04</v>
      </c>
      <c r="J281" s="10">
        <f t="shared" si="8"/>
        <v>1</v>
      </c>
      <c r="K281" s="8">
        <v>0</v>
      </c>
      <c r="L281" s="9">
        <v>868.46</v>
      </c>
      <c r="M281" s="8">
        <v>4</v>
      </c>
      <c r="N281" s="8">
        <v>299</v>
      </c>
      <c r="O281" s="8">
        <v>540</v>
      </c>
      <c r="P281" s="9">
        <v>6339.04</v>
      </c>
      <c r="Q281" s="10">
        <f t="shared" si="9"/>
        <v>1</v>
      </c>
      <c r="R281" s="8">
        <v>0</v>
      </c>
      <c r="S281" s="9">
        <v>866.68</v>
      </c>
      <c r="T281" s="8">
        <v>4</v>
      </c>
    </row>
    <row r="282" spans="1:20" x14ac:dyDescent="0.35">
      <c r="A282" t="s">
        <v>626</v>
      </c>
      <c r="B282" t="s">
        <v>627</v>
      </c>
      <c r="C282" t="s">
        <v>17</v>
      </c>
      <c r="D282" t="s">
        <v>7920</v>
      </c>
      <c r="E282" s="8">
        <v>4553</v>
      </c>
      <c r="F282" s="9">
        <v>5628.54</v>
      </c>
      <c r="G282" s="8">
        <v>517</v>
      </c>
      <c r="H282" s="8">
        <v>1296</v>
      </c>
      <c r="I282" s="9">
        <v>5628.54</v>
      </c>
      <c r="J282" s="10">
        <f t="shared" si="8"/>
        <v>1</v>
      </c>
      <c r="K282" s="8">
        <v>0</v>
      </c>
      <c r="L282" s="9">
        <v>769.92</v>
      </c>
      <c r="M282" s="8">
        <v>3</v>
      </c>
      <c r="N282" s="8">
        <v>718</v>
      </c>
      <c r="O282" s="8">
        <v>1296</v>
      </c>
      <c r="P282" s="9">
        <v>5628.54</v>
      </c>
      <c r="Q282" s="10">
        <f t="shared" si="9"/>
        <v>1</v>
      </c>
      <c r="R282" s="8">
        <v>0</v>
      </c>
      <c r="S282" s="9">
        <v>919.01</v>
      </c>
      <c r="T282" s="8">
        <v>3</v>
      </c>
    </row>
    <row r="283" spans="1:20" x14ac:dyDescent="0.35">
      <c r="A283" t="s">
        <v>628</v>
      </c>
      <c r="B283" t="s">
        <v>629</v>
      </c>
      <c r="C283" t="s">
        <v>17</v>
      </c>
      <c r="D283" t="s">
        <v>7922</v>
      </c>
      <c r="E283" s="8">
        <v>21</v>
      </c>
      <c r="F283" s="9">
        <v>129.99</v>
      </c>
      <c r="G283" s="8">
        <v>218</v>
      </c>
      <c r="H283" s="8">
        <v>259</v>
      </c>
      <c r="I283" s="9">
        <v>129.99</v>
      </c>
      <c r="J283" s="10">
        <f t="shared" si="8"/>
        <v>1</v>
      </c>
      <c r="K283" s="8">
        <v>0</v>
      </c>
      <c r="L283" s="9">
        <v>1529.17</v>
      </c>
      <c r="M283" s="8">
        <v>0</v>
      </c>
      <c r="N283" s="8">
        <v>144</v>
      </c>
      <c r="O283" s="8">
        <v>259</v>
      </c>
      <c r="P283" s="9">
        <v>129.99</v>
      </c>
      <c r="Q283" s="10">
        <f t="shared" si="9"/>
        <v>1</v>
      </c>
      <c r="R283" s="8">
        <v>0</v>
      </c>
      <c r="S283" s="9">
        <v>1254.33</v>
      </c>
      <c r="T283" s="8">
        <v>0</v>
      </c>
    </row>
    <row r="284" spans="1:20" x14ac:dyDescent="0.35">
      <c r="A284" t="s">
        <v>630</v>
      </c>
      <c r="B284" t="s">
        <v>631</v>
      </c>
      <c r="C284" t="s">
        <v>17</v>
      </c>
      <c r="D284" t="s">
        <v>7920</v>
      </c>
      <c r="E284" s="8">
        <v>2640</v>
      </c>
      <c r="F284" s="9">
        <v>4485.04</v>
      </c>
      <c r="G284" s="8">
        <v>355</v>
      </c>
      <c r="H284" s="8">
        <v>941</v>
      </c>
      <c r="I284" s="9">
        <v>4485.04</v>
      </c>
      <c r="J284" s="10">
        <f t="shared" si="8"/>
        <v>1</v>
      </c>
      <c r="K284" s="8">
        <v>0</v>
      </c>
      <c r="L284" s="9">
        <v>748.31</v>
      </c>
      <c r="M284" s="8">
        <v>2</v>
      </c>
      <c r="N284" s="8">
        <v>521</v>
      </c>
      <c r="O284" s="8">
        <v>941</v>
      </c>
      <c r="P284" s="9">
        <v>4485.04</v>
      </c>
      <c r="Q284" s="10">
        <f t="shared" si="9"/>
        <v>1</v>
      </c>
      <c r="R284" s="8">
        <v>0</v>
      </c>
      <c r="S284" s="9">
        <v>917.52</v>
      </c>
      <c r="T284" s="8">
        <v>2</v>
      </c>
    </row>
    <row r="285" spans="1:20" x14ac:dyDescent="0.35">
      <c r="A285" t="s">
        <v>632</v>
      </c>
      <c r="B285" t="s">
        <v>633</v>
      </c>
      <c r="C285" t="s">
        <v>17</v>
      </c>
      <c r="D285" t="s">
        <v>7922</v>
      </c>
      <c r="E285" s="8">
        <v>1</v>
      </c>
      <c r="F285" s="9">
        <v>16.32</v>
      </c>
      <c r="G285" s="8">
        <v>76</v>
      </c>
      <c r="H285" s="8">
        <v>98</v>
      </c>
      <c r="I285" s="9">
        <v>16.32</v>
      </c>
      <c r="J285" s="10">
        <f t="shared" si="8"/>
        <v>1</v>
      </c>
      <c r="K285" s="8">
        <v>0</v>
      </c>
      <c r="L285" s="9">
        <v>1517.98</v>
      </c>
      <c r="M285" s="8">
        <v>0</v>
      </c>
      <c r="N285" s="8">
        <v>54</v>
      </c>
      <c r="O285" s="8">
        <v>98</v>
      </c>
      <c r="P285" s="9">
        <v>16.32</v>
      </c>
      <c r="Q285" s="10">
        <f t="shared" si="9"/>
        <v>1</v>
      </c>
      <c r="R285" s="8">
        <v>0</v>
      </c>
      <c r="S285" s="9">
        <v>1302.56</v>
      </c>
      <c r="T285" s="8">
        <v>0</v>
      </c>
    </row>
    <row r="286" spans="1:20" x14ac:dyDescent="0.35">
      <c r="A286" t="s">
        <v>634</v>
      </c>
      <c r="B286" t="s">
        <v>635</v>
      </c>
      <c r="C286" t="s">
        <v>17</v>
      </c>
      <c r="D286" t="s">
        <v>7921</v>
      </c>
      <c r="E286" s="8">
        <v>487</v>
      </c>
      <c r="F286" s="9">
        <v>6350.4</v>
      </c>
      <c r="G286" s="8">
        <v>59</v>
      </c>
      <c r="H286" s="8">
        <v>123</v>
      </c>
      <c r="I286" s="9">
        <v>6350.4</v>
      </c>
      <c r="J286" s="10">
        <f t="shared" si="8"/>
        <v>1</v>
      </c>
      <c r="K286" s="8">
        <v>0</v>
      </c>
      <c r="L286" s="9">
        <v>805.05</v>
      </c>
      <c r="M286" s="8">
        <v>4</v>
      </c>
      <c r="N286" s="8">
        <v>68</v>
      </c>
      <c r="O286" s="8">
        <v>123</v>
      </c>
      <c r="P286" s="9">
        <v>6350.4</v>
      </c>
      <c r="Q286" s="10">
        <f t="shared" si="9"/>
        <v>1</v>
      </c>
      <c r="R286" s="8">
        <v>0</v>
      </c>
      <c r="S286" s="9">
        <v>875.46</v>
      </c>
      <c r="T286" s="8">
        <v>4</v>
      </c>
    </row>
    <row r="287" spans="1:20" x14ac:dyDescent="0.35">
      <c r="A287" t="s">
        <v>638</v>
      </c>
      <c r="B287" t="s">
        <v>639</v>
      </c>
      <c r="C287" t="s">
        <v>17</v>
      </c>
      <c r="D287" t="s">
        <v>7921</v>
      </c>
      <c r="E287" s="8">
        <v>1578</v>
      </c>
      <c r="F287" s="9">
        <v>4428.46</v>
      </c>
      <c r="G287" s="8">
        <v>256</v>
      </c>
      <c r="H287" s="8">
        <v>566</v>
      </c>
      <c r="I287" s="9">
        <v>4428.46</v>
      </c>
      <c r="J287" s="10">
        <f t="shared" si="8"/>
        <v>1</v>
      </c>
      <c r="K287" s="8">
        <v>0</v>
      </c>
      <c r="L287" s="9">
        <v>782.66</v>
      </c>
      <c r="M287" s="8">
        <v>2</v>
      </c>
      <c r="N287" s="8">
        <v>311</v>
      </c>
      <c r="O287" s="8">
        <v>566</v>
      </c>
      <c r="P287" s="9">
        <v>4428.46</v>
      </c>
      <c r="Q287" s="10">
        <f t="shared" si="9"/>
        <v>1</v>
      </c>
      <c r="R287" s="8">
        <v>0</v>
      </c>
      <c r="S287" s="9">
        <v>876.96</v>
      </c>
      <c r="T287" s="8">
        <v>2</v>
      </c>
    </row>
    <row r="288" spans="1:20" x14ac:dyDescent="0.35">
      <c r="A288" t="s">
        <v>642</v>
      </c>
      <c r="B288" t="s">
        <v>643</v>
      </c>
      <c r="C288" t="s">
        <v>17</v>
      </c>
      <c r="D288" t="s">
        <v>7921</v>
      </c>
      <c r="E288" s="8">
        <v>1139</v>
      </c>
      <c r="F288" s="9">
        <v>2314.92</v>
      </c>
      <c r="G288" s="8">
        <v>355</v>
      </c>
      <c r="H288" s="8">
        <v>780</v>
      </c>
      <c r="I288" s="9">
        <v>2314.92</v>
      </c>
      <c r="J288" s="10">
        <f t="shared" si="8"/>
        <v>1</v>
      </c>
      <c r="K288" s="8">
        <v>0</v>
      </c>
      <c r="L288" s="9">
        <v>932.3</v>
      </c>
      <c r="M288" s="8">
        <v>1</v>
      </c>
      <c r="N288" s="8">
        <v>428</v>
      </c>
      <c r="O288" s="8">
        <v>780</v>
      </c>
      <c r="P288" s="9">
        <v>2314.92</v>
      </c>
      <c r="Q288" s="10">
        <f t="shared" si="9"/>
        <v>1</v>
      </c>
      <c r="R288" s="8">
        <v>0</v>
      </c>
      <c r="S288" s="9">
        <v>1020.1</v>
      </c>
      <c r="T288" s="8">
        <v>1</v>
      </c>
    </row>
    <row r="289" spans="1:20" x14ac:dyDescent="0.35">
      <c r="A289" t="s">
        <v>644</v>
      </c>
      <c r="B289" t="s">
        <v>645</v>
      </c>
      <c r="C289" t="s">
        <v>17</v>
      </c>
      <c r="D289" t="s">
        <v>7921</v>
      </c>
      <c r="E289" s="8">
        <v>2227</v>
      </c>
      <c r="F289" s="9">
        <v>5681.78</v>
      </c>
      <c r="G289" s="8">
        <v>283</v>
      </c>
      <c r="H289" s="8">
        <v>620</v>
      </c>
      <c r="I289" s="9">
        <v>5681.78</v>
      </c>
      <c r="J289" s="10">
        <f t="shared" si="8"/>
        <v>1</v>
      </c>
      <c r="K289" s="8">
        <v>0</v>
      </c>
      <c r="L289" s="9">
        <v>752.86</v>
      </c>
      <c r="M289" s="8">
        <v>3</v>
      </c>
      <c r="N289" s="8">
        <v>340</v>
      </c>
      <c r="O289" s="8">
        <v>620</v>
      </c>
      <c r="P289" s="9">
        <v>5681.78</v>
      </c>
      <c r="Q289" s="10">
        <f t="shared" si="9"/>
        <v>1</v>
      </c>
      <c r="R289" s="8">
        <v>0</v>
      </c>
      <c r="S289" s="9">
        <v>840.12</v>
      </c>
      <c r="T289" s="8">
        <v>3</v>
      </c>
    </row>
    <row r="290" spans="1:20" x14ac:dyDescent="0.35">
      <c r="A290" t="s">
        <v>646</v>
      </c>
      <c r="B290" t="s">
        <v>647</v>
      </c>
      <c r="C290" t="s">
        <v>17</v>
      </c>
      <c r="D290" t="s">
        <v>7920</v>
      </c>
      <c r="E290" s="8">
        <v>2064</v>
      </c>
      <c r="F290" s="9">
        <v>3284.78</v>
      </c>
      <c r="G290" s="8">
        <v>411</v>
      </c>
      <c r="H290" s="8">
        <v>994</v>
      </c>
      <c r="I290" s="9">
        <v>3284.78</v>
      </c>
      <c r="J290" s="10">
        <f t="shared" si="8"/>
        <v>1</v>
      </c>
      <c r="K290" s="8">
        <v>0</v>
      </c>
      <c r="L290" s="9">
        <v>986.98</v>
      </c>
      <c r="M290" s="8">
        <v>2</v>
      </c>
      <c r="N290" s="8">
        <v>544</v>
      </c>
      <c r="O290" s="8">
        <v>994</v>
      </c>
      <c r="P290" s="9">
        <v>3284.78</v>
      </c>
      <c r="Q290" s="10">
        <f t="shared" si="9"/>
        <v>1</v>
      </c>
      <c r="R290" s="8">
        <v>0</v>
      </c>
      <c r="S290" s="9">
        <v>1095.1600000000001</v>
      </c>
      <c r="T290" s="8">
        <v>2</v>
      </c>
    </row>
    <row r="291" spans="1:20" x14ac:dyDescent="0.35">
      <c r="A291" t="s">
        <v>648</v>
      </c>
      <c r="B291" t="s">
        <v>649</v>
      </c>
      <c r="C291" t="s">
        <v>17</v>
      </c>
      <c r="D291" t="s">
        <v>7921</v>
      </c>
      <c r="E291" s="8">
        <v>5688</v>
      </c>
      <c r="F291" s="9">
        <v>24778.79</v>
      </c>
      <c r="G291" s="8">
        <v>249</v>
      </c>
      <c r="H291" s="8">
        <v>363</v>
      </c>
      <c r="I291" s="9">
        <v>21354.720000000001</v>
      </c>
      <c r="J291" s="10">
        <f t="shared" si="8"/>
        <v>0.86181447923809029</v>
      </c>
      <c r="K291" s="8">
        <v>6</v>
      </c>
      <c r="L291" s="9">
        <v>582.92999999999995</v>
      </c>
      <c r="M291" s="8">
        <v>13</v>
      </c>
      <c r="N291" s="8">
        <v>198</v>
      </c>
      <c r="O291" s="8">
        <v>363</v>
      </c>
      <c r="P291" s="9">
        <v>19551.2</v>
      </c>
      <c r="Q291" s="10">
        <f t="shared" si="9"/>
        <v>0.78902964995465885</v>
      </c>
      <c r="R291" s="8">
        <v>10</v>
      </c>
      <c r="S291" s="9">
        <v>486.87</v>
      </c>
      <c r="T291" s="8">
        <v>12</v>
      </c>
    </row>
    <row r="292" spans="1:20" x14ac:dyDescent="0.35">
      <c r="A292" t="s">
        <v>650</v>
      </c>
      <c r="B292" t="s">
        <v>651</v>
      </c>
      <c r="C292" t="s">
        <v>17</v>
      </c>
      <c r="D292" t="s">
        <v>7921</v>
      </c>
      <c r="E292" s="8">
        <v>2892</v>
      </c>
      <c r="F292" s="9">
        <v>8248.64</v>
      </c>
      <c r="G292" s="8">
        <v>254</v>
      </c>
      <c r="H292" s="8">
        <v>553</v>
      </c>
      <c r="I292" s="9">
        <v>6252.08</v>
      </c>
      <c r="J292" s="10">
        <f t="shared" si="8"/>
        <v>0.75795282616285842</v>
      </c>
      <c r="K292" s="8">
        <v>4</v>
      </c>
      <c r="L292" s="9">
        <v>758.69</v>
      </c>
      <c r="M292" s="8">
        <v>4</v>
      </c>
      <c r="N292" s="8">
        <v>302</v>
      </c>
      <c r="O292" s="8">
        <v>553</v>
      </c>
      <c r="P292" s="9">
        <v>6460.29</v>
      </c>
      <c r="Q292" s="10">
        <f t="shared" si="9"/>
        <v>0.78319456298250378</v>
      </c>
      <c r="R292" s="8">
        <v>3</v>
      </c>
      <c r="S292" s="9">
        <v>826.93</v>
      </c>
      <c r="T292" s="8">
        <v>4</v>
      </c>
    </row>
    <row r="293" spans="1:20" x14ac:dyDescent="0.35">
      <c r="A293" t="s">
        <v>652</v>
      </c>
      <c r="B293" t="s">
        <v>653</v>
      </c>
      <c r="C293" t="s">
        <v>17</v>
      </c>
      <c r="D293" t="s">
        <v>7921</v>
      </c>
      <c r="E293" s="8">
        <v>1603</v>
      </c>
      <c r="F293" s="9">
        <v>3094.39</v>
      </c>
      <c r="G293" s="8">
        <v>397</v>
      </c>
      <c r="H293" s="8">
        <v>817</v>
      </c>
      <c r="I293" s="9">
        <v>3094.39</v>
      </c>
      <c r="J293" s="10">
        <f t="shared" si="8"/>
        <v>1</v>
      </c>
      <c r="K293" s="8">
        <v>0</v>
      </c>
      <c r="L293" s="9">
        <v>848.86</v>
      </c>
      <c r="M293" s="8">
        <v>2</v>
      </c>
      <c r="N293" s="8">
        <v>446</v>
      </c>
      <c r="O293" s="8">
        <v>817</v>
      </c>
      <c r="P293" s="9">
        <v>3094.39</v>
      </c>
      <c r="Q293" s="10">
        <f t="shared" si="9"/>
        <v>1</v>
      </c>
      <c r="R293" s="8">
        <v>0</v>
      </c>
      <c r="S293" s="9">
        <v>905.61</v>
      </c>
      <c r="T293" s="8">
        <v>2</v>
      </c>
    </row>
    <row r="294" spans="1:20" x14ac:dyDescent="0.35">
      <c r="A294" t="s">
        <v>654</v>
      </c>
      <c r="B294" t="s">
        <v>655</v>
      </c>
      <c r="C294" t="s">
        <v>17</v>
      </c>
      <c r="D294" t="s">
        <v>7921</v>
      </c>
      <c r="E294" s="8">
        <v>3793</v>
      </c>
      <c r="F294" s="9">
        <v>8767.64</v>
      </c>
      <c r="G294" s="8">
        <v>332</v>
      </c>
      <c r="H294" s="8">
        <v>682</v>
      </c>
      <c r="I294" s="9">
        <v>8742.2099999999991</v>
      </c>
      <c r="J294" s="10">
        <f t="shared" si="8"/>
        <v>0.99709956156959001</v>
      </c>
      <c r="K294" s="8">
        <v>1</v>
      </c>
      <c r="L294" s="9">
        <v>756.28</v>
      </c>
      <c r="M294" s="8">
        <v>5</v>
      </c>
      <c r="N294" s="8">
        <v>372</v>
      </c>
      <c r="O294" s="8">
        <v>682</v>
      </c>
      <c r="P294" s="9">
        <v>8767.64</v>
      </c>
      <c r="Q294" s="10">
        <f t="shared" si="9"/>
        <v>1</v>
      </c>
      <c r="R294" s="8">
        <v>0</v>
      </c>
      <c r="S294" s="9">
        <v>810.8</v>
      </c>
      <c r="T294" s="8">
        <v>5</v>
      </c>
    </row>
    <row r="295" spans="1:20" x14ac:dyDescent="0.35">
      <c r="A295" t="s">
        <v>656</v>
      </c>
      <c r="B295" t="s">
        <v>657</v>
      </c>
      <c r="C295" t="s">
        <v>17</v>
      </c>
      <c r="D295" t="s">
        <v>7922</v>
      </c>
      <c r="E295" s="8">
        <v>167</v>
      </c>
      <c r="F295" s="9">
        <v>2227.66</v>
      </c>
      <c r="G295" s="8">
        <v>97</v>
      </c>
      <c r="H295" s="8">
        <v>118</v>
      </c>
      <c r="I295" s="9">
        <v>2227.66</v>
      </c>
      <c r="J295" s="10">
        <f t="shared" si="8"/>
        <v>1</v>
      </c>
      <c r="K295" s="8">
        <v>0</v>
      </c>
      <c r="L295" s="9">
        <v>1186.7</v>
      </c>
      <c r="M295" s="8">
        <v>1</v>
      </c>
      <c r="N295" s="8">
        <v>65</v>
      </c>
      <c r="O295" s="8">
        <v>118</v>
      </c>
      <c r="P295" s="9">
        <v>2227.66</v>
      </c>
      <c r="Q295" s="10">
        <f t="shared" si="9"/>
        <v>1</v>
      </c>
      <c r="R295" s="8">
        <v>0</v>
      </c>
      <c r="S295" s="9">
        <v>942.25</v>
      </c>
      <c r="T295" s="8">
        <v>1</v>
      </c>
    </row>
    <row r="296" spans="1:20" x14ac:dyDescent="0.35">
      <c r="A296" t="s">
        <v>658</v>
      </c>
      <c r="B296" t="s">
        <v>659</v>
      </c>
      <c r="C296" t="s">
        <v>17</v>
      </c>
      <c r="D296" t="s">
        <v>7921</v>
      </c>
      <c r="E296" s="8">
        <v>1401</v>
      </c>
      <c r="F296" s="9">
        <v>3166.49</v>
      </c>
      <c r="G296" s="8">
        <v>408</v>
      </c>
      <c r="H296" s="8">
        <v>697</v>
      </c>
      <c r="I296" s="9">
        <v>3166.49</v>
      </c>
      <c r="J296" s="10">
        <f t="shared" si="8"/>
        <v>1</v>
      </c>
      <c r="K296" s="8">
        <v>0</v>
      </c>
      <c r="L296" s="9">
        <v>1012.98</v>
      </c>
      <c r="M296" s="8">
        <v>2</v>
      </c>
      <c r="N296" s="8">
        <v>380</v>
      </c>
      <c r="O296" s="8">
        <v>697</v>
      </c>
      <c r="P296" s="9">
        <v>3166.49</v>
      </c>
      <c r="Q296" s="10">
        <f t="shared" si="9"/>
        <v>1</v>
      </c>
      <c r="R296" s="8">
        <v>0</v>
      </c>
      <c r="S296" s="9">
        <v>975.01</v>
      </c>
      <c r="T296" s="8">
        <v>2</v>
      </c>
    </row>
    <row r="297" spans="1:20" x14ac:dyDescent="0.35">
      <c r="A297" t="s">
        <v>660</v>
      </c>
      <c r="B297" t="s">
        <v>661</v>
      </c>
      <c r="C297" t="s">
        <v>17</v>
      </c>
      <c r="D297" t="s">
        <v>7921</v>
      </c>
      <c r="E297" s="8">
        <v>5137</v>
      </c>
      <c r="F297" s="9">
        <v>9020.07</v>
      </c>
      <c r="G297" s="8">
        <v>529</v>
      </c>
      <c r="H297" s="8">
        <v>897</v>
      </c>
      <c r="I297" s="9">
        <v>9020.07</v>
      </c>
      <c r="J297" s="10">
        <f t="shared" si="8"/>
        <v>1</v>
      </c>
      <c r="K297" s="8">
        <v>0</v>
      </c>
      <c r="L297" s="9">
        <v>824.22</v>
      </c>
      <c r="M297" s="8">
        <v>5</v>
      </c>
      <c r="N297" s="8">
        <v>488</v>
      </c>
      <c r="O297" s="8">
        <v>897</v>
      </c>
      <c r="P297" s="9">
        <v>9020.07</v>
      </c>
      <c r="Q297" s="10">
        <f t="shared" si="9"/>
        <v>1</v>
      </c>
      <c r="R297" s="8">
        <v>0</v>
      </c>
      <c r="S297" s="9">
        <v>782.08</v>
      </c>
      <c r="T297" s="8">
        <v>5</v>
      </c>
    </row>
    <row r="298" spans="1:20" x14ac:dyDescent="0.35">
      <c r="A298" t="s">
        <v>662</v>
      </c>
      <c r="B298" t="s">
        <v>663</v>
      </c>
      <c r="C298" t="s">
        <v>17</v>
      </c>
      <c r="D298" t="s">
        <v>7920</v>
      </c>
      <c r="E298" s="8">
        <v>941</v>
      </c>
      <c r="F298" s="9">
        <v>5682.84</v>
      </c>
      <c r="G298" s="8">
        <v>104</v>
      </c>
      <c r="H298" s="8">
        <v>261</v>
      </c>
      <c r="I298" s="9">
        <v>5326.53</v>
      </c>
      <c r="J298" s="10">
        <f t="shared" si="8"/>
        <v>0.93730071583926344</v>
      </c>
      <c r="K298" s="8">
        <v>2</v>
      </c>
      <c r="L298" s="9">
        <v>739.34</v>
      </c>
      <c r="M298" s="8">
        <v>3</v>
      </c>
      <c r="N298" s="8">
        <v>142</v>
      </c>
      <c r="O298" s="8">
        <v>261</v>
      </c>
      <c r="P298" s="9">
        <v>5556.01</v>
      </c>
      <c r="Q298" s="10">
        <f t="shared" si="9"/>
        <v>0.97768193368104683</v>
      </c>
      <c r="R298" s="8">
        <v>2</v>
      </c>
      <c r="S298" s="9">
        <v>849.71</v>
      </c>
      <c r="T298" s="8">
        <v>3</v>
      </c>
    </row>
    <row r="299" spans="1:20" x14ac:dyDescent="0.35">
      <c r="A299" t="s">
        <v>666</v>
      </c>
      <c r="B299" t="s">
        <v>667</v>
      </c>
      <c r="C299" t="s">
        <v>17</v>
      </c>
      <c r="D299" t="s">
        <v>7921</v>
      </c>
      <c r="E299" s="8">
        <v>830</v>
      </c>
      <c r="F299" s="9">
        <v>4381.92</v>
      </c>
      <c r="G299" s="8">
        <v>148</v>
      </c>
      <c r="H299" s="8">
        <v>297</v>
      </c>
      <c r="I299" s="9">
        <v>4381.92</v>
      </c>
      <c r="J299" s="10">
        <f t="shared" si="8"/>
        <v>1</v>
      </c>
      <c r="K299" s="8">
        <v>0</v>
      </c>
      <c r="L299" s="9">
        <v>793.63</v>
      </c>
      <c r="M299" s="8">
        <v>2</v>
      </c>
      <c r="N299" s="8">
        <v>162</v>
      </c>
      <c r="O299" s="8">
        <v>297</v>
      </c>
      <c r="P299" s="9">
        <v>4381.92</v>
      </c>
      <c r="Q299" s="10">
        <f t="shared" si="9"/>
        <v>1</v>
      </c>
      <c r="R299" s="8">
        <v>0</v>
      </c>
      <c r="S299" s="9">
        <v>834.81</v>
      </c>
      <c r="T299" s="8">
        <v>2</v>
      </c>
    </row>
    <row r="300" spans="1:20" x14ac:dyDescent="0.35">
      <c r="A300" t="s">
        <v>668</v>
      </c>
      <c r="B300" t="s">
        <v>669</v>
      </c>
      <c r="C300" t="s">
        <v>17</v>
      </c>
      <c r="D300" t="s">
        <v>7920</v>
      </c>
      <c r="E300" s="8">
        <v>2154</v>
      </c>
      <c r="F300" s="9">
        <v>2580.4299999999998</v>
      </c>
      <c r="G300" s="8">
        <v>550</v>
      </c>
      <c r="H300" s="8">
        <v>1308</v>
      </c>
      <c r="I300" s="9">
        <v>2580.4299999999998</v>
      </c>
      <c r="J300" s="10">
        <f t="shared" si="8"/>
        <v>1</v>
      </c>
      <c r="K300" s="8">
        <v>0</v>
      </c>
      <c r="L300" s="9">
        <v>734.34</v>
      </c>
      <c r="M300" s="8">
        <v>1</v>
      </c>
      <c r="N300" s="8">
        <v>710</v>
      </c>
      <c r="O300" s="8">
        <v>1308</v>
      </c>
      <c r="P300" s="9">
        <v>2580.4299999999998</v>
      </c>
      <c r="Q300" s="10">
        <f t="shared" si="9"/>
        <v>1</v>
      </c>
      <c r="R300" s="8">
        <v>0</v>
      </c>
      <c r="S300" s="9">
        <v>849.35</v>
      </c>
      <c r="T300" s="8">
        <v>1</v>
      </c>
    </row>
    <row r="301" spans="1:20" x14ac:dyDescent="0.35">
      <c r="A301" t="s">
        <v>670</v>
      </c>
      <c r="B301" t="s">
        <v>671</v>
      </c>
      <c r="C301" t="s">
        <v>17</v>
      </c>
      <c r="D301" t="s">
        <v>7921</v>
      </c>
      <c r="E301" s="8">
        <v>2615</v>
      </c>
      <c r="F301" s="9">
        <v>4780.91</v>
      </c>
      <c r="G301" s="8">
        <v>406</v>
      </c>
      <c r="H301" s="8">
        <v>857</v>
      </c>
      <c r="I301" s="9">
        <v>4780.91</v>
      </c>
      <c r="J301" s="10">
        <f t="shared" si="8"/>
        <v>1</v>
      </c>
      <c r="K301" s="8">
        <v>0</v>
      </c>
      <c r="L301" s="9">
        <v>791.5</v>
      </c>
      <c r="M301" s="8">
        <v>3</v>
      </c>
      <c r="N301" s="8">
        <v>464</v>
      </c>
      <c r="O301" s="8">
        <v>857</v>
      </c>
      <c r="P301" s="9">
        <v>4780.91</v>
      </c>
      <c r="Q301" s="10">
        <f t="shared" si="9"/>
        <v>1</v>
      </c>
      <c r="R301" s="8">
        <v>0</v>
      </c>
      <c r="S301" s="9">
        <v>856.22</v>
      </c>
      <c r="T301" s="8">
        <v>3</v>
      </c>
    </row>
    <row r="302" spans="1:20" x14ac:dyDescent="0.35">
      <c r="A302" t="s">
        <v>672</v>
      </c>
      <c r="B302" t="s">
        <v>673</v>
      </c>
      <c r="C302" t="s">
        <v>17</v>
      </c>
      <c r="D302" t="s">
        <v>7920</v>
      </c>
      <c r="E302" s="8">
        <v>2288</v>
      </c>
      <c r="F302" s="9">
        <v>3817.48</v>
      </c>
      <c r="G302" s="8">
        <v>357</v>
      </c>
      <c r="H302" s="8">
        <v>938</v>
      </c>
      <c r="I302" s="9">
        <v>3817.48</v>
      </c>
      <c r="J302" s="10">
        <f t="shared" si="8"/>
        <v>1</v>
      </c>
      <c r="K302" s="8">
        <v>0</v>
      </c>
      <c r="L302" s="9">
        <v>788.98</v>
      </c>
      <c r="M302" s="8">
        <v>2</v>
      </c>
      <c r="N302" s="8">
        <v>508</v>
      </c>
      <c r="O302" s="8">
        <v>938</v>
      </c>
      <c r="P302" s="9">
        <v>3817.48</v>
      </c>
      <c r="Q302" s="10">
        <f t="shared" si="9"/>
        <v>1</v>
      </c>
      <c r="R302" s="8">
        <v>0</v>
      </c>
      <c r="S302" s="9">
        <v>940.15</v>
      </c>
      <c r="T302" s="8">
        <v>2</v>
      </c>
    </row>
    <row r="303" spans="1:20" x14ac:dyDescent="0.35">
      <c r="A303" t="s">
        <v>674</v>
      </c>
      <c r="B303" t="s">
        <v>675</v>
      </c>
      <c r="C303" t="s">
        <v>17</v>
      </c>
      <c r="D303" t="s">
        <v>7922</v>
      </c>
      <c r="E303" s="8">
        <v>410</v>
      </c>
      <c r="F303" s="9">
        <v>1846.32</v>
      </c>
      <c r="G303" s="8">
        <v>353</v>
      </c>
      <c r="H303" s="8">
        <v>348</v>
      </c>
      <c r="I303" s="9">
        <v>1846.32</v>
      </c>
      <c r="J303" s="10">
        <f t="shared" si="8"/>
        <v>1</v>
      </c>
      <c r="K303" s="8">
        <v>0</v>
      </c>
      <c r="L303" s="9">
        <v>1351.14</v>
      </c>
      <c r="M303" s="8">
        <v>1</v>
      </c>
      <c r="N303" s="8">
        <v>189</v>
      </c>
      <c r="O303" s="8">
        <v>348</v>
      </c>
      <c r="P303" s="9">
        <v>1846.32</v>
      </c>
      <c r="Q303" s="10">
        <f t="shared" si="9"/>
        <v>1</v>
      </c>
      <c r="R303" s="8">
        <v>0</v>
      </c>
      <c r="S303" s="9">
        <v>908.02</v>
      </c>
      <c r="T303" s="8">
        <v>1</v>
      </c>
    </row>
    <row r="304" spans="1:20" x14ac:dyDescent="0.35">
      <c r="A304" t="s">
        <v>676</v>
      </c>
      <c r="B304" t="s">
        <v>677</v>
      </c>
      <c r="C304" t="s">
        <v>17</v>
      </c>
      <c r="D304" t="s">
        <v>7920</v>
      </c>
      <c r="E304" s="8">
        <v>3902</v>
      </c>
      <c r="F304" s="9">
        <v>4936.34</v>
      </c>
      <c r="G304" s="8">
        <v>502</v>
      </c>
      <c r="H304" s="8">
        <v>1237</v>
      </c>
      <c r="I304" s="9">
        <v>4936.34</v>
      </c>
      <c r="J304" s="10">
        <f t="shared" si="8"/>
        <v>1</v>
      </c>
      <c r="K304" s="8">
        <v>0</v>
      </c>
      <c r="L304" s="9">
        <v>786.39</v>
      </c>
      <c r="M304" s="8">
        <v>3</v>
      </c>
      <c r="N304" s="8">
        <v>670</v>
      </c>
      <c r="O304" s="8">
        <v>1237</v>
      </c>
      <c r="P304" s="9">
        <v>4936.34</v>
      </c>
      <c r="Q304" s="10">
        <f t="shared" si="9"/>
        <v>1</v>
      </c>
      <c r="R304" s="8">
        <v>0</v>
      </c>
      <c r="S304" s="9">
        <v>913.91</v>
      </c>
      <c r="T304" s="8">
        <v>3</v>
      </c>
    </row>
    <row r="305" spans="1:20" x14ac:dyDescent="0.35">
      <c r="A305" t="s">
        <v>678</v>
      </c>
      <c r="B305" t="s">
        <v>679</v>
      </c>
      <c r="C305" t="s">
        <v>17</v>
      </c>
      <c r="D305" t="s">
        <v>7922</v>
      </c>
      <c r="E305" s="8">
        <v>14</v>
      </c>
      <c r="F305" s="9">
        <v>65.430000000000007</v>
      </c>
      <c r="G305" s="8">
        <v>281</v>
      </c>
      <c r="H305" s="8">
        <v>335</v>
      </c>
      <c r="I305" s="9">
        <v>65.430000000000007</v>
      </c>
      <c r="J305" s="10">
        <f t="shared" si="8"/>
        <v>1</v>
      </c>
      <c r="K305" s="8">
        <v>0</v>
      </c>
      <c r="L305" s="9">
        <v>1517.94</v>
      </c>
      <c r="M305" s="8">
        <v>0</v>
      </c>
      <c r="N305" s="8">
        <v>181</v>
      </c>
      <c r="O305" s="8">
        <v>335</v>
      </c>
      <c r="P305" s="9">
        <v>65.430000000000007</v>
      </c>
      <c r="Q305" s="10">
        <f t="shared" si="9"/>
        <v>1</v>
      </c>
      <c r="R305" s="8">
        <v>0</v>
      </c>
      <c r="S305" s="9">
        <v>1240.3499999999999</v>
      </c>
      <c r="T305" s="8">
        <v>0</v>
      </c>
    </row>
    <row r="306" spans="1:20" x14ac:dyDescent="0.35">
      <c r="A306" t="s">
        <v>682</v>
      </c>
      <c r="B306" t="s">
        <v>683</v>
      </c>
      <c r="C306" t="s">
        <v>17</v>
      </c>
      <c r="D306" t="s">
        <v>7921</v>
      </c>
      <c r="E306" s="8">
        <v>4113</v>
      </c>
      <c r="F306" s="9">
        <v>6494.96</v>
      </c>
      <c r="G306" s="8">
        <v>533</v>
      </c>
      <c r="H306" s="8">
        <v>986</v>
      </c>
      <c r="I306" s="9">
        <v>6494.96</v>
      </c>
      <c r="J306" s="10">
        <f t="shared" si="8"/>
        <v>1</v>
      </c>
      <c r="K306" s="8">
        <v>0</v>
      </c>
      <c r="L306" s="9">
        <v>821.4</v>
      </c>
      <c r="M306" s="8">
        <v>4</v>
      </c>
      <c r="N306" s="8">
        <v>531</v>
      </c>
      <c r="O306" s="8">
        <v>986</v>
      </c>
      <c r="P306" s="9">
        <v>6494.96</v>
      </c>
      <c r="Q306" s="10">
        <f t="shared" si="9"/>
        <v>1</v>
      </c>
      <c r="R306" s="8">
        <v>0</v>
      </c>
      <c r="S306" s="9">
        <v>819.51</v>
      </c>
      <c r="T306" s="8">
        <v>4</v>
      </c>
    </row>
    <row r="307" spans="1:20" x14ac:dyDescent="0.35">
      <c r="A307" t="s">
        <v>684</v>
      </c>
      <c r="B307" t="s">
        <v>685</v>
      </c>
      <c r="C307" t="s">
        <v>17</v>
      </c>
      <c r="D307" t="s">
        <v>7921</v>
      </c>
      <c r="E307" s="8">
        <v>1812</v>
      </c>
      <c r="F307" s="9">
        <v>5377.54</v>
      </c>
      <c r="G307" s="8">
        <v>240</v>
      </c>
      <c r="H307" s="8">
        <v>524</v>
      </c>
      <c r="I307" s="9">
        <v>5377.54</v>
      </c>
      <c r="J307" s="10">
        <f t="shared" si="8"/>
        <v>1</v>
      </c>
      <c r="K307" s="8">
        <v>0</v>
      </c>
      <c r="L307" s="9">
        <v>722.46</v>
      </c>
      <c r="M307" s="8">
        <v>3</v>
      </c>
      <c r="N307" s="8">
        <v>282</v>
      </c>
      <c r="O307" s="8">
        <v>524</v>
      </c>
      <c r="P307" s="9">
        <v>5377.54</v>
      </c>
      <c r="Q307" s="10">
        <f t="shared" si="9"/>
        <v>1</v>
      </c>
      <c r="R307" s="8">
        <v>0</v>
      </c>
      <c r="S307" s="9">
        <v>797.24</v>
      </c>
      <c r="T307" s="8">
        <v>3</v>
      </c>
    </row>
    <row r="308" spans="1:20" x14ac:dyDescent="0.35">
      <c r="A308" t="s">
        <v>686</v>
      </c>
      <c r="B308" t="s">
        <v>687</v>
      </c>
      <c r="C308" t="s">
        <v>17</v>
      </c>
      <c r="D308" t="s">
        <v>7921</v>
      </c>
      <c r="E308" s="8">
        <v>9738</v>
      </c>
      <c r="F308" s="9">
        <v>4703.57</v>
      </c>
      <c r="G308" s="8">
        <v>1909</v>
      </c>
      <c r="H308" s="8">
        <v>3212</v>
      </c>
      <c r="I308" s="9">
        <v>4703.57</v>
      </c>
      <c r="J308" s="10">
        <f t="shared" si="8"/>
        <v>1</v>
      </c>
      <c r="K308" s="8">
        <v>0</v>
      </c>
      <c r="L308" s="9">
        <v>973.77</v>
      </c>
      <c r="M308" s="8">
        <v>3</v>
      </c>
      <c r="N308" s="8">
        <v>1725</v>
      </c>
      <c r="O308" s="8">
        <v>3212</v>
      </c>
      <c r="P308" s="9">
        <v>4703.57</v>
      </c>
      <c r="Q308" s="10">
        <f t="shared" si="9"/>
        <v>1</v>
      </c>
      <c r="R308" s="8">
        <v>0</v>
      </c>
      <c r="S308" s="9">
        <v>920.16</v>
      </c>
      <c r="T308" s="8">
        <v>3</v>
      </c>
    </row>
    <row r="309" spans="1:20" x14ac:dyDescent="0.35">
      <c r="A309" t="s">
        <v>688</v>
      </c>
      <c r="B309" t="s">
        <v>689</v>
      </c>
      <c r="C309" t="s">
        <v>17</v>
      </c>
      <c r="D309" t="s">
        <v>7920</v>
      </c>
      <c r="E309" s="8">
        <v>827</v>
      </c>
      <c r="F309" s="9">
        <v>5697.51</v>
      </c>
      <c r="G309" s="8">
        <v>91</v>
      </c>
      <c r="H309" s="8">
        <v>225</v>
      </c>
      <c r="I309" s="9">
        <v>5697.51</v>
      </c>
      <c r="J309" s="10">
        <f t="shared" si="8"/>
        <v>1</v>
      </c>
      <c r="K309" s="8">
        <v>0</v>
      </c>
      <c r="L309" s="9">
        <v>756.02</v>
      </c>
      <c r="M309" s="8">
        <v>3</v>
      </c>
      <c r="N309" s="8">
        <v>121</v>
      </c>
      <c r="O309" s="8">
        <v>225</v>
      </c>
      <c r="P309" s="9">
        <v>5697.51</v>
      </c>
      <c r="Q309" s="10">
        <f t="shared" si="9"/>
        <v>1</v>
      </c>
      <c r="R309" s="8">
        <v>0</v>
      </c>
      <c r="S309" s="9">
        <v>880.03</v>
      </c>
      <c r="T309" s="8">
        <v>3</v>
      </c>
    </row>
    <row r="310" spans="1:20" x14ac:dyDescent="0.35">
      <c r="A310" t="s">
        <v>690</v>
      </c>
      <c r="B310" t="s">
        <v>691</v>
      </c>
      <c r="C310" t="s">
        <v>17</v>
      </c>
      <c r="D310" t="s">
        <v>7920</v>
      </c>
      <c r="E310" s="8">
        <v>139</v>
      </c>
      <c r="F310" s="9">
        <v>2099.4699999999998</v>
      </c>
      <c r="G310" s="8">
        <v>44</v>
      </c>
      <c r="H310" s="8">
        <v>103</v>
      </c>
      <c r="I310" s="9">
        <v>2099.4699999999998</v>
      </c>
      <c r="J310" s="10">
        <f t="shared" si="8"/>
        <v>1</v>
      </c>
      <c r="K310" s="8">
        <v>0</v>
      </c>
      <c r="L310" s="9">
        <v>835.07</v>
      </c>
      <c r="M310" s="8">
        <v>1</v>
      </c>
      <c r="N310" s="8">
        <v>55</v>
      </c>
      <c r="O310" s="8">
        <v>103</v>
      </c>
      <c r="P310" s="9">
        <v>2099.4699999999998</v>
      </c>
      <c r="Q310" s="10">
        <f t="shared" si="9"/>
        <v>1</v>
      </c>
      <c r="R310" s="8">
        <v>0</v>
      </c>
      <c r="S310" s="9">
        <v>934.75</v>
      </c>
      <c r="T310" s="8">
        <v>1</v>
      </c>
    </row>
    <row r="311" spans="1:20" x14ac:dyDescent="0.35">
      <c r="A311" t="s">
        <v>692</v>
      </c>
      <c r="B311" t="s">
        <v>693</v>
      </c>
      <c r="C311" t="s">
        <v>17</v>
      </c>
      <c r="D311" t="s">
        <v>7920</v>
      </c>
      <c r="E311" s="8">
        <v>3848</v>
      </c>
      <c r="F311" s="9">
        <v>4667.58</v>
      </c>
      <c r="G311" s="8">
        <v>483</v>
      </c>
      <c r="H311" s="8">
        <v>1273</v>
      </c>
      <c r="I311" s="9">
        <v>4667.58</v>
      </c>
      <c r="J311" s="10">
        <f t="shared" si="8"/>
        <v>1</v>
      </c>
      <c r="K311" s="8">
        <v>0</v>
      </c>
      <c r="L311" s="9">
        <v>701.91</v>
      </c>
      <c r="M311" s="8">
        <v>3</v>
      </c>
      <c r="N311" s="8">
        <v>681</v>
      </c>
      <c r="O311" s="8">
        <v>1273</v>
      </c>
      <c r="P311" s="9">
        <v>4667.58</v>
      </c>
      <c r="Q311" s="10">
        <f t="shared" si="9"/>
        <v>1</v>
      </c>
      <c r="R311" s="8">
        <v>0</v>
      </c>
      <c r="S311" s="9">
        <v>846.01</v>
      </c>
      <c r="T311" s="8">
        <v>3</v>
      </c>
    </row>
    <row r="312" spans="1:20" x14ac:dyDescent="0.35">
      <c r="A312" t="s">
        <v>694</v>
      </c>
      <c r="B312" t="s">
        <v>695</v>
      </c>
      <c r="C312" t="s">
        <v>17</v>
      </c>
      <c r="D312" t="s">
        <v>7921</v>
      </c>
      <c r="E312" s="8">
        <v>973</v>
      </c>
      <c r="F312" s="9">
        <v>4051.93</v>
      </c>
      <c r="G312" s="8">
        <v>233</v>
      </c>
      <c r="H312" s="8">
        <v>371</v>
      </c>
      <c r="I312" s="9">
        <v>4051.93</v>
      </c>
      <c r="J312" s="10">
        <f t="shared" si="8"/>
        <v>1</v>
      </c>
      <c r="K312" s="8">
        <v>0</v>
      </c>
      <c r="L312" s="9">
        <v>944.74</v>
      </c>
      <c r="M312" s="8">
        <v>2</v>
      </c>
      <c r="N312" s="8">
        <v>198</v>
      </c>
      <c r="O312" s="8">
        <v>371</v>
      </c>
      <c r="P312" s="9">
        <v>4051.93</v>
      </c>
      <c r="Q312" s="10">
        <f t="shared" si="9"/>
        <v>1</v>
      </c>
      <c r="R312" s="8">
        <v>0</v>
      </c>
      <c r="S312" s="9">
        <v>857.29</v>
      </c>
      <c r="T312" s="8">
        <v>2</v>
      </c>
    </row>
    <row r="313" spans="1:20" x14ac:dyDescent="0.35">
      <c r="A313" t="s">
        <v>696</v>
      </c>
      <c r="B313" t="s">
        <v>697</v>
      </c>
      <c r="C313" t="s">
        <v>17</v>
      </c>
      <c r="D313" t="s">
        <v>7921</v>
      </c>
      <c r="E313" s="8">
        <v>758</v>
      </c>
      <c r="F313" s="9">
        <v>6691.07</v>
      </c>
      <c r="G313" s="8">
        <v>82</v>
      </c>
      <c r="H313" s="8">
        <v>175</v>
      </c>
      <c r="I313" s="9">
        <v>6691.07</v>
      </c>
      <c r="J313" s="10">
        <f t="shared" si="8"/>
        <v>1</v>
      </c>
      <c r="K313" s="8">
        <v>0</v>
      </c>
      <c r="L313" s="9">
        <v>694.82</v>
      </c>
      <c r="M313" s="8">
        <v>4</v>
      </c>
      <c r="N313" s="8">
        <v>94</v>
      </c>
      <c r="O313" s="8">
        <v>175</v>
      </c>
      <c r="P313" s="9">
        <v>6691.07</v>
      </c>
      <c r="Q313" s="10">
        <f t="shared" si="9"/>
        <v>1</v>
      </c>
      <c r="R313" s="8">
        <v>0</v>
      </c>
      <c r="S313" s="9">
        <v>758.37</v>
      </c>
      <c r="T313" s="8">
        <v>4</v>
      </c>
    </row>
    <row r="314" spans="1:20" x14ac:dyDescent="0.35">
      <c r="A314" t="s">
        <v>698</v>
      </c>
      <c r="B314" t="s">
        <v>699</v>
      </c>
      <c r="C314" t="s">
        <v>17</v>
      </c>
      <c r="D314" t="s">
        <v>7920</v>
      </c>
      <c r="E314" s="8">
        <v>2974</v>
      </c>
      <c r="F314" s="9">
        <v>4334.8100000000004</v>
      </c>
      <c r="G314" s="8">
        <v>441</v>
      </c>
      <c r="H314" s="8">
        <v>1057</v>
      </c>
      <c r="I314" s="9">
        <v>4334.8100000000004</v>
      </c>
      <c r="J314" s="10">
        <f t="shared" si="8"/>
        <v>1</v>
      </c>
      <c r="K314" s="8">
        <v>0</v>
      </c>
      <c r="L314" s="9">
        <v>770.07</v>
      </c>
      <c r="M314" s="8">
        <v>2</v>
      </c>
      <c r="N314" s="8">
        <v>563</v>
      </c>
      <c r="O314" s="8">
        <v>1057</v>
      </c>
      <c r="P314" s="9">
        <v>4334.8100000000004</v>
      </c>
      <c r="Q314" s="10">
        <f t="shared" si="9"/>
        <v>1</v>
      </c>
      <c r="R314" s="8">
        <v>0</v>
      </c>
      <c r="S314" s="9">
        <v>877.64</v>
      </c>
      <c r="T314" s="8">
        <v>2</v>
      </c>
    </row>
    <row r="315" spans="1:20" x14ac:dyDescent="0.35">
      <c r="A315" t="s">
        <v>700</v>
      </c>
      <c r="B315" t="s">
        <v>701</v>
      </c>
      <c r="C315" t="s">
        <v>17</v>
      </c>
      <c r="D315" t="s">
        <v>7921</v>
      </c>
      <c r="E315" s="8">
        <v>576</v>
      </c>
      <c r="F315" s="9">
        <v>4985.8100000000004</v>
      </c>
      <c r="G315" s="8">
        <v>78</v>
      </c>
      <c r="H315" s="8">
        <v>178</v>
      </c>
      <c r="I315" s="9">
        <v>4985.8100000000004</v>
      </c>
      <c r="J315" s="10">
        <f t="shared" si="8"/>
        <v>1</v>
      </c>
      <c r="K315" s="8">
        <v>0</v>
      </c>
      <c r="L315" s="9">
        <v>820.69</v>
      </c>
      <c r="M315" s="8">
        <v>3</v>
      </c>
      <c r="N315" s="8">
        <v>95</v>
      </c>
      <c r="O315" s="8">
        <v>178</v>
      </c>
      <c r="P315" s="9">
        <v>4985.8100000000004</v>
      </c>
      <c r="Q315" s="10">
        <f t="shared" si="9"/>
        <v>1</v>
      </c>
      <c r="R315" s="8">
        <v>0</v>
      </c>
      <c r="S315" s="9">
        <v>908.98</v>
      </c>
      <c r="T315" s="8">
        <v>3</v>
      </c>
    </row>
    <row r="316" spans="1:20" x14ac:dyDescent="0.35">
      <c r="A316" t="s">
        <v>704</v>
      </c>
      <c r="B316" t="s">
        <v>705</v>
      </c>
      <c r="C316" t="s">
        <v>17</v>
      </c>
      <c r="D316" t="s">
        <v>7920</v>
      </c>
      <c r="E316" s="8">
        <v>60</v>
      </c>
      <c r="F316" s="9">
        <v>156.22</v>
      </c>
      <c r="G316" s="8">
        <v>249</v>
      </c>
      <c r="H316" s="8">
        <v>590</v>
      </c>
      <c r="I316" s="9">
        <v>156.22</v>
      </c>
      <c r="J316" s="10">
        <f t="shared" si="8"/>
        <v>1</v>
      </c>
      <c r="K316" s="8">
        <v>0</v>
      </c>
      <c r="L316" s="9">
        <v>1072.04</v>
      </c>
      <c r="M316" s="8">
        <v>0</v>
      </c>
      <c r="N316" s="8">
        <v>314</v>
      </c>
      <c r="O316" s="8">
        <v>590</v>
      </c>
      <c r="P316" s="9">
        <v>156.22</v>
      </c>
      <c r="Q316" s="10">
        <f t="shared" si="9"/>
        <v>1</v>
      </c>
      <c r="R316" s="8">
        <v>0</v>
      </c>
      <c r="S316" s="9">
        <v>1173.58</v>
      </c>
      <c r="T316" s="8">
        <v>0</v>
      </c>
    </row>
    <row r="317" spans="1:20" x14ac:dyDescent="0.35">
      <c r="A317" t="s">
        <v>706</v>
      </c>
      <c r="B317" t="s">
        <v>707</v>
      </c>
      <c r="C317" t="s">
        <v>17</v>
      </c>
      <c r="D317" t="s">
        <v>7920</v>
      </c>
      <c r="E317" s="8">
        <v>2600</v>
      </c>
      <c r="F317" s="9">
        <v>7630.37</v>
      </c>
      <c r="G317" s="8">
        <v>215</v>
      </c>
      <c r="H317" s="8">
        <v>524</v>
      </c>
      <c r="I317" s="9">
        <v>3433.67</v>
      </c>
      <c r="J317" s="10">
        <f t="shared" si="8"/>
        <v>0.45000045869335303</v>
      </c>
      <c r="K317" s="8">
        <v>2</v>
      </c>
      <c r="L317" s="9">
        <v>850.27</v>
      </c>
      <c r="M317" s="8">
        <v>2</v>
      </c>
      <c r="N317" s="8">
        <v>278</v>
      </c>
      <c r="O317" s="8">
        <v>524</v>
      </c>
      <c r="P317" s="9">
        <v>3621.49</v>
      </c>
      <c r="Q317" s="10">
        <f t="shared" si="9"/>
        <v>0.47461525456825815</v>
      </c>
      <c r="R317" s="8">
        <v>2</v>
      </c>
      <c r="S317" s="9">
        <v>852.62</v>
      </c>
      <c r="T317" s="8">
        <v>2</v>
      </c>
    </row>
    <row r="318" spans="1:20" x14ac:dyDescent="0.35">
      <c r="A318" t="s">
        <v>708</v>
      </c>
      <c r="B318" t="s">
        <v>709</v>
      </c>
      <c r="C318" t="s">
        <v>17</v>
      </c>
      <c r="D318" t="s">
        <v>7921</v>
      </c>
      <c r="E318" s="8">
        <v>1682</v>
      </c>
      <c r="F318" s="9">
        <v>4996.7299999999996</v>
      </c>
      <c r="G318" s="8">
        <v>255</v>
      </c>
      <c r="H318" s="8">
        <v>517</v>
      </c>
      <c r="I318" s="9">
        <v>4750.16</v>
      </c>
      <c r="J318" s="10">
        <f t="shared" si="8"/>
        <v>0.95065372753780975</v>
      </c>
      <c r="K318" s="8">
        <v>1</v>
      </c>
      <c r="L318" s="9">
        <v>905.4</v>
      </c>
      <c r="M318" s="8">
        <v>3</v>
      </c>
      <c r="N318" s="8">
        <v>275</v>
      </c>
      <c r="O318" s="8">
        <v>517</v>
      </c>
      <c r="P318" s="9">
        <v>4809.57</v>
      </c>
      <c r="Q318" s="10">
        <f t="shared" si="9"/>
        <v>0.96254350345125717</v>
      </c>
      <c r="R318" s="8">
        <v>1</v>
      </c>
      <c r="S318" s="9">
        <v>919.51</v>
      </c>
      <c r="T318" s="8">
        <v>3</v>
      </c>
    </row>
    <row r="319" spans="1:20" x14ac:dyDescent="0.35">
      <c r="A319" t="s">
        <v>710</v>
      </c>
      <c r="B319" t="s">
        <v>711</v>
      </c>
      <c r="C319" t="s">
        <v>17</v>
      </c>
      <c r="D319" t="s">
        <v>7920</v>
      </c>
      <c r="E319" s="8">
        <v>2031</v>
      </c>
      <c r="F319" s="9">
        <v>2974.01</v>
      </c>
      <c r="G319" s="8">
        <v>428</v>
      </c>
      <c r="H319" s="8">
        <v>1044</v>
      </c>
      <c r="I319" s="9">
        <v>2974.01</v>
      </c>
      <c r="J319" s="10">
        <f t="shared" si="8"/>
        <v>1</v>
      </c>
      <c r="K319" s="8">
        <v>0</v>
      </c>
      <c r="L319" s="9">
        <v>776.85</v>
      </c>
      <c r="M319" s="8">
        <v>2</v>
      </c>
      <c r="N319" s="8">
        <v>552</v>
      </c>
      <c r="O319" s="8">
        <v>1044</v>
      </c>
      <c r="P319" s="9">
        <v>2974.01</v>
      </c>
      <c r="Q319" s="10">
        <f t="shared" si="9"/>
        <v>1</v>
      </c>
      <c r="R319" s="8">
        <v>0</v>
      </c>
      <c r="S319" s="9">
        <v>885.8</v>
      </c>
      <c r="T319" s="8">
        <v>2</v>
      </c>
    </row>
    <row r="320" spans="1:20" x14ac:dyDescent="0.35">
      <c r="A320" t="s">
        <v>712</v>
      </c>
      <c r="B320" t="s">
        <v>713</v>
      </c>
      <c r="C320" t="s">
        <v>17</v>
      </c>
      <c r="D320" t="s">
        <v>7921</v>
      </c>
      <c r="E320" s="8">
        <v>2023</v>
      </c>
      <c r="F320" s="9">
        <v>12219.71</v>
      </c>
      <c r="G320" s="8">
        <v>158</v>
      </c>
      <c r="H320" s="8">
        <v>253</v>
      </c>
      <c r="I320" s="9">
        <v>12219.71</v>
      </c>
      <c r="J320" s="10">
        <f t="shared" si="8"/>
        <v>1</v>
      </c>
      <c r="K320" s="8">
        <v>0</v>
      </c>
      <c r="L320" s="9">
        <v>759.81</v>
      </c>
      <c r="M320" s="8">
        <v>8</v>
      </c>
      <c r="N320" s="8">
        <v>134</v>
      </c>
      <c r="O320" s="8">
        <v>253</v>
      </c>
      <c r="P320" s="9">
        <v>12135.14</v>
      </c>
      <c r="Q320" s="10">
        <f t="shared" si="9"/>
        <v>0.99307921382749675</v>
      </c>
      <c r="R320" s="8">
        <v>2</v>
      </c>
      <c r="S320" s="9">
        <v>684.38</v>
      </c>
      <c r="T320" s="8">
        <v>8</v>
      </c>
    </row>
    <row r="321" spans="1:20" x14ac:dyDescent="0.35">
      <c r="A321" t="s">
        <v>714</v>
      </c>
      <c r="B321" t="s">
        <v>715</v>
      </c>
      <c r="C321" t="s">
        <v>17</v>
      </c>
      <c r="D321" t="s">
        <v>7920</v>
      </c>
      <c r="E321" s="8">
        <v>7577</v>
      </c>
      <c r="F321" s="9">
        <v>3850.05</v>
      </c>
      <c r="G321" s="8">
        <v>1295</v>
      </c>
      <c r="H321" s="8">
        <v>3002</v>
      </c>
      <c r="I321" s="9">
        <v>3850.05</v>
      </c>
      <c r="J321" s="10">
        <f t="shared" si="8"/>
        <v>1</v>
      </c>
      <c r="K321" s="8">
        <v>0</v>
      </c>
      <c r="L321" s="9">
        <v>797.54</v>
      </c>
      <c r="M321" s="8">
        <v>2</v>
      </c>
      <c r="N321" s="8">
        <v>1585</v>
      </c>
      <c r="O321" s="8">
        <v>3002</v>
      </c>
      <c r="P321" s="9">
        <v>3850.05</v>
      </c>
      <c r="Q321" s="10">
        <f t="shared" si="9"/>
        <v>1</v>
      </c>
      <c r="R321" s="8">
        <v>0</v>
      </c>
      <c r="S321" s="9">
        <v>885.95</v>
      </c>
      <c r="T321" s="8">
        <v>2</v>
      </c>
    </row>
    <row r="322" spans="1:20" x14ac:dyDescent="0.35">
      <c r="A322" t="s">
        <v>716</v>
      </c>
      <c r="B322" t="s">
        <v>717</v>
      </c>
      <c r="C322" t="s">
        <v>17</v>
      </c>
      <c r="D322" t="s">
        <v>7921</v>
      </c>
      <c r="E322" s="8">
        <v>2942</v>
      </c>
      <c r="F322" s="9">
        <v>5895.57</v>
      </c>
      <c r="G322" s="8">
        <v>394</v>
      </c>
      <c r="H322" s="8">
        <v>760</v>
      </c>
      <c r="I322" s="9">
        <v>5895.57</v>
      </c>
      <c r="J322" s="10">
        <f t="shared" si="8"/>
        <v>1</v>
      </c>
      <c r="K322" s="8">
        <v>0</v>
      </c>
      <c r="L322" s="9">
        <v>806.41</v>
      </c>
      <c r="M322" s="8">
        <v>4</v>
      </c>
      <c r="N322" s="8">
        <v>401</v>
      </c>
      <c r="O322" s="8">
        <v>760</v>
      </c>
      <c r="P322" s="9">
        <v>5895.57</v>
      </c>
      <c r="Q322" s="10">
        <f t="shared" si="9"/>
        <v>1</v>
      </c>
      <c r="R322" s="8">
        <v>0</v>
      </c>
      <c r="S322" s="9">
        <v>814.82</v>
      </c>
      <c r="T322" s="8">
        <v>4</v>
      </c>
    </row>
    <row r="323" spans="1:20" x14ac:dyDescent="0.35">
      <c r="A323" t="s">
        <v>718</v>
      </c>
      <c r="B323" t="s">
        <v>719</v>
      </c>
      <c r="C323" t="s">
        <v>17</v>
      </c>
      <c r="D323" t="s">
        <v>7921</v>
      </c>
      <c r="E323" s="8">
        <v>1589</v>
      </c>
      <c r="F323" s="9">
        <v>6187.73</v>
      </c>
      <c r="G323" s="8">
        <v>197</v>
      </c>
      <c r="H323" s="8">
        <v>391</v>
      </c>
      <c r="I323" s="9">
        <v>6187.73</v>
      </c>
      <c r="J323" s="10">
        <f t="shared" si="8"/>
        <v>1</v>
      </c>
      <c r="K323" s="8">
        <v>0</v>
      </c>
      <c r="L323" s="9">
        <v>794.79</v>
      </c>
      <c r="M323" s="8">
        <v>4</v>
      </c>
      <c r="N323" s="8">
        <v>206</v>
      </c>
      <c r="O323" s="8">
        <v>391</v>
      </c>
      <c r="P323" s="9">
        <v>6187.73</v>
      </c>
      <c r="Q323" s="10">
        <f t="shared" si="9"/>
        <v>1</v>
      </c>
      <c r="R323" s="8">
        <v>0</v>
      </c>
      <c r="S323" s="9">
        <v>815.81</v>
      </c>
      <c r="T323" s="8">
        <v>4</v>
      </c>
    </row>
    <row r="324" spans="1:20" x14ac:dyDescent="0.35">
      <c r="A324" t="s">
        <v>720</v>
      </c>
      <c r="B324" t="s">
        <v>721</v>
      </c>
      <c r="C324" t="s">
        <v>17</v>
      </c>
      <c r="D324" t="s">
        <v>7921</v>
      </c>
      <c r="E324" s="8">
        <v>2073</v>
      </c>
      <c r="F324" s="9">
        <v>8966.84</v>
      </c>
      <c r="G324" s="8">
        <v>226</v>
      </c>
      <c r="H324" s="8">
        <v>352</v>
      </c>
      <c r="I324" s="9">
        <v>8858.7000000000007</v>
      </c>
      <c r="J324" s="10">
        <f t="shared" si="8"/>
        <v>0.9879400100815896</v>
      </c>
      <c r="K324" s="8">
        <v>1</v>
      </c>
      <c r="L324" s="9">
        <v>882.41</v>
      </c>
      <c r="M324" s="8">
        <v>5</v>
      </c>
      <c r="N324" s="8">
        <v>185</v>
      </c>
      <c r="O324" s="8">
        <v>352</v>
      </c>
      <c r="P324" s="9">
        <v>8681.35</v>
      </c>
      <c r="Q324" s="10">
        <f t="shared" si="9"/>
        <v>0.96816158200659319</v>
      </c>
      <c r="R324" s="8">
        <v>1</v>
      </c>
      <c r="S324" s="9">
        <v>793.74</v>
      </c>
      <c r="T324" s="8">
        <v>5</v>
      </c>
    </row>
    <row r="325" spans="1:20" x14ac:dyDescent="0.35">
      <c r="A325" t="s">
        <v>722</v>
      </c>
      <c r="B325" t="s">
        <v>723</v>
      </c>
      <c r="C325" t="s">
        <v>17</v>
      </c>
      <c r="D325" t="s">
        <v>7921</v>
      </c>
      <c r="E325" s="8">
        <v>5491</v>
      </c>
      <c r="F325" s="9">
        <v>15845.31</v>
      </c>
      <c r="G325" s="8">
        <v>339</v>
      </c>
      <c r="H325" s="8">
        <v>525</v>
      </c>
      <c r="I325" s="9">
        <v>15845.31</v>
      </c>
      <c r="J325" s="10">
        <f t="shared" ref="J325:J388" si="10">IF(F325&gt;0,I325/F325,1)</f>
        <v>1</v>
      </c>
      <c r="K325" s="8">
        <v>0</v>
      </c>
      <c r="L325" s="9">
        <v>712.37</v>
      </c>
      <c r="M325" s="8">
        <v>10</v>
      </c>
      <c r="N325" s="8">
        <v>275</v>
      </c>
      <c r="O325" s="8">
        <v>525</v>
      </c>
      <c r="P325" s="9">
        <v>15845.31</v>
      </c>
      <c r="Q325" s="10">
        <f t="shared" ref="Q325:Q388" si="11">IF(F325&gt;0,P325/F325,1)</f>
        <v>1</v>
      </c>
      <c r="R325" s="8">
        <v>0</v>
      </c>
      <c r="S325" s="9">
        <v>601.55999999999995</v>
      </c>
      <c r="T325" s="8">
        <v>10</v>
      </c>
    </row>
    <row r="326" spans="1:20" x14ac:dyDescent="0.35">
      <c r="A326" t="s">
        <v>724</v>
      </c>
      <c r="B326" t="s">
        <v>725</v>
      </c>
      <c r="C326" t="s">
        <v>17</v>
      </c>
      <c r="D326" t="s">
        <v>7920</v>
      </c>
      <c r="E326" s="8">
        <v>1136</v>
      </c>
      <c r="F326" s="9">
        <v>1855.15</v>
      </c>
      <c r="G326" s="8">
        <v>364</v>
      </c>
      <c r="H326" s="8">
        <v>927</v>
      </c>
      <c r="I326" s="9">
        <v>1855.15</v>
      </c>
      <c r="J326" s="10">
        <f t="shared" si="10"/>
        <v>1</v>
      </c>
      <c r="K326" s="8">
        <v>0</v>
      </c>
      <c r="L326" s="9">
        <v>767.19</v>
      </c>
      <c r="M326" s="8">
        <v>1</v>
      </c>
      <c r="N326" s="8">
        <v>486</v>
      </c>
      <c r="O326" s="8">
        <v>927</v>
      </c>
      <c r="P326" s="9">
        <v>1855.15</v>
      </c>
      <c r="Q326" s="10">
        <f t="shared" si="11"/>
        <v>1</v>
      </c>
      <c r="R326" s="8">
        <v>0</v>
      </c>
      <c r="S326" s="9">
        <v>886.73</v>
      </c>
      <c r="T326" s="8">
        <v>1</v>
      </c>
    </row>
    <row r="327" spans="1:20" x14ac:dyDescent="0.35">
      <c r="A327" t="s">
        <v>726</v>
      </c>
      <c r="B327" t="s">
        <v>727</v>
      </c>
      <c r="C327" t="s">
        <v>17</v>
      </c>
      <c r="D327" t="s">
        <v>7920</v>
      </c>
      <c r="E327" s="8">
        <v>1987</v>
      </c>
      <c r="F327" s="9">
        <v>5073.6400000000003</v>
      </c>
      <c r="G327" s="8">
        <v>193</v>
      </c>
      <c r="H327" s="8">
        <v>592</v>
      </c>
      <c r="I327" s="9">
        <v>4961.29</v>
      </c>
      <c r="J327" s="10">
        <f t="shared" si="10"/>
        <v>0.97785613484598821</v>
      </c>
      <c r="K327" s="8">
        <v>2</v>
      </c>
      <c r="L327" s="9">
        <v>672.25</v>
      </c>
      <c r="M327" s="8">
        <v>3</v>
      </c>
      <c r="N327" s="8">
        <v>310</v>
      </c>
      <c r="O327" s="8">
        <v>592</v>
      </c>
      <c r="P327" s="9">
        <v>5073.6400000000003</v>
      </c>
      <c r="Q327" s="10">
        <f t="shared" si="11"/>
        <v>1</v>
      </c>
      <c r="R327" s="8">
        <v>0</v>
      </c>
      <c r="S327" s="9">
        <v>845.18</v>
      </c>
      <c r="T327" s="8">
        <v>3</v>
      </c>
    </row>
    <row r="328" spans="1:20" x14ac:dyDescent="0.35">
      <c r="A328" t="s">
        <v>728</v>
      </c>
      <c r="B328" t="s">
        <v>729</v>
      </c>
      <c r="C328" t="s">
        <v>17</v>
      </c>
      <c r="D328" t="s">
        <v>7921</v>
      </c>
      <c r="E328" s="8">
        <v>5631</v>
      </c>
      <c r="F328" s="9">
        <v>3732.87</v>
      </c>
      <c r="G328" s="8">
        <v>1001</v>
      </c>
      <c r="H328" s="8">
        <v>2272</v>
      </c>
      <c r="I328" s="9">
        <v>3732.87</v>
      </c>
      <c r="J328" s="10">
        <f t="shared" si="10"/>
        <v>1</v>
      </c>
      <c r="K328" s="8">
        <v>0</v>
      </c>
      <c r="L328" s="9">
        <v>857.7</v>
      </c>
      <c r="M328" s="8">
        <v>2</v>
      </c>
      <c r="N328" s="8">
        <v>1184</v>
      </c>
      <c r="O328" s="8">
        <v>2272</v>
      </c>
      <c r="P328" s="9">
        <v>3732.87</v>
      </c>
      <c r="Q328" s="10">
        <f t="shared" si="11"/>
        <v>1</v>
      </c>
      <c r="R328" s="8">
        <v>0</v>
      </c>
      <c r="S328" s="9">
        <v>930.89</v>
      </c>
      <c r="T328" s="8">
        <v>2</v>
      </c>
    </row>
    <row r="329" spans="1:20" x14ac:dyDescent="0.35">
      <c r="A329" t="s">
        <v>730</v>
      </c>
      <c r="B329" t="s">
        <v>731</v>
      </c>
      <c r="C329" t="s">
        <v>17</v>
      </c>
      <c r="D329" t="s">
        <v>7921</v>
      </c>
      <c r="E329" s="8">
        <v>2715</v>
      </c>
      <c r="F329" s="9">
        <v>2238.86</v>
      </c>
      <c r="G329" s="8">
        <v>965</v>
      </c>
      <c r="H329" s="8">
        <v>1826</v>
      </c>
      <c r="I329" s="9">
        <v>2238.86</v>
      </c>
      <c r="J329" s="10">
        <f t="shared" si="10"/>
        <v>1</v>
      </c>
      <c r="K329" s="8">
        <v>0</v>
      </c>
      <c r="L329" s="9">
        <v>943.64</v>
      </c>
      <c r="M329" s="8">
        <v>1</v>
      </c>
      <c r="N329" s="8">
        <v>952</v>
      </c>
      <c r="O329" s="8">
        <v>1826</v>
      </c>
      <c r="P329" s="9">
        <v>2238.86</v>
      </c>
      <c r="Q329" s="10">
        <f t="shared" si="11"/>
        <v>1</v>
      </c>
      <c r="R329" s="8">
        <v>0</v>
      </c>
      <c r="S329" s="9">
        <v>937.21</v>
      </c>
      <c r="T329" s="8">
        <v>1</v>
      </c>
    </row>
    <row r="330" spans="1:20" x14ac:dyDescent="0.35">
      <c r="A330" t="s">
        <v>734</v>
      </c>
      <c r="B330" t="s">
        <v>735</v>
      </c>
      <c r="C330" t="s">
        <v>17</v>
      </c>
      <c r="D330" t="s">
        <v>7921</v>
      </c>
      <c r="E330" s="8">
        <v>2073</v>
      </c>
      <c r="F330" s="9">
        <v>7919.48</v>
      </c>
      <c r="G330" s="8">
        <v>207</v>
      </c>
      <c r="H330" s="8">
        <v>394</v>
      </c>
      <c r="I330" s="9">
        <v>7919.48</v>
      </c>
      <c r="J330" s="10">
        <f t="shared" si="10"/>
        <v>1</v>
      </c>
      <c r="K330" s="8">
        <v>0</v>
      </c>
      <c r="L330" s="9">
        <v>759.81</v>
      </c>
      <c r="M330" s="8">
        <v>5</v>
      </c>
      <c r="N330" s="8">
        <v>206</v>
      </c>
      <c r="O330" s="8">
        <v>394</v>
      </c>
      <c r="P330" s="9">
        <v>7919.48</v>
      </c>
      <c r="Q330" s="10">
        <f t="shared" si="11"/>
        <v>1</v>
      </c>
      <c r="R330" s="8">
        <v>0</v>
      </c>
      <c r="S330" s="9">
        <v>755.23</v>
      </c>
      <c r="T330" s="8">
        <v>5</v>
      </c>
    </row>
    <row r="331" spans="1:20" x14ac:dyDescent="0.35">
      <c r="A331" t="s">
        <v>736</v>
      </c>
      <c r="B331" t="s">
        <v>737</v>
      </c>
      <c r="C331" t="s">
        <v>17</v>
      </c>
      <c r="D331" t="s">
        <v>7921</v>
      </c>
      <c r="E331" s="8">
        <v>2969</v>
      </c>
      <c r="F331" s="9">
        <v>4609.71</v>
      </c>
      <c r="G331" s="8">
        <v>522</v>
      </c>
      <c r="H331" s="8">
        <v>968</v>
      </c>
      <c r="I331" s="9">
        <v>4609.71</v>
      </c>
      <c r="J331" s="10">
        <f t="shared" si="10"/>
        <v>1</v>
      </c>
      <c r="K331" s="8">
        <v>0</v>
      </c>
      <c r="L331" s="9">
        <v>967.9</v>
      </c>
      <c r="M331" s="8">
        <v>3</v>
      </c>
      <c r="N331" s="8">
        <v>503</v>
      </c>
      <c r="O331" s="8">
        <v>968</v>
      </c>
      <c r="P331" s="9">
        <v>4609.71</v>
      </c>
      <c r="Q331" s="10">
        <f t="shared" si="11"/>
        <v>1</v>
      </c>
      <c r="R331" s="8">
        <v>0</v>
      </c>
      <c r="S331" s="9">
        <v>951.13</v>
      </c>
      <c r="T331" s="8">
        <v>3</v>
      </c>
    </row>
    <row r="332" spans="1:20" x14ac:dyDescent="0.35">
      <c r="A332" t="s">
        <v>738</v>
      </c>
      <c r="B332" t="s">
        <v>739</v>
      </c>
      <c r="C332" t="s">
        <v>17</v>
      </c>
      <c r="D332" t="s">
        <v>7920</v>
      </c>
      <c r="E332" s="8">
        <v>9857</v>
      </c>
      <c r="F332" s="9">
        <v>26720.74</v>
      </c>
      <c r="G332" s="8">
        <v>211</v>
      </c>
      <c r="H332" s="8">
        <v>554</v>
      </c>
      <c r="I332" s="9">
        <v>8387.33</v>
      </c>
      <c r="J332" s="10">
        <f t="shared" si="10"/>
        <v>0.31388838782159473</v>
      </c>
      <c r="K332" s="8">
        <v>8</v>
      </c>
      <c r="L332" s="9">
        <v>576.9</v>
      </c>
      <c r="M332" s="8">
        <v>5</v>
      </c>
      <c r="N332" s="8">
        <v>288</v>
      </c>
      <c r="O332" s="8">
        <v>554</v>
      </c>
      <c r="P332" s="9">
        <v>8596.07</v>
      </c>
      <c r="Q332" s="10">
        <f t="shared" si="11"/>
        <v>0.32170029722230742</v>
      </c>
      <c r="R332" s="8">
        <v>8</v>
      </c>
      <c r="S332" s="9">
        <v>579.51</v>
      </c>
      <c r="T332" s="8">
        <v>5</v>
      </c>
    </row>
    <row r="333" spans="1:20" x14ac:dyDescent="0.35">
      <c r="A333" t="s">
        <v>740</v>
      </c>
      <c r="B333" t="s">
        <v>741</v>
      </c>
      <c r="C333" t="s">
        <v>17</v>
      </c>
      <c r="D333" t="s">
        <v>7922</v>
      </c>
      <c r="E333" s="8">
        <v>4004</v>
      </c>
      <c r="F333" s="9">
        <v>5228.4799999999996</v>
      </c>
      <c r="G333" s="8">
        <v>809</v>
      </c>
      <c r="H333" s="8">
        <v>1146</v>
      </c>
      <c r="I333" s="9">
        <v>5228.4799999999996</v>
      </c>
      <c r="J333" s="10">
        <f t="shared" si="10"/>
        <v>1</v>
      </c>
      <c r="K333" s="8">
        <v>0</v>
      </c>
      <c r="L333" s="9">
        <v>1082.77</v>
      </c>
      <c r="M333" s="8">
        <v>3</v>
      </c>
      <c r="N333" s="8">
        <v>594</v>
      </c>
      <c r="O333" s="8">
        <v>1146</v>
      </c>
      <c r="P333" s="9">
        <v>5228.4799999999996</v>
      </c>
      <c r="Q333" s="10">
        <f t="shared" si="11"/>
        <v>1</v>
      </c>
      <c r="R333" s="8">
        <v>0</v>
      </c>
      <c r="S333" s="9">
        <v>914.32</v>
      </c>
      <c r="T333" s="8">
        <v>3</v>
      </c>
    </row>
    <row r="334" spans="1:20" x14ac:dyDescent="0.35">
      <c r="A334" t="s">
        <v>742</v>
      </c>
      <c r="B334" t="s">
        <v>743</v>
      </c>
      <c r="C334" t="s">
        <v>17</v>
      </c>
      <c r="D334" t="s">
        <v>7921</v>
      </c>
      <c r="E334" s="8">
        <v>1037</v>
      </c>
      <c r="F334" s="9">
        <v>2983.24</v>
      </c>
      <c r="G334" s="8">
        <v>332</v>
      </c>
      <c r="H334" s="8">
        <v>520</v>
      </c>
      <c r="I334" s="9">
        <v>2983.24</v>
      </c>
      <c r="J334" s="10">
        <f t="shared" si="10"/>
        <v>1</v>
      </c>
      <c r="K334" s="8">
        <v>0</v>
      </c>
      <c r="L334" s="9">
        <v>971.39</v>
      </c>
      <c r="M334" s="8">
        <v>2</v>
      </c>
      <c r="N334" s="8">
        <v>270</v>
      </c>
      <c r="O334" s="8">
        <v>520</v>
      </c>
      <c r="P334" s="9">
        <v>2983.24</v>
      </c>
      <c r="Q334" s="10">
        <f t="shared" si="11"/>
        <v>1</v>
      </c>
      <c r="R334" s="8">
        <v>0</v>
      </c>
      <c r="S334" s="9">
        <v>864.37</v>
      </c>
      <c r="T334" s="8">
        <v>2</v>
      </c>
    </row>
    <row r="335" spans="1:20" x14ac:dyDescent="0.35">
      <c r="A335" t="s">
        <v>744</v>
      </c>
      <c r="B335" t="s">
        <v>745</v>
      </c>
      <c r="C335" t="s">
        <v>17</v>
      </c>
      <c r="D335" t="s">
        <v>7922</v>
      </c>
      <c r="E335" s="8">
        <v>989</v>
      </c>
      <c r="F335" s="9">
        <v>4856.16</v>
      </c>
      <c r="G335" s="8">
        <v>269</v>
      </c>
      <c r="H335" s="8">
        <v>305</v>
      </c>
      <c r="I335" s="9">
        <v>4856.16</v>
      </c>
      <c r="J335" s="10">
        <f t="shared" si="10"/>
        <v>1</v>
      </c>
      <c r="K335" s="8">
        <v>0</v>
      </c>
      <c r="L335" s="9">
        <v>1321.88</v>
      </c>
      <c r="M335" s="8">
        <v>3</v>
      </c>
      <c r="N335" s="8">
        <v>158</v>
      </c>
      <c r="O335" s="8">
        <v>305</v>
      </c>
      <c r="P335" s="9">
        <v>4345.5</v>
      </c>
      <c r="Q335" s="10">
        <f t="shared" si="11"/>
        <v>0.89484283878620152</v>
      </c>
      <c r="R335" s="8">
        <v>1</v>
      </c>
      <c r="S335" s="9">
        <v>1014.44</v>
      </c>
      <c r="T335" s="8">
        <v>3</v>
      </c>
    </row>
    <row r="336" spans="1:20" x14ac:dyDescent="0.35">
      <c r="A336" t="s">
        <v>748</v>
      </c>
      <c r="B336" t="s">
        <v>749</v>
      </c>
      <c r="C336" t="s">
        <v>17</v>
      </c>
      <c r="D336" t="s">
        <v>7921</v>
      </c>
      <c r="E336" s="8">
        <v>5984</v>
      </c>
      <c r="F336" s="9">
        <v>7736.86</v>
      </c>
      <c r="G336" s="8">
        <v>503</v>
      </c>
      <c r="H336" s="8">
        <v>1155</v>
      </c>
      <c r="I336" s="9">
        <v>7736.86</v>
      </c>
      <c r="J336" s="10">
        <f t="shared" si="10"/>
        <v>1</v>
      </c>
      <c r="K336" s="8">
        <v>0</v>
      </c>
      <c r="L336" s="9">
        <v>723.05</v>
      </c>
      <c r="M336" s="8">
        <v>5</v>
      </c>
      <c r="N336" s="8">
        <v>597</v>
      </c>
      <c r="O336" s="8">
        <v>1155</v>
      </c>
      <c r="P336" s="9">
        <v>7736.86</v>
      </c>
      <c r="Q336" s="10">
        <f t="shared" si="11"/>
        <v>1</v>
      </c>
      <c r="R336" s="8">
        <v>0</v>
      </c>
      <c r="S336" s="9">
        <v>795.97</v>
      </c>
      <c r="T336" s="8">
        <v>5</v>
      </c>
    </row>
    <row r="337" spans="1:20" x14ac:dyDescent="0.35">
      <c r="A337" t="s">
        <v>750</v>
      </c>
      <c r="B337" t="s">
        <v>751</v>
      </c>
      <c r="C337" t="s">
        <v>17</v>
      </c>
      <c r="D337" t="s">
        <v>7920</v>
      </c>
      <c r="E337" s="8">
        <v>1011</v>
      </c>
      <c r="F337" s="9">
        <v>2438.23</v>
      </c>
      <c r="G337" s="8">
        <v>259</v>
      </c>
      <c r="H337" s="8">
        <v>619</v>
      </c>
      <c r="I337" s="9">
        <v>2438.23</v>
      </c>
      <c r="J337" s="10">
        <f t="shared" si="10"/>
        <v>1</v>
      </c>
      <c r="K337" s="8">
        <v>0</v>
      </c>
      <c r="L337" s="9">
        <v>855.16</v>
      </c>
      <c r="M337" s="8">
        <v>1</v>
      </c>
      <c r="N337" s="8">
        <v>320</v>
      </c>
      <c r="O337" s="8">
        <v>619</v>
      </c>
      <c r="P337" s="9">
        <v>2438.23</v>
      </c>
      <c r="Q337" s="10">
        <f t="shared" si="11"/>
        <v>1</v>
      </c>
      <c r="R337" s="8">
        <v>0</v>
      </c>
      <c r="S337" s="9">
        <v>941.98</v>
      </c>
      <c r="T337" s="8">
        <v>1</v>
      </c>
    </row>
    <row r="338" spans="1:20" x14ac:dyDescent="0.35">
      <c r="A338" t="s">
        <v>752</v>
      </c>
      <c r="B338" t="s">
        <v>753</v>
      </c>
      <c r="C338" t="s">
        <v>17</v>
      </c>
      <c r="D338" t="s">
        <v>7920</v>
      </c>
      <c r="E338" s="8">
        <v>1275</v>
      </c>
      <c r="F338" s="9">
        <v>2607.5300000000002</v>
      </c>
      <c r="G338" s="8">
        <v>285</v>
      </c>
      <c r="H338" s="8">
        <v>729</v>
      </c>
      <c r="I338" s="9">
        <v>2607.5300000000002</v>
      </c>
      <c r="J338" s="10">
        <f t="shared" si="10"/>
        <v>1</v>
      </c>
      <c r="K338" s="8">
        <v>0</v>
      </c>
      <c r="L338" s="9">
        <v>715.2</v>
      </c>
      <c r="M338" s="8">
        <v>1</v>
      </c>
      <c r="N338" s="8">
        <v>377</v>
      </c>
      <c r="O338" s="8">
        <v>729</v>
      </c>
      <c r="P338" s="9">
        <v>2607.5300000000002</v>
      </c>
      <c r="Q338" s="10">
        <f t="shared" si="11"/>
        <v>1</v>
      </c>
      <c r="R338" s="8">
        <v>0</v>
      </c>
      <c r="S338" s="9">
        <v>828.09</v>
      </c>
      <c r="T338" s="8">
        <v>1</v>
      </c>
    </row>
    <row r="339" spans="1:20" x14ac:dyDescent="0.35">
      <c r="A339" t="s">
        <v>754</v>
      </c>
      <c r="B339" t="s">
        <v>755</v>
      </c>
      <c r="C339" t="s">
        <v>17</v>
      </c>
      <c r="D339" t="s">
        <v>7920</v>
      </c>
      <c r="E339" s="8">
        <v>267</v>
      </c>
      <c r="F339" s="9">
        <v>1054.9000000000001</v>
      </c>
      <c r="G339" s="8">
        <v>116</v>
      </c>
      <c r="H339" s="8">
        <v>378</v>
      </c>
      <c r="I339" s="9">
        <v>1054.9000000000001</v>
      </c>
      <c r="J339" s="10">
        <f t="shared" si="10"/>
        <v>1</v>
      </c>
      <c r="K339" s="8">
        <v>0</v>
      </c>
      <c r="L339" s="9">
        <v>460.83</v>
      </c>
      <c r="M339" s="8">
        <v>0</v>
      </c>
      <c r="N339" s="8">
        <v>195</v>
      </c>
      <c r="O339" s="8">
        <v>378</v>
      </c>
      <c r="P339" s="9">
        <v>1054.9000000000001</v>
      </c>
      <c r="Q339" s="10">
        <f t="shared" si="11"/>
        <v>1</v>
      </c>
      <c r="R339" s="8">
        <v>0</v>
      </c>
      <c r="S339" s="9">
        <v>648.1</v>
      </c>
      <c r="T339" s="8">
        <v>0</v>
      </c>
    </row>
    <row r="340" spans="1:20" x14ac:dyDescent="0.35">
      <c r="A340" t="s">
        <v>756</v>
      </c>
      <c r="B340" t="s">
        <v>757</v>
      </c>
      <c r="C340" t="s">
        <v>17</v>
      </c>
      <c r="D340" t="s">
        <v>7921</v>
      </c>
      <c r="E340" s="8">
        <v>2370</v>
      </c>
      <c r="F340" s="9">
        <v>4414.29</v>
      </c>
      <c r="G340" s="8">
        <v>440</v>
      </c>
      <c r="H340" s="8">
        <v>800</v>
      </c>
      <c r="I340" s="9">
        <v>4414.29</v>
      </c>
      <c r="J340" s="10">
        <f t="shared" si="10"/>
        <v>1</v>
      </c>
      <c r="K340" s="8">
        <v>0</v>
      </c>
      <c r="L340" s="9">
        <v>855.41</v>
      </c>
      <c r="M340" s="8">
        <v>3</v>
      </c>
      <c r="N340" s="8">
        <v>413</v>
      </c>
      <c r="O340" s="8">
        <v>800</v>
      </c>
      <c r="P340" s="9">
        <v>4414.29</v>
      </c>
      <c r="Q340" s="10">
        <f t="shared" si="11"/>
        <v>1</v>
      </c>
      <c r="R340" s="8">
        <v>0</v>
      </c>
      <c r="S340" s="9">
        <v>825.24</v>
      </c>
      <c r="T340" s="8">
        <v>3</v>
      </c>
    </row>
    <row r="341" spans="1:20" x14ac:dyDescent="0.35">
      <c r="A341" t="s">
        <v>760</v>
      </c>
      <c r="B341" t="s">
        <v>761</v>
      </c>
      <c r="C341" t="s">
        <v>17</v>
      </c>
      <c r="D341" t="s">
        <v>7921</v>
      </c>
      <c r="E341" s="8">
        <v>2091</v>
      </c>
      <c r="F341" s="9">
        <v>6115.8</v>
      </c>
      <c r="G341" s="8">
        <v>255</v>
      </c>
      <c r="H341" s="8">
        <v>508</v>
      </c>
      <c r="I341" s="9">
        <v>6115.8</v>
      </c>
      <c r="J341" s="10">
        <f t="shared" si="10"/>
        <v>1</v>
      </c>
      <c r="K341" s="8">
        <v>0</v>
      </c>
      <c r="L341" s="9">
        <v>770.91</v>
      </c>
      <c r="M341" s="8">
        <v>4</v>
      </c>
      <c r="N341" s="8">
        <v>261</v>
      </c>
      <c r="O341" s="8">
        <v>508</v>
      </c>
      <c r="P341" s="9">
        <v>6115.8</v>
      </c>
      <c r="Q341" s="10">
        <f t="shared" si="11"/>
        <v>1</v>
      </c>
      <c r="R341" s="8">
        <v>0</v>
      </c>
      <c r="S341" s="9">
        <v>781.44</v>
      </c>
      <c r="T341" s="8">
        <v>4</v>
      </c>
    </row>
    <row r="342" spans="1:20" x14ac:dyDescent="0.35">
      <c r="A342" t="s">
        <v>762</v>
      </c>
      <c r="B342" t="s">
        <v>763</v>
      </c>
      <c r="C342" t="s">
        <v>17</v>
      </c>
      <c r="D342" t="s">
        <v>7921</v>
      </c>
      <c r="E342" s="8">
        <v>3764</v>
      </c>
      <c r="F342" s="9">
        <v>7378.69</v>
      </c>
      <c r="G342" s="8">
        <v>366</v>
      </c>
      <c r="H342" s="8">
        <v>755</v>
      </c>
      <c r="I342" s="9">
        <v>7378.69</v>
      </c>
      <c r="J342" s="10">
        <f t="shared" si="10"/>
        <v>1</v>
      </c>
      <c r="K342" s="8">
        <v>0</v>
      </c>
      <c r="L342" s="9">
        <v>723.68</v>
      </c>
      <c r="M342" s="8">
        <v>5</v>
      </c>
      <c r="N342" s="8">
        <v>387</v>
      </c>
      <c r="O342" s="8">
        <v>755</v>
      </c>
      <c r="P342" s="9">
        <v>7378.69</v>
      </c>
      <c r="Q342" s="10">
        <f t="shared" si="11"/>
        <v>1</v>
      </c>
      <c r="R342" s="8">
        <v>0</v>
      </c>
      <c r="S342" s="9">
        <v>748.38</v>
      </c>
      <c r="T342" s="8">
        <v>5</v>
      </c>
    </row>
    <row r="343" spans="1:20" x14ac:dyDescent="0.35">
      <c r="A343" t="s">
        <v>764</v>
      </c>
      <c r="B343" t="s">
        <v>765</v>
      </c>
      <c r="C343" t="s">
        <v>17</v>
      </c>
      <c r="D343" t="s">
        <v>7921</v>
      </c>
      <c r="E343" s="8">
        <v>2989</v>
      </c>
      <c r="F343" s="9">
        <v>5474.52</v>
      </c>
      <c r="G343" s="8">
        <v>360</v>
      </c>
      <c r="H343" s="8">
        <v>807</v>
      </c>
      <c r="I343" s="9">
        <v>5474.52</v>
      </c>
      <c r="J343" s="10">
        <f t="shared" si="10"/>
        <v>1</v>
      </c>
      <c r="K343" s="8">
        <v>0</v>
      </c>
      <c r="L343" s="9">
        <v>737.09</v>
      </c>
      <c r="M343" s="8">
        <v>3</v>
      </c>
      <c r="N343" s="8">
        <v>413</v>
      </c>
      <c r="O343" s="8">
        <v>807</v>
      </c>
      <c r="P343" s="9">
        <v>5474.52</v>
      </c>
      <c r="Q343" s="10">
        <f t="shared" si="11"/>
        <v>1</v>
      </c>
      <c r="R343" s="8">
        <v>0</v>
      </c>
      <c r="S343" s="9">
        <v>795.33</v>
      </c>
      <c r="T343" s="8">
        <v>3</v>
      </c>
    </row>
    <row r="344" spans="1:20" x14ac:dyDescent="0.35">
      <c r="A344" t="s">
        <v>766</v>
      </c>
      <c r="B344" t="s">
        <v>767</v>
      </c>
      <c r="C344" t="s">
        <v>17</v>
      </c>
      <c r="D344" t="s">
        <v>7920</v>
      </c>
      <c r="E344" s="8">
        <v>4783</v>
      </c>
      <c r="F344" s="9">
        <v>5908.06</v>
      </c>
      <c r="G344" s="8">
        <v>442</v>
      </c>
      <c r="H344" s="8">
        <v>1195</v>
      </c>
      <c r="I344" s="9">
        <v>5908.06</v>
      </c>
      <c r="J344" s="10">
        <f t="shared" si="10"/>
        <v>1</v>
      </c>
      <c r="K344" s="8">
        <v>0</v>
      </c>
      <c r="L344" s="9">
        <v>587.83000000000004</v>
      </c>
      <c r="M344" s="8">
        <v>4</v>
      </c>
      <c r="N344" s="8">
        <v>610</v>
      </c>
      <c r="O344" s="8">
        <v>1195</v>
      </c>
      <c r="P344" s="9">
        <v>5908.06</v>
      </c>
      <c r="Q344" s="10">
        <f t="shared" si="11"/>
        <v>1</v>
      </c>
      <c r="R344" s="8">
        <v>0</v>
      </c>
      <c r="S344" s="9">
        <v>712.34</v>
      </c>
      <c r="T344" s="8">
        <v>4</v>
      </c>
    </row>
    <row r="345" spans="1:20" x14ac:dyDescent="0.35">
      <c r="A345" t="s">
        <v>768</v>
      </c>
      <c r="B345" t="s">
        <v>769</v>
      </c>
      <c r="C345" t="s">
        <v>17</v>
      </c>
      <c r="D345" t="s">
        <v>7921</v>
      </c>
      <c r="E345" s="8">
        <v>508</v>
      </c>
      <c r="F345" s="9">
        <v>808.61</v>
      </c>
      <c r="G345" s="8">
        <v>388</v>
      </c>
      <c r="H345" s="8">
        <v>927</v>
      </c>
      <c r="I345" s="9">
        <v>808.61</v>
      </c>
      <c r="J345" s="10">
        <f t="shared" si="10"/>
        <v>1</v>
      </c>
      <c r="K345" s="8">
        <v>0</v>
      </c>
      <c r="L345" s="9">
        <v>639.80999999999995</v>
      </c>
      <c r="M345" s="8">
        <v>0</v>
      </c>
      <c r="N345" s="8">
        <v>473</v>
      </c>
      <c r="O345" s="8">
        <v>927</v>
      </c>
      <c r="P345" s="9">
        <v>808.61</v>
      </c>
      <c r="Q345" s="10">
        <f t="shared" si="11"/>
        <v>1</v>
      </c>
      <c r="R345" s="8">
        <v>0</v>
      </c>
      <c r="S345" s="9">
        <v>720.99</v>
      </c>
      <c r="T345" s="8">
        <v>0</v>
      </c>
    </row>
    <row r="346" spans="1:20" x14ac:dyDescent="0.35">
      <c r="A346" t="s">
        <v>770</v>
      </c>
      <c r="B346" t="s">
        <v>771</v>
      </c>
      <c r="C346" t="s">
        <v>17</v>
      </c>
      <c r="D346" t="s">
        <v>7920</v>
      </c>
      <c r="E346" s="8">
        <v>1545</v>
      </c>
      <c r="F346" s="9">
        <v>6033.44</v>
      </c>
      <c r="G346" s="8">
        <v>144</v>
      </c>
      <c r="H346" s="8">
        <v>378</v>
      </c>
      <c r="I346" s="9">
        <v>5752.27</v>
      </c>
      <c r="J346" s="10">
        <f t="shared" si="10"/>
        <v>0.95339806147073658</v>
      </c>
      <c r="K346" s="8">
        <v>3</v>
      </c>
      <c r="L346" s="9">
        <v>620.33000000000004</v>
      </c>
      <c r="M346" s="8">
        <v>4</v>
      </c>
      <c r="N346" s="8">
        <v>193</v>
      </c>
      <c r="O346" s="8">
        <v>378</v>
      </c>
      <c r="P346" s="9">
        <v>6033.44</v>
      </c>
      <c r="Q346" s="10">
        <f t="shared" si="11"/>
        <v>1</v>
      </c>
      <c r="R346" s="8">
        <v>0</v>
      </c>
      <c r="S346" s="9">
        <v>728.65</v>
      </c>
      <c r="T346" s="8">
        <v>4</v>
      </c>
    </row>
    <row r="347" spans="1:20" x14ac:dyDescent="0.35">
      <c r="A347" t="s">
        <v>772</v>
      </c>
      <c r="B347" t="s">
        <v>773</v>
      </c>
      <c r="C347" t="s">
        <v>17</v>
      </c>
      <c r="D347" t="s">
        <v>7920</v>
      </c>
      <c r="E347" s="8">
        <v>3750</v>
      </c>
      <c r="F347" s="9">
        <v>6269.61</v>
      </c>
      <c r="G347" s="8">
        <v>342</v>
      </c>
      <c r="H347" s="8">
        <v>881</v>
      </c>
      <c r="I347" s="9">
        <v>6269.61</v>
      </c>
      <c r="J347" s="10">
        <f t="shared" si="10"/>
        <v>1</v>
      </c>
      <c r="K347" s="8">
        <v>0</v>
      </c>
      <c r="L347" s="9">
        <v>637.22</v>
      </c>
      <c r="M347" s="8">
        <v>4</v>
      </c>
      <c r="N347" s="8">
        <v>449</v>
      </c>
      <c r="O347" s="8">
        <v>881</v>
      </c>
      <c r="P347" s="9">
        <v>6269.61</v>
      </c>
      <c r="Q347" s="10">
        <f t="shared" si="11"/>
        <v>1</v>
      </c>
      <c r="R347" s="8">
        <v>0</v>
      </c>
      <c r="S347" s="9">
        <v>745.56</v>
      </c>
      <c r="T347" s="8">
        <v>4</v>
      </c>
    </row>
    <row r="348" spans="1:20" x14ac:dyDescent="0.35">
      <c r="A348" t="s">
        <v>774</v>
      </c>
      <c r="B348" t="s">
        <v>775</v>
      </c>
      <c r="C348" t="s">
        <v>17</v>
      </c>
      <c r="D348" t="s">
        <v>7921</v>
      </c>
      <c r="E348" s="8">
        <v>1241</v>
      </c>
      <c r="F348" s="9">
        <v>7774.53</v>
      </c>
      <c r="G348" s="8">
        <v>148</v>
      </c>
      <c r="H348" s="8">
        <v>235</v>
      </c>
      <c r="I348" s="9">
        <v>7254.56</v>
      </c>
      <c r="J348" s="10">
        <f t="shared" si="10"/>
        <v>0.93311878660189118</v>
      </c>
      <c r="K348" s="8">
        <v>2</v>
      </c>
      <c r="L348" s="9">
        <v>999.07</v>
      </c>
      <c r="M348" s="8">
        <v>5</v>
      </c>
      <c r="N348" s="8">
        <v>120</v>
      </c>
      <c r="O348" s="8">
        <v>235</v>
      </c>
      <c r="P348" s="9">
        <v>7079.14</v>
      </c>
      <c r="Q348" s="10">
        <f t="shared" si="11"/>
        <v>0.91055536476159982</v>
      </c>
      <c r="R348" s="8">
        <v>2</v>
      </c>
      <c r="S348" s="9">
        <v>906.98</v>
      </c>
      <c r="T348" s="8">
        <v>4</v>
      </c>
    </row>
    <row r="349" spans="1:20" x14ac:dyDescent="0.35">
      <c r="A349" t="s">
        <v>776</v>
      </c>
      <c r="B349" t="s">
        <v>777</v>
      </c>
      <c r="C349" t="s">
        <v>17</v>
      </c>
      <c r="D349" t="s">
        <v>7921</v>
      </c>
      <c r="E349" s="8">
        <v>5041</v>
      </c>
      <c r="F349" s="9">
        <v>5755.79</v>
      </c>
      <c r="G349" s="8">
        <v>640</v>
      </c>
      <c r="H349" s="8">
        <v>1281</v>
      </c>
      <c r="I349" s="9">
        <v>5755.79</v>
      </c>
      <c r="J349" s="10">
        <f t="shared" si="10"/>
        <v>1</v>
      </c>
      <c r="K349" s="8">
        <v>0</v>
      </c>
      <c r="L349" s="9">
        <v>740.51</v>
      </c>
      <c r="M349" s="8">
        <v>4</v>
      </c>
      <c r="N349" s="8">
        <v>649</v>
      </c>
      <c r="O349" s="8">
        <v>1281</v>
      </c>
      <c r="P349" s="9">
        <v>5755.79</v>
      </c>
      <c r="Q349" s="10">
        <f t="shared" si="11"/>
        <v>1</v>
      </c>
      <c r="R349" s="8">
        <v>0</v>
      </c>
      <c r="S349" s="9">
        <v>746.68</v>
      </c>
      <c r="T349" s="8">
        <v>4</v>
      </c>
    </row>
    <row r="350" spans="1:20" x14ac:dyDescent="0.35">
      <c r="A350" t="s">
        <v>778</v>
      </c>
      <c r="B350" t="s">
        <v>779</v>
      </c>
      <c r="C350" t="s">
        <v>17</v>
      </c>
      <c r="D350" t="s">
        <v>7921</v>
      </c>
      <c r="E350" s="8">
        <v>3460</v>
      </c>
      <c r="F350" s="9">
        <v>2931.32</v>
      </c>
      <c r="G350" s="8">
        <v>761</v>
      </c>
      <c r="H350" s="8">
        <v>1725</v>
      </c>
      <c r="I350" s="9">
        <v>2931.32</v>
      </c>
      <c r="J350" s="10">
        <f t="shared" si="10"/>
        <v>1</v>
      </c>
      <c r="K350" s="8">
        <v>0</v>
      </c>
      <c r="L350" s="9">
        <v>724.61</v>
      </c>
      <c r="M350" s="8">
        <v>2</v>
      </c>
      <c r="N350" s="8">
        <v>873</v>
      </c>
      <c r="O350" s="8">
        <v>1725</v>
      </c>
      <c r="P350" s="9">
        <v>2931.32</v>
      </c>
      <c r="Q350" s="10">
        <f t="shared" si="11"/>
        <v>1</v>
      </c>
      <c r="R350" s="8">
        <v>0</v>
      </c>
      <c r="S350" s="9">
        <v>781.54</v>
      </c>
      <c r="T350" s="8">
        <v>2</v>
      </c>
    </row>
    <row r="351" spans="1:20" x14ac:dyDescent="0.35">
      <c r="A351" t="s">
        <v>780</v>
      </c>
      <c r="B351" t="s">
        <v>781</v>
      </c>
      <c r="C351" t="s">
        <v>17</v>
      </c>
      <c r="D351" t="s">
        <v>7921</v>
      </c>
      <c r="E351" s="8">
        <v>5066</v>
      </c>
      <c r="F351" s="9">
        <v>6461.29</v>
      </c>
      <c r="G351" s="8">
        <v>519</v>
      </c>
      <c r="H351" s="8">
        <v>1146</v>
      </c>
      <c r="I351" s="9">
        <v>6461.29</v>
      </c>
      <c r="J351" s="10">
        <f t="shared" si="10"/>
        <v>1</v>
      </c>
      <c r="K351" s="8">
        <v>0</v>
      </c>
      <c r="L351" s="9">
        <v>670.3</v>
      </c>
      <c r="M351" s="8">
        <v>4</v>
      </c>
      <c r="N351" s="8">
        <v>580</v>
      </c>
      <c r="O351" s="8">
        <v>1146</v>
      </c>
      <c r="P351" s="9">
        <v>6461.29</v>
      </c>
      <c r="Q351" s="10">
        <f t="shared" si="11"/>
        <v>1</v>
      </c>
      <c r="R351" s="8">
        <v>0</v>
      </c>
      <c r="S351" s="9">
        <v>716.98</v>
      </c>
      <c r="T351" s="8">
        <v>4</v>
      </c>
    </row>
    <row r="352" spans="1:20" x14ac:dyDescent="0.35">
      <c r="A352" t="s">
        <v>782</v>
      </c>
      <c r="B352" t="s">
        <v>783</v>
      </c>
      <c r="C352" t="s">
        <v>17</v>
      </c>
      <c r="D352" t="s">
        <v>7921</v>
      </c>
      <c r="E352" s="8">
        <v>1224</v>
      </c>
      <c r="F352" s="9">
        <v>3425.71</v>
      </c>
      <c r="G352" s="8">
        <v>243</v>
      </c>
      <c r="H352" s="8">
        <v>523</v>
      </c>
      <c r="I352" s="9">
        <v>3425.71</v>
      </c>
      <c r="J352" s="10">
        <f t="shared" si="10"/>
        <v>1</v>
      </c>
      <c r="K352" s="8">
        <v>0</v>
      </c>
      <c r="L352" s="9">
        <v>776.28</v>
      </c>
      <c r="M352" s="8">
        <v>2</v>
      </c>
      <c r="N352" s="8">
        <v>264</v>
      </c>
      <c r="O352" s="8">
        <v>523</v>
      </c>
      <c r="P352" s="9">
        <v>3425.71</v>
      </c>
      <c r="Q352" s="10">
        <f t="shared" si="11"/>
        <v>1</v>
      </c>
      <c r="R352" s="8">
        <v>0</v>
      </c>
      <c r="S352" s="9">
        <v>811.54</v>
      </c>
      <c r="T352" s="8">
        <v>2</v>
      </c>
    </row>
    <row r="353" spans="1:20" x14ac:dyDescent="0.35">
      <c r="A353" t="s">
        <v>784</v>
      </c>
      <c r="B353" t="s">
        <v>785</v>
      </c>
      <c r="C353" t="s">
        <v>17</v>
      </c>
      <c r="D353" t="s">
        <v>7920</v>
      </c>
      <c r="E353" s="8">
        <v>3065</v>
      </c>
      <c r="F353" s="9">
        <v>5146.17</v>
      </c>
      <c r="G353" s="8">
        <v>333</v>
      </c>
      <c r="H353" s="8">
        <v>868</v>
      </c>
      <c r="I353" s="9">
        <v>5146.17</v>
      </c>
      <c r="J353" s="10">
        <f t="shared" si="10"/>
        <v>1</v>
      </c>
      <c r="K353" s="8">
        <v>0</v>
      </c>
      <c r="L353" s="9">
        <v>670.35</v>
      </c>
      <c r="M353" s="8">
        <v>3</v>
      </c>
      <c r="N353" s="8">
        <v>438</v>
      </c>
      <c r="O353" s="8">
        <v>868</v>
      </c>
      <c r="P353" s="9">
        <v>5146.17</v>
      </c>
      <c r="Q353" s="10">
        <f t="shared" si="11"/>
        <v>1</v>
      </c>
      <c r="R353" s="8">
        <v>0</v>
      </c>
      <c r="S353" s="9">
        <v>776.12</v>
      </c>
      <c r="T353" s="8">
        <v>3</v>
      </c>
    </row>
    <row r="354" spans="1:20" x14ac:dyDescent="0.35">
      <c r="A354" t="s">
        <v>788</v>
      </c>
      <c r="B354" t="s">
        <v>789</v>
      </c>
      <c r="C354" t="s">
        <v>17</v>
      </c>
      <c r="D354" t="s">
        <v>7920</v>
      </c>
      <c r="E354" s="8">
        <v>3992</v>
      </c>
      <c r="F354" s="9">
        <v>6209.88</v>
      </c>
      <c r="G354" s="8">
        <v>298</v>
      </c>
      <c r="H354" s="8">
        <v>935</v>
      </c>
      <c r="I354" s="9">
        <v>6093.21</v>
      </c>
      <c r="J354" s="10">
        <f t="shared" si="10"/>
        <v>0.9812121973371466</v>
      </c>
      <c r="K354" s="8">
        <v>1</v>
      </c>
      <c r="L354" s="9">
        <v>563.91999999999996</v>
      </c>
      <c r="M354" s="8">
        <v>4</v>
      </c>
      <c r="N354" s="8">
        <v>471</v>
      </c>
      <c r="O354" s="8">
        <v>935</v>
      </c>
      <c r="P354" s="9">
        <v>6209.88</v>
      </c>
      <c r="Q354" s="10">
        <f t="shared" si="11"/>
        <v>1</v>
      </c>
      <c r="R354" s="8">
        <v>0</v>
      </c>
      <c r="S354" s="9">
        <v>721.54</v>
      </c>
      <c r="T354" s="8">
        <v>4</v>
      </c>
    </row>
    <row r="355" spans="1:20" x14ac:dyDescent="0.35">
      <c r="A355" t="s">
        <v>792</v>
      </c>
      <c r="B355" t="s">
        <v>793</v>
      </c>
      <c r="C355" t="s">
        <v>17</v>
      </c>
      <c r="D355" t="s">
        <v>7922</v>
      </c>
      <c r="E355" s="8">
        <v>1608</v>
      </c>
      <c r="F355" s="9">
        <v>8220.8700000000008</v>
      </c>
      <c r="G355" s="8">
        <v>323</v>
      </c>
      <c r="H355" s="8">
        <v>284</v>
      </c>
      <c r="I355" s="9">
        <v>7515.35</v>
      </c>
      <c r="J355" s="10">
        <f t="shared" si="10"/>
        <v>0.91417939950394544</v>
      </c>
      <c r="K355" s="8">
        <v>2</v>
      </c>
      <c r="L355" s="9">
        <v>1331.42</v>
      </c>
      <c r="M355" s="8">
        <v>4</v>
      </c>
      <c r="N355" s="8">
        <v>143</v>
      </c>
      <c r="O355" s="8">
        <v>284</v>
      </c>
      <c r="P355" s="9">
        <v>6589.99</v>
      </c>
      <c r="Q355" s="10">
        <f t="shared" si="11"/>
        <v>0.80161710378585227</v>
      </c>
      <c r="R355" s="8">
        <v>2</v>
      </c>
      <c r="S355" s="9">
        <v>773.39</v>
      </c>
      <c r="T355" s="8">
        <v>4</v>
      </c>
    </row>
    <row r="356" spans="1:20" x14ac:dyDescent="0.35">
      <c r="A356" t="s">
        <v>794</v>
      </c>
      <c r="B356" t="s">
        <v>795</v>
      </c>
      <c r="C356" t="s">
        <v>17</v>
      </c>
      <c r="D356" t="s">
        <v>7920</v>
      </c>
      <c r="E356" s="8">
        <v>280</v>
      </c>
      <c r="F356" s="9">
        <v>2860.43</v>
      </c>
      <c r="G356" s="8">
        <v>49</v>
      </c>
      <c r="H356" s="8">
        <v>142</v>
      </c>
      <c r="I356" s="9">
        <v>2860.43</v>
      </c>
      <c r="J356" s="10">
        <f t="shared" si="10"/>
        <v>1</v>
      </c>
      <c r="K356" s="8">
        <v>0</v>
      </c>
      <c r="L356" s="9">
        <v>722.9</v>
      </c>
      <c r="M356" s="8">
        <v>2</v>
      </c>
      <c r="N356" s="8">
        <v>72</v>
      </c>
      <c r="O356" s="8">
        <v>142</v>
      </c>
      <c r="P356" s="9">
        <v>2860.43</v>
      </c>
      <c r="Q356" s="10">
        <f t="shared" si="11"/>
        <v>1</v>
      </c>
      <c r="R356" s="8">
        <v>0</v>
      </c>
      <c r="S356" s="9">
        <v>863.88</v>
      </c>
      <c r="T356" s="8">
        <v>2</v>
      </c>
    </row>
    <row r="357" spans="1:20" x14ac:dyDescent="0.35">
      <c r="A357" t="s">
        <v>796</v>
      </c>
      <c r="B357" t="s">
        <v>797</v>
      </c>
      <c r="C357" t="s">
        <v>17</v>
      </c>
      <c r="D357" t="s">
        <v>7920</v>
      </c>
      <c r="E357" s="8">
        <v>1380</v>
      </c>
      <c r="F357" s="9">
        <v>3460.04</v>
      </c>
      <c r="G357" s="8">
        <v>184</v>
      </c>
      <c r="H357" s="8">
        <v>578</v>
      </c>
      <c r="I357" s="9">
        <v>3460.04</v>
      </c>
      <c r="J357" s="10">
        <f t="shared" si="10"/>
        <v>1</v>
      </c>
      <c r="K357" s="8">
        <v>0</v>
      </c>
      <c r="L357" s="9">
        <v>637.85</v>
      </c>
      <c r="M357" s="8">
        <v>2</v>
      </c>
      <c r="N357" s="8">
        <v>290</v>
      </c>
      <c r="O357" s="8">
        <v>578</v>
      </c>
      <c r="P357" s="9">
        <v>3460.04</v>
      </c>
      <c r="Q357" s="10">
        <f t="shared" si="11"/>
        <v>1</v>
      </c>
      <c r="R357" s="8">
        <v>0</v>
      </c>
      <c r="S357" s="9">
        <v>797.31</v>
      </c>
      <c r="T357" s="8">
        <v>2</v>
      </c>
    </row>
    <row r="358" spans="1:20" x14ac:dyDescent="0.35">
      <c r="A358" t="s">
        <v>798</v>
      </c>
      <c r="B358" t="s">
        <v>799</v>
      </c>
      <c r="C358" t="s">
        <v>17</v>
      </c>
      <c r="D358" t="s">
        <v>7922</v>
      </c>
      <c r="E358" s="8">
        <v>1836</v>
      </c>
      <c r="F358" s="9">
        <v>3648.97</v>
      </c>
      <c r="G358" s="8">
        <v>523</v>
      </c>
      <c r="H358" s="8">
        <v>730</v>
      </c>
      <c r="I358" s="9">
        <v>3648.97</v>
      </c>
      <c r="J358" s="10">
        <f t="shared" si="10"/>
        <v>1</v>
      </c>
      <c r="K358" s="8">
        <v>0</v>
      </c>
      <c r="L358" s="9">
        <v>972.16</v>
      </c>
      <c r="M358" s="8">
        <v>2</v>
      </c>
      <c r="N358" s="8">
        <v>366</v>
      </c>
      <c r="O358" s="8">
        <v>730</v>
      </c>
      <c r="P358" s="9">
        <v>3648.97</v>
      </c>
      <c r="Q358" s="10">
        <f t="shared" si="11"/>
        <v>1</v>
      </c>
      <c r="R358" s="8">
        <v>0</v>
      </c>
      <c r="S358" s="9">
        <v>784.95</v>
      </c>
      <c r="T358" s="8">
        <v>2</v>
      </c>
    </row>
    <row r="359" spans="1:20" x14ac:dyDescent="0.35">
      <c r="A359" t="s">
        <v>800</v>
      </c>
      <c r="B359" t="s">
        <v>801</v>
      </c>
      <c r="C359" t="s">
        <v>17</v>
      </c>
      <c r="D359" t="s">
        <v>7920</v>
      </c>
      <c r="E359" s="8">
        <v>69</v>
      </c>
      <c r="F359" s="9">
        <v>904.97</v>
      </c>
      <c r="G359" s="8">
        <v>42</v>
      </c>
      <c r="H359" s="8">
        <v>111</v>
      </c>
      <c r="I359" s="9">
        <v>904.97</v>
      </c>
      <c r="J359" s="10">
        <f t="shared" si="10"/>
        <v>1</v>
      </c>
      <c r="K359" s="8">
        <v>0</v>
      </c>
      <c r="L359" s="9">
        <v>607.08000000000004</v>
      </c>
      <c r="M359" s="8">
        <v>0</v>
      </c>
      <c r="N359" s="8">
        <v>56</v>
      </c>
      <c r="O359" s="8">
        <v>111</v>
      </c>
      <c r="P359" s="9">
        <v>904.97</v>
      </c>
      <c r="Q359" s="10">
        <f t="shared" si="11"/>
        <v>1</v>
      </c>
      <c r="R359" s="8">
        <v>0</v>
      </c>
      <c r="S359" s="9">
        <v>717.25</v>
      </c>
      <c r="T359" s="8">
        <v>0</v>
      </c>
    </row>
    <row r="360" spans="1:20" x14ac:dyDescent="0.35">
      <c r="A360" t="s">
        <v>802</v>
      </c>
      <c r="B360" t="s">
        <v>803</v>
      </c>
      <c r="C360" t="s">
        <v>17</v>
      </c>
      <c r="D360" t="s">
        <v>7921</v>
      </c>
      <c r="E360" s="8">
        <v>2443</v>
      </c>
      <c r="F360" s="9">
        <v>6910.65</v>
      </c>
      <c r="G360" s="8">
        <v>262</v>
      </c>
      <c r="H360" s="8">
        <v>512</v>
      </c>
      <c r="I360" s="9">
        <v>6395.82</v>
      </c>
      <c r="J360" s="10">
        <f t="shared" si="10"/>
        <v>0.92550194265373009</v>
      </c>
      <c r="K360" s="8">
        <v>2</v>
      </c>
      <c r="L360" s="9">
        <v>699.34</v>
      </c>
      <c r="M360" s="8">
        <v>4</v>
      </c>
      <c r="N360" s="8">
        <v>256</v>
      </c>
      <c r="O360" s="8">
        <v>512</v>
      </c>
      <c r="P360" s="9">
        <v>6378.84</v>
      </c>
      <c r="Q360" s="10">
        <f t="shared" si="11"/>
        <v>0.92304486553363296</v>
      </c>
      <c r="R360" s="8">
        <v>2</v>
      </c>
      <c r="S360" s="9">
        <v>693.19</v>
      </c>
      <c r="T360" s="8">
        <v>4</v>
      </c>
    </row>
    <row r="361" spans="1:20" x14ac:dyDescent="0.35">
      <c r="A361" t="s">
        <v>804</v>
      </c>
      <c r="B361" t="s">
        <v>805</v>
      </c>
      <c r="C361" t="s">
        <v>17</v>
      </c>
      <c r="D361" t="s">
        <v>7922</v>
      </c>
      <c r="E361" s="8">
        <v>287</v>
      </c>
      <c r="F361" s="9">
        <v>1800.98</v>
      </c>
      <c r="G361" s="8">
        <v>154</v>
      </c>
      <c r="H361" s="8">
        <v>231</v>
      </c>
      <c r="I361" s="9">
        <v>1800.98</v>
      </c>
      <c r="J361" s="10">
        <f t="shared" si="10"/>
        <v>1</v>
      </c>
      <c r="K361" s="8">
        <v>0</v>
      </c>
      <c r="L361" s="9">
        <v>1071.6400000000001</v>
      </c>
      <c r="M361" s="8">
        <v>1</v>
      </c>
      <c r="N361" s="8">
        <v>116</v>
      </c>
      <c r="O361" s="8">
        <v>231</v>
      </c>
      <c r="P361" s="9">
        <v>1800.98</v>
      </c>
      <c r="Q361" s="10">
        <f t="shared" si="11"/>
        <v>1</v>
      </c>
      <c r="R361" s="8">
        <v>0</v>
      </c>
      <c r="S361" s="9">
        <v>924.8</v>
      </c>
      <c r="T361" s="8">
        <v>1</v>
      </c>
    </row>
    <row r="362" spans="1:20" x14ac:dyDescent="0.35">
      <c r="A362" t="s">
        <v>806</v>
      </c>
      <c r="B362" t="s">
        <v>807</v>
      </c>
      <c r="C362" t="s">
        <v>17</v>
      </c>
      <c r="D362" t="s">
        <v>7920</v>
      </c>
      <c r="E362" s="8">
        <v>9701</v>
      </c>
      <c r="F362" s="9">
        <v>3906.96</v>
      </c>
      <c r="G362" s="8">
        <v>1116</v>
      </c>
      <c r="H362" s="8">
        <v>3585</v>
      </c>
      <c r="I362" s="9">
        <v>3906.96</v>
      </c>
      <c r="J362" s="10">
        <f t="shared" si="10"/>
        <v>1</v>
      </c>
      <c r="K362" s="8">
        <v>0</v>
      </c>
      <c r="L362" s="9">
        <v>589.33000000000004</v>
      </c>
      <c r="M362" s="8">
        <v>2</v>
      </c>
      <c r="N362" s="8">
        <v>1792</v>
      </c>
      <c r="O362" s="8">
        <v>3585</v>
      </c>
      <c r="P362" s="9">
        <v>3906.96</v>
      </c>
      <c r="Q362" s="10">
        <f t="shared" si="11"/>
        <v>1</v>
      </c>
      <c r="R362" s="8">
        <v>0</v>
      </c>
      <c r="S362" s="9">
        <v>752.68</v>
      </c>
      <c r="T362" s="8">
        <v>2</v>
      </c>
    </row>
    <row r="363" spans="1:20" x14ac:dyDescent="0.35">
      <c r="A363" t="s">
        <v>808</v>
      </c>
      <c r="B363" t="s">
        <v>809</v>
      </c>
      <c r="C363" t="s">
        <v>17</v>
      </c>
      <c r="D363" t="s">
        <v>7921</v>
      </c>
      <c r="E363" s="8">
        <v>36</v>
      </c>
      <c r="F363" s="9">
        <v>350.06</v>
      </c>
      <c r="G363" s="8">
        <v>65</v>
      </c>
      <c r="H363" s="8">
        <v>149</v>
      </c>
      <c r="I363" s="9">
        <v>350.06</v>
      </c>
      <c r="J363" s="10">
        <f t="shared" si="10"/>
        <v>1</v>
      </c>
      <c r="K363" s="8">
        <v>0</v>
      </c>
      <c r="L363" s="9">
        <v>906.63</v>
      </c>
      <c r="M363" s="8">
        <v>0</v>
      </c>
      <c r="N363" s="8">
        <v>74</v>
      </c>
      <c r="O363" s="8">
        <v>149</v>
      </c>
      <c r="P363" s="9">
        <v>350.06</v>
      </c>
      <c r="Q363" s="10">
        <f t="shared" si="11"/>
        <v>1</v>
      </c>
      <c r="R363" s="8">
        <v>0</v>
      </c>
      <c r="S363" s="9">
        <v>964.97</v>
      </c>
      <c r="T363" s="8">
        <v>0</v>
      </c>
    </row>
    <row r="364" spans="1:20" x14ac:dyDescent="0.35">
      <c r="A364" t="s">
        <v>810</v>
      </c>
      <c r="B364" t="s">
        <v>811</v>
      </c>
      <c r="C364" t="s">
        <v>17</v>
      </c>
      <c r="D364" t="s">
        <v>7920</v>
      </c>
      <c r="E364" s="8">
        <v>1360</v>
      </c>
      <c r="F364" s="9">
        <v>3411.32</v>
      </c>
      <c r="G364" s="8">
        <v>180</v>
      </c>
      <c r="H364" s="8">
        <v>572</v>
      </c>
      <c r="I364" s="9">
        <v>3265.84</v>
      </c>
      <c r="J364" s="10">
        <f t="shared" si="10"/>
        <v>0.95735375162693614</v>
      </c>
      <c r="K364" s="8">
        <v>2</v>
      </c>
      <c r="L364" s="9">
        <v>722.46</v>
      </c>
      <c r="M364" s="8">
        <v>2</v>
      </c>
      <c r="N364" s="8">
        <v>284</v>
      </c>
      <c r="O364" s="8">
        <v>572</v>
      </c>
      <c r="P364" s="9">
        <v>3411.32</v>
      </c>
      <c r="Q364" s="10">
        <f t="shared" si="11"/>
        <v>1</v>
      </c>
      <c r="R364" s="8">
        <v>0</v>
      </c>
      <c r="S364" s="9">
        <v>872.11</v>
      </c>
      <c r="T364" s="8">
        <v>2</v>
      </c>
    </row>
    <row r="365" spans="1:20" x14ac:dyDescent="0.35">
      <c r="A365" t="s">
        <v>812</v>
      </c>
      <c r="B365" t="s">
        <v>813</v>
      </c>
      <c r="C365" t="s">
        <v>17</v>
      </c>
      <c r="D365" t="s">
        <v>7921</v>
      </c>
      <c r="E365" s="8">
        <v>3927</v>
      </c>
      <c r="F365" s="9">
        <v>4802.8100000000004</v>
      </c>
      <c r="G365" s="8">
        <v>516</v>
      </c>
      <c r="H365" s="8">
        <v>1172</v>
      </c>
      <c r="I365" s="9">
        <v>4802.8100000000004</v>
      </c>
      <c r="J365" s="10">
        <f t="shared" si="10"/>
        <v>1</v>
      </c>
      <c r="K365" s="8">
        <v>0</v>
      </c>
      <c r="L365" s="9">
        <v>719.55</v>
      </c>
      <c r="M365" s="8">
        <v>3</v>
      </c>
      <c r="N365" s="8">
        <v>581</v>
      </c>
      <c r="O365" s="8">
        <v>1172</v>
      </c>
      <c r="P365" s="9">
        <v>4802.8100000000004</v>
      </c>
      <c r="Q365" s="10">
        <f t="shared" si="11"/>
        <v>1</v>
      </c>
      <c r="R365" s="8">
        <v>0</v>
      </c>
      <c r="S365" s="9">
        <v>767.98</v>
      </c>
      <c r="T365" s="8">
        <v>3</v>
      </c>
    </row>
    <row r="366" spans="1:20" x14ac:dyDescent="0.35">
      <c r="A366" t="s">
        <v>814</v>
      </c>
      <c r="B366" t="s">
        <v>815</v>
      </c>
      <c r="C366" t="s">
        <v>17</v>
      </c>
      <c r="D366" t="s">
        <v>7920</v>
      </c>
      <c r="E366" s="8">
        <v>1273</v>
      </c>
      <c r="F366" s="9">
        <v>5153.67</v>
      </c>
      <c r="G366" s="8">
        <v>138</v>
      </c>
      <c r="H366" s="8">
        <v>354</v>
      </c>
      <c r="I366" s="9">
        <v>4797.3999999999996</v>
      </c>
      <c r="J366" s="10">
        <f t="shared" si="10"/>
        <v>0.93087062229440376</v>
      </c>
      <c r="K366" s="8">
        <v>1</v>
      </c>
      <c r="L366" s="9">
        <v>611.87</v>
      </c>
      <c r="M366" s="8">
        <v>3</v>
      </c>
      <c r="N366" s="8">
        <v>176</v>
      </c>
      <c r="O366" s="8">
        <v>354</v>
      </c>
      <c r="P366" s="9">
        <v>4947.1899999999996</v>
      </c>
      <c r="Q366" s="10">
        <f t="shared" si="11"/>
        <v>0.95993534704395111</v>
      </c>
      <c r="R366" s="8">
        <v>1</v>
      </c>
      <c r="S366" s="9">
        <v>685.15</v>
      </c>
      <c r="T366" s="8">
        <v>3</v>
      </c>
    </row>
    <row r="367" spans="1:20" x14ac:dyDescent="0.35">
      <c r="A367" t="s">
        <v>816</v>
      </c>
      <c r="B367" t="s">
        <v>817</v>
      </c>
      <c r="C367" t="s">
        <v>17</v>
      </c>
      <c r="D367" t="s">
        <v>7922</v>
      </c>
      <c r="E367" s="8">
        <v>1558</v>
      </c>
      <c r="F367" s="9">
        <v>10165.459999999999</v>
      </c>
      <c r="G367" s="8">
        <v>162</v>
      </c>
      <c r="H367" s="8">
        <v>220</v>
      </c>
      <c r="I367" s="9">
        <v>9017.1200000000008</v>
      </c>
      <c r="J367" s="10">
        <f t="shared" si="10"/>
        <v>0.88703511695486492</v>
      </c>
      <c r="K367" s="8">
        <v>2</v>
      </c>
      <c r="L367" s="9">
        <v>894.78</v>
      </c>
      <c r="M367" s="8">
        <v>6</v>
      </c>
      <c r="N367" s="8">
        <v>109</v>
      </c>
      <c r="O367" s="8">
        <v>220</v>
      </c>
      <c r="P367" s="9">
        <v>8671.31</v>
      </c>
      <c r="Q367" s="10">
        <f t="shared" si="11"/>
        <v>0.85301698103184709</v>
      </c>
      <c r="R367" s="8">
        <v>2</v>
      </c>
      <c r="S367" s="9">
        <v>674.08</v>
      </c>
      <c r="T367" s="8">
        <v>6</v>
      </c>
    </row>
    <row r="368" spans="1:20" x14ac:dyDescent="0.35">
      <c r="A368" t="s">
        <v>818</v>
      </c>
      <c r="B368" t="s">
        <v>819</v>
      </c>
      <c r="C368" t="s">
        <v>17</v>
      </c>
      <c r="D368" t="s">
        <v>7920</v>
      </c>
      <c r="E368" s="8">
        <v>5325</v>
      </c>
      <c r="F368" s="9">
        <v>7018.9</v>
      </c>
      <c r="G368" s="8">
        <v>432</v>
      </c>
      <c r="H368" s="8">
        <v>1086</v>
      </c>
      <c r="I368" s="9">
        <v>7018.9</v>
      </c>
      <c r="J368" s="10">
        <f t="shared" si="10"/>
        <v>1</v>
      </c>
      <c r="K368" s="8">
        <v>0</v>
      </c>
      <c r="L368" s="9">
        <v>598.98</v>
      </c>
      <c r="M368" s="8">
        <v>5</v>
      </c>
      <c r="N368" s="8">
        <v>538</v>
      </c>
      <c r="O368" s="8">
        <v>1086</v>
      </c>
      <c r="P368" s="9">
        <v>7018.9</v>
      </c>
      <c r="Q368" s="10">
        <f t="shared" si="11"/>
        <v>1</v>
      </c>
      <c r="R368" s="8">
        <v>0</v>
      </c>
      <c r="S368" s="9">
        <v>682.81</v>
      </c>
      <c r="T368" s="8">
        <v>5</v>
      </c>
    </row>
    <row r="369" spans="1:20" x14ac:dyDescent="0.35">
      <c r="A369" t="s">
        <v>820</v>
      </c>
      <c r="B369" t="s">
        <v>821</v>
      </c>
      <c r="C369" t="s">
        <v>17</v>
      </c>
      <c r="D369" t="s">
        <v>7921</v>
      </c>
      <c r="E369" s="8">
        <v>1659</v>
      </c>
      <c r="F369" s="9">
        <v>2834.16</v>
      </c>
      <c r="G369" s="8">
        <v>355</v>
      </c>
      <c r="H369" s="8">
        <v>837</v>
      </c>
      <c r="I369" s="9">
        <v>2834.16</v>
      </c>
      <c r="J369" s="10">
        <f t="shared" si="10"/>
        <v>1</v>
      </c>
      <c r="K369" s="8">
        <v>0</v>
      </c>
      <c r="L369" s="9">
        <v>746.83</v>
      </c>
      <c r="M369" s="8">
        <v>2</v>
      </c>
      <c r="N369" s="8">
        <v>415</v>
      </c>
      <c r="O369" s="8">
        <v>837</v>
      </c>
      <c r="P369" s="9">
        <v>2834.16</v>
      </c>
      <c r="Q369" s="10">
        <f t="shared" si="11"/>
        <v>1</v>
      </c>
      <c r="R369" s="8">
        <v>0</v>
      </c>
      <c r="S369" s="9">
        <v>808.33</v>
      </c>
      <c r="T369" s="8">
        <v>2</v>
      </c>
    </row>
    <row r="370" spans="1:20" x14ac:dyDescent="0.35">
      <c r="A370" t="s">
        <v>822</v>
      </c>
      <c r="B370" t="s">
        <v>823</v>
      </c>
      <c r="C370" t="s">
        <v>17</v>
      </c>
      <c r="D370" t="s">
        <v>7922</v>
      </c>
      <c r="E370" s="8">
        <v>6298</v>
      </c>
      <c r="F370" s="9">
        <v>5465.89</v>
      </c>
      <c r="G370" s="8">
        <v>1176</v>
      </c>
      <c r="H370" s="8">
        <v>1646</v>
      </c>
      <c r="I370" s="9">
        <v>5465.89</v>
      </c>
      <c r="J370" s="10">
        <f t="shared" si="10"/>
        <v>1</v>
      </c>
      <c r="K370" s="8">
        <v>0</v>
      </c>
      <c r="L370" s="9">
        <v>770.39</v>
      </c>
      <c r="M370" s="8">
        <v>3</v>
      </c>
      <c r="N370" s="8">
        <v>814</v>
      </c>
      <c r="O370" s="8">
        <v>1646</v>
      </c>
      <c r="P370" s="9">
        <v>5337.44</v>
      </c>
      <c r="Q370" s="10">
        <f t="shared" si="11"/>
        <v>0.97649971001977709</v>
      </c>
      <c r="R370" s="8">
        <v>1</v>
      </c>
      <c r="S370" s="9">
        <v>625.04999999999995</v>
      </c>
      <c r="T370" s="8">
        <v>3</v>
      </c>
    </row>
    <row r="371" spans="1:20" x14ac:dyDescent="0.35">
      <c r="A371" t="s">
        <v>824</v>
      </c>
      <c r="B371" t="s">
        <v>825</v>
      </c>
      <c r="C371" t="s">
        <v>17</v>
      </c>
      <c r="D371" t="s">
        <v>7921</v>
      </c>
      <c r="E371" s="8">
        <v>2237</v>
      </c>
      <c r="F371" s="9">
        <v>3834.29</v>
      </c>
      <c r="G371" s="8">
        <v>339</v>
      </c>
      <c r="H371" s="8">
        <v>830</v>
      </c>
      <c r="I371" s="9">
        <v>3834.29</v>
      </c>
      <c r="J371" s="10">
        <f t="shared" si="10"/>
        <v>1</v>
      </c>
      <c r="K371" s="8">
        <v>0</v>
      </c>
      <c r="L371" s="9">
        <v>727.46</v>
      </c>
      <c r="M371" s="8">
        <v>2</v>
      </c>
      <c r="N371" s="8">
        <v>409</v>
      </c>
      <c r="O371" s="8">
        <v>830</v>
      </c>
      <c r="P371" s="9">
        <v>3834.29</v>
      </c>
      <c r="Q371" s="10">
        <f t="shared" si="11"/>
        <v>1</v>
      </c>
      <c r="R371" s="8">
        <v>0</v>
      </c>
      <c r="S371" s="9">
        <v>799.45</v>
      </c>
      <c r="T371" s="8">
        <v>2</v>
      </c>
    </row>
    <row r="372" spans="1:20" x14ac:dyDescent="0.35">
      <c r="A372" t="s">
        <v>826</v>
      </c>
      <c r="B372" t="s">
        <v>827</v>
      </c>
      <c r="C372" t="s">
        <v>17</v>
      </c>
      <c r="D372" t="s">
        <v>7920</v>
      </c>
      <c r="E372" s="8">
        <v>409</v>
      </c>
      <c r="F372" s="9">
        <v>357.35</v>
      </c>
      <c r="G372" s="8">
        <v>642</v>
      </c>
      <c r="H372" s="8">
        <v>1627</v>
      </c>
      <c r="I372" s="9">
        <v>357.35</v>
      </c>
      <c r="J372" s="10">
        <f t="shared" si="10"/>
        <v>1</v>
      </c>
      <c r="K372" s="8">
        <v>0</v>
      </c>
      <c r="L372" s="9">
        <v>847.9</v>
      </c>
      <c r="M372" s="8">
        <v>0</v>
      </c>
      <c r="N372" s="8">
        <v>800</v>
      </c>
      <c r="O372" s="8">
        <v>1627</v>
      </c>
      <c r="P372" s="9">
        <v>357.35</v>
      </c>
      <c r="Q372" s="10">
        <f t="shared" si="11"/>
        <v>1</v>
      </c>
      <c r="R372" s="8">
        <v>0</v>
      </c>
      <c r="S372" s="9">
        <v>931.26</v>
      </c>
      <c r="T372" s="8">
        <v>0</v>
      </c>
    </row>
    <row r="373" spans="1:20" x14ac:dyDescent="0.35">
      <c r="A373" t="s">
        <v>828</v>
      </c>
      <c r="B373" t="s">
        <v>829</v>
      </c>
      <c r="C373" t="s">
        <v>17</v>
      </c>
      <c r="D373" t="s">
        <v>7920</v>
      </c>
      <c r="E373" s="8">
        <v>3979</v>
      </c>
      <c r="F373" s="9">
        <v>5230.9399999999996</v>
      </c>
      <c r="G373" s="8">
        <v>391</v>
      </c>
      <c r="H373" s="8">
        <v>1081</v>
      </c>
      <c r="I373" s="9">
        <v>5230.9399999999996</v>
      </c>
      <c r="J373" s="10">
        <f t="shared" si="10"/>
        <v>1</v>
      </c>
      <c r="K373" s="8">
        <v>0</v>
      </c>
      <c r="L373" s="9">
        <v>646.24</v>
      </c>
      <c r="M373" s="8">
        <v>3</v>
      </c>
      <c r="N373" s="8">
        <v>532</v>
      </c>
      <c r="O373" s="8">
        <v>1081</v>
      </c>
      <c r="P373" s="9">
        <v>5230.9399999999996</v>
      </c>
      <c r="Q373" s="10">
        <f t="shared" si="11"/>
        <v>1</v>
      </c>
      <c r="R373" s="8">
        <v>0</v>
      </c>
      <c r="S373" s="9">
        <v>757.46</v>
      </c>
      <c r="T373" s="8">
        <v>3</v>
      </c>
    </row>
    <row r="374" spans="1:20" x14ac:dyDescent="0.35">
      <c r="A374" t="s">
        <v>830</v>
      </c>
      <c r="B374" t="s">
        <v>831</v>
      </c>
      <c r="C374" t="s">
        <v>17</v>
      </c>
      <c r="D374" t="s">
        <v>7920</v>
      </c>
      <c r="E374" s="8">
        <v>2209</v>
      </c>
      <c r="F374" s="9">
        <v>4617.7299999999996</v>
      </c>
      <c r="G374" s="8">
        <v>229</v>
      </c>
      <c r="H374" s="8">
        <v>680</v>
      </c>
      <c r="I374" s="9">
        <v>4617.7299999999996</v>
      </c>
      <c r="J374" s="10">
        <f t="shared" si="10"/>
        <v>1</v>
      </c>
      <c r="K374" s="8">
        <v>0</v>
      </c>
      <c r="L374" s="9">
        <v>645.70000000000005</v>
      </c>
      <c r="M374" s="8">
        <v>3</v>
      </c>
      <c r="N374" s="8">
        <v>334</v>
      </c>
      <c r="O374" s="8">
        <v>680</v>
      </c>
      <c r="P374" s="9">
        <v>4617.7299999999996</v>
      </c>
      <c r="Q374" s="10">
        <f t="shared" si="11"/>
        <v>1</v>
      </c>
      <c r="R374" s="8">
        <v>0</v>
      </c>
      <c r="S374" s="9">
        <v>778.65</v>
      </c>
      <c r="T374" s="8">
        <v>3</v>
      </c>
    </row>
    <row r="375" spans="1:20" x14ac:dyDescent="0.35">
      <c r="A375" t="s">
        <v>832</v>
      </c>
      <c r="B375" t="s">
        <v>833</v>
      </c>
      <c r="C375" t="s">
        <v>17</v>
      </c>
      <c r="D375" t="s">
        <v>7920</v>
      </c>
      <c r="E375" s="8">
        <v>622</v>
      </c>
      <c r="F375" s="9">
        <v>1882.27</v>
      </c>
      <c r="G375" s="8">
        <v>172</v>
      </c>
      <c r="H375" s="8">
        <v>470</v>
      </c>
      <c r="I375" s="9">
        <v>1882.27</v>
      </c>
      <c r="J375" s="10">
        <f t="shared" si="10"/>
        <v>1</v>
      </c>
      <c r="K375" s="8">
        <v>0</v>
      </c>
      <c r="L375" s="9">
        <v>729.23</v>
      </c>
      <c r="M375" s="8">
        <v>1</v>
      </c>
      <c r="N375" s="8">
        <v>231</v>
      </c>
      <c r="O375" s="8">
        <v>470</v>
      </c>
      <c r="P375" s="9">
        <v>1882.27</v>
      </c>
      <c r="Q375" s="10">
        <f t="shared" si="11"/>
        <v>1</v>
      </c>
      <c r="R375" s="8">
        <v>0</v>
      </c>
      <c r="S375" s="9">
        <v>836.35</v>
      </c>
      <c r="T375" s="8">
        <v>1</v>
      </c>
    </row>
    <row r="376" spans="1:20" x14ac:dyDescent="0.35">
      <c r="A376" t="s">
        <v>834</v>
      </c>
      <c r="B376" t="s">
        <v>835</v>
      </c>
      <c r="C376" t="s">
        <v>17</v>
      </c>
      <c r="D376" t="s">
        <v>7921</v>
      </c>
      <c r="E376" s="8">
        <v>5252</v>
      </c>
      <c r="F376" s="9">
        <v>6948.56</v>
      </c>
      <c r="G376" s="8">
        <v>440</v>
      </c>
      <c r="H376" s="8">
        <v>1072</v>
      </c>
      <c r="I376" s="9">
        <v>6948.56</v>
      </c>
      <c r="J376" s="10">
        <f t="shared" si="10"/>
        <v>1</v>
      </c>
      <c r="K376" s="8">
        <v>0</v>
      </c>
      <c r="L376" s="9">
        <v>622.11</v>
      </c>
      <c r="M376" s="8">
        <v>5</v>
      </c>
      <c r="N376" s="8">
        <v>526</v>
      </c>
      <c r="O376" s="8">
        <v>1072</v>
      </c>
      <c r="P376" s="9">
        <v>6948.56</v>
      </c>
      <c r="Q376" s="10">
        <f t="shared" si="11"/>
        <v>1</v>
      </c>
      <c r="R376" s="8">
        <v>0</v>
      </c>
      <c r="S376" s="9">
        <v>690.37</v>
      </c>
      <c r="T376" s="8">
        <v>5</v>
      </c>
    </row>
    <row r="377" spans="1:20" x14ac:dyDescent="0.35">
      <c r="A377" t="s">
        <v>836</v>
      </c>
      <c r="B377" t="s">
        <v>837</v>
      </c>
      <c r="C377" t="s">
        <v>17</v>
      </c>
      <c r="D377" t="s">
        <v>7921</v>
      </c>
      <c r="E377" s="8">
        <v>717</v>
      </c>
      <c r="F377" s="9">
        <v>4035.84</v>
      </c>
      <c r="G377" s="8">
        <v>131</v>
      </c>
      <c r="H377" s="8">
        <v>252</v>
      </c>
      <c r="I377" s="9">
        <v>4035.84</v>
      </c>
      <c r="J377" s="10">
        <f t="shared" si="10"/>
        <v>1</v>
      </c>
      <c r="K377" s="8">
        <v>0</v>
      </c>
      <c r="L377" s="9">
        <v>782.68</v>
      </c>
      <c r="M377" s="8">
        <v>3</v>
      </c>
      <c r="N377" s="8">
        <v>124</v>
      </c>
      <c r="O377" s="8">
        <v>252</v>
      </c>
      <c r="P377" s="9">
        <v>4035.84</v>
      </c>
      <c r="Q377" s="10">
        <f t="shared" si="11"/>
        <v>1</v>
      </c>
      <c r="R377" s="8">
        <v>0</v>
      </c>
      <c r="S377" s="9">
        <v>759.04</v>
      </c>
      <c r="T377" s="8">
        <v>3</v>
      </c>
    </row>
    <row r="378" spans="1:20" x14ac:dyDescent="0.35">
      <c r="A378" t="s">
        <v>838</v>
      </c>
      <c r="B378" t="s">
        <v>839</v>
      </c>
      <c r="C378" t="s">
        <v>17</v>
      </c>
      <c r="D378" t="s">
        <v>7921</v>
      </c>
      <c r="E378" s="8">
        <v>2809</v>
      </c>
      <c r="F378" s="9">
        <v>10858.67</v>
      </c>
      <c r="G378" s="8">
        <v>168</v>
      </c>
      <c r="H378" s="8">
        <v>366</v>
      </c>
      <c r="I378" s="9">
        <v>10193.780000000001</v>
      </c>
      <c r="J378" s="10">
        <f t="shared" si="10"/>
        <v>0.93876874423847489</v>
      </c>
      <c r="K378" s="8">
        <v>2</v>
      </c>
      <c r="L378" s="9">
        <v>552.94000000000005</v>
      </c>
      <c r="M378" s="8">
        <v>7</v>
      </c>
      <c r="N378" s="8">
        <v>179</v>
      </c>
      <c r="O378" s="8">
        <v>366</v>
      </c>
      <c r="P378" s="9">
        <v>10232.44</v>
      </c>
      <c r="Q378" s="10">
        <f t="shared" si="11"/>
        <v>0.94232903292944725</v>
      </c>
      <c r="R378" s="8">
        <v>2</v>
      </c>
      <c r="S378" s="9">
        <v>585.12</v>
      </c>
      <c r="T378" s="8">
        <v>7</v>
      </c>
    </row>
    <row r="379" spans="1:20" x14ac:dyDescent="0.35">
      <c r="A379" t="s">
        <v>840</v>
      </c>
      <c r="B379" t="s">
        <v>841</v>
      </c>
      <c r="C379" t="s">
        <v>17</v>
      </c>
      <c r="D379" t="s">
        <v>7921</v>
      </c>
      <c r="E379" s="8">
        <v>579</v>
      </c>
      <c r="F379" s="9">
        <v>1531.62</v>
      </c>
      <c r="G379" s="8">
        <v>265</v>
      </c>
      <c r="H379" s="8">
        <v>534</v>
      </c>
      <c r="I379" s="9">
        <v>1531.62</v>
      </c>
      <c r="J379" s="10">
        <f t="shared" si="10"/>
        <v>1</v>
      </c>
      <c r="K379" s="8">
        <v>0</v>
      </c>
      <c r="L379" s="9">
        <v>891.27</v>
      </c>
      <c r="M379" s="8">
        <v>1</v>
      </c>
      <c r="N379" s="8">
        <v>261</v>
      </c>
      <c r="O379" s="8">
        <v>534</v>
      </c>
      <c r="P379" s="9">
        <v>1531.62</v>
      </c>
      <c r="Q379" s="10">
        <f t="shared" si="11"/>
        <v>1</v>
      </c>
      <c r="R379" s="8">
        <v>0</v>
      </c>
      <c r="S379" s="9">
        <v>884.92</v>
      </c>
      <c r="T379" s="8">
        <v>1</v>
      </c>
    </row>
    <row r="380" spans="1:20" x14ac:dyDescent="0.35">
      <c r="A380" t="s">
        <v>842</v>
      </c>
      <c r="B380" t="s">
        <v>843</v>
      </c>
      <c r="C380" t="s">
        <v>17</v>
      </c>
      <c r="D380" t="s">
        <v>7922</v>
      </c>
      <c r="E380" s="8">
        <v>43</v>
      </c>
      <c r="F380" s="9">
        <v>9873.4599999999991</v>
      </c>
      <c r="G380" s="8">
        <v>6</v>
      </c>
      <c r="H380" s="8">
        <v>7</v>
      </c>
      <c r="I380" s="9">
        <v>9873.4599999999991</v>
      </c>
      <c r="J380" s="10">
        <f t="shared" si="10"/>
        <v>1</v>
      </c>
      <c r="K380" s="8">
        <v>0</v>
      </c>
      <c r="L380" s="9">
        <v>1139.47</v>
      </c>
      <c r="M380" s="8">
        <v>6</v>
      </c>
      <c r="N380" s="8">
        <v>3</v>
      </c>
      <c r="O380" s="8">
        <v>7</v>
      </c>
      <c r="P380" s="9">
        <v>8495.77</v>
      </c>
      <c r="Q380" s="10">
        <f t="shared" si="11"/>
        <v>0.86046532826385091</v>
      </c>
      <c r="R380" s="8">
        <v>4</v>
      </c>
      <c r="S380" s="9">
        <v>674.5</v>
      </c>
      <c r="T380" s="8">
        <v>5</v>
      </c>
    </row>
    <row r="381" spans="1:20" x14ac:dyDescent="0.35">
      <c r="A381" t="s">
        <v>844</v>
      </c>
      <c r="B381" t="s">
        <v>845</v>
      </c>
      <c r="C381" t="s">
        <v>17</v>
      </c>
      <c r="D381" t="s">
        <v>7921</v>
      </c>
      <c r="E381" s="8">
        <v>280</v>
      </c>
      <c r="F381" s="9">
        <v>1606.68</v>
      </c>
      <c r="G381" s="8">
        <v>107</v>
      </c>
      <c r="H381" s="8">
        <v>246</v>
      </c>
      <c r="I381" s="9">
        <v>1606.68</v>
      </c>
      <c r="J381" s="10">
        <f t="shared" si="10"/>
        <v>1</v>
      </c>
      <c r="K381" s="8">
        <v>0</v>
      </c>
      <c r="L381" s="9">
        <v>841.14</v>
      </c>
      <c r="M381" s="8">
        <v>1</v>
      </c>
      <c r="N381" s="8">
        <v>120</v>
      </c>
      <c r="O381" s="8">
        <v>246</v>
      </c>
      <c r="P381" s="9">
        <v>1606.68</v>
      </c>
      <c r="Q381" s="10">
        <f t="shared" si="11"/>
        <v>1</v>
      </c>
      <c r="R381" s="8">
        <v>0</v>
      </c>
      <c r="S381" s="9">
        <v>885.9</v>
      </c>
      <c r="T381" s="8">
        <v>1</v>
      </c>
    </row>
    <row r="382" spans="1:20" x14ac:dyDescent="0.35">
      <c r="A382" t="s">
        <v>846</v>
      </c>
      <c r="B382" t="s">
        <v>847</v>
      </c>
      <c r="C382" t="s">
        <v>17</v>
      </c>
      <c r="D382" t="s">
        <v>7921</v>
      </c>
      <c r="E382" s="8">
        <v>7093</v>
      </c>
      <c r="F382" s="9">
        <v>6487.48</v>
      </c>
      <c r="G382" s="8">
        <v>943</v>
      </c>
      <c r="H382" s="8">
        <v>1540</v>
      </c>
      <c r="I382" s="9">
        <v>6487.48</v>
      </c>
      <c r="J382" s="10">
        <f t="shared" si="10"/>
        <v>1</v>
      </c>
      <c r="K382" s="8">
        <v>0</v>
      </c>
      <c r="L382" s="9">
        <v>859.21</v>
      </c>
      <c r="M382" s="8">
        <v>4</v>
      </c>
      <c r="N382" s="8">
        <v>751</v>
      </c>
      <c r="O382" s="8">
        <v>1540</v>
      </c>
      <c r="P382" s="9">
        <v>6487.48</v>
      </c>
      <c r="Q382" s="10">
        <f t="shared" si="11"/>
        <v>1</v>
      </c>
      <c r="R382" s="8">
        <v>0</v>
      </c>
      <c r="S382" s="9">
        <v>753.84</v>
      </c>
      <c r="T382" s="8">
        <v>4</v>
      </c>
    </row>
    <row r="383" spans="1:20" x14ac:dyDescent="0.35">
      <c r="A383" t="s">
        <v>848</v>
      </c>
      <c r="B383" t="s">
        <v>849</v>
      </c>
      <c r="C383" t="s">
        <v>17</v>
      </c>
      <c r="D383" t="s">
        <v>7920</v>
      </c>
      <c r="E383" s="8">
        <v>1056</v>
      </c>
      <c r="F383" s="9">
        <v>3192.18</v>
      </c>
      <c r="G383" s="8">
        <v>179</v>
      </c>
      <c r="H383" s="8">
        <v>466</v>
      </c>
      <c r="I383" s="9">
        <v>3192.18</v>
      </c>
      <c r="J383" s="10">
        <f t="shared" si="10"/>
        <v>1</v>
      </c>
      <c r="K383" s="8">
        <v>0</v>
      </c>
      <c r="L383" s="9">
        <v>714.35</v>
      </c>
      <c r="M383" s="8">
        <v>2</v>
      </c>
      <c r="N383" s="8">
        <v>227</v>
      </c>
      <c r="O383" s="8">
        <v>466</v>
      </c>
      <c r="P383" s="9">
        <v>3192.18</v>
      </c>
      <c r="Q383" s="10">
        <f t="shared" si="11"/>
        <v>1</v>
      </c>
      <c r="R383" s="8">
        <v>0</v>
      </c>
      <c r="S383" s="9">
        <v>803.22</v>
      </c>
      <c r="T383" s="8">
        <v>2</v>
      </c>
    </row>
    <row r="384" spans="1:20" x14ac:dyDescent="0.35">
      <c r="A384" t="s">
        <v>850</v>
      </c>
      <c r="B384" t="s">
        <v>851</v>
      </c>
      <c r="C384" t="s">
        <v>17</v>
      </c>
      <c r="D384" t="s">
        <v>7921</v>
      </c>
      <c r="E384" s="8">
        <v>783</v>
      </c>
      <c r="F384" s="9">
        <v>3289.9</v>
      </c>
      <c r="G384" s="8">
        <v>155</v>
      </c>
      <c r="H384" s="8">
        <v>335</v>
      </c>
      <c r="I384" s="9">
        <v>3289.9</v>
      </c>
      <c r="J384" s="10">
        <f t="shared" si="10"/>
        <v>1</v>
      </c>
      <c r="K384" s="8">
        <v>0</v>
      </c>
      <c r="L384" s="9">
        <v>729.78</v>
      </c>
      <c r="M384" s="8">
        <v>2</v>
      </c>
      <c r="N384" s="8">
        <v>164</v>
      </c>
      <c r="O384" s="8">
        <v>335</v>
      </c>
      <c r="P384" s="9">
        <v>3289.9</v>
      </c>
      <c r="Q384" s="10">
        <f t="shared" si="11"/>
        <v>1</v>
      </c>
      <c r="R384" s="8">
        <v>0</v>
      </c>
      <c r="S384" s="9">
        <v>752.46</v>
      </c>
      <c r="T384" s="8">
        <v>2</v>
      </c>
    </row>
    <row r="385" spans="1:20" x14ac:dyDescent="0.35">
      <c r="A385" t="s">
        <v>852</v>
      </c>
      <c r="B385" t="s">
        <v>853</v>
      </c>
      <c r="C385" t="s">
        <v>17</v>
      </c>
      <c r="D385" t="s">
        <v>7922</v>
      </c>
      <c r="E385" s="8">
        <v>8400</v>
      </c>
      <c r="F385" s="9">
        <v>3203.61</v>
      </c>
      <c r="G385" s="8">
        <v>2640</v>
      </c>
      <c r="H385" s="8">
        <v>3687</v>
      </c>
      <c r="I385" s="9">
        <v>3203.61</v>
      </c>
      <c r="J385" s="10">
        <f t="shared" si="10"/>
        <v>1</v>
      </c>
      <c r="K385" s="8">
        <v>0</v>
      </c>
      <c r="L385" s="9">
        <v>1018.5</v>
      </c>
      <c r="M385" s="8">
        <v>2</v>
      </c>
      <c r="N385" s="8">
        <v>1795</v>
      </c>
      <c r="O385" s="8">
        <v>3687</v>
      </c>
      <c r="P385" s="9">
        <v>3203.61</v>
      </c>
      <c r="Q385" s="10">
        <f t="shared" si="11"/>
        <v>1</v>
      </c>
      <c r="R385" s="8">
        <v>0</v>
      </c>
      <c r="S385" s="9">
        <v>825.14</v>
      </c>
      <c r="T385" s="8">
        <v>2</v>
      </c>
    </row>
    <row r="386" spans="1:20" x14ac:dyDescent="0.35">
      <c r="A386" t="s">
        <v>854</v>
      </c>
      <c r="B386" t="s">
        <v>855</v>
      </c>
      <c r="C386" t="s">
        <v>17</v>
      </c>
      <c r="D386" t="s">
        <v>7921</v>
      </c>
      <c r="E386" s="8">
        <v>1966</v>
      </c>
      <c r="F386" s="9">
        <v>3567.18</v>
      </c>
      <c r="G386" s="8">
        <v>469</v>
      </c>
      <c r="H386" s="8">
        <v>775</v>
      </c>
      <c r="I386" s="9">
        <v>3567.18</v>
      </c>
      <c r="J386" s="10">
        <f t="shared" si="10"/>
        <v>1</v>
      </c>
      <c r="K386" s="8">
        <v>0</v>
      </c>
      <c r="L386" s="9">
        <v>873.7</v>
      </c>
      <c r="M386" s="8">
        <v>2</v>
      </c>
      <c r="N386" s="8">
        <v>378</v>
      </c>
      <c r="O386" s="8">
        <v>775</v>
      </c>
      <c r="P386" s="9">
        <v>3567.18</v>
      </c>
      <c r="Q386" s="10">
        <f t="shared" si="11"/>
        <v>1</v>
      </c>
      <c r="R386" s="8">
        <v>0</v>
      </c>
      <c r="S386" s="9">
        <v>774.63</v>
      </c>
      <c r="T386" s="8">
        <v>2</v>
      </c>
    </row>
    <row r="387" spans="1:20" x14ac:dyDescent="0.35">
      <c r="A387" t="s">
        <v>856</v>
      </c>
      <c r="B387" t="s">
        <v>857</v>
      </c>
      <c r="C387" t="s">
        <v>17</v>
      </c>
      <c r="D387" t="s">
        <v>7920</v>
      </c>
      <c r="E387" s="8">
        <v>3152</v>
      </c>
      <c r="F387" s="9">
        <v>5279.56</v>
      </c>
      <c r="G387" s="8">
        <v>298</v>
      </c>
      <c r="H387" s="8">
        <v>838</v>
      </c>
      <c r="I387" s="9">
        <v>5230.99</v>
      </c>
      <c r="J387" s="10">
        <f t="shared" si="10"/>
        <v>0.99080036972778018</v>
      </c>
      <c r="K387" s="8">
        <v>1</v>
      </c>
      <c r="L387" s="9">
        <v>599.88</v>
      </c>
      <c r="M387" s="8">
        <v>3</v>
      </c>
      <c r="N387" s="8">
        <v>408</v>
      </c>
      <c r="O387" s="8">
        <v>838</v>
      </c>
      <c r="P387" s="9">
        <v>5279.56</v>
      </c>
      <c r="Q387" s="10">
        <f t="shared" si="11"/>
        <v>1</v>
      </c>
      <c r="R387" s="8">
        <v>0</v>
      </c>
      <c r="S387" s="9">
        <v>685.74</v>
      </c>
      <c r="T387" s="8">
        <v>3</v>
      </c>
    </row>
    <row r="388" spans="1:20" x14ac:dyDescent="0.35">
      <c r="A388" t="s">
        <v>858</v>
      </c>
      <c r="B388" t="s">
        <v>859</v>
      </c>
      <c r="C388" t="s">
        <v>17</v>
      </c>
      <c r="D388" t="s">
        <v>7922</v>
      </c>
      <c r="E388" s="8">
        <v>4438</v>
      </c>
      <c r="F388" s="9">
        <v>16845.990000000002</v>
      </c>
      <c r="G388" s="8">
        <v>240</v>
      </c>
      <c r="H388" s="8">
        <v>370</v>
      </c>
      <c r="I388" s="9">
        <v>14982.23</v>
      </c>
      <c r="J388" s="10">
        <f t="shared" si="10"/>
        <v>0.88936476870756764</v>
      </c>
      <c r="K388" s="8">
        <v>2</v>
      </c>
      <c r="L388" s="9">
        <v>568</v>
      </c>
      <c r="M388" s="8">
        <v>10</v>
      </c>
      <c r="N388" s="8">
        <v>180</v>
      </c>
      <c r="O388" s="8">
        <v>370</v>
      </c>
      <c r="P388" s="9">
        <v>14754.48</v>
      </c>
      <c r="Q388" s="10">
        <f t="shared" si="11"/>
        <v>0.87584523082347776</v>
      </c>
      <c r="R388" s="8">
        <v>2</v>
      </c>
      <c r="S388" s="9">
        <v>466.46</v>
      </c>
      <c r="T388" s="8">
        <v>10</v>
      </c>
    </row>
    <row r="389" spans="1:20" x14ac:dyDescent="0.35">
      <c r="A389" t="s">
        <v>860</v>
      </c>
      <c r="B389" t="s">
        <v>861</v>
      </c>
      <c r="C389" t="s">
        <v>17</v>
      </c>
      <c r="D389" t="s">
        <v>7921</v>
      </c>
      <c r="E389" s="8">
        <v>619</v>
      </c>
      <c r="F389" s="9">
        <v>2489.92</v>
      </c>
      <c r="G389" s="8">
        <v>144</v>
      </c>
      <c r="H389" s="8">
        <v>349</v>
      </c>
      <c r="I389" s="9">
        <v>2489.92</v>
      </c>
      <c r="J389" s="10">
        <f t="shared" ref="J389:J452" si="12">IF(F389&gt;0,I389/F389,1)</f>
        <v>1</v>
      </c>
      <c r="K389" s="8">
        <v>0</v>
      </c>
      <c r="L389" s="9">
        <v>745.37</v>
      </c>
      <c r="M389" s="8">
        <v>1</v>
      </c>
      <c r="N389" s="8">
        <v>170</v>
      </c>
      <c r="O389" s="8">
        <v>349</v>
      </c>
      <c r="P389" s="9">
        <v>2489.92</v>
      </c>
      <c r="Q389" s="10">
        <f t="shared" ref="Q389:Q452" si="13">IF(F389&gt;0,P389/F389,1)</f>
        <v>1</v>
      </c>
      <c r="R389" s="8">
        <v>0</v>
      </c>
      <c r="S389" s="9">
        <v>805.7</v>
      </c>
      <c r="T389" s="8">
        <v>1</v>
      </c>
    </row>
    <row r="390" spans="1:20" x14ac:dyDescent="0.35">
      <c r="A390" t="s">
        <v>864</v>
      </c>
      <c r="B390" t="s">
        <v>865</v>
      </c>
      <c r="C390" t="s">
        <v>17</v>
      </c>
      <c r="D390" t="s">
        <v>7920</v>
      </c>
      <c r="E390" s="8">
        <v>2692</v>
      </c>
      <c r="F390" s="9">
        <v>6518.39</v>
      </c>
      <c r="G390" s="8">
        <v>205</v>
      </c>
      <c r="H390" s="8">
        <v>579</v>
      </c>
      <c r="I390" s="9">
        <v>6254.46</v>
      </c>
      <c r="J390" s="10">
        <f t="shared" si="12"/>
        <v>0.95950994033802817</v>
      </c>
      <c r="K390" s="8">
        <v>2</v>
      </c>
      <c r="L390" s="9">
        <v>593.09</v>
      </c>
      <c r="M390" s="8">
        <v>4</v>
      </c>
      <c r="N390" s="8">
        <v>281</v>
      </c>
      <c r="O390" s="8">
        <v>579</v>
      </c>
      <c r="P390" s="9">
        <v>6438.48</v>
      </c>
      <c r="Q390" s="10">
        <f t="shared" si="13"/>
        <v>0.98774083784492783</v>
      </c>
      <c r="R390" s="8">
        <v>1</v>
      </c>
      <c r="S390" s="9">
        <v>692.43</v>
      </c>
      <c r="T390" s="8">
        <v>4</v>
      </c>
    </row>
    <row r="391" spans="1:20" x14ac:dyDescent="0.35">
      <c r="A391" t="s">
        <v>868</v>
      </c>
      <c r="B391" t="s">
        <v>869</v>
      </c>
      <c r="C391" t="s">
        <v>17</v>
      </c>
      <c r="D391" t="s">
        <v>7922</v>
      </c>
      <c r="E391" s="8">
        <v>1110</v>
      </c>
      <c r="F391" s="9">
        <v>4389.3500000000004</v>
      </c>
      <c r="G391" s="8">
        <v>233</v>
      </c>
      <c r="H391" s="8">
        <v>353</v>
      </c>
      <c r="I391" s="9">
        <v>4389.3500000000004</v>
      </c>
      <c r="J391" s="10">
        <f t="shared" si="12"/>
        <v>1</v>
      </c>
      <c r="K391" s="8">
        <v>0</v>
      </c>
      <c r="L391" s="9">
        <v>897.3</v>
      </c>
      <c r="M391" s="8">
        <v>3</v>
      </c>
      <c r="N391" s="8">
        <v>171</v>
      </c>
      <c r="O391" s="8">
        <v>353</v>
      </c>
      <c r="P391" s="9">
        <v>4389.3500000000004</v>
      </c>
      <c r="Q391" s="10">
        <f t="shared" si="13"/>
        <v>1</v>
      </c>
      <c r="R391" s="8">
        <v>0</v>
      </c>
      <c r="S391" s="9">
        <v>747.82</v>
      </c>
      <c r="T391" s="8">
        <v>3</v>
      </c>
    </row>
    <row r="392" spans="1:20" x14ac:dyDescent="0.35">
      <c r="A392" t="s">
        <v>870</v>
      </c>
      <c r="B392" t="s">
        <v>871</v>
      </c>
      <c r="C392" t="s">
        <v>17</v>
      </c>
      <c r="D392" t="s">
        <v>7920</v>
      </c>
      <c r="E392" s="8">
        <v>922</v>
      </c>
      <c r="F392" s="9">
        <v>1139.22</v>
      </c>
      <c r="G392" s="8">
        <v>363</v>
      </c>
      <c r="H392" s="8">
        <v>1129</v>
      </c>
      <c r="I392" s="9">
        <v>1139.22</v>
      </c>
      <c r="J392" s="10">
        <f t="shared" si="12"/>
        <v>1</v>
      </c>
      <c r="K392" s="8">
        <v>0</v>
      </c>
      <c r="L392" s="9">
        <v>440.52</v>
      </c>
      <c r="M392" s="8">
        <v>0</v>
      </c>
      <c r="N392" s="8">
        <v>545</v>
      </c>
      <c r="O392" s="8">
        <v>1129</v>
      </c>
      <c r="P392" s="9">
        <v>1139.22</v>
      </c>
      <c r="Q392" s="10">
        <f t="shared" si="13"/>
        <v>1</v>
      </c>
      <c r="R392" s="8">
        <v>0</v>
      </c>
      <c r="S392" s="9">
        <v>575.45000000000005</v>
      </c>
      <c r="T392" s="8">
        <v>0</v>
      </c>
    </row>
    <row r="393" spans="1:20" x14ac:dyDescent="0.35">
      <c r="A393" t="s">
        <v>872</v>
      </c>
      <c r="B393" t="s">
        <v>873</v>
      </c>
      <c r="C393" t="s">
        <v>17</v>
      </c>
      <c r="D393" t="s">
        <v>7920</v>
      </c>
      <c r="E393" s="8">
        <v>3357</v>
      </c>
      <c r="F393" s="9">
        <v>4812.66</v>
      </c>
      <c r="G393" s="8">
        <v>350</v>
      </c>
      <c r="H393" s="8">
        <v>973</v>
      </c>
      <c r="I393" s="9">
        <v>4812.66</v>
      </c>
      <c r="J393" s="10">
        <f t="shared" si="12"/>
        <v>1</v>
      </c>
      <c r="K393" s="8">
        <v>0</v>
      </c>
      <c r="L393" s="9">
        <v>631.87</v>
      </c>
      <c r="M393" s="8">
        <v>3</v>
      </c>
      <c r="N393" s="8">
        <v>470</v>
      </c>
      <c r="O393" s="8">
        <v>973</v>
      </c>
      <c r="P393" s="9">
        <v>4812.66</v>
      </c>
      <c r="Q393" s="10">
        <f t="shared" si="13"/>
        <v>1</v>
      </c>
      <c r="R393" s="8">
        <v>0</v>
      </c>
      <c r="S393" s="9">
        <v>734.23</v>
      </c>
      <c r="T393" s="8">
        <v>3</v>
      </c>
    </row>
    <row r="394" spans="1:20" x14ac:dyDescent="0.35">
      <c r="A394" t="s">
        <v>876</v>
      </c>
      <c r="B394" t="s">
        <v>877</v>
      </c>
      <c r="C394" t="s">
        <v>17</v>
      </c>
      <c r="D394" t="s">
        <v>7921</v>
      </c>
      <c r="E394" s="8">
        <v>4779</v>
      </c>
      <c r="F394" s="9">
        <v>8216.66</v>
      </c>
      <c r="G394" s="8">
        <v>508</v>
      </c>
      <c r="H394" s="8">
        <v>811</v>
      </c>
      <c r="I394" s="9">
        <v>7451.56</v>
      </c>
      <c r="J394" s="10">
        <f t="shared" si="12"/>
        <v>0.90688430578848345</v>
      </c>
      <c r="K394" s="8">
        <v>2</v>
      </c>
      <c r="L394" s="9">
        <v>904.88</v>
      </c>
      <c r="M394" s="8">
        <v>5</v>
      </c>
      <c r="N394" s="8">
        <v>391</v>
      </c>
      <c r="O394" s="8">
        <v>811</v>
      </c>
      <c r="P394" s="9">
        <v>7250.4</v>
      </c>
      <c r="Q394" s="10">
        <f t="shared" si="13"/>
        <v>0.88240233866315509</v>
      </c>
      <c r="R394" s="8">
        <v>3</v>
      </c>
      <c r="S394" s="9">
        <v>803.79</v>
      </c>
      <c r="T394" s="8">
        <v>5</v>
      </c>
    </row>
    <row r="395" spans="1:20" x14ac:dyDescent="0.35">
      <c r="A395" t="s">
        <v>878</v>
      </c>
      <c r="B395" t="s">
        <v>879</v>
      </c>
      <c r="C395" t="s">
        <v>17</v>
      </c>
      <c r="D395" t="s">
        <v>7920</v>
      </c>
      <c r="E395" s="8">
        <v>4027</v>
      </c>
      <c r="F395" s="9">
        <v>8124.78</v>
      </c>
      <c r="G395" s="8">
        <v>256</v>
      </c>
      <c r="H395" s="8">
        <v>691</v>
      </c>
      <c r="I395" s="9">
        <v>8052.14</v>
      </c>
      <c r="J395" s="10">
        <f t="shared" si="12"/>
        <v>0.99105945022511388</v>
      </c>
      <c r="K395" s="8">
        <v>1</v>
      </c>
      <c r="L395" s="9">
        <v>553.45000000000005</v>
      </c>
      <c r="M395" s="8">
        <v>5</v>
      </c>
      <c r="N395" s="8">
        <v>334</v>
      </c>
      <c r="O395" s="8">
        <v>691</v>
      </c>
      <c r="P395" s="9">
        <v>8124.78</v>
      </c>
      <c r="Q395" s="10">
        <f t="shared" si="13"/>
        <v>1</v>
      </c>
      <c r="R395" s="8">
        <v>0</v>
      </c>
      <c r="S395" s="9">
        <v>643.33000000000004</v>
      </c>
      <c r="T395" s="8">
        <v>5</v>
      </c>
    </row>
    <row r="396" spans="1:20" x14ac:dyDescent="0.35">
      <c r="A396" t="s">
        <v>880</v>
      </c>
      <c r="B396" t="s">
        <v>881</v>
      </c>
      <c r="C396" t="s">
        <v>17</v>
      </c>
      <c r="D396" t="s">
        <v>7921</v>
      </c>
      <c r="E396" s="8">
        <v>1407</v>
      </c>
      <c r="F396" s="9">
        <v>3951.58</v>
      </c>
      <c r="G396" s="8">
        <v>202</v>
      </c>
      <c r="H396" s="8">
        <v>496</v>
      </c>
      <c r="I396" s="9">
        <v>3951.58</v>
      </c>
      <c r="J396" s="10">
        <f t="shared" si="12"/>
        <v>1</v>
      </c>
      <c r="K396" s="8">
        <v>0</v>
      </c>
      <c r="L396" s="9">
        <v>654</v>
      </c>
      <c r="M396" s="8">
        <v>2</v>
      </c>
      <c r="N396" s="8">
        <v>239</v>
      </c>
      <c r="O396" s="8">
        <v>496</v>
      </c>
      <c r="P396" s="9">
        <v>3951.58</v>
      </c>
      <c r="Q396" s="10">
        <f t="shared" si="13"/>
        <v>1</v>
      </c>
      <c r="R396" s="8">
        <v>0</v>
      </c>
      <c r="S396" s="9">
        <v>718.03</v>
      </c>
      <c r="T396" s="8">
        <v>2</v>
      </c>
    </row>
    <row r="397" spans="1:20" x14ac:dyDescent="0.35">
      <c r="A397" t="s">
        <v>882</v>
      </c>
      <c r="B397" t="s">
        <v>883</v>
      </c>
      <c r="C397" t="s">
        <v>17</v>
      </c>
      <c r="D397" t="s">
        <v>7922</v>
      </c>
      <c r="E397" s="8">
        <v>86</v>
      </c>
      <c r="F397" s="9">
        <v>279.63</v>
      </c>
      <c r="G397" s="8">
        <v>278</v>
      </c>
      <c r="H397" s="8">
        <v>429</v>
      </c>
      <c r="I397" s="9">
        <v>279.63</v>
      </c>
      <c r="J397" s="10">
        <f t="shared" si="12"/>
        <v>1</v>
      </c>
      <c r="K397" s="8">
        <v>0</v>
      </c>
      <c r="L397" s="9">
        <v>1137.97</v>
      </c>
      <c r="M397" s="8">
        <v>0</v>
      </c>
      <c r="N397" s="8">
        <v>207</v>
      </c>
      <c r="O397" s="8">
        <v>429</v>
      </c>
      <c r="P397" s="9">
        <v>279.63</v>
      </c>
      <c r="Q397" s="10">
        <f t="shared" si="13"/>
        <v>1</v>
      </c>
      <c r="R397" s="8">
        <v>0</v>
      </c>
      <c r="S397" s="9">
        <v>999.46</v>
      </c>
      <c r="T397" s="8">
        <v>0</v>
      </c>
    </row>
    <row r="398" spans="1:20" x14ac:dyDescent="0.35">
      <c r="A398" t="s">
        <v>884</v>
      </c>
      <c r="B398" t="s">
        <v>885</v>
      </c>
      <c r="C398" t="s">
        <v>17</v>
      </c>
      <c r="D398" t="s">
        <v>7920</v>
      </c>
      <c r="E398" s="8">
        <v>3697</v>
      </c>
      <c r="F398" s="9">
        <v>2944.79</v>
      </c>
      <c r="G398" s="8">
        <v>554</v>
      </c>
      <c r="H398" s="8">
        <v>1748</v>
      </c>
      <c r="I398" s="9">
        <v>2944.79</v>
      </c>
      <c r="J398" s="10">
        <f t="shared" si="12"/>
        <v>1</v>
      </c>
      <c r="K398" s="8">
        <v>0</v>
      </c>
      <c r="L398" s="9">
        <v>657.42</v>
      </c>
      <c r="M398" s="8">
        <v>2</v>
      </c>
      <c r="N398" s="8">
        <v>842</v>
      </c>
      <c r="O398" s="8">
        <v>1748</v>
      </c>
      <c r="P398" s="9">
        <v>2944.79</v>
      </c>
      <c r="Q398" s="10">
        <f t="shared" si="13"/>
        <v>1</v>
      </c>
      <c r="R398" s="8">
        <v>0</v>
      </c>
      <c r="S398" s="9">
        <v>795.54</v>
      </c>
      <c r="T398" s="8">
        <v>2</v>
      </c>
    </row>
    <row r="399" spans="1:20" x14ac:dyDescent="0.35">
      <c r="A399" t="s">
        <v>886</v>
      </c>
      <c r="B399" t="s">
        <v>887</v>
      </c>
      <c r="C399" t="s">
        <v>17</v>
      </c>
      <c r="D399" t="s">
        <v>7920</v>
      </c>
      <c r="E399" s="8">
        <v>1573</v>
      </c>
      <c r="F399" s="9">
        <v>2556.9899999999998</v>
      </c>
      <c r="G399" s="8">
        <v>330</v>
      </c>
      <c r="H399" s="8">
        <v>854</v>
      </c>
      <c r="I399" s="9">
        <v>2556.9899999999998</v>
      </c>
      <c r="J399" s="10">
        <f t="shared" si="12"/>
        <v>1</v>
      </c>
      <c r="K399" s="8">
        <v>0</v>
      </c>
      <c r="L399" s="9">
        <v>624.98</v>
      </c>
      <c r="M399" s="8">
        <v>2</v>
      </c>
      <c r="N399" s="8">
        <v>410</v>
      </c>
      <c r="O399" s="8">
        <v>854</v>
      </c>
      <c r="P399" s="9">
        <v>2556.9899999999998</v>
      </c>
      <c r="Q399" s="10">
        <f t="shared" si="13"/>
        <v>1</v>
      </c>
      <c r="R399" s="8">
        <v>0</v>
      </c>
      <c r="S399" s="9">
        <v>703.01</v>
      </c>
      <c r="T399" s="8">
        <v>2</v>
      </c>
    </row>
    <row r="400" spans="1:20" x14ac:dyDescent="0.35">
      <c r="A400" t="s">
        <v>888</v>
      </c>
      <c r="B400" t="s">
        <v>889</v>
      </c>
      <c r="C400" t="s">
        <v>17</v>
      </c>
      <c r="D400" t="s">
        <v>7922</v>
      </c>
      <c r="E400" s="8">
        <v>1942</v>
      </c>
      <c r="F400" s="9">
        <v>3767.54</v>
      </c>
      <c r="G400" s="8">
        <v>621</v>
      </c>
      <c r="H400" s="8">
        <v>716</v>
      </c>
      <c r="I400" s="9">
        <v>3767.54</v>
      </c>
      <c r="J400" s="10">
        <f t="shared" si="12"/>
        <v>1</v>
      </c>
      <c r="K400" s="8">
        <v>0</v>
      </c>
      <c r="L400" s="9">
        <v>949.67</v>
      </c>
      <c r="M400" s="8">
        <v>2</v>
      </c>
      <c r="N400" s="8">
        <v>344</v>
      </c>
      <c r="O400" s="8">
        <v>716</v>
      </c>
      <c r="P400" s="9">
        <v>3482.35</v>
      </c>
      <c r="Q400" s="10">
        <f t="shared" si="13"/>
        <v>0.92430339160300889</v>
      </c>
      <c r="R400" s="8">
        <v>2</v>
      </c>
      <c r="S400" s="9">
        <v>719.51</v>
      </c>
      <c r="T400" s="8">
        <v>2</v>
      </c>
    </row>
    <row r="401" spans="1:20" x14ac:dyDescent="0.35">
      <c r="A401" t="s">
        <v>890</v>
      </c>
      <c r="B401" t="s">
        <v>891</v>
      </c>
      <c r="C401" t="s">
        <v>17</v>
      </c>
      <c r="D401" t="s">
        <v>7920</v>
      </c>
      <c r="E401" s="8">
        <v>1054</v>
      </c>
      <c r="F401" s="9">
        <v>1797.57</v>
      </c>
      <c r="G401" s="8">
        <v>286</v>
      </c>
      <c r="H401" s="8">
        <v>814</v>
      </c>
      <c r="I401" s="9">
        <v>1797.57</v>
      </c>
      <c r="J401" s="10">
        <f t="shared" si="12"/>
        <v>1</v>
      </c>
      <c r="K401" s="8">
        <v>0</v>
      </c>
      <c r="L401" s="9">
        <v>763.24</v>
      </c>
      <c r="M401" s="8">
        <v>1</v>
      </c>
      <c r="N401" s="8">
        <v>391</v>
      </c>
      <c r="O401" s="8">
        <v>814</v>
      </c>
      <c r="P401" s="9">
        <v>1797.57</v>
      </c>
      <c r="Q401" s="10">
        <f t="shared" si="13"/>
        <v>1</v>
      </c>
      <c r="R401" s="8">
        <v>0</v>
      </c>
      <c r="S401" s="9">
        <v>870.69</v>
      </c>
      <c r="T401" s="8">
        <v>1</v>
      </c>
    </row>
    <row r="402" spans="1:20" x14ac:dyDescent="0.35">
      <c r="A402" t="s">
        <v>892</v>
      </c>
      <c r="B402" t="s">
        <v>893</v>
      </c>
      <c r="C402" t="s">
        <v>17</v>
      </c>
      <c r="D402" t="s">
        <v>7921</v>
      </c>
      <c r="E402" s="8">
        <v>2912</v>
      </c>
      <c r="F402" s="9">
        <v>3656.85</v>
      </c>
      <c r="G402" s="8">
        <v>537</v>
      </c>
      <c r="H402" s="8">
        <v>1102</v>
      </c>
      <c r="I402" s="9">
        <v>3656.85</v>
      </c>
      <c r="J402" s="10">
        <f t="shared" si="12"/>
        <v>1</v>
      </c>
      <c r="K402" s="8">
        <v>0</v>
      </c>
      <c r="L402" s="9">
        <v>791.79</v>
      </c>
      <c r="M402" s="8">
        <v>2</v>
      </c>
      <c r="N402" s="8">
        <v>528</v>
      </c>
      <c r="O402" s="8">
        <v>1102</v>
      </c>
      <c r="P402" s="9">
        <v>3656.85</v>
      </c>
      <c r="Q402" s="10">
        <f t="shared" si="13"/>
        <v>1</v>
      </c>
      <c r="R402" s="8">
        <v>0</v>
      </c>
      <c r="S402" s="9">
        <v>785.01</v>
      </c>
      <c r="T402" s="8">
        <v>2</v>
      </c>
    </row>
    <row r="403" spans="1:20" x14ac:dyDescent="0.35">
      <c r="A403" t="s">
        <v>894</v>
      </c>
      <c r="B403" t="s">
        <v>895</v>
      </c>
      <c r="C403" t="s">
        <v>17</v>
      </c>
      <c r="D403" t="s">
        <v>7922</v>
      </c>
      <c r="E403" s="8">
        <v>2740</v>
      </c>
      <c r="F403" s="9">
        <v>7847.79</v>
      </c>
      <c r="G403" s="8">
        <v>321</v>
      </c>
      <c r="H403" s="8">
        <v>483</v>
      </c>
      <c r="I403" s="9">
        <v>7615.8</v>
      </c>
      <c r="J403" s="10">
        <f t="shared" si="12"/>
        <v>0.9704388114360859</v>
      </c>
      <c r="K403" s="8">
        <v>2</v>
      </c>
      <c r="L403" s="9">
        <v>836.01</v>
      </c>
      <c r="M403" s="8">
        <v>5</v>
      </c>
      <c r="N403" s="8">
        <v>231</v>
      </c>
      <c r="O403" s="8">
        <v>483</v>
      </c>
      <c r="P403" s="9">
        <v>7358.02</v>
      </c>
      <c r="Q403" s="10">
        <f t="shared" si="13"/>
        <v>0.93759134737295469</v>
      </c>
      <c r="R403" s="8">
        <v>2</v>
      </c>
      <c r="S403" s="9">
        <v>687.79</v>
      </c>
      <c r="T403" s="8">
        <v>5</v>
      </c>
    </row>
    <row r="404" spans="1:20" x14ac:dyDescent="0.35">
      <c r="A404" t="s">
        <v>896</v>
      </c>
      <c r="B404" t="s">
        <v>897</v>
      </c>
      <c r="C404" t="s">
        <v>17</v>
      </c>
      <c r="D404" t="s">
        <v>7922</v>
      </c>
      <c r="E404" s="8">
        <v>1910</v>
      </c>
      <c r="F404" s="9">
        <v>4938.96</v>
      </c>
      <c r="G404" s="8">
        <v>342</v>
      </c>
      <c r="H404" s="8">
        <v>535</v>
      </c>
      <c r="I404" s="9">
        <v>4938.96</v>
      </c>
      <c r="J404" s="10">
        <f t="shared" si="12"/>
        <v>1</v>
      </c>
      <c r="K404" s="8">
        <v>0</v>
      </c>
      <c r="L404" s="9">
        <v>890.53</v>
      </c>
      <c r="M404" s="8">
        <v>3</v>
      </c>
      <c r="N404" s="8">
        <v>256</v>
      </c>
      <c r="O404" s="8">
        <v>535</v>
      </c>
      <c r="P404" s="9">
        <v>4938.96</v>
      </c>
      <c r="Q404" s="10">
        <f t="shared" si="13"/>
        <v>1</v>
      </c>
      <c r="R404" s="8">
        <v>0</v>
      </c>
      <c r="S404" s="9">
        <v>757.1</v>
      </c>
      <c r="T404" s="8">
        <v>3</v>
      </c>
    </row>
    <row r="405" spans="1:20" x14ac:dyDescent="0.35">
      <c r="A405" t="s">
        <v>898</v>
      </c>
      <c r="B405" t="s">
        <v>899</v>
      </c>
      <c r="C405" t="s">
        <v>17</v>
      </c>
      <c r="D405" t="s">
        <v>7921</v>
      </c>
      <c r="E405" s="8">
        <v>1914</v>
      </c>
      <c r="F405" s="9">
        <v>3594.32</v>
      </c>
      <c r="G405" s="8">
        <v>325</v>
      </c>
      <c r="H405" s="8">
        <v>736</v>
      </c>
      <c r="I405" s="9">
        <v>3594.32</v>
      </c>
      <c r="J405" s="10">
        <f t="shared" si="12"/>
        <v>1</v>
      </c>
      <c r="K405" s="8">
        <v>0</v>
      </c>
      <c r="L405" s="9">
        <v>744.22</v>
      </c>
      <c r="M405" s="8">
        <v>2</v>
      </c>
      <c r="N405" s="8">
        <v>352</v>
      </c>
      <c r="O405" s="8">
        <v>736</v>
      </c>
      <c r="P405" s="9">
        <v>3594.32</v>
      </c>
      <c r="Q405" s="10">
        <f t="shared" si="13"/>
        <v>1</v>
      </c>
      <c r="R405" s="8">
        <v>0</v>
      </c>
      <c r="S405" s="9">
        <v>774.64</v>
      </c>
      <c r="T405" s="8">
        <v>2</v>
      </c>
    </row>
    <row r="406" spans="1:20" x14ac:dyDescent="0.35">
      <c r="A406" t="s">
        <v>900</v>
      </c>
      <c r="B406" t="s">
        <v>901</v>
      </c>
      <c r="C406" t="s">
        <v>17</v>
      </c>
      <c r="D406" t="s">
        <v>7920</v>
      </c>
      <c r="E406" s="8">
        <v>752</v>
      </c>
      <c r="F406" s="9">
        <v>3118.79</v>
      </c>
      <c r="G406" s="8">
        <v>116</v>
      </c>
      <c r="H406" s="8">
        <v>333</v>
      </c>
      <c r="I406" s="9">
        <v>3118.79</v>
      </c>
      <c r="J406" s="10">
        <f t="shared" si="12"/>
        <v>1</v>
      </c>
      <c r="K406" s="8">
        <v>0</v>
      </c>
      <c r="L406" s="9">
        <v>684.52</v>
      </c>
      <c r="M406" s="8">
        <v>2</v>
      </c>
      <c r="N406" s="8">
        <v>159</v>
      </c>
      <c r="O406" s="8">
        <v>333</v>
      </c>
      <c r="P406" s="9">
        <v>3118.79</v>
      </c>
      <c r="Q406" s="10">
        <f t="shared" si="13"/>
        <v>1</v>
      </c>
      <c r="R406" s="8">
        <v>0</v>
      </c>
      <c r="S406" s="9">
        <v>791.52</v>
      </c>
      <c r="T406" s="8">
        <v>2</v>
      </c>
    </row>
    <row r="407" spans="1:20" x14ac:dyDescent="0.35">
      <c r="A407" t="s">
        <v>902</v>
      </c>
      <c r="B407" t="s">
        <v>903</v>
      </c>
      <c r="C407" t="s">
        <v>17</v>
      </c>
      <c r="D407" t="s">
        <v>7920</v>
      </c>
      <c r="E407" s="8">
        <v>1050</v>
      </c>
      <c r="F407" s="9">
        <v>3455.11</v>
      </c>
      <c r="G407" s="8">
        <v>140</v>
      </c>
      <c r="H407" s="8">
        <v>418</v>
      </c>
      <c r="I407" s="9">
        <v>3455.11</v>
      </c>
      <c r="J407" s="10">
        <f t="shared" si="12"/>
        <v>1</v>
      </c>
      <c r="K407" s="8">
        <v>0</v>
      </c>
      <c r="L407" s="9">
        <v>628.54</v>
      </c>
      <c r="M407" s="8">
        <v>2</v>
      </c>
      <c r="N407" s="8">
        <v>199</v>
      </c>
      <c r="O407" s="8">
        <v>418</v>
      </c>
      <c r="P407" s="9">
        <v>3455.11</v>
      </c>
      <c r="Q407" s="10">
        <f t="shared" si="13"/>
        <v>1</v>
      </c>
      <c r="R407" s="8">
        <v>0</v>
      </c>
      <c r="S407" s="9">
        <v>745.03</v>
      </c>
      <c r="T407" s="8">
        <v>2</v>
      </c>
    </row>
    <row r="408" spans="1:20" x14ac:dyDescent="0.35">
      <c r="A408" t="s">
        <v>904</v>
      </c>
      <c r="B408" t="s">
        <v>905</v>
      </c>
      <c r="C408" t="s">
        <v>17</v>
      </c>
      <c r="D408" t="s">
        <v>7921</v>
      </c>
      <c r="E408" s="8">
        <v>885</v>
      </c>
      <c r="F408" s="9">
        <v>2861.59</v>
      </c>
      <c r="G408" s="8">
        <v>213</v>
      </c>
      <c r="H408" s="8">
        <v>425</v>
      </c>
      <c r="I408" s="9">
        <v>2861.59</v>
      </c>
      <c r="J408" s="10">
        <f t="shared" si="12"/>
        <v>1</v>
      </c>
      <c r="K408" s="8">
        <v>0</v>
      </c>
      <c r="L408" s="9">
        <v>793.04</v>
      </c>
      <c r="M408" s="8">
        <v>2</v>
      </c>
      <c r="N408" s="8">
        <v>202</v>
      </c>
      <c r="O408" s="8">
        <v>425</v>
      </c>
      <c r="P408" s="9">
        <v>2861.59</v>
      </c>
      <c r="Q408" s="10">
        <f t="shared" si="13"/>
        <v>1</v>
      </c>
      <c r="R408" s="8">
        <v>0</v>
      </c>
      <c r="S408" s="9">
        <v>771.7</v>
      </c>
      <c r="T408" s="8">
        <v>2</v>
      </c>
    </row>
    <row r="409" spans="1:20" x14ac:dyDescent="0.35">
      <c r="A409" t="s">
        <v>906</v>
      </c>
      <c r="B409" t="s">
        <v>907</v>
      </c>
      <c r="C409" t="s">
        <v>17</v>
      </c>
      <c r="D409" t="s">
        <v>7920</v>
      </c>
      <c r="E409" s="8">
        <v>3621</v>
      </c>
      <c r="F409" s="9">
        <v>3112.66</v>
      </c>
      <c r="G409" s="8">
        <v>603</v>
      </c>
      <c r="H409" s="8">
        <v>1590</v>
      </c>
      <c r="I409" s="9">
        <v>3112.66</v>
      </c>
      <c r="J409" s="10">
        <f t="shared" si="12"/>
        <v>1</v>
      </c>
      <c r="K409" s="8">
        <v>0</v>
      </c>
      <c r="L409" s="9">
        <v>685.58</v>
      </c>
      <c r="M409" s="8">
        <v>2</v>
      </c>
      <c r="N409" s="8">
        <v>752</v>
      </c>
      <c r="O409" s="8">
        <v>1590</v>
      </c>
      <c r="P409" s="9">
        <v>3112.66</v>
      </c>
      <c r="Q409" s="10">
        <f t="shared" si="13"/>
        <v>1</v>
      </c>
      <c r="R409" s="8">
        <v>0</v>
      </c>
      <c r="S409" s="9">
        <v>762.95</v>
      </c>
      <c r="T409" s="8">
        <v>2</v>
      </c>
    </row>
    <row r="410" spans="1:20" x14ac:dyDescent="0.35">
      <c r="A410" t="s">
        <v>908</v>
      </c>
      <c r="B410" t="s">
        <v>909</v>
      </c>
      <c r="C410" t="s">
        <v>17</v>
      </c>
      <c r="D410" t="s">
        <v>7921</v>
      </c>
      <c r="E410" s="8">
        <v>1378</v>
      </c>
      <c r="F410" s="9">
        <v>3350.62</v>
      </c>
      <c r="G410" s="8">
        <v>265</v>
      </c>
      <c r="H410" s="8">
        <v>562</v>
      </c>
      <c r="I410" s="9">
        <v>3350.62</v>
      </c>
      <c r="J410" s="10">
        <f t="shared" si="12"/>
        <v>1</v>
      </c>
      <c r="K410" s="8">
        <v>0</v>
      </c>
      <c r="L410" s="9">
        <v>763.89</v>
      </c>
      <c r="M410" s="8">
        <v>2</v>
      </c>
      <c r="N410" s="8">
        <v>266</v>
      </c>
      <c r="O410" s="8">
        <v>562</v>
      </c>
      <c r="P410" s="9">
        <v>3350.62</v>
      </c>
      <c r="Q410" s="10">
        <f t="shared" si="13"/>
        <v>1</v>
      </c>
      <c r="R410" s="8">
        <v>0</v>
      </c>
      <c r="S410" s="9">
        <v>766.81</v>
      </c>
      <c r="T410" s="8">
        <v>2</v>
      </c>
    </row>
    <row r="411" spans="1:20" x14ac:dyDescent="0.35">
      <c r="A411" t="s">
        <v>912</v>
      </c>
      <c r="B411" t="s">
        <v>913</v>
      </c>
      <c r="C411" t="s">
        <v>17</v>
      </c>
      <c r="D411" t="s">
        <v>7922</v>
      </c>
      <c r="E411" s="8">
        <v>102</v>
      </c>
      <c r="F411" s="9">
        <v>736.92</v>
      </c>
      <c r="G411" s="8">
        <v>153</v>
      </c>
      <c r="H411" s="8">
        <v>189</v>
      </c>
      <c r="I411" s="9">
        <v>736.92</v>
      </c>
      <c r="J411" s="10">
        <f t="shared" si="12"/>
        <v>1</v>
      </c>
      <c r="K411" s="8">
        <v>0</v>
      </c>
      <c r="L411" s="9">
        <v>1128.1300000000001</v>
      </c>
      <c r="M411" s="8">
        <v>0</v>
      </c>
      <c r="N411" s="8">
        <v>90</v>
      </c>
      <c r="O411" s="8">
        <v>189</v>
      </c>
      <c r="P411" s="9">
        <v>736.92</v>
      </c>
      <c r="Q411" s="10">
        <f t="shared" si="13"/>
        <v>1</v>
      </c>
      <c r="R411" s="8">
        <v>0</v>
      </c>
      <c r="S411" s="9">
        <v>855.04</v>
      </c>
      <c r="T411" s="8">
        <v>0</v>
      </c>
    </row>
    <row r="412" spans="1:20" x14ac:dyDescent="0.35">
      <c r="A412" t="s">
        <v>914</v>
      </c>
      <c r="B412" t="s">
        <v>915</v>
      </c>
      <c r="C412" t="s">
        <v>17</v>
      </c>
      <c r="D412" t="s">
        <v>7921</v>
      </c>
      <c r="E412" s="8">
        <v>6810</v>
      </c>
      <c r="F412" s="9">
        <v>4295.45</v>
      </c>
      <c r="G412" s="8">
        <v>859</v>
      </c>
      <c r="H412" s="8">
        <v>2159</v>
      </c>
      <c r="I412" s="9">
        <v>4295.45</v>
      </c>
      <c r="J412" s="10">
        <f t="shared" si="12"/>
        <v>1</v>
      </c>
      <c r="K412" s="8">
        <v>0</v>
      </c>
      <c r="L412" s="9">
        <v>615.74</v>
      </c>
      <c r="M412" s="8">
        <v>3</v>
      </c>
      <c r="N412" s="8">
        <v>1018</v>
      </c>
      <c r="O412" s="8">
        <v>2159</v>
      </c>
      <c r="P412" s="9">
        <v>4295.45</v>
      </c>
      <c r="Q412" s="10">
        <f t="shared" si="13"/>
        <v>1</v>
      </c>
      <c r="R412" s="8">
        <v>0</v>
      </c>
      <c r="S412" s="9">
        <v>675.91</v>
      </c>
      <c r="T412" s="8">
        <v>3</v>
      </c>
    </row>
    <row r="413" spans="1:20" x14ac:dyDescent="0.35">
      <c r="A413" t="s">
        <v>916</v>
      </c>
      <c r="B413" t="s">
        <v>917</v>
      </c>
      <c r="C413" t="s">
        <v>17</v>
      </c>
      <c r="D413" t="s">
        <v>7921</v>
      </c>
      <c r="E413" s="8">
        <v>1598</v>
      </c>
      <c r="F413" s="9">
        <v>3036.9</v>
      </c>
      <c r="G413" s="8">
        <v>326</v>
      </c>
      <c r="H413" s="8">
        <v>717</v>
      </c>
      <c r="I413" s="9">
        <v>3036.9</v>
      </c>
      <c r="J413" s="10">
        <f t="shared" si="12"/>
        <v>1</v>
      </c>
      <c r="K413" s="8">
        <v>0</v>
      </c>
      <c r="L413" s="9">
        <v>735.09</v>
      </c>
      <c r="M413" s="8">
        <v>2</v>
      </c>
      <c r="N413" s="8">
        <v>338</v>
      </c>
      <c r="O413" s="8">
        <v>717</v>
      </c>
      <c r="P413" s="9">
        <v>3036.9</v>
      </c>
      <c r="Q413" s="10">
        <f t="shared" si="13"/>
        <v>1</v>
      </c>
      <c r="R413" s="8">
        <v>0</v>
      </c>
      <c r="S413" s="9">
        <v>748.77</v>
      </c>
      <c r="T413" s="8">
        <v>2</v>
      </c>
    </row>
    <row r="414" spans="1:20" x14ac:dyDescent="0.35">
      <c r="A414" t="s">
        <v>918</v>
      </c>
      <c r="B414" t="s">
        <v>919</v>
      </c>
      <c r="C414" t="s">
        <v>17</v>
      </c>
      <c r="D414" t="s">
        <v>7921</v>
      </c>
      <c r="E414" s="8">
        <v>6431</v>
      </c>
      <c r="F414" s="9">
        <v>10294.33</v>
      </c>
      <c r="G414" s="8">
        <v>439</v>
      </c>
      <c r="H414" s="8">
        <v>850</v>
      </c>
      <c r="I414" s="9">
        <v>10284.73</v>
      </c>
      <c r="J414" s="10">
        <f t="shared" si="12"/>
        <v>0.99906744780864798</v>
      </c>
      <c r="K414" s="8">
        <v>1</v>
      </c>
      <c r="L414" s="9">
        <v>592.37</v>
      </c>
      <c r="M414" s="8">
        <v>7</v>
      </c>
      <c r="N414" s="8">
        <v>401</v>
      </c>
      <c r="O414" s="8">
        <v>850</v>
      </c>
      <c r="P414" s="9">
        <v>10222.299999999999</v>
      </c>
      <c r="Q414" s="10">
        <f t="shared" si="13"/>
        <v>0.99300294433926239</v>
      </c>
      <c r="R414" s="8">
        <v>2</v>
      </c>
      <c r="S414" s="9">
        <v>568.86</v>
      </c>
      <c r="T414" s="8">
        <v>7</v>
      </c>
    </row>
    <row r="415" spans="1:20" x14ac:dyDescent="0.35">
      <c r="A415" t="s">
        <v>920</v>
      </c>
      <c r="B415" t="s">
        <v>921</v>
      </c>
      <c r="C415" t="s">
        <v>17</v>
      </c>
      <c r="D415" t="s">
        <v>7922</v>
      </c>
      <c r="E415" s="8">
        <v>1822</v>
      </c>
      <c r="F415" s="9">
        <v>4717.0600000000004</v>
      </c>
      <c r="G415" s="8">
        <v>330</v>
      </c>
      <c r="H415" s="8">
        <v>525</v>
      </c>
      <c r="I415" s="9">
        <v>4717.0600000000004</v>
      </c>
      <c r="J415" s="10">
        <f t="shared" si="12"/>
        <v>1</v>
      </c>
      <c r="K415" s="8">
        <v>0</v>
      </c>
      <c r="L415" s="9">
        <v>810.28</v>
      </c>
      <c r="M415" s="8">
        <v>3</v>
      </c>
      <c r="N415" s="8">
        <v>247</v>
      </c>
      <c r="O415" s="8">
        <v>525</v>
      </c>
      <c r="P415" s="9">
        <v>4717.0600000000004</v>
      </c>
      <c r="Q415" s="10">
        <f t="shared" si="13"/>
        <v>1</v>
      </c>
      <c r="R415" s="8">
        <v>0</v>
      </c>
      <c r="S415" s="9">
        <v>681.35</v>
      </c>
      <c r="T415" s="8">
        <v>3</v>
      </c>
    </row>
    <row r="416" spans="1:20" x14ac:dyDescent="0.35">
      <c r="A416" t="s">
        <v>922</v>
      </c>
      <c r="B416" t="s">
        <v>923</v>
      </c>
      <c r="C416" t="s">
        <v>17</v>
      </c>
      <c r="D416" t="s">
        <v>7921</v>
      </c>
      <c r="E416" s="8">
        <v>560</v>
      </c>
      <c r="F416" s="9">
        <v>1248.23</v>
      </c>
      <c r="G416" s="8">
        <v>339</v>
      </c>
      <c r="H416" s="8">
        <v>608</v>
      </c>
      <c r="I416" s="9">
        <v>1248.23</v>
      </c>
      <c r="J416" s="10">
        <f t="shared" si="12"/>
        <v>1</v>
      </c>
      <c r="K416" s="8">
        <v>0</v>
      </c>
      <c r="L416" s="9">
        <v>1023.58</v>
      </c>
      <c r="M416" s="8">
        <v>1</v>
      </c>
      <c r="N416" s="8">
        <v>285</v>
      </c>
      <c r="O416" s="8">
        <v>608</v>
      </c>
      <c r="P416" s="9">
        <v>1248.23</v>
      </c>
      <c r="Q416" s="10">
        <f t="shared" si="13"/>
        <v>1</v>
      </c>
      <c r="R416" s="8">
        <v>0</v>
      </c>
      <c r="S416" s="9">
        <v>951.36</v>
      </c>
      <c r="T416" s="8">
        <v>1</v>
      </c>
    </row>
    <row r="417" spans="1:20" x14ac:dyDescent="0.35">
      <c r="A417" t="s">
        <v>924</v>
      </c>
      <c r="B417" t="s">
        <v>925</v>
      </c>
      <c r="C417" t="s">
        <v>17</v>
      </c>
      <c r="D417" t="s">
        <v>7920</v>
      </c>
      <c r="E417" s="8">
        <v>2639</v>
      </c>
      <c r="F417" s="9">
        <v>3910.97</v>
      </c>
      <c r="G417" s="8">
        <v>349</v>
      </c>
      <c r="H417" s="8">
        <v>914</v>
      </c>
      <c r="I417" s="9">
        <v>3910.97</v>
      </c>
      <c r="J417" s="10">
        <f t="shared" si="12"/>
        <v>1</v>
      </c>
      <c r="K417" s="8">
        <v>0</v>
      </c>
      <c r="L417" s="9">
        <v>655.71</v>
      </c>
      <c r="M417" s="8">
        <v>3</v>
      </c>
      <c r="N417" s="8">
        <v>428</v>
      </c>
      <c r="O417" s="8">
        <v>914</v>
      </c>
      <c r="P417" s="9">
        <v>3910.97</v>
      </c>
      <c r="Q417" s="10">
        <f t="shared" si="13"/>
        <v>1</v>
      </c>
      <c r="R417" s="8">
        <v>0</v>
      </c>
      <c r="S417" s="9">
        <v>726.84</v>
      </c>
      <c r="T417" s="8">
        <v>3</v>
      </c>
    </row>
    <row r="418" spans="1:20" x14ac:dyDescent="0.35">
      <c r="A418" t="s">
        <v>926</v>
      </c>
      <c r="B418" t="s">
        <v>927</v>
      </c>
      <c r="C418" t="s">
        <v>17</v>
      </c>
      <c r="D418" t="s">
        <v>7921</v>
      </c>
      <c r="E418" s="8">
        <v>260</v>
      </c>
      <c r="F418" s="9">
        <v>2069.96</v>
      </c>
      <c r="G418" s="8">
        <v>94</v>
      </c>
      <c r="H418" s="8">
        <v>170</v>
      </c>
      <c r="I418" s="9">
        <v>2069.96</v>
      </c>
      <c r="J418" s="10">
        <f t="shared" si="12"/>
        <v>1</v>
      </c>
      <c r="K418" s="8">
        <v>0</v>
      </c>
      <c r="L418" s="9">
        <v>908.1</v>
      </c>
      <c r="M418" s="8">
        <v>1</v>
      </c>
      <c r="N418" s="8">
        <v>80</v>
      </c>
      <c r="O418" s="8">
        <v>170</v>
      </c>
      <c r="P418" s="9">
        <v>2069.96</v>
      </c>
      <c r="Q418" s="10">
        <f t="shared" si="13"/>
        <v>1</v>
      </c>
      <c r="R418" s="8">
        <v>0</v>
      </c>
      <c r="S418" s="9">
        <v>836.44</v>
      </c>
      <c r="T418" s="8">
        <v>1</v>
      </c>
    </row>
    <row r="419" spans="1:20" x14ac:dyDescent="0.35">
      <c r="A419" t="s">
        <v>928</v>
      </c>
      <c r="B419" t="s">
        <v>929</v>
      </c>
      <c r="C419" t="s">
        <v>17</v>
      </c>
      <c r="D419" t="s">
        <v>7922</v>
      </c>
      <c r="E419" s="8">
        <v>426</v>
      </c>
      <c r="F419" s="9">
        <v>3500</v>
      </c>
      <c r="G419" s="8">
        <v>137</v>
      </c>
      <c r="H419" s="8">
        <v>164</v>
      </c>
      <c r="I419" s="9">
        <v>3500</v>
      </c>
      <c r="J419" s="10">
        <f t="shared" si="12"/>
        <v>1</v>
      </c>
      <c r="K419" s="8">
        <v>0</v>
      </c>
      <c r="L419" s="9">
        <v>1202.4100000000001</v>
      </c>
      <c r="M419" s="8">
        <v>2</v>
      </c>
      <c r="N419" s="8">
        <v>77</v>
      </c>
      <c r="O419" s="8">
        <v>164</v>
      </c>
      <c r="P419" s="9">
        <v>3500</v>
      </c>
      <c r="Q419" s="10">
        <f t="shared" si="13"/>
        <v>1</v>
      </c>
      <c r="R419" s="8">
        <v>0</v>
      </c>
      <c r="S419" s="9">
        <v>901.7</v>
      </c>
      <c r="T419" s="8">
        <v>2</v>
      </c>
    </row>
    <row r="420" spans="1:20" x14ac:dyDescent="0.35">
      <c r="A420" t="s">
        <v>930</v>
      </c>
      <c r="B420" t="s">
        <v>931</v>
      </c>
      <c r="C420" t="s">
        <v>17</v>
      </c>
      <c r="D420" t="s">
        <v>7921</v>
      </c>
      <c r="E420" s="8">
        <v>3393</v>
      </c>
      <c r="F420" s="9">
        <v>4535.3500000000004</v>
      </c>
      <c r="G420" s="8">
        <v>423</v>
      </c>
      <c r="H420" s="8">
        <v>1007</v>
      </c>
      <c r="I420" s="9">
        <v>4535.3500000000004</v>
      </c>
      <c r="J420" s="10">
        <f t="shared" si="12"/>
        <v>1</v>
      </c>
      <c r="K420" s="8">
        <v>0</v>
      </c>
      <c r="L420" s="9">
        <v>622.07000000000005</v>
      </c>
      <c r="M420" s="8">
        <v>3</v>
      </c>
      <c r="N420" s="8">
        <v>470</v>
      </c>
      <c r="O420" s="8">
        <v>1007</v>
      </c>
      <c r="P420" s="9">
        <v>4535.3500000000004</v>
      </c>
      <c r="Q420" s="10">
        <f t="shared" si="13"/>
        <v>1</v>
      </c>
      <c r="R420" s="8">
        <v>0</v>
      </c>
      <c r="S420" s="9">
        <v>659.77</v>
      </c>
      <c r="T420" s="8">
        <v>3</v>
      </c>
    </row>
    <row r="421" spans="1:20" x14ac:dyDescent="0.35">
      <c r="A421" t="s">
        <v>932</v>
      </c>
      <c r="B421" t="s">
        <v>933</v>
      </c>
      <c r="C421" t="s">
        <v>17</v>
      </c>
      <c r="D421" t="s">
        <v>7920</v>
      </c>
      <c r="E421" s="8">
        <v>245</v>
      </c>
      <c r="F421" s="9">
        <v>2092.15</v>
      </c>
      <c r="G421" s="8">
        <v>54</v>
      </c>
      <c r="H421" s="8">
        <v>158</v>
      </c>
      <c r="I421" s="9">
        <v>2092.15</v>
      </c>
      <c r="J421" s="10">
        <f t="shared" si="12"/>
        <v>1</v>
      </c>
      <c r="K421" s="8">
        <v>0</v>
      </c>
      <c r="L421" s="9">
        <v>666.18</v>
      </c>
      <c r="M421" s="8">
        <v>1</v>
      </c>
      <c r="N421" s="8">
        <v>74</v>
      </c>
      <c r="O421" s="8">
        <v>158</v>
      </c>
      <c r="P421" s="9">
        <v>2092.15</v>
      </c>
      <c r="Q421" s="10">
        <f t="shared" si="13"/>
        <v>1</v>
      </c>
      <c r="R421" s="8">
        <v>0</v>
      </c>
      <c r="S421" s="9">
        <v>768.65</v>
      </c>
      <c r="T421" s="8">
        <v>1</v>
      </c>
    </row>
    <row r="422" spans="1:20" x14ac:dyDescent="0.35">
      <c r="A422" t="s">
        <v>934</v>
      </c>
      <c r="B422" t="s">
        <v>935</v>
      </c>
      <c r="C422" t="s">
        <v>17</v>
      </c>
      <c r="D422" t="s">
        <v>7920</v>
      </c>
      <c r="E422" s="8">
        <v>720</v>
      </c>
      <c r="F422" s="9">
        <v>2733.72</v>
      </c>
      <c r="G422" s="8">
        <v>132</v>
      </c>
      <c r="H422" s="8">
        <v>354</v>
      </c>
      <c r="I422" s="9">
        <v>2733.72</v>
      </c>
      <c r="J422" s="10">
        <f t="shared" si="12"/>
        <v>1</v>
      </c>
      <c r="K422" s="8">
        <v>0</v>
      </c>
      <c r="L422" s="9">
        <v>649.5</v>
      </c>
      <c r="M422" s="8">
        <v>2</v>
      </c>
      <c r="N422" s="8">
        <v>165</v>
      </c>
      <c r="O422" s="8">
        <v>354</v>
      </c>
      <c r="P422" s="9">
        <v>2733.72</v>
      </c>
      <c r="Q422" s="10">
        <f t="shared" si="13"/>
        <v>1</v>
      </c>
      <c r="R422" s="8">
        <v>0</v>
      </c>
      <c r="S422" s="9">
        <v>724.67</v>
      </c>
      <c r="T422" s="8">
        <v>2</v>
      </c>
    </row>
    <row r="423" spans="1:20" x14ac:dyDescent="0.35">
      <c r="A423" t="s">
        <v>936</v>
      </c>
      <c r="B423" t="s">
        <v>937</v>
      </c>
      <c r="C423" t="s">
        <v>17</v>
      </c>
      <c r="D423" t="s">
        <v>7921</v>
      </c>
      <c r="E423" s="8">
        <v>6138</v>
      </c>
      <c r="F423" s="9">
        <v>5207.76</v>
      </c>
      <c r="G423" s="8">
        <v>716</v>
      </c>
      <c r="H423" s="8">
        <v>1582</v>
      </c>
      <c r="I423" s="9">
        <v>3960.54</v>
      </c>
      <c r="J423" s="10">
        <f t="shared" si="12"/>
        <v>0.76050739665422362</v>
      </c>
      <c r="K423" s="8">
        <v>2</v>
      </c>
      <c r="L423" s="9">
        <v>675.48</v>
      </c>
      <c r="M423" s="8">
        <v>3</v>
      </c>
      <c r="N423" s="8">
        <v>735</v>
      </c>
      <c r="O423" s="8">
        <v>1582</v>
      </c>
      <c r="P423" s="9">
        <v>3976.66</v>
      </c>
      <c r="Q423" s="10">
        <f t="shared" si="13"/>
        <v>0.76360277739373539</v>
      </c>
      <c r="R423" s="8">
        <v>2</v>
      </c>
      <c r="S423" s="9">
        <v>683.74</v>
      </c>
      <c r="T423" s="8">
        <v>3</v>
      </c>
    </row>
    <row r="424" spans="1:20" x14ac:dyDescent="0.35">
      <c r="A424" t="s">
        <v>938</v>
      </c>
      <c r="B424" t="s">
        <v>939</v>
      </c>
      <c r="C424" t="s">
        <v>17</v>
      </c>
      <c r="D424" t="s">
        <v>7921</v>
      </c>
      <c r="E424" s="8">
        <v>2</v>
      </c>
      <c r="F424" s="9">
        <v>26.46</v>
      </c>
      <c r="G424" s="8">
        <v>55</v>
      </c>
      <c r="H424" s="8">
        <v>102</v>
      </c>
      <c r="I424" s="9">
        <v>26.46</v>
      </c>
      <c r="J424" s="10">
        <f t="shared" si="12"/>
        <v>1</v>
      </c>
      <c r="K424" s="8">
        <v>0</v>
      </c>
      <c r="L424" s="9">
        <v>1107.3699999999999</v>
      </c>
      <c r="M424" s="8">
        <v>0</v>
      </c>
      <c r="N424" s="8">
        <v>48</v>
      </c>
      <c r="O424" s="8">
        <v>102</v>
      </c>
      <c r="P424" s="9">
        <v>26.46</v>
      </c>
      <c r="Q424" s="10">
        <f t="shared" si="13"/>
        <v>1</v>
      </c>
      <c r="R424" s="8">
        <v>0</v>
      </c>
      <c r="S424" s="9">
        <v>1051.79</v>
      </c>
      <c r="T424" s="8">
        <v>0</v>
      </c>
    </row>
    <row r="425" spans="1:20" x14ac:dyDescent="0.35">
      <c r="A425" t="s">
        <v>940</v>
      </c>
      <c r="B425" t="s">
        <v>941</v>
      </c>
      <c r="C425" t="s">
        <v>17</v>
      </c>
      <c r="D425" t="s">
        <v>7920</v>
      </c>
      <c r="E425" s="8">
        <v>1218</v>
      </c>
      <c r="F425" s="9">
        <v>1560.5</v>
      </c>
      <c r="G425" s="8">
        <v>348</v>
      </c>
      <c r="H425" s="8">
        <v>1047</v>
      </c>
      <c r="I425" s="9">
        <v>1560.5</v>
      </c>
      <c r="J425" s="10">
        <f t="shared" si="12"/>
        <v>1</v>
      </c>
      <c r="K425" s="8">
        <v>0</v>
      </c>
      <c r="L425" s="9">
        <v>642.97</v>
      </c>
      <c r="M425" s="8">
        <v>1</v>
      </c>
      <c r="N425" s="8">
        <v>486</v>
      </c>
      <c r="O425" s="8">
        <v>1047</v>
      </c>
      <c r="P425" s="9">
        <v>1560.5</v>
      </c>
      <c r="Q425" s="10">
        <f t="shared" si="13"/>
        <v>1</v>
      </c>
      <c r="R425" s="8">
        <v>0</v>
      </c>
      <c r="S425" s="9">
        <v>749.05</v>
      </c>
      <c r="T425" s="8">
        <v>1</v>
      </c>
    </row>
    <row r="426" spans="1:20" x14ac:dyDescent="0.35">
      <c r="A426" t="s">
        <v>942</v>
      </c>
      <c r="B426" t="s">
        <v>943</v>
      </c>
      <c r="C426" t="s">
        <v>17</v>
      </c>
      <c r="D426" t="s">
        <v>7921</v>
      </c>
      <c r="E426" s="8">
        <v>1306</v>
      </c>
      <c r="F426" s="9">
        <v>3221.35</v>
      </c>
      <c r="G426" s="8">
        <v>261</v>
      </c>
      <c r="H426" s="8">
        <v>544</v>
      </c>
      <c r="I426" s="9">
        <v>3221.35</v>
      </c>
      <c r="J426" s="10">
        <f t="shared" si="12"/>
        <v>1</v>
      </c>
      <c r="K426" s="8">
        <v>0</v>
      </c>
      <c r="L426" s="9">
        <v>734.02</v>
      </c>
      <c r="M426" s="8">
        <v>2</v>
      </c>
      <c r="N426" s="8">
        <v>253</v>
      </c>
      <c r="O426" s="8">
        <v>544</v>
      </c>
      <c r="P426" s="9">
        <v>3221.35</v>
      </c>
      <c r="Q426" s="10">
        <f t="shared" si="13"/>
        <v>1</v>
      </c>
      <c r="R426" s="8">
        <v>0</v>
      </c>
      <c r="S426" s="9">
        <v>723.66</v>
      </c>
      <c r="T426" s="8">
        <v>2</v>
      </c>
    </row>
    <row r="427" spans="1:20" x14ac:dyDescent="0.35">
      <c r="A427" t="s">
        <v>944</v>
      </c>
      <c r="B427" t="s">
        <v>945</v>
      </c>
      <c r="C427" t="s">
        <v>17</v>
      </c>
      <c r="D427" t="s">
        <v>7920</v>
      </c>
      <c r="E427" s="8">
        <v>1477</v>
      </c>
      <c r="F427" s="9">
        <v>5800.15</v>
      </c>
      <c r="G427" s="8">
        <v>110</v>
      </c>
      <c r="H427" s="8">
        <v>342</v>
      </c>
      <c r="I427" s="9">
        <v>3813.1</v>
      </c>
      <c r="J427" s="10">
        <f t="shared" si="12"/>
        <v>0.65741403239571394</v>
      </c>
      <c r="K427" s="8">
        <v>2</v>
      </c>
      <c r="L427" s="9">
        <v>585.86</v>
      </c>
      <c r="M427" s="8">
        <v>2</v>
      </c>
      <c r="N427" s="8">
        <v>159</v>
      </c>
      <c r="O427" s="8">
        <v>342</v>
      </c>
      <c r="P427" s="9">
        <v>4005.52</v>
      </c>
      <c r="Q427" s="10">
        <f t="shared" si="13"/>
        <v>0.69058903649043568</v>
      </c>
      <c r="R427" s="8">
        <v>2</v>
      </c>
      <c r="S427" s="9">
        <v>674.85</v>
      </c>
      <c r="T427" s="8">
        <v>3</v>
      </c>
    </row>
    <row r="428" spans="1:20" x14ac:dyDescent="0.35">
      <c r="A428" t="s">
        <v>946</v>
      </c>
      <c r="B428" t="s">
        <v>947</v>
      </c>
      <c r="C428" t="s">
        <v>17</v>
      </c>
      <c r="D428" t="s">
        <v>7921</v>
      </c>
      <c r="E428" s="8">
        <v>609</v>
      </c>
      <c r="F428" s="9">
        <v>491.64</v>
      </c>
      <c r="G428" s="8">
        <v>725</v>
      </c>
      <c r="H428" s="8">
        <v>1653</v>
      </c>
      <c r="I428" s="9">
        <v>491.64</v>
      </c>
      <c r="J428" s="10">
        <f t="shared" si="12"/>
        <v>1</v>
      </c>
      <c r="K428" s="8">
        <v>0</v>
      </c>
      <c r="L428" s="9">
        <v>772.11</v>
      </c>
      <c r="M428" s="8">
        <v>0</v>
      </c>
      <c r="N428" s="8">
        <v>764</v>
      </c>
      <c r="O428" s="8">
        <v>1653</v>
      </c>
      <c r="P428" s="9">
        <v>491.64</v>
      </c>
      <c r="Q428" s="10">
        <f t="shared" si="13"/>
        <v>1</v>
      </c>
      <c r="R428" s="8">
        <v>0</v>
      </c>
      <c r="S428" s="9">
        <v>790.51</v>
      </c>
      <c r="T428" s="8">
        <v>0</v>
      </c>
    </row>
    <row r="429" spans="1:20" x14ac:dyDescent="0.35">
      <c r="A429" t="s">
        <v>948</v>
      </c>
      <c r="B429" t="s">
        <v>949</v>
      </c>
      <c r="C429" t="s">
        <v>17</v>
      </c>
      <c r="D429" t="s">
        <v>7922</v>
      </c>
      <c r="E429" s="8">
        <v>246</v>
      </c>
      <c r="F429" s="9">
        <v>1421.09</v>
      </c>
      <c r="G429" s="8">
        <v>206</v>
      </c>
      <c r="H429" s="8">
        <v>231</v>
      </c>
      <c r="I429" s="9">
        <v>1421.09</v>
      </c>
      <c r="J429" s="10">
        <f t="shared" si="12"/>
        <v>1</v>
      </c>
      <c r="K429" s="8">
        <v>0</v>
      </c>
      <c r="L429" s="9">
        <v>1222.22</v>
      </c>
      <c r="M429" s="8">
        <v>1</v>
      </c>
      <c r="N429" s="8">
        <v>107</v>
      </c>
      <c r="O429" s="8">
        <v>231</v>
      </c>
      <c r="P429" s="9">
        <v>1421.09</v>
      </c>
      <c r="Q429" s="10">
        <f t="shared" si="13"/>
        <v>1</v>
      </c>
      <c r="R429" s="8">
        <v>0</v>
      </c>
      <c r="S429" s="9">
        <v>879.08</v>
      </c>
      <c r="T429" s="8">
        <v>1</v>
      </c>
    </row>
    <row r="430" spans="1:20" x14ac:dyDescent="0.35">
      <c r="A430" t="s">
        <v>950</v>
      </c>
      <c r="B430" t="s">
        <v>951</v>
      </c>
      <c r="C430" t="s">
        <v>17</v>
      </c>
      <c r="D430" t="s">
        <v>7921</v>
      </c>
      <c r="E430" s="8">
        <v>5849</v>
      </c>
      <c r="F430" s="9">
        <v>4948.01</v>
      </c>
      <c r="G430" s="8">
        <v>606</v>
      </c>
      <c r="H430" s="8">
        <v>1577</v>
      </c>
      <c r="I430" s="9">
        <v>4948.01</v>
      </c>
      <c r="J430" s="10">
        <f t="shared" si="12"/>
        <v>1</v>
      </c>
      <c r="K430" s="8">
        <v>0</v>
      </c>
      <c r="L430" s="9">
        <v>584.66999999999996</v>
      </c>
      <c r="M430" s="8">
        <v>3</v>
      </c>
      <c r="N430" s="8">
        <v>728</v>
      </c>
      <c r="O430" s="8">
        <v>1577</v>
      </c>
      <c r="P430" s="9">
        <v>4948.01</v>
      </c>
      <c r="Q430" s="10">
        <f t="shared" si="13"/>
        <v>1</v>
      </c>
      <c r="R430" s="8">
        <v>0</v>
      </c>
      <c r="S430" s="9">
        <v>647.11</v>
      </c>
      <c r="T430" s="8">
        <v>3</v>
      </c>
    </row>
    <row r="431" spans="1:20" x14ac:dyDescent="0.35">
      <c r="A431" t="s">
        <v>952</v>
      </c>
      <c r="B431" t="s">
        <v>953</v>
      </c>
      <c r="C431" t="s">
        <v>17</v>
      </c>
      <c r="D431" t="s">
        <v>7920</v>
      </c>
      <c r="E431" s="8">
        <v>2429</v>
      </c>
      <c r="F431" s="9">
        <v>4179.7</v>
      </c>
      <c r="G431" s="8">
        <v>236</v>
      </c>
      <c r="H431" s="8">
        <v>775</v>
      </c>
      <c r="I431" s="9">
        <v>3462.15</v>
      </c>
      <c r="J431" s="10">
        <f t="shared" si="12"/>
        <v>0.82832499940187099</v>
      </c>
      <c r="K431" s="8">
        <v>2</v>
      </c>
      <c r="L431" s="9">
        <v>539.24</v>
      </c>
      <c r="M431" s="8">
        <v>2</v>
      </c>
      <c r="N431" s="8">
        <v>358</v>
      </c>
      <c r="O431" s="8">
        <v>775</v>
      </c>
      <c r="P431" s="9">
        <v>3672.08</v>
      </c>
      <c r="Q431" s="10">
        <f t="shared" si="13"/>
        <v>0.87855109218364957</v>
      </c>
      <c r="R431" s="8">
        <v>2</v>
      </c>
      <c r="S431" s="9">
        <v>654.70000000000005</v>
      </c>
      <c r="T431" s="8">
        <v>2</v>
      </c>
    </row>
    <row r="432" spans="1:20" x14ac:dyDescent="0.35">
      <c r="A432" t="s">
        <v>954</v>
      </c>
      <c r="B432" t="s">
        <v>955</v>
      </c>
      <c r="C432" t="s">
        <v>17</v>
      </c>
      <c r="D432" t="s">
        <v>7920</v>
      </c>
      <c r="E432" s="8">
        <v>14090</v>
      </c>
      <c r="F432" s="9">
        <v>6011.84</v>
      </c>
      <c r="G432" s="8">
        <v>1053</v>
      </c>
      <c r="H432" s="8">
        <v>3122</v>
      </c>
      <c r="I432" s="9">
        <v>5968.32</v>
      </c>
      <c r="J432" s="10">
        <f t="shared" si="12"/>
        <v>0.99276095172193535</v>
      </c>
      <c r="K432" s="8">
        <v>1</v>
      </c>
      <c r="L432" s="9">
        <v>546.29999999999995</v>
      </c>
      <c r="M432" s="8">
        <v>4</v>
      </c>
      <c r="N432" s="8">
        <v>1440</v>
      </c>
      <c r="O432" s="8">
        <v>3122</v>
      </c>
      <c r="P432" s="9">
        <v>6011.84</v>
      </c>
      <c r="Q432" s="10">
        <f t="shared" si="13"/>
        <v>1</v>
      </c>
      <c r="R432" s="8">
        <v>0</v>
      </c>
      <c r="S432" s="9">
        <v>626.33000000000004</v>
      </c>
      <c r="T432" s="8">
        <v>4</v>
      </c>
    </row>
    <row r="433" spans="1:20" x14ac:dyDescent="0.35">
      <c r="A433" t="s">
        <v>956</v>
      </c>
      <c r="B433" t="s">
        <v>957</v>
      </c>
      <c r="C433" t="s">
        <v>17</v>
      </c>
      <c r="D433" t="s">
        <v>7921</v>
      </c>
      <c r="E433" s="8">
        <v>1879</v>
      </c>
      <c r="F433" s="9">
        <v>2136.67</v>
      </c>
      <c r="G433" s="8">
        <v>633</v>
      </c>
      <c r="H433" s="8">
        <v>1172</v>
      </c>
      <c r="I433" s="9">
        <v>2136.67</v>
      </c>
      <c r="J433" s="10">
        <f t="shared" si="12"/>
        <v>1</v>
      </c>
      <c r="K433" s="8">
        <v>0</v>
      </c>
      <c r="L433" s="9">
        <v>848.5</v>
      </c>
      <c r="M433" s="8">
        <v>1</v>
      </c>
      <c r="N433" s="8">
        <v>540</v>
      </c>
      <c r="O433" s="8">
        <v>1172</v>
      </c>
      <c r="P433" s="9">
        <v>2136.67</v>
      </c>
      <c r="Q433" s="10">
        <f t="shared" si="13"/>
        <v>1</v>
      </c>
      <c r="R433" s="8">
        <v>0</v>
      </c>
      <c r="S433" s="9">
        <v>785.05</v>
      </c>
      <c r="T433" s="8">
        <v>1</v>
      </c>
    </row>
    <row r="434" spans="1:20" x14ac:dyDescent="0.35">
      <c r="A434" t="s">
        <v>958</v>
      </c>
      <c r="B434" t="s">
        <v>959</v>
      </c>
      <c r="C434" t="s">
        <v>17</v>
      </c>
      <c r="D434" t="s">
        <v>7921</v>
      </c>
      <c r="E434" s="8">
        <v>3510</v>
      </c>
      <c r="F434" s="9">
        <v>6883.25</v>
      </c>
      <c r="G434" s="8">
        <v>326</v>
      </c>
      <c r="H434" s="8">
        <v>677</v>
      </c>
      <c r="I434" s="9">
        <v>6883.25</v>
      </c>
      <c r="J434" s="10">
        <f t="shared" si="12"/>
        <v>1</v>
      </c>
      <c r="K434" s="8">
        <v>0</v>
      </c>
      <c r="L434" s="9">
        <v>621.87</v>
      </c>
      <c r="M434" s="8">
        <v>5</v>
      </c>
      <c r="N434" s="8">
        <v>311</v>
      </c>
      <c r="O434" s="8">
        <v>677</v>
      </c>
      <c r="P434" s="9">
        <v>6883.25</v>
      </c>
      <c r="Q434" s="10">
        <f t="shared" si="13"/>
        <v>1</v>
      </c>
      <c r="R434" s="8">
        <v>0</v>
      </c>
      <c r="S434" s="9">
        <v>604.22</v>
      </c>
      <c r="T434" s="8">
        <v>5</v>
      </c>
    </row>
    <row r="435" spans="1:20" x14ac:dyDescent="0.35">
      <c r="A435" t="s">
        <v>960</v>
      </c>
      <c r="B435" t="s">
        <v>961</v>
      </c>
      <c r="C435" t="s">
        <v>17</v>
      </c>
      <c r="D435" t="s">
        <v>7921</v>
      </c>
      <c r="E435" s="8">
        <v>2515</v>
      </c>
      <c r="F435" s="9">
        <v>3668.36</v>
      </c>
      <c r="G435" s="8">
        <v>365</v>
      </c>
      <c r="H435" s="8">
        <v>908</v>
      </c>
      <c r="I435" s="9">
        <v>3668.36</v>
      </c>
      <c r="J435" s="10">
        <f t="shared" si="12"/>
        <v>1</v>
      </c>
      <c r="K435" s="8">
        <v>0</v>
      </c>
      <c r="L435" s="9">
        <v>675.66</v>
      </c>
      <c r="M435" s="8">
        <v>2</v>
      </c>
      <c r="N435" s="8">
        <v>416</v>
      </c>
      <c r="O435" s="8">
        <v>908</v>
      </c>
      <c r="P435" s="9">
        <v>3668.36</v>
      </c>
      <c r="Q435" s="10">
        <f t="shared" si="13"/>
        <v>1</v>
      </c>
      <c r="R435" s="8">
        <v>0</v>
      </c>
      <c r="S435" s="9">
        <v>721.16</v>
      </c>
      <c r="T435" s="8">
        <v>2</v>
      </c>
    </row>
    <row r="436" spans="1:20" x14ac:dyDescent="0.35">
      <c r="A436" t="s">
        <v>964</v>
      </c>
      <c r="B436" t="s">
        <v>965</v>
      </c>
      <c r="C436" t="s">
        <v>17</v>
      </c>
      <c r="D436" t="s">
        <v>7921</v>
      </c>
      <c r="E436" s="8">
        <v>580</v>
      </c>
      <c r="F436" s="9">
        <v>1561.35</v>
      </c>
      <c r="G436" s="8">
        <v>264</v>
      </c>
      <c r="H436" s="8">
        <v>491</v>
      </c>
      <c r="I436" s="9">
        <v>1561.35</v>
      </c>
      <c r="J436" s="10">
        <f t="shared" si="12"/>
        <v>1</v>
      </c>
      <c r="K436" s="8">
        <v>0</v>
      </c>
      <c r="L436" s="9">
        <v>844.14</v>
      </c>
      <c r="M436" s="8">
        <v>1</v>
      </c>
      <c r="N436" s="8">
        <v>225</v>
      </c>
      <c r="O436" s="8">
        <v>491</v>
      </c>
      <c r="P436" s="9">
        <v>1561.35</v>
      </c>
      <c r="Q436" s="10">
        <f t="shared" si="13"/>
        <v>1</v>
      </c>
      <c r="R436" s="8">
        <v>0</v>
      </c>
      <c r="S436" s="9">
        <v>781.15</v>
      </c>
      <c r="T436" s="8">
        <v>1</v>
      </c>
    </row>
    <row r="437" spans="1:20" x14ac:dyDescent="0.35">
      <c r="A437" t="s">
        <v>966</v>
      </c>
      <c r="B437" t="s">
        <v>967</v>
      </c>
      <c r="C437" t="s">
        <v>17</v>
      </c>
      <c r="D437" t="s">
        <v>7922</v>
      </c>
      <c r="E437" s="8">
        <v>6254</v>
      </c>
      <c r="F437" s="9">
        <v>1673.07</v>
      </c>
      <c r="G437" s="8">
        <v>4760</v>
      </c>
      <c r="H437" s="8">
        <v>4932</v>
      </c>
      <c r="I437" s="9">
        <v>1673.07</v>
      </c>
      <c r="J437" s="10">
        <f t="shared" si="12"/>
        <v>1</v>
      </c>
      <c r="K437" s="8">
        <v>0</v>
      </c>
      <c r="L437" s="9">
        <v>1153.31</v>
      </c>
      <c r="M437" s="8">
        <v>1</v>
      </c>
      <c r="N437" s="8">
        <v>2253</v>
      </c>
      <c r="O437" s="8">
        <v>4932</v>
      </c>
      <c r="P437" s="9">
        <v>1673.07</v>
      </c>
      <c r="Q437" s="10">
        <f t="shared" si="13"/>
        <v>1</v>
      </c>
      <c r="R437" s="8">
        <v>0</v>
      </c>
      <c r="S437" s="9">
        <v>750.91</v>
      </c>
      <c r="T437" s="8">
        <v>1</v>
      </c>
    </row>
    <row r="438" spans="1:20" x14ac:dyDescent="0.35">
      <c r="A438" t="s">
        <v>968</v>
      </c>
      <c r="B438" t="s">
        <v>969</v>
      </c>
      <c r="C438" t="s">
        <v>17</v>
      </c>
      <c r="D438" t="s">
        <v>7920</v>
      </c>
      <c r="E438" s="8">
        <v>2187</v>
      </c>
      <c r="F438" s="9">
        <v>3563.59</v>
      </c>
      <c r="G438" s="8">
        <v>289</v>
      </c>
      <c r="H438" s="8">
        <v>810</v>
      </c>
      <c r="I438" s="9">
        <v>3563.59</v>
      </c>
      <c r="J438" s="10">
        <f t="shared" si="12"/>
        <v>1</v>
      </c>
      <c r="K438" s="8">
        <v>0</v>
      </c>
      <c r="L438" s="9">
        <v>592.95000000000005</v>
      </c>
      <c r="M438" s="8">
        <v>2</v>
      </c>
      <c r="N438" s="8">
        <v>370</v>
      </c>
      <c r="O438" s="8">
        <v>810</v>
      </c>
      <c r="P438" s="9">
        <v>3563.59</v>
      </c>
      <c r="Q438" s="10">
        <f t="shared" si="13"/>
        <v>1</v>
      </c>
      <c r="R438" s="8">
        <v>0</v>
      </c>
      <c r="S438" s="9">
        <v>672.14</v>
      </c>
      <c r="T438" s="8">
        <v>2</v>
      </c>
    </row>
    <row r="439" spans="1:20" x14ac:dyDescent="0.35">
      <c r="A439" t="s">
        <v>970</v>
      </c>
      <c r="B439" t="s">
        <v>971</v>
      </c>
      <c r="C439" t="s">
        <v>17</v>
      </c>
      <c r="D439" t="s">
        <v>7921</v>
      </c>
      <c r="E439" s="8">
        <v>22848</v>
      </c>
      <c r="F439" s="9">
        <v>7612.74</v>
      </c>
      <c r="G439" s="8">
        <v>2125</v>
      </c>
      <c r="H439" s="8">
        <v>3954</v>
      </c>
      <c r="I439" s="9">
        <v>7380.84</v>
      </c>
      <c r="J439" s="10">
        <f t="shared" si="12"/>
        <v>0.96953790619409053</v>
      </c>
      <c r="K439" s="8">
        <v>1</v>
      </c>
      <c r="L439" s="9">
        <v>698.07</v>
      </c>
      <c r="M439" s="8">
        <v>5</v>
      </c>
      <c r="N439" s="8">
        <v>1803</v>
      </c>
      <c r="O439" s="8">
        <v>3954</v>
      </c>
      <c r="P439" s="9">
        <v>7273.56</v>
      </c>
      <c r="Q439" s="10">
        <f t="shared" si="13"/>
        <v>0.95544573964170598</v>
      </c>
      <c r="R439" s="8">
        <v>1</v>
      </c>
      <c r="S439" s="9">
        <v>618.79</v>
      </c>
      <c r="T439" s="8">
        <v>5</v>
      </c>
    </row>
    <row r="440" spans="1:20" x14ac:dyDescent="0.35">
      <c r="A440" t="s">
        <v>974</v>
      </c>
      <c r="B440" t="s">
        <v>975</v>
      </c>
      <c r="C440" t="s">
        <v>17</v>
      </c>
      <c r="D440" t="s">
        <v>7921</v>
      </c>
      <c r="E440" s="8">
        <v>514</v>
      </c>
      <c r="F440" s="9">
        <v>2224.4</v>
      </c>
      <c r="G440" s="8">
        <v>164</v>
      </c>
      <c r="H440" s="8">
        <v>304</v>
      </c>
      <c r="I440" s="9">
        <v>2224.4</v>
      </c>
      <c r="J440" s="10">
        <f t="shared" si="12"/>
        <v>1</v>
      </c>
      <c r="K440" s="8">
        <v>0</v>
      </c>
      <c r="L440" s="9">
        <v>813.7</v>
      </c>
      <c r="M440" s="8">
        <v>1</v>
      </c>
      <c r="N440" s="8">
        <v>139</v>
      </c>
      <c r="O440" s="8">
        <v>304</v>
      </c>
      <c r="P440" s="9">
        <v>2224.4</v>
      </c>
      <c r="Q440" s="10">
        <f t="shared" si="13"/>
        <v>1</v>
      </c>
      <c r="R440" s="8">
        <v>0</v>
      </c>
      <c r="S440" s="9">
        <v>748.79</v>
      </c>
      <c r="T440" s="8">
        <v>1</v>
      </c>
    </row>
    <row r="441" spans="1:20" x14ac:dyDescent="0.35">
      <c r="A441" t="s">
        <v>976</v>
      </c>
      <c r="B441" t="s">
        <v>977</v>
      </c>
      <c r="C441" t="s">
        <v>17</v>
      </c>
      <c r="D441" t="s">
        <v>7921</v>
      </c>
      <c r="E441" s="8">
        <v>1880</v>
      </c>
      <c r="F441" s="9">
        <v>4722.87</v>
      </c>
      <c r="G441" s="8">
        <v>212</v>
      </c>
      <c r="H441" s="8">
        <v>523</v>
      </c>
      <c r="I441" s="9">
        <v>4722.87</v>
      </c>
      <c r="J441" s="10">
        <f t="shared" si="12"/>
        <v>1</v>
      </c>
      <c r="K441" s="8">
        <v>0</v>
      </c>
      <c r="L441" s="9">
        <v>667.11</v>
      </c>
      <c r="M441" s="8">
        <v>3</v>
      </c>
      <c r="N441" s="8">
        <v>238</v>
      </c>
      <c r="O441" s="8">
        <v>523</v>
      </c>
      <c r="P441" s="9">
        <v>4722.87</v>
      </c>
      <c r="Q441" s="10">
        <f t="shared" si="13"/>
        <v>1</v>
      </c>
      <c r="R441" s="8">
        <v>0</v>
      </c>
      <c r="S441" s="9">
        <v>706.3</v>
      </c>
      <c r="T441" s="8">
        <v>3</v>
      </c>
    </row>
    <row r="442" spans="1:20" x14ac:dyDescent="0.35">
      <c r="A442" t="s">
        <v>978</v>
      </c>
      <c r="B442" t="s">
        <v>979</v>
      </c>
      <c r="C442" t="s">
        <v>17</v>
      </c>
      <c r="D442" t="s">
        <v>7921</v>
      </c>
      <c r="E442" s="8">
        <v>3</v>
      </c>
      <c r="F442" s="9">
        <v>18.84</v>
      </c>
      <c r="G442" s="8">
        <v>87</v>
      </c>
      <c r="H442" s="8">
        <v>209</v>
      </c>
      <c r="I442" s="9">
        <v>18.84</v>
      </c>
      <c r="J442" s="10">
        <f t="shared" si="12"/>
        <v>1</v>
      </c>
      <c r="K442" s="8">
        <v>0</v>
      </c>
      <c r="L442" s="9">
        <v>984.01</v>
      </c>
      <c r="M442" s="8">
        <v>0</v>
      </c>
      <c r="N442" s="8">
        <v>95</v>
      </c>
      <c r="O442" s="8">
        <v>209</v>
      </c>
      <c r="P442" s="9">
        <v>18.84</v>
      </c>
      <c r="Q442" s="10">
        <f t="shared" si="13"/>
        <v>1</v>
      </c>
      <c r="R442" s="8">
        <v>0</v>
      </c>
      <c r="S442" s="9">
        <v>1017.91</v>
      </c>
      <c r="T442" s="8">
        <v>0</v>
      </c>
    </row>
    <row r="443" spans="1:20" x14ac:dyDescent="0.35">
      <c r="A443" t="s">
        <v>980</v>
      </c>
      <c r="B443" t="s">
        <v>981</v>
      </c>
      <c r="C443" t="s">
        <v>17</v>
      </c>
      <c r="D443" t="s">
        <v>7922</v>
      </c>
      <c r="E443" s="8">
        <v>17</v>
      </c>
      <c r="F443" s="9">
        <v>3964.09</v>
      </c>
      <c r="G443" s="8">
        <v>5</v>
      </c>
      <c r="H443" s="8">
        <v>6</v>
      </c>
      <c r="I443" s="9">
        <v>3964.09</v>
      </c>
      <c r="J443" s="10">
        <f t="shared" si="12"/>
        <v>1</v>
      </c>
      <c r="K443" s="8">
        <v>0</v>
      </c>
      <c r="L443" s="9">
        <v>1017.26</v>
      </c>
      <c r="M443" s="8">
        <v>3</v>
      </c>
      <c r="N443" s="8">
        <v>3</v>
      </c>
      <c r="O443" s="8">
        <v>6</v>
      </c>
      <c r="P443" s="9">
        <v>3964.09</v>
      </c>
      <c r="Q443" s="10">
        <f t="shared" si="13"/>
        <v>1</v>
      </c>
      <c r="R443" s="8">
        <v>0</v>
      </c>
      <c r="S443" s="9">
        <v>737.44</v>
      </c>
      <c r="T443" s="8">
        <v>3</v>
      </c>
    </row>
    <row r="444" spans="1:20" x14ac:dyDescent="0.35">
      <c r="A444" t="s">
        <v>982</v>
      </c>
      <c r="B444" t="s">
        <v>983</v>
      </c>
      <c r="C444" t="s">
        <v>17</v>
      </c>
      <c r="D444" t="s">
        <v>7920</v>
      </c>
      <c r="E444" s="8">
        <v>1665</v>
      </c>
      <c r="F444" s="9">
        <v>2921.04</v>
      </c>
      <c r="G444" s="8">
        <v>234</v>
      </c>
      <c r="H444" s="8">
        <v>746</v>
      </c>
      <c r="I444" s="9">
        <v>2921.04</v>
      </c>
      <c r="J444" s="10">
        <f t="shared" si="12"/>
        <v>1</v>
      </c>
      <c r="K444" s="8">
        <v>0</v>
      </c>
      <c r="L444" s="9">
        <v>614.6</v>
      </c>
      <c r="M444" s="8">
        <v>2</v>
      </c>
      <c r="N444" s="8">
        <v>338</v>
      </c>
      <c r="O444" s="8">
        <v>746</v>
      </c>
      <c r="P444" s="9">
        <v>2921.04</v>
      </c>
      <c r="Q444" s="10">
        <f t="shared" si="13"/>
        <v>1</v>
      </c>
      <c r="R444" s="8">
        <v>0</v>
      </c>
      <c r="S444" s="9">
        <v>724.08</v>
      </c>
      <c r="T444" s="8">
        <v>2</v>
      </c>
    </row>
    <row r="445" spans="1:20" x14ac:dyDescent="0.35">
      <c r="A445" t="s">
        <v>984</v>
      </c>
      <c r="B445" t="s">
        <v>985</v>
      </c>
      <c r="C445" t="s">
        <v>17</v>
      </c>
      <c r="D445" t="s">
        <v>7920</v>
      </c>
      <c r="E445" s="8">
        <v>3312</v>
      </c>
      <c r="F445" s="9">
        <v>4075.73</v>
      </c>
      <c r="G445" s="8">
        <v>339</v>
      </c>
      <c r="H445" s="8">
        <v>1061</v>
      </c>
      <c r="I445" s="9">
        <v>4075.73</v>
      </c>
      <c r="J445" s="10">
        <f t="shared" si="12"/>
        <v>1</v>
      </c>
      <c r="K445" s="8">
        <v>0</v>
      </c>
      <c r="L445" s="9">
        <v>544.30999999999995</v>
      </c>
      <c r="M445" s="8">
        <v>3</v>
      </c>
      <c r="N445" s="8">
        <v>480</v>
      </c>
      <c r="O445" s="8">
        <v>1061</v>
      </c>
      <c r="P445" s="9">
        <v>4075.73</v>
      </c>
      <c r="Q445" s="10">
        <f t="shared" si="13"/>
        <v>1</v>
      </c>
      <c r="R445" s="8">
        <v>0</v>
      </c>
      <c r="S445" s="9">
        <v>648.41999999999996</v>
      </c>
      <c r="T445" s="8">
        <v>3</v>
      </c>
    </row>
    <row r="446" spans="1:20" x14ac:dyDescent="0.35">
      <c r="A446" t="s">
        <v>986</v>
      </c>
      <c r="B446" t="s">
        <v>987</v>
      </c>
      <c r="C446" t="s">
        <v>17</v>
      </c>
      <c r="D446" t="s">
        <v>7921</v>
      </c>
      <c r="E446" s="8">
        <v>1204</v>
      </c>
      <c r="F446" s="9">
        <v>2457.29</v>
      </c>
      <c r="G446" s="8">
        <v>293</v>
      </c>
      <c r="H446" s="8">
        <v>640</v>
      </c>
      <c r="I446" s="9">
        <v>2402.1799999999998</v>
      </c>
      <c r="J446" s="10">
        <f t="shared" si="12"/>
        <v>0.97757285464882038</v>
      </c>
      <c r="K446" s="8">
        <v>1</v>
      </c>
      <c r="L446" s="9">
        <v>631.62</v>
      </c>
      <c r="M446" s="8">
        <v>1</v>
      </c>
      <c r="N446" s="8">
        <v>289</v>
      </c>
      <c r="O446" s="8">
        <v>640</v>
      </c>
      <c r="P446" s="9">
        <v>2394.02</v>
      </c>
      <c r="Q446" s="10">
        <f t="shared" si="13"/>
        <v>0.97425212327401323</v>
      </c>
      <c r="R446" s="8">
        <v>1</v>
      </c>
      <c r="S446" s="9">
        <v>628.45000000000005</v>
      </c>
      <c r="T446" s="8">
        <v>1</v>
      </c>
    </row>
    <row r="447" spans="1:20" x14ac:dyDescent="0.35">
      <c r="A447" t="s">
        <v>988</v>
      </c>
      <c r="B447" t="s">
        <v>989</v>
      </c>
      <c r="C447" t="s">
        <v>17</v>
      </c>
      <c r="D447" t="s">
        <v>7920</v>
      </c>
      <c r="E447" s="8">
        <v>3765</v>
      </c>
      <c r="F447" s="9">
        <v>3517.07</v>
      </c>
      <c r="G447" s="8">
        <v>397</v>
      </c>
      <c r="H447" s="8">
        <v>1398</v>
      </c>
      <c r="I447" s="9">
        <v>3517.07</v>
      </c>
      <c r="J447" s="10">
        <f t="shared" si="12"/>
        <v>1</v>
      </c>
      <c r="K447" s="8">
        <v>0</v>
      </c>
      <c r="L447" s="9">
        <v>568.51</v>
      </c>
      <c r="M447" s="8">
        <v>2</v>
      </c>
      <c r="N447" s="8">
        <v>632</v>
      </c>
      <c r="O447" s="8">
        <v>1398</v>
      </c>
      <c r="P447" s="9">
        <v>3517.07</v>
      </c>
      <c r="Q447" s="10">
        <f t="shared" si="13"/>
        <v>1</v>
      </c>
      <c r="R447" s="8">
        <v>0</v>
      </c>
      <c r="S447" s="9">
        <v>699.67</v>
      </c>
      <c r="T447" s="8">
        <v>2</v>
      </c>
    </row>
    <row r="448" spans="1:20" x14ac:dyDescent="0.35">
      <c r="A448" t="s">
        <v>990</v>
      </c>
      <c r="B448" t="s">
        <v>991</v>
      </c>
      <c r="C448" t="s">
        <v>17</v>
      </c>
      <c r="D448" t="s">
        <v>7921</v>
      </c>
      <c r="E448" s="8">
        <v>2550</v>
      </c>
      <c r="F448" s="9">
        <v>6778.87</v>
      </c>
      <c r="G448" s="8">
        <v>199</v>
      </c>
      <c r="H448" s="8">
        <v>491</v>
      </c>
      <c r="I448" s="9">
        <v>5330.05</v>
      </c>
      <c r="J448" s="10">
        <f t="shared" si="12"/>
        <v>0.78627411353219645</v>
      </c>
      <c r="K448" s="8">
        <v>2</v>
      </c>
      <c r="L448" s="9">
        <v>619.83000000000004</v>
      </c>
      <c r="M448" s="8">
        <v>4</v>
      </c>
      <c r="N448" s="8">
        <v>222</v>
      </c>
      <c r="O448" s="8">
        <v>491</v>
      </c>
      <c r="P448" s="9">
        <v>5391.2</v>
      </c>
      <c r="Q448" s="10">
        <f t="shared" si="13"/>
        <v>0.79529479101974221</v>
      </c>
      <c r="R448" s="8">
        <v>2</v>
      </c>
      <c r="S448" s="9">
        <v>664.43</v>
      </c>
      <c r="T448" s="8">
        <v>4</v>
      </c>
    </row>
    <row r="449" spans="1:20" x14ac:dyDescent="0.35">
      <c r="A449" t="s">
        <v>992</v>
      </c>
      <c r="B449" t="s">
        <v>993</v>
      </c>
      <c r="C449" t="s">
        <v>17</v>
      </c>
      <c r="D449" t="s">
        <v>7921</v>
      </c>
      <c r="E449" s="8">
        <v>2769</v>
      </c>
      <c r="F449" s="9">
        <v>4326.05</v>
      </c>
      <c r="G449" s="8">
        <v>399</v>
      </c>
      <c r="H449" s="8">
        <v>834</v>
      </c>
      <c r="I449" s="9">
        <v>4326.05</v>
      </c>
      <c r="J449" s="10">
        <f t="shared" si="12"/>
        <v>1</v>
      </c>
      <c r="K449" s="8">
        <v>0</v>
      </c>
      <c r="L449" s="9">
        <v>783.38</v>
      </c>
      <c r="M449" s="8">
        <v>3</v>
      </c>
      <c r="N449" s="8">
        <v>376</v>
      </c>
      <c r="O449" s="8">
        <v>834</v>
      </c>
      <c r="P449" s="9">
        <v>4326.05</v>
      </c>
      <c r="Q449" s="10">
        <f t="shared" si="13"/>
        <v>1</v>
      </c>
      <c r="R449" s="8">
        <v>0</v>
      </c>
      <c r="S449" s="9">
        <v>761.82</v>
      </c>
      <c r="T449" s="8">
        <v>3</v>
      </c>
    </row>
    <row r="450" spans="1:20" x14ac:dyDescent="0.35">
      <c r="A450" t="s">
        <v>994</v>
      </c>
      <c r="B450" t="s">
        <v>995</v>
      </c>
      <c r="C450" t="s">
        <v>17</v>
      </c>
      <c r="D450" t="s">
        <v>7921</v>
      </c>
      <c r="E450" s="8">
        <v>1289</v>
      </c>
      <c r="F450" s="9">
        <v>2756.23</v>
      </c>
      <c r="G450" s="8">
        <v>246</v>
      </c>
      <c r="H450" s="8">
        <v>608</v>
      </c>
      <c r="I450" s="9">
        <v>2756.23</v>
      </c>
      <c r="J450" s="10">
        <f t="shared" si="12"/>
        <v>1</v>
      </c>
      <c r="K450" s="8">
        <v>0</v>
      </c>
      <c r="L450" s="9">
        <v>744.46</v>
      </c>
      <c r="M450" s="8">
        <v>2</v>
      </c>
      <c r="N450" s="8">
        <v>274</v>
      </c>
      <c r="O450" s="8">
        <v>608</v>
      </c>
      <c r="P450" s="9">
        <v>2756.23</v>
      </c>
      <c r="Q450" s="10">
        <f t="shared" si="13"/>
        <v>1</v>
      </c>
      <c r="R450" s="8">
        <v>0</v>
      </c>
      <c r="S450" s="9">
        <v>780.39</v>
      </c>
      <c r="T450" s="8">
        <v>2</v>
      </c>
    </row>
    <row r="451" spans="1:20" x14ac:dyDescent="0.35">
      <c r="A451" t="s">
        <v>996</v>
      </c>
      <c r="B451" t="s">
        <v>997</v>
      </c>
      <c r="C451" t="s">
        <v>17</v>
      </c>
      <c r="D451" t="s">
        <v>7922</v>
      </c>
      <c r="E451" s="8">
        <v>576</v>
      </c>
      <c r="F451" s="9">
        <v>2157.31</v>
      </c>
      <c r="G451" s="8">
        <v>249</v>
      </c>
      <c r="H451" s="8">
        <v>347</v>
      </c>
      <c r="I451" s="9">
        <v>2157.31</v>
      </c>
      <c r="J451" s="10">
        <f t="shared" si="12"/>
        <v>1</v>
      </c>
      <c r="K451" s="8">
        <v>0</v>
      </c>
      <c r="L451" s="9">
        <v>1081.3699999999999</v>
      </c>
      <c r="M451" s="8">
        <v>1</v>
      </c>
      <c r="N451" s="8">
        <v>156</v>
      </c>
      <c r="O451" s="8">
        <v>347</v>
      </c>
      <c r="P451" s="9">
        <v>2157.31</v>
      </c>
      <c r="Q451" s="10">
        <f t="shared" si="13"/>
        <v>1</v>
      </c>
      <c r="R451" s="8">
        <v>0</v>
      </c>
      <c r="S451" s="9">
        <v>872.38</v>
      </c>
      <c r="T451" s="8">
        <v>1</v>
      </c>
    </row>
    <row r="452" spans="1:20" x14ac:dyDescent="0.35">
      <c r="A452" t="s">
        <v>998</v>
      </c>
      <c r="B452" t="s">
        <v>999</v>
      </c>
      <c r="C452" t="s">
        <v>17</v>
      </c>
      <c r="D452" t="s">
        <v>7922</v>
      </c>
      <c r="E452" s="8">
        <v>13324</v>
      </c>
      <c r="F452" s="9">
        <v>15841.51</v>
      </c>
      <c r="G452" s="8">
        <v>1212</v>
      </c>
      <c r="H452" s="8">
        <v>1092</v>
      </c>
      <c r="I452" s="9">
        <v>13298.35</v>
      </c>
      <c r="J452" s="10">
        <f t="shared" si="12"/>
        <v>0.83946227348276781</v>
      </c>
      <c r="K452" s="8">
        <v>4</v>
      </c>
      <c r="L452" s="9">
        <v>984.06</v>
      </c>
      <c r="M452" s="8">
        <v>8</v>
      </c>
      <c r="N452" s="8">
        <v>491</v>
      </c>
      <c r="O452" s="8">
        <v>1092</v>
      </c>
      <c r="P452" s="9">
        <v>11141.61</v>
      </c>
      <c r="Q452" s="10">
        <f t="shared" si="13"/>
        <v>0.70331742365468952</v>
      </c>
      <c r="R452" s="8">
        <v>5</v>
      </c>
      <c r="S452" s="9">
        <v>496.33</v>
      </c>
      <c r="T452" s="8">
        <v>8</v>
      </c>
    </row>
    <row r="453" spans="1:20" x14ac:dyDescent="0.35">
      <c r="A453" t="s">
        <v>1000</v>
      </c>
      <c r="B453" t="s">
        <v>1001</v>
      </c>
      <c r="C453" t="s">
        <v>17</v>
      </c>
      <c r="D453" t="s">
        <v>7921</v>
      </c>
      <c r="E453" s="8">
        <v>2176</v>
      </c>
      <c r="F453" s="9">
        <v>4429.03</v>
      </c>
      <c r="G453" s="8">
        <v>352</v>
      </c>
      <c r="H453" s="8">
        <v>637</v>
      </c>
      <c r="I453" s="9">
        <v>4429.03</v>
      </c>
      <c r="J453" s="10">
        <f t="shared" ref="J453:J516" si="14">IF(F453&gt;0,I453/F453,1)</f>
        <v>1</v>
      </c>
      <c r="K453" s="8">
        <v>0</v>
      </c>
      <c r="L453" s="9">
        <v>744.73</v>
      </c>
      <c r="M453" s="8">
        <v>3</v>
      </c>
      <c r="N453" s="8">
        <v>286</v>
      </c>
      <c r="O453" s="8">
        <v>637</v>
      </c>
      <c r="P453" s="9">
        <v>4429.03</v>
      </c>
      <c r="Q453" s="10">
        <f t="shared" ref="Q453:Q516" si="15">IF(F453&gt;0,P453/F453,1)</f>
        <v>1</v>
      </c>
      <c r="R453" s="8">
        <v>0</v>
      </c>
      <c r="S453" s="9">
        <v>665.35</v>
      </c>
      <c r="T453" s="8">
        <v>3</v>
      </c>
    </row>
    <row r="454" spans="1:20" x14ac:dyDescent="0.35">
      <c r="A454" t="s">
        <v>1002</v>
      </c>
      <c r="B454" t="s">
        <v>1003</v>
      </c>
      <c r="C454" t="s">
        <v>17</v>
      </c>
      <c r="D454" t="s">
        <v>7920</v>
      </c>
      <c r="E454" s="8">
        <v>6822</v>
      </c>
      <c r="F454" s="9">
        <v>3128.6</v>
      </c>
      <c r="G454" s="8">
        <v>895</v>
      </c>
      <c r="H454" s="8">
        <v>2824</v>
      </c>
      <c r="I454" s="9">
        <v>3128.6</v>
      </c>
      <c r="J454" s="10">
        <f t="shared" si="14"/>
        <v>1</v>
      </c>
      <c r="K454" s="8">
        <v>0</v>
      </c>
      <c r="L454" s="9">
        <v>585.61</v>
      </c>
      <c r="M454" s="8">
        <v>2</v>
      </c>
      <c r="N454" s="8">
        <v>1266</v>
      </c>
      <c r="O454" s="8">
        <v>2824</v>
      </c>
      <c r="P454" s="9">
        <v>3128.6</v>
      </c>
      <c r="Q454" s="10">
        <f t="shared" si="15"/>
        <v>1</v>
      </c>
      <c r="R454" s="8">
        <v>0</v>
      </c>
      <c r="S454" s="9">
        <v>687.7</v>
      </c>
      <c r="T454" s="8">
        <v>2</v>
      </c>
    </row>
    <row r="455" spans="1:20" x14ac:dyDescent="0.35">
      <c r="A455" t="s">
        <v>1004</v>
      </c>
      <c r="B455" t="s">
        <v>1005</v>
      </c>
      <c r="C455" t="s">
        <v>17</v>
      </c>
      <c r="D455" t="s">
        <v>7920</v>
      </c>
      <c r="E455" s="8">
        <v>7798</v>
      </c>
      <c r="F455" s="9">
        <v>9784.2099999999991</v>
      </c>
      <c r="G455" s="8">
        <v>371</v>
      </c>
      <c r="H455" s="8">
        <v>1032</v>
      </c>
      <c r="I455" s="9">
        <v>9212.06</v>
      </c>
      <c r="J455" s="10">
        <f t="shared" si="14"/>
        <v>0.94152312756982937</v>
      </c>
      <c r="K455" s="8">
        <v>4</v>
      </c>
      <c r="L455" s="9">
        <v>469.4</v>
      </c>
      <c r="M455" s="8">
        <v>7</v>
      </c>
      <c r="N455" s="8">
        <v>462</v>
      </c>
      <c r="O455" s="8">
        <v>1032</v>
      </c>
      <c r="P455" s="9">
        <v>9326.24</v>
      </c>
      <c r="Q455" s="10">
        <f t="shared" si="15"/>
        <v>0.95319295068278387</v>
      </c>
      <c r="R455" s="8">
        <v>2</v>
      </c>
      <c r="S455" s="9">
        <v>522.46</v>
      </c>
      <c r="T455" s="8">
        <v>7</v>
      </c>
    </row>
    <row r="456" spans="1:20" x14ac:dyDescent="0.35">
      <c r="A456" t="s">
        <v>1006</v>
      </c>
      <c r="B456" t="s">
        <v>1007</v>
      </c>
      <c r="C456" t="s">
        <v>17</v>
      </c>
      <c r="D456" t="s">
        <v>7922</v>
      </c>
      <c r="E456" s="8">
        <v>118</v>
      </c>
      <c r="F456" s="9">
        <v>1410.26</v>
      </c>
      <c r="G456" s="8">
        <v>69</v>
      </c>
      <c r="H456" s="8">
        <v>109</v>
      </c>
      <c r="I456" s="9">
        <v>1410.26</v>
      </c>
      <c r="J456" s="10">
        <f t="shared" si="14"/>
        <v>1</v>
      </c>
      <c r="K456" s="8">
        <v>0</v>
      </c>
      <c r="L456" s="9">
        <v>930.71</v>
      </c>
      <c r="M456" s="8">
        <v>1</v>
      </c>
      <c r="N456" s="8">
        <v>49</v>
      </c>
      <c r="O456" s="8">
        <v>109</v>
      </c>
      <c r="P456" s="9">
        <v>1410.26</v>
      </c>
      <c r="Q456" s="10">
        <f t="shared" si="15"/>
        <v>1</v>
      </c>
      <c r="R456" s="8">
        <v>0</v>
      </c>
      <c r="S456" s="9">
        <v>787.3</v>
      </c>
      <c r="T456" s="8">
        <v>1</v>
      </c>
    </row>
    <row r="457" spans="1:20" x14ac:dyDescent="0.35">
      <c r="A457" t="s">
        <v>1008</v>
      </c>
      <c r="B457" t="s">
        <v>1009</v>
      </c>
      <c r="C457" t="s">
        <v>17</v>
      </c>
      <c r="D457" t="s">
        <v>7921</v>
      </c>
      <c r="E457" s="8">
        <v>436</v>
      </c>
      <c r="F457" s="9">
        <v>1059.32</v>
      </c>
      <c r="G457" s="8">
        <v>287</v>
      </c>
      <c r="H457" s="8">
        <v>532</v>
      </c>
      <c r="I457" s="9">
        <v>1059.32</v>
      </c>
      <c r="J457" s="10">
        <f t="shared" si="14"/>
        <v>1</v>
      </c>
      <c r="K457" s="8">
        <v>0</v>
      </c>
      <c r="L457" s="9">
        <v>911.02</v>
      </c>
      <c r="M457" s="8">
        <v>0</v>
      </c>
      <c r="N457" s="8">
        <v>238</v>
      </c>
      <c r="O457" s="8">
        <v>532</v>
      </c>
      <c r="P457" s="9">
        <v>1059.32</v>
      </c>
      <c r="Q457" s="10">
        <f t="shared" si="15"/>
        <v>1</v>
      </c>
      <c r="R457" s="8">
        <v>0</v>
      </c>
      <c r="S457" s="9">
        <v>839.59</v>
      </c>
      <c r="T457" s="8">
        <v>0</v>
      </c>
    </row>
    <row r="458" spans="1:20" x14ac:dyDescent="0.35">
      <c r="A458" t="s">
        <v>1010</v>
      </c>
      <c r="B458" t="s">
        <v>1011</v>
      </c>
      <c r="C458" t="s">
        <v>17</v>
      </c>
      <c r="D458" t="s">
        <v>7922</v>
      </c>
      <c r="E458" s="8">
        <v>1113</v>
      </c>
      <c r="F458" s="9">
        <v>10895.75</v>
      </c>
      <c r="G458" s="8">
        <v>88</v>
      </c>
      <c r="H458" s="8">
        <v>132</v>
      </c>
      <c r="I458" s="9">
        <v>10895.75</v>
      </c>
      <c r="J458" s="10">
        <f t="shared" si="14"/>
        <v>1</v>
      </c>
      <c r="K458" s="8">
        <v>0</v>
      </c>
      <c r="L458" s="9">
        <v>645.01</v>
      </c>
      <c r="M458" s="8">
        <v>8</v>
      </c>
      <c r="N458" s="8">
        <v>59</v>
      </c>
      <c r="O458" s="8">
        <v>132</v>
      </c>
      <c r="P458" s="9">
        <v>10788.06</v>
      </c>
      <c r="Q458" s="10">
        <f t="shared" si="15"/>
        <v>0.99011632976160424</v>
      </c>
      <c r="R458" s="8">
        <v>1</v>
      </c>
      <c r="S458" s="9">
        <v>489.48</v>
      </c>
      <c r="T458" s="8">
        <v>8</v>
      </c>
    </row>
    <row r="459" spans="1:20" x14ac:dyDescent="0.35">
      <c r="A459" t="s">
        <v>1012</v>
      </c>
      <c r="B459" t="s">
        <v>1013</v>
      </c>
      <c r="C459" t="s">
        <v>17</v>
      </c>
      <c r="D459" t="s">
        <v>7920</v>
      </c>
      <c r="E459" s="8">
        <v>469</v>
      </c>
      <c r="F459" s="9">
        <v>1982.13</v>
      </c>
      <c r="G459" s="8">
        <v>100</v>
      </c>
      <c r="H459" s="8">
        <v>305</v>
      </c>
      <c r="I459" s="9">
        <v>1982.13</v>
      </c>
      <c r="J459" s="10">
        <f t="shared" si="14"/>
        <v>1</v>
      </c>
      <c r="K459" s="8">
        <v>0</v>
      </c>
      <c r="L459" s="9">
        <v>589.36</v>
      </c>
      <c r="M459" s="8">
        <v>1</v>
      </c>
      <c r="N459" s="8">
        <v>136</v>
      </c>
      <c r="O459" s="8">
        <v>305</v>
      </c>
      <c r="P459" s="9">
        <v>1982.13</v>
      </c>
      <c r="Q459" s="10">
        <f t="shared" si="15"/>
        <v>1</v>
      </c>
      <c r="R459" s="8">
        <v>0</v>
      </c>
      <c r="S459" s="9">
        <v>680.65</v>
      </c>
      <c r="T459" s="8">
        <v>1</v>
      </c>
    </row>
    <row r="460" spans="1:20" x14ac:dyDescent="0.35">
      <c r="A460" t="s">
        <v>1014</v>
      </c>
      <c r="B460" t="s">
        <v>1015</v>
      </c>
      <c r="C460" t="s">
        <v>17</v>
      </c>
      <c r="D460" t="s">
        <v>7920</v>
      </c>
      <c r="E460" s="8">
        <v>1015</v>
      </c>
      <c r="F460" s="9">
        <v>3836.03</v>
      </c>
      <c r="G460" s="8">
        <v>117</v>
      </c>
      <c r="H460" s="8">
        <v>340</v>
      </c>
      <c r="I460" s="9">
        <v>3836.03</v>
      </c>
      <c r="J460" s="10">
        <f t="shared" si="14"/>
        <v>1</v>
      </c>
      <c r="K460" s="8">
        <v>0</v>
      </c>
      <c r="L460" s="9">
        <v>573.23</v>
      </c>
      <c r="M460" s="8">
        <v>3</v>
      </c>
      <c r="N460" s="8">
        <v>152</v>
      </c>
      <c r="O460" s="8">
        <v>340</v>
      </c>
      <c r="P460" s="9">
        <v>3836.03</v>
      </c>
      <c r="Q460" s="10">
        <f t="shared" si="15"/>
        <v>1</v>
      </c>
      <c r="R460" s="8">
        <v>0</v>
      </c>
      <c r="S460" s="9">
        <v>652.6</v>
      </c>
      <c r="T460" s="8">
        <v>3</v>
      </c>
    </row>
    <row r="461" spans="1:20" x14ac:dyDescent="0.35">
      <c r="A461" t="s">
        <v>1016</v>
      </c>
      <c r="B461" t="s">
        <v>1017</v>
      </c>
      <c r="C461" t="s">
        <v>17</v>
      </c>
      <c r="D461" t="s">
        <v>7922</v>
      </c>
      <c r="E461" s="8">
        <v>2454</v>
      </c>
      <c r="F461" s="9">
        <v>2483.46</v>
      </c>
      <c r="G461" s="8">
        <v>765</v>
      </c>
      <c r="H461" s="8">
        <v>1268</v>
      </c>
      <c r="I461" s="9">
        <v>2483.46</v>
      </c>
      <c r="J461" s="10">
        <f t="shared" si="14"/>
        <v>1</v>
      </c>
      <c r="K461" s="8">
        <v>0</v>
      </c>
      <c r="L461" s="9">
        <v>951.26</v>
      </c>
      <c r="M461" s="8">
        <v>2</v>
      </c>
      <c r="N461" s="8">
        <v>564</v>
      </c>
      <c r="O461" s="8">
        <v>1268</v>
      </c>
      <c r="P461" s="9">
        <v>2483.46</v>
      </c>
      <c r="Q461" s="10">
        <f t="shared" si="15"/>
        <v>1</v>
      </c>
      <c r="R461" s="8">
        <v>0</v>
      </c>
      <c r="S461" s="9">
        <v>829.21</v>
      </c>
      <c r="T461" s="8">
        <v>2</v>
      </c>
    </row>
    <row r="462" spans="1:20" x14ac:dyDescent="0.35">
      <c r="A462" t="s">
        <v>1018</v>
      </c>
      <c r="B462" t="s">
        <v>1019</v>
      </c>
      <c r="C462" t="s">
        <v>17</v>
      </c>
      <c r="D462" t="s">
        <v>7921</v>
      </c>
      <c r="E462" s="8">
        <v>4887</v>
      </c>
      <c r="F462" s="9">
        <v>20525.98</v>
      </c>
      <c r="G462" s="8">
        <v>172</v>
      </c>
      <c r="H462" s="8">
        <v>306</v>
      </c>
      <c r="I462" s="9">
        <v>14398.01</v>
      </c>
      <c r="J462" s="10">
        <f t="shared" si="14"/>
        <v>0.70145298787195542</v>
      </c>
      <c r="K462" s="8">
        <v>6</v>
      </c>
      <c r="L462" s="9">
        <v>460.86</v>
      </c>
      <c r="M462" s="8">
        <v>11</v>
      </c>
      <c r="N462" s="8">
        <v>136</v>
      </c>
      <c r="O462" s="8">
        <v>306</v>
      </c>
      <c r="P462" s="9">
        <v>14246.8</v>
      </c>
      <c r="Q462" s="10">
        <f t="shared" si="15"/>
        <v>0.69408622633365125</v>
      </c>
      <c r="R462" s="8">
        <v>6</v>
      </c>
      <c r="S462" s="9">
        <v>420.22</v>
      </c>
      <c r="T462" s="8">
        <v>11</v>
      </c>
    </row>
    <row r="463" spans="1:20" x14ac:dyDescent="0.35">
      <c r="A463" t="s">
        <v>1020</v>
      </c>
      <c r="B463" t="s">
        <v>1021</v>
      </c>
      <c r="C463" t="s">
        <v>17</v>
      </c>
      <c r="D463" t="s">
        <v>7921</v>
      </c>
      <c r="E463" s="8">
        <v>1350</v>
      </c>
      <c r="F463" s="9">
        <v>4184.8100000000004</v>
      </c>
      <c r="G463" s="8">
        <v>176</v>
      </c>
      <c r="H463" s="8">
        <v>414</v>
      </c>
      <c r="I463" s="9">
        <v>4184.8100000000004</v>
      </c>
      <c r="J463" s="10">
        <f t="shared" si="14"/>
        <v>1</v>
      </c>
      <c r="K463" s="8">
        <v>0</v>
      </c>
      <c r="L463" s="9">
        <v>681.23</v>
      </c>
      <c r="M463" s="8">
        <v>3</v>
      </c>
      <c r="N463" s="8">
        <v>184</v>
      </c>
      <c r="O463" s="8">
        <v>414</v>
      </c>
      <c r="P463" s="9">
        <v>4184.8100000000004</v>
      </c>
      <c r="Q463" s="10">
        <f t="shared" si="15"/>
        <v>1</v>
      </c>
      <c r="R463" s="8">
        <v>0</v>
      </c>
      <c r="S463" s="9">
        <v>696.11</v>
      </c>
      <c r="T463" s="8">
        <v>3</v>
      </c>
    </row>
    <row r="464" spans="1:20" x14ac:dyDescent="0.35">
      <c r="A464" t="s">
        <v>1022</v>
      </c>
      <c r="B464" t="s">
        <v>1023</v>
      </c>
      <c r="C464" t="s">
        <v>17</v>
      </c>
      <c r="D464" t="s">
        <v>7921</v>
      </c>
      <c r="E464" s="8">
        <v>7506</v>
      </c>
      <c r="F464" s="9">
        <v>5755.11</v>
      </c>
      <c r="G464" s="8">
        <v>710</v>
      </c>
      <c r="H464" s="8">
        <v>1670</v>
      </c>
      <c r="I464" s="9">
        <v>5128.6899999999996</v>
      </c>
      <c r="J464" s="10">
        <f t="shared" si="14"/>
        <v>0.89115412216273882</v>
      </c>
      <c r="K464" s="8">
        <v>3</v>
      </c>
      <c r="L464" s="9">
        <v>675.01</v>
      </c>
      <c r="M464" s="8">
        <v>4</v>
      </c>
      <c r="N464" s="8">
        <v>741</v>
      </c>
      <c r="O464" s="8">
        <v>1670</v>
      </c>
      <c r="P464" s="9">
        <v>5151.6899999999996</v>
      </c>
      <c r="Q464" s="10">
        <f t="shared" si="15"/>
        <v>0.89515057053644498</v>
      </c>
      <c r="R464" s="8">
        <v>3</v>
      </c>
      <c r="S464" s="9">
        <v>685.65</v>
      </c>
      <c r="T464" s="8">
        <v>4</v>
      </c>
    </row>
    <row r="465" spans="1:20" x14ac:dyDescent="0.35">
      <c r="A465" t="s">
        <v>1024</v>
      </c>
      <c r="B465" t="s">
        <v>1025</v>
      </c>
      <c r="C465" t="s">
        <v>17</v>
      </c>
      <c r="D465" t="s">
        <v>7921</v>
      </c>
      <c r="E465" s="8">
        <v>323</v>
      </c>
      <c r="F465" s="9">
        <v>1950.91</v>
      </c>
      <c r="G465" s="8">
        <v>101</v>
      </c>
      <c r="H465" s="8">
        <v>212</v>
      </c>
      <c r="I465" s="9">
        <v>1950.91</v>
      </c>
      <c r="J465" s="10">
        <f t="shared" si="14"/>
        <v>1</v>
      </c>
      <c r="K465" s="8">
        <v>0</v>
      </c>
      <c r="L465" s="9">
        <v>697.39</v>
      </c>
      <c r="M465" s="8">
        <v>1</v>
      </c>
      <c r="N465" s="8">
        <v>94</v>
      </c>
      <c r="O465" s="8">
        <v>212</v>
      </c>
      <c r="P465" s="9">
        <v>1950.91</v>
      </c>
      <c r="Q465" s="10">
        <f t="shared" si="15"/>
        <v>1</v>
      </c>
      <c r="R465" s="8">
        <v>0</v>
      </c>
      <c r="S465" s="9">
        <v>672.02</v>
      </c>
      <c r="T465" s="8">
        <v>1</v>
      </c>
    </row>
    <row r="466" spans="1:20" x14ac:dyDescent="0.35">
      <c r="A466" t="s">
        <v>1026</v>
      </c>
      <c r="B466" t="s">
        <v>1027</v>
      </c>
      <c r="C466" t="s">
        <v>17</v>
      </c>
      <c r="D466" t="s">
        <v>7921</v>
      </c>
      <c r="E466" s="8">
        <v>1146</v>
      </c>
      <c r="F466" s="9">
        <v>2290.3200000000002</v>
      </c>
      <c r="G466" s="8">
        <v>289</v>
      </c>
      <c r="H466" s="8">
        <v>639</v>
      </c>
      <c r="I466" s="9">
        <v>2290.3200000000002</v>
      </c>
      <c r="J466" s="10">
        <f t="shared" si="14"/>
        <v>1</v>
      </c>
      <c r="K466" s="8">
        <v>0</v>
      </c>
      <c r="L466" s="9">
        <v>662.09</v>
      </c>
      <c r="M466" s="8">
        <v>1</v>
      </c>
      <c r="N466" s="8">
        <v>282</v>
      </c>
      <c r="O466" s="8">
        <v>639</v>
      </c>
      <c r="P466" s="9">
        <v>2290.3200000000002</v>
      </c>
      <c r="Q466" s="10">
        <f t="shared" si="15"/>
        <v>1</v>
      </c>
      <c r="R466" s="8">
        <v>0</v>
      </c>
      <c r="S466" s="9">
        <v>653.70000000000005</v>
      </c>
      <c r="T466" s="8">
        <v>1</v>
      </c>
    </row>
    <row r="467" spans="1:20" x14ac:dyDescent="0.35">
      <c r="A467" t="s">
        <v>1028</v>
      </c>
      <c r="B467" t="s">
        <v>1029</v>
      </c>
      <c r="C467" t="s">
        <v>17</v>
      </c>
      <c r="D467" t="s">
        <v>7921</v>
      </c>
      <c r="E467" s="8">
        <v>1187</v>
      </c>
      <c r="F467" s="9">
        <v>2405.56</v>
      </c>
      <c r="G467" s="8">
        <v>326</v>
      </c>
      <c r="H467" s="8">
        <v>630</v>
      </c>
      <c r="I467" s="9">
        <v>2405.56</v>
      </c>
      <c r="J467" s="10">
        <f t="shared" si="14"/>
        <v>1</v>
      </c>
      <c r="K467" s="8">
        <v>0</v>
      </c>
      <c r="L467" s="9">
        <v>726.33</v>
      </c>
      <c r="M467" s="8">
        <v>2</v>
      </c>
      <c r="N467" s="8">
        <v>278</v>
      </c>
      <c r="O467" s="8">
        <v>630</v>
      </c>
      <c r="P467" s="9">
        <v>2405.56</v>
      </c>
      <c r="Q467" s="10">
        <f t="shared" si="15"/>
        <v>1</v>
      </c>
      <c r="R467" s="8">
        <v>0</v>
      </c>
      <c r="S467" s="9">
        <v>653.22</v>
      </c>
      <c r="T467" s="8">
        <v>2</v>
      </c>
    </row>
    <row r="468" spans="1:20" x14ac:dyDescent="0.35">
      <c r="A468" t="s">
        <v>1030</v>
      </c>
      <c r="B468" t="s">
        <v>1031</v>
      </c>
      <c r="C468" t="s">
        <v>17</v>
      </c>
      <c r="D468" t="s">
        <v>7920</v>
      </c>
      <c r="E468" s="8">
        <v>4809</v>
      </c>
      <c r="F468" s="9">
        <v>2548.04</v>
      </c>
      <c r="G468" s="8">
        <v>864</v>
      </c>
      <c r="H468" s="8">
        <v>2407</v>
      </c>
      <c r="I468" s="9">
        <v>2548.04</v>
      </c>
      <c r="J468" s="10">
        <f t="shared" si="14"/>
        <v>1</v>
      </c>
      <c r="K468" s="8">
        <v>0</v>
      </c>
      <c r="L468" s="9">
        <v>589.55999999999995</v>
      </c>
      <c r="M468" s="8">
        <v>2</v>
      </c>
      <c r="N468" s="8">
        <v>1063</v>
      </c>
      <c r="O468" s="8">
        <v>2407</v>
      </c>
      <c r="P468" s="9">
        <v>2548.04</v>
      </c>
      <c r="Q468" s="10">
        <f t="shared" si="15"/>
        <v>1</v>
      </c>
      <c r="R468" s="8">
        <v>0</v>
      </c>
      <c r="S468" s="9">
        <v>652.83000000000004</v>
      </c>
      <c r="T468" s="8">
        <v>2</v>
      </c>
    </row>
    <row r="469" spans="1:20" x14ac:dyDescent="0.35">
      <c r="A469" t="s">
        <v>1032</v>
      </c>
      <c r="B469" t="s">
        <v>1033</v>
      </c>
      <c r="C469" t="s">
        <v>17</v>
      </c>
      <c r="D469" t="s">
        <v>7922</v>
      </c>
      <c r="E469" s="8">
        <v>1710</v>
      </c>
      <c r="F469" s="9">
        <v>5796.71</v>
      </c>
      <c r="G469" s="8">
        <v>236</v>
      </c>
      <c r="H469" s="8">
        <v>376</v>
      </c>
      <c r="I469" s="9">
        <v>5796.71</v>
      </c>
      <c r="J469" s="10">
        <f t="shared" si="14"/>
        <v>1</v>
      </c>
      <c r="K469" s="8">
        <v>0</v>
      </c>
      <c r="L469" s="9">
        <v>744.84</v>
      </c>
      <c r="M469" s="8">
        <v>4</v>
      </c>
      <c r="N469" s="8">
        <v>166</v>
      </c>
      <c r="O469" s="8">
        <v>376</v>
      </c>
      <c r="P469" s="9">
        <v>5796.71</v>
      </c>
      <c r="Q469" s="10">
        <f t="shared" si="15"/>
        <v>1</v>
      </c>
      <c r="R469" s="8">
        <v>0</v>
      </c>
      <c r="S469" s="9">
        <v>602.47</v>
      </c>
      <c r="T469" s="8">
        <v>4</v>
      </c>
    </row>
    <row r="470" spans="1:20" x14ac:dyDescent="0.35">
      <c r="A470" t="s">
        <v>1036</v>
      </c>
      <c r="B470" t="s">
        <v>1037</v>
      </c>
      <c r="C470" t="s">
        <v>17</v>
      </c>
      <c r="D470" t="s">
        <v>7922</v>
      </c>
      <c r="E470" s="8">
        <v>3187</v>
      </c>
      <c r="F470" s="9">
        <v>876.76</v>
      </c>
      <c r="G470" s="8">
        <v>5132</v>
      </c>
      <c r="H470" s="8">
        <v>4623</v>
      </c>
      <c r="I470" s="9">
        <v>876.76</v>
      </c>
      <c r="J470" s="10">
        <f t="shared" si="14"/>
        <v>1</v>
      </c>
      <c r="K470" s="8">
        <v>0</v>
      </c>
      <c r="L470" s="9">
        <v>1204.97</v>
      </c>
      <c r="M470" s="8">
        <v>0</v>
      </c>
      <c r="N470" s="8">
        <v>2036</v>
      </c>
      <c r="O470" s="8">
        <v>4623</v>
      </c>
      <c r="P470" s="9">
        <v>876.76</v>
      </c>
      <c r="Q470" s="10">
        <f t="shared" si="15"/>
        <v>1</v>
      </c>
      <c r="R470" s="8">
        <v>0</v>
      </c>
      <c r="S470" s="9">
        <v>693.77</v>
      </c>
      <c r="T470" s="8">
        <v>0</v>
      </c>
    </row>
    <row r="471" spans="1:20" x14ac:dyDescent="0.35">
      <c r="A471" t="s">
        <v>1038</v>
      </c>
      <c r="B471" t="s">
        <v>1039</v>
      </c>
      <c r="C471" t="s">
        <v>17</v>
      </c>
      <c r="D471" t="s">
        <v>7920</v>
      </c>
      <c r="E471" s="8">
        <v>1446</v>
      </c>
      <c r="F471" s="9">
        <v>2977.86</v>
      </c>
      <c r="G471" s="8">
        <v>214</v>
      </c>
      <c r="H471" s="8">
        <v>618</v>
      </c>
      <c r="I471" s="9">
        <v>2977.86</v>
      </c>
      <c r="J471" s="10">
        <f t="shared" si="14"/>
        <v>1</v>
      </c>
      <c r="K471" s="8">
        <v>0</v>
      </c>
      <c r="L471" s="9">
        <v>624.22</v>
      </c>
      <c r="M471" s="8">
        <v>2</v>
      </c>
      <c r="N471" s="8">
        <v>272</v>
      </c>
      <c r="O471" s="8">
        <v>618</v>
      </c>
      <c r="P471" s="9">
        <v>2977.86</v>
      </c>
      <c r="Q471" s="10">
        <f t="shared" si="15"/>
        <v>1</v>
      </c>
      <c r="R471" s="8">
        <v>0</v>
      </c>
      <c r="S471" s="9">
        <v>695.89</v>
      </c>
      <c r="T471" s="8">
        <v>2</v>
      </c>
    </row>
    <row r="472" spans="1:20" x14ac:dyDescent="0.35">
      <c r="A472" t="s">
        <v>1040</v>
      </c>
      <c r="B472" t="s">
        <v>1041</v>
      </c>
      <c r="C472" t="s">
        <v>17</v>
      </c>
      <c r="D472" t="s">
        <v>7921</v>
      </c>
      <c r="E472" s="8">
        <v>1788</v>
      </c>
      <c r="F472" s="9">
        <v>6684.43</v>
      </c>
      <c r="G472" s="8">
        <v>182</v>
      </c>
      <c r="H472" s="8">
        <v>340</v>
      </c>
      <c r="I472" s="9">
        <v>6684.43</v>
      </c>
      <c r="J472" s="10">
        <f t="shared" si="14"/>
        <v>1</v>
      </c>
      <c r="K472" s="8">
        <v>0</v>
      </c>
      <c r="L472" s="9">
        <v>667.13</v>
      </c>
      <c r="M472" s="8">
        <v>5</v>
      </c>
      <c r="N472" s="8">
        <v>150</v>
      </c>
      <c r="O472" s="8">
        <v>340</v>
      </c>
      <c r="P472" s="9">
        <v>6684.43</v>
      </c>
      <c r="Q472" s="10">
        <f t="shared" si="15"/>
        <v>1</v>
      </c>
      <c r="R472" s="8">
        <v>0</v>
      </c>
      <c r="S472" s="9">
        <v>593.11</v>
      </c>
      <c r="T472" s="8">
        <v>5</v>
      </c>
    </row>
    <row r="473" spans="1:20" x14ac:dyDescent="0.35">
      <c r="A473" t="s">
        <v>1042</v>
      </c>
      <c r="B473" t="s">
        <v>1043</v>
      </c>
      <c r="C473" t="s">
        <v>17</v>
      </c>
      <c r="D473" t="s">
        <v>7921</v>
      </c>
      <c r="E473" s="8">
        <v>259</v>
      </c>
      <c r="F473" s="9">
        <v>943.74</v>
      </c>
      <c r="G473" s="8">
        <v>174</v>
      </c>
      <c r="H473" s="8">
        <v>349</v>
      </c>
      <c r="I473" s="9">
        <v>943.74</v>
      </c>
      <c r="J473" s="10">
        <f t="shared" si="14"/>
        <v>1</v>
      </c>
      <c r="K473" s="8">
        <v>0</v>
      </c>
      <c r="L473" s="9">
        <v>684.57</v>
      </c>
      <c r="M473" s="8">
        <v>0</v>
      </c>
      <c r="N473" s="8">
        <v>153</v>
      </c>
      <c r="O473" s="8">
        <v>349</v>
      </c>
      <c r="P473" s="9">
        <v>943.74</v>
      </c>
      <c r="Q473" s="10">
        <f t="shared" si="15"/>
        <v>1</v>
      </c>
      <c r="R473" s="8">
        <v>0</v>
      </c>
      <c r="S473" s="9">
        <v>638.66</v>
      </c>
      <c r="T473" s="8">
        <v>0</v>
      </c>
    </row>
    <row r="474" spans="1:20" x14ac:dyDescent="0.35">
      <c r="A474" t="s">
        <v>1044</v>
      </c>
      <c r="B474" t="s">
        <v>1045</v>
      </c>
      <c r="C474" t="s">
        <v>17</v>
      </c>
      <c r="D474" t="s">
        <v>7922</v>
      </c>
      <c r="E474" s="8">
        <v>1530</v>
      </c>
      <c r="F474" s="9">
        <v>3257.3</v>
      </c>
      <c r="G474" s="8">
        <v>390</v>
      </c>
      <c r="H474" s="8">
        <v>596</v>
      </c>
      <c r="I474" s="9">
        <v>3257.3</v>
      </c>
      <c r="J474" s="10">
        <f t="shared" si="14"/>
        <v>1</v>
      </c>
      <c r="K474" s="8">
        <v>0</v>
      </c>
      <c r="L474" s="9">
        <v>793.46</v>
      </c>
      <c r="M474" s="8">
        <v>2</v>
      </c>
      <c r="N474" s="8">
        <v>262</v>
      </c>
      <c r="O474" s="8">
        <v>596</v>
      </c>
      <c r="P474" s="9">
        <v>3257.3</v>
      </c>
      <c r="Q474" s="10">
        <f t="shared" si="15"/>
        <v>1</v>
      </c>
      <c r="R474" s="8">
        <v>0</v>
      </c>
      <c r="S474" s="9">
        <v>629.96</v>
      </c>
      <c r="T474" s="8">
        <v>2</v>
      </c>
    </row>
    <row r="475" spans="1:20" x14ac:dyDescent="0.35">
      <c r="A475" t="s">
        <v>1046</v>
      </c>
      <c r="B475" t="s">
        <v>1047</v>
      </c>
      <c r="C475" t="s">
        <v>17</v>
      </c>
      <c r="D475" t="s">
        <v>7921</v>
      </c>
      <c r="E475" s="8">
        <v>376</v>
      </c>
      <c r="F475" s="9">
        <v>1089.5899999999999</v>
      </c>
      <c r="G475" s="8">
        <v>183</v>
      </c>
      <c r="H475" s="8">
        <v>438</v>
      </c>
      <c r="I475" s="9">
        <v>1089.5899999999999</v>
      </c>
      <c r="J475" s="10">
        <f t="shared" si="14"/>
        <v>1</v>
      </c>
      <c r="K475" s="8">
        <v>0</v>
      </c>
      <c r="L475" s="9">
        <v>642.29999999999995</v>
      </c>
      <c r="M475" s="8">
        <v>1</v>
      </c>
      <c r="N475" s="8">
        <v>192</v>
      </c>
      <c r="O475" s="8">
        <v>438</v>
      </c>
      <c r="P475" s="9">
        <v>1089.5899999999999</v>
      </c>
      <c r="Q475" s="10">
        <f t="shared" si="15"/>
        <v>1</v>
      </c>
      <c r="R475" s="8">
        <v>0</v>
      </c>
      <c r="S475" s="9">
        <v>657.95</v>
      </c>
      <c r="T475" s="8">
        <v>1</v>
      </c>
    </row>
    <row r="476" spans="1:20" x14ac:dyDescent="0.35">
      <c r="A476" t="s">
        <v>1048</v>
      </c>
      <c r="B476" t="s">
        <v>1049</v>
      </c>
      <c r="C476" t="s">
        <v>17</v>
      </c>
      <c r="D476" t="s">
        <v>7921</v>
      </c>
      <c r="E476" s="8">
        <v>813</v>
      </c>
      <c r="F476" s="9">
        <v>2792.12</v>
      </c>
      <c r="G476" s="8">
        <v>175</v>
      </c>
      <c r="H476" s="8">
        <v>369</v>
      </c>
      <c r="I476" s="9">
        <v>2792.12</v>
      </c>
      <c r="J476" s="10">
        <f t="shared" si="14"/>
        <v>1</v>
      </c>
      <c r="K476" s="8">
        <v>0</v>
      </c>
      <c r="L476" s="9">
        <v>578.34</v>
      </c>
      <c r="M476" s="8">
        <v>2</v>
      </c>
      <c r="N476" s="8">
        <v>162</v>
      </c>
      <c r="O476" s="8">
        <v>369</v>
      </c>
      <c r="P476" s="9">
        <v>2792.12</v>
      </c>
      <c r="Q476" s="10">
        <f t="shared" si="15"/>
        <v>1</v>
      </c>
      <c r="R476" s="8">
        <v>0</v>
      </c>
      <c r="S476" s="9">
        <v>551.55999999999995</v>
      </c>
      <c r="T476" s="8">
        <v>2</v>
      </c>
    </row>
    <row r="477" spans="1:20" x14ac:dyDescent="0.35">
      <c r="A477" t="s">
        <v>1050</v>
      </c>
      <c r="B477" t="s">
        <v>1051</v>
      </c>
      <c r="C477" t="s">
        <v>17</v>
      </c>
      <c r="D477" t="s">
        <v>7921</v>
      </c>
      <c r="E477" s="8">
        <v>9133</v>
      </c>
      <c r="F477" s="9">
        <v>5931.93</v>
      </c>
      <c r="G477" s="8">
        <v>710</v>
      </c>
      <c r="H477" s="8">
        <v>1950</v>
      </c>
      <c r="I477" s="9">
        <v>5931.93</v>
      </c>
      <c r="J477" s="10">
        <f t="shared" si="14"/>
        <v>1</v>
      </c>
      <c r="K477" s="8">
        <v>0</v>
      </c>
      <c r="L477" s="9">
        <v>532.53</v>
      </c>
      <c r="M477" s="8">
        <v>4</v>
      </c>
      <c r="N477" s="8">
        <v>855</v>
      </c>
      <c r="O477" s="8">
        <v>1950</v>
      </c>
      <c r="P477" s="9">
        <v>5931.93</v>
      </c>
      <c r="Q477" s="10">
        <f t="shared" si="15"/>
        <v>1</v>
      </c>
      <c r="R477" s="8">
        <v>0</v>
      </c>
      <c r="S477" s="9">
        <v>589.04</v>
      </c>
      <c r="T477" s="8">
        <v>4</v>
      </c>
    </row>
    <row r="478" spans="1:20" x14ac:dyDescent="0.35">
      <c r="A478" t="s">
        <v>1052</v>
      </c>
      <c r="B478" t="s">
        <v>1053</v>
      </c>
      <c r="C478" t="s">
        <v>17</v>
      </c>
      <c r="D478" t="s">
        <v>7922</v>
      </c>
      <c r="E478" s="8">
        <v>654</v>
      </c>
      <c r="F478" s="9">
        <v>6757.9</v>
      </c>
      <c r="G478" s="8">
        <v>87</v>
      </c>
      <c r="H478" s="8">
        <v>123</v>
      </c>
      <c r="I478" s="9">
        <v>6685.57</v>
      </c>
      <c r="J478" s="10">
        <f t="shared" si="14"/>
        <v>0.9892969709525149</v>
      </c>
      <c r="K478" s="8">
        <v>1</v>
      </c>
      <c r="L478" s="9">
        <v>721.77</v>
      </c>
      <c r="M478" s="8">
        <v>5</v>
      </c>
      <c r="N478" s="8">
        <v>54</v>
      </c>
      <c r="O478" s="8">
        <v>123</v>
      </c>
      <c r="P478" s="9">
        <v>6344.57</v>
      </c>
      <c r="Q478" s="10">
        <f t="shared" si="15"/>
        <v>0.93883750869352911</v>
      </c>
      <c r="R478" s="8">
        <v>2</v>
      </c>
      <c r="S478" s="9">
        <v>497.28</v>
      </c>
      <c r="T478" s="8">
        <v>5</v>
      </c>
    </row>
    <row r="479" spans="1:20" x14ac:dyDescent="0.35">
      <c r="A479" t="s">
        <v>1054</v>
      </c>
      <c r="B479" t="s">
        <v>1055</v>
      </c>
      <c r="C479" t="s">
        <v>17</v>
      </c>
      <c r="D479" t="s">
        <v>7921</v>
      </c>
      <c r="E479" s="8">
        <v>717</v>
      </c>
      <c r="F479" s="9">
        <v>4398.7299999999996</v>
      </c>
      <c r="G479" s="8">
        <v>77</v>
      </c>
      <c r="H479" s="8">
        <v>207</v>
      </c>
      <c r="I479" s="9">
        <v>4398.7299999999996</v>
      </c>
      <c r="J479" s="10">
        <f t="shared" si="14"/>
        <v>1</v>
      </c>
      <c r="K479" s="8">
        <v>0</v>
      </c>
      <c r="L479" s="9">
        <v>561.19000000000005</v>
      </c>
      <c r="M479" s="8">
        <v>3</v>
      </c>
      <c r="N479" s="8">
        <v>91</v>
      </c>
      <c r="O479" s="8">
        <v>207</v>
      </c>
      <c r="P479" s="9">
        <v>4398.7299999999996</v>
      </c>
      <c r="Q479" s="10">
        <f t="shared" si="15"/>
        <v>1</v>
      </c>
      <c r="R479" s="8">
        <v>0</v>
      </c>
      <c r="S479" s="9">
        <v>612.72</v>
      </c>
      <c r="T479" s="8">
        <v>3</v>
      </c>
    </row>
    <row r="480" spans="1:20" x14ac:dyDescent="0.35">
      <c r="A480" t="s">
        <v>1056</v>
      </c>
      <c r="B480" t="s">
        <v>1057</v>
      </c>
      <c r="C480" t="s">
        <v>17</v>
      </c>
      <c r="D480" t="s">
        <v>7922</v>
      </c>
      <c r="E480" s="8">
        <v>135</v>
      </c>
      <c r="F480" s="9">
        <v>1635.49</v>
      </c>
      <c r="G480" s="8">
        <v>81</v>
      </c>
      <c r="H480" s="8">
        <v>105</v>
      </c>
      <c r="I480" s="9">
        <v>1635.49</v>
      </c>
      <c r="J480" s="10">
        <f t="shared" si="14"/>
        <v>1</v>
      </c>
      <c r="K480" s="8">
        <v>0</v>
      </c>
      <c r="L480" s="9">
        <v>904.21</v>
      </c>
      <c r="M480" s="8">
        <v>1</v>
      </c>
      <c r="N480" s="8">
        <v>46</v>
      </c>
      <c r="O480" s="8">
        <v>105</v>
      </c>
      <c r="P480" s="9">
        <v>1635.49</v>
      </c>
      <c r="Q480" s="10">
        <f t="shared" si="15"/>
        <v>1</v>
      </c>
      <c r="R480" s="8">
        <v>0</v>
      </c>
      <c r="S480" s="9">
        <v>649.79999999999995</v>
      </c>
      <c r="T480" s="8">
        <v>1</v>
      </c>
    </row>
    <row r="481" spans="1:20" x14ac:dyDescent="0.35">
      <c r="A481" t="s">
        <v>1058</v>
      </c>
      <c r="B481" t="s">
        <v>1059</v>
      </c>
      <c r="C481" t="s">
        <v>17</v>
      </c>
      <c r="D481" t="s">
        <v>7921</v>
      </c>
      <c r="E481" s="8">
        <v>12192</v>
      </c>
      <c r="F481" s="9">
        <v>2519.12</v>
      </c>
      <c r="G481" s="8">
        <v>2816</v>
      </c>
      <c r="H481" s="8">
        <v>6106</v>
      </c>
      <c r="I481" s="9">
        <v>2519.12</v>
      </c>
      <c r="J481" s="10">
        <f t="shared" si="14"/>
        <v>1</v>
      </c>
      <c r="K481" s="8">
        <v>0</v>
      </c>
      <c r="L481" s="9">
        <v>602.77</v>
      </c>
      <c r="M481" s="8">
        <v>2</v>
      </c>
      <c r="N481" s="8">
        <v>2666</v>
      </c>
      <c r="O481" s="8">
        <v>6106</v>
      </c>
      <c r="P481" s="9">
        <v>2519.12</v>
      </c>
      <c r="Q481" s="10">
        <f t="shared" si="15"/>
        <v>1</v>
      </c>
      <c r="R481" s="8">
        <v>0</v>
      </c>
      <c r="S481" s="9">
        <v>584.29999999999995</v>
      </c>
      <c r="T481" s="8">
        <v>2</v>
      </c>
    </row>
    <row r="482" spans="1:20" x14ac:dyDescent="0.35">
      <c r="A482" t="s">
        <v>1060</v>
      </c>
      <c r="B482" t="s">
        <v>1061</v>
      </c>
      <c r="C482" t="s">
        <v>17</v>
      </c>
      <c r="D482" t="s">
        <v>7920</v>
      </c>
      <c r="E482" s="8">
        <v>3446</v>
      </c>
      <c r="F482" s="9">
        <v>4304.45</v>
      </c>
      <c r="G482" s="8">
        <v>292</v>
      </c>
      <c r="H482" s="8">
        <v>1010</v>
      </c>
      <c r="I482" s="9">
        <v>4304.45</v>
      </c>
      <c r="J482" s="10">
        <f t="shared" si="14"/>
        <v>1</v>
      </c>
      <c r="K482" s="8">
        <v>0</v>
      </c>
      <c r="L482" s="9">
        <v>502.55</v>
      </c>
      <c r="M482" s="8">
        <v>3</v>
      </c>
      <c r="N482" s="8">
        <v>441</v>
      </c>
      <c r="O482" s="8">
        <v>1010</v>
      </c>
      <c r="P482" s="9">
        <v>4304.45</v>
      </c>
      <c r="Q482" s="10">
        <f t="shared" si="15"/>
        <v>1</v>
      </c>
      <c r="R482" s="8">
        <v>0</v>
      </c>
      <c r="S482" s="9">
        <v>614.22</v>
      </c>
      <c r="T482" s="8">
        <v>3</v>
      </c>
    </row>
    <row r="483" spans="1:20" x14ac:dyDescent="0.35">
      <c r="A483" t="s">
        <v>1062</v>
      </c>
      <c r="B483" t="s">
        <v>1063</v>
      </c>
      <c r="C483" t="s">
        <v>17</v>
      </c>
      <c r="D483" t="s">
        <v>7922</v>
      </c>
      <c r="E483" s="8">
        <v>830</v>
      </c>
      <c r="F483" s="9">
        <v>13269.83</v>
      </c>
      <c r="G483" s="8">
        <v>54</v>
      </c>
      <c r="H483" s="8">
        <v>79</v>
      </c>
      <c r="I483" s="9">
        <v>12342.54</v>
      </c>
      <c r="J483" s="10">
        <f t="shared" si="14"/>
        <v>0.93012043108314135</v>
      </c>
      <c r="K483" s="8">
        <v>3</v>
      </c>
      <c r="L483" s="9">
        <v>674.08</v>
      </c>
      <c r="M483" s="8">
        <v>9</v>
      </c>
      <c r="N483" s="8">
        <v>35</v>
      </c>
      <c r="O483" s="8">
        <v>79</v>
      </c>
      <c r="P483" s="9">
        <v>12038.78</v>
      </c>
      <c r="Q483" s="10">
        <f t="shared" si="15"/>
        <v>0.90722940685751063</v>
      </c>
      <c r="R483" s="8">
        <v>6</v>
      </c>
      <c r="S483" s="9">
        <v>480.43</v>
      </c>
      <c r="T483" s="8">
        <v>9</v>
      </c>
    </row>
    <row r="484" spans="1:20" x14ac:dyDescent="0.35">
      <c r="A484" t="s">
        <v>1068</v>
      </c>
      <c r="B484" t="s">
        <v>1069</v>
      </c>
      <c r="C484" t="s">
        <v>17</v>
      </c>
      <c r="D484" t="s">
        <v>7921</v>
      </c>
      <c r="E484" s="8">
        <v>4522</v>
      </c>
      <c r="F484" s="9">
        <v>5982.65</v>
      </c>
      <c r="G484" s="8">
        <v>350</v>
      </c>
      <c r="H484" s="8">
        <v>947</v>
      </c>
      <c r="I484" s="9">
        <v>5900.62</v>
      </c>
      <c r="J484" s="10">
        <f t="shared" si="14"/>
        <v>0.98628868478015597</v>
      </c>
      <c r="K484" s="8">
        <v>1</v>
      </c>
      <c r="L484" s="9">
        <v>520.79</v>
      </c>
      <c r="M484" s="8">
        <v>4</v>
      </c>
      <c r="N484" s="8">
        <v>410</v>
      </c>
      <c r="O484" s="8">
        <v>947</v>
      </c>
      <c r="P484" s="9">
        <v>5981.32</v>
      </c>
      <c r="Q484" s="10">
        <f t="shared" si="15"/>
        <v>0.99977769048832876</v>
      </c>
      <c r="R484" s="8">
        <v>1</v>
      </c>
      <c r="S484" s="9">
        <v>571.28</v>
      </c>
      <c r="T484" s="8">
        <v>4</v>
      </c>
    </row>
    <row r="485" spans="1:20" x14ac:dyDescent="0.35">
      <c r="A485" t="s">
        <v>1070</v>
      </c>
      <c r="B485" t="s">
        <v>1071</v>
      </c>
      <c r="C485" t="s">
        <v>17</v>
      </c>
      <c r="D485" t="s">
        <v>7920</v>
      </c>
      <c r="E485" s="8">
        <v>1551</v>
      </c>
      <c r="F485" s="9">
        <v>5849.69</v>
      </c>
      <c r="G485" s="8">
        <v>113</v>
      </c>
      <c r="H485" s="8">
        <v>332</v>
      </c>
      <c r="I485" s="9">
        <v>5287.73</v>
      </c>
      <c r="J485" s="10">
        <f t="shared" si="14"/>
        <v>0.90393337082819769</v>
      </c>
      <c r="K485" s="8">
        <v>2</v>
      </c>
      <c r="L485" s="9">
        <v>513.21</v>
      </c>
      <c r="M485" s="8">
        <v>4</v>
      </c>
      <c r="N485" s="8">
        <v>144</v>
      </c>
      <c r="O485" s="8">
        <v>332</v>
      </c>
      <c r="P485" s="9">
        <v>5404.64</v>
      </c>
      <c r="Q485" s="10">
        <f t="shared" si="15"/>
        <v>0.9239190452827416</v>
      </c>
      <c r="R485" s="8">
        <v>1</v>
      </c>
      <c r="S485" s="9">
        <v>565.07000000000005</v>
      </c>
      <c r="T485" s="8">
        <v>4</v>
      </c>
    </row>
    <row r="486" spans="1:20" x14ac:dyDescent="0.35">
      <c r="A486" t="s">
        <v>1072</v>
      </c>
      <c r="B486" t="s">
        <v>1073</v>
      </c>
      <c r="C486" t="s">
        <v>17</v>
      </c>
      <c r="D486" t="s">
        <v>7922</v>
      </c>
      <c r="E486" s="8">
        <v>1863</v>
      </c>
      <c r="F486" s="9">
        <v>3465.56</v>
      </c>
      <c r="G486" s="8">
        <v>390</v>
      </c>
      <c r="H486" s="8">
        <v>672</v>
      </c>
      <c r="I486" s="9">
        <v>3465.56</v>
      </c>
      <c r="J486" s="10">
        <f t="shared" si="14"/>
        <v>1</v>
      </c>
      <c r="K486" s="8">
        <v>0</v>
      </c>
      <c r="L486" s="9">
        <v>896.57</v>
      </c>
      <c r="M486" s="8">
        <v>2</v>
      </c>
      <c r="N486" s="8">
        <v>291</v>
      </c>
      <c r="O486" s="8">
        <v>672</v>
      </c>
      <c r="P486" s="9">
        <v>3465.56</v>
      </c>
      <c r="Q486" s="10">
        <f t="shared" si="15"/>
        <v>1</v>
      </c>
      <c r="R486" s="8">
        <v>0</v>
      </c>
      <c r="S486" s="9">
        <v>786.08</v>
      </c>
      <c r="T486" s="8">
        <v>2</v>
      </c>
    </row>
    <row r="487" spans="1:20" x14ac:dyDescent="0.35">
      <c r="A487" t="s">
        <v>1074</v>
      </c>
      <c r="B487" t="s">
        <v>1075</v>
      </c>
      <c r="C487" t="s">
        <v>17</v>
      </c>
      <c r="D487" t="s">
        <v>7920</v>
      </c>
      <c r="E487" s="8">
        <v>628</v>
      </c>
      <c r="F487" s="9">
        <v>1780.11</v>
      </c>
      <c r="G487" s="8">
        <v>135</v>
      </c>
      <c r="H487" s="8">
        <v>441</v>
      </c>
      <c r="I487" s="9">
        <v>1780.11</v>
      </c>
      <c r="J487" s="10">
        <f t="shared" si="14"/>
        <v>1</v>
      </c>
      <c r="K487" s="8">
        <v>0</v>
      </c>
      <c r="L487" s="9">
        <v>613.33000000000004</v>
      </c>
      <c r="M487" s="8">
        <v>1</v>
      </c>
      <c r="N487" s="8">
        <v>191</v>
      </c>
      <c r="O487" s="8">
        <v>441</v>
      </c>
      <c r="P487" s="9">
        <v>1780.11</v>
      </c>
      <c r="Q487" s="10">
        <f t="shared" si="15"/>
        <v>1</v>
      </c>
      <c r="R487" s="8">
        <v>0</v>
      </c>
      <c r="S487" s="9">
        <v>706.87</v>
      </c>
      <c r="T487" s="8">
        <v>1</v>
      </c>
    </row>
    <row r="488" spans="1:20" x14ac:dyDescent="0.35">
      <c r="A488" t="s">
        <v>1078</v>
      </c>
      <c r="B488" t="s">
        <v>1079</v>
      </c>
      <c r="C488" t="s">
        <v>17</v>
      </c>
      <c r="D488" t="s">
        <v>7920</v>
      </c>
      <c r="E488" s="8">
        <v>140</v>
      </c>
      <c r="F488" s="9">
        <v>1366.64</v>
      </c>
      <c r="G488" s="8">
        <v>44</v>
      </c>
      <c r="H488" s="8">
        <v>128</v>
      </c>
      <c r="I488" s="9">
        <v>1366.64</v>
      </c>
      <c r="J488" s="10">
        <f t="shared" si="14"/>
        <v>1</v>
      </c>
      <c r="K488" s="8">
        <v>0</v>
      </c>
      <c r="L488" s="9">
        <v>548.24</v>
      </c>
      <c r="M488" s="8">
        <v>1</v>
      </c>
      <c r="N488" s="8">
        <v>55</v>
      </c>
      <c r="O488" s="8">
        <v>128</v>
      </c>
      <c r="P488" s="9">
        <v>1366.64</v>
      </c>
      <c r="Q488" s="10">
        <f t="shared" si="15"/>
        <v>1</v>
      </c>
      <c r="R488" s="8">
        <v>0</v>
      </c>
      <c r="S488" s="9">
        <v>612.66999999999996</v>
      </c>
      <c r="T488" s="8">
        <v>1</v>
      </c>
    </row>
    <row r="489" spans="1:20" x14ac:dyDescent="0.35">
      <c r="A489" t="s">
        <v>1080</v>
      </c>
      <c r="B489" t="s">
        <v>1081</v>
      </c>
      <c r="C489" t="s">
        <v>17</v>
      </c>
      <c r="D489" t="s">
        <v>7920</v>
      </c>
      <c r="E489" s="8">
        <v>1785</v>
      </c>
      <c r="F489" s="9">
        <v>2931.4</v>
      </c>
      <c r="G489" s="8">
        <v>242</v>
      </c>
      <c r="H489" s="8">
        <v>757</v>
      </c>
      <c r="I489" s="9">
        <v>2931.4</v>
      </c>
      <c r="J489" s="10">
        <f t="shared" si="14"/>
        <v>1</v>
      </c>
      <c r="K489" s="8">
        <v>0</v>
      </c>
      <c r="L489" s="9">
        <v>575.80999999999995</v>
      </c>
      <c r="M489" s="8">
        <v>2</v>
      </c>
      <c r="N489" s="8">
        <v>326</v>
      </c>
      <c r="O489" s="8">
        <v>757</v>
      </c>
      <c r="P489" s="9">
        <v>2931.4</v>
      </c>
      <c r="Q489" s="10">
        <f t="shared" si="15"/>
        <v>1</v>
      </c>
      <c r="R489" s="8">
        <v>0</v>
      </c>
      <c r="S489" s="9">
        <v>659.56</v>
      </c>
      <c r="T489" s="8">
        <v>2</v>
      </c>
    </row>
    <row r="490" spans="1:20" x14ac:dyDescent="0.35">
      <c r="A490" t="s">
        <v>1082</v>
      </c>
      <c r="B490" t="s">
        <v>1083</v>
      </c>
      <c r="C490" t="s">
        <v>17</v>
      </c>
      <c r="D490" t="s">
        <v>7921</v>
      </c>
      <c r="E490" s="8">
        <v>1681</v>
      </c>
      <c r="F490" s="9">
        <v>2806.16</v>
      </c>
      <c r="G490" s="8">
        <v>307</v>
      </c>
      <c r="H490" s="8">
        <v>744</v>
      </c>
      <c r="I490" s="9">
        <v>2806.16</v>
      </c>
      <c r="J490" s="10">
        <f t="shared" si="14"/>
        <v>1</v>
      </c>
      <c r="K490" s="8">
        <v>0</v>
      </c>
      <c r="L490" s="9">
        <v>663.63</v>
      </c>
      <c r="M490" s="8">
        <v>2</v>
      </c>
      <c r="N490" s="8">
        <v>320</v>
      </c>
      <c r="O490" s="8">
        <v>744</v>
      </c>
      <c r="P490" s="9">
        <v>2806.16</v>
      </c>
      <c r="Q490" s="10">
        <f t="shared" si="15"/>
        <v>1</v>
      </c>
      <c r="R490" s="8">
        <v>0</v>
      </c>
      <c r="S490" s="9">
        <v>675.65</v>
      </c>
      <c r="T490" s="8">
        <v>2</v>
      </c>
    </row>
    <row r="491" spans="1:20" x14ac:dyDescent="0.35">
      <c r="A491" t="s">
        <v>1086</v>
      </c>
      <c r="B491" t="s">
        <v>1087</v>
      </c>
      <c r="C491" t="s">
        <v>17</v>
      </c>
      <c r="D491" t="s">
        <v>7921</v>
      </c>
      <c r="E491" s="8">
        <v>3293</v>
      </c>
      <c r="F491" s="9">
        <v>6219.16</v>
      </c>
      <c r="G491" s="8">
        <v>315</v>
      </c>
      <c r="H491" s="8">
        <v>654</v>
      </c>
      <c r="I491" s="9">
        <v>6219.16</v>
      </c>
      <c r="J491" s="10">
        <f t="shared" si="14"/>
        <v>1</v>
      </c>
      <c r="K491" s="8">
        <v>0</v>
      </c>
      <c r="L491" s="9">
        <v>607.70000000000005</v>
      </c>
      <c r="M491" s="8">
        <v>5</v>
      </c>
      <c r="N491" s="8">
        <v>280</v>
      </c>
      <c r="O491" s="8">
        <v>654</v>
      </c>
      <c r="P491" s="9">
        <v>6219.16</v>
      </c>
      <c r="Q491" s="10">
        <f t="shared" si="15"/>
        <v>1</v>
      </c>
      <c r="R491" s="8">
        <v>0</v>
      </c>
      <c r="S491" s="9">
        <v>569.17999999999995</v>
      </c>
      <c r="T491" s="8">
        <v>5</v>
      </c>
    </row>
    <row r="492" spans="1:20" x14ac:dyDescent="0.35">
      <c r="A492" t="s">
        <v>1088</v>
      </c>
      <c r="B492" t="s">
        <v>1089</v>
      </c>
      <c r="C492" t="s">
        <v>17</v>
      </c>
      <c r="D492" t="s">
        <v>7921</v>
      </c>
      <c r="E492" s="8">
        <v>487</v>
      </c>
      <c r="F492" s="9">
        <v>4958.3999999999996</v>
      </c>
      <c r="G492" s="8">
        <v>48</v>
      </c>
      <c r="H492" s="8">
        <v>122</v>
      </c>
      <c r="I492" s="9">
        <v>4958.3999999999996</v>
      </c>
      <c r="J492" s="10">
        <f t="shared" si="14"/>
        <v>1</v>
      </c>
      <c r="K492" s="8">
        <v>0</v>
      </c>
      <c r="L492" s="9">
        <v>598.54999999999995</v>
      </c>
      <c r="M492" s="8">
        <v>4</v>
      </c>
      <c r="N492" s="8">
        <v>52</v>
      </c>
      <c r="O492" s="8">
        <v>122</v>
      </c>
      <c r="P492" s="9">
        <v>4958.3999999999996</v>
      </c>
      <c r="Q492" s="10">
        <f t="shared" si="15"/>
        <v>1</v>
      </c>
      <c r="R492" s="8">
        <v>0</v>
      </c>
      <c r="S492" s="9">
        <v>622.98</v>
      </c>
      <c r="T492" s="8">
        <v>4</v>
      </c>
    </row>
    <row r="493" spans="1:20" x14ac:dyDescent="0.35">
      <c r="A493" t="s">
        <v>1090</v>
      </c>
      <c r="B493" t="s">
        <v>1091</v>
      </c>
      <c r="C493" t="s">
        <v>17</v>
      </c>
      <c r="D493" t="s">
        <v>7921</v>
      </c>
      <c r="E493" s="8">
        <v>1194</v>
      </c>
      <c r="F493" s="9">
        <v>5109.7</v>
      </c>
      <c r="G493" s="8">
        <v>152</v>
      </c>
      <c r="H493" s="8">
        <v>289</v>
      </c>
      <c r="I493" s="9">
        <v>5109.7</v>
      </c>
      <c r="J493" s="10">
        <f t="shared" si="14"/>
        <v>1</v>
      </c>
      <c r="K493" s="8">
        <v>0</v>
      </c>
      <c r="L493" s="9">
        <v>626.14</v>
      </c>
      <c r="M493" s="8">
        <v>4</v>
      </c>
      <c r="N493" s="8">
        <v>124</v>
      </c>
      <c r="O493" s="8">
        <v>289</v>
      </c>
      <c r="P493" s="9">
        <v>5109.7</v>
      </c>
      <c r="Q493" s="10">
        <f t="shared" si="15"/>
        <v>1</v>
      </c>
      <c r="R493" s="8">
        <v>0</v>
      </c>
      <c r="S493" s="9">
        <v>554.25</v>
      </c>
      <c r="T493" s="8">
        <v>4</v>
      </c>
    </row>
    <row r="494" spans="1:20" x14ac:dyDescent="0.35">
      <c r="A494" t="s">
        <v>1092</v>
      </c>
      <c r="B494" t="s">
        <v>1093</v>
      </c>
      <c r="C494" t="s">
        <v>17</v>
      </c>
      <c r="D494" t="s">
        <v>7922</v>
      </c>
      <c r="E494" s="8">
        <v>11125</v>
      </c>
      <c r="F494" s="9">
        <v>16138.46</v>
      </c>
      <c r="G494" s="8">
        <v>772</v>
      </c>
      <c r="H494" s="8">
        <v>851</v>
      </c>
      <c r="I494" s="9">
        <v>15488.57</v>
      </c>
      <c r="J494" s="10">
        <f t="shared" si="14"/>
        <v>0.95973035841090171</v>
      </c>
      <c r="K494" s="8">
        <v>3</v>
      </c>
      <c r="L494" s="9">
        <v>667.35</v>
      </c>
      <c r="M494" s="8">
        <v>12</v>
      </c>
      <c r="N494" s="8">
        <v>363</v>
      </c>
      <c r="O494" s="8">
        <v>851</v>
      </c>
      <c r="P494" s="9">
        <v>13660.76</v>
      </c>
      <c r="Q494" s="10">
        <f t="shared" si="15"/>
        <v>0.84647233998783034</v>
      </c>
      <c r="R494" s="8">
        <v>7</v>
      </c>
      <c r="S494" s="9">
        <v>382.45</v>
      </c>
      <c r="T494" s="8">
        <v>11</v>
      </c>
    </row>
    <row r="495" spans="1:20" x14ac:dyDescent="0.35">
      <c r="A495" t="s">
        <v>1094</v>
      </c>
      <c r="B495" t="s">
        <v>1095</v>
      </c>
      <c r="C495" t="s">
        <v>17</v>
      </c>
      <c r="D495" t="s">
        <v>7921</v>
      </c>
      <c r="E495" s="8">
        <v>396</v>
      </c>
      <c r="F495" s="9">
        <v>2775.19</v>
      </c>
      <c r="G495" s="8">
        <v>64</v>
      </c>
      <c r="H495" s="8">
        <v>176</v>
      </c>
      <c r="I495" s="9">
        <v>2775.19</v>
      </c>
      <c r="J495" s="10">
        <f t="shared" si="14"/>
        <v>1</v>
      </c>
      <c r="K495" s="8">
        <v>0</v>
      </c>
      <c r="L495" s="9">
        <v>619.41999999999996</v>
      </c>
      <c r="M495" s="8">
        <v>2</v>
      </c>
      <c r="N495" s="8">
        <v>76</v>
      </c>
      <c r="O495" s="8">
        <v>176</v>
      </c>
      <c r="P495" s="9">
        <v>2775.19</v>
      </c>
      <c r="Q495" s="10">
        <f t="shared" si="15"/>
        <v>1</v>
      </c>
      <c r="R495" s="8">
        <v>0</v>
      </c>
      <c r="S495" s="9">
        <v>669.88</v>
      </c>
      <c r="T495" s="8">
        <v>2</v>
      </c>
    </row>
    <row r="496" spans="1:20" x14ac:dyDescent="0.35">
      <c r="A496" t="s">
        <v>1096</v>
      </c>
      <c r="B496" t="s">
        <v>1097</v>
      </c>
      <c r="C496" t="s">
        <v>17</v>
      </c>
      <c r="D496" t="s">
        <v>7922</v>
      </c>
      <c r="E496" s="8">
        <v>588</v>
      </c>
      <c r="F496" s="9">
        <v>1848.08</v>
      </c>
      <c r="G496" s="8">
        <v>351</v>
      </c>
      <c r="H496" s="8">
        <v>392</v>
      </c>
      <c r="I496" s="9">
        <v>1848.08</v>
      </c>
      <c r="J496" s="10">
        <f t="shared" si="14"/>
        <v>1</v>
      </c>
      <c r="K496" s="8">
        <v>0</v>
      </c>
      <c r="L496" s="9">
        <v>1016.88</v>
      </c>
      <c r="M496" s="8">
        <v>1</v>
      </c>
      <c r="N496" s="8">
        <v>167</v>
      </c>
      <c r="O496" s="8">
        <v>392</v>
      </c>
      <c r="P496" s="9">
        <v>1848.08</v>
      </c>
      <c r="Q496" s="10">
        <f t="shared" si="15"/>
        <v>1</v>
      </c>
      <c r="R496" s="8">
        <v>0</v>
      </c>
      <c r="S496" s="9">
        <v>671.77</v>
      </c>
      <c r="T496" s="8">
        <v>1</v>
      </c>
    </row>
    <row r="497" spans="1:20" x14ac:dyDescent="0.35">
      <c r="A497" t="s">
        <v>1098</v>
      </c>
      <c r="B497" t="s">
        <v>1099</v>
      </c>
      <c r="C497" t="s">
        <v>17</v>
      </c>
      <c r="D497" t="s">
        <v>7921</v>
      </c>
      <c r="E497" s="8">
        <v>1086</v>
      </c>
      <c r="F497" s="9">
        <v>1557.44</v>
      </c>
      <c r="G497" s="8">
        <v>353</v>
      </c>
      <c r="H497" s="8">
        <v>857</v>
      </c>
      <c r="I497" s="9">
        <v>1557.44</v>
      </c>
      <c r="J497" s="10">
        <f t="shared" si="14"/>
        <v>1</v>
      </c>
      <c r="K497" s="8">
        <v>0</v>
      </c>
      <c r="L497" s="9">
        <v>738.15</v>
      </c>
      <c r="M497" s="8">
        <v>1</v>
      </c>
      <c r="N497" s="8">
        <v>364</v>
      </c>
      <c r="O497" s="8">
        <v>857</v>
      </c>
      <c r="P497" s="9">
        <v>1557.44</v>
      </c>
      <c r="Q497" s="10">
        <f t="shared" si="15"/>
        <v>1</v>
      </c>
      <c r="R497" s="8">
        <v>0</v>
      </c>
      <c r="S497" s="9">
        <v>747.62</v>
      </c>
      <c r="T497" s="8">
        <v>1</v>
      </c>
    </row>
    <row r="498" spans="1:20" x14ac:dyDescent="0.35">
      <c r="A498" t="s">
        <v>1100</v>
      </c>
      <c r="B498" t="s">
        <v>1101</v>
      </c>
      <c r="C498" t="s">
        <v>17</v>
      </c>
      <c r="D498" t="s">
        <v>7920</v>
      </c>
      <c r="E498" s="8">
        <v>397</v>
      </c>
      <c r="F498" s="9">
        <v>1912.24</v>
      </c>
      <c r="G498" s="8">
        <v>80</v>
      </c>
      <c r="H498" s="8">
        <v>255</v>
      </c>
      <c r="I498" s="9">
        <v>1912.24</v>
      </c>
      <c r="J498" s="10">
        <f t="shared" si="14"/>
        <v>1</v>
      </c>
      <c r="K498" s="8">
        <v>0</v>
      </c>
      <c r="L498" s="9">
        <v>547.6</v>
      </c>
      <c r="M498" s="8">
        <v>1</v>
      </c>
      <c r="N498" s="8">
        <v>109</v>
      </c>
      <c r="O498" s="8">
        <v>255</v>
      </c>
      <c r="P498" s="9">
        <v>1912.24</v>
      </c>
      <c r="Q498" s="10">
        <f t="shared" si="15"/>
        <v>1</v>
      </c>
      <c r="R498" s="8">
        <v>0</v>
      </c>
      <c r="S498" s="9">
        <v>631.41</v>
      </c>
      <c r="T498" s="8">
        <v>1</v>
      </c>
    </row>
    <row r="499" spans="1:20" x14ac:dyDescent="0.35">
      <c r="A499" t="s">
        <v>1102</v>
      </c>
      <c r="B499" t="s">
        <v>1103</v>
      </c>
      <c r="C499" t="s">
        <v>17</v>
      </c>
      <c r="D499" t="s">
        <v>7921</v>
      </c>
      <c r="E499" s="8">
        <v>912</v>
      </c>
      <c r="F499" s="9">
        <v>2672.72</v>
      </c>
      <c r="G499" s="8">
        <v>170</v>
      </c>
      <c r="H499" s="8">
        <v>419</v>
      </c>
      <c r="I499" s="9">
        <v>2672.72</v>
      </c>
      <c r="J499" s="10">
        <f t="shared" si="14"/>
        <v>1</v>
      </c>
      <c r="K499" s="8">
        <v>0</v>
      </c>
      <c r="L499" s="9">
        <v>591.4</v>
      </c>
      <c r="M499" s="8">
        <v>2</v>
      </c>
      <c r="N499" s="8">
        <v>178</v>
      </c>
      <c r="O499" s="8">
        <v>419</v>
      </c>
      <c r="P499" s="9">
        <v>2672.72</v>
      </c>
      <c r="Q499" s="10">
        <f t="shared" si="15"/>
        <v>1</v>
      </c>
      <c r="R499" s="8">
        <v>0</v>
      </c>
      <c r="S499" s="9">
        <v>605.47</v>
      </c>
      <c r="T499" s="8">
        <v>2</v>
      </c>
    </row>
    <row r="500" spans="1:20" x14ac:dyDescent="0.35">
      <c r="A500" t="s">
        <v>1104</v>
      </c>
      <c r="B500" t="s">
        <v>1105</v>
      </c>
      <c r="C500" t="s">
        <v>17</v>
      </c>
      <c r="D500" t="s">
        <v>7922</v>
      </c>
      <c r="E500" s="8">
        <v>304</v>
      </c>
      <c r="F500" s="9">
        <v>2909.89</v>
      </c>
      <c r="G500" s="8">
        <v>87</v>
      </c>
      <c r="H500" s="8">
        <v>128</v>
      </c>
      <c r="I500" s="9">
        <v>2909.89</v>
      </c>
      <c r="J500" s="10">
        <f t="shared" si="14"/>
        <v>1</v>
      </c>
      <c r="K500" s="8">
        <v>0</v>
      </c>
      <c r="L500" s="9">
        <v>785.98</v>
      </c>
      <c r="M500" s="8">
        <v>2</v>
      </c>
      <c r="N500" s="8">
        <v>55</v>
      </c>
      <c r="O500" s="8">
        <v>128</v>
      </c>
      <c r="P500" s="9">
        <v>2909.89</v>
      </c>
      <c r="Q500" s="10">
        <f t="shared" si="15"/>
        <v>1</v>
      </c>
      <c r="R500" s="8">
        <v>0</v>
      </c>
      <c r="S500" s="9">
        <v>602.20000000000005</v>
      </c>
      <c r="T500" s="8">
        <v>2</v>
      </c>
    </row>
    <row r="501" spans="1:20" x14ac:dyDescent="0.35">
      <c r="A501" t="s">
        <v>1106</v>
      </c>
      <c r="B501" t="s">
        <v>1107</v>
      </c>
      <c r="C501" t="s">
        <v>17</v>
      </c>
      <c r="D501" t="s">
        <v>7921</v>
      </c>
      <c r="E501" s="8">
        <v>924</v>
      </c>
      <c r="F501" s="9">
        <v>4852.88</v>
      </c>
      <c r="G501" s="8">
        <v>82</v>
      </c>
      <c r="H501" s="8">
        <v>233</v>
      </c>
      <c r="I501" s="9">
        <v>4852.88</v>
      </c>
      <c r="J501" s="10">
        <f t="shared" si="14"/>
        <v>1</v>
      </c>
      <c r="K501" s="8">
        <v>0</v>
      </c>
      <c r="L501" s="9">
        <v>532.29</v>
      </c>
      <c r="M501" s="8">
        <v>4</v>
      </c>
      <c r="N501" s="8">
        <v>99</v>
      </c>
      <c r="O501" s="8">
        <v>233</v>
      </c>
      <c r="P501" s="9">
        <v>4852.88</v>
      </c>
      <c r="Q501" s="10">
        <f t="shared" si="15"/>
        <v>1</v>
      </c>
      <c r="R501" s="8">
        <v>0</v>
      </c>
      <c r="S501" s="9">
        <v>585.86</v>
      </c>
      <c r="T501" s="8">
        <v>4</v>
      </c>
    </row>
    <row r="502" spans="1:20" x14ac:dyDescent="0.35">
      <c r="A502" t="s">
        <v>1108</v>
      </c>
      <c r="B502" t="s">
        <v>1109</v>
      </c>
      <c r="C502" t="s">
        <v>17</v>
      </c>
      <c r="D502" t="s">
        <v>7921</v>
      </c>
      <c r="E502" s="8">
        <v>2848</v>
      </c>
      <c r="F502" s="9">
        <v>3559.63</v>
      </c>
      <c r="G502" s="8">
        <v>345</v>
      </c>
      <c r="H502" s="8">
        <v>979</v>
      </c>
      <c r="I502" s="9">
        <v>3559.63</v>
      </c>
      <c r="J502" s="10">
        <f t="shared" si="14"/>
        <v>1</v>
      </c>
      <c r="K502" s="8">
        <v>0</v>
      </c>
      <c r="L502" s="9">
        <v>594.61</v>
      </c>
      <c r="M502" s="8">
        <v>3</v>
      </c>
      <c r="N502" s="8">
        <v>414</v>
      </c>
      <c r="O502" s="8">
        <v>979</v>
      </c>
      <c r="P502" s="9">
        <v>3559.63</v>
      </c>
      <c r="Q502" s="10">
        <f t="shared" si="15"/>
        <v>1</v>
      </c>
      <c r="R502" s="8">
        <v>0</v>
      </c>
      <c r="S502" s="9">
        <v>646.36</v>
      </c>
      <c r="T502" s="8">
        <v>3</v>
      </c>
    </row>
    <row r="503" spans="1:20" x14ac:dyDescent="0.35">
      <c r="A503" t="s">
        <v>1112</v>
      </c>
      <c r="B503" t="s">
        <v>1113</v>
      </c>
      <c r="C503" t="s">
        <v>17</v>
      </c>
      <c r="D503" t="s">
        <v>7921</v>
      </c>
      <c r="E503" s="8">
        <v>809</v>
      </c>
      <c r="F503" s="9">
        <v>2486.1799999999998</v>
      </c>
      <c r="G503" s="8">
        <v>172</v>
      </c>
      <c r="H503" s="8">
        <v>396</v>
      </c>
      <c r="I503" s="9">
        <v>2486.1799999999998</v>
      </c>
      <c r="J503" s="10">
        <f t="shared" si="14"/>
        <v>1</v>
      </c>
      <c r="K503" s="8">
        <v>0</v>
      </c>
      <c r="L503" s="9">
        <v>652.85</v>
      </c>
      <c r="M503" s="8">
        <v>2</v>
      </c>
      <c r="N503" s="8">
        <v>167</v>
      </c>
      <c r="O503" s="8">
        <v>396</v>
      </c>
      <c r="P503" s="9">
        <v>2486.1799999999998</v>
      </c>
      <c r="Q503" s="10">
        <f t="shared" si="15"/>
        <v>1</v>
      </c>
      <c r="R503" s="8">
        <v>0</v>
      </c>
      <c r="S503" s="9">
        <v>657</v>
      </c>
      <c r="T503" s="8">
        <v>2</v>
      </c>
    </row>
    <row r="504" spans="1:20" x14ac:dyDescent="0.35">
      <c r="A504" t="s">
        <v>1114</v>
      </c>
      <c r="B504" t="s">
        <v>1115</v>
      </c>
      <c r="C504" t="s">
        <v>17</v>
      </c>
      <c r="D504" t="s">
        <v>7921</v>
      </c>
      <c r="E504" s="8">
        <v>1389</v>
      </c>
      <c r="F504" s="9">
        <v>11483.65</v>
      </c>
      <c r="G504" s="8">
        <v>59</v>
      </c>
      <c r="H504" s="8">
        <v>147</v>
      </c>
      <c r="I504" s="9">
        <v>8308.9</v>
      </c>
      <c r="J504" s="10">
        <f t="shared" si="14"/>
        <v>0.72354173106982533</v>
      </c>
      <c r="K504" s="8">
        <v>2</v>
      </c>
      <c r="L504" s="9">
        <v>483.45</v>
      </c>
      <c r="M504" s="8">
        <v>6</v>
      </c>
      <c r="N504" s="8">
        <v>62</v>
      </c>
      <c r="O504" s="8">
        <v>147</v>
      </c>
      <c r="P504" s="9">
        <v>8341.9699999999993</v>
      </c>
      <c r="Q504" s="10">
        <f t="shared" si="15"/>
        <v>0.72642147749191233</v>
      </c>
      <c r="R504" s="8">
        <v>2</v>
      </c>
      <c r="S504" s="9">
        <v>495.85</v>
      </c>
      <c r="T504" s="8">
        <v>7</v>
      </c>
    </row>
    <row r="505" spans="1:20" x14ac:dyDescent="0.35">
      <c r="A505" t="s">
        <v>1116</v>
      </c>
      <c r="B505" t="s">
        <v>1117</v>
      </c>
      <c r="C505" t="s">
        <v>17</v>
      </c>
      <c r="D505" t="s">
        <v>7921</v>
      </c>
      <c r="E505" s="8">
        <v>45</v>
      </c>
      <c r="F505" s="9">
        <v>112.54</v>
      </c>
      <c r="G505" s="8">
        <v>225</v>
      </c>
      <c r="H505" s="8">
        <v>485</v>
      </c>
      <c r="I505" s="9">
        <v>112.54</v>
      </c>
      <c r="J505" s="10">
        <f t="shared" si="14"/>
        <v>1</v>
      </c>
      <c r="K505" s="8">
        <v>0</v>
      </c>
      <c r="L505" s="9">
        <v>953.55</v>
      </c>
      <c r="M505" s="8">
        <v>0</v>
      </c>
      <c r="N505" s="8">
        <v>203</v>
      </c>
      <c r="O505" s="8">
        <v>485</v>
      </c>
      <c r="P505" s="9">
        <v>112.54</v>
      </c>
      <c r="Q505" s="10">
        <f t="shared" si="15"/>
        <v>1</v>
      </c>
      <c r="R505" s="8">
        <v>0</v>
      </c>
      <c r="S505" s="9">
        <v>920.54</v>
      </c>
      <c r="T505" s="8">
        <v>0</v>
      </c>
    </row>
    <row r="506" spans="1:20" x14ac:dyDescent="0.35">
      <c r="A506" t="s">
        <v>1118</v>
      </c>
      <c r="B506" t="s">
        <v>1119</v>
      </c>
      <c r="C506" t="s">
        <v>17</v>
      </c>
      <c r="D506" t="s">
        <v>7921</v>
      </c>
      <c r="E506" s="8">
        <v>2134</v>
      </c>
      <c r="F506" s="9">
        <v>3467.02</v>
      </c>
      <c r="G506" s="8">
        <v>263</v>
      </c>
      <c r="H506" s="8">
        <v>745</v>
      </c>
      <c r="I506" s="9">
        <v>3467.02</v>
      </c>
      <c r="J506" s="10">
        <f t="shared" si="14"/>
        <v>1</v>
      </c>
      <c r="K506" s="8">
        <v>0</v>
      </c>
      <c r="L506" s="9">
        <v>431.85</v>
      </c>
      <c r="M506" s="8">
        <v>3</v>
      </c>
      <c r="N506" s="8">
        <v>312</v>
      </c>
      <c r="O506" s="8">
        <v>745</v>
      </c>
      <c r="P506" s="9">
        <v>3467.02</v>
      </c>
      <c r="Q506" s="10">
        <f t="shared" si="15"/>
        <v>1</v>
      </c>
      <c r="R506" s="8">
        <v>0</v>
      </c>
      <c r="S506" s="9">
        <v>479.62</v>
      </c>
      <c r="T506" s="8">
        <v>3</v>
      </c>
    </row>
    <row r="507" spans="1:20" x14ac:dyDescent="0.35">
      <c r="A507" t="s">
        <v>1120</v>
      </c>
      <c r="B507" t="s">
        <v>1121</v>
      </c>
      <c r="C507" t="s">
        <v>17</v>
      </c>
      <c r="D507" t="s">
        <v>7921</v>
      </c>
      <c r="E507" s="8">
        <v>982</v>
      </c>
      <c r="F507" s="9">
        <v>3233.32</v>
      </c>
      <c r="G507" s="8">
        <v>158</v>
      </c>
      <c r="H507" s="8">
        <v>368</v>
      </c>
      <c r="I507" s="9">
        <v>3233.32</v>
      </c>
      <c r="J507" s="10">
        <f t="shared" si="14"/>
        <v>1</v>
      </c>
      <c r="K507" s="8">
        <v>0</v>
      </c>
      <c r="L507" s="9">
        <v>597.48</v>
      </c>
      <c r="M507" s="8">
        <v>2</v>
      </c>
      <c r="N507" s="8">
        <v>154</v>
      </c>
      <c r="O507" s="8">
        <v>368</v>
      </c>
      <c r="P507" s="9">
        <v>3233.32</v>
      </c>
      <c r="Q507" s="10">
        <f t="shared" si="15"/>
        <v>1</v>
      </c>
      <c r="R507" s="8">
        <v>0</v>
      </c>
      <c r="S507" s="9">
        <v>589.58000000000004</v>
      </c>
      <c r="T507" s="8">
        <v>2</v>
      </c>
    </row>
    <row r="508" spans="1:20" x14ac:dyDescent="0.35">
      <c r="A508" t="s">
        <v>1122</v>
      </c>
      <c r="B508" t="s">
        <v>1123</v>
      </c>
      <c r="C508" t="s">
        <v>17</v>
      </c>
      <c r="D508" t="s">
        <v>7922</v>
      </c>
      <c r="E508" s="8">
        <v>191</v>
      </c>
      <c r="F508" s="9">
        <v>1471.26</v>
      </c>
      <c r="G508" s="8">
        <v>104</v>
      </c>
      <c r="H508" s="8">
        <v>157</v>
      </c>
      <c r="I508" s="9">
        <v>1471.26</v>
      </c>
      <c r="J508" s="10">
        <f t="shared" si="14"/>
        <v>1</v>
      </c>
      <c r="K508" s="8">
        <v>0</v>
      </c>
      <c r="L508" s="9">
        <v>833.84</v>
      </c>
      <c r="M508" s="8">
        <v>1</v>
      </c>
      <c r="N508" s="8">
        <v>66</v>
      </c>
      <c r="O508" s="8">
        <v>157</v>
      </c>
      <c r="P508" s="9">
        <v>1471.26</v>
      </c>
      <c r="Q508" s="10">
        <f t="shared" si="15"/>
        <v>1</v>
      </c>
      <c r="R508" s="8">
        <v>0</v>
      </c>
      <c r="S508" s="9">
        <v>658.22</v>
      </c>
      <c r="T508" s="8">
        <v>1</v>
      </c>
    </row>
    <row r="509" spans="1:20" x14ac:dyDescent="0.35">
      <c r="A509" t="s">
        <v>1124</v>
      </c>
      <c r="B509" t="s">
        <v>1125</v>
      </c>
      <c r="C509" t="s">
        <v>17</v>
      </c>
      <c r="D509" t="s">
        <v>7921</v>
      </c>
      <c r="E509" s="8">
        <v>1384</v>
      </c>
      <c r="F509" s="9">
        <v>2138.2399999999998</v>
      </c>
      <c r="G509" s="8">
        <v>280</v>
      </c>
      <c r="H509" s="8">
        <v>783</v>
      </c>
      <c r="I509" s="9">
        <v>2138.2399999999998</v>
      </c>
      <c r="J509" s="10">
        <f t="shared" si="14"/>
        <v>1</v>
      </c>
      <c r="K509" s="8">
        <v>0</v>
      </c>
      <c r="L509" s="9">
        <v>585.49</v>
      </c>
      <c r="M509" s="8">
        <v>1</v>
      </c>
      <c r="N509" s="8">
        <v>328</v>
      </c>
      <c r="O509" s="8">
        <v>783</v>
      </c>
      <c r="P509" s="9">
        <v>2138.2399999999998</v>
      </c>
      <c r="Q509" s="10">
        <f t="shared" si="15"/>
        <v>1</v>
      </c>
      <c r="R509" s="8">
        <v>0</v>
      </c>
      <c r="S509" s="9">
        <v>629.98</v>
      </c>
      <c r="T509" s="8">
        <v>1</v>
      </c>
    </row>
    <row r="510" spans="1:20" x14ac:dyDescent="0.35">
      <c r="A510" t="s">
        <v>1126</v>
      </c>
      <c r="B510" t="s">
        <v>1127</v>
      </c>
      <c r="C510" t="s">
        <v>17</v>
      </c>
      <c r="D510" t="s">
        <v>7921</v>
      </c>
      <c r="E510" s="8">
        <v>883</v>
      </c>
      <c r="F510" s="9">
        <v>6967.7</v>
      </c>
      <c r="G510" s="8">
        <v>67</v>
      </c>
      <c r="H510" s="8">
        <v>154</v>
      </c>
      <c r="I510" s="9">
        <v>6028.68</v>
      </c>
      <c r="J510" s="10">
        <f t="shared" si="14"/>
        <v>0.86523242963962288</v>
      </c>
      <c r="K510" s="8">
        <v>2</v>
      </c>
      <c r="L510" s="9">
        <v>554.04</v>
      </c>
      <c r="M510" s="8">
        <v>5</v>
      </c>
      <c r="N510" s="8">
        <v>65</v>
      </c>
      <c r="O510" s="8">
        <v>154</v>
      </c>
      <c r="P510" s="9">
        <v>6005</v>
      </c>
      <c r="Q510" s="10">
        <f t="shared" si="15"/>
        <v>0.86183389066693461</v>
      </c>
      <c r="R510" s="8">
        <v>2</v>
      </c>
      <c r="S510" s="9">
        <v>534.12</v>
      </c>
      <c r="T510" s="8">
        <v>5</v>
      </c>
    </row>
    <row r="511" spans="1:20" x14ac:dyDescent="0.35">
      <c r="A511" t="s">
        <v>1128</v>
      </c>
      <c r="B511" t="s">
        <v>1129</v>
      </c>
      <c r="C511" t="s">
        <v>17</v>
      </c>
      <c r="D511" t="s">
        <v>7920</v>
      </c>
      <c r="E511" s="8">
        <v>353</v>
      </c>
      <c r="F511" s="9">
        <v>763.62</v>
      </c>
      <c r="G511" s="8">
        <v>169</v>
      </c>
      <c r="H511" s="8">
        <v>559</v>
      </c>
      <c r="I511" s="9">
        <v>763.62</v>
      </c>
      <c r="J511" s="10">
        <f t="shared" si="14"/>
        <v>1</v>
      </c>
      <c r="K511" s="8">
        <v>0</v>
      </c>
      <c r="L511" s="9">
        <v>461.71</v>
      </c>
      <c r="M511" s="8">
        <v>0</v>
      </c>
      <c r="N511" s="8">
        <v>234</v>
      </c>
      <c r="O511" s="8">
        <v>559</v>
      </c>
      <c r="P511" s="9">
        <v>763.62</v>
      </c>
      <c r="Q511" s="10">
        <f t="shared" si="15"/>
        <v>1</v>
      </c>
      <c r="R511" s="8">
        <v>0</v>
      </c>
      <c r="S511" s="9">
        <v>546.08000000000004</v>
      </c>
      <c r="T511" s="8">
        <v>0</v>
      </c>
    </row>
    <row r="512" spans="1:20" x14ac:dyDescent="0.35">
      <c r="A512" t="s">
        <v>1130</v>
      </c>
      <c r="B512" t="s">
        <v>1131</v>
      </c>
      <c r="C512" t="s">
        <v>17</v>
      </c>
      <c r="D512" t="s">
        <v>7920</v>
      </c>
      <c r="E512" s="8">
        <v>1782</v>
      </c>
      <c r="F512" s="9">
        <v>2298.6799999999998</v>
      </c>
      <c r="G512" s="8">
        <v>262</v>
      </c>
      <c r="H512" s="8">
        <v>935</v>
      </c>
      <c r="I512" s="9">
        <v>2298.6799999999998</v>
      </c>
      <c r="J512" s="10">
        <f t="shared" si="14"/>
        <v>1</v>
      </c>
      <c r="K512" s="8">
        <v>0</v>
      </c>
      <c r="L512" s="9">
        <v>549.37</v>
      </c>
      <c r="M512" s="8">
        <v>2</v>
      </c>
      <c r="N512" s="8">
        <v>391</v>
      </c>
      <c r="O512" s="8">
        <v>935</v>
      </c>
      <c r="P512" s="9">
        <v>2298.6799999999998</v>
      </c>
      <c r="Q512" s="10">
        <f t="shared" si="15"/>
        <v>1</v>
      </c>
      <c r="R512" s="8">
        <v>0</v>
      </c>
      <c r="S512" s="9">
        <v>649.21</v>
      </c>
      <c r="T512" s="8">
        <v>2</v>
      </c>
    </row>
    <row r="513" spans="1:20" x14ac:dyDescent="0.35">
      <c r="A513" t="s">
        <v>1132</v>
      </c>
      <c r="B513" t="s">
        <v>1133</v>
      </c>
      <c r="C513" t="s">
        <v>17</v>
      </c>
      <c r="D513" t="s">
        <v>7922</v>
      </c>
      <c r="E513" s="8">
        <v>730</v>
      </c>
      <c r="F513" s="9">
        <v>11500.29</v>
      </c>
      <c r="G513" s="8">
        <v>49</v>
      </c>
      <c r="H513" s="8">
        <v>77</v>
      </c>
      <c r="I513" s="9">
        <v>5891.93</v>
      </c>
      <c r="J513" s="10">
        <f t="shared" si="14"/>
        <v>0.51232881953411613</v>
      </c>
      <c r="K513" s="8">
        <v>5</v>
      </c>
      <c r="L513" s="9">
        <v>806.79</v>
      </c>
      <c r="M513" s="8">
        <v>4</v>
      </c>
      <c r="N513" s="8">
        <v>32</v>
      </c>
      <c r="O513" s="8">
        <v>77</v>
      </c>
      <c r="P513" s="9">
        <v>5624.12</v>
      </c>
      <c r="Q513" s="10">
        <f t="shared" si="15"/>
        <v>0.48904158069057385</v>
      </c>
      <c r="R513" s="8">
        <v>6</v>
      </c>
      <c r="S513" s="9">
        <v>669.34</v>
      </c>
      <c r="T513" s="8">
        <v>4</v>
      </c>
    </row>
    <row r="514" spans="1:20" x14ac:dyDescent="0.35">
      <c r="A514" t="s">
        <v>1134</v>
      </c>
      <c r="B514" t="s">
        <v>1135</v>
      </c>
      <c r="C514" t="s">
        <v>17</v>
      </c>
      <c r="D514" t="s">
        <v>7920</v>
      </c>
      <c r="E514" s="8">
        <v>1345</v>
      </c>
      <c r="F514" s="9">
        <v>5912.35</v>
      </c>
      <c r="G514" s="8">
        <v>89</v>
      </c>
      <c r="H514" s="8">
        <v>275</v>
      </c>
      <c r="I514" s="9">
        <v>2813.31</v>
      </c>
      <c r="J514" s="10">
        <f t="shared" si="14"/>
        <v>0.47583617343357543</v>
      </c>
      <c r="K514" s="8">
        <v>1</v>
      </c>
      <c r="L514" s="9">
        <v>528.82000000000005</v>
      </c>
      <c r="M514" s="8">
        <v>2</v>
      </c>
      <c r="N514" s="8">
        <v>115</v>
      </c>
      <c r="O514" s="8">
        <v>275</v>
      </c>
      <c r="P514" s="9">
        <v>2932</v>
      </c>
      <c r="Q514" s="10">
        <f t="shared" si="15"/>
        <v>0.49591110133872313</v>
      </c>
      <c r="R514" s="8">
        <v>1</v>
      </c>
      <c r="S514" s="9">
        <v>573.6</v>
      </c>
      <c r="T514" s="8">
        <v>2</v>
      </c>
    </row>
    <row r="515" spans="1:20" x14ac:dyDescent="0.35">
      <c r="A515" t="s">
        <v>1136</v>
      </c>
      <c r="B515" t="s">
        <v>1137</v>
      </c>
      <c r="C515" t="s">
        <v>17</v>
      </c>
      <c r="D515" t="s">
        <v>7920</v>
      </c>
      <c r="E515" s="8">
        <v>774</v>
      </c>
      <c r="F515" s="9">
        <v>2415.13</v>
      </c>
      <c r="G515" s="8">
        <v>117</v>
      </c>
      <c r="H515" s="8">
        <v>387</v>
      </c>
      <c r="I515" s="9">
        <v>2415.13</v>
      </c>
      <c r="J515" s="10">
        <f t="shared" si="14"/>
        <v>1</v>
      </c>
      <c r="K515" s="8">
        <v>0</v>
      </c>
      <c r="L515" s="9">
        <v>494.18</v>
      </c>
      <c r="M515" s="8">
        <v>2</v>
      </c>
      <c r="N515" s="8">
        <v>162</v>
      </c>
      <c r="O515" s="8">
        <v>387</v>
      </c>
      <c r="P515" s="9">
        <v>2415.13</v>
      </c>
      <c r="Q515" s="10">
        <f t="shared" si="15"/>
        <v>1</v>
      </c>
      <c r="R515" s="8">
        <v>0</v>
      </c>
      <c r="S515" s="9">
        <v>578.42999999999995</v>
      </c>
      <c r="T515" s="8">
        <v>2</v>
      </c>
    </row>
    <row r="516" spans="1:20" x14ac:dyDescent="0.35">
      <c r="A516" t="s">
        <v>1138</v>
      </c>
      <c r="B516" t="s">
        <v>1139</v>
      </c>
      <c r="C516" t="s">
        <v>17</v>
      </c>
      <c r="D516" t="s">
        <v>7922</v>
      </c>
      <c r="E516" s="8">
        <v>5003</v>
      </c>
      <c r="F516" s="9">
        <v>1339.44</v>
      </c>
      <c r="G516" s="8">
        <v>4907</v>
      </c>
      <c r="H516" s="8">
        <v>4500</v>
      </c>
      <c r="I516" s="9">
        <v>1339.44</v>
      </c>
      <c r="J516" s="10">
        <f t="shared" si="14"/>
        <v>1</v>
      </c>
      <c r="K516" s="8">
        <v>0</v>
      </c>
      <c r="L516" s="9">
        <v>1125</v>
      </c>
      <c r="M516" s="8">
        <v>1</v>
      </c>
      <c r="N516" s="8">
        <v>1877</v>
      </c>
      <c r="O516" s="8">
        <v>4500</v>
      </c>
      <c r="P516" s="9">
        <v>1339.44</v>
      </c>
      <c r="Q516" s="10">
        <f t="shared" si="15"/>
        <v>1</v>
      </c>
      <c r="R516" s="8">
        <v>0</v>
      </c>
      <c r="S516" s="9">
        <v>638.11</v>
      </c>
      <c r="T516" s="8">
        <v>1</v>
      </c>
    </row>
    <row r="517" spans="1:20" x14ac:dyDescent="0.35">
      <c r="A517" t="s">
        <v>1140</v>
      </c>
      <c r="B517" t="s">
        <v>1141</v>
      </c>
      <c r="C517" t="s">
        <v>17</v>
      </c>
      <c r="D517" t="s">
        <v>7921</v>
      </c>
      <c r="E517" s="8">
        <v>1190</v>
      </c>
      <c r="F517" s="9">
        <v>5329.81</v>
      </c>
      <c r="G517" s="8">
        <v>142</v>
      </c>
      <c r="H517" s="8">
        <v>269</v>
      </c>
      <c r="I517" s="9">
        <v>5105.87</v>
      </c>
      <c r="J517" s="10">
        <f t="shared" ref="J517:J580" si="16">IF(F517&gt;0,I517/F517,1)</f>
        <v>0.95798349284496065</v>
      </c>
      <c r="K517" s="8">
        <v>1</v>
      </c>
      <c r="L517" s="9">
        <v>573.51</v>
      </c>
      <c r="M517" s="8">
        <v>4</v>
      </c>
      <c r="N517" s="8">
        <v>112</v>
      </c>
      <c r="O517" s="8">
        <v>269</v>
      </c>
      <c r="P517" s="9">
        <v>4975.9799999999996</v>
      </c>
      <c r="Q517" s="10">
        <f t="shared" ref="Q517:Q580" si="17">IF(F517&gt;0,P517/F517,1)</f>
        <v>0.93361301810008224</v>
      </c>
      <c r="R517" s="8">
        <v>1</v>
      </c>
      <c r="S517" s="9">
        <v>502.08</v>
      </c>
      <c r="T517" s="8">
        <v>4</v>
      </c>
    </row>
    <row r="518" spans="1:20" x14ac:dyDescent="0.35">
      <c r="A518" t="s">
        <v>1142</v>
      </c>
      <c r="B518" t="s">
        <v>1143</v>
      </c>
      <c r="C518" t="s">
        <v>17</v>
      </c>
      <c r="D518" t="s">
        <v>7920</v>
      </c>
      <c r="E518" s="8">
        <v>3772</v>
      </c>
      <c r="F518" s="9">
        <v>3207.26</v>
      </c>
      <c r="G518" s="8">
        <v>395</v>
      </c>
      <c r="H518" s="8">
        <v>1415</v>
      </c>
      <c r="I518" s="9">
        <v>3207.26</v>
      </c>
      <c r="J518" s="10">
        <f t="shared" si="16"/>
        <v>1</v>
      </c>
      <c r="K518" s="8">
        <v>0</v>
      </c>
      <c r="L518" s="9">
        <v>496.02</v>
      </c>
      <c r="M518" s="8">
        <v>2</v>
      </c>
      <c r="N518" s="8">
        <v>589</v>
      </c>
      <c r="O518" s="8">
        <v>1415</v>
      </c>
      <c r="P518" s="9">
        <v>3207.26</v>
      </c>
      <c r="Q518" s="10">
        <f t="shared" si="17"/>
        <v>1</v>
      </c>
      <c r="R518" s="8">
        <v>0</v>
      </c>
      <c r="S518" s="9">
        <v>594.99</v>
      </c>
      <c r="T518" s="8">
        <v>2</v>
      </c>
    </row>
    <row r="519" spans="1:20" x14ac:dyDescent="0.35">
      <c r="A519" t="s">
        <v>1144</v>
      </c>
      <c r="B519" t="s">
        <v>1145</v>
      </c>
      <c r="C519" t="s">
        <v>17</v>
      </c>
      <c r="D519" t="s">
        <v>7920</v>
      </c>
      <c r="E519" s="8">
        <v>1431</v>
      </c>
      <c r="F519" s="9">
        <v>1483.42</v>
      </c>
      <c r="G519" s="8">
        <v>336</v>
      </c>
      <c r="H519" s="8">
        <v>1160</v>
      </c>
      <c r="I519" s="9">
        <v>1483.42</v>
      </c>
      <c r="J519" s="10">
        <f t="shared" si="16"/>
        <v>1</v>
      </c>
      <c r="K519" s="8">
        <v>0</v>
      </c>
      <c r="L519" s="9">
        <v>584.41</v>
      </c>
      <c r="M519" s="8">
        <v>1</v>
      </c>
      <c r="N519" s="8">
        <v>483</v>
      </c>
      <c r="O519" s="8">
        <v>1160</v>
      </c>
      <c r="P519" s="9">
        <v>1483.42</v>
      </c>
      <c r="Q519" s="10">
        <f t="shared" si="17"/>
        <v>1</v>
      </c>
      <c r="R519" s="8">
        <v>0</v>
      </c>
      <c r="S519" s="9">
        <v>675.85</v>
      </c>
      <c r="T519" s="8">
        <v>1</v>
      </c>
    </row>
    <row r="520" spans="1:20" x14ac:dyDescent="0.35">
      <c r="A520" t="s">
        <v>1146</v>
      </c>
      <c r="B520" t="s">
        <v>1147</v>
      </c>
      <c r="C520" t="s">
        <v>17</v>
      </c>
      <c r="D520" t="s">
        <v>7921</v>
      </c>
      <c r="E520" s="8">
        <v>2090</v>
      </c>
      <c r="F520" s="9">
        <v>6336.81</v>
      </c>
      <c r="G520" s="8">
        <v>176</v>
      </c>
      <c r="H520" s="8">
        <v>396</v>
      </c>
      <c r="I520" s="9">
        <v>6336.81</v>
      </c>
      <c r="J520" s="10">
        <f t="shared" si="16"/>
        <v>1</v>
      </c>
      <c r="K520" s="8">
        <v>0</v>
      </c>
      <c r="L520" s="9">
        <v>595.74</v>
      </c>
      <c r="M520" s="8">
        <v>5</v>
      </c>
      <c r="N520" s="8">
        <v>165</v>
      </c>
      <c r="O520" s="8">
        <v>396</v>
      </c>
      <c r="P520" s="9">
        <v>6336.81</v>
      </c>
      <c r="Q520" s="10">
        <f t="shared" si="17"/>
        <v>1</v>
      </c>
      <c r="R520" s="8">
        <v>0</v>
      </c>
      <c r="S520" s="9">
        <v>575.73</v>
      </c>
      <c r="T520" s="8">
        <v>5</v>
      </c>
    </row>
    <row r="521" spans="1:20" x14ac:dyDescent="0.35">
      <c r="A521" t="s">
        <v>1148</v>
      </c>
      <c r="B521" t="s">
        <v>1149</v>
      </c>
      <c r="C521" t="s">
        <v>17</v>
      </c>
      <c r="D521" t="s">
        <v>7921</v>
      </c>
      <c r="E521" s="8">
        <v>1456</v>
      </c>
      <c r="F521" s="9">
        <v>12022.24</v>
      </c>
      <c r="G521" s="8">
        <v>67</v>
      </c>
      <c r="H521" s="8">
        <v>146</v>
      </c>
      <c r="I521" s="9">
        <v>10379.09</v>
      </c>
      <c r="J521" s="10">
        <f t="shared" si="16"/>
        <v>0.86332413926190132</v>
      </c>
      <c r="K521" s="8">
        <v>2</v>
      </c>
      <c r="L521" s="9">
        <v>461.98</v>
      </c>
      <c r="M521" s="8">
        <v>8</v>
      </c>
      <c r="N521" s="8">
        <v>61</v>
      </c>
      <c r="O521" s="8">
        <v>146</v>
      </c>
      <c r="P521" s="9">
        <v>10329.549999999999</v>
      </c>
      <c r="Q521" s="10">
        <f t="shared" si="17"/>
        <v>0.85920344295239481</v>
      </c>
      <c r="R521" s="8">
        <v>2</v>
      </c>
      <c r="S521" s="9">
        <v>439.69</v>
      </c>
      <c r="T521" s="8">
        <v>8</v>
      </c>
    </row>
    <row r="522" spans="1:20" x14ac:dyDescent="0.35">
      <c r="A522" t="s">
        <v>1150</v>
      </c>
      <c r="B522" t="s">
        <v>1151</v>
      </c>
      <c r="C522" t="s">
        <v>17</v>
      </c>
      <c r="D522" t="s">
        <v>7920</v>
      </c>
      <c r="E522" s="8">
        <v>1450</v>
      </c>
      <c r="F522" s="9">
        <v>2458.69</v>
      </c>
      <c r="G522" s="8">
        <v>216</v>
      </c>
      <c r="H522" s="8">
        <v>708</v>
      </c>
      <c r="I522" s="9">
        <v>2458.69</v>
      </c>
      <c r="J522" s="10">
        <f t="shared" si="16"/>
        <v>1</v>
      </c>
      <c r="K522" s="8">
        <v>0</v>
      </c>
      <c r="L522" s="9">
        <v>540.38</v>
      </c>
      <c r="M522" s="8">
        <v>2</v>
      </c>
      <c r="N522" s="8">
        <v>294</v>
      </c>
      <c r="O522" s="8">
        <v>708</v>
      </c>
      <c r="P522" s="9">
        <v>2458.69</v>
      </c>
      <c r="Q522" s="10">
        <f t="shared" si="17"/>
        <v>1</v>
      </c>
      <c r="R522" s="8">
        <v>0</v>
      </c>
      <c r="S522" s="9">
        <v>619.74</v>
      </c>
      <c r="T522" s="8">
        <v>2</v>
      </c>
    </row>
    <row r="523" spans="1:20" x14ac:dyDescent="0.35">
      <c r="A523" t="s">
        <v>1152</v>
      </c>
      <c r="B523" t="s">
        <v>1153</v>
      </c>
      <c r="C523" t="s">
        <v>17</v>
      </c>
      <c r="D523" t="s">
        <v>7921</v>
      </c>
      <c r="E523" s="8">
        <v>869</v>
      </c>
      <c r="F523" s="9">
        <v>5132.82</v>
      </c>
      <c r="G523" s="8">
        <v>105</v>
      </c>
      <c r="H523" s="8">
        <v>203</v>
      </c>
      <c r="I523" s="9">
        <v>4299.99</v>
      </c>
      <c r="J523" s="10">
        <f t="shared" si="16"/>
        <v>0.8377441640267923</v>
      </c>
      <c r="K523" s="8">
        <v>1</v>
      </c>
      <c r="L523" s="9">
        <v>547.39</v>
      </c>
      <c r="M523" s="8">
        <v>3</v>
      </c>
      <c r="N523" s="8">
        <v>85</v>
      </c>
      <c r="O523" s="8">
        <v>203</v>
      </c>
      <c r="P523" s="9">
        <v>4181.8599999999997</v>
      </c>
      <c r="Q523" s="10">
        <f t="shared" si="17"/>
        <v>0.81472952490054196</v>
      </c>
      <c r="R523" s="8">
        <v>2</v>
      </c>
      <c r="S523" s="9">
        <v>517.12</v>
      </c>
      <c r="T523" s="8">
        <v>3</v>
      </c>
    </row>
    <row r="524" spans="1:20" x14ac:dyDescent="0.35">
      <c r="A524" t="s">
        <v>1154</v>
      </c>
      <c r="B524" t="s">
        <v>1155</v>
      </c>
      <c r="C524" t="s">
        <v>17</v>
      </c>
      <c r="D524" t="s">
        <v>7921</v>
      </c>
      <c r="E524" s="8">
        <v>2580</v>
      </c>
      <c r="F524" s="9">
        <v>10770.47</v>
      </c>
      <c r="G524" s="8">
        <v>154</v>
      </c>
      <c r="H524" s="8">
        <v>287</v>
      </c>
      <c r="I524" s="9">
        <v>10060.790000000001</v>
      </c>
      <c r="J524" s="10">
        <f t="shared" si="16"/>
        <v>0.93410872506028075</v>
      </c>
      <c r="K524" s="8">
        <v>5</v>
      </c>
      <c r="L524" s="9">
        <v>509.56</v>
      </c>
      <c r="M524" s="8">
        <v>8</v>
      </c>
      <c r="N524" s="8">
        <v>119</v>
      </c>
      <c r="O524" s="8">
        <v>287</v>
      </c>
      <c r="P524" s="9">
        <v>9918.85</v>
      </c>
      <c r="Q524" s="10">
        <f t="shared" si="17"/>
        <v>0.92093009868650122</v>
      </c>
      <c r="R524" s="8">
        <v>6</v>
      </c>
      <c r="S524" s="9">
        <v>446.11</v>
      </c>
      <c r="T524" s="8">
        <v>8</v>
      </c>
    </row>
    <row r="525" spans="1:20" x14ac:dyDescent="0.35">
      <c r="A525" t="s">
        <v>1156</v>
      </c>
      <c r="B525" t="s">
        <v>1157</v>
      </c>
      <c r="C525" t="s">
        <v>17</v>
      </c>
      <c r="D525" t="s">
        <v>7922</v>
      </c>
      <c r="E525" s="8">
        <v>752</v>
      </c>
      <c r="F525" s="9">
        <v>2230.94</v>
      </c>
      <c r="G525" s="8">
        <v>234</v>
      </c>
      <c r="H525" s="8">
        <v>403</v>
      </c>
      <c r="I525" s="9">
        <v>2230.94</v>
      </c>
      <c r="J525" s="10">
        <f t="shared" si="16"/>
        <v>1</v>
      </c>
      <c r="K525" s="8">
        <v>0</v>
      </c>
      <c r="L525" s="9">
        <v>886.37</v>
      </c>
      <c r="M525" s="8">
        <v>2</v>
      </c>
      <c r="N525" s="8">
        <v>167</v>
      </c>
      <c r="O525" s="8">
        <v>403</v>
      </c>
      <c r="P525" s="9">
        <v>2230.94</v>
      </c>
      <c r="Q525" s="10">
        <f t="shared" si="17"/>
        <v>1</v>
      </c>
      <c r="R525" s="8">
        <v>0</v>
      </c>
      <c r="S525" s="9">
        <v>768.89</v>
      </c>
      <c r="T525" s="8">
        <v>2</v>
      </c>
    </row>
    <row r="526" spans="1:20" x14ac:dyDescent="0.35">
      <c r="A526" t="s">
        <v>1158</v>
      </c>
      <c r="B526" t="s">
        <v>1159</v>
      </c>
      <c r="C526" t="s">
        <v>17</v>
      </c>
      <c r="D526" t="s">
        <v>7922</v>
      </c>
      <c r="E526" s="8">
        <v>176</v>
      </c>
      <c r="F526" s="9">
        <v>4048.1</v>
      </c>
      <c r="G526" s="8">
        <v>30</v>
      </c>
      <c r="H526" s="8">
        <v>52</v>
      </c>
      <c r="I526" s="9">
        <v>4048.1</v>
      </c>
      <c r="J526" s="10">
        <f t="shared" si="16"/>
        <v>1</v>
      </c>
      <c r="K526" s="8">
        <v>0</v>
      </c>
      <c r="L526" s="9">
        <v>723.37</v>
      </c>
      <c r="M526" s="8">
        <v>3</v>
      </c>
      <c r="N526" s="8">
        <v>22</v>
      </c>
      <c r="O526" s="8">
        <v>52</v>
      </c>
      <c r="P526" s="9">
        <v>4048.1</v>
      </c>
      <c r="Q526" s="10">
        <f t="shared" si="17"/>
        <v>1</v>
      </c>
      <c r="R526" s="8">
        <v>0</v>
      </c>
      <c r="S526" s="9">
        <v>612.97</v>
      </c>
      <c r="T526" s="8">
        <v>3</v>
      </c>
    </row>
    <row r="527" spans="1:20" x14ac:dyDescent="0.35">
      <c r="A527" t="s">
        <v>1160</v>
      </c>
      <c r="B527" t="s">
        <v>1161</v>
      </c>
      <c r="C527" t="s">
        <v>17</v>
      </c>
      <c r="D527" t="s">
        <v>7921</v>
      </c>
      <c r="E527" s="8">
        <v>221</v>
      </c>
      <c r="F527" s="9">
        <v>1973.75</v>
      </c>
      <c r="G527" s="8">
        <v>70</v>
      </c>
      <c r="H527" s="8">
        <v>134</v>
      </c>
      <c r="I527" s="9">
        <v>1973.75</v>
      </c>
      <c r="J527" s="10">
        <f t="shared" si="16"/>
        <v>1</v>
      </c>
      <c r="K527" s="8">
        <v>0</v>
      </c>
      <c r="L527" s="9">
        <v>617.47</v>
      </c>
      <c r="M527" s="8">
        <v>1</v>
      </c>
      <c r="N527" s="8">
        <v>55</v>
      </c>
      <c r="O527" s="8">
        <v>134</v>
      </c>
      <c r="P527" s="9">
        <v>1973.75</v>
      </c>
      <c r="Q527" s="10">
        <f t="shared" si="17"/>
        <v>1</v>
      </c>
      <c r="R527" s="8">
        <v>0</v>
      </c>
      <c r="S527" s="9">
        <v>542.45000000000005</v>
      </c>
      <c r="T527" s="8">
        <v>1</v>
      </c>
    </row>
    <row r="528" spans="1:20" x14ac:dyDescent="0.35">
      <c r="A528" t="s">
        <v>1162</v>
      </c>
      <c r="B528" t="s">
        <v>1163</v>
      </c>
      <c r="C528" t="s">
        <v>17</v>
      </c>
      <c r="D528" t="s">
        <v>7921</v>
      </c>
      <c r="E528" s="8">
        <v>1986</v>
      </c>
      <c r="F528" s="9">
        <v>2391.4899999999998</v>
      </c>
      <c r="G528" s="8">
        <v>360</v>
      </c>
      <c r="H528" s="8">
        <v>989</v>
      </c>
      <c r="I528" s="9">
        <v>2354.16</v>
      </c>
      <c r="J528" s="10">
        <f t="shared" si="16"/>
        <v>0.98439048459328704</v>
      </c>
      <c r="K528" s="8">
        <v>1</v>
      </c>
      <c r="L528" s="9">
        <v>567.6</v>
      </c>
      <c r="M528" s="8">
        <v>2</v>
      </c>
      <c r="N528" s="8">
        <v>408</v>
      </c>
      <c r="O528" s="8">
        <v>989</v>
      </c>
      <c r="P528" s="9">
        <v>2391.4899999999998</v>
      </c>
      <c r="Q528" s="10">
        <f t="shared" si="17"/>
        <v>1</v>
      </c>
      <c r="R528" s="8">
        <v>0</v>
      </c>
      <c r="S528" s="9">
        <v>615.94000000000005</v>
      </c>
      <c r="T528" s="8">
        <v>2</v>
      </c>
    </row>
    <row r="529" spans="1:20" x14ac:dyDescent="0.35">
      <c r="A529" t="s">
        <v>1164</v>
      </c>
      <c r="B529" t="s">
        <v>1165</v>
      </c>
      <c r="C529" t="s">
        <v>17</v>
      </c>
      <c r="D529" t="s">
        <v>7920</v>
      </c>
      <c r="E529" s="8">
        <v>1232</v>
      </c>
      <c r="F529" s="9">
        <v>1828.3</v>
      </c>
      <c r="G529" s="8">
        <v>226</v>
      </c>
      <c r="H529" s="8">
        <v>802</v>
      </c>
      <c r="I529" s="9">
        <v>1828.3</v>
      </c>
      <c r="J529" s="10">
        <f t="shared" si="16"/>
        <v>1</v>
      </c>
      <c r="K529" s="8">
        <v>0</v>
      </c>
      <c r="L529" s="9">
        <v>622.28</v>
      </c>
      <c r="M529" s="8">
        <v>1</v>
      </c>
      <c r="N529" s="8">
        <v>331</v>
      </c>
      <c r="O529" s="8">
        <v>802</v>
      </c>
      <c r="P529" s="9">
        <v>1828.3</v>
      </c>
      <c r="Q529" s="10">
        <f t="shared" si="17"/>
        <v>1</v>
      </c>
      <c r="R529" s="8">
        <v>0</v>
      </c>
      <c r="S529" s="9">
        <v>715.78</v>
      </c>
      <c r="T529" s="8">
        <v>1</v>
      </c>
    </row>
    <row r="530" spans="1:20" x14ac:dyDescent="0.35">
      <c r="A530" t="s">
        <v>1166</v>
      </c>
      <c r="B530" t="s">
        <v>1167</v>
      </c>
      <c r="C530" t="s">
        <v>17</v>
      </c>
      <c r="D530" t="s">
        <v>7921</v>
      </c>
      <c r="E530" s="8">
        <v>981</v>
      </c>
      <c r="F530" s="9">
        <v>1535.65</v>
      </c>
      <c r="G530" s="8">
        <v>403</v>
      </c>
      <c r="H530" s="8">
        <v>760</v>
      </c>
      <c r="I530" s="9">
        <v>1535.65</v>
      </c>
      <c r="J530" s="10">
        <f t="shared" si="16"/>
        <v>1</v>
      </c>
      <c r="K530" s="8">
        <v>0</v>
      </c>
      <c r="L530" s="9">
        <v>762.15</v>
      </c>
      <c r="M530" s="8">
        <v>1</v>
      </c>
      <c r="N530" s="8">
        <v>313</v>
      </c>
      <c r="O530" s="8">
        <v>760</v>
      </c>
      <c r="P530" s="9">
        <v>1535.65</v>
      </c>
      <c r="Q530" s="10">
        <f t="shared" si="17"/>
        <v>1</v>
      </c>
      <c r="R530" s="8">
        <v>0</v>
      </c>
      <c r="S530" s="9">
        <v>677.62</v>
      </c>
      <c r="T530" s="8">
        <v>1</v>
      </c>
    </row>
    <row r="531" spans="1:20" x14ac:dyDescent="0.35">
      <c r="A531" t="s">
        <v>1168</v>
      </c>
      <c r="B531" t="s">
        <v>1169</v>
      </c>
      <c r="C531" t="s">
        <v>17</v>
      </c>
      <c r="D531" t="s">
        <v>7920</v>
      </c>
      <c r="E531" s="8">
        <v>1067</v>
      </c>
      <c r="F531" s="9">
        <v>1802.65</v>
      </c>
      <c r="G531" s="8">
        <v>174</v>
      </c>
      <c r="H531" s="8">
        <v>704</v>
      </c>
      <c r="I531" s="9">
        <v>1802.65</v>
      </c>
      <c r="J531" s="10">
        <f t="shared" si="16"/>
        <v>1</v>
      </c>
      <c r="K531" s="8">
        <v>0</v>
      </c>
      <c r="L531" s="9">
        <v>546.28</v>
      </c>
      <c r="M531" s="8">
        <v>1</v>
      </c>
      <c r="N531" s="8">
        <v>290</v>
      </c>
      <c r="O531" s="8">
        <v>704</v>
      </c>
      <c r="P531" s="9">
        <v>1802.65</v>
      </c>
      <c r="Q531" s="10">
        <f t="shared" si="17"/>
        <v>1</v>
      </c>
      <c r="R531" s="8">
        <v>0</v>
      </c>
      <c r="S531" s="9">
        <v>662.86</v>
      </c>
      <c r="T531" s="8">
        <v>1</v>
      </c>
    </row>
    <row r="532" spans="1:20" x14ac:dyDescent="0.35">
      <c r="A532" t="s">
        <v>1170</v>
      </c>
      <c r="B532" t="s">
        <v>1171</v>
      </c>
      <c r="C532" t="s">
        <v>17</v>
      </c>
      <c r="D532" t="s">
        <v>7921</v>
      </c>
      <c r="E532" s="8">
        <v>2589</v>
      </c>
      <c r="F532" s="9">
        <v>7420.08</v>
      </c>
      <c r="G532" s="8">
        <v>212</v>
      </c>
      <c r="H532" s="8">
        <v>415</v>
      </c>
      <c r="I532" s="9">
        <v>6336.74</v>
      </c>
      <c r="J532" s="10">
        <f t="shared" si="16"/>
        <v>0.85399887871828872</v>
      </c>
      <c r="K532" s="8">
        <v>2</v>
      </c>
      <c r="L532" s="9">
        <v>599.64</v>
      </c>
      <c r="M532" s="8">
        <v>5</v>
      </c>
      <c r="N532" s="8">
        <v>171</v>
      </c>
      <c r="O532" s="8">
        <v>415</v>
      </c>
      <c r="P532" s="9">
        <v>6219.23</v>
      </c>
      <c r="Q532" s="10">
        <f t="shared" si="17"/>
        <v>0.83816212224126962</v>
      </c>
      <c r="R532" s="8">
        <v>2</v>
      </c>
      <c r="S532" s="9">
        <v>543.47</v>
      </c>
      <c r="T532" s="8">
        <v>5</v>
      </c>
    </row>
    <row r="533" spans="1:20" x14ac:dyDescent="0.35">
      <c r="A533" t="s">
        <v>1172</v>
      </c>
      <c r="B533" t="s">
        <v>1173</v>
      </c>
      <c r="C533" t="s">
        <v>17</v>
      </c>
      <c r="D533" t="s">
        <v>7921</v>
      </c>
      <c r="E533" s="8">
        <v>1223</v>
      </c>
      <c r="F533" s="9">
        <v>2830.8</v>
      </c>
      <c r="G533" s="8">
        <v>220</v>
      </c>
      <c r="H533" s="8">
        <v>513</v>
      </c>
      <c r="I533" s="9">
        <v>2830.8</v>
      </c>
      <c r="J533" s="10">
        <f t="shared" si="16"/>
        <v>1</v>
      </c>
      <c r="K533" s="8">
        <v>0</v>
      </c>
      <c r="L533" s="9">
        <v>645.96</v>
      </c>
      <c r="M533" s="8">
        <v>2</v>
      </c>
      <c r="N533" s="8">
        <v>211</v>
      </c>
      <c r="O533" s="8">
        <v>513</v>
      </c>
      <c r="P533" s="9">
        <v>2830.8</v>
      </c>
      <c r="Q533" s="10">
        <f t="shared" si="17"/>
        <v>1</v>
      </c>
      <c r="R533" s="8">
        <v>0</v>
      </c>
      <c r="S533" s="9">
        <v>633.46</v>
      </c>
      <c r="T533" s="8">
        <v>2</v>
      </c>
    </row>
    <row r="534" spans="1:20" x14ac:dyDescent="0.35">
      <c r="A534" t="s">
        <v>1174</v>
      </c>
      <c r="B534" t="s">
        <v>1175</v>
      </c>
      <c r="C534" t="s">
        <v>17</v>
      </c>
      <c r="D534" t="s">
        <v>7921</v>
      </c>
      <c r="E534" s="8">
        <v>124</v>
      </c>
      <c r="F534" s="9">
        <v>1025.95</v>
      </c>
      <c r="G534" s="8">
        <v>56</v>
      </c>
      <c r="H534" s="8">
        <v>144</v>
      </c>
      <c r="I534" s="9">
        <v>1025.95</v>
      </c>
      <c r="J534" s="10">
        <f t="shared" si="16"/>
        <v>1</v>
      </c>
      <c r="K534" s="8">
        <v>0</v>
      </c>
      <c r="L534" s="9">
        <v>859.34</v>
      </c>
      <c r="M534" s="8">
        <v>1</v>
      </c>
      <c r="N534" s="8">
        <v>59</v>
      </c>
      <c r="O534" s="8">
        <v>144</v>
      </c>
      <c r="P534" s="9">
        <v>1025.95</v>
      </c>
      <c r="Q534" s="10">
        <f t="shared" si="17"/>
        <v>1</v>
      </c>
      <c r="R534" s="8">
        <v>0</v>
      </c>
      <c r="S534" s="9">
        <v>402.62</v>
      </c>
      <c r="T534" s="8">
        <v>0</v>
      </c>
    </row>
    <row r="535" spans="1:20" x14ac:dyDescent="0.35">
      <c r="A535" t="s">
        <v>1178</v>
      </c>
      <c r="B535" t="s">
        <v>1179</v>
      </c>
      <c r="C535" t="s">
        <v>17</v>
      </c>
      <c r="D535" t="s">
        <v>7921</v>
      </c>
      <c r="E535" s="8">
        <v>1295</v>
      </c>
      <c r="F535" s="9">
        <v>10746.05</v>
      </c>
      <c r="G535" s="8">
        <v>73</v>
      </c>
      <c r="H535" s="8">
        <v>143</v>
      </c>
      <c r="I535" s="9">
        <v>10181.780000000001</v>
      </c>
      <c r="J535" s="10">
        <f t="shared" si="16"/>
        <v>0.94749047324365709</v>
      </c>
      <c r="K535" s="8">
        <v>1</v>
      </c>
      <c r="L535" s="9">
        <v>474.24</v>
      </c>
      <c r="M535" s="8">
        <v>8</v>
      </c>
      <c r="N535" s="8">
        <v>59</v>
      </c>
      <c r="O535" s="8">
        <v>143</v>
      </c>
      <c r="P535" s="9">
        <v>10057.31</v>
      </c>
      <c r="Q535" s="10">
        <f t="shared" si="17"/>
        <v>0.93590761256461674</v>
      </c>
      <c r="R535" s="8">
        <v>1</v>
      </c>
      <c r="S535" s="9">
        <v>429.95</v>
      </c>
      <c r="T535" s="8">
        <v>8</v>
      </c>
    </row>
    <row r="536" spans="1:20" x14ac:dyDescent="0.35">
      <c r="A536" t="s">
        <v>1180</v>
      </c>
      <c r="B536" t="s">
        <v>1181</v>
      </c>
      <c r="C536" t="s">
        <v>17</v>
      </c>
      <c r="D536" t="s">
        <v>7921</v>
      </c>
      <c r="E536" s="8">
        <v>2231</v>
      </c>
      <c r="F536" s="9">
        <v>1678.4</v>
      </c>
      <c r="G536" s="8">
        <v>656</v>
      </c>
      <c r="H536" s="8">
        <v>1574</v>
      </c>
      <c r="I536" s="9">
        <v>1678.4</v>
      </c>
      <c r="J536" s="10">
        <f t="shared" si="16"/>
        <v>1</v>
      </c>
      <c r="K536" s="8">
        <v>0</v>
      </c>
      <c r="L536" s="9">
        <v>666.2</v>
      </c>
      <c r="M536" s="8">
        <v>1</v>
      </c>
      <c r="N536" s="8">
        <v>645</v>
      </c>
      <c r="O536" s="8">
        <v>1574</v>
      </c>
      <c r="P536" s="9">
        <v>1678.4</v>
      </c>
      <c r="Q536" s="10">
        <f t="shared" si="17"/>
        <v>1</v>
      </c>
      <c r="R536" s="8">
        <v>0</v>
      </c>
      <c r="S536" s="9">
        <v>661.23</v>
      </c>
      <c r="T536" s="8">
        <v>1</v>
      </c>
    </row>
    <row r="537" spans="1:20" x14ac:dyDescent="0.35">
      <c r="A537" t="s">
        <v>1182</v>
      </c>
      <c r="B537" t="s">
        <v>1183</v>
      </c>
      <c r="C537" t="s">
        <v>17</v>
      </c>
      <c r="D537" t="s">
        <v>7922</v>
      </c>
      <c r="E537" s="8">
        <v>1511</v>
      </c>
      <c r="F537" s="9">
        <v>2739.07</v>
      </c>
      <c r="G537" s="8">
        <v>350</v>
      </c>
      <c r="H537" s="8">
        <v>654</v>
      </c>
      <c r="I537" s="9">
        <v>2739.07</v>
      </c>
      <c r="J537" s="10">
        <f t="shared" si="16"/>
        <v>1</v>
      </c>
      <c r="K537" s="8">
        <v>0</v>
      </c>
      <c r="L537" s="9">
        <v>793.53</v>
      </c>
      <c r="M537" s="8">
        <v>2</v>
      </c>
      <c r="N537" s="8">
        <v>268</v>
      </c>
      <c r="O537" s="8">
        <v>654</v>
      </c>
      <c r="P537" s="9">
        <v>2739.07</v>
      </c>
      <c r="Q537" s="10">
        <f t="shared" si="17"/>
        <v>1</v>
      </c>
      <c r="R537" s="8">
        <v>0</v>
      </c>
      <c r="S537" s="9">
        <v>704.35</v>
      </c>
      <c r="T537" s="8">
        <v>2</v>
      </c>
    </row>
    <row r="538" spans="1:20" x14ac:dyDescent="0.35">
      <c r="A538" t="s">
        <v>1184</v>
      </c>
      <c r="B538" t="s">
        <v>1185</v>
      </c>
      <c r="C538" t="s">
        <v>17</v>
      </c>
      <c r="D538" t="s">
        <v>7920</v>
      </c>
      <c r="E538" s="8">
        <v>185</v>
      </c>
      <c r="F538" s="9">
        <v>984.07</v>
      </c>
      <c r="G538" s="8">
        <v>59</v>
      </c>
      <c r="H538" s="8">
        <v>223</v>
      </c>
      <c r="I538" s="9">
        <v>984.07</v>
      </c>
      <c r="J538" s="10">
        <f t="shared" si="16"/>
        <v>1</v>
      </c>
      <c r="K538" s="8">
        <v>0</v>
      </c>
      <c r="L538" s="9">
        <v>339.57</v>
      </c>
      <c r="M538" s="8">
        <v>0</v>
      </c>
      <c r="N538" s="8">
        <v>92</v>
      </c>
      <c r="O538" s="8">
        <v>223</v>
      </c>
      <c r="P538" s="9">
        <v>984.07</v>
      </c>
      <c r="Q538" s="10">
        <f t="shared" si="17"/>
        <v>1</v>
      </c>
      <c r="R538" s="8">
        <v>0</v>
      </c>
      <c r="S538" s="9">
        <v>444.89</v>
      </c>
      <c r="T538" s="8">
        <v>0</v>
      </c>
    </row>
    <row r="539" spans="1:20" x14ac:dyDescent="0.35">
      <c r="A539" t="s">
        <v>1186</v>
      </c>
      <c r="B539" t="s">
        <v>1187</v>
      </c>
      <c r="C539" t="s">
        <v>17</v>
      </c>
      <c r="D539" t="s">
        <v>7921</v>
      </c>
      <c r="E539" s="8">
        <v>143</v>
      </c>
      <c r="F539" s="9">
        <v>1114.6300000000001</v>
      </c>
      <c r="G539" s="8">
        <v>62</v>
      </c>
      <c r="H539" s="8">
        <v>152</v>
      </c>
      <c r="I539" s="9">
        <v>1114.6300000000001</v>
      </c>
      <c r="J539" s="10">
        <f t="shared" si="16"/>
        <v>1</v>
      </c>
      <c r="K539" s="8">
        <v>0</v>
      </c>
      <c r="L539" s="9">
        <v>753.83</v>
      </c>
      <c r="M539" s="8">
        <v>1</v>
      </c>
      <c r="N539" s="8">
        <v>62</v>
      </c>
      <c r="O539" s="8">
        <v>152</v>
      </c>
      <c r="P539" s="9">
        <v>1114.6300000000001</v>
      </c>
      <c r="Q539" s="10">
        <f t="shared" si="17"/>
        <v>1</v>
      </c>
      <c r="R539" s="8">
        <v>0</v>
      </c>
      <c r="S539" s="9">
        <v>758.51</v>
      </c>
      <c r="T539" s="8">
        <v>1</v>
      </c>
    </row>
    <row r="540" spans="1:20" x14ac:dyDescent="0.35">
      <c r="A540" t="s">
        <v>1188</v>
      </c>
      <c r="B540" t="s">
        <v>1189</v>
      </c>
      <c r="C540" t="s">
        <v>17</v>
      </c>
      <c r="D540" t="s">
        <v>7920</v>
      </c>
      <c r="E540" s="8">
        <v>6554</v>
      </c>
      <c r="F540" s="9">
        <v>4373.9799999999996</v>
      </c>
      <c r="G540" s="8">
        <v>545</v>
      </c>
      <c r="H540" s="8">
        <v>1769</v>
      </c>
      <c r="I540" s="9">
        <v>4373.9799999999996</v>
      </c>
      <c r="J540" s="10">
        <f t="shared" si="16"/>
        <v>1</v>
      </c>
      <c r="K540" s="8">
        <v>0</v>
      </c>
      <c r="L540" s="9">
        <v>486.72</v>
      </c>
      <c r="M540" s="8">
        <v>3</v>
      </c>
      <c r="N540" s="8">
        <v>723</v>
      </c>
      <c r="O540" s="8">
        <v>1769</v>
      </c>
      <c r="P540" s="9">
        <v>4373.9799999999996</v>
      </c>
      <c r="Q540" s="10">
        <f t="shared" si="17"/>
        <v>1</v>
      </c>
      <c r="R540" s="8">
        <v>0</v>
      </c>
      <c r="S540" s="9">
        <v>557.99</v>
      </c>
      <c r="T540" s="8">
        <v>3</v>
      </c>
    </row>
    <row r="541" spans="1:20" x14ac:dyDescent="0.35">
      <c r="A541" t="s">
        <v>1190</v>
      </c>
      <c r="B541" t="s">
        <v>1191</v>
      </c>
      <c r="C541" t="s">
        <v>17</v>
      </c>
      <c r="D541" t="s">
        <v>7921</v>
      </c>
      <c r="E541" s="8">
        <v>1303</v>
      </c>
      <c r="F541" s="9">
        <v>2482.7399999999998</v>
      </c>
      <c r="G541" s="8">
        <v>248</v>
      </c>
      <c r="H541" s="8">
        <v>619</v>
      </c>
      <c r="I541" s="9">
        <v>2482.7399999999998</v>
      </c>
      <c r="J541" s="10">
        <f t="shared" si="16"/>
        <v>1</v>
      </c>
      <c r="K541" s="8">
        <v>0</v>
      </c>
      <c r="L541" s="9">
        <v>571.33000000000004</v>
      </c>
      <c r="M541" s="8">
        <v>2</v>
      </c>
      <c r="N541" s="8">
        <v>253</v>
      </c>
      <c r="O541" s="8">
        <v>619</v>
      </c>
      <c r="P541" s="9">
        <v>2482.7399999999998</v>
      </c>
      <c r="Q541" s="10">
        <f t="shared" si="17"/>
        <v>1</v>
      </c>
      <c r="R541" s="8">
        <v>0</v>
      </c>
      <c r="S541" s="9">
        <v>578.19000000000005</v>
      </c>
      <c r="T541" s="8">
        <v>2</v>
      </c>
    </row>
    <row r="542" spans="1:20" x14ac:dyDescent="0.35">
      <c r="A542" t="s">
        <v>1192</v>
      </c>
      <c r="B542" t="s">
        <v>1193</v>
      </c>
      <c r="C542" t="s">
        <v>17</v>
      </c>
      <c r="D542" t="s">
        <v>7922</v>
      </c>
      <c r="E542" s="8">
        <v>1054</v>
      </c>
      <c r="F542" s="9">
        <v>3092.68</v>
      </c>
      <c r="G542" s="8">
        <v>255</v>
      </c>
      <c r="H542" s="8">
        <v>401</v>
      </c>
      <c r="I542" s="9">
        <v>3092.68</v>
      </c>
      <c r="J542" s="10">
        <f t="shared" si="16"/>
        <v>1</v>
      </c>
      <c r="K542" s="8">
        <v>0</v>
      </c>
      <c r="L542" s="9">
        <v>907.41</v>
      </c>
      <c r="M542" s="8">
        <v>2</v>
      </c>
      <c r="N542" s="8">
        <v>163</v>
      </c>
      <c r="O542" s="8">
        <v>401</v>
      </c>
      <c r="P542" s="9">
        <v>3092.68</v>
      </c>
      <c r="Q542" s="10">
        <f t="shared" si="17"/>
        <v>1</v>
      </c>
      <c r="R542" s="8">
        <v>0</v>
      </c>
      <c r="S542" s="9">
        <v>745.44</v>
      </c>
      <c r="T542" s="8">
        <v>2</v>
      </c>
    </row>
    <row r="543" spans="1:20" x14ac:dyDescent="0.35">
      <c r="A543" t="s">
        <v>1194</v>
      </c>
      <c r="B543" t="s">
        <v>1195</v>
      </c>
      <c r="C543" t="s">
        <v>17</v>
      </c>
      <c r="D543" t="s">
        <v>7921</v>
      </c>
      <c r="E543" s="8">
        <v>51</v>
      </c>
      <c r="F543" s="9">
        <v>141.41</v>
      </c>
      <c r="G543" s="8">
        <v>181</v>
      </c>
      <c r="H543" s="8">
        <v>424</v>
      </c>
      <c r="I543" s="9">
        <v>141.41</v>
      </c>
      <c r="J543" s="10">
        <f t="shared" si="16"/>
        <v>1</v>
      </c>
      <c r="K543" s="8">
        <v>0</v>
      </c>
      <c r="L543" s="9">
        <v>857.78</v>
      </c>
      <c r="M543" s="8">
        <v>0</v>
      </c>
      <c r="N543" s="8">
        <v>173</v>
      </c>
      <c r="O543" s="8">
        <v>424</v>
      </c>
      <c r="P543" s="9">
        <v>141.41</v>
      </c>
      <c r="Q543" s="10">
        <f t="shared" si="17"/>
        <v>1</v>
      </c>
      <c r="R543" s="8">
        <v>0</v>
      </c>
      <c r="S543" s="9">
        <v>842.81</v>
      </c>
      <c r="T543" s="8">
        <v>0</v>
      </c>
    </row>
    <row r="544" spans="1:20" x14ac:dyDescent="0.35">
      <c r="A544" t="s">
        <v>1196</v>
      </c>
      <c r="B544" t="s">
        <v>1197</v>
      </c>
      <c r="C544" t="s">
        <v>17</v>
      </c>
      <c r="D544" t="s">
        <v>7921</v>
      </c>
      <c r="E544" s="8">
        <v>1500</v>
      </c>
      <c r="F544" s="9">
        <v>1765.37</v>
      </c>
      <c r="G544" s="8">
        <v>401</v>
      </c>
      <c r="H544" s="8">
        <v>995</v>
      </c>
      <c r="I544" s="9">
        <v>1765.37</v>
      </c>
      <c r="J544" s="10">
        <f t="shared" si="16"/>
        <v>1</v>
      </c>
      <c r="K544" s="8">
        <v>0</v>
      </c>
      <c r="L544" s="9">
        <v>593.25</v>
      </c>
      <c r="M544" s="8">
        <v>1</v>
      </c>
      <c r="N544" s="8">
        <v>404</v>
      </c>
      <c r="O544" s="8">
        <v>995</v>
      </c>
      <c r="P544" s="9">
        <v>1765.37</v>
      </c>
      <c r="Q544" s="10">
        <f t="shared" si="17"/>
        <v>1</v>
      </c>
      <c r="R544" s="8">
        <v>0</v>
      </c>
      <c r="S544" s="9">
        <v>594.66999999999996</v>
      </c>
      <c r="T544" s="8">
        <v>1</v>
      </c>
    </row>
    <row r="545" spans="1:20" x14ac:dyDescent="0.35">
      <c r="A545" t="s">
        <v>1200</v>
      </c>
      <c r="B545" t="s">
        <v>1201</v>
      </c>
      <c r="C545" t="s">
        <v>17</v>
      </c>
      <c r="D545" t="s">
        <v>7921</v>
      </c>
      <c r="E545" s="8">
        <v>116</v>
      </c>
      <c r="F545" s="9">
        <v>391.51</v>
      </c>
      <c r="G545" s="8">
        <v>132</v>
      </c>
      <c r="H545" s="8">
        <v>347</v>
      </c>
      <c r="I545" s="9">
        <v>391.51</v>
      </c>
      <c r="J545" s="10">
        <f t="shared" si="16"/>
        <v>1</v>
      </c>
      <c r="K545" s="8">
        <v>0</v>
      </c>
      <c r="L545" s="9">
        <v>653.97</v>
      </c>
      <c r="M545" s="8">
        <v>0</v>
      </c>
      <c r="N545" s="8">
        <v>141</v>
      </c>
      <c r="O545" s="8">
        <v>347</v>
      </c>
      <c r="P545" s="9">
        <v>391.51</v>
      </c>
      <c r="Q545" s="10">
        <f t="shared" si="17"/>
        <v>1</v>
      </c>
      <c r="R545" s="8">
        <v>0</v>
      </c>
      <c r="S545" s="9">
        <v>670.17</v>
      </c>
      <c r="T545" s="8">
        <v>0</v>
      </c>
    </row>
    <row r="546" spans="1:20" x14ac:dyDescent="0.35">
      <c r="A546" t="s">
        <v>1202</v>
      </c>
      <c r="B546" t="s">
        <v>1203</v>
      </c>
      <c r="C546" t="s">
        <v>17</v>
      </c>
      <c r="D546" t="s">
        <v>7920</v>
      </c>
      <c r="E546" s="8">
        <v>5525</v>
      </c>
      <c r="F546" s="9">
        <v>2153.08</v>
      </c>
      <c r="G546" s="8">
        <v>890</v>
      </c>
      <c r="H546" s="8">
        <v>2997</v>
      </c>
      <c r="I546" s="9">
        <v>2153.08</v>
      </c>
      <c r="J546" s="10">
        <f t="shared" si="16"/>
        <v>1</v>
      </c>
      <c r="K546" s="8">
        <v>0</v>
      </c>
      <c r="L546" s="9">
        <v>554.84</v>
      </c>
      <c r="M546" s="8">
        <v>1</v>
      </c>
      <c r="N546" s="8">
        <v>1211</v>
      </c>
      <c r="O546" s="8">
        <v>2997</v>
      </c>
      <c r="P546" s="9">
        <v>2153.08</v>
      </c>
      <c r="Q546" s="10">
        <f t="shared" si="17"/>
        <v>1</v>
      </c>
      <c r="R546" s="8">
        <v>0</v>
      </c>
      <c r="S546" s="9">
        <v>629.89</v>
      </c>
      <c r="T546" s="8">
        <v>1</v>
      </c>
    </row>
    <row r="547" spans="1:20" x14ac:dyDescent="0.35">
      <c r="A547" t="s">
        <v>1204</v>
      </c>
      <c r="B547" t="s">
        <v>1205</v>
      </c>
      <c r="C547" t="s">
        <v>17</v>
      </c>
      <c r="D547" t="s">
        <v>7921</v>
      </c>
      <c r="E547" s="8">
        <v>886</v>
      </c>
      <c r="F547" s="9">
        <v>1411.9</v>
      </c>
      <c r="G547" s="8">
        <v>327</v>
      </c>
      <c r="H547" s="8">
        <v>733</v>
      </c>
      <c r="I547" s="9">
        <v>1411.9</v>
      </c>
      <c r="J547" s="10">
        <f t="shared" si="16"/>
        <v>1</v>
      </c>
      <c r="K547" s="8">
        <v>0</v>
      </c>
      <c r="L547" s="9">
        <v>652.07000000000005</v>
      </c>
      <c r="M547" s="8">
        <v>1</v>
      </c>
      <c r="N547" s="8">
        <v>297</v>
      </c>
      <c r="O547" s="8">
        <v>733</v>
      </c>
      <c r="P547" s="9">
        <v>1411.9</v>
      </c>
      <c r="Q547" s="10">
        <f t="shared" si="17"/>
        <v>1</v>
      </c>
      <c r="R547" s="8">
        <v>0</v>
      </c>
      <c r="S547" s="9">
        <v>623.38</v>
      </c>
      <c r="T547" s="8">
        <v>1</v>
      </c>
    </row>
    <row r="548" spans="1:20" x14ac:dyDescent="0.35">
      <c r="A548" t="s">
        <v>1206</v>
      </c>
      <c r="B548" t="s">
        <v>1207</v>
      </c>
      <c r="C548" t="s">
        <v>17</v>
      </c>
      <c r="D548" t="s">
        <v>7921</v>
      </c>
      <c r="E548" s="8">
        <v>643</v>
      </c>
      <c r="F548" s="9">
        <v>1494.56</v>
      </c>
      <c r="G548" s="8">
        <v>203</v>
      </c>
      <c r="H548" s="8">
        <v>502</v>
      </c>
      <c r="I548" s="9">
        <v>1480.62</v>
      </c>
      <c r="J548" s="10">
        <f t="shared" si="16"/>
        <v>0.99067284016700563</v>
      </c>
      <c r="K548" s="8">
        <v>1</v>
      </c>
      <c r="L548" s="9">
        <v>546.78</v>
      </c>
      <c r="M548" s="8">
        <v>1</v>
      </c>
      <c r="N548" s="8">
        <v>203</v>
      </c>
      <c r="O548" s="8">
        <v>502</v>
      </c>
      <c r="P548" s="9">
        <v>1480.62</v>
      </c>
      <c r="Q548" s="10">
        <f t="shared" si="17"/>
        <v>0.99067284016700563</v>
      </c>
      <c r="R548" s="8">
        <v>1</v>
      </c>
      <c r="S548" s="9">
        <v>546.78</v>
      </c>
      <c r="T548" s="8">
        <v>1</v>
      </c>
    </row>
    <row r="549" spans="1:20" x14ac:dyDescent="0.35">
      <c r="A549" t="s">
        <v>1208</v>
      </c>
      <c r="B549" t="s">
        <v>1209</v>
      </c>
      <c r="C549" t="s">
        <v>17</v>
      </c>
      <c r="D549" t="s">
        <v>7922</v>
      </c>
      <c r="E549" s="8">
        <v>12239</v>
      </c>
      <c r="F549" s="9">
        <v>3964.98</v>
      </c>
      <c r="G549" s="8">
        <v>2448</v>
      </c>
      <c r="H549" s="8">
        <v>3589</v>
      </c>
      <c r="I549" s="9">
        <v>3964.98</v>
      </c>
      <c r="J549" s="10">
        <f t="shared" si="16"/>
        <v>1</v>
      </c>
      <c r="K549" s="8">
        <v>0</v>
      </c>
      <c r="L549" s="9">
        <v>711.11</v>
      </c>
      <c r="M549" s="8">
        <v>3</v>
      </c>
      <c r="N549" s="8">
        <v>1445</v>
      </c>
      <c r="O549" s="8">
        <v>3589</v>
      </c>
      <c r="P549" s="9">
        <v>3708.08</v>
      </c>
      <c r="Q549" s="10">
        <f t="shared" si="17"/>
        <v>0.93520774379694216</v>
      </c>
      <c r="R549" s="8">
        <v>2</v>
      </c>
      <c r="S549" s="9">
        <v>614.97</v>
      </c>
      <c r="T549" s="8">
        <v>3</v>
      </c>
    </row>
    <row r="550" spans="1:20" x14ac:dyDescent="0.35">
      <c r="A550" t="s">
        <v>1210</v>
      </c>
      <c r="B550" t="s">
        <v>1211</v>
      </c>
      <c r="C550" t="s">
        <v>17</v>
      </c>
      <c r="D550" t="s">
        <v>7921</v>
      </c>
      <c r="E550" s="8">
        <v>2682</v>
      </c>
      <c r="F550" s="9">
        <v>3322.95</v>
      </c>
      <c r="G550" s="8">
        <v>322</v>
      </c>
      <c r="H550" s="8">
        <v>936</v>
      </c>
      <c r="I550" s="9">
        <v>3322.95</v>
      </c>
      <c r="J550" s="10">
        <f t="shared" si="16"/>
        <v>1</v>
      </c>
      <c r="K550" s="8">
        <v>0</v>
      </c>
      <c r="L550" s="9">
        <v>502.92</v>
      </c>
      <c r="M550" s="8">
        <v>2</v>
      </c>
      <c r="N550" s="8">
        <v>376</v>
      </c>
      <c r="O550" s="8">
        <v>936</v>
      </c>
      <c r="P550" s="9">
        <v>3322.95</v>
      </c>
      <c r="Q550" s="10">
        <f t="shared" si="17"/>
        <v>1</v>
      </c>
      <c r="R550" s="8">
        <v>0</v>
      </c>
      <c r="S550" s="9">
        <v>543.05999999999995</v>
      </c>
      <c r="T550" s="8">
        <v>2</v>
      </c>
    </row>
    <row r="551" spans="1:20" x14ac:dyDescent="0.35">
      <c r="A551" t="s">
        <v>1212</v>
      </c>
      <c r="B551" t="s">
        <v>1213</v>
      </c>
      <c r="C551" t="s">
        <v>17</v>
      </c>
      <c r="D551" t="s">
        <v>7921</v>
      </c>
      <c r="E551" s="8">
        <v>371</v>
      </c>
      <c r="F551" s="9">
        <v>2618.9499999999998</v>
      </c>
      <c r="G551" s="8">
        <v>81</v>
      </c>
      <c r="H551" s="8">
        <v>164</v>
      </c>
      <c r="I551" s="9">
        <v>2618.9499999999998</v>
      </c>
      <c r="J551" s="10">
        <f t="shared" si="16"/>
        <v>1</v>
      </c>
      <c r="K551" s="8">
        <v>0</v>
      </c>
      <c r="L551" s="9">
        <v>639.91</v>
      </c>
      <c r="M551" s="8">
        <v>2</v>
      </c>
      <c r="N551" s="8">
        <v>66</v>
      </c>
      <c r="O551" s="8">
        <v>164</v>
      </c>
      <c r="P551" s="9">
        <v>2618.9499999999998</v>
      </c>
      <c r="Q551" s="10">
        <f t="shared" si="17"/>
        <v>1</v>
      </c>
      <c r="R551" s="8">
        <v>0</v>
      </c>
      <c r="S551" s="9">
        <v>576.38</v>
      </c>
      <c r="T551" s="8">
        <v>2</v>
      </c>
    </row>
    <row r="552" spans="1:20" x14ac:dyDescent="0.35">
      <c r="A552" t="s">
        <v>1214</v>
      </c>
      <c r="B552" t="s">
        <v>1215</v>
      </c>
      <c r="C552" t="s">
        <v>17</v>
      </c>
      <c r="D552" t="s">
        <v>7920</v>
      </c>
      <c r="E552" s="8">
        <v>2941</v>
      </c>
      <c r="F552" s="9">
        <v>3583.78</v>
      </c>
      <c r="G552" s="8">
        <v>277</v>
      </c>
      <c r="H552" s="8">
        <v>949</v>
      </c>
      <c r="I552" s="9">
        <v>3547.22</v>
      </c>
      <c r="J552" s="10">
        <f t="shared" si="16"/>
        <v>0.98979848093353928</v>
      </c>
      <c r="K552" s="8">
        <v>1</v>
      </c>
      <c r="L552" s="9">
        <v>478.42</v>
      </c>
      <c r="M552" s="8">
        <v>3</v>
      </c>
      <c r="N552" s="8">
        <v>380</v>
      </c>
      <c r="O552" s="8">
        <v>949</v>
      </c>
      <c r="P552" s="9">
        <v>3583.78</v>
      </c>
      <c r="Q552" s="10">
        <f t="shared" si="17"/>
        <v>1</v>
      </c>
      <c r="R552" s="8">
        <v>0</v>
      </c>
      <c r="S552" s="9">
        <v>564.09</v>
      </c>
      <c r="T552" s="8">
        <v>3</v>
      </c>
    </row>
    <row r="553" spans="1:20" x14ac:dyDescent="0.35">
      <c r="A553" t="s">
        <v>1216</v>
      </c>
      <c r="B553" t="s">
        <v>1217</v>
      </c>
      <c r="C553" t="s">
        <v>17</v>
      </c>
      <c r="D553" t="s">
        <v>7920</v>
      </c>
      <c r="E553" s="8">
        <v>4965</v>
      </c>
      <c r="F553" s="9">
        <v>2135.73</v>
      </c>
      <c r="G553" s="8">
        <v>741</v>
      </c>
      <c r="H553" s="8">
        <v>2683</v>
      </c>
      <c r="I553" s="9">
        <v>2135.73</v>
      </c>
      <c r="J553" s="10">
        <f t="shared" si="16"/>
        <v>1</v>
      </c>
      <c r="K553" s="8">
        <v>0</v>
      </c>
      <c r="L553" s="9">
        <v>464.62</v>
      </c>
      <c r="M553" s="8">
        <v>1</v>
      </c>
      <c r="N553" s="8">
        <v>1072</v>
      </c>
      <c r="O553" s="8">
        <v>2683</v>
      </c>
      <c r="P553" s="9">
        <v>2135.73</v>
      </c>
      <c r="Q553" s="10">
        <f t="shared" si="17"/>
        <v>1</v>
      </c>
      <c r="R553" s="8">
        <v>0</v>
      </c>
      <c r="S553" s="9">
        <v>550.04999999999995</v>
      </c>
      <c r="T553" s="8">
        <v>1</v>
      </c>
    </row>
    <row r="554" spans="1:20" x14ac:dyDescent="0.35">
      <c r="A554" t="s">
        <v>1218</v>
      </c>
      <c r="B554" t="s">
        <v>1219</v>
      </c>
      <c r="C554" t="s">
        <v>17</v>
      </c>
      <c r="D554" t="s">
        <v>7921</v>
      </c>
      <c r="E554" s="8">
        <v>5632</v>
      </c>
      <c r="F554" s="9">
        <v>8174.55</v>
      </c>
      <c r="G554" s="8">
        <v>348</v>
      </c>
      <c r="H554" s="8">
        <v>795</v>
      </c>
      <c r="I554" s="9">
        <v>7560.59</v>
      </c>
      <c r="J554" s="10">
        <f t="shared" si="16"/>
        <v>0.92489372503685219</v>
      </c>
      <c r="K554" s="8">
        <v>2</v>
      </c>
      <c r="L554" s="9">
        <v>477.18</v>
      </c>
      <c r="M554" s="8">
        <v>6</v>
      </c>
      <c r="N554" s="8">
        <v>318</v>
      </c>
      <c r="O554" s="8">
        <v>795</v>
      </c>
      <c r="P554" s="9">
        <v>7515.6</v>
      </c>
      <c r="Q554" s="10">
        <f t="shared" si="17"/>
        <v>0.91939005816833952</v>
      </c>
      <c r="R554" s="8">
        <v>2</v>
      </c>
      <c r="S554" s="9">
        <v>451.87</v>
      </c>
      <c r="T554" s="8">
        <v>6</v>
      </c>
    </row>
    <row r="555" spans="1:20" x14ac:dyDescent="0.35">
      <c r="A555" t="s">
        <v>1220</v>
      </c>
      <c r="B555" t="s">
        <v>1221</v>
      </c>
      <c r="C555" t="s">
        <v>17</v>
      </c>
      <c r="D555" t="s">
        <v>7920</v>
      </c>
      <c r="E555" s="8">
        <v>252</v>
      </c>
      <c r="F555" s="9">
        <v>1131.45</v>
      </c>
      <c r="G555" s="8">
        <v>76</v>
      </c>
      <c r="H555" s="8">
        <v>257</v>
      </c>
      <c r="I555" s="9">
        <v>1131.45</v>
      </c>
      <c r="J555" s="10">
        <f t="shared" si="16"/>
        <v>1</v>
      </c>
      <c r="K555" s="8">
        <v>0</v>
      </c>
      <c r="L555" s="9">
        <v>550.17999999999995</v>
      </c>
      <c r="M555" s="8">
        <v>1</v>
      </c>
      <c r="N555" s="8">
        <v>103</v>
      </c>
      <c r="O555" s="8">
        <v>257</v>
      </c>
      <c r="P555" s="9">
        <v>1131.45</v>
      </c>
      <c r="Q555" s="10">
        <f t="shared" si="17"/>
        <v>1</v>
      </c>
      <c r="R555" s="8">
        <v>0</v>
      </c>
      <c r="S555" s="9">
        <v>622.91</v>
      </c>
      <c r="T555" s="8">
        <v>1</v>
      </c>
    </row>
    <row r="556" spans="1:20" x14ac:dyDescent="0.35">
      <c r="A556" t="s">
        <v>1222</v>
      </c>
      <c r="B556" t="s">
        <v>1223</v>
      </c>
      <c r="C556" t="s">
        <v>17</v>
      </c>
      <c r="D556" t="s">
        <v>7921</v>
      </c>
      <c r="E556" s="8">
        <v>1536</v>
      </c>
      <c r="F556" s="9">
        <v>2465.88</v>
      </c>
      <c r="G556" s="8">
        <v>317</v>
      </c>
      <c r="H556" s="8">
        <v>718</v>
      </c>
      <c r="I556" s="9">
        <v>2465.88</v>
      </c>
      <c r="J556" s="10">
        <f t="shared" si="16"/>
        <v>1</v>
      </c>
      <c r="K556" s="8">
        <v>0</v>
      </c>
      <c r="L556" s="9">
        <v>653.39</v>
      </c>
      <c r="M556" s="8">
        <v>2</v>
      </c>
      <c r="N556" s="8">
        <v>286</v>
      </c>
      <c r="O556" s="8">
        <v>718</v>
      </c>
      <c r="P556" s="9">
        <v>2465.88</v>
      </c>
      <c r="Q556" s="10">
        <f t="shared" si="17"/>
        <v>1</v>
      </c>
      <c r="R556" s="8">
        <v>0</v>
      </c>
      <c r="S556" s="9">
        <v>623.53</v>
      </c>
      <c r="T556" s="8">
        <v>2</v>
      </c>
    </row>
    <row r="557" spans="1:20" x14ac:dyDescent="0.35">
      <c r="A557" t="s">
        <v>1226</v>
      </c>
      <c r="B557" t="s">
        <v>1227</v>
      </c>
      <c r="C557" t="s">
        <v>17</v>
      </c>
      <c r="D557" t="s">
        <v>7922</v>
      </c>
      <c r="E557" s="8">
        <v>7813</v>
      </c>
      <c r="F557" s="9">
        <v>34074.639999999999</v>
      </c>
      <c r="G557" s="8">
        <v>245</v>
      </c>
      <c r="H557" s="8">
        <v>264</v>
      </c>
      <c r="I557" s="9">
        <v>26246.15</v>
      </c>
      <c r="J557" s="10">
        <f t="shared" si="16"/>
        <v>0.77025465272707216</v>
      </c>
      <c r="K557" s="8">
        <v>15</v>
      </c>
      <c r="L557" s="9">
        <v>270.89</v>
      </c>
      <c r="M557" s="8">
        <v>22</v>
      </c>
      <c r="N557" s="8">
        <v>105</v>
      </c>
      <c r="O557" s="8">
        <v>264</v>
      </c>
      <c r="P557" s="9">
        <v>21030.07</v>
      </c>
      <c r="Q557" s="10">
        <f t="shared" si="17"/>
        <v>0.61717658645843365</v>
      </c>
      <c r="R557" s="8">
        <v>23</v>
      </c>
      <c r="S557" s="9">
        <v>150.13999999999999</v>
      </c>
      <c r="T557" s="8">
        <v>18</v>
      </c>
    </row>
    <row r="558" spans="1:20" x14ac:dyDescent="0.35">
      <c r="A558" t="s">
        <v>1228</v>
      </c>
      <c r="B558" t="s">
        <v>1229</v>
      </c>
      <c r="C558" t="s">
        <v>17</v>
      </c>
      <c r="D558" t="s">
        <v>7921</v>
      </c>
      <c r="E558" s="8">
        <v>194</v>
      </c>
      <c r="F558" s="9">
        <v>916.08</v>
      </c>
      <c r="G558" s="8">
        <v>121</v>
      </c>
      <c r="H558" s="8">
        <v>244</v>
      </c>
      <c r="I558" s="9">
        <v>916.08</v>
      </c>
      <c r="J558" s="10">
        <f t="shared" si="16"/>
        <v>1</v>
      </c>
      <c r="K558" s="8">
        <v>0</v>
      </c>
      <c r="L558" s="9">
        <v>619.17999999999995</v>
      </c>
      <c r="M558" s="8">
        <v>0</v>
      </c>
      <c r="N558" s="8">
        <v>97</v>
      </c>
      <c r="O558" s="8">
        <v>244</v>
      </c>
      <c r="P558" s="9">
        <v>916.08</v>
      </c>
      <c r="Q558" s="10">
        <f t="shared" si="17"/>
        <v>1</v>
      </c>
      <c r="R558" s="8">
        <v>0</v>
      </c>
      <c r="S558" s="9">
        <v>551.19000000000005</v>
      </c>
      <c r="T558" s="8">
        <v>0</v>
      </c>
    </row>
    <row r="559" spans="1:20" x14ac:dyDescent="0.35">
      <c r="A559" t="s">
        <v>1230</v>
      </c>
      <c r="B559" t="s">
        <v>1231</v>
      </c>
      <c r="C559" t="s">
        <v>17</v>
      </c>
      <c r="D559" t="s">
        <v>7922</v>
      </c>
      <c r="E559" s="8">
        <v>3</v>
      </c>
      <c r="F559" s="9">
        <v>101.63</v>
      </c>
      <c r="G559" s="8">
        <v>37</v>
      </c>
      <c r="H559" s="8">
        <v>34</v>
      </c>
      <c r="I559" s="9">
        <v>101.63</v>
      </c>
      <c r="J559" s="10">
        <f t="shared" si="16"/>
        <v>1</v>
      </c>
      <c r="K559" s="8">
        <v>0</v>
      </c>
      <c r="L559" s="9">
        <v>1304.27</v>
      </c>
      <c r="M559" s="8">
        <v>0</v>
      </c>
      <c r="N559" s="8">
        <v>14</v>
      </c>
      <c r="O559" s="8">
        <v>34</v>
      </c>
      <c r="P559" s="9">
        <v>101.63</v>
      </c>
      <c r="Q559" s="10">
        <f t="shared" si="17"/>
        <v>1</v>
      </c>
      <c r="R559" s="8">
        <v>0</v>
      </c>
      <c r="S559" s="9">
        <v>816.44</v>
      </c>
      <c r="T559" s="8">
        <v>0</v>
      </c>
    </row>
    <row r="560" spans="1:20" x14ac:dyDescent="0.35">
      <c r="A560" t="s">
        <v>1232</v>
      </c>
      <c r="B560" t="s">
        <v>1233</v>
      </c>
      <c r="C560" t="s">
        <v>17</v>
      </c>
      <c r="D560" t="s">
        <v>7922</v>
      </c>
      <c r="E560" s="8">
        <v>4609</v>
      </c>
      <c r="F560" s="9">
        <v>6437.47</v>
      </c>
      <c r="G560" s="8">
        <v>677</v>
      </c>
      <c r="H560" s="8">
        <v>823</v>
      </c>
      <c r="I560" s="9">
        <v>5873.2</v>
      </c>
      <c r="J560" s="10">
        <f t="shared" si="16"/>
        <v>0.91234599928232674</v>
      </c>
      <c r="K560" s="8">
        <v>2</v>
      </c>
      <c r="L560" s="9">
        <v>942.87</v>
      </c>
      <c r="M560" s="8">
        <v>5</v>
      </c>
      <c r="N560" s="8">
        <v>328</v>
      </c>
      <c r="O560" s="8">
        <v>823</v>
      </c>
      <c r="P560" s="9">
        <v>5345.24</v>
      </c>
      <c r="Q560" s="10">
        <f t="shared" si="17"/>
        <v>0.83033241319959539</v>
      </c>
      <c r="R560" s="8">
        <v>3</v>
      </c>
      <c r="S560" s="9">
        <v>647.45000000000005</v>
      </c>
      <c r="T560" s="8">
        <v>4</v>
      </c>
    </row>
    <row r="561" spans="1:20" x14ac:dyDescent="0.35">
      <c r="A561" t="s">
        <v>1234</v>
      </c>
      <c r="B561" t="s">
        <v>1235</v>
      </c>
      <c r="C561" t="s">
        <v>17</v>
      </c>
      <c r="D561" t="s">
        <v>7922</v>
      </c>
      <c r="E561" s="8">
        <v>13405</v>
      </c>
      <c r="F561" s="9">
        <v>21002.799999999999</v>
      </c>
      <c r="G561" s="8">
        <v>661</v>
      </c>
      <c r="H561" s="8">
        <v>732</v>
      </c>
      <c r="I561" s="9">
        <v>20575.07</v>
      </c>
      <c r="J561" s="10">
        <f t="shared" si="16"/>
        <v>0.97963462014588532</v>
      </c>
      <c r="K561" s="8">
        <v>2</v>
      </c>
      <c r="L561" s="9">
        <v>504.04</v>
      </c>
      <c r="M561" s="8">
        <v>18</v>
      </c>
      <c r="N561" s="8">
        <v>291</v>
      </c>
      <c r="O561" s="8">
        <v>732</v>
      </c>
      <c r="P561" s="9">
        <v>17507.3</v>
      </c>
      <c r="Q561" s="10">
        <f t="shared" si="17"/>
        <v>0.83356980973965378</v>
      </c>
      <c r="R561" s="8">
        <v>16</v>
      </c>
      <c r="S561" s="9">
        <v>228.01</v>
      </c>
      <c r="T561" s="8">
        <v>15</v>
      </c>
    </row>
    <row r="562" spans="1:20" x14ac:dyDescent="0.35">
      <c r="A562" t="s">
        <v>1236</v>
      </c>
      <c r="B562" t="s">
        <v>1237</v>
      </c>
      <c r="C562" t="s">
        <v>17</v>
      </c>
      <c r="D562" t="s">
        <v>7920</v>
      </c>
      <c r="E562" s="8">
        <v>83</v>
      </c>
      <c r="F562" s="9">
        <v>281.82</v>
      </c>
      <c r="G562" s="8">
        <v>98</v>
      </c>
      <c r="H562" s="8">
        <v>338</v>
      </c>
      <c r="I562" s="9">
        <v>281.82</v>
      </c>
      <c r="J562" s="10">
        <f t="shared" si="16"/>
        <v>1</v>
      </c>
      <c r="K562" s="8">
        <v>0</v>
      </c>
      <c r="L562" s="9">
        <v>658.04</v>
      </c>
      <c r="M562" s="8">
        <v>0</v>
      </c>
      <c r="N562" s="8">
        <v>134</v>
      </c>
      <c r="O562" s="8">
        <v>338</v>
      </c>
      <c r="P562" s="9">
        <v>281.82</v>
      </c>
      <c r="Q562" s="10">
        <f t="shared" si="17"/>
        <v>1</v>
      </c>
      <c r="R562" s="8">
        <v>0</v>
      </c>
      <c r="S562" s="9">
        <v>731.38</v>
      </c>
      <c r="T562" s="8">
        <v>0</v>
      </c>
    </row>
    <row r="563" spans="1:20" x14ac:dyDescent="0.35">
      <c r="A563" t="s">
        <v>1238</v>
      </c>
      <c r="B563" t="s">
        <v>1239</v>
      </c>
      <c r="C563" t="s">
        <v>17</v>
      </c>
      <c r="D563" t="s">
        <v>7922</v>
      </c>
      <c r="E563" s="8">
        <v>974</v>
      </c>
      <c r="F563" s="9">
        <v>6914.49</v>
      </c>
      <c r="G563" s="8">
        <v>88</v>
      </c>
      <c r="H563" s="8">
        <v>162</v>
      </c>
      <c r="I563" s="9">
        <v>6914.49</v>
      </c>
      <c r="J563" s="10">
        <f t="shared" si="16"/>
        <v>1</v>
      </c>
      <c r="K563" s="8">
        <v>0</v>
      </c>
      <c r="L563" s="9">
        <v>646.64</v>
      </c>
      <c r="M563" s="8">
        <v>6</v>
      </c>
      <c r="N563" s="8">
        <v>64</v>
      </c>
      <c r="O563" s="8">
        <v>162</v>
      </c>
      <c r="P563" s="9">
        <v>6914.49</v>
      </c>
      <c r="Q563" s="10">
        <f t="shared" si="17"/>
        <v>1</v>
      </c>
      <c r="R563" s="8">
        <v>0</v>
      </c>
      <c r="S563" s="9">
        <v>544.41</v>
      </c>
      <c r="T563" s="8">
        <v>6</v>
      </c>
    </row>
    <row r="564" spans="1:20" x14ac:dyDescent="0.35">
      <c r="A564" t="s">
        <v>1240</v>
      </c>
      <c r="B564" t="s">
        <v>1241</v>
      </c>
      <c r="C564" t="s">
        <v>17</v>
      </c>
      <c r="D564" t="s">
        <v>7922</v>
      </c>
      <c r="E564" s="8">
        <v>983</v>
      </c>
      <c r="F564" s="9">
        <v>1925.25</v>
      </c>
      <c r="G564" s="8">
        <v>347</v>
      </c>
      <c r="H564" s="8">
        <v>584</v>
      </c>
      <c r="I564" s="9">
        <v>1925.25</v>
      </c>
      <c r="J564" s="10">
        <f t="shared" si="16"/>
        <v>1</v>
      </c>
      <c r="K564" s="8">
        <v>0</v>
      </c>
      <c r="L564" s="9">
        <v>708.21</v>
      </c>
      <c r="M564" s="8">
        <v>1</v>
      </c>
      <c r="N564" s="8">
        <v>231</v>
      </c>
      <c r="O564" s="8">
        <v>584</v>
      </c>
      <c r="P564" s="9">
        <v>1925.25</v>
      </c>
      <c r="Q564" s="10">
        <f t="shared" si="17"/>
        <v>1</v>
      </c>
      <c r="R564" s="8">
        <v>0</v>
      </c>
      <c r="S564" s="9">
        <v>571.89</v>
      </c>
      <c r="T564" s="8">
        <v>1</v>
      </c>
    </row>
    <row r="565" spans="1:20" x14ac:dyDescent="0.35">
      <c r="A565" t="s">
        <v>1242</v>
      </c>
      <c r="B565" t="s">
        <v>1243</v>
      </c>
      <c r="C565" t="s">
        <v>17</v>
      </c>
      <c r="D565" t="s">
        <v>7921</v>
      </c>
      <c r="E565" s="8">
        <v>2212</v>
      </c>
      <c r="F565" s="9">
        <v>3529.64</v>
      </c>
      <c r="G565" s="8">
        <v>287</v>
      </c>
      <c r="H565" s="8">
        <v>716</v>
      </c>
      <c r="I565" s="9">
        <v>3470.6</v>
      </c>
      <c r="J565" s="10">
        <f t="shared" si="16"/>
        <v>0.98327308167405181</v>
      </c>
      <c r="K565" s="8">
        <v>2</v>
      </c>
      <c r="L565" s="9">
        <v>510.34</v>
      </c>
      <c r="M565" s="8">
        <v>3</v>
      </c>
      <c r="N565" s="8">
        <v>283</v>
      </c>
      <c r="O565" s="8">
        <v>716</v>
      </c>
      <c r="P565" s="9">
        <v>3464.21</v>
      </c>
      <c r="Q565" s="10">
        <f t="shared" si="17"/>
        <v>0.9814626987454812</v>
      </c>
      <c r="R565" s="8">
        <v>2</v>
      </c>
      <c r="S565" s="9">
        <v>507.86</v>
      </c>
      <c r="T565" s="8">
        <v>3</v>
      </c>
    </row>
    <row r="566" spans="1:20" x14ac:dyDescent="0.35">
      <c r="A566" t="s">
        <v>1244</v>
      </c>
      <c r="B566" t="s">
        <v>1245</v>
      </c>
      <c r="C566" t="s">
        <v>17</v>
      </c>
      <c r="D566" t="s">
        <v>7922</v>
      </c>
      <c r="E566" s="8">
        <v>204</v>
      </c>
      <c r="F566" s="9">
        <v>1227.04</v>
      </c>
      <c r="G566" s="8">
        <v>113</v>
      </c>
      <c r="H566" s="8">
        <v>190</v>
      </c>
      <c r="I566" s="9">
        <v>1227.04</v>
      </c>
      <c r="J566" s="10">
        <f t="shared" si="16"/>
        <v>1</v>
      </c>
      <c r="K566" s="8">
        <v>0</v>
      </c>
      <c r="L566" s="9">
        <v>754.87</v>
      </c>
      <c r="M566" s="8">
        <v>1</v>
      </c>
      <c r="N566" s="8">
        <v>75</v>
      </c>
      <c r="O566" s="8">
        <v>190</v>
      </c>
      <c r="P566" s="9">
        <v>1227.04</v>
      </c>
      <c r="Q566" s="10">
        <f t="shared" si="17"/>
        <v>1</v>
      </c>
      <c r="R566" s="8">
        <v>0</v>
      </c>
      <c r="S566" s="9">
        <v>617.73</v>
      </c>
      <c r="T566" s="8">
        <v>1</v>
      </c>
    </row>
    <row r="567" spans="1:20" x14ac:dyDescent="0.35">
      <c r="A567" t="s">
        <v>1246</v>
      </c>
      <c r="B567" t="s">
        <v>1247</v>
      </c>
      <c r="C567" t="s">
        <v>17</v>
      </c>
      <c r="D567" t="s">
        <v>7920</v>
      </c>
      <c r="E567" s="8">
        <v>2688</v>
      </c>
      <c r="F567" s="9">
        <v>3306.47</v>
      </c>
      <c r="G567" s="8">
        <v>295</v>
      </c>
      <c r="H567" s="8">
        <v>928</v>
      </c>
      <c r="I567" s="9">
        <v>3306.47</v>
      </c>
      <c r="J567" s="10">
        <f t="shared" si="16"/>
        <v>1</v>
      </c>
      <c r="K567" s="8">
        <v>0</v>
      </c>
      <c r="L567" s="9">
        <v>542.67999999999995</v>
      </c>
      <c r="M567" s="8">
        <v>3</v>
      </c>
      <c r="N567" s="8">
        <v>367</v>
      </c>
      <c r="O567" s="8">
        <v>928</v>
      </c>
      <c r="P567" s="9">
        <v>3306.47</v>
      </c>
      <c r="Q567" s="10">
        <f t="shared" si="17"/>
        <v>1</v>
      </c>
      <c r="R567" s="8">
        <v>0</v>
      </c>
      <c r="S567" s="9">
        <v>596.55999999999995</v>
      </c>
      <c r="T567" s="8">
        <v>3</v>
      </c>
    </row>
    <row r="568" spans="1:20" x14ac:dyDescent="0.35">
      <c r="A568" t="s">
        <v>1248</v>
      </c>
      <c r="B568" t="s">
        <v>1249</v>
      </c>
      <c r="C568" t="s">
        <v>17</v>
      </c>
      <c r="D568" t="s">
        <v>7921</v>
      </c>
      <c r="E568" s="8">
        <v>463</v>
      </c>
      <c r="F568" s="9">
        <v>2590.88</v>
      </c>
      <c r="G568" s="8">
        <v>71</v>
      </c>
      <c r="H568" s="8">
        <v>204</v>
      </c>
      <c r="I568" s="9">
        <v>2529.3200000000002</v>
      </c>
      <c r="J568" s="10">
        <f t="shared" si="16"/>
        <v>0.97623973321805724</v>
      </c>
      <c r="K568" s="8">
        <v>1</v>
      </c>
      <c r="L568" s="9">
        <v>503.63</v>
      </c>
      <c r="M568" s="8">
        <v>2</v>
      </c>
      <c r="N568" s="8">
        <v>81</v>
      </c>
      <c r="O568" s="8">
        <v>204</v>
      </c>
      <c r="P568" s="9">
        <v>2585.2800000000002</v>
      </c>
      <c r="Q568" s="10">
        <f t="shared" si="17"/>
        <v>0.99783857222256533</v>
      </c>
      <c r="R568" s="8">
        <v>1</v>
      </c>
      <c r="S568" s="9">
        <v>536.5</v>
      </c>
      <c r="T568" s="8">
        <v>2</v>
      </c>
    </row>
    <row r="569" spans="1:20" x14ac:dyDescent="0.35">
      <c r="A569" t="s">
        <v>1250</v>
      </c>
      <c r="B569" t="s">
        <v>1251</v>
      </c>
      <c r="C569" t="s">
        <v>17</v>
      </c>
      <c r="D569" t="s">
        <v>7921</v>
      </c>
      <c r="E569" s="8">
        <v>1594</v>
      </c>
      <c r="F569" s="9">
        <v>2908.84</v>
      </c>
      <c r="G569" s="8">
        <v>268</v>
      </c>
      <c r="H569" s="8">
        <v>625</v>
      </c>
      <c r="I569" s="9">
        <v>2908.84</v>
      </c>
      <c r="J569" s="10">
        <f t="shared" si="16"/>
        <v>1</v>
      </c>
      <c r="K569" s="8">
        <v>0</v>
      </c>
      <c r="L569" s="9">
        <v>536.49</v>
      </c>
      <c r="M569" s="8">
        <v>2</v>
      </c>
      <c r="N569" s="8">
        <v>247</v>
      </c>
      <c r="O569" s="8">
        <v>625</v>
      </c>
      <c r="P569" s="9">
        <v>2908.84</v>
      </c>
      <c r="Q569" s="10">
        <f t="shared" si="17"/>
        <v>1</v>
      </c>
      <c r="R569" s="8">
        <v>0</v>
      </c>
      <c r="S569" s="9">
        <v>513.49</v>
      </c>
      <c r="T569" s="8">
        <v>2</v>
      </c>
    </row>
    <row r="570" spans="1:20" x14ac:dyDescent="0.35">
      <c r="A570" t="s">
        <v>1252</v>
      </c>
      <c r="B570" t="s">
        <v>1253</v>
      </c>
      <c r="C570" t="s">
        <v>17</v>
      </c>
      <c r="D570" t="s">
        <v>7920</v>
      </c>
      <c r="E570" s="8">
        <v>1309</v>
      </c>
      <c r="F570" s="9">
        <v>2140.7199999999998</v>
      </c>
      <c r="G570" s="8">
        <v>206</v>
      </c>
      <c r="H570" s="8">
        <v>697</v>
      </c>
      <c r="I570" s="9">
        <v>2140.7199999999998</v>
      </c>
      <c r="J570" s="10">
        <f t="shared" si="16"/>
        <v>1</v>
      </c>
      <c r="K570" s="8">
        <v>0</v>
      </c>
      <c r="L570" s="9">
        <v>452.59</v>
      </c>
      <c r="M570" s="8">
        <v>2</v>
      </c>
      <c r="N570" s="8">
        <v>275</v>
      </c>
      <c r="O570" s="8">
        <v>697</v>
      </c>
      <c r="P570" s="9">
        <v>2140.7199999999998</v>
      </c>
      <c r="Q570" s="10">
        <f t="shared" si="17"/>
        <v>1</v>
      </c>
      <c r="R570" s="8">
        <v>0</v>
      </c>
      <c r="S570" s="9">
        <v>519.32000000000005</v>
      </c>
      <c r="T570" s="8">
        <v>2</v>
      </c>
    </row>
    <row r="571" spans="1:20" x14ac:dyDescent="0.35">
      <c r="A571" t="s">
        <v>1254</v>
      </c>
      <c r="B571" t="s">
        <v>1255</v>
      </c>
      <c r="C571" t="s">
        <v>17</v>
      </c>
      <c r="D571" t="s">
        <v>7920</v>
      </c>
      <c r="E571" s="8">
        <v>5574</v>
      </c>
      <c r="F571" s="9">
        <v>3022.9</v>
      </c>
      <c r="G571" s="8">
        <v>572</v>
      </c>
      <c r="H571" s="8">
        <v>2099</v>
      </c>
      <c r="I571" s="9">
        <v>3022.9</v>
      </c>
      <c r="J571" s="10">
        <f t="shared" si="16"/>
        <v>1</v>
      </c>
      <c r="K571" s="8">
        <v>0</v>
      </c>
      <c r="L571" s="9">
        <v>482.44</v>
      </c>
      <c r="M571" s="8">
        <v>2</v>
      </c>
      <c r="N571" s="8">
        <v>827</v>
      </c>
      <c r="O571" s="8">
        <v>2099</v>
      </c>
      <c r="P571" s="9">
        <v>3022.9</v>
      </c>
      <c r="Q571" s="10">
        <f t="shared" si="17"/>
        <v>1</v>
      </c>
      <c r="R571" s="8">
        <v>0</v>
      </c>
      <c r="S571" s="9">
        <v>565.74</v>
      </c>
      <c r="T571" s="8">
        <v>2</v>
      </c>
    </row>
    <row r="572" spans="1:20" x14ac:dyDescent="0.35">
      <c r="A572" t="s">
        <v>1258</v>
      </c>
      <c r="B572" t="s">
        <v>1259</v>
      </c>
      <c r="C572" t="s">
        <v>17</v>
      </c>
      <c r="D572" t="s">
        <v>7920</v>
      </c>
      <c r="E572" s="8">
        <v>7473</v>
      </c>
      <c r="F572" s="9">
        <v>3089.6</v>
      </c>
      <c r="G572" s="8">
        <v>703</v>
      </c>
      <c r="H572" s="8">
        <v>2746</v>
      </c>
      <c r="I572" s="9">
        <v>3089.6</v>
      </c>
      <c r="J572" s="10">
        <f t="shared" si="16"/>
        <v>1</v>
      </c>
      <c r="K572" s="8">
        <v>0</v>
      </c>
      <c r="L572" s="9">
        <v>432.25</v>
      </c>
      <c r="M572" s="8">
        <v>2</v>
      </c>
      <c r="N572" s="8">
        <v>1079</v>
      </c>
      <c r="O572" s="8">
        <v>2746</v>
      </c>
      <c r="P572" s="9">
        <v>3089.6</v>
      </c>
      <c r="Q572" s="10">
        <f t="shared" si="17"/>
        <v>1</v>
      </c>
      <c r="R572" s="8">
        <v>0</v>
      </c>
      <c r="S572" s="9">
        <v>525.52</v>
      </c>
      <c r="T572" s="8">
        <v>2</v>
      </c>
    </row>
    <row r="573" spans="1:20" x14ac:dyDescent="0.35">
      <c r="A573" t="s">
        <v>1264</v>
      </c>
      <c r="B573" t="s">
        <v>1265</v>
      </c>
      <c r="C573" t="s">
        <v>17</v>
      </c>
      <c r="D573" t="s">
        <v>7921</v>
      </c>
      <c r="E573" s="8">
        <v>39</v>
      </c>
      <c r="F573" s="9">
        <v>155.66999999999999</v>
      </c>
      <c r="G573" s="8">
        <v>105</v>
      </c>
      <c r="H573" s="8">
        <v>284</v>
      </c>
      <c r="I573" s="9">
        <v>155.66999999999999</v>
      </c>
      <c r="J573" s="10">
        <f t="shared" si="16"/>
        <v>1</v>
      </c>
      <c r="K573" s="8">
        <v>0</v>
      </c>
      <c r="L573" s="9">
        <v>756.42</v>
      </c>
      <c r="M573" s="8">
        <v>0</v>
      </c>
      <c r="N573" s="8">
        <v>111</v>
      </c>
      <c r="O573" s="8">
        <v>284</v>
      </c>
      <c r="P573" s="9">
        <v>155.66999999999999</v>
      </c>
      <c r="Q573" s="10">
        <f t="shared" si="17"/>
        <v>1</v>
      </c>
      <c r="R573" s="8">
        <v>0</v>
      </c>
      <c r="S573" s="9">
        <v>770.79</v>
      </c>
      <c r="T573" s="8">
        <v>0</v>
      </c>
    </row>
    <row r="574" spans="1:20" x14ac:dyDescent="0.35">
      <c r="A574" t="s">
        <v>1266</v>
      </c>
      <c r="B574" t="s">
        <v>1267</v>
      </c>
      <c r="C574" t="s">
        <v>17</v>
      </c>
      <c r="D574" t="s">
        <v>7920</v>
      </c>
      <c r="E574" s="8">
        <v>1253</v>
      </c>
      <c r="F574" s="9">
        <v>3102.81</v>
      </c>
      <c r="G574" s="8">
        <v>141</v>
      </c>
      <c r="H574" s="8">
        <v>457</v>
      </c>
      <c r="I574" s="9">
        <v>3102.81</v>
      </c>
      <c r="J574" s="10">
        <f t="shared" si="16"/>
        <v>1</v>
      </c>
      <c r="K574" s="8">
        <v>0</v>
      </c>
      <c r="L574" s="9">
        <v>502.04</v>
      </c>
      <c r="M574" s="8">
        <v>2</v>
      </c>
      <c r="N574" s="8">
        <v>179</v>
      </c>
      <c r="O574" s="8">
        <v>457</v>
      </c>
      <c r="P574" s="9">
        <v>3102.81</v>
      </c>
      <c r="Q574" s="10">
        <f t="shared" si="17"/>
        <v>1</v>
      </c>
      <c r="R574" s="8">
        <v>0</v>
      </c>
      <c r="S574" s="9">
        <v>559.99</v>
      </c>
      <c r="T574" s="8">
        <v>2</v>
      </c>
    </row>
    <row r="575" spans="1:20" x14ac:dyDescent="0.35">
      <c r="A575" t="s">
        <v>1268</v>
      </c>
      <c r="B575" t="s">
        <v>1269</v>
      </c>
      <c r="C575" t="s">
        <v>17</v>
      </c>
      <c r="D575" t="s">
        <v>7922</v>
      </c>
      <c r="E575" s="8">
        <v>637</v>
      </c>
      <c r="F575" s="9">
        <v>9755.73</v>
      </c>
      <c r="G575" s="8">
        <v>44</v>
      </c>
      <c r="H575" s="8">
        <v>74</v>
      </c>
      <c r="I575" s="9">
        <v>8637.73</v>
      </c>
      <c r="J575" s="10">
        <f t="shared" si="16"/>
        <v>0.88540068247071213</v>
      </c>
      <c r="K575" s="8">
        <v>4</v>
      </c>
      <c r="L575" s="9">
        <v>521.29</v>
      </c>
      <c r="M575" s="8">
        <v>7</v>
      </c>
      <c r="N575" s="8">
        <v>29</v>
      </c>
      <c r="O575" s="8">
        <v>74</v>
      </c>
      <c r="P575" s="9">
        <v>8346.74</v>
      </c>
      <c r="Q575" s="10">
        <f t="shared" si="17"/>
        <v>0.85557308371592899</v>
      </c>
      <c r="R575" s="8">
        <v>6</v>
      </c>
      <c r="S575" s="9">
        <v>447.58</v>
      </c>
      <c r="T575" s="8">
        <v>7</v>
      </c>
    </row>
    <row r="576" spans="1:20" x14ac:dyDescent="0.35">
      <c r="A576" t="s">
        <v>1270</v>
      </c>
      <c r="B576" t="s">
        <v>1271</v>
      </c>
      <c r="C576" t="s">
        <v>17</v>
      </c>
      <c r="D576" t="s">
        <v>7922</v>
      </c>
      <c r="E576" s="8">
        <v>360</v>
      </c>
      <c r="F576" s="9">
        <v>3158.98</v>
      </c>
      <c r="G576" s="8">
        <v>67</v>
      </c>
      <c r="H576" s="8">
        <v>129</v>
      </c>
      <c r="I576" s="9">
        <v>3158.98</v>
      </c>
      <c r="J576" s="10">
        <f t="shared" si="16"/>
        <v>1</v>
      </c>
      <c r="K576" s="8">
        <v>0</v>
      </c>
      <c r="L576" s="9">
        <v>693.22</v>
      </c>
      <c r="M576" s="8">
        <v>2</v>
      </c>
      <c r="N576" s="8">
        <v>51</v>
      </c>
      <c r="O576" s="8">
        <v>129</v>
      </c>
      <c r="P576" s="9">
        <v>3158.98</v>
      </c>
      <c r="Q576" s="10">
        <f t="shared" si="17"/>
        <v>1</v>
      </c>
      <c r="R576" s="8">
        <v>0</v>
      </c>
      <c r="S576" s="9">
        <v>617.87</v>
      </c>
      <c r="T576" s="8">
        <v>2</v>
      </c>
    </row>
    <row r="577" spans="1:20" x14ac:dyDescent="0.35">
      <c r="A577" t="s">
        <v>1272</v>
      </c>
      <c r="B577" t="s">
        <v>1273</v>
      </c>
      <c r="C577" t="s">
        <v>17</v>
      </c>
      <c r="D577" t="s">
        <v>7921</v>
      </c>
      <c r="E577" s="8">
        <v>383</v>
      </c>
      <c r="F577" s="9">
        <v>1390.41</v>
      </c>
      <c r="G577" s="8">
        <v>100</v>
      </c>
      <c r="H577" s="8">
        <v>311</v>
      </c>
      <c r="I577" s="9">
        <v>1390.41</v>
      </c>
      <c r="J577" s="10">
        <f t="shared" si="16"/>
        <v>1</v>
      </c>
      <c r="K577" s="8">
        <v>0</v>
      </c>
      <c r="L577" s="9">
        <v>509.97</v>
      </c>
      <c r="M577" s="8">
        <v>1</v>
      </c>
      <c r="N577" s="8">
        <v>122</v>
      </c>
      <c r="O577" s="8">
        <v>311</v>
      </c>
      <c r="P577" s="9">
        <v>1390.41</v>
      </c>
      <c r="Q577" s="10">
        <f t="shared" si="17"/>
        <v>1</v>
      </c>
      <c r="R577" s="8">
        <v>0</v>
      </c>
      <c r="S577" s="9">
        <v>557.89</v>
      </c>
      <c r="T577" s="8">
        <v>1</v>
      </c>
    </row>
    <row r="578" spans="1:20" x14ac:dyDescent="0.35">
      <c r="A578" t="s">
        <v>1274</v>
      </c>
      <c r="B578" t="s">
        <v>1275</v>
      </c>
      <c r="C578" t="s">
        <v>17</v>
      </c>
      <c r="D578" t="s">
        <v>7921</v>
      </c>
      <c r="E578" s="8">
        <v>220</v>
      </c>
      <c r="F578" s="9">
        <v>562.71</v>
      </c>
      <c r="G578" s="8">
        <v>172</v>
      </c>
      <c r="H578" s="8">
        <v>441</v>
      </c>
      <c r="I578" s="9">
        <v>562.71</v>
      </c>
      <c r="J578" s="10">
        <f t="shared" si="16"/>
        <v>1</v>
      </c>
      <c r="K578" s="8">
        <v>0</v>
      </c>
      <c r="L578" s="9">
        <v>635.70000000000005</v>
      </c>
      <c r="M578" s="8">
        <v>0</v>
      </c>
      <c r="N578" s="8">
        <v>173</v>
      </c>
      <c r="O578" s="8">
        <v>441</v>
      </c>
      <c r="P578" s="9">
        <v>562.71</v>
      </c>
      <c r="Q578" s="10">
        <f t="shared" si="17"/>
        <v>1</v>
      </c>
      <c r="R578" s="8">
        <v>0</v>
      </c>
      <c r="S578" s="9">
        <v>637.24</v>
      </c>
      <c r="T578" s="8">
        <v>0</v>
      </c>
    </row>
    <row r="579" spans="1:20" x14ac:dyDescent="0.35">
      <c r="A579" t="s">
        <v>1276</v>
      </c>
      <c r="B579" t="s">
        <v>1277</v>
      </c>
      <c r="C579" t="s">
        <v>17</v>
      </c>
      <c r="D579" t="s">
        <v>7921</v>
      </c>
      <c r="E579" s="8">
        <v>4035</v>
      </c>
      <c r="F579" s="9">
        <v>2701.58</v>
      </c>
      <c r="G579" s="8">
        <v>675</v>
      </c>
      <c r="H579" s="8">
        <v>1683</v>
      </c>
      <c r="I579" s="9">
        <v>2559.63</v>
      </c>
      <c r="J579" s="10">
        <f t="shared" si="16"/>
        <v>0.94745667350217289</v>
      </c>
      <c r="K579" s="8">
        <v>1</v>
      </c>
      <c r="L579" s="9">
        <v>630.85</v>
      </c>
      <c r="M579" s="8">
        <v>2</v>
      </c>
      <c r="N579" s="8">
        <v>656</v>
      </c>
      <c r="O579" s="8">
        <v>1683</v>
      </c>
      <c r="P579" s="9">
        <v>2546.91</v>
      </c>
      <c r="Q579" s="10">
        <f t="shared" si="17"/>
        <v>0.9427483176511523</v>
      </c>
      <c r="R579" s="8">
        <v>1</v>
      </c>
      <c r="S579" s="9">
        <v>623.38</v>
      </c>
      <c r="T579" s="8">
        <v>2</v>
      </c>
    </row>
    <row r="580" spans="1:20" x14ac:dyDescent="0.35">
      <c r="A580" t="s">
        <v>1278</v>
      </c>
      <c r="B580" t="s">
        <v>1279</v>
      </c>
      <c r="C580" t="s">
        <v>17</v>
      </c>
      <c r="D580" t="s">
        <v>7921</v>
      </c>
      <c r="E580" s="8">
        <v>871</v>
      </c>
      <c r="F580" s="9">
        <v>7219</v>
      </c>
      <c r="G580" s="8">
        <v>49</v>
      </c>
      <c r="H580" s="8">
        <v>136</v>
      </c>
      <c r="I580" s="9">
        <v>7044.94</v>
      </c>
      <c r="J580" s="10">
        <f t="shared" si="16"/>
        <v>0.97588862723368885</v>
      </c>
      <c r="K580" s="8">
        <v>1</v>
      </c>
      <c r="L580" s="9">
        <v>444.87</v>
      </c>
      <c r="M580" s="8">
        <v>6</v>
      </c>
      <c r="N580" s="8">
        <v>53</v>
      </c>
      <c r="O580" s="8">
        <v>136</v>
      </c>
      <c r="P580" s="9">
        <v>7086.39</v>
      </c>
      <c r="Q580" s="10">
        <f t="shared" si="17"/>
        <v>0.98163041972572385</v>
      </c>
      <c r="R580" s="8">
        <v>1</v>
      </c>
      <c r="S580" s="9">
        <v>430.67</v>
      </c>
      <c r="T580" s="8">
        <v>6</v>
      </c>
    </row>
    <row r="581" spans="1:20" x14ac:dyDescent="0.35">
      <c r="A581" t="s">
        <v>1280</v>
      </c>
      <c r="B581" t="s">
        <v>1281</v>
      </c>
      <c r="C581" t="s">
        <v>17</v>
      </c>
      <c r="D581" t="s">
        <v>7920</v>
      </c>
      <c r="E581" s="8">
        <v>1551</v>
      </c>
      <c r="F581" s="9">
        <v>1297.07</v>
      </c>
      <c r="G581" s="8">
        <v>417</v>
      </c>
      <c r="H581" s="8">
        <v>1346</v>
      </c>
      <c r="I581" s="9">
        <v>1297.07</v>
      </c>
      <c r="J581" s="10">
        <f t="shared" ref="J581:J644" si="18">IF(F581&gt;0,I581/F581,1)</f>
        <v>1</v>
      </c>
      <c r="K581" s="8">
        <v>0</v>
      </c>
      <c r="L581" s="9">
        <v>560.03</v>
      </c>
      <c r="M581" s="8">
        <v>1</v>
      </c>
      <c r="N581" s="8">
        <v>525</v>
      </c>
      <c r="O581" s="8">
        <v>1346</v>
      </c>
      <c r="P581" s="9">
        <v>1297.07</v>
      </c>
      <c r="Q581" s="10">
        <f t="shared" ref="Q581:Q644" si="19">IF(F581&gt;0,P581/F581,1)</f>
        <v>1</v>
      </c>
      <c r="R581" s="8">
        <v>0</v>
      </c>
      <c r="S581" s="9">
        <v>614.22</v>
      </c>
      <c r="T581" s="8">
        <v>1</v>
      </c>
    </row>
    <row r="582" spans="1:20" x14ac:dyDescent="0.35">
      <c r="A582" t="s">
        <v>1282</v>
      </c>
      <c r="B582" t="s">
        <v>1283</v>
      </c>
      <c r="C582" t="s">
        <v>17</v>
      </c>
      <c r="D582" t="s">
        <v>7920</v>
      </c>
      <c r="E582" s="8">
        <v>94</v>
      </c>
      <c r="F582" s="9">
        <v>317.69</v>
      </c>
      <c r="G582" s="8">
        <v>89</v>
      </c>
      <c r="H582" s="8">
        <v>333</v>
      </c>
      <c r="I582" s="9">
        <v>317.69</v>
      </c>
      <c r="J582" s="10">
        <f t="shared" si="18"/>
        <v>1</v>
      </c>
      <c r="K582" s="8">
        <v>0</v>
      </c>
      <c r="L582" s="9">
        <v>594.65</v>
      </c>
      <c r="M582" s="8">
        <v>0</v>
      </c>
      <c r="N582" s="8">
        <v>130</v>
      </c>
      <c r="O582" s="8">
        <v>333</v>
      </c>
      <c r="P582" s="9">
        <v>317.69</v>
      </c>
      <c r="Q582" s="10">
        <f t="shared" si="19"/>
        <v>1</v>
      </c>
      <c r="R582" s="8">
        <v>0</v>
      </c>
      <c r="S582" s="9">
        <v>677.79</v>
      </c>
      <c r="T582" s="8">
        <v>0</v>
      </c>
    </row>
    <row r="583" spans="1:20" x14ac:dyDescent="0.35">
      <c r="A583" t="s">
        <v>1284</v>
      </c>
      <c r="B583" t="s">
        <v>1285</v>
      </c>
      <c r="C583" t="s">
        <v>17</v>
      </c>
      <c r="D583" t="s">
        <v>7922</v>
      </c>
      <c r="E583" s="8">
        <v>928</v>
      </c>
      <c r="F583" s="9">
        <v>4495.28</v>
      </c>
      <c r="G583" s="8">
        <v>130</v>
      </c>
      <c r="H583" s="8">
        <v>233</v>
      </c>
      <c r="I583" s="9">
        <v>4495.28</v>
      </c>
      <c r="J583" s="10">
        <f t="shared" si="18"/>
        <v>1</v>
      </c>
      <c r="K583" s="8">
        <v>0</v>
      </c>
      <c r="L583" s="9">
        <v>606.04999999999995</v>
      </c>
      <c r="M583" s="8">
        <v>4</v>
      </c>
      <c r="N583" s="8">
        <v>91</v>
      </c>
      <c r="O583" s="8">
        <v>233</v>
      </c>
      <c r="P583" s="9">
        <v>4495.28</v>
      </c>
      <c r="Q583" s="10">
        <f t="shared" si="19"/>
        <v>1</v>
      </c>
      <c r="R583" s="8">
        <v>0</v>
      </c>
      <c r="S583" s="9">
        <v>492.7</v>
      </c>
      <c r="T583" s="8">
        <v>4</v>
      </c>
    </row>
    <row r="584" spans="1:20" x14ac:dyDescent="0.35">
      <c r="A584" t="s">
        <v>1286</v>
      </c>
      <c r="B584" t="s">
        <v>1287</v>
      </c>
      <c r="C584" t="s">
        <v>17</v>
      </c>
      <c r="D584" t="s">
        <v>7922</v>
      </c>
      <c r="E584" s="8">
        <v>517</v>
      </c>
      <c r="F584" s="9">
        <v>1403.25</v>
      </c>
      <c r="G584" s="8">
        <v>231</v>
      </c>
      <c r="H584" s="8">
        <v>415</v>
      </c>
      <c r="I584" s="9">
        <v>1403.25</v>
      </c>
      <c r="J584" s="10">
        <f t="shared" si="18"/>
        <v>1</v>
      </c>
      <c r="K584" s="8">
        <v>0</v>
      </c>
      <c r="L584" s="9">
        <v>733.65</v>
      </c>
      <c r="M584" s="8">
        <v>1</v>
      </c>
      <c r="N584" s="8">
        <v>162</v>
      </c>
      <c r="O584" s="8">
        <v>415</v>
      </c>
      <c r="P584" s="9">
        <v>1403.25</v>
      </c>
      <c r="Q584" s="10">
        <f t="shared" si="19"/>
        <v>1</v>
      </c>
      <c r="R584" s="8">
        <v>0</v>
      </c>
      <c r="S584" s="9">
        <v>621.29</v>
      </c>
      <c r="T584" s="8">
        <v>1</v>
      </c>
    </row>
    <row r="585" spans="1:20" x14ac:dyDescent="0.35">
      <c r="A585" t="s">
        <v>1288</v>
      </c>
      <c r="B585" t="s">
        <v>1289</v>
      </c>
      <c r="C585" t="s">
        <v>17</v>
      </c>
      <c r="D585" t="s">
        <v>7922</v>
      </c>
      <c r="E585" s="8">
        <v>1287</v>
      </c>
      <c r="F585" s="9">
        <v>3036.95</v>
      </c>
      <c r="G585" s="8">
        <v>258</v>
      </c>
      <c r="H585" s="8">
        <v>477</v>
      </c>
      <c r="I585" s="9">
        <v>3036.95</v>
      </c>
      <c r="J585" s="10">
        <f t="shared" si="18"/>
        <v>1</v>
      </c>
      <c r="K585" s="8">
        <v>0</v>
      </c>
      <c r="L585" s="9">
        <v>679.57</v>
      </c>
      <c r="M585" s="8">
        <v>2</v>
      </c>
      <c r="N585" s="8">
        <v>186</v>
      </c>
      <c r="O585" s="8">
        <v>477</v>
      </c>
      <c r="P585" s="9">
        <v>3036.95</v>
      </c>
      <c r="Q585" s="10">
        <f t="shared" si="19"/>
        <v>1</v>
      </c>
      <c r="R585" s="8">
        <v>0</v>
      </c>
      <c r="S585" s="9">
        <v>577.63</v>
      </c>
      <c r="T585" s="8">
        <v>2</v>
      </c>
    </row>
    <row r="586" spans="1:20" x14ac:dyDescent="0.35">
      <c r="A586" t="s">
        <v>1290</v>
      </c>
      <c r="B586" t="s">
        <v>1291</v>
      </c>
      <c r="C586" t="s">
        <v>17</v>
      </c>
      <c r="D586" t="s">
        <v>7920</v>
      </c>
      <c r="E586" s="8">
        <v>1138</v>
      </c>
      <c r="F586" s="9">
        <v>1871.29</v>
      </c>
      <c r="G586" s="8">
        <v>185</v>
      </c>
      <c r="H586" s="8">
        <v>683</v>
      </c>
      <c r="I586" s="9">
        <v>1871.29</v>
      </c>
      <c r="J586" s="10">
        <f t="shared" si="18"/>
        <v>1</v>
      </c>
      <c r="K586" s="8">
        <v>0</v>
      </c>
      <c r="L586" s="9">
        <v>549.20000000000005</v>
      </c>
      <c r="M586" s="8">
        <v>1</v>
      </c>
      <c r="N586" s="8">
        <v>266</v>
      </c>
      <c r="O586" s="8">
        <v>683</v>
      </c>
      <c r="P586" s="9">
        <v>1871.29</v>
      </c>
      <c r="Q586" s="10">
        <f t="shared" si="19"/>
        <v>1</v>
      </c>
      <c r="R586" s="8">
        <v>0</v>
      </c>
      <c r="S586" s="9">
        <v>629.12</v>
      </c>
      <c r="T586" s="8">
        <v>1</v>
      </c>
    </row>
    <row r="587" spans="1:20" x14ac:dyDescent="0.35">
      <c r="A587" t="s">
        <v>1292</v>
      </c>
      <c r="B587" t="s">
        <v>1293</v>
      </c>
      <c r="C587" t="s">
        <v>17</v>
      </c>
      <c r="D587" t="s">
        <v>7921</v>
      </c>
      <c r="E587" s="8">
        <v>745</v>
      </c>
      <c r="F587" s="9">
        <v>821.26</v>
      </c>
      <c r="G587" s="8">
        <v>484</v>
      </c>
      <c r="H587" s="8">
        <v>1018</v>
      </c>
      <c r="I587" s="9">
        <v>821.26</v>
      </c>
      <c r="J587" s="10">
        <f t="shared" si="18"/>
        <v>1</v>
      </c>
      <c r="K587" s="8">
        <v>0</v>
      </c>
      <c r="L587" s="9">
        <v>620.41</v>
      </c>
      <c r="M587" s="8">
        <v>0</v>
      </c>
      <c r="N587" s="8">
        <v>396</v>
      </c>
      <c r="O587" s="8">
        <v>1018</v>
      </c>
      <c r="P587" s="9">
        <v>821.26</v>
      </c>
      <c r="Q587" s="10">
        <f t="shared" si="19"/>
        <v>1</v>
      </c>
      <c r="R587" s="8">
        <v>0</v>
      </c>
      <c r="S587" s="9">
        <v>561.54</v>
      </c>
      <c r="T587" s="8">
        <v>0</v>
      </c>
    </row>
    <row r="588" spans="1:20" x14ac:dyDescent="0.35">
      <c r="A588" t="s">
        <v>1294</v>
      </c>
      <c r="B588" t="s">
        <v>1295</v>
      </c>
      <c r="C588" t="s">
        <v>17</v>
      </c>
      <c r="D588" t="s">
        <v>7921</v>
      </c>
      <c r="E588" s="8">
        <v>55</v>
      </c>
      <c r="F588" s="9">
        <v>87.69</v>
      </c>
      <c r="G588" s="8">
        <v>270</v>
      </c>
      <c r="H588" s="8">
        <v>704</v>
      </c>
      <c r="I588" s="9">
        <v>87.69</v>
      </c>
      <c r="J588" s="10">
        <f t="shared" si="18"/>
        <v>1</v>
      </c>
      <c r="K588" s="8">
        <v>0</v>
      </c>
      <c r="L588" s="9">
        <v>797.08</v>
      </c>
      <c r="M588" s="8">
        <v>0</v>
      </c>
      <c r="N588" s="8">
        <v>274</v>
      </c>
      <c r="O588" s="8">
        <v>704</v>
      </c>
      <c r="P588" s="9">
        <v>87.69</v>
      </c>
      <c r="Q588" s="10">
        <f t="shared" si="19"/>
        <v>1</v>
      </c>
      <c r="R588" s="8">
        <v>0</v>
      </c>
      <c r="S588" s="9">
        <v>801.86</v>
      </c>
      <c r="T588" s="8">
        <v>0</v>
      </c>
    </row>
    <row r="589" spans="1:20" x14ac:dyDescent="0.35">
      <c r="A589" t="s">
        <v>1296</v>
      </c>
      <c r="B589" t="s">
        <v>1297</v>
      </c>
      <c r="C589" t="s">
        <v>17</v>
      </c>
      <c r="D589" t="s">
        <v>7921</v>
      </c>
      <c r="E589" s="8">
        <v>2214</v>
      </c>
      <c r="F589" s="9">
        <v>3943.99</v>
      </c>
      <c r="G589" s="8">
        <v>271</v>
      </c>
      <c r="H589" s="8">
        <v>630</v>
      </c>
      <c r="I589" s="9">
        <v>3943.99</v>
      </c>
      <c r="J589" s="10">
        <f t="shared" si="18"/>
        <v>1</v>
      </c>
      <c r="K589" s="8">
        <v>0</v>
      </c>
      <c r="L589" s="9">
        <v>558.66</v>
      </c>
      <c r="M589" s="8">
        <v>3</v>
      </c>
      <c r="N589" s="8">
        <v>245</v>
      </c>
      <c r="O589" s="8">
        <v>630</v>
      </c>
      <c r="P589" s="9">
        <v>3943.99</v>
      </c>
      <c r="Q589" s="10">
        <f t="shared" si="19"/>
        <v>1</v>
      </c>
      <c r="R589" s="8">
        <v>0</v>
      </c>
      <c r="S589" s="9">
        <v>529.80999999999995</v>
      </c>
      <c r="T589" s="8">
        <v>3</v>
      </c>
    </row>
    <row r="590" spans="1:20" x14ac:dyDescent="0.35">
      <c r="A590" t="s">
        <v>1298</v>
      </c>
      <c r="B590" t="s">
        <v>1299</v>
      </c>
      <c r="C590" t="s">
        <v>17</v>
      </c>
      <c r="D590" t="s">
        <v>7921</v>
      </c>
      <c r="E590" s="8">
        <v>1189</v>
      </c>
      <c r="F590" s="9">
        <v>1857.84</v>
      </c>
      <c r="G590" s="8">
        <v>349</v>
      </c>
      <c r="H590" s="8">
        <v>717</v>
      </c>
      <c r="I590" s="9">
        <v>1857.84</v>
      </c>
      <c r="J590" s="10">
        <f t="shared" si="18"/>
        <v>1</v>
      </c>
      <c r="K590" s="8">
        <v>0</v>
      </c>
      <c r="L590" s="9">
        <v>769.13</v>
      </c>
      <c r="M590" s="8">
        <v>1</v>
      </c>
      <c r="N590" s="8">
        <v>278</v>
      </c>
      <c r="O590" s="8">
        <v>717</v>
      </c>
      <c r="P590" s="9">
        <v>1857.84</v>
      </c>
      <c r="Q590" s="10">
        <f t="shared" si="19"/>
        <v>1</v>
      </c>
      <c r="R590" s="8">
        <v>0</v>
      </c>
      <c r="S590" s="9">
        <v>703.51</v>
      </c>
      <c r="T590" s="8">
        <v>1</v>
      </c>
    </row>
    <row r="591" spans="1:20" x14ac:dyDescent="0.35">
      <c r="A591" t="s">
        <v>1300</v>
      </c>
      <c r="B591" t="s">
        <v>1301</v>
      </c>
      <c r="C591" t="s">
        <v>17</v>
      </c>
      <c r="D591" t="s">
        <v>7922</v>
      </c>
      <c r="E591" s="8">
        <v>27</v>
      </c>
      <c r="F591" s="9">
        <v>109.35</v>
      </c>
      <c r="G591" s="8">
        <v>178</v>
      </c>
      <c r="H591" s="8">
        <v>277</v>
      </c>
      <c r="I591" s="9">
        <v>109.35</v>
      </c>
      <c r="J591" s="10">
        <f t="shared" si="18"/>
        <v>1</v>
      </c>
      <c r="K591" s="8">
        <v>0</v>
      </c>
      <c r="L591" s="9">
        <v>1002.2</v>
      </c>
      <c r="M591" s="8">
        <v>0</v>
      </c>
      <c r="N591" s="8">
        <v>108</v>
      </c>
      <c r="O591" s="8">
        <v>277</v>
      </c>
      <c r="P591" s="9">
        <v>109.35</v>
      </c>
      <c r="Q591" s="10">
        <f t="shared" si="19"/>
        <v>1</v>
      </c>
      <c r="R591" s="8">
        <v>0</v>
      </c>
      <c r="S591" s="9">
        <v>829.67</v>
      </c>
      <c r="T591" s="8">
        <v>0</v>
      </c>
    </row>
    <row r="592" spans="1:20" x14ac:dyDescent="0.35">
      <c r="A592" t="s">
        <v>1302</v>
      </c>
      <c r="B592" t="s">
        <v>1303</v>
      </c>
      <c r="C592" t="s">
        <v>17</v>
      </c>
      <c r="D592" t="s">
        <v>7921</v>
      </c>
      <c r="E592" s="8">
        <v>633</v>
      </c>
      <c r="F592" s="9">
        <v>1362.03</v>
      </c>
      <c r="G592" s="8">
        <v>246</v>
      </c>
      <c r="H592" s="8">
        <v>520</v>
      </c>
      <c r="I592" s="9">
        <v>1362.03</v>
      </c>
      <c r="J592" s="10">
        <f t="shared" si="18"/>
        <v>1</v>
      </c>
      <c r="K592" s="8">
        <v>0</v>
      </c>
      <c r="L592" s="9">
        <v>735.99</v>
      </c>
      <c r="M592" s="8">
        <v>1</v>
      </c>
      <c r="N592" s="8">
        <v>202</v>
      </c>
      <c r="O592" s="8">
        <v>520</v>
      </c>
      <c r="P592" s="9">
        <v>1362.03</v>
      </c>
      <c r="Q592" s="10">
        <f t="shared" si="19"/>
        <v>1</v>
      </c>
      <c r="R592" s="8">
        <v>0</v>
      </c>
      <c r="S592" s="9">
        <v>679.19</v>
      </c>
      <c r="T592" s="8">
        <v>1</v>
      </c>
    </row>
    <row r="593" spans="1:20" x14ac:dyDescent="0.35">
      <c r="A593" t="s">
        <v>1304</v>
      </c>
      <c r="B593" t="s">
        <v>1305</v>
      </c>
      <c r="C593" t="s">
        <v>17</v>
      </c>
      <c r="D593" t="s">
        <v>7922</v>
      </c>
      <c r="E593" s="8">
        <v>2</v>
      </c>
      <c r="F593" s="9">
        <v>41.8</v>
      </c>
      <c r="G593" s="8">
        <v>60</v>
      </c>
      <c r="H593" s="8">
        <v>54</v>
      </c>
      <c r="I593" s="9">
        <v>41.8</v>
      </c>
      <c r="J593" s="10">
        <f t="shared" si="18"/>
        <v>1</v>
      </c>
      <c r="K593" s="8">
        <v>0</v>
      </c>
      <c r="L593" s="9">
        <v>1317.09</v>
      </c>
      <c r="M593" s="8">
        <v>0</v>
      </c>
      <c r="N593" s="8">
        <v>21</v>
      </c>
      <c r="O593" s="8">
        <v>54</v>
      </c>
      <c r="P593" s="9">
        <v>41.8</v>
      </c>
      <c r="Q593" s="10">
        <f t="shared" si="19"/>
        <v>1</v>
      </c>
      <c r="R593" s="8">
        <v>0</v>
      </c>
      <c r="S593" s="9">
        <v>828.08</v>
      </c>
      <c r="T593" s="8">
        <v>0</v>
      </c>
    </row>
    <row r="594" spans="1:20" x14ac:dyDescent="0.35">
      <c r="A594" t="s">
        <v>1306</v>
      </c>
      <c r="B594" t="s">
        <v>1307</v>
      </c>
      <c r="C594" t="s">
        <v>17</v>
      </c>
      <c r="D594" t="s">
        <v>7921</v>
      </c>
      <c r="E594" s="8">
        <v>4024</v>
      </c>
      <c r="F594" s="9">
        <v>1747.19</v>
      </c>
      <c r="G594" s="8">
        <v>1004</v>
      </c>
      <c r="H594" s="8">
        <v>2570</v>
      </c>
      <c r="I594" s="9">
        <v>1747.19</v>
      </c>
      <c r="J594" s="10">
        <f t="shared" si="18"/>
        <v>1</v>
      </c>
      <c r="K594" s="8">
        <v>0</v>
      </c>
      <c r="L594" s="9">
        <v>576</v>
      </c>
      <c r="M594" s="8">
        <v>1</v>
      </c>
      <c r="N594" s="8">
        <v>993</v>
      </c>
      <c r="O594" s="8">
        <v>2570</v>
      </c>
      <c r="P594" s="9">
        <v>1747.19</v>
      </c>
      <c r="Q594" s="10">
        <f t="shared" si="19"/>
        <v>1</v>
      </c>
      <c r="R594" s="8">
        <v>0</v>
      </c>
      <c r="S594" s="9">
        <v>573.13</v>
      </c>
      <c r="T594" s="8">
        <v>1</v>
      </c>
    </row>
    <row r="595" spans="1:20" x14ac:dyDescent="0.35">
      <c r="A595" t="s">
        <v>1308</v>
      </c>
      <c r="B595" t="s">
        <v>1309</v>
      </c>
      <c r="C595" t="s">
        <v>17</v>
      </c>
      <c r="D595" t="s">
        <v>7921</v>
      </c>
      <c r="E595" s="8">
        <v>1527</v>
      </c>
      <c r="F595" s="9">
        <v>5513.39</v>
      </c>
      <c r="G595" s="8">
        <v>104</v>
      </c>
      <c r="H595" s="8">
        <v>309</v>
      </c>
      <c r="I595" s="9">
        <v>5000.68</v>
      </c>
      <c r="J595" s="10">
        <f t="shared" si="18"/>
        <v>0.90700639715311271</v>
      </c>
      <c r="K595" s="8">
        <v>3</v>
      </c>
      <c r="L595" s="9">
        <v>433.32</v>
      </c>
      <c r="M595" s="8">
        <v>4</v>
      </c>
      <c r="N595" s="8">
        <v>120</v>
      </c>
      <c r="O595" s="8">
        <v>309</v>
      </c>
      <c r="P595" s="9">
        <v>5058.45</v>
      </c>
      <c r="Q595" s="10">
        <f t="shared" si="19"/>
        <v>0.91748452404056302</v>
      </c>
      <c r="R595" s="8">
        <v>3</v>
      </c>
      <c r="S595" s="9">
        <v>463.87</v>
      </c>
      <c r="T595" s="8">
        <v>4</v>
      </c>
    </row>
    <row r="596" spans="1:20" x14ac:dyDescent="0.35">
      <c r="A596" t="s">
        <v>1310</v>
      </c>
      <c r="B596" t="s">
        <v>1311</v>
      </c>
      <c r="C596" t="s">
        <v>17</v>
      </c>
      <c r="D596" t="s">
        <v>7922</v>
      </c>
      <c r="E596" s="8">
        <v>292</v>
      </c>
      <c r="F596" s="9">
        <v>3807.69</v>
      </c>
      <c r="G596" s="8">
        <v>51</v>
      </c>
      <c r="H596" s="8">
        <v>86</v>
      </c>
      <c r="I596" s="9">
        <v>2986.17</v>
      </c>
      <c r="J596" s="10">
        <f t="shared" si="18"/>
        <v>0.78424714196796486</v>
      </c>
      <c r="K596" s="8">
        <v>1</v>
      </c>
      <c r="L596" s="9">
        <v>658.03</v>
      </c>
      <c r="M596" s="8">
        <v>2</v>
      </c>
      <c r="N596" s="8">
        <v>33</v>
      </c>
      <c r="O596" s="8">
        <v>86</v>
      </c>
      <c r="P596" s="9">
        <v>2751.45</v>
      </c>
      <c r="Q596" s="10">
        <f t="shared" si="19"/>
        <v>0.72260346824452615</v>
      </c>
      <c r="R596" s="8">
        <v>2</v>
      </c>
      <c r="S596" s="9">
        <v>554.53</v>
      </c>
      <c r="T596" s="8">
        <v>2</v>
      </c>
    </row>
    <row r="597" spans="1:20" x14ac:dyDescent="0.35">
      <c r="A597" t="s">
        <v>1312</v>
      </c>
      <c r="B597" t="s">
        <v>1313</v>
      </c>
      <c r="C597" t="s">
        <v>17</v>
      </c>
      <c r="D597" t="s">
        <v>7921</v>
      </c>
      <c r="E597" s="8">
        <v>1013</v>
      </c>
      <c r="F597" s="9">
        <v>2565.84</v>
      </c>
      <c r="G597" s="8">
        <v>163</v>
      </c>
      <c r="H597" s="8">
        <v>440</v>
      </c>
      <c r="I597" s="9">
        <v>2297.35</v>
      </c>
      <c r="J597" s="10">
        <f t="shared" si="18"/>
        <v>0.89535980419667627</v>
      </c>
      <c r="K597" s="8">
        <v>2</v>
      </c>
      <c r="L597" s="9">
        <v>574.12</v>
      </c>
      <c r="M597" s="8">
        <v>2</v>
      </c>
      <c r="N597" s="8">
        <v>170</v>
      </c>
      <c r="O597" s="8">
        <v>440</v>
      </c>
      <c r="P597" s="9">
        <v>2312.5500000000002</v>
      </c>
      <c r="Q597" s="10">
        <f t="shared" si="19"/>
        <v>0.90128379010382564</v>
      </c>
      <c r="R597" s="8">
        <v>2</v>
      </c>
      <c r="S597" s="9">
        <v>579.63</v>
      </c>
      <c r="T597" s="8">
        <v>2</v>
      </c>
    </row>
    <row r="598" spans="1:20" x14ac:dyDescent="0.35">
      <c r="A598" t="s">
        <v>1314</v>
      </c>
      <c r="B598" t="s">
        <v>1315</v>
      </c>
      <c r="C598" t="s">
        <v>17</v>
      </c>
      <c r="D598" t="s">
        <v>7922</v>
      </c>
      <c r="E598" s="8">
        <v>2582</v>
      </c>
      <c r="F598" s="9">
        <v>2970.21</v>
      </c>
      <c r="G598" s="8">
        <v>487</v>
      </c>
      <c r="H598" s="8">
        <v>966</v>
      </c>
      <c r="I598" s="9">
        <v>2970.21</v>
      </c>
      <c r="J598" s="10">
        <f t="shared" si="18"/>
        <v>1</v>
      </c>
      <c r="K598" s="8">
        <v>0</v>
      </c>
      <c r="L598" s="9">
        <v>639.77</v>
      </c>
      <c r="M598" s="8">
        <v>2</v>
      </c>
      <c r="N598" s="8">
        <v>372</v>
      </c>
      <c r="O598" s="8">
        <v>966</v>
      </c>
      <c r="P598" s="9">
        <v>2970.21</v>
      </c>
      <c r="Q598" s="10">
        <f t="shared" si="19"/>
        <v>1</v>
      </c>
      <c r="R598" s="8">
        <v>0</v>
      </c>
      <c r="S598" s="9">
        <v>560.4</v>
      </c>
      <c r="T598" s="8">
        <v>2</v>
      </c>
    </row>
    <row r="599" spans="1:20" x14ac:dyDescent="0.35">
      <c r="A599" t="s">
        <v>1316</v>
      </c>
      <c r="B599" t="s">
        <v>1317</v>
      </c>
      <c r="C599" t="s">
        <v>17</v>
      </c>
      <c r="D599" t="s">
        <v>7920</v>
      </c>
      <c r="E599" s="8">
        <v>1850</v>
      </c>
      <c r="F599" s="9">
        <v>4860.47</v>
      </c>
      <c r="G599" s="8">
        <v>128</v>
      </c>
      <c r="H599" s="8">
        <v>423</v>
      </c>
      <c r="I599" s="9">
        <v>4555.7</v>
      </c>
      <c r="J599" s="10">
        <f t="shared" si="18"/>
        <v>0.93729618740574461</v>
      </c>
      <c r="K599" s="8">
        <v>2</v>
      </c>
      <c r="L599" s="9">
        <v>481.15</v>
      </c>
      <c r="M599" s="8">
        <v>4</v>
      </c>
      <c r="N599" s="8">
        <v>163</v>
      </c>
      <c r="O599" s="8">
        <v>423</v>
      </c>
      <c r="P599" s="9">
        <v>4647.66</v>
      </c>
      <c r="Q599" s="10">
        <f t="shared" si="19"/>
        <v>0.95621616839523738</v>
      </c>
      <c r="R599" s="8">
        <v>2</v>
      </c>
      <c r="S599" s="9">
        <v>516.88</v>
      </c>
      <c r="T599" s="8">
        <v>4</v>
      </c>
    </row>
    <row r="600" spans="1:20" x14ac:dyDescent="0.35">
      <c r="A600" t="s">
        <v>1318</v>
      </c>
      <c r="B600" t="s">
        <v>1319</v>
      </c>
      <c r="C600" t="s">
        <v>17</v>
      </c>
      <c r="D600" t="s">
        <v>7922</v>
      </c>
      <c r="E600" s="8">
        <v>207</v>
      </c>
      <c r="F600" s="9">
        <v>1685.5</v>
      </c>
      <c r="G600" s="8">
        <v>75</v>
      </c>
      <c r="H600" s="8">
        <v>137</v>
      </c>
      <c r="I600" s="9">
        <v>1685.5</v>
      </c>
      <c r="J600" s="10">
        <f t="shared" si="18"/>
        <v>1</v>
      </c>
      <c r="K600" s="8">
        <v>0</v>
      </c>
      <c r="L600" s="9">
        <v>738.22</v>
      </c>
      <c r="M600" s="8">
        <v>1</v>
      </c>
      <c r="N600" s="8">
        <v>53</v>
      </c>
      <c r="O600" s="8">
        <v>137</v>
      </c>
      <c r="P600" s="9">
        <v>1685.5</v>
      </c>
      <c r="Q600" s="10">
        <f t="shared" si="19"/>
        <v>1</v>
      </c>
      <c r="R600" s="8">
        <v>0</v>
      </c>
      <c r="S600" s="9">
        <v>625.85</v>
      </c>
      <c r="T600" s="8">
        <v>1</v>
      </c>
    </row>
    <row r="601" spans="1:20" x14ac:dyDescent="0.35">
      <c r="A601" t="s">
        <v>1320</v>
      </c>
      <c r="B601" t="s">
        <v>1321</v>
      </c>
      <c r="C601" t="s">
        <v>17</v>
      </c>
      <c r="D601" t="s">
        <v>7920</v>
      </c>
      <c r="E601" s="8">
        <v>2856</v>
      </c>
      <c r="F601" s="9">
        <v>2448.96</v>
      </c>
      <c r="G601" s="8">
        <v>354</v>
      </c>
      <c r="H601" s="8">
        <v>1295</v>
      </c>
      <c r="I601" s="9">
        <v>2448.96</v>
      </c>
      <c r="J601" s="10">
        <f t="shared" si="18"/>
        <v>1</v>
      </c>
      <c r="K601" s="8">
        <v>0</v>
      </c>
      <c r="L601" s="9">
        <v>501.59</v>
      </c>
      <c r="M601" s="8">
        <v>2</v>
      </c>
      <c r="N601" s="8">
        <v>498</v>
      </c>
      <c r="O601" s="8">
        <v>1295</v>
      </c>
      <c r="P601" s="9">
        <v>2448.96</v>
      </c>
      <c r="Q601" s="10">
        <f t="shared" si="19"/>
        <v>1</v>
      </c>
      <c r="R601" s="8">
        <v>0</v>
      </c>
      <c r="S601" s="9">
        <v>575.16</v>
      </c>
      <c r="T601" s="8">
        <v>2</v>
      </c>
    </row>
    <row r="602" spans="1:20" x14ac:dyDescent="0.35">
      <c r="A602" t="s">
        <v>1322</v>
      </c>
      <c r="B602" t="s">
        <v>1323</v>
      </c>
      <c r="C602" t="s">
        <v>17</v>
      </c>
      <c r="D602" t="s">
        <v>7921</v>
      </c>
      <c r="E602" s="8">
        <v>2698</v>
      </c>
      <c r="F602" s="9">
        <v>2224.02</v>
      </c>
      <c r="G602" s="8">
        <v>439</v>
      </c>
      <c r="H602" s="8">
        <v>1345</v>
      </c>
      <c r="I602" s="9">
        <v>2224.02</v>
      </c>
      <c r="J602" s="10">
        <f t="shared" si="18"/>
        <v>1</v>
      </c>
      <c r="K602" s="8">
        <v>0</v>
      </c>
      <c r="L602" s="9">
        <v>590.61</v>
      </c>
      <c r="M602" s="8">
        <v>2</v>
      </c>
      <c r="N602" s="8">
        <v>516</v>
      </c>
      <c r="O602" s="8">
        <v>1345</v>
      </c>
      <c r="P602" s="9">
        <v>2224.02</v>
      </c>
      <c r="Q602" s="10">
        <f t="shared" si="19"/>
        <v>1</v>
      </c>
      <c r="R602" s="8">
        <v>0</v>
      </c>
      <c r="S602" s="9">
        <v>628.69000000000005</v>
      </c>
      <c r="T602" s="8">
        <v>2</v>
      </c>
    </row>
    <row r="603" spans="1:20" x14ac:dyDescent="0.35">
      <c r="A603" t="s">
        <v>1324</v>
      </c>
      <c r="B603" t="s">
        <v>1325</v>
      </c>
      <c r="C603" t="s">
        <v>17</v>
      </c>
      <c r="D603" t="s">
        <v>7921</v>
      </c>
      <c r="E603" s="8">
        <v>6</v>
      </c>
      <c r="F603" s="9">
        <v>43</v>
      </c>
      <c r="G603" s="8">
        <v>68</v>
      </c>
      <c r="H603" s="8">
        <v>155</v>
      </c>
      <c r="I603" s="9">
        <v>43</v>
      </c>
      <c r="J603" s="10">
        <f t="shared" si="18"/>
        <v>1</v>
      </c>
      <c r="K603" s="8">
        <v>0</v>
      </c>
      <c r="L603" s="9">
        <v>868.99</v>
      </c>
      <c r="M603" s="8">
        <v>0</v>
      </c>
      <c r="N603" s="8">
        <v>60</v>
      </c>
      <c r="O603" s="8">
        <v>155</v>
      </c>
      <c r="P603" s="9">
        <v>43</v>
      </c>
      <c r="Q603" s="10">
        <f t="shared" si="19"/>
        <v>1</v>
      </c>
      <c r="R603" s="8">
        <v>0</v>
      </c>
      <c r="S603" s="9">
        <v>834.59</v>
      </c>
      <c r="T603" s="8">
        <v>0</v>
      </c>
    </row>
    <row r="604" spans="1:20" x14ac:dyDescent="0.35">
      <c r="A604" t="s">
        <v>1326</v>
      </c>
      <c r="B604" t="s">
        <v>1327</v>
      </c>
      <c r="C604" t="s">
        <v>17</v>
      </c>
      <c r="D604" t="s">
        <v>7921</v>
      </c>
      <c r="E604" s="8">
        <v>3029</v>
      </c>
      <c r="F604" s="9">
        <v>3876.92</v>
      </c>
      <c r="G604" s="8">
        <v>280</v>
      </c>
      <c r="H604" s="8">
        <v>864</v>
      </c>
      <c r="I604" s="9">
        <v>3780.92</v>
      </c>
      <c r="J604" s="10">
        <f t="shared" si="18"/>
        <v>0.97523807558577424</v>
      </c>
      <c r="K604" s="8">
        <v>2</v>
      </c>
      <c r="L604" s="9">
        <v>481.19</v>
      </c>
      <c r="M604" s="8">
        <v>3</v>
      </c>
      <c r="N604" s="8">
        <v>331</v>
      </c>
      <c r="O604" s="8">
        <v>864</v>
      </c>
      <c r="P604" s="9">
        <v>3846.2</v>
      </c>
      <c r="Q604" s="10">
        <f t="shared" si="19"/>
        <v>0.9920761841874477</v>
      </c>
      <c r="R604" s="8">
        <v>1</v>
      </c>
      <c r="S604" s="9">
        <v>506.13</v>
      </c>
      <c r="T604" s="8">
        <v>3</v>
      </c>
    </row>
    <row r="605" spans="1:20" x14ac:dyDescent="0.35">
      <c r="A605" t="s">
        <v>1328</v>
      </c>
      <c r="B605" t="s">
        <v>1329</v>
      </c>
      <c r="C605" t="s">
        <v>17</v>
      </c>
      <c r="D605" t="s">
        <v>7922</v>
      </c>
      <c r="E605" s="8">
        <v>318</v>
      </c>
      <c r="F605" s="9">
        <v>869.62</v>
      </c>
      <c r="G605" s="8">
        <v>274</v>
      </c>
      <c r="H605" s="8">
        <v>405</v>
      </c>
      <c r="I605" s="9">
        <v>869.62</v>
      </c>
      <c r="J605" s="10">
        <f t="shared" si="18"/>
        <v>1</v>
      </c>
      <c r="K605" s="8">
        <v>0</v>
      </c>
      <c r="L605" s="9">
        <v>677.85</v>
      </c>
      <c r="M605" s="8">
        <v>0</v>
      </c>
      <c r="N605" s="8">
        <v>155</v>
      </c>
      <c r="O605" s="8">
        <v>405</v>
      </c>
      <c r="P605" s="9">
        <v>869.62</v>
      </c>
      <c r="Q605" s="10">
        <f t="shared" si="19"/>
        <v>1</v>
      </c>
      <c r="R605" s="8">
        <v>0</v>
      </c>
      <c r="S605" s="9">
        <v>482.6</v>
      </c>
      <c r="T605" s="8">
        <v>0</v>
      </c>
    </row>
    <row r="606" spans="1:20" x14ac:dyDescent="0.35">
      <c r="A606" t="s">
        <v>1330</v>
      </c>
      <c r="B606" t="s">
        <v>1331</v>
      </c>
      <c r="C606" t="s">
        <v>17</v>
      </c>
      <c r="D606" t="s">
        <v>7922</v>
      </c>
      <c r="E606" s="8">
        <v>297</v>
      </c>
      <c r="F606" s="9">
        <v>1193</v>
      </c>
      <c r="G606" s="8">
        <v>141</v>
      </c>
      <c r="H606" s="8">
        <v>275</v>
      </c>
      <c r="I606" s="9">
        <v>1193</v>
      </c>
      <c r="J606" s="10">
        <f t="shared" si="18"/>
        <v>1</v>
      </c>
      <c r="K606" s="8">
        <v>0</v>
      </c>
      <c r="L606" s="9">
        <v>625.02</v>
      </c>
      <c r="M606" s="8">
        <v>1</v>
      </c>
      <c r="N606" s="8">
        <v>105</v>
      </c>
      <c r="O606" s="8">
        <v>275</v>
      </c>
      <c r="P606" s="9">
        <v>1193</v>
      </c>
      <c r="Q606" s="10">
        <f t="shared" si="19"/>
        <v>1</v>
      </c>
      <c r="R606" s="8">
        <v>0</v>
      </c>
      <c r="S606" s="9">
        <v>538.25</v>
      </c>
      <c r="T606" s="8">
        <v>1</v>
      </c>
    </row>
    <row r="607" spans="1:20" x14ac:dyDescent="0.35">
      <c r="A607" t="s">
        <v>1332</v>
      </c>
      <c r="B607" t="s">
        <v>1333</v>
      </c>
      <c r="C607" t="s">
        <v>17</v>
      </c>
      <c r="D607" t="s">
        <v>7921</v>
      </c>
      <c r="E607" s="8">
        <v>896</v>
      </c>
      <c r="F607" s="9">
        <v>1932.15</v>
      </c>
      <c r="G607" s="8">
        <v>177</v>
      </c>
      <c r="H607" s="8">
        <v>512</v>
      </c>
      <c r="I607" s="9">
        <v>1932.15</v>
      </c>
      <c r="J607" s="10">
        <f t="shared" si="18"/>
        <v>1</v>
      </c>
      <c r="K607" s="8">
        <v>0</v>
      </c>
      <c r="L607" s="9">
        <v>563.5</v>
      </c>
      <c r="M607" s="8">
        <v>1</v>
      </c>
      <c r="N607" s="8">
        <v>196</v>
      </c>
      <c r="O607" s="8">
        <v>512</v>
      </c>
      <c r="P607" s="9">
        <v>1932.15</v>
      </c>
      <c r="Q607" s="10">
        <f t="shared" si="19"/>
        <v>1</v>
      </c>
      <c r="R607" s="8">
        <v>0</v>
      </c>
      <c r="S607" s="9">
        <v>588.08000000000004</v>
      </c>
      <c r="T607" s="8">
        <v>1</v>
      </c>
    </row>
    <row r="608" spans="1:20" x14ac:dyDescent="0.35">
      <c r="A608" t="s">
        <v>1334</v>
      </c>
      <c r="B608" t="s">
        <v>1335</v>
      </c>
      <c r="C608" t="s">
        <v>17</v>
      </c>
      <c r="D608" t="s">
        <v>7921</v>
      </c>
      <c r="E608" s="8">
        <v>8864</v>
      </c>
      <c r="F608" s="9">
        <v>3775.65</v>
      </c>
      <c r="G608" s="8">
        <v>817</v>
      </c>
      <c r="H608" s="8">
        <v>2591</v>
      </c>
      <c r="I608" s="9">
        <v>3775.65</v>
      </c>
      <c r="J608" s="10">
        <f t="shared" si="18"/>
        <v>1</v>
      </c>
      <c r="K608" s="8">
        <v>0</v>
      </c>
      <c r="L608" s="9">
        <v>456.37</v>
      </c>
      <c r="M608" s="8">
        <v>3</v>
      </c>
      <c r="N608" s="8">
        <v>990</v>
      </c>
      <c r="O608" s="8">
        <v>2591</v>
      </c>
      <c r="P608" s="9">
        <v>3775.65</v>
      </c>
      <c r="Q608" s="10">
        <f t="shared" si="19"/>
        <v>1</v>
      </c>
      <c r="R608" s="8">
        <v>0</v>
      </c>
      <c r="S608" s="9">
        <v>500.33</v>
      </c>
      <c r="T608" s="8">
        <v>3</v>
      </c>
    </row>
    <row r="609" spans="1:20" x14ac:dyDescent="0.35">
      <c r="A609" t="s">
        <v>1336</v>
      </c>
      <c r="B609" t="s">
        <v>1337</v>
      </c>
      <c r="C609" t="s">
        <v>17</v>
      </c>
      <c r="D609" t="s">
        <v>7922</v>
      </c>
      <c r="E609" s="8">
        <v>91</v>
      </c>
      <c r="F609" s="9">
        <v>253.76</v>
      </c>
      <c r="G609" s="8">
        <v>217</v>
      </c>
      <c r="H609" s="8">
        <v>396</v>
      </c>
      <c r="I609" s="9">
        <v>253.76</v>
      </c>
      <c r="J609" s="10">
        <f t="shared" si="18"/>
        <v>1</v>
      </c>
      <c r="K609" s="8">
        <v>0</v>
      </c>
      <c r="L609" s="9">
        <v>855.92</v>
      </c>
      <c r="M609" s="8">
        <v>0</v>
      </c>
      <c r="N609" s="8">
        <v>151</v>
      </c>
      <c r="O609" s="8">
        <v>396</v>
      </c>
      <c r="P609" s="9">
        <v>253.76</v>
      </c>
      <c r="Q609" s="10">
        <f t="shared" si="19"/>
        <v>1</v>
      </c>
      <c r="R609" s="8">
        <v>0</v>
      </c>
      <c r="S609" s="9">
        <v>747.17</v>
      </c>
      <c r="T609" s="8">
        <v>0</v>
      </c>
    </row>
    <row r="610" spans="1:20" x14ac:dyDescent="0.35">
      <c r="A610" t="s">
        <v>1338</v>
      </c>
      <c r="B610" t="s">
        <v>1339</v>
      </c>
      <c r="C610" t="s">
        <v>17</v>
      </c>
      <c r="D610" t="s">
        <v>7921</v>
      </c>
      <c r="E610" s="8">
        <v>1198</v>
      </c>
      <c r="F610" s="9">
        <v>1164.47</v>
      </c>
      <c r="G610" s="8">
        <v>548</v>
      </c>
      <c r="H610" s="8">
        <v>1132</v>
      </c>
      <c r="I610" s="9">
        <v>1164.47</v>
      </c>
      <c r="J610" s="10">
        <f t="shared" si="18"/>
        <v>1</v>
      </c>
      <c r="K610" s="8">
        <v>0</v>
      </c>
      <c r="L610" s="9">
        <v>734.43</v>
      </c>
      <c r="M610" s="8">
        <v>1</v>
      </c>
      <c r="N610" s="8">
        <v>431</v>
      </c>
      <c r="O610" s="8">
        <v>1132</v>
      </c>
      <c r="P610" s="9">
        <v>1164.47</v>
      </c>
      <c r="Q610" s="10">
        <f t="shared" si="19"/>
        <v>1</v>
      </c>
      <c r="R610" s="8">
        <v>0</v>
      </c>
      <c r="S610" s="9">
        <v>665.61</v>
      </c>
      <c r="T610" s="8">
        <v>1</v>
      </c>
    </row>
    <row r="611" spans="1:20" x14ac:dyDescent="0.35">
      <c r="A611" t="s">
        <v>1340</v>
      </c>
      <c r="B611" t="s">
        <v>1341</v>
      </c>
      <c r="C611" t="s">
        <v>17</v>
      </c>
      <c r="D611" t="s">
        <v>7920</v>
      </c>
      <c r="E611" s="8">
        <v>6075</v>
      </c>
      <c r="F611" s="9">
        <v>2441.11</v>
      </c>
      <c r="G611" s="8">
        <v>679</v>
      </c>
      <c r="H611" s="8">
        <v>2737</v>
      </c>
      <c r="I611" s="9">
        <v>2441.11</v>
      </c>
      <c r="J611" s="10">
        <f t="shared" si="18"/>
        <v>1</v>
      </c>
      <c r="K611" s="8">
        <v>0</v>
      </c>
      <c r="L611" s="9">
        <v>472.57</v>
      </c>
      <c r="M611" s="8">
        <v>2</v>
      </c>
      <c r="N611" s="8">
        <v>1042</v>
      </c>
      <c r="O611" s="8">
        <v>2737</v>
      </c>
      <c r="P611" s="9">
        <v>2441.11</v>
      </c>
      <c r="Q611" s="10">
        <f t="shared" si="19"/>
        <v>1</v>
      </c>
      <c r="R611" s="8">
        <v>0</v>
      </c>
      <c r="S611" s="9">
        <v>560.08000000000004</v>
      </c>
      <c r="T611" s="8">
        <v>2</v>
      </c>
    </row>
    <row r="612" spans="1:20" x14ac:dyDescent="0.35">
      <c r="A612" t="s">
        <v>1342</v>
      </c>
      <c r="B612" t="s">
        <v>1343</v>
      </c>
      <c r="C612" t="s">
        <v>17</v>
      </c>
      <c r="D612" t="s">
        <v>7920</v>
      </c>
      <c r="E612" s="8">
        <v>650</v>
      </c>
      <c r="F612" s="9">
        <v>3731.55</v>
      </c>
      <c r="G612" s="8">
        <v>59</v>
      </c>
      <c r="H612" s="8">
        <v>192</v>
      </c>
      <c r="I612" s="9">
        <v>3507.65</v>
      </c>
      <c r="J612" s="10">
        <f t="shared" si="18"/>
        <v>0.93999812410392458</v>
      </c>
      <c r="K612" s="8">
        <v>2</v>
      </c>
      <c r="L612" s="9">
        <v>459.48</v>
      </c>
      <c r="M612" s="8">
        <v>3</v>
      </c>
      <c r="N612" s="8">
        <v>73</v>
      </c>
      <c r="O612" s="8">
        <v>192</v>
      </c>
      <c r="P612" s="9">
        <v>3588.02</v>
      </c>
      <c r="Q612" s="10">
        <f t="shared" si="19"/>
        <v>0.96153609090056402</v>
      </c>
      <c r="R612" s="8">
        <v>2</v>
      </c>
      <c r="S612" s="9">
        <v>505.7</v>
      </c>
      <c r="T612" s="8">
        <v>3</v>
      </c>
    </row>
    <row r="613" spans="1:20" x14ac:dyDescent="0.35">
      <c r="A613" t="s">
        <v>1344</v>
      </c>
      <c r="B613" t="s">
        <v>1345</v>
      </c>
      <c r="C613" t="s">
        <v>17</v>
      </c>
      <c r="D613" t="s">
        <v>7922</v>
      </c>
      <c r="E613" s="8">
        <v>108</v>
      </c>
      <c r="F613" s="9">
        <v>672.52</v>
      </c>
      <c r="G613" s="8">
        <v>149</v>
      </c>
      <c r="H613" s="8">
        <v>177</v>
      </c>
      <c r="I613" s="9">
        <v>672.52</v>
      </c>
      <c r="J613" s="10">
        <f t="shared" si="18"/>
        <v>1</v>
      </c>
      <c r="K613" s="8">
        <v>0</v>
      </c>
      <c r="L613" s="9">
        <v>934.14</v>
      </c>
      <c r="M613" s="8">
        <v>0</v>
      </c>
      <c r="N613" s="8">
        <v>67</v>
      </c>
      <c r="O613" s="8">
        <v>177</v>
      </c>
      <c r="P613" s="9">
        <v>672.52</v>
      </c>
      <c r="Q613" s="10">
        <f t="shared" si="19"/>
        <v>1</v>
      </c>
      <c r="R613" s="8">
        <v>0</v>
      </c>
      <c r="S613" s="9">
        <v>627.77</v>
      </c>
      <c r="T613" s="8">
        <v>0</v>
      </c>
    </row>
    <row r="614" spans="1:20" x14ac:dyDescent="0.35">
      <c r="A614" t="s">
        <v>1348</v>
      </c>
      <c r="B614" t="s">
        <v>1349</v>
      </c>
      <c r="C614" t="s">
        <v>17</v>
      </c>
      <c r="D614" t="s">
        <v>7921</v>
      </c>
      <c r="E614" s="8">
        <v>331</v>
      </c>
      <c r="F614" s="9">
        <v>395.1</v>
      </c>
      <c r="G614" s="8">
        <v>395</v>
      </c>
      <c r="H614" s="8">
        <v>919</v>
      </c>
      <c r="I614" s="9">
        <v>395.1</v>
      </c>
      <c r="J614" s="10">
        <f t="shared" si="18"/>
        <v>1</v>
      </c>
      <c r="K614" s="8">
        <v>0</v>
      </c>
      <c r="L614" s="9">
        <v>657.43</v>
      </c>
      <c r="M614" s="8">
        <v>0</v>
      </c>
      <c r="N614" s="8">
        <v>349</v>
      </c>
      <c r="O614" s="8">
        <v>919</v>
      </c>
      <c r="P614" s="9">
        <v>395.1</v>
      </c>
      <c r="Q614" s="10">
        <f t="shared" si="19"/>
        <v>1</v>
      </c>
      <c r="R614" s="8">
        <v>0</v>
      </c>
      <c r="S614" s="9">
        <v>624.48</v>
      </c>
      <c r="T614" s="8">
        <v>0</v>
      </c>
    </row>
    <row r="615" spans="1:20" x14ac:dyDescent="0.35">
      <c r="A615" t="s">
        <v>1350</v>
      </c>
      <c r="B615" t="s">
        <v>1351</v>
      </c>
      <c r="C615" t="s">
        <v>17</v>
      </c>
      <c r="D615" t="s">
        <v>7920</v>
      </c>
      <c r="E615" s="8">
        <v>884</v>
      </c>
      <c r="F615" s="9">
        <v>1885.86</v>
      </c>
      <c r="G615" s="8">
        <v>130</v>
      </c>
      <c r="H615" s="8">
        <v>514</v>
      </c>
      <c r="I615" s="9">
        <v>1885.86</v>
      </c>
      <c r="J615" s="10">
        <f t="shared" si="18"/>
        <v>1</v>
      </c>
      <c r="K615" s="8">
        <v>0</v>
      </c>
      <c r="L615" s="9">
        <v>431.92</v>
      </c>
      <c r="M615" s="8">
        <v>1</v>
      </c>
      <c r="N615" s="8">
        <v>195</v>
      </c>
      <c r="O615" s="8">
        <v>514</v>
      </c>
      <c r="P615" s="9">
        <v>1885.86</v>
      </c>
      <c r="Q615" s="10">
        <f t="shared" si="19"/>
        <v>1</v>
      </c>
      <c r="R615" s="8">
        <v>0</v>
      </c>
      <c r="S615" s="9">
        <v>515.12</v>
      </c>
      <c r="T615" s="8">
        <v>1</v>
      </c>
    </row>
    <row r="616" spans="1:20" x14ac:dyDescent="0.35">
      <c r="A616" t="s">
        <v>1352</v>
      </c>
      <c r="B616" t="s">
        <v>1353</v>
      </c>
      <c r="C616" t="s">
        <v>17</v>
      </c>
      <c r="D616" t="s">
        <v>7921</v>
      </c>
      <c r="E616" s="8">
        <v>55</v>
      </c>
      <c r="F616" s="9">
        <v>107.84</v>
      </c>
      <c r="G616" s="8">
        <v>225</v>
      </c>
      <c r="H616" s="8">
        <v>559</v>
      </c>
      <c r="I616" s="9">
        <v>107.84</v>
      </c>
      <c r="J616" s="10">
        <f t="shared" si="18"/>
        <v>1</v>
      </c>
      <c r="K616" s="8">
        <v>0</v>
      </c>
      <c r="L616" s="9">
        <v>796.13</v>
      </c>
      <c r="M616" s="8">
        <v>0</v>
      </c>
      <c r="N616" s="8">
        <v>212</v>
      </c>
      <c r="O616" s="8">
        <v>559</v>
      </c>
      <c r="P616" s="9">
        <v>107.84</v>
      </c>
      <c r="Q616" s="10">
        <f t="shared" si="19"/>
        <v>1</v>
      </c>
      <c r="R616" s="8">
        <v>0</v>
      </c>
      <c r="S616" s="9">
        <v>780.84</v>
      </c>
      <c r="T616" s="8">
        <v>0</v>
      </c>
    </row>
    <row r="617" spans="1:20" x14ac:dyDescent="0.35">
      <c r="A617" t="s">
        <v>1354</v>
      </c>
      <c r="B617" t="s">
        <v>1355</v>
      </c>
      <c r="C617" t="s">
        <v>17</v>
      </c>
      <c r="D617" t="s">
        <v>7921</v>
      </c>
      <c r="E617" s="8">
        <v>2125</v>
      </c>
      <c r="F617" s="9">
        <v>8866.09</v>
      </c>
      <c r="G617" s="8">
        <v>121</v>
      </c>
      <c r="H617" s="8">
        <v>263</v>
      </c>
      <c r="I617" s="9">
        <v>8269.4500000000007</v>
      </c>
      <c r="J617" s="10">
        <f t="shared" si="18"/>
        <v>0.93270539775707229</v>
      </c>
      <c r="K617" s="8">
        <v>3</v>
      </c>
      <c r="L617" s="9">
        <v>436.89</v>
      </c>
      <c r="M617" s="8">
        <v>7</v>
      </c>
      <c r="N617" s="8">
        <v>100</v>
      </c>
      <c r="O617" s="8">
        <v>263</v>
      </c>
      <c r="P617" s="9">
        <v>8131.77</v>
      </c>
      <c r="Q617" s="10">
        <f t="shared" si="19"/>
        <v>0.91717656825049154</v>
      </c>
      <c r="R617" s="8">
        <v>5</v>
      </c>
      <c r="S617" s="9">
        <v>388.6</v>
      </c>
      <c r="T617" s="8">
        <v>7</v>
      </c>
    </row>
    <row r="618" spans="1:20" x14ac:dyDescent="0.35">
      <c r="A618" t="s">
        <v>1356</v>
      </c>
      <c r="B618" t="s">
        <v>1357</v>
      </c>
      <c r="C618" t="s">
        <v>17</v>
      </c>
      <c r="D618" t="s">
        <v>7922</v>
      </c>
      <c r="E618" s="8">
        <v>730</v>
      </c>
      <c r="F618" s="9">
        <v>7118.41</v>
      </c>
      <c r="G618" s="8">
        <v>59</v>
      </c>
      <c r="H618" s="8">
        <v>113</v>
      </c>
      <c r="I618" s="9">
        <v>6513.84</v>
      </c>
      <c r="J618" s="10">
        <f t="shared" si="18"/>
        <v>0.91506951692864003</v>
      </c>
      <c r="K618" s="8">
        <v>2</v>
      </c>
      <c r="L618" s="9">
        <v>497.92</v>
      </c>
      <c r="M618" s="8">
        <v>6</v>
      </c>
      <c r="N618" s="8">
        <v>43</v>
      </c>
      <c r="O618" s="8">
        <v>113</v>
      </c>
      <c r="P618" s="9">
        <v>6357.82</v>
      </c>
      <c r="Q618" s="10">
        <f t="shared" si="19"/>
        <v>0.89315170101188324</v>
      </c>
      <c r="R618" s="8">
        <v>2</v>
      </c>
      <c r="S618" s="9">
        <v>411.99</v>
      </c>
      <c r="T618" s="8">
        <v>5</v>
      </c>
    </row>
    <row r="619" spans="1:20" x14ac:dyDescent="0.35">
      <c r="A619" t="s">
        <v>1358</v>
      </c>
      <c r="B619" t="s">
        <v>1359</v>
      </c>
      <c r="C619" t="s">
        <v>17</v>
      </c>
      <c r="D619" t="s">
        <v>7922</v>
      </c>
      <c r="E619" s="8">
        <v>3079</v>
      </c>
      <c r="F619" s="9">
        <v>8857.27</v>
      </c>
      <c r="G619" s="8">
        <v>250</v>
      </c>
      <c r="H619" s="8">
        <v>381</v>
      </c>
      <c r="I619" s="9">
        <v>8526.4599999999991</v>
      </c>
      <c r="J619" s="10">
        <f t="shared" si="18"/>
        <v>0.96265102000955138</v>
      </c>
      <c r="K619" s="8">
        <v>2</v>
      </c>
      <c r="L619" s="9">
        <v>519.49</v>
      </c>
      <c r="M619" s="8">
        <v>7</v>
      </c>
      <c r="N619" s="8">
        <v>144</v>
      </c>
      <c r="O619" s="8">
        <v>381</v>
      </c>
      <c r="P619" s="9">
        <v>8221.5300000000007</v>
      </c>
      <c r="Q619" s="10">
        <f t="shared" si="19"/>
        <v>0.92822393355966348</v>
      </c>
      <c r="R619" s="8">
        <v>3</v>
      </c>
      <c r="S619" s="9">
        <v>406.19</v>
      </c>
      <c r="T619" s="8">
        <v>7</v>
      </c>
    </row>
    <row r="620" spans="1:20" x14ac:dyDescent="0.35">
      <c r="A620" t="s">
        <v>1360</v>
      </c>
      <c r="B620" t="s">
        <v>1361</v>
      </c>
      <c r="C620" t="s">
        <v>17</v>
      </c>
      <c r="D620" t="s">
        <v>7922</v>
      </c>
      <c r="E620" s="8">
        <v>836</v>
      </c>
      <c r="F620" s="9">
        <v>6490.22</v>
      </c>
      <c r="G620" s="8">
        <v>81</v>
      </c>
      <c r="H620" s="8">
        <v>141</v>
      </c>
      <c r="I620" s="9">
        <v>6490.22</v>
      </c>
      <c r="J620" s="10">
        <f t="shared" si="18"/>
        <v>1</v>
      </c>
      <c r="K620" s="8">
        <v>0</v>
      </c>
      <c r="L620" s="9">
        <v>588.37</v>
      </c>
      <c r="M620" s="8">
        <v>6</v>
      </c>
      <c r="N620" s="8">
        <v>54</v>
      </c>
      <c r="O620" s="8">
        <v>141</v>
      </c>
      <c r="P620" s="9">
        <v>6443.64</v>
      </c>
      <c r="Q620" s="10">
        <f t="shared" si="19"/>
        <v>0.99282304760085172</v>
      </c>
      <c r="R620" s="8">
        <v>1</v>
      </c>
      <c r="S620" s="9">
        <v>458.53</v>
      </c>
      <c r="T620" s="8">
        <v>6</v>
      </c>
    </row>
    <row r="621" spans="1:20" x14ac:dyDescent="0.35">
      <c r="A621" t="s">
        <v>1362</v>
      </c>
      <c r="B621" t="s">
        <v>1363</v>
      </c>
      <c r="C621" t="s">
        <v>17</v>
      </c>
      <c r="D621" t="s">
        <v>7921</v>
      </c>
      <c r="E621" s="8">
        <v>2264</v>
      </c>
      <c r="F621" s="9">
        <v>1647.78</v>
      </c>
      <c r="G621" s="8">
        <v>622</v>
      </c>
      <c r="H621" s="8">
        <v>1502</v>
      </c>
      <c r="I621" s="9">
        <v>1647.78</v>
      </c>
      <c r="J621" s="10">
        <f t="shared" si="18"/>
        <v>1</v>
      </c>
      <c r="K621" s="8">
        <v>0</v>
      </c>
      <c r="L621" s="9">
        <v>630.6</v>
      </c>
      <c r="M621" s="8">
        <v>1</v>
      </c>
      <c r="N621" s="8">
        <v>568</v>
      </c>
      <c r="O621" s="8">
        <v>1502</v>
      </c>
      <c r="P621" s="9">
        <v>1647.78</v>
      </c>
      <c r="Q621" s="10">
        <f t="shared" si="19"/>
        <v>1</v>
      </c>
      <c r="R621" s="8">
        <v>0</v>
      </c>
      <c r="S621" s="9">
        <v>607.02</v>
      </c>
      <c r="T621" s="8">
        <v>1</v>
      </c>
    </row>
    <row r="622" spans="1:20" x14ac:dyDescent="0.35">
      <c r="A622" t="s">
        <v>1364</v>
      </c>
      <c r="B622" t="s">
        <v>1365</v>
      </c>
      <c r="C622" t="s">
        <v>17</v>
      </c>
      <c r="D622" t="s">
        <v>7921</v>
      </c>
      <c r="E622" s="8">
        <v>84</v>
      </c>
      <c r="F622" s="9">
        <v>322.04000000000002</v>
      </c>
      <c r="G622" s="8">
        <v>93</v>
      </c>
      <c r="H622" s="8">
        <v>285</v>
      </c>
      <c r="I622" s="9">
        <v>322.04000000000002</v>
      </c>
      <c r="J622" s="10">
        <f t="shared" si="18"/>
        <v>1</v>
      </c>
      <c r="K622" s="8">
        <v>0</v>
      </c>
      <c r="L622" s="9">
        <v>622.55999999999995</v>
      </c>
      <c r="M622" s="8">
        <v>0</v>
      </c>
      <c r="N622" s="8">
        <v>108</v>
      </c>
      <c r="O622" s="8">
        <v>285</v>
      </c>
      <c r="P622" s="9">
        <v>322.04000000000002</v>
      </c>
      <c r="Q622" s="10">
        <f t="shared" si="19"/>
        <v>1</v>
      </c>
      <c r="R622" s="8">
        <v>0</v>
      </c>
      <c r="S622" s="9">
        <v>657.06</v>
      </c>
      <c r="T622" s="8">
        <v>0</v>
      </c>
    </row>
    <row r="623" spans="1:20" x14ac:dyDescent="0.35">
      <c r="A623" t="s">
        <v>1366</v>
      </c>
      <c r="B623" t="s">
        <v>1367</v>
      </c>
      <c r="C623" t="s">
        <v>17</v>
      </c>
      <c r="D623" t="s">
        <v>7921</v>
      </c>
      <c r="E623" s="8">
        <v>1065</v>
      </c>
      <c r="F623" s="9">
        <v>4200.75</v>
      </c>
      <c r="G623" s="8">
        <v>93</v>
      </c>
      <c r="H623" s="8">
        <v>277</v>
      </c>
      <c r="I623" s="9">
        <v>4200.75</v>
      </c>
      <c r="J623" s="10">
        <f t="shared" si="18"/>
        <v>1</v>
      </c>
      <c r="K623" s="8">
        <v>0</v>
      </c>
      <c r="L623" s="9">
        <v>471.4</v>
      </c>
      <c r="M623" s="8">
        <v>3</v>
      </c>
      <c r="N623" s="8">
        <v>105</v>
      </c>
      <c r="O623" s="8">
        <v>277</v>
      </c>
      <c r="P623" s="9">
        <v>4200.75</v>
      </c>
      <c r="Q623" s="10">
        <f t="shared" si="19"/>
        <v>1</v>
      </c>
      <c r="R623" s="8">
        <v>0</v>
      </c>
      <c r="S623" s="9">
        <v>499.8</v>
      </c>
      <c r="T623" s="8">
        <v>3</v>
      </c>
    </row>
    <row r="624" spans="1:20" x14ac:dyDescent="0.35">
      <c r="A624" t="s">
        <v>1368</v>
      </c>
      <c r="B624" t="s">
        <v>1369</v>
      </c>
      <c r="C624" t="s">
        <v>17</v>
      </c>
      <c r="D624" t="s">
        <v>7921</v>
      </c>
      <c r="E624" s="8">
        <v>324</v>
      </c>
      <c r="F624" s="9">
        <v>1447.83</v>
      </c>
      <c r="G624" s="8">
        <v>81</v>
      </c>
      <c r="H624" s="8">
        <v>244</v>
      </c>
      <c r="I624" s="9">
        <v>1447.83</v>
      </c>
      <c r="J624" s="10">
        <f t="shared" si="18"/>
        <v>1</v>
      </c>
      <c r="K624" s="8">
        <v>0</v>
      </c>
      <c r="L624" s="9">
        <v>497.52</v>
      </c>
      <c r="M624" s="8">
        <v>1</v>
      </c>
      <c r="N624" s="8">
        <v>92</v>
      </c>
      <c r="O624" s="8">
        <v>244</v>
      </c>
      <c r="P624" s="9">
        <v>1447.83</v>
      </c>
      <c r="Q624" s="10">
        <f t="shared" si="19"/>
        <v>1</v>
      </c>
      <c r="R624" s="8">
        <v>0</v>
      </c>
      <c r="S624" s="9">
        <v>529.70000000000005</v>
      </c>
      <c r="T624" s="8">
        <v>1</v>
      </c>
    </row>
    <row r="625" spans="1:20" x14ac:dyDescent="0.35">
      <c r="A625" t="s">
        <v>1374</v>
      </c>
      <c r="B625" t="s">
        <v>1375</v>
      </c>
      <c r="C625" t="s">
        <v>17</v>
      </c>
      <c r="D625" t="s">
        <v>7921</v>
      </c>
      <c r="E625" s="8">
        <v>530</v>
      </c>
      <c r="F625" s="9">
        <v>2360.41</v>
      </c>
      <c r="G625" s="8">
        <v>92</v>
      </c>
      <c r="H625" s="8">
        <v>245</v>
      </c>
      <c r="I625" s="9">
        <v>2360.41</v>
      </c>
      <c r="J625" s="10">
        <f t="shared" si="18"/>
        <v>1</v>
      </c>
      <c r="K625" s="8">
        <v>0</v>
      </c>
      <c r="L625" s="9">
        <v>542.55999999999995</v>
      </c>
      <c r="M625" s="8">
        <v>2</v>
      </c>
      <c r="N625" s="8">
        <v>93</v>
      </c>
      <c r="O625" s="8">
        <v>245</v>
      </c>
      <c r="P625" s="9">
        <v>2360.41</v>
      </c>
      <c r="Q625" s="10">
        <f t="shared" si="19"/>
        <v>1</v>
      </c>
      <c r="R625" s="8">
        <v>0</v>
      </c>
      <c r="S625" s="9">
        <v>545.23</v>
      </c>
      <c r="T625" s="8">
        <v>2</v>
      </c>
    </row>
    <row r="626" spans="1:20" x14ac:dyDescent="0.35">
      <c r="A626" t="s">
        <v>1376</v>
      </c>
      <c r="B626" t="s">
        <v>1377</v>
      </c>
      <c r="C626" t="s">
        <v>17</v>
      </c>
      <c r="D626" t="s">
        <v>7922</v>
      </c>
      <c r="E626" s="8">
        <v>1394</v>
      </c>
      <c r="F626" s="9">
        <v>2769.28</v>
      </c>
      <c r="G626" s="8">
        <v>279</v>
      </c>
      <c r="H626" s="8">
        <v>548</v>
      </c>
      <c r="I626" s="9">
        <v>2769.28</v>
      </c>
      <c r="J626" s="10">
        <f t="shared" si="18"/>
        <v>1</v>
      </c>
      <c r="K626" s="8">
        <v>0</v>
      </c>
      <c r="L626" s="9">
        <v>615.80999999999995</v>
      </c>
      <c r="M626" s="8">
        <v>2</v>
      </c>
      <c r="N626" s="8">
        <v>207</v>
      </c>
      <c r="O626" s="8">
        <v>548</v>
      </c>
      <c r="P626" s="9">
        <v>2769.28</v>
      </c>
      <c r="Q626" s="10">
        <f t="shared" si="19"/>
        <v>1</v>
      </c>
      <c r="R626" s="8">
        <v>0</v>
      </c>
      <c r="S626" s="9">
        <v>529.99</v>
      </c>
      <c r="T626" s="8">
        <v>2</v>
      </c>
    </row>
    <row r="627" spans="1:20" x14ac:dyDescent="0.35">
      <c r="A627" t="s">
        <v>1378</v>
      </c>
      <c r="B627" t="s">
        <v>1379</v>
      </c>
      <c r="C627" t="s">
        <v>17</v>
      </c>
      <c r="D627" t="s">
        <v>7922</v>
      </c>
      <c r="E627" s="8">
        <v>584</v>
      </c>
      <c r="F627" s="9">
        <v>2662.86</v>
      </c>
      <c r="G627" s="8">
        <v>131</v>
      </c>
      <c r="H627" s="8">
        <v>239</v>
      </c>
      <c r="I627" s="9">
        <v>2662.86</v>
      </c>
      <c r="J627" s="10">
        <f t="shared" si="18"/>
        <v>1</v>
      </c>
      <c r="K627" s="8">
        <v>0</v>
      </c>
      <c r="L627" s="9">
        <v>676.37</v>
      </c>
      <c r="M627" s="8">
        <v>2</v>
      </c>
      <c r="N627" s="8">
        <v>90</v>
      </c>
      <c r="O627" s="8">
        <v>239</v>
      </c>
      <c r="P627" s="9">
        <v>2662.86</v>
      </c>
      <c r="Q627" s="10">
        <f t="shared" si="19"/>
        <v>1</v>
      </c>
      <c r="R627" s="8">
        <v>0</v>
      </c>
      <c r="S627" s="9">
        <v>575.09</v>
      </c>
      <c r="T627" s="8">
        <v>2</v>
      </c>
    </row>
    <row r="628" spans="1:20" x14ac:dyDescent="0.35">
      <c r="A628" t="s">
        <v>1380</v>
      </c>
      <c r="B628" t="s">
        <v>1381</v>
      </c>
      <c r="C628" t="s">
        <v>17</v>
      </c>
      <c r="D628" t="s">
        <v>7921</v>
      </c>
      <c r="E628" s="8">
        <v>1610</v>
      </c>
      <c r="F628" s="9">
        <v>324.2</v>
      </c>
      <c r="G628" s="8">
        <v>2458</v>
      </c>
      <c r="H628" s="8">
        <v>5400</v>
      </c>
      <c r="I628" s="9">
        <v>324.2</v>
      </c>
      <c r="J628" s="10">
        <f t="shared" si="18"/>
        <v>1</v>
      </c>
      <c r="K628" s="8">
        <v>0</v>
      </c>
      <c r="L628" s="9">
        <v>738.03</v>
      </c>
      <c r="M628" s="8">
        <v>0</v>
      </c>
      <c r="N628" s="8">
        <v>2033</v>
      </c>
      <c r="O628" s="8">
        <v>5400</v>
      </c>
      <c r="P628" s="9">
        <v>324.2</v>
      </c>
      <c r="Q628" s="10">
        <f t="shared" si="19"/>
        <v>1</v>
      </c>
      <c r="R628" s="8">
        <v>0</v>
      </c>
      <c r="S628" s="9">
        <v>686.56</v>
      </c>
      <c r="T628" s="8">
        <v>0</v>
      </c>
    </row>
    <row r="629" spans="1:20" x14ac:dyDescent="0.35">
      <c r="A629" t="s">
        <v>1382</v>
      </c>
      <c r="B629" t="s">
        <v>1383</v>
      </c>
      <c r="C629" t="s">
        <v>17</v>
      </c>
      <c r="D629" t="s">
        <v>7922</v>
      </c>
      <c r="E629" s="8">
        <v>636</v>
      </c>
      <c r="F629" s="9">
        <v>4959.12</v>
      </c>
      <c r="G629" s="8">
        <v>70</v>
      </c>
      <c r="H629" s="8">
        <v>140</v>
      </c>
      <c r="I629" s="9">
        <v>3711.54</v>
      </c>
      <c r="J629" s="10">
        <f t="shared" si="18"/>
        <v>0.7484271402990853</v>
      </c>
      <c r="K629" s="8">
        <v>2</v>
      </c>
      <c r="L629" s="9">
        <v>719.21</v>
      </c>
      <c r="M629" s="8">
        <v>3</v>
      </c>
      <c r="N629" s="8">
        <v>53</v>
      </c>
      <c r="O629" s="8">
        <v>140</v>
      </c>
      <c r="P629" s="9">
        <v>3578.99</v>
      </c>
      <c r="Q629" s="10">
        <f t="shared" si="19"/>
        <v>0.72169860781751594</v>
      </c>
      <c r="R629" s="8">
        <v>2</v>
      </c>
      <c r="S629" s="9">
        <v>645.91</v>
      </c>
      <c r="T629" s="8">
        <v>3</v>
      </c>
    </row>
    <row r="630" spans="1:20" x14ac:dyDescent="0.35">
      <c r="A630" t="s">
        <v>1386</v>
      </c>
      <c r="B630" t="s">
        <v>1387</v>
      </c>
      <c r="C630" t="s">
        <v>17</v>
      </c>
      <c r="D630" t="s">
        <v>7920</v>
      </c>
      <c r="E630" s="8">
        <v>311</v>
      </c>
      <c r="F630" s="9">
        <v>1371.15</v>
      </c>
      <c r="G630" s="8">
        <v>73</v>
      </c>
      <c r="H630" s="8">
        <v>246</v>
      </c>
      <c r="I630" s="9">
        <v>1371.15</v>
      </c>
      <c r="J630" s="10">
        <f t="shared" si="18"/>
        <v>1</v>
      </c>
      <c r="K630" s="8">
        <v>0</v>
      </c>
      <c r="L630" s="9">
        <v>475.16</v>
      </c>
      <c r="M630" s="8">
        <v>1</v>
      </c>
      <c r="N630" s="8">
        <v>93</v>
      </c>
      <c r="O630" s="8">
        <v>246</v>
      </c>
      <c r="P630" s="9">
        <v>1371.15</v>
      </c>
      <c r="Q630" s="10">
        <f t="shared" si="19"/>
        <v>1</v>
      </c>
      <c r="R630" s="8">
        <v>0</v>
      </c>
      <c r="S630" s="9">
        <v>528.07000000000005</v>
      </c>
      <c r="T630" s="8">
        <v>1</v>
      </c>
    </row>
    <row r="631" spans="1:20" x14ac:dyDescent="0.35">
      <c r="A631" t="s">
        <v>1388</v>
      </c>
      <c r="B631" t="s">
        <v>1389</v>
      </c>
      <c r="C631" t="s">
        <v>17</v>
      </c>
      <c r="D631" t="s">
        <v>7920</v>
      </c>
      <c r="E631" s="8">
        <v>693</v>
      </c>
      <c r="F631" s="9">
        <v>2109.86</v>
      </c>
      <c r="G631" s="8">
        <v>105</v>
      </c>
      <c r="H631" s="8">
        <v>357</v>
      </c>
      <c r="I631" s="9">
        <v>2109.86</v>
      </c>
      <c r="J631" s="10">
        <f t="shared" si="18"/>
        <v>1</v>
      </c>
      <c r="K631" s="8">
        <v>0</v>
      </c>
      <c r="L631" s="9">
        <v>499.91</v>
      </c>
      <c r="M631" s="8">
        <v>2</v>
      </c>
      <c r="N631" s="8">
        <v>134</v>
      </c>
      <c r="O631" s="8">
        <v>357</v>
      </c>
      <c r="P631" s="9">
        <v>2109.86</v>
      </c>
      <c r="Q631" s="10">
        <f t="shared" si="19"/>
        <v>1</v>
      </c>
      <c r="R631" s="8">
        <v>0</v>
      </c>
      <c r="S631" s="9">
        <v>554.71</v>
      </c>
      <c r="T631" s="8">
        <v>2</v>
      </c>
    </row>
    <row r="632" spans="1:20" x14ac:dyDescent="0.35">
      <c r="A632" t="s">
        <v>1390</v>
      </c>
      <c r="B632" t="s">
        <v>1391</v>
      </c>
      <c r="C632" t="s">
        <v>17</v>
      </c>
      <c r="D632" t="s">
        <v>7921</v>
      </c>
      <c r="E632" s="8">
        <v>776</v>
      </c>
      <c r="F632" s="9">
        <v>2317.9</v>
      </c>
      <c r="G632" s="8">
        <v>120</v>
      </c>
      <c r="H632" s="8">
        <v>363</v>
      </c>
      <c r="I632" s="9">
        <v>2317.9</v>
      </c>
      <c r="J632" s="10">
        <f t="shared" si="18"/>
        <v>1</v>
      </c>
      <c r="K632" s="8">
        <v>0</v>
      </c>
      <c r="L632" s="9">
        <v>430.2</v>
      </c>
      <c r="M632" s="8">
        <v>2</v>
      </c>
      <c r="N632" s="8">
        <v>136</v>
      </c>
      <c r="O632" s="8">
        <v>363</v>
      </c>
      <c r="P632" s="9">
        <v>2317.9</v>
      </c>
      <c r="Q632" s="10">
        <f t="shared" si="19"/>
        <v>1</v>
      </c>
      <c r="R632" s="8">
        <v>0</v>
      </c>
      <c r="S632" s="9">
        <v>458.88</v>
      </c>
      <c r="T632" s="8">
        <v>2</v>
      </c>
    </row>
    <row r="633" spans="1:20" x14ac:dyDescent="0.35">
      <c r="A633" t="s">
        <v>1392</v>
      </c>
      <c r="B633" t="s">
        <v>1393</v>
      </c>
      <c r="C633" t="s">
        <v>17</v>
      </c>
      <c r="D633" t="s">
        <v>7921</v>
      </c>
      <c r="E633" s="8">
        <v>1992</v>
      </c>
      <c r="F633" s="9">
        <v>1631.37</v>
      </c>
      <c r="G633" s="8">
        <v>522</v>
      </c>
      <c r="H633" s="8">
        <v>1322</v>
      </c>
      <c r="I633" s="9">
        <v>1631.37</v>
      </c>
      <c r="J633" s="10">
        <f t="shared" si="18"/>
        <v>1</v>
      </c>
      <c r="K633" s="8">
        <v>0</v>
      </c>
      <c r="L633" s="9">
        <v>610.35</v>
      </c>
      <c r="M633" s="8">
        <v>1</v>
      </c>
      <c r="N633" s="8">
        <v>496</v>
      </c>
      <c r="O633" s="8">
        <v>1322</v>
      </c>
      <c r="P633" s="9">
        <v>1631.37</v>
      </c>
      <c r="Q633" s="10">
        <f t="shared" si="19"/>
        <v>1</v>
      </c>
      <c r="R633" s="8">
        <v>0</v>
      </c>
      <c r="S633" s="9">
        <v>597.57000000000005</v>
      </c>
      <c r="T633" s="8">
        <v>1</v>
      </c>
    </row>
    <row r="634" spans="1:20" x14ac:dyDescent="0.35">
      <c r="A634" t="s">
        <v>1394</v>
      </c>
      <c r="B634" t="s">
        <v>1395</v>
      </c>
      <c r="C634" t="s">
        <v>17</v>
      </c>
      <c r="D634" t="s">
        <v>7921</v>
      </c>
      <c r="E634" s="8">
        <v>1164</v>
      </c>
      <c r="F634" s="9">
        <v>2009.37</v>
      </c>
      <c r="G634" s="8">
        <v>304</v>
      </c>
      <c r="H634" s="8">
        <v>627</v>
      </c>
      <c r="I634" s="9">
        <v>2009.37</v>
      </c>
      <c r="J634" s="10">
        <f t="shared" si="18"/>
        <v>1</v>
      </c>
      <c r="K634" s="8">
        <v>0</v>
      </c>
      <c r="L634" s="9">
        <v>750.45</v>
      </c>
      <c r="M634" s="8">
        <v>1</v>
      </c>
      <c r="N634" s="8">
        <v>235</v>
      </c>
      <c r="O634" s="8">
        <v>627</v>
      </c>
      <c r="P634" s="9">
        <v>2009.37</v>
      </c>
      <c r="Q634" s="10">
        <f t="shared" si="19"/>
        <v>1</v>
      </c>
      <c r="R634" s="8">
        <v>0</v>
      </c>
      <c r="S634" s="9">
        <v>680.02</v>
      </c>
      <c r="T634" s="8">
        <v>1</v>
      </c>
    </row>
    <row r="635" spans="1:20" x14ac:dyDescent="0.35">
      <c r="A635" t="s">
        <v>1396</v>
      </c>
      <c r="B635" t="s">
        <v>1397</v>
      </c>
      <c r="C635" t="s">
        <v>17</v>
      </c>
      <c r="D635" t="s">
        <v>7922</v>
      </c>
      <c r="E635" s="8">
        <v>2094</v>
      </c>
      <c r="F635" s="9">
        <v>4064.1</v>
      </c>
      <c r="G635" s="8">
        <v>272</v>
      </c>
      <c r="H635" s="8">
        <v>558</v>
      </c>
      <c r="I635" s="9">
        <v>4064.1</v>
      </c>
      <c r="J635" s="10">
        <f t="shared" si="18"/>
        <v>1</v>
      </c>
      <c r="K635" s="8">
        <v>0</v>
      </c>
      <c r="L635" s="9">
        <v>489.09</v>
      </c>
      <c r="M635" s="8">
        <v>3</v>
      </c>
      <c r="N635" s="8">
        <v>209</v>
      </c>
      <c r="O635" s="8">
        <v>558</v>
      </c>
      <c r="P635" s="9">
        <v>3487.67</v>
      </c>
      <c r="Q635" s="10">
        <f t="shared" si="19"/>
        <v>0.85816539947343817</v>
      </c>
      <c r="R635" s="8">
        <v>2</v>
      </c>
      <c r="S635" s="9">
        <v>414.17</v>
      </c>
      <c r="T635" s="8">
        <v>3</v>
      </c>
    </row>
    <row r="636" spans="1:20" x14ac:dyDescent="0.35">
      <c r="A636" t="s">
        <v>1398</v>
      </c>
      <c r="B636" t="s">
        <v>1399</v>
      </c>
      <c r="C636" t="s">
        <v>17</v>
      </c>
      <c r="D636" t="s">
        <v>7922</v>
      </c>
      <c r="E636" s="8">
        <v>2640</v>
      </c>
      <c r="F636" s="9">
        <v>8027.62</v>
      </c>
      <c r="G636" s="8">
        <v>174</v>
      </c>
      <c r="H636" s="8">
        <v>356</v>
      </c>
      <c r="I636" s="9">
        <v>7687.05</v>
      </c>
      <c r="J636" s="10">
        <f t="shared" si="18"/>
        <v>0.95757522154760688</v>
      </c>
      <c r="K636" s="8">
        <v>3</v>
      </c>
      <c r="L636" s="9">
        <v>490.02</v>
      </c>
      <c r="M636" s="8">
        <v>7</v>
      </c>
      <c r="N636" s="8">
        <v>133</v>
      </c>
      <c r="O636" s="8">
        <v>356</v>
      </c>
      <c r="P636" s="9">
        <v>7452.91</v>
      </c>
      <c r="Q636" s="10">
        <f t="shared" si="19"/>
        <v>0.92840841993019096</v>
      </c>
      <c r="R636" s="8">
        <v>4</v>
      </c>
      <c r="S636" s="9">
        <v>419.63</v>
      </c>
      <c r="T636" s="8">
        <v>7</v>
      </c>
    </row>
    <row r="637" spans="1:20" x14ac:dyDescent="0.35">
      <c r="A637" t="s">
        <v>1400</v>
      </c>
      <c r="B637" t="s">
        <v>1401</v>
      </c>
      <c r="C637" t="s">
        <v>17</v>
      </c>
      <c r="D637" t="s">
        <v>7920</v>
      </c>
      <c r="E637" s="8">
        <v>8150</v>
      </c>
      <c r="F637" s="9">
        <v>3246.53</v>
      </c>
      <c r="G637" s="8">
        <v>803</v>
      </c>
      <c r="H637" s="8">
        <v>2710</v>
      </c>
      <c r="I637" s="9">
        <v>3246.53</v>
      </c>
      <c r="J637" s="10">
        <f t="shared" si="18"/>
        <v>1</v>
      </c>
      <c r="K637" s="8">
        <v>0</v>
      </c>
      <c r="L637" s="9">
        <v>502.23</v>
      </c>
      <c r="M637" s="8">
        <v>3</v>
      </c>
      <c r="N637" s="8">
        <v>1013</v>
      </c>
      <c r="O637" s="8">
        <v>2710</v>
      </c>
      <c r="P637" s="9">
        <v>3246.53</v>
      </c>
      <c r="Q637" s="10">
        <f t="shared" si="19"/>
        <v>1</v>
      </c>
      <c r="R637" s="8">
        <v>0</v>
      </c>
      <c r="S637" s="9">
        <v>552.17999999999995</v>
      </c>
      <c r="T637" s="8">
        <v>3</v>
      </c>
    </row>
    <row r="638" spans="1:20" x14ac:dyDescent="0.35">
      <c r="A638" t="s">
        <v>1406</v>
      </c>
      <c r="B638" t="s">
        <v>1407</v>
      </c>
      <c r="C638" t="s">
        <v>17</v>
      </c>
      <c r="D638" t="s">
        <v>7920</v>
      </c>
      <c r="E638" s="8">
        <v>2807</v>
      </c>
      <c r="F638" s="9">
        <v>3663.17</v>
      </c>
      <c r="G638" s="8">
        <v>229</v>
      </c>
      <c r="H638" s="8">
        <v>827</v>
      </c>
      <c r="I638" s="9">
        <v>3663.17</v>
      </c>
      <c r="J638" s="10">
        <f t="shared" si="18"/>
        <v>1</v>
      </c>
      <c r="K638" s="8">
        <v>0</v>
      </c>
      <c r="L638" s="9">
        <v>430.31</v>
      </c>
      <c r="M638" s="8">
        <v>3</v>
      </c>
      <c r="N638" s="8">
        <v>309</v>
      </c>
      <c r="O638" s="8">
        <v>827</v>
      </c>
      <c r="P638" s="9">
        <v>3663.17</v>
      </c>
      <c r="Q638" s="10">
        <f t="shared" si="19"/>
        <v>1</v>
      </c>
      <c r="R638" s="8">
        <v>0</v>
      </c>
      <c r="S638" s="9">
        <v>492.95</v>
      </c>
      <c r="T638" s="8">
        <v>3</v>
      </c>
    </row>
    <row r="639" spans="1:20" x14ac:dyDescent="0.35">
      <c r="A639" t="s">
        <v>1408</v>
      </c>
      <c r="B639" t="s">
        <v>1409</v>
      </c>
      <c r="C639" t="s">
        <v>17</v>
      </c>
      <c r="D639" t="s">
        <v>7921</v>
      </c>
      <c r="E639" s="8">
        <v>439</v>
      </c>
      <c r="F639" s="9">
        <v>2128.41</v>
      </c>
      <c r="G639" s="8">
        <v>70</v>
      </c>
      <c r="H639" s="8">
        <v>223</v>
      </c>
      <c r="I639" s="9">
        <v>2128.41</v>
      </c>
      <c r="J639" s="10">
        <f t="shared" si="18"/>
        <v>1</v>
      </c>
      <c r="K639" s="8">
        <v>0</v>
      </c>
      <c r="L639" s="9">
        <v>483.5</v>
      </c>
      <c r="M639" s="8">
        <v>2</v>
      </c>
      <c r="N639" s="8">
        <v>83</v>
      </c>
      <c r="O639" s="8">
        <v>223</v>
      </c>
      <c r="P639" s="9">
        <v>2128.41</v>
      </c>
      <c r="Q639" s="10">
        <f t="shared" si="19"/>
        <v>1</v>
      </c>
      <c r="R639" s="8">
        <v>0</v>
      </c>
      <c r="S639" s="9">
        <v>524.22</v>
      </c>
      <c r="T639" s="8">
        <v>2</v>
      </c>
    </row>
    <row r="640" spans="1:20" x14ac:dyDescent="0.35">
      <c r="A640" t="s">
        <v>1410</v>
      </c>
      <c r="B640" t="s">
        <v>1411</v>
      </c>
      <c r="C640" t="s">
        <v>17</v>
      </c>
      <c r="D640" t="s">
        <v>7921</v>
      </c>
      <c r="E640" s="8">
        <v>700</v>
      </c>
      <c r="F640" s="9">
        <v>2180.61</v>
      </c>
      <c r="G640" s="8">
        <v>126</v>
      </c>
      <c r="H640" s="8">
        <v>346</v>
      </c>
      <c r="I640" s="9">
        <v>2180.61</v>
      </c>
      <c r="J640" s="10">
        <f t="shared" si="18"/>
        <v>1</v>
      </c>
      <c r="K640" s="8">
        <v>0</v>
      </c>
      <c r="L640" s="9">
        <v>487.02</v>
      </c>
      <c r="M640" s="8">
        <v>2</v>
      </c>
      <c r="N640" s="8">
        <v>129</v>
      </c>
      <c r="O640" s="8">
        <v>346</v>
      </c>
      <c r="P640" s="9">
        <v>2180.61</v>
      </c>
      <c r="Q640" s="10">
        <f t="shared" si="19"/>
        <v>1</v>
      </c>
      <c r="R640" s="8">
        <v>0</v>
      </c>
      <c r="S640" s="9">
        <v>492.62</v>
      </c>
      <c r="T640" s="8">
        <v>2</v>
      </c>
    </row>
    <row r="641" spans="1:20" x14ac:dyDescent="0.35">
      <c r="A641" t="s">
        <v>1412</v>
      </c>
      <c r="B641" t="s">
        <v>1413</v>
      </c>
      <c r="C641" t="s">
        <v>17</v>
      </c>
      <c r="D641" t="s">
        <v>7921</v>
      </c>
      <c r="E641" s="8">
        <v>293</v>
      </c>
      <c r="F641" s="9">
        <v>1419.37</v>
      </c>
      <c r="G641" s="8">
        <v>94</v>
      </c>
      <c r="H641" s="8">
        <v>223</v>
      </c>
      <c r="I641" s="9">
        <v>1419.37</v>
      </c>
      <c r="J641" s="10">
        <f t="shared" si="18"/>
        <v>1</v>
      </c>
      <c r="K641" s="8">
        <v>0</v>
      </c>
      <c r="L641" s="9">
        <v>602.55999999999995</v>
      </c>
      <c r="M641" s="8">
        <v>1</v>
      </c>
      <c r="N641" s="8">
        <v>83</v>
      </c>
      <c r="O641" s="8">
        <v>223</v>
      </c>
      <c r="P641" s="9">
        <v>1419.37</v>
      </c>
      <c r="Q641" s="10">
        <f t="shared" si="19"/>
        <v>1</v>
      </c>
      <c r="R641" s="8">
        <v>0</v>
      </c>
      <c r="S641" s="9">
        <v>546.49</v>
      </c>
      <c r="T641" s="8">
        <v>1</v>
      </c>
    </row>
    <row r="642" spans="1:20" x14ac:dyDescent="0.35">
      <c r="A642" t="s">
        <v>1414</v>
      </c>
      <c r="B642" t="s">
        <v>1415</v>
      </c>
      <c r="C642" t="s">
        <v>17</v>
      </c>
      <c r="D642" t="s">
        <v>7922</v>
      </c>
      <c r="E642" s="8">
        <v>1067</v>
      </c>
      <c r="F642" s="9">
        <v>1253.42</v>
      </c>
      <c r="G642" s="8">
        <v>464</v>
      </c>
      <c r="H642" s="8">
        <v>916</v>
      </c>
      <c r="I642" s="9">
        <v>1253.42</v>
      </c>
      <c r="J642" s="10">
        <f t="shared" si="18"/>
        <v>1</v>
      </c>
      <c r="K642" s="8">
        <v>0</v>
      </c>
      <c r="L642" s="9">
        <v>710.99</v>
      </c>
      <c r="M642" s="8">
        <v>1</v>
      </c>
      <c r="N642" s="8">
        <v>341</v>
      </c>
      <c r="O642" s="8">
        <v>916</v>
      </c>
      <c r="P642" s="9">
        <v>1253.42</v>
      </c>
      <c r="Q642" s="10">
        <f t="shared" si="19"/>
        <v>1</v>
      </c>
      <c r="R642" s="8">
        <v>0</v>
      </c>
      <c r="S642" s="9">
        <v>611.54999999999995</v>
      </c>
      <c r="T642" s="8">
        <v>1</v>
      </c>
    </row>
    <row r="643" spans="1:20" x14ac:dyDescent="0.35">
      <c r="A643" t="s">
        <v>1416</v>
      </c>
      <c r="B643" t="s">
        <v>1417</v>
      </c>
      <c r="C643" t="s">
        <v>17</v>
      </c>
      <c r="D643" t="s">
        <v>7922</v>
      </c>
      <c r="E643" s="8">
        <v>168</v>
      </c>
      <c r="F643" s="9">
        <v>530.49</v>
      </c>
      <c r="G643" s="8">
        <v>330</v>
      </c>
      <c r="H643" s="8">
        <v>341</v>
      </c>
      <c r="I643" s="9">
        <v>530.49</v>
      </c>
      <c r="J643" s="10">
        <f t="shared" si="18"/>
        <v>1</v>
      </c>
      <c r="K643" s="8">
        <v>0</v>
      </c>
      <c r="L643" s="9">
        <v>1032.75</v>
      </c>
      <c r="M643" s="8">
        <v>0</v>
      </c>
      <c r="N643" s="8">
        <v>127</v>
      </c>
      <c r="O643" s="8">
        <v>341</v>
      </c>
      <c r="P643" s="9">
        <v>530.49</v>
      </c>
      <c r="Q643" s="10">
        <f t="shared" si="19"/>
        <v>1</v>
      </c>
      <c r="R643" s="8">
        <v>0</v>
      </c>
      <c r="S643" s="9">
        <v>650.04</v>
      </c>
      <c r="T643" s="8">
        <v>0</v>
      </c>
    </row>
    <row r="644" spans="1:20" x14ac:dyDescent="0.35">
      <c r="A644" t="s">
        <v>1418</v>
      </c>
      <c r="B644" t="s">
        <v>1419</v>
      </c>
      <c r="C644" t="s">
        <v>17</v>
      </c>
      <c r="D644" t="s">
        <v>7920</v>
      </c>
      <c r="E644" s="8">
        <v>410</v>
      </c>
      <c r="F644" s="9">
        <v>1268.77</v>
      </c>
      <c r="G644" s="8">
        <v>90</v>
      </c>
      <c r="H644" s="8">
        <v>348</v>
      </c>
      <c r="I644" s="9">
        <v>1268.77</v>
      </c>
      <c r="J644" s="10">
        <f t="shared" si="18"/>
        <v>1</v>
      </c>
      <c r="K644" s="8">
        <v>0</v>
      </c>
      <c r="L644" s="9">
        <v>516.52</v>
      </c>
      <c r="M644" s="8">
        <v>1</v>
      </c>
      <c r="N644" s="8">
        <v>130</v>
      </c>
      <c r="O644" s="8">
        <v>348</v>
      </c>
      <c r="P644" s="9">
        <v>1268.77</v>
      </c>
      <c r="Q644" s="10">
        <f t="shared" si="19"/>
        <v>1</v>
      </c>
      <c r="R644" s="8">
        <v>0</v>
      </c>
      <c r="S644" s="9">
        <v>590.79</v>
      </c>
      <c r="T644" s="8">
        <v>1</v>
      </c>
    </row>
    <row r="645" spans="1:20" x14ac:dyDescent="0.35">
      <c r="A645" t="s">
        <v>1420</v>
      </c>
      <c r="B645" t="s">
        <v>1421</v>
      </c>
      <c r="C645" t="s">
        <v>17</v>
      </c>
      <c r="D645" t="s">
        <v>7921</v>
      </c>
      <c r="E645" s="8">
        <v>1603</v>
      </c>
      <c r="F645" s="9">
        <v>3004.24</v>
      </c>
      <c r="G645" s="8">
        <v>206</v>
      </c>
      <c r="H645" s="8">
        <v>573</v>
      </c>
      <c r="I645" s="9">
        <v>3004.24</v>
      </c>
      <c r="J645" s="10">
        <f t="shared" ref="J645:J708" si="20">IF(F645&gt;0,I645/F645,1)</f>
        <v>1</v>
      </c>
      <c r="K645" s="8">
        <v>0</v>
      </c>
      <c r="L645" s="9">
        <v>451.78</v>
      </c>
      <c r="M645" s="8">
        <v>2</v>
      </c>
      <c r="N645" s="8">
        <v>213</v>
      </c>
      <c r="O645" s="8">
        <v>573</v>
      </c>
      <c r="P645" s="9">
        <v>3004.24</v>
      </c>
      <c r="Q645" s="10">
        <f t="shared" ref="Q645:Q708" si="21">IF(F645&gt;0,P645/F645,1)</f>
        <v>1</v>
      </c>
      <c r="R645" s="8">
        <v>0</v>
      </c>
      <c r="S645" s="9">
        <v>459.66</v>
      </c>
      <c r="T645" s="8">
        <v>2</v>
      </c>
    </row>
    <row r="646" spans="1:20" x14ac:dyDescent="0.35">
      <c r="A646" t="s">
        <v>1422</v>
      </c>
      <c r="B646" t="s">
        <v>1423</v>
      </c>
      <c r="C646" t="s">
        <v>17</v>
      </c>
      <c r="D646" t="s">
        <v>7922</v>
      </c>
      <c r="E646" s="8">
        <v>1</v>
      </c>
      <c r="F646" s="9">
        <v>20.7</v>
      </c>
      <c r="G646" s="8">
        <v>50</v>
      </c>
      <c r="H646" s="8">
        <v>52</v>
      </c>
      <c r="I646" s="9">
        <v>20.7</v>
      </c>
      <c r="J646" s="10">
        <f t="shared" si="20"/>
        <v>1</v>
      </c>
      <c r="K646" s="8">
        <v>0</v>
      </c>
      <c r="L646" s="9">
        <v>1167.22</v>
      </c>
      <c r="M646" s="8">
        <v>0</v>
      </c>
      <c r="N646" s="8">
        <v>20</v>
      </c>
      <c r="O646" s="8">
        <v>52</v>
      </c>
      <c r="P646" s="9">
        <v>20.7</v>
      </c>
      <c r="Q646" s="10">
        <f t="shared" si="21"/>
        <v>1</v>
      </c>
      <c r="R646" s="8">
        <v>0</v>
      </c>
      <c r="S646" s="9">
        <v>794.71</v>
      </c>
      <c r="T646" s="8">
        <v>0</v>
      </c>
    </row>
    <row r="647" spans="1:20" x14ac:dyDescent="0.35">
      <c r="A647" t="s">
        <v>1424</v>
      </c>
      <c r="B647" t="s">
        <v>1425</v>
      </c>
      <c r="C647" t="s">
        <v>17</v>
      </c>
      <c r="D647" t="s">
        <v>7921</v>
      </c>
      <c r="E647" s="8">
        <v>1181</v>
      </c>
      <c r="F647" s="9">
        <v>2772.56</v>
      </c>
      <c r="G647" s="8">
        <v>178</v>
      </c>
      <c r="H647" s="8">
        <v>458</v>
      </c>
      <c r="I647" s="9">
        <v>2772.56</v>
      </c>
      <c r="J647" s="10">
        <f t="shared" si="20"/>
        <v>1</v>
      </c>
      <c r="K647" s="8">
        <v>0</v>
      </c>
      <c r="L647" s="9">
        <v>557.29999999999995</v>
      </c>
      <c r="M647" s="8">
        <v>2</v>
      </c>
      <c r="N647" s="8">
        <v>170</v>
      </c>
      <c r="O647" s="8">
        <v>458</v>
      </c>
      <c r="P647" s="9">
        <v>2772.56</v>
      </c>
      <c r="Q647" s="10">
        <f t="shared" si="21"/>
        <v>1</v>
      </c>
      <c r="R647" s="8">
        <v>0</v>
      </c>
      <c r="S647" s="9">
        <v>546.03</v>
      </c>
      <c r="T647" s="8">
        <v>2</v>
      </c>
    </row>
    <row r="648" spans="1:20" x14ac:dyDescent="0.35">
      <c r="A648" t="s">
        <v>1426</v>
      </c>
      <c r="B648" t="s">
        <v>1427</v>
      </c>
      <c r="C648" t="s">
        <v>17</v>
      </c>
      <c r="D648" t="s">
        <v>7921</v>
      </c>
      <c r="E648" s="8">
        <v>2144</v>
      </c>
      <c r="F648" s="9">
        <v>2343.87</v>
      </c>
      <c r="G648" s="8">
        <v>390</v>
      </c>
      <c r="H648" s="8">
        <v>981</v>
      </c>
      <c r="I648" s="9">
        <v>2343.87</v>
      </c>
      <c r="J648" s="10">
        <f t="shared" si="20"/>
        <v>1</v>
      </c>
      <c r="K648" s="8">
        <v>0</v>
      </c>
      <c r="L648" s="9">
        <v>474.46</v>
      </c>
      <c r="M648" s="8">
        <v>2</v>
      </c>
      <c r="N648" s="8">
        <v>364</v>
      </c>
      <c r="O648" s="8">
        <v>981</v>
      </c>
      <c r="P648" s="9">
        <v>2343.87</v>
      </c>
      <c r="Q648" s="10">
        <f t="shared" si="21"/>
        <v>1</v>
      </c>
      <c r="R648" s="8">
        <v>0</v>
      </c>
      <c r="S648" s="9">
        <v>457.41</v>
      </c>
      <c r="T648" s="8">
        <v>2</v>
      </c>
    </row>
    <row r="649" spans="1:20" x14ac:dyDescent="0.35">
      <c r="A649" t="s">
        <v>1428</v>
      </c>
      <c r="B649" t="s">
        <v>1429</v>
      </c>
      <c r="C649" t="s">
        <v>17</v>
      </c>
      <c r="D649" t="s">
        <v>7922</v>
      </c>
      <c r="E649" s="8">
        <v>189</v>
      </c>
      <c r="F649" s="9">
        <v>895.87</v>
      </c>
      <c r="G649" s="8">
        <v>113</v>
      </c>
      <c r="H649" s="8">
        <v>226</v>
      </c>
      <c r="I649" s="9">
        <v>895.87</v>
      </c>
      <c r="J649" s="10">
        <f t="shared" si="20"/>
        <v>1</v>
      </c>
      <c r="K649" s="8">
        <v>0</v>
      </c>
      <c r="L649" s="9">
        <v>623.14</v>
      </c>
      <c r="M649" s="8">
        <v>0</v>
      </c>
      <c r="N649" s="8">
        <v>84</v>
      </c>
      <c r="O649" s="8">
        <v>226</v>
      </c>
      <c r="P649" s="9">
        <v>895.87</v>
      </c>
      <c r="Q649" s="10">
        <f t="shared" si="21"/>
        <v>1</v>
      </c>
      <c r="R649" s="8">
        <v>0</v>
      </c>
      <c r="S649" s="9">
        <v>537.82000000000005</v>
      </c>
      <c r="T649" s="8">
        <v>0</v>
      </c>
    </row>
    <row r="650" spans="1:20" x14ac:dyDescent="0.35">
      <c r="A650" t="s">
        <v>1430</v>
      </c>
      <c r="B650" t="s">
        <v>1431</v>
      </c>
      <c r="C650" t="s">
        <v>17</v>
      </c>
      <c r="D650" t="s">
        <v>7922</v>
      </c>
      <c r="E650" s="8">
        <v>178</v>
      </c>
      <c r="F650" s="9">
        <v>1297.07</v>
      </c>
      <c r="G650" s="8">
        <v>190</v>
      </c>
      <c r="H650" s="8">
        <v>147</v>
      </c>
      <c r="I650" s="9">
        <v>1297.07</v>
      </c>
      <c r="J650" s="10">
        <f t="shared" si="20"/>
        <v>1</v>
      </c>
      <c r="K650" s="8">
        <v>0</v>
      </c>
      <c r="L650" s="9">
        <v>1133.76</v>
      </c>
      <c r="M650" s="8">
        <v>1</v>
      </c>
      <c r="N650" s="8">
        <v>55</v>
      </c>
      <c r="O650" s="8">
        <v>147</v>
      </c>
      <c r="P650" s="9">
        <v>1297.07</v>
      </c>
      <c r="Q650" s="10">
        <f t="shared" si="21"/>
        <v>1</v>
      </c>
      <c r="R650" s="8">
        <v>0</v>
      </c>
      <c r="S650" s="9">
        <v>547.89</v>
      </c>
      <c r="T650" s="8">
        <v>1</v>
      </c>
    </row>
    <row r="651" spans="1:20" x14ac:dyDescent="0.35">
      <c r="A651" t="s">
        <v>1432</v>
      </c>
      <c r="B651" t="s">
        <v>1433</v>
      </c>
      <c r="C651" t="s">
        <v>17</v>
      </c>
      <c r="D651" t="s">
        <v>7920</v>
      </c>
      <c r="E651" s="8">
        <v>545</v>
      </c>
      <c r="F651" s="9">
        <v>1426.41</v>
      </c>
      <c r="G651" s="8">
        <v>123</v>
      </c>
      <c r="H651" s="8">
        <v>408</v>
      </c>
      <c r="I651" s="9">
        <v>1426.41</v>
      </c>
      <c r="J651" s="10">
        <f t="shared" si="20"/>
        <v>1</v>
      </c>
      <c r="K651" s="8">
        <v>0</v>
      </c>
      <c r="L651" s="9">
        <v>552.11</v>
      </c>
      <c r="M651" s="8">
        <v>1</v>
      </c>
      <c r="N651" s="8">
        <v>151</v>
      </c>
      <c r="O651" s="8">
        <v>408</v>
      </c>
      <c r="P651" s="9">
        <v>1426.41</v>
      </c>
      <c r="Q651" s="10">
        <f t="shared" si="21"/>
        <v>1</v>
      </c>
      <c r="R651" s="8">
        <v>0</v>
      </c>
      <c r="S651" s="9">
        <v>596.08000000000004</v>
      </c>
      <c r="T651" s="8">
        <v>1</v>
      </c>
    </row>
    <row r="652" spans="1:20" x14ac:dyDescent="0.35">
      <c r="A652" t="s">
        <v>1434</v>
      </c>
      <c r="B652" t="s">
        <v>1435</v>
      </c>
      <c r="C652" t="s">
        <v>17</v>
      </c>
      <c r="D652" t="s">
        <v>7921</v>
      </c>
      <c r="E652" s="8">
        <v>766</v>
      </c>
      <c r="F652" s="9">
        <v>1311.35</v>
      </c>
      <c r="G652" s="8">
        <v>208</v>
      </c>
      <c r="H652" s="8">
        <v>624</v>
      </c>
      <c r="I652" s="9">
        <v>1311.35</v>
      </c>
      <c r="J652" s="10">
        <f t="shared" si="20"/>
        <v>1</v>
      </c>
      <c r="K652" s="8">
        <v>0</v>
      </c>
      <c r="L652" s="9">
        <v>516.13</v>
      </c>
      <c r="M652" s="8">
        <v>1</v>
      </c>
      <c r="N652" s="8">
        <v>231</v>
      </c>
      <c r="O652" s="8">
        <v>624</v>
      </c>
      <c r="P652" s="9">
        <v>1311.35</v>
      </c>
      <c r="Q652" s="10">
        <f t="shared" si="21"/>
        <v>1</v>
      </c>
      <c r="R652" s="8">
        <v>0</v>
      </c>
      <c r="S652" s="9">
        <v>539.75</v>
      </c>
      <c r="T652" s="8">
        <v>1</v>
      </c>
    </row>
    <row r="653" spans="1:20" x14ac:dyDescent="0.35">
      <c r="A653" t="s">
        <v>1436</v>
      </c>
      <c r="B653" t="s">
        <v>1437</v>
      </c>
      <c r="C653" t="s">
        <v>17</v>
      </c>
      <c r="D653" t="s">
        <v>7921</v>
      </c>
      <c r="E653" s="8">
        <v>790</v>
      </c>
      <c r="F653" s="9">
        <v>3350.17</v>
      </c>
      <c r="G653" s="8">
        <v>79</v>
      </c>
      <c r="H653" s="8">
        <v>252</v>
      </c>
      <c r="I653" s="9">
        <v>2345.12</v>
      </c>
      <c r="J653" s="10">
        <f t="shared" si="20"/>
        <v>0.70000029849231526</v>
      </c>
      <c r="K653" s="8">
        <v>2</v>
      </c>
      <c r="L653" s="9">
        <v>523.84</v>
      </c>
      <c r="M653" s="8">
        <v>2</v>
      </c>
      <c r="N653" s="8">
        <v>93</v>
      </c>
      <c r="O653" s="8">
        <v>252</v>
      </c>
      <c r="P653" s="9">
        <v>2404.4899999999998</v>
      </c>
      <c r="Q653" s="10">
        <f t="shared" si="21"/>
        <v>0.71772178725258706</v>
      </c>
      <c r="R653" s="8">
        <v>2</v>
      </c>
      <c r="S653" s="9">
        <v>555</v>
      </c>
      <c r="T653" s="8">
        <v>2</v>
      </c>
    </row>
    <row r="654" spans="1:20" x14ac:dyDescent="0.35">
      <c r="A654" t="s">
        <v>1438</v>
      </c>
      <c r="B654" t="s">
        <v>1439</v>
      </c>
      <c r="C654" t="s">
        <v>17</v>
      </c>
      <c r="D654" t="s">
        <v>7921</v>
      </c>
      <c r="E654" s="8">
        <v>2146</v>
      </c>
      <c r="F654" s="9">
        <v>1386.41</v>
      </c>
      <c r="G654" s="8">
        <v>572</v>
      </c>
      <c r="H654" s="8">
        <v>1649</v>
      </c>
      <c r="I654" s="9">
        <v>1386.41</v>
      </c>
      <c r="J654" s="10">
        <f t="shared" si="20"/>
        <v>1</v>
      </c>
      <c r="K654" s="8">
        <v>0</v>
      </c>
      <c r="L654" s="9">
        <v>559.23</v>
      </c>
      <c r="M654" s="8">
        <v>1</v>
      </c>
      <c r="N654" s="8">
        <v>609</v>
      </c>
      <c r="O654" s="8">
        <v>1649</v>
      </c>
      <c r="P654" s="9">
        <v>1386.41</v>
      </c>
      <c r="Q654" s="10">
        <f t="shared" si="21"/>
        <v>1</v>
      </c>
      <c r="R654" s="8">
        <v>0</v>
      </c>
      <c r="S654" s="9">
        <v>573.57000000000005</v>
      </c>
      <c r="T654" s="8">
        <v>1</v>
      </c>
    </row>
    <row r="655" spans="1:20" x14ac:dyDescent="0.35">
      <c r="A655" t="s">
        <v>1440</v>
      </c>
      <c r="B655" t="s">
        <v>1441</v>
      </c>
      <c r="C655" t="s">
        <v>17</v>
      </c>
      <c r="D655" t="s">
        <v>7921</v>
      </c>
      <c r="E655" s="8">
        <v>5176</v>
      </c>
      <c r="F655" s="9">
        <v>1760.54</v>
      </c>
      <c r="G655" s="8">
        <v>1064</v>
      </c>
      <c r="H655" s="8">
        <v>3131</v>
      </c>
      <c r="I655" s="9">
        <v>1760.54</v>
      </c>
      <c r="J655" s="10">
        <f t="shared" si="20"/>
        <v>1</v>
      </c>
      <c r="K655" s="8">
        <v>0</v>
      </c>
      <c r="L655" s="9">
        <v>489.11</v>
      </c>
      <c r="M655" s="8">
        <v>1</v>
      </c>
      <c r="N655" s="8">
        <v>1154</v>
      </c>
      <c r="O655" s="8">
        <v>3131</v>
      </c>
      <c r="P655" s="9">
        <v>1760.54</v>
      </c>
      <c r="Q655" s="10">
        <f t="shared" si="21"/>
        <v>1</v>
      </c>
      <c r="R655" s="8">
        <v>0</v>
      </c>
      <c r="S655" s="9">
        <v>507.48</v>
      </c>
      <c r="T655" s="8">
        <v>1</v>
      </c>
    </row>
    <row r="656" spans="1:20" x14ac:dyDescent="0.35">
      <c r="A656" t="s">
        <v>1442</v>
      </c>
      <c r="B656" t="s">
        <v>1443</v>
      </c>
      <c r="C656" t="s">
        <v>17</v>
      </c>
      <c r="D656" t="s">
        <v>7922</v>
      </c>
      <c r="E656" s="8">
        <v>3922</v>
      </c>
      <c r="F656" s="9">
        <v>1531.91</v>
      </c>
      <c r="G656" s="8">
        <v>1447</v>
      </c>
      <c r="H656" s="8">
        <v>2724</v>
      </c>
      <c r="I656" s="9">
        <v>1531.91</v>
      </c>
      <c r="J656" s="10">
        <f t="shared" si="20"/>
        <v>1</v>
      </c>
      <c r="K656" s="8">
        <v>0</v>
      </c>
      <c r="L656" s="9">
        <v>665.76</v>
      </c>
      <c r="M656" s="8">
        <v>1</v>
      </c>
      <c r="N656" s="8">
        <v>1004</v>
      </c>
      <c r="O656" s="8">
        <v>2724</v>
      </c>
      <c r="P656" s="9">
        <v>1531.91</v>
      </c>
      <c r="Q656" s="10">
        <f t="shared" si="21"/>
        <v>1</v>
      </c>
      <c r="R656" s="8">
        <v>0</v>
      </c>
      <c r="S656" s="9">
        <v>561.70000000000005</v>
      </c>
      <c r="T656" s="8">
        <v>1</v>
      </c>
    </row>
    <row r="657" spans="1:20" x14ac:dyDescent="0.35">
      <c r="A657" t="s">
        <v>1444</v>
      </c>
      <c r="B657" t="s">
        <v>1445</v>
      </c>
      <c r="C657" t="s">
        <v>17</v>
      </c>
      <c r="D657" t="s">
        <v>7921</v>
      </c>
      <c r="E657" s="8">
        <v>714</v>
      </c>
      <c r="F657" s="9">
        <v>2092.8200000000002</v>
      </c>
      <c r="G657" s="8">
        <v>126</v>
      </c>
      <c r="H657" s="8">
        <v>363</v>
      </c>
      <c r="I657" s="9">
        <v>2092.8200000000002</v>
      </c>
      <c r="J657" s="10">
        <f t="shared" si="20"/>
        <v>1</v>
      </c>
      <c r="K657" s="8">
        <v>0</v>
      </c>
      <c r="L657" s="9">
        <v>498.88</v>
      </c>
      <c r="M657" s="8">
        <v>2</v>
      </c>
      <c r="N657" s="8">
        <v>134</v>
      </c>
      <c r="O657" s="8">
        <v>363</v>
      </c>
      <c r="P657" s="9">
        <v>2092.8200000000002</v>
      </c>
      <c r="Q657" s="10">
        <f t="shared" si="21"/>
        <v>1</v>
      </c>
      <c r="R657" s="8">
        <v>0</v>
      </c>
      <c r="S657" s="9">
        <v>511.19</v>
      </c>
      <c r="T657" s="8">
        <v>2</v>
      </c>
    </row>
    <row r="658" spans="1:20" x14ac:dyDescent="0.35">
      <c r="A658" t="s">
        <v>1446</v>
      </c>
      <c r="B658" t="s">
        <v>1447</v>
      </c>
      <c r="C658" t="s">
        <v>17</v>
      </c>
      <c r="D658" t="s">
        <v>7921</v>
      </c>
      <c r="E658" s="8">
        <v>1726</v>
      </c>
      <c r="F658" s="9">
        <v>1541.03</v>
      </c>
      <c r="G658" s="8">
        <v>500</v>
      </c>
      <c r="H658" s="8">
        <v>1191</v>
      </c>
      <c r="I658" s="9">
        <v>1541.03</v>
      </c>
      <c r="J658" s="10">
        <f t="shared" si="20"/>
        <v>1</v>
      </c>
      <c r="K658" s="8">
        <v>0</v>
      </c>
      <c r="L658" s="9">
        <v>701.66</v>
      </c>
      <c r="M658" s="8">
        <v>1</v>
      </c>
      <c r="N658" s="8">
        <v>438</v>
      </c>
      <c r="O658" s="8">
        <v>1191</v>
      </c>
      <c r="P658" s="9">
        <v>1541.03</v>
      </c>
      <c r="Q658" s="10">
        <f t="shared" si="21"/>
        <v>1</v>
      </c>
      <c r="R658" s="8">
        <v>0</v>
      </c>
      <c r="S658" s="9">
        <v>668.44</v>
      </c>
      <c r="T658" s="8">
        <v>1</v>
      </c>
    </row>
    <row r="659" spans="1:20" x14ac:dyDescent="0.35">
      <c r="A659" t="s">
        <v>1448</v>
      </c>
      <c r="B659" t="s">
        <v>1449</v>
      </c>
      <c r="C659" t="s">
        <v>17</v>
      </c>
      <c r="D659" t="s">
        <v>7920</v>
      </c>
      <c r="E659" s="8">
        <v>3427</v>
      </c>
      <c r="F659" s="9">
        <v>2940.36</v>
      </c>
      <c r="G659" s="8">
        <v>344</v>
      </c>
      <c r="H659" s="8">
        <v>1239</v>
      </c>
      <c r="I659" s="9">
        <v>2940.36</v>
      </c>
      <c r="J659" s="10">
        <f t="shared" si="20"/>
        <v>1</v>
      </c>
      <c r="K659" s="8">
        <v>0</v>
      </c>
      <c r="L659" s="9">
        <v>423.25</v>
      </c>
      <c r="M659" s="8">
        <v>2</v>
      </c>
      <c r="N659" s="8">
        <v>456</v>
      </c>
      <c r="O659" s="8">
        <v>1239</v>
      </c>
      <c r="P659" s="9">
        <v>2940.36</v>
      </c>
      <c r="Q659" s="10">
        <f t="shared" si="21"/>
        <v>1</v>
      </c>
      <c r="R659" s="8">
        <v>0</v>
      </c>
      <c r="S659" s="9">
        <v>480.91</v>
      </c>
      <c r="T659" s="8">
        <v>2</v>
      </c>
    </row>
    <row r="660" spans="1:20" x14ac:dyDescent="0.35">
      <c r="A660" t="s">
        <v>1450</v>
      </c>
      <c r="B660" t="s">
        <v>1451</v>
      </c>
      <c r="C660" t="s">
        <v>17</v>
      </c>
      <c r="D660" t="s">
        <v>7922</v>
      </c>
      <c r="E660" s="8">
        <v>3550</v>
      </c>
      <c r="F660" s="9">
        <v>9041.7900000000009</v>
      </c>
      <c r="G660" s="8">
        <v>285</v>
      </c>
      <c r="H660" s="8">
        <v>417</v>
      </c>
      <c r="I660" s="9">
        <v>6968.55</v>
      </c>
      <c r="J660" s="10">
        <f t="shared" si="20"/>
        <v>0.7707046945350422</v>
      </c>
      <c r="K660" s="8">
        <v>4</v>
      </c>
      <c r="L660" s="9">
        <v>695.29</v>
      </c>
      <c r="M660" s="8">
        <v>6</v>
      </c>
      <c r="N660" s="8">
        <v>153</v>
      </c>
      <c r="O660" s="8">
        <v>417</v>
      </c>
      <c r="P660" s="9">
        <v>6178.98</v>
      </c>
      <c r="Q660" s="10">
        <f t="shared" si="21"/>
        <v>0.68338017140411345</v>
      </c>
      <c r="R660" s="8">
        <v>6</v>
      </c>
      <c r="S660" s="9">
        <v>525.47</v>
      </c>
      <c r="T660" s="8">
        <v>5</v>
      </c>
    </row>
    <row r="661" spans="1:20" x14ac:dyDescent="0.35">
      <c r="A661" t="s">
        <v>1452</v>
      </c>
      <c r="B661" t="s">
        <v>1453</v>
      </c>
      <c r="C661" t="s">
        <v>17</v>
      </c>
      <c r="D661" t="s">
        <v>7922</v>
      </c>
      <c r="E661" s="8">
        <v>1453</v>
      </c>
      <c r="F661" s="9">
        <v>3931.3</v>
      </c>
      <c r="G661" s="8">
        <v>205</v>
      </c>
      <c r="H661" s="8">
        <v>393</v>
      </c>
      <c r="I661" s="9">
        <v>3931.3</v>
      </c>
      <c r="J661" s="10">
        <f t="shared" si="20"/>
        <v>1</v>
      </c>
      <c r="K661" s="8">
        <v>0</v>
      </c>
      <c r="L661" s="9">
        <v>577.38</v>
      </c>
      <c r="M661" s="8">
        <v>3</v>
      </c>
      <c r="N661" s="8">
        <v>144</v>
      </c>
      <c r="O661" s="8">
        <v>393</v>
      </c>
      <c r="P661" s="9">
        <v>3931.3</v>
      </c>
      <c r="Q661" s="10">
        <f t="shared" si="21"/>
        <v>1</v>
      </c>
      <c r="R661" s="8">
        <v>0</v>
      </c>
      <c r="S661" s="9">
        <v>478.36</v>
      </c>
      <c r="T661" s="8">
        <v>3</v>
      </c>
    </row>
    <row r="662" spans="1:20" x14ac:dyDescent="0.35">
      <c r="A662" t="s">
        <v>1454</v>
      </c>
      <c r="B662" t="s">
        <v>1455</v>
      </c>
      <c r="C662" t="s">
        <v>17</v>
      </c>
      <c r="D662" t="s">
        <v>7921</v>
      </c>
      <c r="E662" s="8">
        <v>1922</v>
      </c>
      <c r="F662" s="9">
        <v>1669.22</v>
      </c>
      <c r="G662" s="8">
        <v>424</v>
      </c>
      <c r="H662" s="8">
        <v>1218</v>
      </c>
      <c r="I662" s="9">
        <v>1669.22</v>
      </c>
      <c r="J662" s="10">
        <f t="shared" si="20"/>
        <v>1</v>
      </c>
      <c r="K662" s="8">
        <v>0</v>
      </c>
      <c r="L662" s="9">
        <v>468.85</v>
      </c>
      <c r="M662" s="8">
        <v>1</v>
      </c>
      <c r="N662" s="8">
        <v>446</v>
      </c>
      <c r="O662" s="8">
        <v>1218</v>
      </c>
      <c r="P662" s="9">
        <v>1669.22</v>
      </c>
      <c r="Q662" s="10">
        <f t="shared" si="21"/>
        <v>1</v>
      </c>
      <c r="R662" s="8">
        <v>0</v>
      </c>
      <c r="S662" s="9">
        <v>480.83</v>
      </c>
      <c r="T662" s="8">
        <v>1</v>
      </c>
    </row>
    <row r="663" spans="1:20" x14ac:dyDescent="0.35">
      <c r="A663" t="s">
        <v>1456</v>
      </c>
      <c r="B663" t="s">
        <v>1457</v>
      </c>
      <c r="C663" t="s">
        <v>17</v>
      </c>
      <c r="D663" t="s">
        <v>7921</v>
      </c>
      <c r="E663" s="8">
        <v>348</v>
      </c>
      <c r="F663" s="9">
        <v>468.81</v>
      </c>
      <c r="G663" s="8">
        <v>295</v>
      </c>
      <c r="H663" s="8">
        <v>785</v>
      </c>
      <c r="I663" s="9">
        <v>468.81</v>
      </c>
      <c r="J663" s="10">
        <f t="shared" si="20"/>
        <v>1</v>
      </c>
      <c r="K663" s="8">
        <v>0</v>
      </c>
      <c r="L663" s="9">
        <v>655.35</v>
      </c>
      <c r="M663" s="8">
        <v>0</v>
      </c>
      <c r="N663" s="8">
        <v>287</v>
      </c>
      <c r="O663" s="8">
        <v>785</v>
      </c>
      <c r="P663" s="9">
        <v>468.81</v>
      </c>
      <c r="Q663" s="10">
        <f t="shared" si="21"/>
        <v>1</v>
      </c>
      <c r="R663" s="8">
        <v>0</v>
      </c>
      <c r="S663" s="9">
        <v>648.89</v>
      </c>
      <c r="T663" s="8">
        <v>0</v>
      </c>
    </row>
    <row r="664" spans="1:20" x14ac:dyDescent="0.35">
      <c r="A664" t="s">
        <v>1458</v>
      </c>
      <c r="B664" t="s">
        <v>1459</v>
      </c>
      <c r="C664" t="s">
        <v>17</v>
      </c>
      <c r="D664" t="s">
        <v>7921</v>
      </c>
      <c r="E664" s="8">
        <v>1730</v>
      </c>
      <c r="F664" s="9">
        <v>4221.91</v>
      </c>
      <c r="G664" s="8">
        <v>159</v>
      </c>
      <c r="H664" s="8">
        <v>433</v>
      </c>
      <c r="I664" s="9">
        <v>4221.91</v>
      </c>
      <c r="J664" s="10">
        <f t="shared" si="20"/>
        <v>1</v>
      </c>
      <c r="K664" s="8">
        <v>0</v>
      </c>
      <c r="L664" s="9">
        <v>441.32</v>
      </c>
      <c r="M664" s="8">
        <v>4</v>
      </c>
      <c r="N664" s="8">
        <v>159</v>
      </c>
      <c r="O664" s="8">
        <v>433</v>
      </c>
      <c r="P664" s="9">
        <v>4221.91</v>
      </c>
      <c r="Q664" s="10">
        <f t="shared" si="21"/>
        <v>1</v>
      </c>
      <c r="R664" s="8">
        <v>0</v>
      </c>
      <c r="S664" s="9">
        <v>439.85</v>
      </c>
      <c r="T664" s="8">
        <v>4</v>
      </c>
    </row>
    <row r="665" spans="1:20" x14ac:dyDescent="0.35">
      <c r="A665" t="s">
        <v>1460</v>
      </c>
      <c r="B665" t="s">
        <v>1461</v>
      </c>
      <c r="C665" t="s">
        <v>17</v>
      </c>
      <c r="D665" t="s">
        <v>7921</v>
      </c>
      <c r="E665" s="8">
        <v>667</v>
      </c>
      <c r="F665" s="9">
        <v>1376.87</v>
      </c>
      <c r="G665" s="8">
        <v>235</v>
      </c>
      <c r="H665" s="8">
        <v>511</v>
      </c>
      <c r="I665" s="9">
        <v>1376.87</v>
      </c>
      <c r="J665" s="10">
        <f t="shared" si="20"/>
        <v>1</v>
      </c>
      <c r="K665" s="8">
        <v>0</v>
      </c>
      <c r="L665" s="9">
        <v>688.33</v>
      </c>
      <c r="M665" s="8">
        <v>1</v>
      </c>
      <c r="N665" s="8">
        <v>187</v>
      </c>
      <c r="O665" s="8">
        <v>511</v>
      </c>
      <c r="P665" s="9">
        <v>1345.9</v>
      </c>
      <c r="Q665" s="10">
        <f t="shared" si="21"/>
        <v>0.97750695417868072</v>
      </c>
      <c r="R665" s="8">
        <v>1</v>
      </c>
      <c r="S665" s="9">
        <v>630.80999999999995</v>
      </c>
      <c r="T665" s="8">
        <v>1</v>
      </c>
    </row>
    <row r="666" spans="1:20" x14ac:dyDescent="0.35">
      <c r="A666" t="s">
        <v>1464</v>
      </c>
      <c r="B666" t="s">
        <v>1465</v>
      </c>
      <c r="C666" t="s">
        <v>17</v>
      </c>
      <c r="D666" t="s">
        <v>7921</v>
      </c>
      <c r="E666" s="8">
        <v>777</v>
      </c>
      <c r="F666" s="9">
        <v>1673.98</v>
      </c>
      <c r="G666" s="8">
        <v>181</v>
      </c>
      <c r="H666" s="8">
        <v>490</v>
      </c>
      <c r="I666" s="9">
        <v>1673.98</v>
      </c>
      <c r="J666" s="10">
        <f t="shared" si="20"/>
        <v>1</v>
      </c>
      <c r="K666" s="8">
        <v>0</v>
      </c>
      <c r="L666" s="9">
        <v>515.54999999999995</v>
      </c>
      <c r="M666" s="8">
        <v>1</v>
      </c>
      <c r="N666" s="8">
        <v>179</v>
      </c>
      <c r="O666" s="8">
        <v>490</v>
      </c>
      <c r="P666" s="9">
        <v>1673.98</v>
      </c>
      <c r="Q666" s="10">
        <f t="shared" si="21"/>
        <v>1</v>
      </c>
      <c r="R666" s="8">
        <v>0</v>
      </c>
      <c r="S666" s="9">
        <v>512.97</v>
      </c>
      <c r="T666" s="8">
        <v>1</v>
      </c>
    </row>
    <row r="667" spans="1:20" x14ac:dyDescent="0.35">
      <c r="A667" t="s">
        <v>1466</v>
      </c>
      <c r="B667" t="s">
        <v>1467</v>
      </c>
      <c r="C667" t="s">
        <v>17</v>
      </c>
      <c r="D667" t="s">
        <v>7921</v>
      </c>
      <c r="E667" s="8">
        <v>215</v>
      </c>
      <c r="F667" s="9">
        <v>1484.86</v>
      </c>
      <c r="G667" s="8">
        <v>51</v>
      </c>
      <c r="H667" s="8">
        <v>153</v>
      </c>
      <c r="I667" s="9">
        <v>1484.86</v>
      </c>
      <c r="J667" s="10">
        <f t="shared" si="20"/>
        <v>1</v>
      </c>
      <c r="K667" s="8">
        <v>0</v>
      </c>
      <c r="L667" s="9">
        <v>572.02</v>
      </c>
      <c r="M667" s="8">
        <v>1</v>
      </c>
      <c r="N667" s="8">
        <v>56</v>
      </c>
      <c r="O667" s="8">
        <v>153</v>
      </c>
      <c r="P667" s="9">
        <v>1484.86</v>
      </c>
      <c r="Q667" s="10">
        <f t="shared" si="21"/>
        <v>1</v>
      </c>
      <c r="R667" s="8">
        <v>0</v>
      </c>
      <c r="S667" s="9">
        <v>596.88</v>
      </c>
      <c r="T667" s="8">
        <v>1</v>
      </c>
    </row>
    <row r="668" spans="1:20" x14ac:dyDescent="0.35">
      <c r="A668" t="s">
        <v>1468</v>
      </c>
      <c r="B668" t="s">
        <v>1469</v>
      </c>
      <c r="C668" t="s">
        <v>17</v>
      </c>
      <c r="D668" t="s">
        <v>7921</v>
      </c>
      <c r="E668" s="8">
        <v>211</v>
      </c>
      <c r="F668" s="9">
        <v>1012.83</v>
      </c>
      <c r="G668" s="8">
        <v>71</v>
      </c>
      <c r="H668" s="8">
        <v>220</v>
      </c>
      <c r="I668" s="9">
        <v>1012.83</v>
      </c>
      <c r="J668" s="10">
        <f t="shared" si="20"/>
        <v>1</v>
      </c>
      <c r="K668" s="8">
        <v>0</v>
      </c>
      <c r="L668" s="9">
        <v>507.79</v>
      </c>
      <c r="M668" s="8">
        <v>1</v>
      </c>
      <c r="N668" s="8">
        <v>80</v>
      </c>
      <c r="O668" s="8">
        <v>220</v>
      </c>
      <c r="P668" s="9">
        <v>1012.83</v>
      </c>
      <c r="Q668" s="10">
        <f t="shared" si="21"/>
        <v>1</v>
      </c>
      <c r="R668" s="8">
        <v>0</v>
      </c>
      <c r="S668" s="9">
        <v>536.59</v>
      </c>
      <c r="T668" s="8">
        <v>1</v>
      </c>
    </row>
    <row r="669" spans="1:20" x14ac:dyDescent="0.35">
      <c r="A669" t="s">
        <v>1470</v>
      </c>
      <c r="B669" t="s">
        <v>1471</v>
      </c>
      <c r="C669" t="s">
        <v>17</v>
      </c>
      <c r="D669" t="s">
        <v>7922</v>
      </c>
      <c r="E669" s="8">
        <v>598</v>
      </c>
      <c r="F669" s="9">
        <v>722.23</v>
      </c>
      <c r="G669" s="8">
        <v>447</v>
      </c>
      <c r="H669" s="8">
        <v>872</v>
      </c>
      <c r="I669" s="9">
        <v>722.23</v>
      </c>
      <c r="J669" s="10">
        <f t="shared" si="20"/>
        <v>1</v>
      </c>
      <c r="K669" s="8">
        <v>0</v>
      </c>
      <c r="L669" s="9">
        <v>494.51</v>
      </c>
      <c r="M669" s="8">
        <v>0</v>
      </c>
      <c r="N669" s="8">
        <v>318</v>
      </c>
      <c r="O669" s="8">
        <v>872</v>
      </c>
      <c r="P669" s="9">
        <v>722.23</v>
      </c>
      <c r="Q669" s="10">
        <f t="shared" si="21"/>
        <v>1</v>
      </c>
      <c r="R669" s="8">
        <v>0</v>
      </c>
      <c r="S669" s="9">
        <v>400.31</v>
      </c>
      <c r="T669" s="8">
        <v>0</v>
      </c>
    </row>
    <row r="670" spans="1:20" x14ac:dyDescent="0.35">
      <c r="A670" t="s">
        <v>1472</v>
      </c>
      <c r="B670" t="s">
        <v>1473</v>
      </c>
      <c r="C670" t="s">
        <v>17</v>
      </c>
      <c r="D670" t="s">
        <v>7921</v>
      </c>
      <c r="E670" s="8">
        <v>865</v>
      </c>
      <c r="F670" s="9">
        <v>1871.04</v>
      </c>
      <c r="G670" s="8">
        <v>154</v>
      </c>
      <c r="H670" s="8">
        <v>487</v>
      </c>
      <c r="I670" s="9">
        <v>1871.04</v>
      </c>
      <c r="J670" s="10">
        <f t="shared" si="20"/>
        <v>1</v>
      </c>
      <c r="K670" s="8">
        <v>0</v>
      </c>
      <c r="L670" s="9">
        <v>428.96</v>
      </c>
      <c r="M670" s="8">
        <v>1</v>
      </c>
      <c r="N670" s="8">
        <v>178</v>
      </c>
      <c r="O670" s="8">
        <v>487</v>
      </c>
      <c r="P670" s="9">
        <v>1871.04</v>
      </c>
      <c r="Q670" s="10">
        <f t="shared" si="21"/>
        <v>1</v>
      </c>
      <c r="R670" s="8">
        <v>0</v>
      </c>
      <c r="S670" s="9">
        <v>460.11</v>
      </c>
      <c r="T670" s="8">
        <v>1</v>
      </c>
    </row>
    <row r="671" spans="1:20" x14ac:dyDescent="0.35">
      <c r="A671" t="s">
        <v>1474</v>
      </c>
      <c r="B671" t="s">
        <v>1475</v>
      </c>
      <c r="C671" t="s">
        <v>17</v>
      </c>
      <c r="D671" t="s">
        <v>7921</v>
      </c>
      <c r="E671" s="8">
        <v>189</v>
      </c>
      <c r="F671" s="9">
        <v>847.66</v>
      </c>
      <c r="G671" s="8">
        <v>77</v>
      </c>
      <c r="H671" s="8">
        <v>235</v>
      </c>
      <c r="I671" s="9">
        <v>847.66</v>
      </c>
      <c r="J671" s="10">
        <f t="shared" si="20"/>
        <v>1</v>
      </c>
      <c r="K671" s="8">
        <v>0</v>
      </c>
      <c r="L671" s="9">
        <v>442.16</v>
      </c>
      <c r="M671" s="8">
        <v>0</v>
      </c>
      <c r="N671" s="8">
        <v>86</v>
      </c>
      <c r="O671" s="8">
        <v>235</v>
      </c>
      <c r="P671" s="9">
        <v>847.66</v>
      </c>
      <c r="Q671" s="10">
        <f t="shared" si="21"/>
        <v>1</v>
      </c>
      <c r="R671" s="8">
        <v>0</v>
      </c>
      <c r="S671" s="9">
        <v>463.69</v>
      </c>
      <c r="T671" s="8">
        <v>0</v>
      </c>
    </row>
    <row r="672" spans="1:20" x14ac:dyDescent="0.35">
      <c r="A672" t="s">
        <v>1478</v>
      </c>
      <c r="B672" t="s">
        <v>1479</v>
      </c>
      <c r="C672" t="s">
        <v>17</v>
      </c>
      <c r="D672" t="s">
        <v>7920</v>
      </c>
      <c r="E672" s="8">
        <v>6227</v>
      </c>
      <c r="F672" s="9">
        <v>2570.14</v>
      </c>
      <c r="G672" s="8">
        <v>609</v>
      </c>
      <c r="H672" s="8">
        <v>2541</v>
      </c>
      <c r="I672" s="9">
        <v>2570.14</v>
      </c>
      <c r="J672" s="10">
        <f t="shared" si="20"/>
        <v>1</v>
      </c>
      <c r="K672" s="8">
        <v>0</v>
      </c>
      <c r="L672" s="9">
        <v>430.83</v>
      </c>
      <c r="M672" s="8">
        <v>2</v>
      </c>
      <c r="N672" s="8">
        <v>922</v>
      </c>
      <c r="O672" s="8">
        <v>2541</v>
      </c>
      <c r="P672" s="9">
        <v>2570.14</v>
      </c>
      <c r="Q672" s="10">
        <f t="shared" si="21"/>
        <v>1</v>
      </c>
      <c r="R672" s="8">
        <v>0</v>
      </c>
      <c r="S672" s="9">
        <v>508.34</v>
      </c>
      <c r="T672" s="8">
        <v>2</v>
      </c>
    </row>
    <row r="673" spans="1:20" x14ac:dyDescent="0.35">
      <c r="A673" t="s">
        <v>1480</v>
      </c>
      <c r="B673" t="s">
        <v>1481</v>
      </c>
      <c r="C673" t="s">
        <v>17</v>
      </c>
      <c r="D673" t="s">
        <v>7921</v>
      </c>
      <c r="E673" s="8">
        <v>767</v>
      </c>
      <c r="F673" s="9">
        <v>1307.5899999999999</v>
      </c>
      <c r="G673" s="8">
        <v>262</v>
      </c>
      <c r="H673" s="8">
        <v>615</v>
      </c>
      <c r="I673" s="9">
        <v>1307.5899999999999</v>
      </c>
      <c r="J673" s="10">
        <f t="shared" si="20"/>
        <v>1</v>
      </c>
      <c r="K673" s="8">
        <v>0</v>
      </c>
      <c r="L673" s="9">
        <v>648.15</v>
      </c>
      <c r="M673" s="8">
        <v>1</v>
      </c>
      <c r="N673" s="8">
        <v>223</v>
      </c>
      <c r="O673" s="8">
        <v>615</v>
      </c>
      <c r="P673" s="9">
        <v>1307.5899999999999</v>
      </c>
      <c r="Q673" s="10">
        <f t="shared" si="21"/>
        <v>1</v>
      </c>
      <c r="R673" s="8">
        <v>0</v>
      </c>
      <c r="S673" s="9">
        <v>608.25</v>
      </c>
      <c r="T673" s="8">
        <v>1</v>
      </c>
    </row>
    <row r="674" spans="1:20" x14ac:dyDescent="0.35">
      <c r="A674" t="s">
        <v>1482</v>
      </c>
      <c r="B674" t="s">
        <v>1483</v>
      </c>
      <c r="C674" t="s">
        <v>17</v>
      </c>
      <c r="D674" t="s">
        <v>7922</v>
      </c>
      <c r="E674" s="8">
        <v>336</v>
      </c>
      <c r="F674" s="9">
        <v>2088.5700000000002</v>
      </c>
      <c r="G674" s="8">
        <v>114</v>
      </c>
      <c r="H674" s="8">
        <v>169</v>
      </c>
      <c r="I674" s="9">
        <v>2088.5700000000002</v>
      </c>
      <c r="J674" s="10">
        <f t="shared" si="20"/>
        <v>1</v>
      </c>
      <c r="K674" s="8">
        <v>0</v>
      </c>
      <c r="L674" s="9">
        <v>664.8</v>
      </c>
      <c r="M674" s="8">
        <v>2</v>
      </c>
      <c r="N674" s="8">
        <v>62</v>
      </c>
      <c r="O674" s="8">
        <v>169</v>
      </c>
      <c r="P674" s="9">
        <v>1839.93</v>
      </c>
      <c r="Q674" s="10">
        <f t="shared" si="21"/>
        <v>0.88095203895488294</v>
      </c>
      <c r="R674" s="8">
        <v>2</v>
      </c>
      <c r="S674" s="9">
        <v>490.44</v>
      </c>
      <c r="T674" s="8">
        <v>1</v>
      </c>
    </row>
    <row r="675" spans="1:20" x14ac:dyDescent="0.35">
      <c r="A675" t="s">
        <v>1484</v>
      </c>
      <c r="B675" t="s">
        <v>1485</v>
      </c>
      <c r="C675" t="s">
        <v>17</v>
      </c>
      <c r="D675" t="s">
        <v>7922</v>
      </c>
      <c r="E675" s="8">
        <v>4</v>
      </c>
      <c r="F675" s="9">
        <v>73.88</v>
      </c>
      <c r="G675" s="8">
        <v>54</v>
      </c>
      <c r="H675" s="8">
        <v>57</v>
      </c>
      <c r="I675" s="9">
        <v>73.88</v>
      </c>
      <c r="J675" s="10">
        <f t="shared" si="20"/>
        <v>1</v>
      </c>
      <c r="K675" s="8">
        <v>0</v>
      </c>
      <c r="L675" s="9">
        <v>1114.68</v>
      </c>
      <c r="M675" s="8">
        <v>0</v>
      </c>
      <c r="N675" s="8">
        <v>21</v>
      </c>
      <c r="O675" s="8">
        <v>57</v>
      </c>
      <c r="P675" s="9">
        <v>73.88</v>
      </c>
      <c r="Q675" s="10">
        <f t="shared" si="21"/>
        <v>1</v>
      </c>
      <c r="R675" s="8">
        <v>0</v>
      </c>
      <c r="S675" s="9">
        <v>748.97</v>
      </c>
      <c r="T675" s="8">
        <v>0</v>
      </c>
    </row>
    <row r="676" spans="1:20" x14ac:dyDescent="0.35">
      <c r="A676" t="s">
        <v>1486</v>
      </c>
      <c r="B676" t="s">
        <v>1487</v>
      </c>
      <c r="C676" t="s">
        <v>17</v>
      </c>
      <c r="D676" t="s">
        <v>7920</v>
      </c>
      <c r="E676" s="8">
        <v>693</v>
      </c>
      <c r="F676" s="9">
        <v>1613.47</v>
      </c>
      <c r="G676" s="8">
        <v>115</v>
      </c>
      <c r="H676" s="8">
        <v>450</v>
      </c>
      <c r="I676" s="9">
        <v>1613.47</v>
      </c>
      <c r="J676" s="10">
        <f t="shared" si="20"/>
        <v>1</v>
      </c>
      <c r="K676" s="8">
        <v>0</v>
      </c>
      <c r="L676" s="9">
        <v>421.26</v>
      </c>
      <c r="M676" s="8">
        <v>1</v>
      </c>
      <c r="N676" s="8">
        <v>163</v>
      </c>
      <c r="O676" s="8">
        <v>450</v>
      </c>
      <c r="P676" s="9">
        <v>1613.47</v>
      </c>
      <c r="Q676" s="10">
        <f t="shared" si="21"/>
        <v>1</v>
      </c>
      <c r="R676" s="8">
        <v>0</v>
      </c>
      <c r="S676" s="9">
        <v>488.32</v>
      </c>
      <c r="T676" s="8">
        <v>1</v>
      </c>
    </row>
    <row r="677" spans="1:20" x14ac:dyDescent="0.35">
      <c r="A677" t="s">
        <v>1488</v>
      </c>
      <c r="B677" t="s">
        <v>1489</v>
      </c>
      <c r="C677" t="s">
        <v>17</v>
      </c>
      <c r="D677" t="s">
        <v>7921</v>
      </c>
      <c r="E677" s="8">
        <v>661</v>
      </c>
      <c r="F677" s="9">
        <v>1886.43</v>
      </c>
      <c r="G677" s="8">
        <v>120</v>
      </c>
      <c r="H677" s="8">
        <v>367</v>
      </c>
      <c r="I677" s="9">
        <v>1886.43</v>
      </c>
      <c r="J677" s="10">
        <f t="shared" si="20"/>
        <v>1</v>
      </c>
      <c r="K677" s="8">
        <v>0</v>
      </c>
      <c r="L677" s="9">
        <v>479.1</v>
      </c>
      <c r="M677" s="8">
        <v>1</v>
      </c>
      <c r="N677" s="8">
        <v>133</v>
      </c>
      <c r="O677" s="8">
        <v>367</v>
      </c>
      <c r="P677" s="9">
        <v>1886.43</v>
      </c>
      <c r="Q677" s="10">
        <f t="shared" si="21"/>
        <v>1</v>
      </c>
      <c r="R677" s="8">
        <v>0</v>
      </c>
      <c r="S677" s="9">
        <v>501.36</v>
      </c>
      <c r="T677" s="8">
        <v>1</v>
      </c>
    </row>
    <row r="678" spans="1:20" x14ac:dyDescent="0.35">
      <c r="A678" t="s">
        <v>1490</v>
      </c>
      <c r="B678" t="s">
        <v>1491</v>
      </c>
      <c r="C678" t="s">
        <v>17</v>
      </c>
      <c r="D678" t="s">
        <v>7922</v>
      </c>
      <c r="E678" s="8">
        <v>713</v>
      </c>
      <c r="F678" s="9">
        <v>1289.19</v>
      </c>
      <c r="G678" s="8">
        <v>272</v>
      </c>
      <c r="H678" s="8">
        <v>576</v>
      </c>
      <c r="I678" s="9">
        <v>1289.19</v>
      </c>
      <c r="J678" s="10">
        <f t="shared" si="20"/>
        <v>1</v>
      </c>
      <c r="K678" s="8">
        <v>0</v>
      </c>
      <c r="L678" s="9">
        <v>669.8</v>
      </c>
      <c r="M678" s="8">
        <v>1</v>
      </c>
      <c r="N678" s="8">
        <v>208</v>
      </c>
      <c r="O678" s="8">
        <v>576</v>
      </c>
      <c r="P678" s="9">
        <v>1289.19</v>
      </c>
      <c r="Q678" s="10">
        <f t="shared" si="21"/>
        <v>1</v>
      </c>
      <c r="R678" s="8">
        <v>0</v>
      </c>
      <c r="S678" s="9">
        <v>600.36</v>
      </c>
      <c r="T678" s="8">
        <v>1</v>
      </c>
    </row>
    <row r="679" spans="1:20" x14ac:dyDescent="0.35">
      <c r="A679" t="s">
        <v>1492</v>
      </c>
      <c r="B679" t="s">
        <v>1493</v>
      </c>
      <c r="C679" t="s">
        <v>17</v>
      </c>
      <c r="D679" t="s">
        <v>7921</v>
      </c>
      <c r="E679" s="8">
        <v>10066</v>
      </c>
      <c r="F679" s="9">
        <v>9095.59</v>
      </c>
      <c r="G679" s="8">
        <v>457</v>
      </c>
      <c r="H679" s="8">
        <v>1152</v>
      </c>
      <c r="I679" s="9">
        <v>5399.88</v>
      </c>
      <c r="J679" s="10">
        <f t="shared" si="20"/>
        <v>0.59368111359461018</v>
      </c>
      <c r="K679" s="8">
        <v>6</v>
      </c>
      <c r="L679" s="9">
        <v>540.23</v>
      </c>
      <c r="M679" s="8">
        <v>5</v>
      </c>
      <c r="N679" s="8">
        <v>415</v>
      </c>
      <c r="O679" s="8">
        <v>1152</v>
      </c>
      <c r="P679" s="9">
        <v>5361.93</v>
      </c>
      <c r="Q679" s="10">
        <f t="shared" si="21"/>
        <v>0.5895087619384779</v>
      </c>
      <c r="R679" s="8">
        <v>6</v>
      </c>
      <c r="S679" s="9">
        <v>522.20000000000005</v>
      </c>
      <c r="T679" s="8">
        <v>5</v>
      </c>
    </row>
    <row r="680" spans="1:20" x14ac:dyDescent="0.35">
      <c r="A680" t="s">
        <v>1494</v>
      </c>
      <c r="B680" t="s">
        <v>1495</v>
      </c>
      <c r="C680" t="s">
        <v>17</v>
      </c>
      <c r="D680" t="s">
        <v>7920</v>
      </c>
      <c r="E680" s="8">
        <v>2464</v>
      </c>
      <c r="F680" s="9">
        <v>2253.9299999999998</v>
      </c>
      <c r="G680" s="8">
        <v>280</v>
      </c>
      <c r="H680" s="8">
        <v>1136</v>
      </c>
      <c r="I680" s="9">
        <v>2253.9299999999998</v>
      </c>
      <c r="J680" s="10">
        <f t="shared" si="20"/>
        <v>1</v>
      </c>
      <c r="K680" s="8">
        <v>0</v>
      </c>
      <c r="L680" s="9">
        <v>454.07</v>
      </c>
      <c r="M680" s="8">
        <v>2</v>
      </c>
      <c r="N680" s="8">
        <v>408</v>
      </c>
      <c r="O680" s="8">
        <v>1136</v>
      </c>
      <c r="P680" s="9">
        <v>2253.9299999999998</v>
      </c>
      <c r="Q680" s="10">
        <f t="shared" si="21"/>
        <v>1</v>
      </c>
      <c r="R680" s="8">
        <v>0</v>
      </c>
      <c r="S680" s="9">
        <v>524.32000000000005</v>
      </c>
      <c r="T680" s="8">
        <v>2</v>
      </c>
    </row>
    <row r="681" spans="1:20" x14ac:dyDescent="0.35">
      <c r="A681" t="s">
        <v>1496</v>
      </c>
      <c r="B681" t="s">
        <v>1497</v>
      </c>
      <c r="C681" t="s">
        <v>17</v>
      </c>
      <c r="D681" t="s">
        <v>7922</v>
      </c>
      <c r="E681" s="8">
        <v>892</v>
      </c>
      <c r="F681" s="9">
        <v>2913.06</v>
      </c>
      <c r="G681" s="8">
        <v>175</v>
      </c>
      <c r="H681" s="8">
        <v>318</v>
      </c>
      <c r="I681" s="9">
        <v>2723.64</v>
      </c>
      <c r="J681" s="10">
        <f t="shared" si="20"/>
        <v>0.93497559267574304</v>
      </c>
      <c r="K681" s="8">
        <v>1</v>
      </c>
      <c r="L681" s="9">
        <v>573.1</v>
      </c>
      <c r="M681" s="8">
        <v>2</v>
      </c>
      <c r="N681" s="8">
        <v>115</v>
      </c>
      <c r="O681" s="8">
        <v>318</v>
      </c>
      <c r="P681" s="9">
        <v>2527.6999999999998</v>
      </c>
      <c r="Q681" s="10">
        <f t="shared" si="21"/>
        <v>0.86771298909050953</v>
      </c>
      <c r="R681" s="8">
        <v>2</v>
      </c>
      <c r="S681" s="9">
        <v>467.04</v>
      </c>
      <c r="T681" s="8">
        <v>2</v>
      </c>
    </row>
    <row r="682" spans="1:20" x14ac:dyDescent="0.35">
      <c r="A682" t="s">
        <v>1498</v>
      </c>
      <c r="B682" t="s">
        <v>1499</v>
      </c>
      <c r="C682" t="s">
        <v>17</v>
      </c>
      <c r="D682" t="s">
        <v>7922</v>
      </c>
      <c r="E682" s="8">
        <v>1031</v>
      </c>
      <c r="F682" s="9">
        <v>1617.54</v>
      </c>
      <c r="G682" s="8">
        <v>328</v>
      </c>
      <c r="H682" s="8">
        <v>660</v>
      </c>
      <c r="I682" s="9">
        <v>1617.54</v>
      </c>
      <c r="J682" s="10">
        <f t="shared" si="20"/>
        <v>1</v>
      </c>
      <c r="K682" s="8">
        <v>0</v>
      </c>
      <c r="L682" s="9">
        <v>625.76</v>
      </c>
      <c r="M682" s="8">
        <v>1</v>
      </c>
      <c r="N682" s="8">
        <v>237</v>
      </c>
      <c r="O682" s="8">
        <v>660</v>
      </c>
      <c r="P682" s="9">
        <v>1617.54</v>
      </c>
      <c r="Q682" s="10">
        <f t="shared" si="21"/>
        <v>1</v>
      </c>
      <c r="R682" s="8">
        <v>0</v>
      </c>
      <c r="S682" s="9">
        <v>540.1</v>
      </c>
      <c r="T682" s="8">
        <v>1</v>
      </c>
    </row>
    <row r="683" spans="1:20" x14ac:dyDescent="0.35">
      <c r="A683" t="s">
        <v>1500</v>
      </c>
      <c r="B683" t="s">
        <v>1501</v>
      </c>
      <c r="C683" t="s">
        <v>17</v>
      </c>
      <c r="D683" t="s">
        <v>7921</v>
      </c>
      <c r="E683" s="8">
        <v>3036</v>
      </c>
      <c r="F683" s="9">
        <v>1979.77</v>
      </c>
      <c r="G683" s="8">
        <v>482</v>
      </c>
      <c r="H683" s="8">
        <v>1587</v>
      </c>
      <c r="I683" s="9">
        <v>1979.77</v>
      </c>
      <c r="J683" s="10">
        <f t="shared" si="20"/>
        <v>1</v>
      </c>
      <c r="K683" s="8">
        <v>0</v>
      </c>
      <c r="L683" s="9">
        <v>444.58</v>
      </c>
      <c r="M683" s="8">
        <v>2</v>
      </c>
      <c r="N683" s="8">
        <v>569</v>
      </c>
      <c r="O683" s="8">
        <v>1587</v>
      </c>
      <c r="P683" s="9">
        <v>1979.77</v>
      </c>
      <c r="Q683" s="10">
        <f t="shared" si="21"/>
        <v>1</v>
      </c>
      <c r="R683" s="8">
        <v>0</v>
      </c>
      <c r="S683" s="9">
        <v>478.61</v>
      </c>
      <c r="T683" s="8">
        <v>2</v>
      </c>
    </row>
    <row r="684" spans="1:20" x14ac:dyDescent="0.35">
      <c r="A684" t="s">
        <v>1502</v>
      </c>
      <c r="B684" t="s">
        <v>1503</v>
      </c>
      <c r="C684" t="s">
        <v>17</v>
      </c>
      <c r="D684" t="s">
        <v>7922</v>
      </c>
      <c r="E684" s="8">
        <v>272</v>
      </c>
      <c r="F684" s="9">
        <v>207.83</v>
      </c>
      <c r="G684" s="8">
        <v>640</v>
      </c>
      <c r="H684" s="8">
        <v>1355</v>
      </c>
      <c r="I684" s="9">
        <v>207.83</v>
      </c>
      <c r="J684" s="10">
        <f t="shared" si="20"/>
        <v>1</v>
      </c>
      <c r="K684" s="8">
        <v>0</v>
      </c>
      <c r="L684" s="9">
        <v>751.36</v>
      </c>
      <c r="M684" s="8">
        <v>0</v>
      </c>
      <c r="N684" s="8">
        <v>486</v>
      </c>
      <c r="O684" s="8">
        <v>1355</v>
      </c>
      <c r="P684" s="9">
        <v>207.83</v>
      </c>
      <c r="Q684" s="10">
        <f t="shared" si="21"/>
        <v>1</v>
      </c>
      <c r="R684" s="8">
        <v>0</v>
      </c>
      <c r="S684" s="9">
        <v>680.75</v>
      </c>
      <c r="T684" s="8">
        <v>0</v>
      </c>
    </row>
    <row r="685" spans="1:20" x14ac:dyDescent="0.35">
      <c r="A685" t="s">
        <v>1504</v>
      </c>
      <c r="B685" t="s">
        <v>1505</v>
      </c>
      <c r="C685" t="s">
        <v>17</v>
      </c>
      <c r="D685" t="s">
        <v>7921</v>
      </c>
      <c r="E685" s="8">
        <v>92</v>
      </c>
      <c r="F685" s="9">
        <v>1554.47</v>
      </c>
      <c r="G685" s="8">
        <v>21</v>
      </c>
      <c r="H685" s="8">
        <v>62</v>
      </c>
      <c r="I685" s="9">
        <v>1554.47</v>
      </c>
      <c r="J685" s="10">
        <f t="shared" si="20"/>
        <v>1</v>
      </c>
      <c r="K685" s="8">
        <v>0</v>
      </c>
      <c r="L685" s="9">
        <v>478.59</v>
      </c>
      <c r="M685" s="8">
        <v>1</v>
      </c>
      <c r="N685" s="8">
        <v>22</v>
      </c>
      <c r="O685" s="8">
        <v>62</v>
      </c>
      <c r="P685" s="9">
        <v>1554.47</v>
      </c>
      <c r="Q685" s="10">
        <f t="shared" si="21"/>
        <v>1</v>
      </c>
      <c r="R685" s="8">
        <v>0</v>
      </c>
      <c r="S685" s="9">
        <v>488.73</v>
      </c>
      <c r="T685" s="8">
        <v>1</v>
      </c>
    </row>
    <row r="686" spans="1:20" x14ac:dyDescent="0.35">
      <c r="A686" t="s">
        <v>1506</v>
      </c>
      <c r="B686" t="s">
        <v>1507</v>
      </c>
      <c r="C686" t="s">
        <v>17</v>
      </c>
      <c r="D686" t="s">
        <v>7921</v>
      </c>
      <c r="E686" s="8">
        <v>2232</v>
      </c>
      <c r="F686" s="9">
        <v>2798.13</v>
      </c>
      <c r="G686" s="8">
        <v>343</v>
      </c>
      <c r="H686" s="8">
        <v>824</v>
      </c>
      <c r="I686" s="9">
        <v>2798.13</v>
      </c>
      <c r="J686" s="10">
        <f t="shared" si="20"/>
        <v>1</v>
      </c>
      <c r="K686" s="8">
        <v>0</v>
      </c>
      <c r="L686" s="9">
        <v>436.83</v>
      </c>
      <c r="M686" s="8">
        <v>2</v>
      </c>
      <c r="N686" s="8">
        <v>295</v>
      </c>
      <c r="O686" s="8">
        <v>824</v>
      </c>
      <c r="P686" s="9">
        <v>2798.13</v>
      </c>
      <c r="Q686" s="10">
        <f t="shared" si="21"/>
        <v>1</v>
      </c>
      <c r="R686" s="8">
        <v>0</v>
      </c>
      <c r="S686" s="9">
        <v>400.73</v>
      </c>
      <c r="T686" s="8">
        <v>2</v>
      </c>
    </row>
    <row r="687" spans="1:20" x14ac:dyDescent="0.35">
      <c r="A687" t="s">
        <v>1508</v>
      </c>
      <c r="B687" t="s">
        <v>1509</v>
      </c>
      <c r="C687" t="s">
        <v>17</v>
      </c>
      <c r="D687" t="s">
        <v>7921</v>
      </c>
      <c r="E687" s="8">
        <v>316</v>
      </c>
      <c r="F687" s="9">
        <v>1727.4</v>
      </c>
      <c r="G687" s="8">
        <v>61</v>
      </c>
      <c r="H687" s="8">
        <v>189</v>
      </c>
      <c r="I687" s="9">
        <v>1727.4</v>
      </c>
      <c r="J687" s="10">
        <f t="shared" si="20"/>
        <v>1</v>
      </c>
      <c r="K687" s="8">
        <v>0</v>
      </c>
      <c r="L687" s="9">
        <v>536.4</v>
      </c>
      <c r="M687" s="8">
        <v>1</v>
      </c>
      <c r="N687" s="8">
        <v>68</v>
      </c>
      <c r="O687" s="8">
        <v>189</v>
      </c>
      <c r="P687" s="9">
        <v>1727.4</v>
      </c>
      <c r="Q687" s="10">
        <f t="shared" si="21"/>
        <v>1</v>
      </c>
      <c r="R687" s="8">
        <v>0</v>
      </c>
      <c r="S687" s="9">
        <v>556.08000000000004</v>
      </c>
      <c r="T687" s="8">
        <v>1</v>
      </c>
    </row>
    <row r="688" spans="1:20" x14ac:dyDescent="0.35">
      <c r="A688" t="s">
        <v>1510</v>
      </c>
      <c r="B688" t="s">
        <v>1511</v>
      </c>
      <c r="C688" t="s">
        <v>17</v>
      </c>
      <c r="D688" t="s">
        <v>7920</v>
      </c>
      <c r="E688" s="8">
        <v>2363</v>
      </c>
      <c r="F688" s="9">
        <v>3198.61</v>
      </c>
      <c r="G688" s="8">
        <v>221</v>
      </c>
      <c r="H688" s="8">
        <v>762</v>
      </c>
      <c r="I688" s="9">
        <v>3198.61</v>
      </c>
      <c r="J688" s="10">
        <f t="shared" si="20"/>
        <v>1</v>
      </c>
      <c r="K688" s="8">
        <v>0</v>
      </c>
      <c r="L688" s="9">
        <v>457.36</v>
      </c>
      <c r="M688" s="8">
        <v>3</v>
      </c>
      <c r="N688" s="8">
        <v>272</v>
      </c>
      <c r="O688" s="8">
        <v>762</v>
      </c>
      <c r="P688" s="9">
        <v>3198.61</v>
      </c>
      <c r="Q688" s="10">
        <f t="shared" si="21"/>
        <v>1</v>
      </c>
      <c r="R688" s="8">
        <v>0</v>
      </c>
      <c r="S688" s="9">
        <v>499.59</v>
      </c>
      <c r="T688" s="8">
        <v>3</v>
      </c>
    </row>
    <row r="689" spans="1:20" x14ac:dyDescent="0.35">
      <c r="A689" t="s">
        <v>1512</v>
      </c>
      <c r="B689" t="s">
        <v>1513</v>
      </c>
      <c r="C689" t="s">
        <v>17</v>
      </c>
      <c r="D689" t="s">
        <v>7920</v>
      </c>
      <c r="E689" s="8">
        <v>1369</v>
      </c>
      <c r="F689" s="9">
        <v>4139.34</v>
      </c>
      <c r="G689" s="8">
        <v>95</v>
      </c>
      <c r="H689" s="8">
        <v>342</v>
      </c>
      <c r="I689" s="9">
        <v>1983.5</v>
      </c>
      <c r="J689" s="10">
        <f t="shared" si="20"/>
        <v>0.47918267163364209</v>
      </c>
      <c r="K689" s="8">
        <v>2</v>
      </c>
      <c r="L689" s="9">
        <v>429.73</v>
      </c>
      <c r="M689" s="8">
        <v>2</v>
      </c>
      <c r="N689" s="8">
        <v>122</v>
      </c>
      <c r="O689" s="8">
        <v>342</v>
      </c>
      <c r="P689" s="9">
        <v>2065.13</v>
      </c>
      <c r="Q689" s="10">
        <f t="shared" si="21"/>
        <v>0.49890320679142086</v>
      </c>
      <c r="R689" s="8">
        <v>2</v>
      </c>
      <c r="S689" s="9">
        <v>475.99</v>
      </c>
      <c r="T689" s="8">
        <v>2</v>
      </c>
    </row>
    <row r="690" spans="1:20" x14ac:dyDescent="0.35">
      <c r="A690" t="s">
        <v>1514</v>
      </c>
      <c r="B690" t="s">
        <v>1515</v>
      </c>
      <c r="C690" t="s">
        <v>17</v>
      </c>
      <c r="D690" t="s">
        <v>7921</v>
      </c>
      <c r="E690" s="8">
        <v>1804</v>
      </c>
      <c r="F690" s="9">
        <v>1478.94</v>
      </c>
      <c r="G690" s="8">
        <v>444</v>
      </c>
      <c r="H690" s="8">
        <v>1256</v>
      </c>
      <c r="I690" s="9">
        <v>1478.94</v>
      </c>
      <c r="J690" s="10">
        <f t="shared" si="20"/>
        <v>1</v>
      </c>
      <c r="K690" s="8">
        <v>0</v>
      </c>
      <c r="L690" s="9">
        <v>571.05999999999995</v>
      </c>
      <c r="M690" s="8">
        <v>1</v>
      </c>
      <c r="N690" s="8">
        <v>448</v>
      </c>
      <c r="O690" s="8">
        <v>1256</v>
      </c>
      <c r="P690" s="9">
        <v>1478.94</v>
      </c>
      <c r="Q690" s="10">
        <f t="shared" si="21"/>
        <v>1</v>
      </c>
      <c r="R690" s="8">
        <v>0</v>
      </c>
      <c r="S690" s="9">
        <v>573.03</v>
      </c>
      <c r="T690" s="8">
        <v>1</v>
      </c>
    </row>
    <row r="691" spans="1:20" x14ac:dyDescent="0.35">
      <c r="A691" t="s">
        <v>1516</v>
      </c>
      <c r="B691" t="s">
        <v>1517</v>
      </c>
      <c r="C691" t="s">
        <v>17</v>
      </c>
      <c r="D691" t="s">
        <v>7921</v>
      </c>
      <c r="E691" s="8">
        <v>1605</v>
      </c>
      <c r="F691" s="9">
        <v>1937.12</v>
      </c>
      <c r="G691" s="8">
        <v>362</v>
      </c>
      <c r="H691" s="8">
        <v>853</v>
      </c>
      <c r="I691" s="9">
        <v>1937.12</v>
      </c>
      <c r="J691" s="10">
        <f t="shared" si="20"/>
        <v>1</v>
      </c>
      <c r="K691" s="8">
        <v>0</v>
      </c>
      <c r="L691" s="9">
        <v>508.27</v>
      </c>
      <c r="M691" s="8">
        <v>2</v>
      </c>
      <c r="N691" s="8">
        <v>304</v>
      </c>
      <c r="O691" s="8">
        <v>853</v>
      </c>
      <c r="P691" s="9">
        <v>1937.12</v>
      </c>
      <c r="Q691" s="10">
        <f t="shared" si="21"/>
        <v>1</v>
      </c>
      <c r="R691" s="8">
        <v>0</v>
      </c>
      <c r="S691" s="9">
        <v>466.27</v>
      </c>
      <c r="T691" s="8">
        <v>2</v>
      </c>
    </row>
    <row r="692" spans="1:20" x14ac:dyDescent="0.35">
      <c r="A692" t="s">
        <v>1518</v>
      </c>
      <c r="B692" t="s">
        <v>1519</v>
      </c>
      <c r="C692" t="s">
        <v>17</v>
      </c>
      <c r="D692" t="s">
        <v>7922</v>
      </c>
      <c r="E692" s="8">
        <v>1833</v>
      </c>
      <c r="F692" s="9">
        <v>1837.5</v>
      </c>
      <c r="G692" s="8">
        <v>533</v>
      </c>
      <c r="H692" s="8">
        <v>1026</v>
      </c>
      <c r="I692" s="9">
        <v>1837.5</v>
      </c>
      <c r="J692" s="10">
        <f t="shared" si="20"/>
        <v>1</v>
      </c>
      <c r="K692" s="8">
        <v>0</v>
      </c>
      <c r="L692" s="9">
        <v>570.22</v>
      </c>
      <c r="M692" s="8">
        <v>1</v>
      </c>
      <c r="N692" s="8">
        <v>366</v>
      </c>
      <c r="O692" s="8">
        <v>1026</v>
      </c>
      <c r="P692" s="9">
        <v>1837.5</v>
      </c>
      <c r="Q692" s="10">
        <f t="shared" si="21"/>
        <v>1</v>
      </c>
      <c r="R692" s="8">
        <v>0</v>
      </c>
      <c r="S692" s="9">
        <v>469.17</v>
      </c>
      <c r="T692" s="8">
        <v>1</v>
      </c>
    </row>
    <row r="693" spans="1:20" x14ac:dyDescent="0.35">
      <c r="A693" t="s">
        <v>1520</v>
      </c>
      <c r="B693" t="s">
        <v>1521</v>
      </c>
      <c r="C693" t="s">
        <v>17</v>
      </c>
      <c r="D693" t="s">
        <v>7920</v>
      </c>
      <c r="E693" s="8">
        <v>691</v>
      </c>
      <c r="F693" s="9">
        <v>1070.6400000000001</v>
      </c>
      <c r="G693" s="8">
        <v>162</v>
      </c>
      <c r="H693" s="8">
        <v>663</v>
      </c>
      <c r="I693" s="9">
        <v>1070.6400000000001</v>
      </c>
      <c r="J693" s="10">
        <f t="shared" si="20"/>
        <v>1</v>
      </c>
      <c r="K693" s="8">
        <v>0</v>
      </c>
      <c r="L693" s="9">
        <v>412.59</v>
      </c>
      <c r="M693" s="8">
        <v>1</v>
      </c>
      <c r="N693" s="8">
        <v>236</v>
      </c>
      <c r="O693" s="8">
        <v>663</v>
      </c>
      <c r="P693" s="9">
        <v>1070.6400000000001</v>
      </c>
      <c r="Q693" s="10">
        <f t="shared" si="21"/>
        <v>1</v>
      </c>
      <c r="R693" s="8">
        <v>0</v>
      </c>
      <c r="S693" s="9">
        <v>480.45</v>
      </c>
      <c r="T693" s="8">
        <v>1</v>
      </c>
    </row>
    <row r="694" spans="1:20" x14ac:dyDescent="0.35">
      <c r="A694" t="s">
        <v>1524</v>
      </c>
      <c r="B694" t="s">
        <v>1525</v>
      </c>
      <c r="C694" t="s">
        <v>17</v>
      </c>
      <c r="D694" t="s">
        <v>7920</v>
      </c>
      <c r="E694" s="8">
        <v>6177</v>
      </c>
      <c r="F694" s="9">
        <v>2464.54</v>
      </c>
      <c r="G694" s="8">
        <v>653</v>
      </c>
      <c r="H694" s="8">
        <v>2570</v>
      </c>
      <c r="I694" s="9">
        <v>2464.54</v>
      </c>
      <c r="J694" s="10">
        <f t="shared" si="20"/>
        <v>1</v>
      </c>
      <c r="K694" s="8">
        <v>0</v>
      </c>
      <c r="L694" s="9">
        <v>429.16</v>
      </c>
      <c r="M694" s="8">
        <v>2</v>
      </c>
      <c r="N694" s="8">
        <v>912</v>
      </c>
      <c r="O694" s="8">
        <v>2570</v>
      </c>
      <c r="P694" s="9">
        <v>2464.54</v>
      </c>
      <c r="Q694" s="10">
        <f t="shared" si="21"/>
        <v>1</v>
      </c>
      <c r="R694" s="8">
        <v>0</v>
      </c>
      <c r="S694" s="9">
        <v>491.16</v>
      </c>
      <c r="T694" s="8">
        <v>2</v>
      </c>
    </row>
    <row r="695" spans="1:20" x14ac:dyDescent="0.35">
      <c r="A695" t="s">
        <v>1526</v>
      </c>
      <c r="B695" t="s">
        <v>1527</v>
      </c>
      <c r="C695" t="s">
        <v>17</v>
      </c>
      <c r="D695" t="s">
        <v>7922</v>
      </c>
      <c r="E695" s="8">
        <v>1171</v>
      </c>
      <c r="F695" s="9">
        <v>5060.09</v>
      </c>
      <c r="G695" s="8">
        <v>111</v>
      </c>
      <c r="H695" s="8">
        <v>238</v>
      </c>
      <c r="I695" s="9">
        <v>4472.41</v>
      </c>
      <c r="J695" s="10">
        <f t="shared" si="20"/>
        <v>0.88385977324513987</v>
      </c>
      <c r="K695" s="8">
        <v>4</v>
      </c>
      <c r="L695" s="9">
        <v>668.59</v>
      </c>
      <c r="M695" s="8">
        <v>4</v>
      </c>
      <c r="N695" s="8">
        <v>85</v>
      </c>
      <c r="O695" s="8">
        <v>238</v>
      </c>
      <c r="P695" s="9">
        <v>4360.0600000000004</v>
      </c>
      <c r="Q695" s="10">
        <f t="shared" si="21"/>
        <v>0.86165661085079515</v>
      </c>
      <c r="R695" s="8">
        <v>4</v>
      </c>
      <c r="S695" s="9">
        <v>612.41999999999996</v>
      </c>
      <c r="T695" s="8">
        <v>4</v>
      </c>
    </row>
    <row r="696" spans="1:20" x14ac:dyDescent="0.35">
      <c r="A696" t="s">
        <v>1528</v>
      </c>
      <c r="B696" t="s">
        <v>1529</v>
      </c>
      <c r="C696" t="s">
        <v>17</v>
      </c>
      <c r="D696" t="s">
        <v>7922</v>
      </c>
      <c r="E696" s="8">
        <v>1943</v>
      </c>
      <c r="F696" s="9">
        <v>2645.38</v>
      </c>
      <c r="G696" s="8">
        <v>351</v>
      </c>
      <c r="H696" s="8">
        <v>753</v>
      </c>
      <c r="I696" s="9">
        <v>2541.9</v>
      </c>
      <c r="J696" s="10">
        <f t="shared" si="20"/>
        <v>0.96088274652412886</v>
      </c>
      <c r="K696" s="8">
        <v>1</v>
      </c>
      <c r="L696" s="9">
        <v>515.26</v>
      </c>
      <c r="M696" s="8">
        <v>2</v>
      </c>
      <c r="N696" s="8">
        <v>267</v>
      </c>
      <c r="O696" s="8">
        <v>753</v>
      </c>
      <c r="P696" s="9">
        <v>2427.54</v>
      </c>
      <c r="Q696" s="10">
        <f t="shared" si="21"/>
        <v>0.91765266237742782</v>
      </c>
      <c r="R696" s="8">
        <v>1</v>
      </c>
      <c r="S696" s="9">
        <v>502.39</v>
      </c>
      <c r="T696" s="8">
        <v>2</v>
      </c>
    </row>
    <row r="697" spans="1:20" x14ac:dyDescent="0.35">
      <c r="A697" t="s">
        <v>1532</v>
      </c>
      <c r="B697" t="s">
        <v>1533</v>
      </c>
      <c r="C697" t="s">
        <v>17</v>
      </c>
      <c r="D697" t="s">
        <v>7922</v>
      </c>
      <c r="E697" s="8">
        <v>14</v>
      </c>
      <c r="F697" s="9">
        <v>500.99</v>
      </c>
      <c r="G697" s="8">
        <v>14</v>
      </c>
      <c r="H697" s="8">
        <v>29</v>
      </c>
      <c r="I697" s="9">
        <v>500.99</v>
      </c>
      <c r="J697" s="10">
        <f t="shared" si="20"/>
        <v>1</v>
      </c>
      <c r="K697" s="8">
        <v>0</v>
      </c>
      <c r="L697" s="9">
        <v>614.15</v>
      </c>
      <c r="M697" s="8">
        <v>0</v>
      </c>
      <c r="N697" s="8">
        <v>11</v>
      </c>
      <c r="O697" s="8">
        <v>29</v>
      </c>
      <c r="P697" s="9">
        <v>500.99</v>
      </c>
      <c r="Q697" s="10">
        <f t="shared" si="21"/>
        <v>1</v>
      </c>
      <c r="R697" s="8">
        <v>0</v>
      </c>
      <c r="S697" s="9">
        <v>528.27</v>
      </c>
      <c r="T697" s="8">
        <v>0</v>
      </c>
    </row>
    <row r="698" spans="1:20" x14ac:dyDescent="0.35">
      <c r="A698" t="s">
        <v>1534</v>
      </c>
      <c r="B698" t="s">
        <v>1535</v>
      </c>
      <c r="C698" t="s">
        <v>17</v>
      </c>
      <c r="D698" t="s">
        <v>7920</v>
      </c>
      <c r="E698" s="8">
        <v>321</v>
      </c>
      <c r="F698" s="9">
        <v>451.09</v>
      </c>
      <c r="G698" s="8">
        <v>209</v>
      </c>
      <c r="H698" s="8">
        <v>729</v>
      </c>
      <c r="I698" s="9">
        <v>451.09</v>
      </c>
      <c r="J698" s="10">
        <f t="shared" si="20"/>
        <v>1</v>
      </c>
      <c r="K698" s="8">
        <v>0</v>
      </c>
      <c r="L698" s="9">
        <v>477.25</v>
      </c>
      <c r="M698" s="8">
        <v>0</v>
      </c>
      <c r="N698" s="8">
        <v>259</v>
      </c>
      <c r="O698" s="8">
        <v>729</v>
      </c>
      <c r="P698" s="9">
        <v>451.09</v>
      </c>
      <c r="Q698" s="10">
        <f t="shared" si="21"/>
        <v>1</v>
      </c>
      <c r="R698" s="8">
        <v>0</v>
      </c>
      <c r="S698" s="9">
        <v>519.41</v>
      </c>
      <c r="T698" s="8">
        <v>0</v>
      </c>
    </row>
    <row r="699" spans="1:20" x14ac:dyDescent="0.35">
      <c r="A699" t="s">
        <v>1536</v>
      </c>
      <c r="B699" t="s">
        <v>1537</v>
      </c>
      <c r="C699" t="s">
        <v>17</v>
      </c>
      <c r="D699" t="s">
        <v>7921</v>
      </c>
      <c r="E699" s="8">
        <v>1771</v>
      </c>
      <c r="F699" s="9">
        <v>1551.34</v>
      </c>
      <c r="G699" s="8">
        <v>418</v>
      </c>
      <c r="H699" s="8">
        <v>1167</v>
      </c>
      <c r="I699" s="9">
        <v>1551.34</v>
      </c>
      <c r="J699" s="10">
        <f t="shared" si="20"/>
        <v>1</v>
      </c>
      <c r="K699" s="8">
        <v>0</v>
      </c>
      <c r="L699" s="9">
        <v>655.73</v>
      </c>
      <c r="M699" s="8">
        <v>1</v>
      </c>
      <c r="N699" s="8">
        <v>413</v>
      </c>
      <c r="O699" s="8">
        <v>1167</v>
      </c>
      <c r="P699" s="9">
        <v>1551.34</v>
      </c>
      <c r="Q699" s="10">
        <f t="shared" si="21"/>
        <v>1</v>
      </c>
      <c r="R699" s="8">
        <v>0</v>
      </c>
      <c r="S699" s="9">
        <v>652.58000000000004</v>
      </c>
      <c r="T699" s="8">
        <v>1</v>
      </c>
    </row>
    <row r="700" spans="1:20" x14ac:dyDescent="0.35">
      <c r="A700" t="s">
        <v>1538</v>
      </c>
      <c r="B700" t="s">
        <v>1539</v>
      </c>
      <c r="C700" t="s">
        <v>17</v>
      </c>
      <c r="D700" t="s">
        <v>7922</v>
      </c>
      <c r="E700" s="8">
        <v>603</v>
      </c>
      <c r="F700" s="9">
        <v>9813.51</v>
      </c>
      <c r="G700" s="8">
        <v>33</v>
      </c>
      <c r="H700" s="8">
        <v>63</v>
      </c>
      <c r="I700" s="9">
        <v>9536.84</v>
      </c>
      <c r="J700" s="10">
        <f t="shared" si="20"/>
        <v>0.97180723308989336</v>
      </c>
      <c r="K700" s="8">
        <v>1</v>
      </c>
      <c r="L700" s="9">
        <v>414.39</v>
      </c>
      <c r="M700" s="8">
        <v>9</v>
      </c>
      <c r="N700" s="8">
        <v>23</v>
      </c>
      <c r="O700" s="8">
        <v>63</v>
      </c>
      <c r="P700" s="9">
        <v>8446.4500000000007</v>
      </c>
      <c r="Q700" s="10">
        <f t="shared" si="21"/>
        <v>0.86069612197878231</v>
      </c>
      <c r="R700" s="8">
        <v>4</v>
      </c>
      <c r="S700" s="9">
        <v>335.05</v>
      </c>
      <c r="T700" s="8">
        <v>8</v>
      </c>
    </row>
    <row r="701" spans="1:20" x14ac:dyDescent="0.35">
      <c r="A701" t="s">
        <v>1540</v>
      </c>
      <c r="B701" t="s">
        <v>1541</v>
      </c>
      <c r="C701" t="s">
        <v>17</v>
      </c>
      <c r="D701" t="s">
        <v>7921</v>
      </c>
      <c r="E701" s="8">
        <v>1417</v>
      </c>
      <c r="F701" s="9">
        <v>5344.25</v>
      </c>
      <c r="G701" s="8">
        <v>115</v>
      </c>
      <c r="H701" s="8">
        <v>271</v>
      </c>
      <c r="I701" s="9">
        <v>5325.39</v>
      </c>
      <c r="J701" s="10">
        <f t="shared" si="20"/>
        <v>0.99647097347616609</v>
      </c>
      <c r="K701" s="8">
        <v>1</v>
      </c>
      <c r="L701" s="9">
        <v>491.19</v>
      </c>
      <c r="M701" s="8">
        <v>5</v>
      </c>
      <c r="N701" s="8">
        <v>96</v>
      </c>
      <c r="O701" s="8">
        <v>271</v>
      </c>
      <c r="P701" s="9">
        <v>5253.73</v>
      </c>
      <c r="Q701" s="10">
        <f t="shared" si="21"/>
        <v>0.98306216962155579</v>
      </c>
      <c r="R701" s="8">
        <v>1</v>
      </c>
      <c r="S701" s="9">
        <v>442.59</v>
      </c>
      <c r="T701" s="8">
        <v>5</v>
      </c>
    </row>
    <row r="702" spans="1:20" x14ac:dyDescent="0.35">
      <c r="A702" t="s">
        <v>1542</v>
      </c>
      <c r="B702" t="s">
        <v>1543</v>
      </c>
      <c r="C702" t="s">
        <v>17</v>
      </c>
      <c r="D702" t="s">
        <v>7920</v>
      </c>
      <c r="E702" s="8">
        <v>2593</v>
      </c>
      <c r="F702" s="9">
        <v>2312.86</v>
      </c>
      <c r="G702" s="8">
        <v>311</v>
      </c>
      <c r="H702" s="8">
        <v>1144</v>
      </c>
      <c r="I702" s="9">
        <v>2312.86</v>
      </c>
      <c r="J702" s="10">
        <f t="shared" si="20"/>
        <v>1</v>
      </c>
      <c r="K702" s="8">
        <v>0</v>
      </c>
      <c r="L702" s="9">
        <v>419.75</v>
      </c>
      <c r="M702" s="8">
        <v>2</v>
      </c>
      <c r="N702" s="8">
        <v>404</v>
      </c>
      <c r="O702" s="8">
        <v>1144</v>
      </c>
      <c r="P702" s="9">
        <v>2312.86</v>
      </c>
      <c r="Q702" s="10">
        <f t="shared" si="21"/>
        <v>1</v>
      </c>
      <c r="R702" s="8">
        <v>0</v>
      </c>
      <c r="S702" s="9">
        <v>470.05</v>
      </c>
      <c r="T702" s="8">
        <v>2</v>
      </c>
    </row>
    <row r="703" spans="1:20" x14ac:dyDescent="0.35">
      <c r="A703" t="s">
        <v>1544</v>
      </c>
      <c r="B703" t="s">
        <v>1545</v>
      </c>
      <c r="C703" t="s">
        <v>17</v>
      </c>
      <c r="D703" t="s">
        <v>7921</v>
      </c>
      <c r="E703" s="8">
        <v>791</v>
      </c>
      <c r="F703" s="9">
        <v>1013.64</v>
      </c>
      <c r="G703" s="8">
        <v>276</v>
      </c>
      <c r="H703" s="8">
        <v>795</v>
      </c>
      <c r="I703" s="9">
        <v>1013.64</v>
      </c>
      <c r="J703" s="10">
        <f t="shared" si="20"/>
        <v>1</v>
      </c>
      <c r="K703" s="8">
        <v>0</v>
      </c>
      <c r="L703" s="9">
        <v>507.8</v>
      </c>
      <c r="M703" s="8">
        <v>1</v>
      </c>
      <c r="N703" s="8">
        <v>281</v>
      </c>
      <c r="O703" s="8">
        <v>795</v>
      </c>
      <c r="P703" s="9">
        <v>1013.64</v>
      </c>
      <c r="Q703" s="10">
        <f t="shared" si="21"/>
        <v>1</v>
      </c>
      <c r="R703" s="8">
        <v>0</v>
      </c>
      <c r="S703" s="9">
        <v>510.87</v>
      </c>
      <c r="T703" s="8">
        <v>1</v>
      </c>
    </row>
    <row r="704" spans="1:20" x14ac:dyDescent="0.35">
      <c r="A704" t="s">
        <v>1546</v>
      </c>
      <c r="B704" t="s">
        <v>1547</v>
      </c>
      <c r="C704" t="s">
        <v>17</v>
      </c>
      <c r="D704" t="s">
        <v>7921</v>
      </c>
      <c r="E704" s="8">
        <v>2689</v>
      </c>
      <c r="F704" s="9">
        <v>2222.9299999999998</v>
      </c>
      <c r="G704" s="8">
        <v>511</v>
      </c>
      <c r="H704" s="8">
        <v>1230</v>
      </c>
      <c r="I704" s="9">
        <v>2222.9299999999998</v>
      </c>
      <c r="J704" s="10">
        <f t="shared" si="20"/>
        <v>1</v>
      </c>
      <c r="K704" s="8">
        <v>0</v>
      </c>
      <c r="L704" s="9">
        <v>526.11</v>
      </c>
      <c r="M704" s="8">
        <v>2</v>
      </c>
      <c r="N704" s="8">
        <v>433</v>
      </c>
      <c r="O704" s="8">
        <v>1230</v>
      </c>
      <c r="P704" s="9">
        <v>2222.9299999999998</v>
      </c>
      <c r="Q704" s="10">
        <f t="shared" si="21"/>
        <v>1</v>
      </c>
      <c r="R704" s="8">
        <v>0</v>
      </c>
      <c r="S704" s="9">
        <v>487.42</v>
      </c>
      <c r="T704" s="8">
        <v>2</v>
      </c>
    </row>
    <row r="705" spans="1:20" x14ac:dyDescent="0.35">
      <c r="A705" t="s">
        <v>1548</v>
      </c>
      <c r="B705" t="s">
        <v>1549</v>
      </c>
      <c r="C705" t="s">
        <v>17</v>
      </c>
      <c r="D705" t="s">
        <v>7921</v>
      </c>
      <c r="E705" s="8">
        <v>150</v>
      </c>
      <c r="F705" s="9">
        <v>415.86</v>
      </c>
      <c r="G705" s="8">
        <v>111</v>
      </c>
      <c r="H705" s="8">
        <v>367</v>
      </c>
      <c r="I705" s="9">
        <v>415.86</v>
      </c>
      <c r="J705" s="10">
        <f t="shared" si="20"/>
        <v>1</v>
      </c>
      <c r="K705" s="8">
        <v>0</v>
      </c>
      <c r="L705" s="9">
        <v>513.52</v>
      </c>
      <c r="M705" s="8">
        <v>0</v>
      </c>
      <c r="N705" s="8">
        <v>129</v>
      </c>
      <c r="O705" s="8">
        <v>367</v>
      </c>
      <c r="P705" s="9">
        <v>415.86</v>
      </c>
      <c r="Q705" s="10">
        <f t="shared" si="21"/>
        <v>1</v>
      </c>
      <c r="R705" s="8">
        <v>0</v>
      </c>
      <c r="S705" s="9">
        <v>543.46</v>
      </c>
      <c r="T705" s="8">
        <v>0</v>
      </c>
    </row>
    <row r="706" spans="1:20" x14ac:dyDescent="0.35">
      <c r="A706" t="s">
        <v>1550</v>
      </c>
      <c r="B706" t="s">
        <v>1551</v>
      </c>
      <c r="C706" t="s">
        <v>17</v>
      </c>
      <c r="D706" t="s">
        <v>7921</v>
      </c>
      <c r="E706" s="8">
        <v>793</v>
      </c>
      <c r="F706" s="9">
        <v>2318.88</v>
      </c>
      <c r="G706" s="8">
        <v>152</v>
      </c>
      <c r="H706" s="8">
        <v>348</v>
      </c>
      <c r="I706" s="9">
        <v>2318.88</v>
      </c>
      <c r="J706" s="10">
        <f t="shared" si="20"/>
        <v>1</v>
      </c>
      <c r="K706" s="8">
        <v>0</v>
      </c>
      <c r="L706" s="9">
        <v>694.17</v>
      </c>
      <c r="M706" s="8">
        <v>2</v>
      </c>
      <c r="N706" s="8">
        <v>122</v>
      </c>
      <c r="O706" s="8">
        <v>348</v>
      </c>
      <c r="P706" s="9">
        <v>2318.88</v>
      </c>
      <c r="Q706" s="10">
        <f t="shared" si="21"/>
        <v>1</v>
      </c>
      <c r="R706" s="8">
        <v>0</v>
      </c>
      <c r="S706" s="9">
        <v>643.29</v>
      </c>
      <c r="T706" s="8">
        <v>2</v>
      </c>
    </row>
    <row r="707" spans="1:20" x14ac:dyDescent="0.35">
      <c r="A707" t="s">
        <v>1552</v>
      </c>
      <c r="B707" t="s">
        <v>1553</v>
      </c>
      <c r="C707" t="s">
        <v>17</v>
      </c>
      <c r="D707" t="s">
        <v>7921</v>
      </c>
      <c r="E707" s="8">
        <v>1980</v>
      </c>
      <c r="F707" s="9">
        <v>1699.87</v>
      </c>
      <c r="G707" s="8">
        <v>348</v>
      </c>
      <c r="H707" s="8">
        <v>1181</v>
      </c>
      <c r="I707" s="9">
        <v>1699.87</v>
      </c>
      <c r="J707" s="10">
        <f t="shared" si="20"/>
        <v>1</v>
      </c>
      <c r="K707" s="8">
        <v>0</v>
      </c>
      <c r="L707" s="9">
        <v>460.71</v>
      </c>
      <c r="M707" s="8">
        <v>1</v>
      </c>
      <c r="N707" s="8">
        <v>415</v>
      </c>
      <c r="O707" s="8">
        <v>1181</v>
      </c>
      <c r="P707" s="9">
        <v>1699.87</v>
      </c>
      <c r="Q707" s="10">
        <f t="shared" si="21"/>
        <v>1</v>
      </c>
      <c r="R707" s="8">
        <v>0</v>
      </c>
      <c r="S707" s="9">
        <v>495.74</v>
      </c>
      <c r="T707" s="8">
        <v>1</v>
      </c>
    </row>
    <row r="708" spans="1:20" x14ac:dyDescent="0.35">
      <c r="A708" t="s">
        <v>1554</v>
      </c>
      <c r="B708" t="s">
        <v>1555</v>
      </c>
      <c r="C708" t="s">
        <v>17</v>
      </c>
      <c r="D708" t="s">
        <v>7921</v>
      </c>
      <c r="E708" s="8">
        <v>1458</v>
      </c>
      <c r="F708" s="9">
        <v>1801.39</v>
      </c>
      <c r="G708" s="8">
        <v>335</v>
      </c>
      <c r="H708" s="8">
        <v>820</v>
      </c>
      <c r="I708" s="9">
        <v>1801.39</v>
      </c>
      <c r="J708" s="10">
        <f t="shared" si="20"/>
        <v>1</v>
      </c>
      <c r="K708" s="8">
        <v>0</v>
      </c>
      <c r="L708" s="9">
        <v>491.17</v>
      </c>
      <c r="M708" s="8">
        <v>1</v>
      </c>
      <c r="N708" s="8">
        <v>288</v>
      </c>
      <c r="O708" s="8">
        <v>820</v>
      </c>
      <c r="P708" s="9">
        <v>1801.39</v>
      </c>
      <c r="Q708" s="10">
        <f t="shared" si="21"/>
        <v>1</v>
      </c>
      <c r="R708" s="8">
        <v>0</v>
      </c>
      <c r="S708" s="9">
        <v>456.32</v>
      </c>
      <c r="T708" s="8">
        <v>1</v>
      </c>
    </row>
    <row r="709" spans="1:20" x14ac:dyDescent="0.35">
      <c r="A709" t="s">
        <v>1556</v>
      </c>
      <c r="B709" t="s">
        <v>1557</v>
      </c>
      <c r="C709" t="s">
        <v>17</v>
      </c>
      <c r="D709" t="s">
        <v>7921</v>
      </c>
      <c r="E709" s="8">
        <v>454</v>
      </c>
      <c r="F709" s="9">
        <v>3950.65</v>
      </c>
      <c r="G709" s="8">
        <v>39</v>
      </c>
      <c r="H709" s="8">
        <v>117</v>
      </c>
      <c r="I709" s="9">
        <v>3846.23</v>
      </c>
      <c r="J709" s="10">
        <f t="shared" ref="J709:J772" si="22">IF(F709&gt;0,I709/F709,1)</f>
        <v>0.97356890638249405</v>
      </c>
      <c r="K709" s="8">
        <v>1</v>
      </c>
      <c r="L709" s="9">
        <v>427.26</v>
      </c>
      <c r="M709" s="8">
        <v>3</v>
      </c>
      <c r="N709" s="8">
        <v>41</v>
      </c>
      <c r="O709" s="8">
        <v>117</v>
      </c>
      <c r="P709" s="9">
        <v>3872.33</v>
      </c>
      <c r="Q709" s="10">
        <f t="shared" ref="Q709:Q772" si="23">IF(F709&gt;0,P709/F709,1)</f>
        <v>0.98017541417235132</v>
      </c>
      <c r="R709" s="8">
        <v>1</v>
      </c>
      <c r="S709" s="9">
        <v>443.58</v>
      </c>
      <c r="T709" s="8">
        <v>3</v>
      </c>
    </row>
    <row r="710" spans="1:20" x14ac:dyDescent="0.35">
      <c r="A710" t="s">
        <v>1558</v>
      </c>
      <c r="B710" t="s">
        <v>1559</v>
      </c>
      <c r="C710" t="s">
        <v>17</v>
      </c>
      <c r="D710" t="s">
        <v>7922</v>
      </c>
      <c r="E710" s="8">
        <v>62</v>
      </c>
      <c r="F710" s="9">
        <v>191.33</v>
      </c>
      <c r="G710" s="8">
        <v>183</v>
      </c>
      <c r="H710" s="8">
        <v>328</v>
      </c>
      <c r="I710" s="9">
        <v>191.33</v>
      </c>
      <c r="J710" s="10">
        <f t="shared" si="22"/>
        <v>1</v>
      </c>
      <c r="K710" s="8">
        <v>0</v>
      </c>
      <c r="L710" s="9">
        <v>852.95</v>
      </c>
      <c r="M710" s="8">
        <v>0</v>
      </c>
      <c r="N710" s="8">
        <v>115</v>
      </c>
      <c r="O710" s="8">
        <v>328</v>
      </c>
      <c r="P710" s="9">
        <v>191.33</v>
      </c>
      <c r="Q710" s="10">
        <f t="shared" si="23"/>
        <v>1</v>
      </c>
      <c r="R710" s="8">
        <v>0</v>
      </c>
      <c r="S710" s="9">
        <v>727.04</v>
      </c>
      <c r="T710" s="8">
        <v>0</v>
      </c>
    </row>
    <row r="711" spans="1:20" x14ac:dyDescent="0.35">
      <c r="A711" t="s">
        <v>1560</v>
      </c>
      <c r="B711" t="s">
        <v>1561</v>
      </c>
      <c r="C711" t="s">
        <v>17</v>
      </c>
      <c r="D711" t="s">
        <v>7920</v>
      </c>
      <c r="E711" s="8">
        <v>624</v>
      </c>
      <c r="F711" s="9">
        <v>2349.8200000000002</v>
      </c>
      <c r="G711" s="8">
        <v>69</v>
      </c>
      <c r="H711" s="8">
        <v>269</v>
      </c>
      <c r="I711" s="9">
        <v>2349.8200000000002</v>
      </c>
      <c r="J711" s="10">
        <f t="shared" si="22"/>
        <v>1</v>
      </c>
      <c r="K711" s="8">
        <v>0</v>
      </c>
      <c r="L711" s="9">
        <v>472.6</v>
      </c>
      <c r="M711" s="8">
        <v>2</v>
      </c>
      <c r="N711" s="8">
        <v>94</v>
      </c>
      <c r="O711" s="8">
        <v>269</v>
      </c>
      <c r="P711" s="9">
        <v>2349.8200000000002</v>
      </c>
      <c r="Q711" s="10">
        <f t="shared" si="23"/>
        <v>1</v>
      </c>
      <c r="R711" s="8">
        <v>0</v>
      </c>
      <c r="S711" s="9">
        <v>529.09</v>
      </c>
      <c r="T711" s="8">
        <v>2</v>
      </c>
    </row>
    <row r="712" spans="1:20" x14ac:dyDescent="0.35">
      <c r="A712" t="s">
        <v>1562</v>
      </c>
      <c r="B712" t="s">
        <v>1563</v>
      </c>
      <c r="C712" t="s">
        <v>17</v>
      </c>
      <c r="D712" t="s">
        <v>7921</v>
      </c>
      <c r="E712" s="8">
        <v>1137</v>
      </c>
      <c r="F712" s="9">
        <v>1586.49</v>
      </c>
      <c r="G712" s="8">
        <v>282</v>
      </c>
      <c r="H712" s="8">
        <v>723</v>
      </c>
      <c r="I712" s="9">
        <v>1586.49</v>
      </c>
      <c r="J712" s="10">
        <f t="shared" si="22"/>
        <v>1</v>
      </c>
      <c r="K712" s="8">
        <v>0</v>
      </c>
      <c r="L712" s="9">
        <v>534.9</v>
      </c>
      <c r="M712" s="8">
        <v>1</v>
      </c>
      <c r="N712" s="8">
        <v>253</v>
      </c>
      <c r="O712" s="8">
        <v>723</v>
      </c>
      <c r="P712" s="9">
        <v>1586.49</v>
      </c>
      <c r="Q712" s="10">
        <f t="shared" si="23"/>
        <v>1</v>
      </c>
      <c r="R712" s="8">
        <v>0</v>
      </c>
      <c r="S712" s="9">
        <v>510.62</v>
      </c>
      <c r="T712" s="8">
        <v>1</v>
      </c>
    </row>
    <row r="713" spans="1:20" x14ac:dyDescent="0.35">
      <c r="A713" t="s">
        <v>1564</v>
      </c>
      <c r="B713" t="s">
        <v>1565</v>
      </c>
      <c r="C713" t="s">
        <v>17</v>
      </c>
      <c r="D713" t="s">
        <v>7921</v>
      </c>
      <c r="E713" s="8">
        <v>330</v>
      </c>
      <c r="F713" s="9">
        <v>833.11</v>
      </c>
      <c r="G713" s="8">
        <v>142</v>
      </c>
      <c r="H713" s="8">
        <v>400</v>
      </c>
      <c r="I713" s="9">
        <v>833.11</v>
      </c>
      <c r="J713" s="10">
        <f t="shared" si="22"/>
        <v>1</v>
      </c>
      <c r="K713" s="8">
        <v>0</v>
      </c>
      <c r="L713" s="9">
        <v>409.83</v>
      </c>
      <c r="M713" s="8">
        <v>0</v>
      </c>
      <c r="N713" s="8">
        <v>140</v>
      </c>
      <c r="O713" s="8">
        <v>400</v>
      </c>
      <c r="P713" s="9">
        <v>833.11</v>
      </c>
      <c r="Q713" s="10">
        <f t="shared" si="23"/>
        <v>1</v>
      </c>
      <c r="R713" s="8">
        <v>0</v>
      </c>
      <c r="S713" s="9">
        <v>406.8</v>
      </c>
      <c r="T713" s="8">
        <v>0</v>
      </c>
    </row>
    <row r="714" spans="1:20" x14ac:dyDescent="0.35">
      <c r="A714" t="s">
        <v>1566</v>
      </c>
      <c r="B714" t="s">
        <v>1567</v>
      </c>
      <c r="C714" t="s">
        <v>17</v>
      </c>
      <c r="D714" t="s">
        <v>7921</v>
      </c>
      <c r="E714" s="8">
        <v>1731</v>
      </c>
      <c r="F714" s="9">
        <v>2897.75</v>
      </c>
      <c r="G714" s="8">
        <v>202</v>
      </c>
      <c r="H714" s="8">
        <v>602</v>
      </c>
      <c r="I714" s="9">
        <v>2897.75</v>
      </c>
      <c r="J714" s="10">
        <f t="shared" si="22"/>
        <v>1</v>
      </c>
      <c r="K714" s="8">
        <v>0</v>
      </c>
      <c r="L714" s="9">
        <v>442.34</v>
      </c>
      <c r="M714" s="8">
        <v>2</v>
      </c>
      <c r="N714" s="8">
        <v>210</v>
      </c>
      <c r="O714" s="8">
        <v>602</v>
      </c>
      <c r="P714" s="9">
        <v>2897.75</v>
      </c>
      <c r="Q714" s="10">
        <f t="shared" si="23"/>
        <v>1</v>
      </c>
      <c r="R714" s="8">
        <v>0</v>
      </c>
      <c r="S714" s="9">
        <v>450.38</v>
      </c>
      <c r="T714" s="8">
        <v>2</v>
      </c>
    </row>
    <row r="715" spans="1:20" x14ac:dyDescent="0.35">
      <c r="A715" t="s">
        <v>1568</v>
      </c>
      <c r="B715" t="s">
        <v>1569</v>
      </c>
      <c r="C715" t="s">
        <v>17</v>
      </c>
      <c r="D715" t="s">
        <v>7921</v>
      </c>
      <c r="E715" s="8">
        <v>351</v>
      </c>
      <c r="F715" s="9">
        <v>947.36</v>
      </c>
      <c r="G715" s="8">
        <v>145</v>
      </c>
      <c r="H715" s="8">
        <v>373</v>
      </c>
      <c r="I715" s="9">
        <v>947.36</v>
      </c>
      <c r="J715" s="10">
        <f t="shared" si="22"/>
        <v>1</v>
      </c>
      <c r="K715" s="8">
        <v>0</v>
      </c>
      <c r="L715" s="9">
        <v>741.26</v>
      </c>
      <c r="M715" s="8">
        <v>1</v>
      </c>
      <c r="N715" s="8">
        <v>130</v>
      </c>
      <c r="O715" s="8">
        <v>373</v>
      </c>
      <c r="P715" s="9">
        <v>947.36</v>
      </c>
      <c r="Q715" s="10">
        <f t="shared" si="23"/>
        <v>1</v>
      </c>
      <c r="R715" s="8">
        <v>0</v>
      </c>
      <c r="S715" s="9">
        <v>716.97</v>
      </c>
      <c r="T715" s="8">
        <v>1</v>
      </c>
    </row>
    <row r="716" spans="1:20" x14ac:dyDescent="0.35">
      <c r="A716" t="s">
        <v>1570</v>
      </c>
      <c r="B716" t="s">
        <v>1571</v>
      </c>
      <c r="C716" t="s">
        <v>17</v>
      </c>
      <c r="D716" t="s">
        <v>7922</v>
      </c>
      <c r="E716" s="8">
        <v>178</v>
      </c>
      <c r="F716" s="9">
        <v>974.35</v>
      </c>
      <c r="G716" s="8">
        <v>184</v>
      </c>
      <c r="H716" s="8">
        <v>184</v>
      </c>
      <c r="I716" s="9">
        <v>974.35</v>
      </c>
      <c r="J716" s="10">
        <f t="shared" si="22"/>
        <v>1</v>
      </c>
      <c r="K716" s="8">
        <v>0</v>
      </c>
      <c r="L716" s="9">
        <v>1016.57</v>
      </c>
      <c r="M716" s="8">
        <v>1</v>
      </c>
      <c r="N716" s="8">
        <v>64</v>
      </c>
      <c r="O716" s="8">
        <v>184</v>
      </c>
      <c r="P716" s="9">
        <v>974.35</v>
      </c>
      <c r="Q716" s="10">
        <f t="shared" si="23"/>
        <v>1</v>
      </c>
      <c r="R716" s="8">
        <v>0</v>
      </c>
      <c r="S716" s="9">
        <v>622.45000000000005</v>
      </c>
      <c r="T716" s="8">
        <v>1</v>
      </c>
    </row>
    <row r="717" spans="1:20" x14ac:dyDescent="0.35">
      <c r="A717" t="s">
        <v>1572</v>
      </c>
      <c r="B717" t="s">
        <v>1573</v>
      </c>
      <c r="C717" t="s">
        <v>17</v>
      </c>
      <c r="D717" t="s">
        <v>7921</v>
      </c>
      <c r="E717" s="8">
        <v>6842</v>
      </c>
      <c r="F717" s="9">
        <v>2836.95</v>
      </c>
      <c r="G717" s="8">
        <v>773</v>
      </c>
      <c r="H717" s="8">
        <v>2413</v>
      </c>
      <c r="I717" s="9">
        <v>2836.95</v>
      </c>
      <c r="J717" s="10">
        <f t="shared" si="22"/>
        <v>1</v>
      </c>
      <c r="K717" s="8">
        <v>0</v>
      </c>
      <c r="L717" s="9">
        <v>455.17</v>
      </c>
      <c r="M717" s="8">
        <v>2</v>
      </c>
      <c r="N717" s="8">
        <v>836</v>
      </c>
      <c r="O717" s="8">
        <v>2413</v>
      </c>
      <c r="P717" s="9">
        <v>2836.95</v>
      </c>
      <c r="Q717" s="10">
        <f t="shared" si="23"/>
        <v>1</v>
      </c>
      <c r="R717" s="8">
        <v>0</v>
      </c>
      <c r="S717" s="9">
        <v>470.85</v>
      </c>
      <c r="T717" s="8">
        <v>2</v>
      </c>
    </row>
    <row r="718" spans="1:20" x14ac:dyDescent="0.35">
      <c r="A718" t="s">
        <v>1574</v>
      </c>
      <c r="B718" t="s">
        <v>1575</v>
      </c>
      <c r="C718" t="s">
        <v>17</v>
      </c>
      <c r="D718" t="s">
        <v>7921</v>
      </c>
      <c r="E718" s="8">
        <v>117</v>
      </c>
      <c r="F718" s="9">
        <v>336.55</v>
      </c>
      <c r="G718" s="8">
        <v>140</v>
      </c>
      <c r="H718" s="8">
        <v>348</v>
      </c>
      <c r="I718" s="9">
        <v>336.55</v>
      </c>
      <c r="J718" s="10">
        <f t="shared" si="22"/>
        <v>1</v>
      </c>
      <c r="K718" s="8">
        <v>0</v>
      </c>
      <c r="L718" s="9">
        <v>662.82</v>
      </c>
      <c r="M718" s="8">
        <v>0</v>
      </c>
      <c r="N718" s="8">
        <v>121</v>
      </c>
      <c r="O718" s="8">
        <v>348</v>
      </c>
      <c r="P718" s="9">
        <v>336.55</v>
      </c>
      <c r="Q718" s="10">
        <f t="shared" si="23"/>
        <v>1</v>
      </c>
      <c r="R718" s="8">
        <v>0</v>
      </c>
      <c r="S718" s="9">
        <v>630.03</v>
      </c>
      <c r="T718" s="8">
        <v>0</v>
      </c>
    </row>
    <row r="719" spans="1:20" x14ac:dyDescent="0.35">
      <c r="A719" t="s">
        <v>1576</v>
      </c>
      <c r="B719" t="s">
        <v>1577</v>
      </c>
      <c r="C719" t="s">
        <v>17</v>
      </c>
      <c r="D719" t="s">
        <v>7922</v>
      </c>
      <c r="E719" s="8">
        <v>2438</v>
      </c>
      <c r="F719" s="9">
        <v>6565.3</v>
      </c>
      <c r="G719" s="8">
        <v>246</v>
      </c>
      <c r="H719" s="8">
        <v>372</v>
      </c>
      <c r="I719" s="9">
        <v>5956.7</v>
      </c>
      <c r="J719" s="10">
        <f t="shared" si="22"/>
        <v>0.90730050416584151</v>
      </c>
      <c r="K719" s="8">
        <v>3</v>
      </c>
      <c r="L719" s="9">
        <v>681.94</v>
      </c>
      <c r="M719" s="8">
        <v>6</v>
      </c>
      <c r="N719" s="8">
        <v>129</v>
      </c>
      <c r="O719" s="8">
        <v>372</v>
      </c>
      <c r="P719" s="9">
        <v>4639.87</v>
      </c>
      <c r="Q719" s="10">
        <f t="shared" si="23"/>
        <v>0.70672627298067103</v>
      </c>
      <c r="R719" s="8">
        <v>6</v>
      </c>
      <c r="S719" s="9">
        <v>532.29</v>
      </c>
      <c r="T719" s="8">
        <v>4</v>
      </c>
    </row>
    <row r="720" spans="1:20" x14ac:dyDescent="0.35">
      <c r="A720" t="s">
        <v>1578</v>
      </c>
      <c r="B720" t="s">
        <v>1579</v>
      </c>
      <c r="C720" t="s">
        <v>17</v>
      </c>
      <c r="D720" t="s">
        <v>7922</v>
      </c>
      <c r="E720" s="8">
        <v>1311</v>
      </c>
      <c r="F720" s="9">
        <v>1495.36</v>
      </c>
      <c r="G720" s="8">
        <v>451</v>
      </c>
      <c r="H720" s="8">
        <v>877</v>
      </c>
      <c r="I720" s="9">
        <v>1495.36</v>
      </c>
      <c r="J720" s="10">
        <f t="shared" si="22"/>
        <v>1</v>
      </c>
      <c r="K720" s="8">
        <v>0</v>
      </c>
      <c r="L720" s="9">
        <v>616.99</v>
      </c>
      <c r="M720" s="8">
        <v>1</v>
      </c>
      <c r="N720" s="8">
        <v>304</v>
      </c>
      <c r="O720" s="8">
        <v>877</v>
      </c>
      <c r="P720" s="9">
        <v>1495.36</v>
      </c>
      <c r="Q720" s="10">
        <f t="shared" si="23"/>
        <v>1</v>
      </c>
      <c r="R720" s="8">
        <v>0</v>
      </c>
      <c r="S720" s="9">
        <v>516.39</v>
      </c>
      <c r="T720" s="8">
        <v>1</v>
      </c>
    </row>
    <row r="721" spans="1:20" x14ac:dyDescent="0.35">
      <c r="A721" t="s">
        <v>1580</v>
      </c>
      <c r="B721" t="s">
        <v>1581</v>
      </c>
      <c r="C721" t="s">
        <v>17</v>
      </c>
      <c r="D721" t="s">
        <v>7922</v>
      </c>
      <c r="E721" s="8">
        <v>652</v>
      </c>
      <c r="F721" s="9">
        <v>1284.8599999999999</v>
      </c>
      <c r="G721" s="8">
        <v>255</v>
      </c>
      <c r="H721" s="8">
        <v>508</v>
      </c>
      <c r="I721" s="9">
        <v>1284.8599999999999</v>
      </c>
      <c r="J721" s="10">
        <f t="shared" si="22"/>
        <v>1</v>
      </c>
      <c r="K721" s="8">
        <v>0</v>
      </c>
      <c r="L721" s="9">
        <v>696.94</v>
      </c>
      <c r="M721" s="8">
        <v>1</v>
      </c>
      <c r="N721" s="8">
        <v>176</v>
      </c>
      <c r="O721" s="8">
        <v>508</v>
      </c>
      <c r="P721" s="9">
        <v>1284.8599999999999</v>
      </c>
      <c r="Q721" s="10">
        <f t="shared" si="23"/>
        <v>1</v>
      </c>
      <c r="R721" s="8">
        <v>0</v>
      </c>
      <c r="S721" s="9">
        <v>602.35</v>
      </c>
      <c r="T721" s="8">
        <v>1</v>
      </c>
    </row>
    <row r="722" spans="1:20" x14ac:dyDescent="0.35">
      <c r="A722" t="s">
        <v>1582</v>
      </c>
      <c r="B722" t="s">
        <v>1583</v>
      </c>
      <c r="C722" t="s">
        <v>17</v>
      </c>
      <c r="D722" t="s">
        <v>7921</v>
      </c>
      <c r="E722" s="8">
        <v>423</v>
      </c>
      <c r="F722" s="9">
        <v>1426.77</v>
      </c>
      <c r="G722" s="8">
        <v>90</v>
      </c>
      <c r="H722" s="8">
        <v>297</v>
      </c>
      <c r="I722" s="9">
        <v>1426.77</v>
      </c>
      <c r="J722" s="10">
        <f t="shared" si="22"/>
        <v>1</v>
      </c>
      <c r="K722" s="8">
        <v>0</v>
      </c>
      <c r="L722" s="9">
        <v>429.13</v>
      </c>
      <c r="M722" s="8">
        <v>1</v>
      </c>
      <c r="N722" s="8">
        <v>103</v>
      </c>
      <c r="O722" s="8">
        <v>297</v>
      </c>
      <c r="P722" s="9">
        <v>1426.77</v>
      </c>
      <c r="Q722" s="10">
        <f t="shared" si="23"/>
        <v>1</v>
      </c>
      <c r="R722" s="8">
        <v>0</v>
      </c>
      <c r="S722" s="9">
        <v>455.44</v>
      </c>
      <c r="T722" s="8">
        <v>1</v>
      </c>
    </row>
    <row r="723" spans="1:20" x14ac:dyDescent="0.35">
      <c r="A723" t="s">
        <v>1584</v>
      </c>
      <c r="B723" t="s">
        <v>1585</v>
      </c>
      <c r="C723" t="s">
        <v>17</v>
      </c>
      <c r="D723" t="s">
        <v>7922</v>
      </c>
      <c r="E723" s="8">
        <v>1501</v>
      </c>
      <c r="F723" s="9">
        <v>2010.46</v>
      </c>
      <c r="G723" s="8">
        <v>375</v>
      </c>
      <c r="H723" s="8">
        <v>746</v>
      </c>
      <c r="I723" s="9">
        <v>2010.46</v>
      </c>
      <c r="J723" s="10">
        <f t="shared" si="22"/>
        <v>1</v>
      </c>
      <c r="K723" s="8">
        <v>0</v>
      </c>
      <c r="L723" s="9">
        <v>701.52</v>
      </c>
      <c r="M723" s="8">
        <v>2</v>
      </c>
      <c r="N723" s="8">
        <v>258</v>
      </c>
      <c r="O723" s="8">
        <v>746</v>
      </c>
      <c r="P723" s="9">
        <v>2010.46</v>
      </c>
      <c r="Q723" s="10">
        <f t="shared" si="23"/>
        <v>1</v>
      </c>
      <c r="R723" s="8">
        <v>0</v>
      </c>
      <c r="S723" s="9">
        <v>606.69000000000005</v>
      </c>
      <c r="T723" s="8">
        <v>2</v>
      </c>
    </row>
    <row r="724" spans="1:20" x14ac:dyDescent="0.35">
      <c r="A724" t="s">
        <v>1586</v>
      </c>
      <c r="B724" t="s">
        <v>1587</v>
      </c>
      <c r="C724" t="s">
        <v>17</v>
      </c>
      <c r="D724" t="s">
        <v>7922</v>
      </c>
      <c r="E724" s="8">
        <v>961</v>
      </c>
      <c r="F724" s="9">
        <v>2386.84</v>
      </c>
      <c r="G724" s="8">
        <v>193</v>
      </c>
      <c r="H724" s="8">
        <v>401</v>
      </c>
      <c r="I724" s="9">
        <v>2386.84</v>
      </c>
      <c r="J724" s="10">
        <f t="shared" si="22"/>
        <v>1</v>
      </c>
      <c r="K724" s="8">
        <v>0</v>
      </c>
      <c r="L724" s="9">
        <v>515.74</v>
      </c>
      <c r="M724" s="8">
        <v>2</v>
      </c>
      <c r="N724" s="8">
        <v>139</v>
      </c>
      <c r="O724" s="8">
        <v>401</v>
      </c>
      <c r="P724" s="9">
        <v>2287.5</v>
      </c>
      <c r="Q724" s="10">
        <f t="shared" si="23"/>
        <v>0.95838011764508713</v>
      </c>
      <c r="R724" s="8">
        <v>1</v>
      </c>
      <c r="S724" s="9">
        <v>483.7</v>
      </c>
      <c r="T724" s="8">
        <v>2</v>
      </c>
    </row>
    <row r="725" spans="1:20" x14ac:dyDescent="0.35">
      <c r="A725" t="s">
        <v>1588</v>
      </c>
      <c r="B725" t="s">
        <v>1589</v>
      </c>
      <c r="C725" t="s">
        <v>17</v>
      </c>
      <c r="D725" t="s">
        <v>7921</v>
      </c>
      <c r="E725" s="8">
        <v>163</v>
      </c>
      <c r="F725" s="9">
        <v>492.89</v>
      </c>
      <c r="G725" s="8">
        <v>135</v>
      </c>
      <c r="H725" s="8">
        <v>330</v>
      </c>
      <c r="I725" s="9">
        <v>492.89</v>
      </c>
      <c r="J725" s="10">
        <f t="shared" si="22"/>
        <v>1</v>
      </c>
      <c r="K725" s="8">
        <v>0</v>
      </c>
      <c r="L725" s="9">
        <v>582.02</v>
      </c>
      <c r="M725" s="8">
        <v>0</v>
      </c>
      <c r="N725" s="8">
        <v>114</v>
      </c>
      <c r="O725" s="8">
        <v>330</v>
      </c>
      <c r="P725" s="9">
        <v>492.89</v>
      </c>
      <c r="Q725" s="10">
        <f t="shared" si="23"/>
        <v>1</v>
      </c>
      <c r="R725" s="8">
        <v>0</v>
      </c>
      <c r="S725" s="9">
        <v>543.91999999999996</v>
      </c>
      <c r="T725" s="8">
        <v>0</v>
      </c>
    </row>
    <row r="726" spans="1:20" x14ac:dyDescent="0.35">
      <c r="A726" t="s">
        <v>1592</v>
      </c>
      <c r="B726" t="s">
        <v>1593</v>
      </c>
      <c r="C726" t="s">
        <v>17</v>
      </c>
      <c r="D726" t="s">
        <v>7922</v>
      </c>
      <c r="E726" s="8">
        <v>6713</v>
      </c>
      <c r="F726" s="9">
        <v>8825.76</v>
      </c>
      <c r="G726" s="8">
        <v>384</v>
      </c>
      <c r="H726" s="8">
        <v>755</v>
      </c>
      <c r="I726" s="9">
        <v>8332.74</v>
      </c>
      <c r="J726" s="10">
        <f t="shared" si="22"/>
        <v>0.94413852178169355</v>
      </c>
      <c r="K726" s="8">
        <v>3</v>
      </c>
      <c r="L726" s="9">
        <v>370.88</v>
      </c>
      <c r="M726" s="8">
        <v>8</v>
      </c>
      <c r="N726" s="8">
        <v>260</v>
      </c>
      <c r="O726" s="8">
        <v>755</v>
      </c>
      <c r="P726" s="9">
        <v>8168.39</v>
      </c>
      <c r="Q726" s="10">
        <f t="shared" si="23"/>
        <v>0.92551689599535902</v>
      </c>
      <c r="R726" s="8">
        <v>4</v>
      </c>
      <c r="S726" s="9">
        <v>287.95999999999998</v>
      </c>
      <c r="T726" s="8">
        <v>8</v>
      </c>
    </row>
    <row r="727" spans="1:20" x14ac:dyDescent="0.35">
      <c r="A727" t="s">
        <v>1594</v>
      </c>
      <c r="B727" t="s">
        <v>1595</v>
      </c>
      <c r="C727" t="s">
        <v>17</v>
      </c>
      <c r="D727" t="s">
        <v>7921</v>
      </c>
      <c r="E727" s="8">
        <v>765</v>
      </c>
      <c r="F727" s="9">
        <v>917.58</v>
      </c>
      <c r="G727" s="8">
        <v>308</v>
      </c>
      <c r="H727" s="8">
        <v>828</v>
      </c>
      <c r="I727" s="9">
        <v>917.58</v>
      </c>
      <c r="J727" s="10">
        <f t="shared" si="22"/>
        <v>1</v>
      </c>
      <c r="K727" s="8">
        <v>0</v>
      </c>
      <c r="L727" s="9">
        <v>576.49</v>
      </c>
      <c r="M727" s="8">
        <v>1</v>
      </c>
      <c r="N727" s="8">
        <v>285</v>
      </c>
      <c r="O727" s="8">
        <v>828</v>
      </c>
      <c r="P727" s="9">
        <v>917.58</v>
      </c>
      <c r="Q727" s="10">
        <f t="shared" si="23"/>
        <v>1</v>
      </c>
      <c r="R727" s="8">
        <v>0</v>
      </c>
      <c r="S727" s="9">
        <v>559.22</v>
      </c>
      <c r="T727" s="8">
        <v>1</v>
      </c>
    </row>
    <row r="728" spans="1:20" x14ac:dyDescent="0.35">
      <c r="A728" t="s">
        <v>1596</v>
      </c>
      <c r="B728" t="s">
        <v>1597</v>
      </c>
      <c r="C728" t="s">
        <v>17</v>
      </c>
      <c r="D728" t="s">
        <v>7921</v>
      </c>
      <c r="E728" s="8">
        <v>21</v>
      </c>
      <c r="F728" s="9">
        <v>354.31</v>
      </c>
      <c r="G728" s="8">
        <v>26</v>
      </c>
      <c r="H728" s="8">
        <v>59</v>
      </c>
      <c r="I728" s="9">
        <v>354.31</v>
      </c>
      <c r="J728" s="10">
        <f t="shared" si="22"/>
        <v>1</v>
      </c>
      <c r="K728" s="8">
        <v>0</v>
      </c>
      <c r="L728" s="9">
        <v>682.88</v>
      </c>
      <c r="M728" s="8">
        <v>0</v>
      </c>
      <c r="N728" s="8">
        <v>21</v>
      </c>
      <c r="O728" s="8">
        <v>59</v>
      </c>
      <c r="P728" s="9">
        <v>354.31</v>
      </c>
      <c r="Q728" s="10">
        <f t="shared" si="23"/>
        <v>1</v>
      </c>
      <c r="R728" s="8">
        <v>0</v>
      </c>
      <c r="S728" s="9">
        <v>632.27</v>
      </c>
      <c r="T728" s="8">
        <v>0</v>
      </c>
    </row>
    <row r="729" spans="1:20" x14ac:dyDescent="0.35">
      <c r="A729" t="s">
        <v>1598</v>
      </c>
      <c r="B729" t="s">
        <v>1599</v>
      </c>
      <c r="C729" t="s">
        <v>17</v>
      </c>
      <c r="D729" t="s">
        <v>7922</v>
      </c>
      <c r="E729" s="8">
        <v>3020</v>
      </c>
      <c r="F729" s="9">
        <v>1286.26</v>
      </c>
      <c r="G729" s="8">
        <v>1042</v>
      </c>
      <c r="H729" s="8">
        <v>2328</v>
      </c>
      <c r="I729" s="9">
        <v>1286.26</v>
      </c>
      <c r="J729" s="10">
        <f t="shared" si="22"/>
        <v>1</v>
      </c>
      <c r="K729" s="8">
        <v>0</v>
      </c>
      <c r="L729" s="9">
        <v>567.33000000000004</v>
      </c>
      <c r="M729" s="8">
        <v>1</v>
      </c>
      <c r="N729" s="8">
        <v>799</v>
      </c>
      <c r="O729" s="8">
        <v>2328</v>
      </c>
      <c r="P729" s="9">
        <v>1286.26</v>
      </c>
      <c r="Q729" s="10">
        <f t="shared" si="23"/>
        <v>1</v>
      </c>
      <c r="R729" s="8">
        <v>0</v>
      </c>
      <c r="S729" s="9">
        <v>505.23</v>
      </c>
      <c r="T729" s="8">
        <v>1</v>
      </c>
    </row>
    <row r="730" spans="1:20" x14ac:dyDescent="0.35">
      <c r="A730" t="s">
        <v>1600</v>
      </c>
      <c r="B730" t="s">
        <v>1601</v>
      </c>
      <c r="C730" t="s">
        <v>17</v>
      </c>
      <c r="D730" t="s">
        <v>7921</v>
      </c>
      <c r="E730" s="8">
        <v>155</v>
      </c>
      <c r="F730" s="9">
        <v>574.58000000000004</v>
      </c>
      <c r="G730" s="8">
        <v>81</v>
      </c>
      <c r="H730" s="8">
        <v>268</v>
      </c>
      <c r="I730" s="9">
        <v>574.58000000000004</v>
      </c>
      <c r="J730" s="10">
        <f t="shared" si="22"/>
        <v>1</v>
      </c>
      <c r="K730" s="8">
        <v>0</v>
      </c>
      <c r="L730" s="9">
        <v>425.93</v>
      </c>
      <c r="M730" s="8">
        <v>0</v>
      </c>
      <c r="N730" s="8">
        <v>92</v>
      </c>
      <c r="O730" s="8">
        <v>268</v>
      </c>
      <c r="P730" s="9">
        <v>574.58000000000004</v>
      </c>
      <c r="Q730" s="10">
        <f t="shared" si="23"/>
        <v>1</v>
      </c>
      <c r="R730" s="8">
        <v>0</v>
      </c>
      <c r="S730" s="9">
        <v>452.62</v>
      </c>
      <c r="T730" s="8">
        <v>0</v>
      </c>
    </row>
    <row r="731" spans="1:20" x14ac:dyDescent="0.35">
      <c r="A731" t="s">
        <v>1602</v>
      </c>
      <c r="B731" t="s">
        <v>1603</v>
      </c>
      <c r="C731" t="s">
        <v>17</v>
      </c>
      <c r="D731" t="s">
        <v>7921</v>
      </c>
      <c r="E731" s="8">
        <v>928</v>
      </c>
      <c r="F731" s="9">
        <v>1214.8599999999999</v>
      </c>
      <c r="G731" s="8">
        <v>249</v>
      </c>
      <c r="H731" s="8">
        <v>758</v>
      </c>
      <c r="I731" s="9">
        <v>1214.8599999999999</v>
      </c>
      <c r="J731" s="10">
        <f t="shared" si="22"/>
        <v>1</v>
      </c>
      <c r="K731" s="8">
        <v>0</v>
      </c>
      <c r="L731" s="9">
        <v>485.57</v>
      </c>
      <c r="M731" s="8">
        <v>1</v>
      </c>
      <c r="N731" s="8">
        <v>260</v>
      </c>
      <c r="O731" s="8">
        <v>758</v>
      </c>
      <c r="P731" s="9">
        <v>1214.8599999999999</v>
      </c>
      <c r="Q731" s="10">
        <f t="shared" si="23"/>
        <v>1</v>
      </c>
      <c r="R731" s="8">
        <v>0</v>
      </c>
      <c r="S731" s="9">
        <v>494.99</v>
      </c>
      <c r="T731" s="8">
        <v>1</v>
      </c>
    </row>
    <row r="732" spans="1:20" x14ac:dyDescent="0.35">
      <c r="A732" t="s">
        <v>1604</v>
      </c>
      <c r="B732" t="s">
        <v>1605</v>
      </c>
      <c r="C732" t="s">
        <v>17</v>
      </c>
      <c r="D732" t="s">
        <v>7921</v>
      </c>
      <c r="E732" s="8">
        <v>1312</v>
      </c>
      <c r="F732" s="9">
        <v>1115.49</v>
      </c>
      <c r="G732" s="8">
        <v>409</v>
      </c>
      <c r="H732" s="8">
        <v>1162</v>
      </c>
      <c r="I732" s="9">
        <v>1115.49</v>
      </c>
      <c r="J732" s="10">
        <f t="shared" si="22"/>
        <v>1</v>
      </c>
      <c r="K732" s="8">
        <v>0</v>
      </c>
      <c r="L732" s="9">
        <v>640.07000000000005</v>
      </c>
      <c r="M732" s="8">
        <v>1</v>
      </c>
      <c r="N732" s="8">
        <v>397</v>
      </c>
      <c r="O732" s="8">
        <v>1162</v>
      </c>
      <c r="P732" s="9">
        <v>1115.49</v>
      </c>
      <c r="Q732" s="10">
        <f t="shared" si="23"/>
        <v>1</v>
      </c>
      <c r="R732" s="8">
        <v>0</v>
      </c>
      <c r="S732" s="9">
        <v>633.94000000000005</v>
      </c>
      <c r="T732" s="8">
        <v>1</v>
      </c>
    </row>
    <row r="733" spans="1:20" x14ac:dyDescent="0.35">
      <c r="A733" t="s">
        <v>1606</v>
      </c>
      <c r="B733" t="s">
        <v>1607</v>
      </c>
      <c r="C733" t="s">
        <v>17</v>
      </c>
      <c r="D733" t="s">
        <v>7920</v>
      </c>
      <c r="E733" s="8">
        <v>483</v>
      </c>
      <c r="F733" s="9">
        <v>2663.27</v>
      </c>
      <c r="G733" s="8">
        <v>44</v>
      </c>
      <c r="H733" s="8">
        <v>179</v>
      </c>
      <c r="I733" s="9">
        <v>2663.27</v>
      </c>
      <c r="J733" s="10">
        <f t="shared" si="22"/>
        <v>1</v>
      </c>
      <c r="K733" s="8">
        <v>0</v>
      </c>
      <c r="L733" s="9">
        <v>365.92</v>
      </c>
      <c r="M733" s="8">
        <v>2</v>
      </c>
      <c r="N733" s="8">
        <v>62</v>
      </c>
      <c r="O733" s="8">
        <v>179</v>
      </c>
      <c r="P733" s="9">
        <v>2663.27</v>
      </c>
      <c r="Q733" s="10">
        <f t="shared" si="23"/>
        <v>1</v>
      </c>
      <c r="R733" s="8">
        <v>0</v>
      </c>
      <c r="S733" s="9">
        <v>422.17</v>
      </c>
      <c r="T733" s="8">
        <v>2</v>
      </c>
    </row>
    <row r="734" spans="1:20" x14ac:dyDescent="0.35">
      <c r="A734" t="s">
        <v>1608</v>
      </c>
      <c r="B734" t="s">
        <v>1609</v>
      </c>
      <c r="C734" t="s">
        <v>17</v>
      </c>
      <c r="D734" t="s">
        <v>7921</v>
      </c>
      <c r="E734" s="8">
        <v>252</v>
      </c>
      <c r="F734" s="9">
        <v>3347.28</v>
      </c>
      <c r="G734" s="8">
        <v>26</v>
      </c>
      <c r="H734" s="8">
        <v>75</v>
      </c>
      <c r="I734" s="9">
        <v>3307.44</v>
      </c>
      <c r="J734" s="10">
        <f t="shared" si="22"/>
        <v>0.98809779880977988</v>
      </c>
      <c r="K734" s="8">
        <v>1</v>
      </c>
      <c r="L734" s="9">
        <v>427.87</v>
      </c>
      <c r="M734" s="8">
        <v>3</v>
      </c>
      <c r="N734" s="8">
        <v>26</v>
      </c>
      <c r="O734" s="8">
        <v>75</v>
      </c>
      <c r="P734" s="9">
        <v>3307.44</v>
      </c>
      <c r="Q734" s="10">
        <f t="shared" si="23"/>
        <v>0.98809779880977988</v>
      </c>
      <c r="R734" s="8">
        <v>1</v>
      </c>
      <c r="S734" s="9">
        <v>427.87</v>
      </c>
      <c r="T734" s="8">
        <v>3</v>
      </c>
    </row>
    <row r="735" spans="1:20" x14ac:dyDescent="0.35">
      <c r="A735" t="s">
        <v>1610</v>
      </c>
      <c r="B735" t="s">
        <v>1611</v>
      </c>
      <c r="C735" t="s">
        <v>17</v>
      </c>
      <c r="D735" t="s">
        <v>7920</v>
      </c>
      <c r="E735" s="8">
        <v>342</v>
      </c>
      <c r="F735" s="9">
        <v>1752.54</v>
      </c>
      <c r="G735" s="8">
        <v>48</v>
      </c>
      <c r="H735" s="8">
        <v>192</v>
      </c>
      <c r="I735" s="9">
        <v>1752.54</v>
      </c>
      <c r="J735" s="10">
        <f t="shared" si="22"/>
        <v>1</v>
      </c>
      <c r="K735" s="8">
        <v>0</v>
      </c>
      <c r="L735" s="9">
        <v>432.95</v>
      </c>
      <c r="M735" s="8">
        <v>1</v>
      </c>
      <c r="N735" s="8">
        <v>66</v>
      </c>
      <c r="O735" s="8">
        <v>192</v>
      </c>
      <c r="P735" s="9">
        <v>1752.54</v>
      </c>
      <c r="Q735" s="10">
        <f t="shared" si="23"/>
        <v>1</v>
      </c>
      <c r="R735" s="8">
        <v>0</v>
      </c>
      <c r="S735" s="9">
        <v>497.51</v>
      </c>
      <c r="T735" s="8">
        <v>1</v>
      </c>
    </row>
    <row r="736" spans="1:20" x14ac:dyDescent="0.35">
      <c r="A736" t="s">
        <v>1614</v>
      </c>
      <c r="B736" t="s">
        <v>1615</v>
      </c>
      <c r="C736" t="s">
        <v>17</v>
      </c>
      <c r="D736" t="s">
        <v>7921</v>
      </c>
      <c r="E736" s="8">
        <v>3629</v>
      </c>
      <c r="F736" s="9">
        <v>2919.89</v>
      </c>
      <c r="G736" s="8">
        <v>428</v>
      </c>
      <c r="H736" s="8">
        <v>1220</v>
      </c>
      <c r="I736" s="9">
        <v>2919.89</v>
      </c>
      <c r="J736" s="10">
        <f t="shared" si="22"/>
        <v>1</v>
      </c>
      <c r="K736" s="8">
        <v>0</v>
      </c>
      <c r="L736" s="9">
        <v>458.35</v>
      </c>
      <c r="M736" s="8">
        <v>3</v>
      </c>
      <c r="N736" s="8">
        <v>415</v>
      </c>
      <c r="O736" s="8">
        <v>1220</v>
      </c>
      <c r="P736" s="9">
        <v>2919.89</v>
      </c>
      <c r="Q736" s="10">
        <f t="shared" si="23"/>
        <v>1</v>
      </c>
      <c r="R736" s="8">
        <v>0</v>
      </c>
      <c r="S736" s="9">
        <v>452.07</v>
      </c>
      <c r="T736" s="8">
        <v>3</v>
      </c>
    </row>
    <row r="737" spans="1:20" x14ac:dyDescent="0.35">
      <c r="A737" t="s">
        <v>1620</v>
      </c>
      <c r="B737" t="s">
        <v>1621</v>
      </c>
      <c r="C737" t="s">
        <v>17</v>
      </c>
      <c r="D737" t="s">
        <v>7922</v>
      </c>
      <c r="E737" s="8">
        <v>345</v>
      </c>
      <c r="F737" s="9">
        <v>1309.8</v>
      </c>
      <c r="G737" s="8">
        <v>115</v>
      </c>
      <c r="H737" s="8">
        <v>259</v>
      </c>
      <c r="I737" s="9">
        <v>1309.8</v>
      </c>
      <c r="J737" s="10">
        <f t="shared" si="22"/>
        <v>1</v>
      </c>
      <c r="K737" s="8">
        <v>0</v>
      </c>
      <c r="L737" s="9">
        <v>576.74</v>
      </c>
      <c r="M737" s="8">
        <v>1</v>
      </c>
      <c r="N737" s="8">
        <v>88</v>
      </c>
      <c r="O737" s="8">
        <v>259</v>
      </c>
      <c r="P737" s="9">
        <v>1309.8</v>
      </c>
      <c r="Q737" s="10">
        <f t="shared" si="23"/>
        <v>1</v>
      </c>
      <c r="R737" s="8">
        <v>0</v>
      </c>
      <c r="S737" s="9">
        <v>515.24</v>
      </c>
      <c r="T737" s="8">
        <v>1</v>
      </c>
    </row>
    <row r="738" spans="1:20" x14ac:dyDescent="0.35">
      <c r="A738" t="s">
        <v>1622</v>
      </c>
      <c r="B738" t="s">
        <v>1623</v>
      </c>
      <c r="C738" t="s">
        <v>17</v>
      </c>
      <c r="D738" t="s">
        <v>7920</v>
      </c>
      <c r="E738" s="8">
        <v>5105</v>
      </c>
      <c r="F738" s="9">
        <v>2089.88</v>
      </c>
      <c r="G738" s="8">
        <v>628</v>
      </c>
      <c r="H738" s="8">
        <v>2395</v>
      </c>
      <c r="I738" s="9">
        <v>2089.88</v>
      </c>
      <c r="J738" s="10">
        <f t="shared" si="22"/>
        <v>1</v>
      </c>
      <c r="K738" s="8">
        <v>0</v>
      </c>
      <c r="L738" s="9">
        <v>382.07</v>
      </c>
      <c r="M738" s="8">
        <v>2</v>
      </c>
      <c r="N738" s="8">
        <v>813</v>
      </c>
      <c r="O738" s="8">
        <v>2395</v>
      </c>
      <c r="P738" s="9">
        <v>2089.88</v>
      </c>
      <c r="Q738" s="10">
        <f t="shared" si="23"/>
        <v>1</v>
      </c>
      <c r="R738" s="8">
        <v>0</v>
      </c>
      <c r="S738" s="9">
        <v>427.51</v>
      </c>
      <c r="T738" s="8">
        <v>2</v>
      </c>
    </row>
    <row r="739" spans="1:20" x14ac:dyDescent="0.35">
      <c r="A739" t="s">
        <v>1624</v>
      </c>
      <c r="B739" t="s">
        <v>1625</v>
      </c>
      <c r="C739" t="s">
        <v>17</v>
      </c>
      <c r="D739" t="s">
        <v>7920</v>
      </c>
      <c r="E739" s="8">
        <v>1978</v>
      </c>
      <c r="F739" s="9">
        <v>4218.6499999999996</v>
      </c>
      <c r="G739" s="8">
        <v>120</v>
      </c>
      <c r="H739" s="8">
        <v>460</v>
      </c>
      <c r="I739" s="9">
        <v>4154.67</v>
      </c>
      <c r="J739" s="10">
        <f t="shared" si="22"/>
        <v>0.98483401088025802</v>
      </c>
      <c r="K739" s="8">
        <v>1</v>
      </c>
      <c r="L739" s="9">
        <v>354.84</v>
      </c>
      <c r="M739" s="8">
        <v>4</v>
      </c>
      <c r="N739" s="8">
        <v>156</v>
      </c>
      <c r="O739" s="8">
        <v>460</v>
      </c>
      <c r="P739" s="9">
        <v>4218.6499999999996</v>
      </c>
      <c r="Q739" s="10">
        <f t="shared" si="23"/>
        <v>1</v>
      </c>
      <c r="R739" s="8">
        <v>0</v>
      </c>
      <c r="S739" s="9">
        <v>437.75</v>
      </c>
      <c r="T739" s="8">
        <v>4</v>
      </c>
    </row>
    <row r="740" spans="1:20" x14ac:dyDescent="0.35">
      <c r="A740" t="s">
        <v>1626</v>
      </c>
      <c r="B740" t="s">
        <v>1627</v>
      </c>
      <c r="C740" t="s">
        <v>17</v>
      </c>
      <c r="D740" t="s">
        <v>7921</v>
      </c>
      <c r="E740" s="8">
        <v>103</v>
      </c>
      <c r="F740" s="9">
        <v>455.25</v>
      </c>
      <c r="G740" s="8">
        <v>97</v>
      </c>
      <c r="H740" s="8">
        <v>222</v>
      </c>
      <c r="I740" s="9">
        <v>455.25</v>
      </c>
      <c r="J740" s="10">
        <f t="shared" si="22"/>
        <v>1</v>
      </c>
      <c r="K740" s="8">
        <v>0</v>
      </c>
      <c r="L740" s="9">
        <v>511.22</v>
      </c>
      <c r="M740" s="8">
        <v>0</v>
      </c>
      <c r="N740" s="8">
        <v>76</v>
      </c>
      <c r="O740" s="8">
        <v>222</v>
      </c>
      <c r="P740" s="9">
        <v>455.25</v>
      </c>
      <c r="Q740" s="10">
        <f t="shared" si="23"/>
        <v>1</v>
      </c>
      <c r="R740" s="8">
        <v>0</v>
      </c>
      <c r="S740" s="9">
        <v>455.53</v>
      </c>
      <c r="T740" s="8">
        <v>0</v>
      </c>
    </row>
    <row r="741" spans="1:20" x14ac:dyDescent="0.35">
      <c r="A741" t="s">
        <v>1630</v>
      </c>
      <c r="B741" t="s">
        <v>1631</v>
      </c>
      <c r="C741" t="s">
        <v>17</v>
      </c>
      <c r="D741" t="s">
        <v>7920</v>
      </c>
      <c r="E741" s="8">
        <v>1146</v>
      </c>
      <c r="F741" s="9">
        <v>984.45</v>
      </c>
      <c r="G741" s="8">
        <v>295</v>
      </c>
      <c r="H741" s="8">
        <v>1140</v>
      </c>
      <c r="I741" s="9">
        <v>984.45</v>
      </c>
      <c r="J741" s="10">
        <f t="shared" si="22"/>
        <v>1</v>
      </c>
      <c r="K741" s="8">
        <v>0</v>
      </c>
      <c r="L741" s="9">
        <v>575.48</v>
      </c>
      <c r="M741" s="8">
        <v>1</v>
      </c>
      <c r="N741" s="8">
        <v>387</v>
      </c>
      <c r="O741" s="8">
        <v>1140</v>
      </c>
      <c r="P741" s="9">
        <v>984.45</v>
      </c>
      <c r="Q741" s="10">
        <f t="shared" si="23"/>
        <v>1</v>
      </c>
      <c r="R741" s="8">
        <v>0</v>
      </c>
      <c r="S741" s="9">
        <v>622.38</v>
      </c>
      <c r="T741" s="8">
        <v>1</v>
      </c>
    </row>
    <row r="742" spans="1:20" x14ac:dyDescent="0.35">
      <c r="A742" t="s">
        <v>1632</v>
      </c>
      <c r="B742" t="s">
        <v>1633</v>
      </c>
      <c r="C742" t="s">
        <v>17</v>
      </c>
      <c r="D742" t="s">
        <v>7922</v>
      </c>
      <c r="E742" s="8">
        <v>22</v>
      </c>
      <c r="F742" s="9">
        <v>158.29</v>
      </c>
      <c r="G742" s="8">
        <v>94</v>
      </c>
      <c r="H742" s="8">
        <v>136</v>
      </c>
      <c r="I742" s="9">
        <v>158.29</v>
      </c>
      <c r="J742" s="10">
        <f t="shared" si="22"/>
        <v>1</v>
      </c>
      <c r="K742" s="8">
        <v>0</v>
      </c>
      <c r="L742" s="9">
        <v>869.86</v>
      </c>
      <c r="M742" s="8">
        <v>0</v>
      </c>
      <c r="N742" s="8">
        <v>47</v>
      </c>
      <c r="O742" s="8">
        <v>136</v>
      </c>
      <c r="P742" s="9">
        <v>158.29</v>
      </c>
      <c r="Q742" s="10">
        <f t="shared" si="23"/>
        <v>1</v>
      </c>
      <c r="R742" s="8">
        <v>0</v>
      </c>
      <c r="S742" s="9">
        <v>662.65</v>
      </c>
      <c r="T742" s="8">
        <v>0</v>
      </c>
    </row>
    <row r="743" spans="1:20" x14ac:dyDescent="0.35">
      <c r="A743" t="s">
        <v>1636</v>
      </c>
      <c r="B743" t="s">
        <v>1637</v>
      </c>
      <c r="C743" t="s">
        <v>17</v>
      </c>
      <c r="D743" t="s">
        <v>7920</v>
      </c>
      <c r="E743" s="8">
        <v>4009</v>
      </c>
      <c r="F743" s="9">
        <v>1700.76</v>
      </c>
      <c r="G743" s="8">
        <v>499</v>
      </c>
      <c r="H743" s="8">
        <v>2303</v>
      </c>
      <c r="I743" s="9">
        <v>1700.76</v>
      </c>
      <c r="J743" s="10">
        <f t="shared" si="22"/>
        <v>1</v>
      </c>
      <c r="K743" s="8">
        <v>0</v>
      </c>
      <c r="L743" s="9">
        <v>404.08</v>
      </c>
      <c r="M743" s="8">
        <v>1</v>
      </c>
      <c r="N743" s="8">
        <v>779</v>
      </c>
      <c r="O743" s="8">
        <v>2303</v>
      </c>
      <c r="P743" s="9">
        <v>1700.76</v>
      </c>
      <c r="Q743" s="10">
        <f t="shared" si="23"/>
        <v>1</v>
      </c>
      <c r="R743" s="8">
        <v>0</v>
      </c>
      <c r="S743" s="9">
        <v>475.1</v>
      </c>
      <c r="T743" s="8">
        <v>1</v>
      </c>
    </row>
    <row r="744" spans="1:20" x14ac:dyDescent="0.35">
      <c r="A744" t="s">
        <v>1638</v>
      </c>
      <c r="B744" t="s">
        <v>1639</v>
      </c>
      <c r="C744" t="s">
        <v>17</v>
      </c>
      <c r="D744" t="s">
        <v>7921</v>
      </c>
      <c r="E744" s="8">
        <v>202</v>
      </c>
      <c r="F744" s="9">
        <v>1139.53</v>
      </c>
      <c r="G744" s="8">
        <v>59</v>
      </c>
      <c r="H744" s="8">
        <v>173</v>
      </c>
      <c r="I744" s="9">
        <v>1139.53</v>
      </c>
      <c r="J744" s="10">
        <f t="shared" si="22"/>
        <v>1</v>
      </c>
      <c r="K744" s="8">
        <v>0</v>
      </c>
      <c r="L744" s="9">
        <v>455.67</v>
      </c>
      <c r="M744" s="8">
        <v>1</v>
      </c>
      <c r="N744" s="8">
        <v>59</v>
      </c>
      <c r="O744" s="8">
        <v>173</v>
      </c>
      <c r="P744" s="9">
        <v>1139.53</v>
      </c>
      <c r="Q744" s="10">
        <f t="shared" si="23"/>
        <v>1</v>
      </c>
      <c r="R744" s="8">
        <v>0</v>
      </c>
      <c r="S744" s="9">
        <v>464.48</v>
      </c>
      <c r="T744" s="8">
        <v>1</v>
      </c>
    </row>
    <row r="745" spans="1:20" x14ac:dyDescent="0.35">
      <c r="A745" t="s">
        <v>1640</v>
      </c>
      <c r="B745" t="s">
        <v>1641</v>
      </c>
      <c r="C745" t="s">
        <v>17</v>
      </c>
      <c r="D745" t="s">
        <v>7921</v>
      </c>
      <c r="E745" s="8">
        <v>614</v>
      </c>
      <c r="F745" s="9">
        <v>2278.37</v>
      </c>
      <c r="G745" s="8">
        <v>80</v>
      </c>
      <c r="H745" s="8">
        <v>263</v>
      </c>
      <c r="I745" s="9">
        <v>2278.37</v>
      </c>
      <c r="J745" s="10">
        <f t="shared" si="22"/>
        <v>1</v>
      </c>
      <c r="K745" s="8">
        <v>0</v>
      </c>
      <c r="L745" s="9">
        <v>441.53</v>
      </c>
      <c r="M745" s="8">
        <v>2</v>
      </c>
      <c r="N745" s="8">
        <v>89</v>
      </c>
      <c r="O745" s="8">
        <v>263</v>
      </c>
      <c r="P745" s="9">
        <v>2278.37</v>
      </c>
      <c r="Q745" s="10">
        <f t="shared" si="23"/>
        <v>1</v>
      </c>
      <c r="R745" s="8">
        <v>0</v>
      </c>
      <c r="S745" s="9">
        <v>459.34</v>
      </c>
      <c r="T745" s="8">
        <v>2</v>
      </c>
    </row>
    <row r="746" spans="1:20" x14ac:dyDescent="0.35">
      <c r="A746" t="s">
        <v>1644</v>
      </c>
      <c r="B746" t="s">
        <v>1645</v>
      </c>
      <c r="C746" t="s">
        <v>17</v>
      </c>
      <c r="D746" t="s">
        <v>7921</v>
      </c>
      <c r="E746" s="8">
        <v>488</v>
      </c>
      <c r="F746" s="9">
        <v>647.91999999999996</v>
      </c>
      <c r="G746" s="8">
        <v>211</v>
      </c>
      <c r="H746" s="8">
        <v>731</v>
      </c>
      <c r="I746" s="9">
        <v>647.91999999999996</v>
      </c>
      <c r="J746" s="10">
        <f t="shared" si="22"/>
        <v>1</v>
      </c>
      <c r="K746" s="8">
        <v>0</v>
      </c>
      <c r="L746" s="9">
        <v>575.04</v>
      </c>
      <c r="M746" s="8">
        <v>0</v>
      </c>
      <c r="N746" s="8">
        <v>246</v>
      </c>
      <c r="O746" s="8">
        <v>731</v>
      </c>
      <c r="P746" s="9">
        <v>647.91999999999996</v>
      </c>
      <c r="Q746" s="10">
        <f t="shared" si="23"/>
        <v>1</v>
      </c>
      <c r="R746" s="8">
        <v>0</v>
      </c>
      <c r="S746" s="9">
        <v>602.91999999999996</v>
      </c>
      <c r="T746" s="8">
        <v>0</v>
      </c>
    </row>
    <row r="747" spans="1:20" x14ac:dyDescent="0.35">
      <c r="A747" t="s">
        <v>1646</v>
      </c>
      <c r="B747" t="s">
        <v>1647</v>
      </c>
      <c r="C747" t="s">
        <v>17</v>
      </c>
      <c r="D747" t="s">
        <v>7922</v>
      </c>
      <c r="E747" s="8">
        <v>421</v>
      </c>
      <c r="F747" s="9">
        <v>694.83</v>
      </c>
      <c r="G747" s="8">
        <v>305</v>
      </c>
      <c r="H747" s="8">
        <v>588</v>
      </c>
      <c r="I747" s="9">
        <v>694.83</v>
      </c>
      <c r="J747" s="10">
        <f t="shared" si="22"/>
        <v>1</v>
      </c>
      <c r="K747" s="8">
        <v>0</v>
      </c>
      <c r="L747" s="9">
        <v>547.05999999999995</v>
      </c>
      <c r="M747" s="8">
        <v>0</v>
      </c>
      <c r="N747" s="8">
        <v>198</v>
      </c>
      <c r="O747" s="8">
        <v>588</v>
      </c>
      <c r="P747" s="9">
        <v>694.83</v>
      </c>
      <c r="Q747" s="10">
        <f t="shared" si="23"/>
        <v>1</v>
      </c>
      <c r="R747" s="8">
        <v>0</v>
      </c>
      <c r="S747" s="9">
        <v>441.1</v>
      </c>
      <c r="T747" s="8">
        <v>0</v>
      </c>
    </row>
    <row r="748" spans="1:20" x14ac:dyDescent="0.35">
      <c r="A748" t="s">
        <v>1648</v>
      </c>
      <c r="B748" t="s">
        <v>1649</v>
      </c>
      <c r="C748" t="s">
        <v>17</v>
      </c>
      <c r="D748" t="s">
        <v>7921</v>
      </c>
      <c r="E748" s="8">
        <v>3103</v>
      </c>
      <c r="F748" s="9">
        <v>2689.86</v>
      </c>
      <c r="G748" s="8">
        <v>312</v>
      </c>
      <c r="H748" s="8">
        <v>1119</v>
      </c>
      <c r="I748" s="9">
        <v>2689.86</v>
      </c>
      <c r="J748" s="10">
        <f t="shared" si="22"/>
        <v>1</v>
      </c>
      <c r="K748" s="8">
        <v>0</v>
      </c>
      <c r="L748" s="9">
        <v>397.88</v>
      </c>
      <c r="M748" s="8">
        <v>2</v>
      </c>
      <c r="N748" s="8">
        <v>376</v>
      </c>
      <c r="O748" s="8">
        <v>1119</v>
      </c>
      <c r="P748" s="9">
        <v>2689.86</v>
      </c>
      <c r="Q748" s="10">
        <f t="shared" si="23"/>
        <v>1</v>
      </c>
      <c r="R748" s="8">
        <v>0</v>
      </c>
      <c r="S748" s="9">
        <v>431.16</v>
      </c>
      <c r="T748" s="8">
        <v>2</v>
      </c>
    </row>
    <row r="749" spans="1:20" x14ac:dyDescent="0.35">
      <c r="A749" t="s">
        <v>1650</v>
      </c>
      <c r="B749" t="s">
        <v>1651</v>
      </c>
      <c r="C749" t="s">
        <v>17</v>
      </c>
      <c r="D749" t="s">
        <v>7921</v>
      </c>
      <c r="E749" s="8">
        <v>2458</v>
      </c>
      <c r="F749" s="9">
        <v>3146.46</v>
      </c>
      <c r="G749" s="8">
        <v>209</v>
      </c>
      <c r="H749" s="8">
        <v>758</v>
      </c>
      <c r="I749" s="9">
        <v>3146.46</v>
      </c>
      <c r="J749" s="10">
        <f t="shared" si="22"/>
        <v>1</v>
      </c>
      <c r="K749" s="8">
        <v>0</v>
      </c>
      <c r="L749" s="9">
        <v>373.77</v>
      </c>
      <c r="M749" s="8">
        <v>3</v>
      </c>
      <c r="N749" s="8">
        <v>255</v>
      </c>
      <c r="O749" s="8">
        <v>758</v>
      </c>
      <c r="P749" s="9">
        <v>3146.46</v>
      </c>
      <c r="Q749" s="10">
        <f t="shared" si="23"/>
        <v>1</v>
      </c>
      <c r="R749" s="8">
        <v>0</v>
      </c>
      <c r="S749" s="9">
        <v>409.1</v>
      </c>
      <c r="T749" s="8">
        <v>3</v>
      </c>
    </row>
    <row r="750" spans="1:20" x14ac:dyDescent="0.35">
      <c r="A750" t="s">
        <v>1652</v>
      </c>
      <c r="B750" t="s">
        <v>1653</v>
      </c>
      <c r="C750" t="s">
        <v>17</v>
      </c>
      <c r="D750" t="s">
        <v>7922</v>
      </c>
      <c r="E750" s="8">
        <v>533</v>
      </c>
      <c r="F750" s="9">
        <v>2325.27</v>
      </c>
      <c r="G750" s="8">
        <v>108</v>
      </c>
      <c r="H750" s="8">
        <v>223</v>
      </c>
      <c r="I750" s="9">
        <v>2325.27</v>
      </c>
      <c r="J750" s="10">
        <f t="shared" si="22"/>
        <v>1</v>
      </c>
      <c r="K750" s="8">
        <v>0</v>
      </c>
      <c r="L750" s="9">
        <v>564.96</v>
      </c>
      <c r="M750" s="8">
        <v>2</v>
      </c>
      <c r="N750" s="8">
        <v>75</v>
      </c>
      <c r="O750" s="8">
        <v>223</v>
      </c>
      <c r="P750" s="9">
        <v>2190.0300000000002</v>
      </c>
      <c r="Q750" s="10">
        <f t="shared" si="23"/>
        <v>0.94183901224373956</v>
      </c>
      <c r="R750" s="8">
        <v>2</v>
      </c>
      <c r="S750" s="9">
        <v>527.77</v>
      </c>
      <c r="T750" s="8">
        <v>2</v>
      </c>
    </row>
    <row r="751" spans="1:20" x14ac:dyDescent="0.35">
      <c r="A751" t="s">
        <v>1654</v>
      </c>
      <c r="B751" t="s">
        <v>1655</v>
      </c>
      <c r="C751" t="s">
        <v>17</v>
      </c>
      <c r="D751" t="s">
        <v>7920</v>
      </c>
      <c r="E751" s="8">
        <v>2535</v>
      </c>
      <c r="F751" s="9">
        <v>2207.63</v>
      </c>
      <c r="G751" s="8">
        <v>282</v>
      </c>
      <c r="H751" s="8">
        <v>1113</v>
      </c>
      <c r="I751" s="9">
        <v>2207.63</v>
      </c>
      <c r="J751" s="10">
        <f t="shared" si="22"/>
        <v>1</v>
      </c>
      <c r="K751" s="8">
        <v>0</v>
      </c>
      <c r="L751" s="9">
        <v>398.63</v>
      </c>
      <c r="M751" s="8">
        <v>2</v>
      </c>
      <c r="N751" s="8">
        <v>373</v>
      </c>
      <c r="O751" s="8">
        <v>1113</v>
      </c>
      <c r="P751" s="9">
        <v>2207.63</v>
      </c>
      <c r="Q751" s="10">
        <f t="shared" si="23"/>
        <v>1</v>
      </c>
      <c r="R751" s="8">
        <v>0</v>
      </c>
      <c r="S751" s="9">
        <v>446.17</v>
      </c>
      <c r="T751" s="8">
        <v>2</v>
      </c>
    </row>
    <row r="752" spans="1:20" x14ac:dyDescent="0.35">
      <c r="A752" t="s">
        <v>1656</v>
      </c>
      <c r="B752" t="s">
        <v>1657</v>
      </c>
      <c r="C752" t="s">
        <v>17</v>
      </c>
      <c r="D752" t="s">
        <v>7922</v>
      </c>
      <c r="E752" s="8">
        <v>121</v>
      </c>
      <c r="F752" s="9">
        <v>625.98</v>
      </c>
      <c r="G752" s="8">
        <v>103</v>
      </c>
      <c r="H752" s="8">
        <v>188</v>
      </c>
      <c r="I752" s="9">
        <v>625.98</v>
      </c>
      <c r="J752" s="10">
        <f t="shared" si="22"/>
        <v>1</v>
      </c>
      <c r="K752" s="8">
        <v>0</v>
      </c>
      <c r="L752" s="9">
        <v>739.99</v>
      </c>
      <c r="M752" s="8">
        <v>0</v>
      </c>
      <c r="N752" s="8">
        <v>63</v>
      </c>
      <c r="O752" s="8">
        <v>188</v>
      </c>
      <c r="P752" s="9">
        <v>625.98</v>
      </c>
      <c r="Q752" s="10">
        <f t="shared" si="23"/>
        <v>1</v>
      </c>
      <c r="R752" s="8">
        <v>0</v>
      </c>
      <c r="S752" s="9">
        <v>615.83000000000004</v>
      </c>
      <c r="T752" s="8">
        <v>0</v>
      </c>
    </row>
    <row r="753" spans="1:20" x14ac:dyDescent="0.35">
      <c r="A753" t="s">
        <v>1660</v>
      </c>
      <c r="B753" t="s">
        <v>1661</v>
      </c>
      <c r="C753" t="s">
        <v>17</v>
      </c>
      <c r="D753" t="s">
        <v>7920</v>
      </c>
      <c r="E753" s="8">
        <v>31</v>
      </c>
      <c r="F753" s="9">
        <v>93.72</v>
      </c>
      <c r="G753" s="8">
        <v>76</v>
      </c>
      <c r="H753" s="8">
        <v>320</v>
      </c>
      <c r="I753" s="9">
        <v>93.72</v>
      </c>
      <c r="J753" s="10">
        <f t="shared" si="22"/>
        <v>1</v>
      </c>
      <c r="K753" s="8">
        <v>0</v>
      </c>
      <c r="L753" s="9">
        <v>602.84</v>
      </c>
      <c r="M753" s="8">
        <v>0</v>
      </c>
      <c r="N753" s="8">
        <v>107</v>
      </c>
      <c r="O753" s="8">
        <v>320</v>
      </c>
      <c r="P753" s="9">
        <v>93.72</v>
      </c>
      <c r="Q753" s="10">
        <f t="shared" si="23"/>
        <v>1</v>
      </c>
      <c r="R753" s="8">
        <v>0</v>
      </c>
      <c r="S753" s="9">
        <v>660.88</v>
      </c>
      <c r="T753" s="8">
        <v>0</v>
      </c>
    </row>
    <row r="754" spans="1:20" x14ac:dyDescent="0.35">
      <c r="A754" t="s">
        <v>1666</v>
      </c>
      <c r="B754" t="s">
        <v>1667</v>
      </c>
      <c r="C754" t="s">
        <v>17</v>
      </c>
      <c r="D754" t="s">
        <v>7920</v>
      </c>
      <c r="E754" s="8">
        <v>276</v>
      </c>
      <c r="F754" s="9">
        <v>1203.01</v>
      </c>
      <c r="G754" s="8">
        <v>55</v>
      </c>
      <c r="H754" s="8">
        <v>221</v>
      </c>
      <c r="I754" s="9">
        <v>1203.01</v>
      </c>
      <c r="J754" s="10">
        <f t="shared" si="22"/>
        <v>1</v>
      </c>
      <c r="K754" s="8">
        <v>0</v>
      </c>
      <c r="L754" s="9">
        <v>498.1</v>
      </c>
      <c r="M754" s="8">
        <v>1</v>
      </c>
      <c r="N754" s="8">
        <v>74</v>
      </c>
      <c r="O754" s="8">
        <v>221</v>
      </c>
      <c r="P754" s="9">
        <v>1203.01</v>
      </c>
      <c r="Q754" s="10">
        <f t="shared" si="23"/>
        <v>1</v>
      </c>
      <c r="R754" s="8">
        <v>0</v>
      </c>
      <c r="S754" s="9">
        <v>547.79</v>
      </c>
      <c r="T754" s="8">
        <v>1</v>
      </c>
    </row>
    <row r="755" spans="1:20" x14ac:dyDescent="0.35">
      <c r="A755" t="s">
        <v>1668</v>
      </c>
      <c r="B755" t="s">
        <v>1669</v>
      </c>
      <c r="C755" t="s">
        <v>17</v>
      </c>
      <c r="D755" t="s">
        <v>7922</v>
      </c>
      <c r="E755" s="8">
        <v>234</v>
      </c>
      <c r="F755" s="9">
        <v>300.44</v>
      </c>
      <c r="G755" s="8">
        <v>427</v>
      </c>
      <c r="H755" s="8">
        <v>750</v>
      </c>
      <c r="I755" s="9">
        <v>300.44</v>
      </c>
      <c r="J755" s="10">
        <f t="shared" si="22"/>
        <v>1</v>
      </c>
      <c r="K755" s="8">
        <v>0</v>
      </c>
      <c r="L755" s="9">
        <v>748.22</v>
      </c>
      <c r="M755" s="8">
        <v>0</v>
      </c>
      <c r="N755" s="8">
        <v>250</v>
      </c>
      <c r="O755" s="8">
        <v>750</v>
      </c>
      <c r="P755" s="9">
        <v>300.44</v>
      </c>
      <c r="Q755" s="10">
        <f t="shared" si="23"/>
        <v>1</v>
      </c>
      <c r="R755" s="8">
        <v>0</v>
      </c>
      <c r="S755" s="9">
        <v>611.86</v>
      </c>
      <c r="T755" s="8">
        <v>0</v>
      </c>
    </row>
    <row r="756" spans="1:20" x14ac:dyDescent="0.35">
      <c r="A756" t="s">
        <v>1670</v>
      </c>
      <c r="B756" t="s">
        <v>1671</v>
      </c>
      <c r="C756" t="s">
        <v>17</v>
      </c>
      <c r="D756" t="s">
        <v>7921</v>
      </c>
      <c r="E756" s="8">
        <v>1799</v>
      </c>
      <c r="F756" s="9">
        <v>1618.04</v>
      </c>
      <c r="G756" s="8">
        <v>382</v>
      </c>
      <c r="H756" s="8">
        <v>1070</v>
      </c>
      <c r="I756" s="9">
        <v>1562.27</v>
      </c>
      <c r="J756" s="10">
        <f t="shared" si="22"/>
        <v>0.96553237250006185</v>
      </c>
      <c r="K756" s="8">
        <v>1</v>
      </c>
      <c r="L756" s="9">
        <v>625.87</v>
      </c>
      <c r="M756" s="8">
        <v>1</v>
      </c>
      <c r="N756" s="8">
        <v>356</v>
      </c>
      <c r="O756" s="8">
        <v>1070</v>
      </c>
      <c r="P756" s="9">
        <v>1539.79</v>
      </c>
      <c r="Q756" s="10">
        <f t="shared" si="23"/>
        <v>0.95163902004894807</v>
      </c>
      <c r="R756" s="8">
        <v>1</v>
      </c>
      <c r="S756" s="9">
        <v>612.94000000000005</v>
      </c>
      <c r="T756" s="8">
        <v>1</v>
      </c>
    </row>
    <row r="757" spans="1:20" x14ac:dyDescent="0.35">
      <c r="A757" t="s">
        <v>1672</v>
      </c>
      <c r="B757" t="s">
        <v>1673</v>
      </c>
      <c r="C757" t="s">
        <v>17</v>
      </c>
      <c r="D757" t="s">
        <v>7921</v>
      </c>
      <c r="E757" s="8">
        <v>1697</v>
      </c>
      <c r="F757" s="9">
        <v>1536.99</v>
      </c>
      <c r="G757" s="8">
        <v>373</v>
      </c>
      <c r="H757" s="8">
        <v>1060</v>
      </c>
      <c r="I757" s="9">
        <v>1536.99</v>
      </c>
      <c r="J757" s="10">
        <f t="shared" si="22"/>
        <v>1</v>
      </c>
      <c r="K757" s="8">
        <v>0</v>
      </c>
      <c r="L757" s="9">
        <v>602.26</v>
      </c>
      <c r="M757" s="8">
        <v>1</v>
      </c>
      <c r="N757" s="8">
        <v>352</v>
      </c>
      <c r="O757" s="8">
        <v>1060</v>
      </c>
      <c r="P757" s="9">
        <v>1536.99</v>
      </c>
      <c r="Q757" s="10">
        <f t="shared" si="23"/>
        <v>1</v>
      </c>
      <c r="R757" s="8">
        <v>0</v>
      </c>
      <c r="S757" s="9">
        <v>590.85</v>
      </c>
      <c r="T757" s="8">
        <v>1</v>
      </c>
    </row>
    <row r="758" spans="1:20" x14ac:dyDescent="0.35">
      <c r="A758" t="s">
        <v>1674</v>
      </c>
      <c r="B758" t="s">
        <v>1675</v>
      </c>
      <c r="C758" t="s">
        <v>17</v>
      </c>
      <c r="D758" t="s">
        <v>7921</v>
      </c>
      <c r="E758" s="8">
        <v>418</v>
      </c>
      <c r="F758" s="9">
        <v>1549.27</v>
      </c>
      <c r="G758" s="8">
        <v>75</v>
      </c>
      <c r="H758" s="8">
        <v>259</v>
      </c>
      <c r="I758" s="9">
        <v>1393.6</v>
      </c>
      <c r="J758" s="10">
        <f t="shared" si="22"/>
        <v>0.8995204192942482</v>
      </c>
      <c r="K758" s="8">
        <v>1</v>
      </c>
      <c r="L758" s="9">
        <v>486.37</v>
      </c>
      <c r="M758" s="8">
        <v>1</v>
      </c>
      <c r="N758" s="8">
        <v>86</v>
      </c>
      <c r="O758" s="8">
        <v>259</v>
      </c>
      <c r="P758" s="9">
        <v>1434.37</v>
      </c>
      <c r="Q758" s="10">
        <f t="shared" si="23"/>
        <v>0.92583603890864719</v>
      </c>
      <c r="R758" s="8">
        <v>1</v>
      </c>
      <c r="S758" s="9">
        <v>508.79</v>
      </c>
      <c r="T758" s="8">
        <v>1</v>
      </c>
    </row>
    <row r="759" spans="1:20" x14ac:dyDescent="0.35">
      <c r="A759" t="s">
        <v>1676</v>
      </c>
      <c r="B759" t="s">
        <v>1677</v>
      </c>
      <c r="C759" t="s">
        <v>17</v>
      </c>
      <c r="D759" t="s">
        <v>7921</v>
      </c>
      <c r="E759" s="8">
        <v>318</v>
      </c>
      <c r="F759" s="9">
        <v>1406.74</v>
      </c>
      <c r="G759" s="8">
        <v>72</v>
      </c>
      <c r="H759" s="8">
        <v>217</v>
      </c>
      <c r="I759" s="9">
        <v>1406.74</v>
      </c>
      <c r="J759" s="10">
        <f t="shared" si="22"/>
        <v>1</v>
      </c>
      <c r="K759" s="8">
        <v>0</v>
      </c>
      <c r="L759" s="9">
        <v>465.04</v>
      </c>
      <c r="M759" s="8">
        <v>1</v>
      </c>
      <c r="N759" s="8">
        <v>72</v>
      </c>
      <c r="O759" s="8">
        <v>217</v>
      </c>
      <c r="P759" s="9">
        <v>1406.74</v>
      </c>
      <c r="Q759" s="10">
        <f t="shared" si="23"/>
        <v>1</v>
      </c>
      <c r="R759" s="8">
        <v>0</v>
      </c>
      <c r="S759" s="9">
        <v>465.04</v>
      </c>
      <c r="T759" s="8">
        <v>1</v>
      </c>
    </row>
    <row r="760" spans="1:20" x14ac:dyDescent="0.35">
      <c r="A760" t="s">
        <v>1680</v>
      </c>
      <c r="B760" t="s">
        <v>1681</v>
      </c>
      <c r="C760" t="s">
        <v>17</v>
      </c>
      <c r="D760" t="s">
        <v>7920</v>
      </c>
      <c r="E760" s="8">
        <v>1636</v>
      </c>
      <c r="F760" s="9">
        <v>2010.76</v>
      </c>
      <c r="G760" s="8">
        <v>206</v>
      </c>
      <c r="H760" s="8">
        <v>779</v>
      </c>
      <c r="I760" s="9">
        <v>2010.76</v>
      </c>
      <c r="J760" s="10">
        <f t="shared" si="22"/>
        <v>1</v>
      </c>
      <c r="K760" s="8">
        <v>0</v>
      </c>
      <c r="L760" s="9">
        <v>388.08</v>
      </c>
      <c r="M760" s="8">
        <v>2</v>
      </c>
      <c r="N760" s="8">
        <v>258</v>
      </c>
      <c r="O760" s="8">
        <v>779</v>
      </c>
      <c r="P760" s="9">
        <v>2010.76</v>
      </c>
      <c r="Q760" s="10">
        <f t="shared" si="23"/>
        <v>1</v>
      </c>
      <c r="R760" s="8">
        <v>0</v>
      </c>
      <c r="S760" s="9">
        <v>426.43</v>
      </c>
      <c r="T760" s="8">
        <v>2</v>
      </c>
    </row>
    <row r="761" spans="1:20" x14ac:dyDescent="0.35">
      <c r="A761" t="s">
        <v>1682</v>
      </c>
      <c r="B761" t="s">
        <v>1683</v>
      </c>
      <c r="C761" t="s">
        <v>17</v>
      </c>
      <c r="D761" t="s">
        <v>7921</v>
      </c>
      <c r="E761" s="8">
        <v>1606</v>
      </c>
      <c r="F761" s="9">
        <v>1958.14</v>
      </c>
      <c r="G761" s="8">
        <v>248</v>
      </c>
      <c r="H761" s="8">
        <v>785</v>
      </c>
      <c r="I761" s="9">
        <v>1958.14</v>
      </c>
      <c r="J761" s="10">
        <f t="shared" si="22"/>
        <v>1</v>
      </c>
      <c r="K761" s="8">
        <v>0</v>
      </c>
      <c r="L761" s="9">
        <v>440.75</v>
      </c>
      <c r="M761" s="8">
        <v>2</v>
      </c>
      <c r="N761" s="8">
        <v>260</v>
      </c>
      <c r="O761" s="8">
        <v>785</v>
      </c>
      <c r="P761" s="9">
        <v>1958.14</v>
      </c>
      <c r="Q761" s="10">
        <f t="shared" si="23"/>
        <v>1</v>
      </c>
      <c r="R761" s="8">
        <v>0</v>
      </c>
      <c r="S761" s="9">
        <v>450.26</v>
      </c>
      <c r="T761" s="8">
        <v>2</v>
      </c>
    </row>
    <row r="762" spans="1:20" x14ac:dyDescent="0.35">
      <c r="A762" t="s">
        <v>1684</v>
      </c>
      <c r="B762" t="s">
        <v>1685</v>
      </c>
      <c r="C762" t="s">
        <v>17</v>
      </c>
      <c r="D762" t="s">
        <v>7921</v>
      </c>
      <c r="E762" s="8">
        <v>353</v>
      </c>
      <c r="F762" s="9">
        <v>1333.6</v>
      </c>
      <c r="G762" s="8">
        <v>78</v>
      </c>
      <c r="H762" s="8">
        <v>254</v>
      </c>
      <c r="I762" s="9">
        <v>1333.6</v>
      </c>
      <c r="J762" s="10">
        <f t="shared" si="22"/>
        <v>1</v>
      </c>
      <c r="K762" s="8">
        <v>0</v>
      </c>
      <c r="L762" s="9">
        <v>503.07</v>
      </c>
      <c r="M762" s="8">
        <v>1</v>
      </c>
      <c r="N762" s="8">
        <v>84</v>
      </c>
      <c r="O762" s="8">
        <v>254</v>
      </c>
      <c r="P762" s="9">
        <v>1333.6</v>
      </c>
      <c r="Q762" s="10">
        <f t="shared" si="23"/>
        <v>1</v>
      </c>
      <c r="R762" s="8">
        <v>0</v>
      </c>
      <c r="S762" s="9">
        <v>516.66999999999996</v>
      </c>
      <c r="T762" s="8">
        <v>1</v>
      </c>
    </row>
    <row r="763" spans="1:20" x14ac:dyDescent="0.35">
      <c r="A763" t="s">
        <v>1686</v>
      </c>
      <c r="B763" t="s">
        <v>1687</v>
      </c>
      <c r="C763" t="s">
        <v>17</v>
      </c>
      <c r="D763" t="s">
        <v>7921</v>
      </c>
      <c r="E763" s="8">
        <v>220</v>
      </c>
      <c r="F763" s="9">
        <v>363.25</v>
      </c>
      <c r="G763" s="8">
        <v>159</v>
      </c>
      <c r="H763" s="8">
        <v>578</v>
      </c>
      <c r="I763" s="9">
        <v>363.25</v>
      </c>
      <c r="J763" s="10">
        <f t="shared" si="22"/>
        <v>1</v>
      </c>
      <c r="K763" s="8">
        <v>0</v>
      </c>
      <c r="L763" s="9">
        <v>487.18</v>
      </c>
      <c r="M763" s="8">
        <v>0</v>
      </c>
      <c r="N763" s="8">
        <v>191</v>
      </c>
      <c r="O763" s="8">
        <v>578</v>
      </c>
      <c r="P763" s="9">
        <v>363.25</v>
      </c>
      <c r="Q763" s="10">
        <f t="shared" si="23"/>
        <v>1</v>
      </c>
      <c r="R763" s="8">
        <v>0</v>
      </c>
      <c r="S763" s="9">
        <v>519.88</v>
      </c>
      <c r="T763" s="8">
        <v>0</v>
      </c>
    </row>
    <row r="764" spans="1:20" x14ac:dyDescent="0.35">
      <c r="A764" t="s">
        <v>1688</v>
      </c>
      <c r="B764" t="s">
        <v>1689</v>
      </c>
      <c r="C764" t="s">
        <v>17</v>
      </c>
      <c r="D764" t="s">
        <v>7921</v>
      </c>
      <c r="E764" s="8">
        <v>2960</v>
      </c>
      <c r="F764" s="9">
        <v>3340.89</v>
      </c>
      <c r="G764" s="8">
        <v>337</v>
      </c>
      <c r="H764" s="8">
        <v>845</v>
      </c>
      <c r="I764" s="9">
        <v>3218.99</v>
      </c>
      <c r="J764" s="10">
        <f t="shared" si="22"/>
        <v>0.96351271667130611</v>
      </c>
      <c r="K764" s="8">
        <v>2</v>
      </c>
      <c r="L764" s="9">
        <v>413.73</v>
      </c>
      <c r="M764" s="8">
        <v>3</v>
      </c>
      <c r="N764" s="8">
        <v>279</v>
      </c>
      <c r="O764" s="8">
        <v>845</v>
      </c>
      <c r="P764" s="9">
        <v>3153.53</v>
      </c>
      <c r="Q764" s="10">
        <f t="shared" si="23"/>
        <v>0.94391913532022909</v>
      </c>
      <c r="R764" s="8">
        <v>2</v>
      </c>
      <c r="S764" s="9">
        <v>357.04</v>
      </c>
      <c r="T764" s="8">
        <v>3</v>
      </c>
    </row>
    <row r="765" spans="1:20" x14ac:dyDescent="0.35">
      <c r="A765" t="s">
        <v>1692</v>
      </c>
      <c r="B765" t="s">
        <v>1693</v>
      </c>
      <c r="C765" t="s">
        <v>17</v>
      </c>
      <c r="D765" t="s">
        <v>7921</v>
      </c>
      <c r="E765" s="8">
        <v>1657</v>
      </c>
      <c r="F765" s="9">
        <v>1067.21</v>
      </c>
      <c r="G765" s="8">
        <v>462</v>
      </c>
      <c r="H765" s="8">
        <v>1479</v>
      </c>
      <c r="I765" s="9">
        <v>1067.21</v>
      </c>
      <c r="J765" s="10">
        <f t="shared" si="22"/>
        <v>1</v>
      </c>
      <c r="K765" s="8">
        <v>0</v>
      </c>
      <c r="L765" s="9">
        <v>485.73</v>
      </c>
      <c r="M765" s="8">
        <v>1</v>
      </c>
      <c r="N765" s="8">
        <v>488</v>
      </c>
      <c r="O765" s="8">
        <v>1479</v>
      </c>
      <c r="P765" s="9">
        <v>1067.21</v>
      </c>
      <c r="Q765" s="10">
        <f t="shared" si="23"/>
        <v>1</v>
      </c>
      <c r="R765" s="8">
        <v>0</v>
      </c>
      <c r="S765" s="9">
        <v>495.78</v>
      </c>
      <c r="T765" s="8">
        <v>1</v>
      </c>
    </row>
    <row r="766" spans="1:20" x14ac:dyDescent="0.35">
      <c r="A766" t="s">
        <v>1694</v>
      </c>
      <c r="B766" t="s">
        <v>1695</v>
      </c>
      <c r="C766" t="s">
        <v>17</v>
      </c>
      <c r="D766" t="s">
        <v>7921</v>
      </c>
      <c r="E766" s="8">
        <v>9409</v>
      </c>
      <c r="F766" s="9">
        <v>8471.7000000000007</v>
      </c>
      <c r="G766" s="8">
        <v>383</v>
      </c>
      <c r="H766" s="8">
        <v>1055</v>
      </c>
      <c r="I766" s="9">
        <v>4820.6499999999996</v>
      </c>
      <c r="J766" s="10">
        <f t="shared" si="22"/>
        <v>0.56902982872386876</v>
      </c>
      <c r="K766" s="8">
        <v>7</v>
      </c>
      <c r="L766" s="9">
        <v>556.75</v>
      </c>
      <c r="M766" s="8">
        <v>5</v>
      </c>
      <c r="N766" s="8">
        <v>347</v>
      </c>
      <c r="O766" s="8">
        <v>1055</v>
      </c>
      <c r="P766" s="9">
        <v>4788.24</v>
      </c>
      <c r="Q766" s="10">
        <f t="shared" si="23"/>
        <v>0.56520415028860793</v>
      </c>
      <c r="R766" s="8">
        <v>7</v>
      </c>
      <c r="S766" s="9">
        <v>541.36</v>
      </c>
      <c r="T766" s="8">
        <v>5</v>
      </c>
    </row>
    <row r="767" spans="1:20" x14ac:dyDescent="0.35">
      <c r="A767" t="s">
        <v>1696</v>
      </c>
      <c r="B767" t="s">
        <v>1697</v>
      </c>
      <c r="C767" t="s">
        <v>17</v>
      </c>
      <c r="D767" t="s">
        <v>7922</v>
      </c>
      <c r="E767" s="8">
        <v>404</v>
      </c>
      <c r="F767" s="9">
        <v>6509.02</v>
      </c>
      <c r="G767" s="8">
        <v>30</v>
      </c>
      <c r="H767" s="8">
        <v>59</v>
      </c>
      <c r="I767" s="9">
        <v>6509.02</v>
      </c>
      <c r="J767" s="10">
        <f t="shared" si="22"/>
        <v>1</v>
      </c>
      <c r="K767" s="8">
        <v>0</v>
      </c>
      <c r="L767" s="9">
        <v>475.49</v>
      </c>
      <c r="M767" s="8">
        <v>6</v>
      </c>
      <c r="N767" s="8">
        <v>20</v>
      </c>
      <c r="O767" s="8">
        <v>59</v>
      </c>
      <c r="P767" s="9">
        <v>6509.02</v>
      </c>
      <c r="Q767" s="10">
        <f t="shared" si="23"/>
        <v>1</v>
      </c>
      <c r="R767" s="8">
        <v>0</v>
      </c>
      <c r="S767" s="9">
        <v>378.82</v>
      </c>
      <c r="T767" s="8">
        <v>6</v>
      </c>
    </row>
    <row r="768" spans="1:20" x14ac:dyDescent="0.35">
      <c r="A768" t="s">
        <v>1698</v>
      </c>
      <c r="B768" t="s">
        <v>1699</v>
      </c>
      <c r="C768" t="s">
        <v>17</v>
      </c>
      <c r="D768" t="s">
        <v>7921</v>
      </c>
      <c r="E768" s="8">
        <v>4340</v>
      </c>
      <c r="F768" s="9">
        <v>1886.3</v>
      </c>
      <c r="G768" s="8">
        <v>655</v>
      </c>
      <c r="H768" s="8">
        <v>2178</v>
      </c>
      <c r="I768" s="9">
        <v>1886.3</v>
      </c>
      <c r="J768" s="10">
        <f t="shared" si="22"/>
        <v>1</v>
      </c>
      <c r="K768" s="8">
        <v>0</v>
      </c>
      <c r="L768" s="9">
        <v>413.43</v>
      </c>
      <c r="M768" s="8">
        <v>2</v>
      </c>
      <c r="N768" s="8">
        <v>714</v>
      </c>
      <c r="O768" s="8">
        <v>2178</v>
      </c>
      <c r="P768" s="9">
        <v>1886.3</v>
      </c>
      <c r="Q768" s="10">
        <f t="shared" si="23"/>
        <v>1</v>
      </c>
      <c r="R768" s="8">
        <v>0</v>
      </c>
      <c r="S768" s="9">
        <v>428.56</v>
      </c>
      <c r="T768" s="8">
        <v>2</v>
      </c>
    </row>
    <row r="769" spans="1:20" x14ac:dyDescent="0.35">
      <c r="A769" t="s">
        <v>1700</v>
      </c>
      <c r="B769" t="s">
        <v>1701</v>
      </c>
      <c r="C769" t="s">
        <v>17</v>
      </c>
      <c r="D769" t="s">
        <v>7922</v>
      </c>
      <c r="E769" s="8">
        <v>8664</v>
      </c>
      <c r="F769" s="9">
        <v>6181.5</v>
      </c>
      <c r="G769" s="8">
        <v>662</v>
      </c>
      <c r="H769" s="8">
        <v>1327</v>
      </c>
      <c r="I769" s="9">
        <v>5951.76</v>
      </c>
      <c r="J769" s="10">
        <f t="shared" si="22"/>
        <v>0.96283426352826984</v>
      </c>
      <c r="K769" s="8">
        <v>1</v>
      </c>
      <c r="L769" s="9">
        <v>413.7</v>
      </c>
      <c r="M769" s="8">
        <v>6</v>
      </c>
      <c r="N769" s="8">
        <v>435</v>
      </c>
      <c r="O769" s="8">
        <v>1327</v>
      </c>
      <c r="P769" s="9">
        <v>5789.81</v>
      </c>
      <c r="Q769" s="10">
        <f t="shared" si="23"/>
        <v>0.93663512092534185</v>
      </c>
      <c r="R769" s="8">
        <v>4</v>
      </c>
      <c r="S769" s="9">
        <v>322.18</v>
      </c>
      <c r="T769" s="8">
        <v>6</v>
      </c>
    </row>
    <row r="770" spans="1:20" x14ac:dyDescent="0.35">
      <c r="A770" t="s">
        <v>1702</v>
      </c>
      <c r="B770" t="s">
        <v>1703</v>
      </c>
      <c r="C770" t="s">
        <v>17</v>
      </c>
      <c r="D770" t="s">
        <v>7922</v>
      </c>
      <c r="E770" s="8">
        <v>1615</v>
      </c>
      <c r="F770" s="9">
        <v>1092.53</v>
      </c>
      <c r="G770" s="8">
        <v>891</v>
      </c>
      <c r="H770" s="8">
        <v>1399</v>
      </c>
      <c r="I770" s="9">
        <v>1092.53</v>
      </c>
      <c r="J770" s="10">
        <f t="shared" si="22"/>
        <v>1</v>
      </c>
      <c r="K770" s="8">
        <v>0</v>
      </c>
      <c r="L770" s="9">
        <v>634.86</v>
      </c>
      <c r="M770" s="8">
        <v>1</v>
      </c>
      <c r="N770" s="8">
        <v>458</v>
      </c>
      <c r="O770" s="8">
        <v>1399</v>
      </c>
      <c r="P770" s="9">
        <v>1092.53</v>
      </c>
      <c r="Q770" s="10">
        <f t="shared" si="23"/>
        <v>1</v>
      </c>
      <c r="R770" s="8">
        <v>0</v>
      </c>
      <c r="S770" s="9">
        <v>459.11</v>
      </c>
      <c r="T770" s="8">
        <v>1</v>
      </c>
    </row>
    <row r="771" spans="1:20" x14ac:dyDescent="0.35">
      <c r="A771" t="s">
        <v>1704</v>
      </c>
      <c r="B771" t="s">
        <v>1705</v>
      </c>
      <c r="C771" t="s">
        <v>17</v>
      </c>
      <c r="D771" t="s">
        <v>7921</v>
      </c>
      <c r="E771" s="8">
        <v>624</v>
      </c>
      <c r="F771" s="9">
        <v>1319.8</v>
      </c>
      <c r="G771" s="8">
        <v>141</v>
      </c>
      <c r="H771" s="8">
        <v>448</v>
      </c>
      <c r="I771" s="9">
        <v>1319.8</v>
      </c>
      <c r="J771" s="10">
        <f t="shared" si="22"/>
        <v>1</v>
      </c>
      <c r="K771" s="8">
        <v>0</v>
      </c>
      <c r="L771" s="9">
        <v>413.89</v>
      </c>
      <c r="M771" s="8">
        <v>1</v>
      </c>
      <c r="N771" s="8">
        <v>147</v>
      </c>
      <c r="O771" s="8">
        <v>448</v>
      </c>
      <c r="P771" s="9">
        <v>1319.8</v>
      </c>
      <c r="Q771" s="10">
        <f t="shared" si="23"/>
        <v>1</v>
      </c>
      <c r="R771" s="8">
        <v>0</v>
      </c>
      <c r="S771" s="9">
        <v>421.51</v>
      </c>
      <c r="T771" s="8">
        <v>1</v>
      </c>
    </row>
    <row r="772" spans="1:20" x14ac:dyDescent="0.35">
      <c r="A772" t="s">
        <v>1706</v>
      </c>
      <c r="B772" t="s">
        <v>1707</v>
      </c>
      <c r="C772" t="s">
        <v>17</v>
      </c>
      <c r="D772" t="s">
        <v>7920</v>
      </c>
      <c r="E772" s="8">
        <v>5475</v>
      </c>
      <c r="F772" s="9">
        <v>2269.0100000000002</v>
      </c>
      <c r="G772" s="8">
        <v>497</v>
      </c>
      <c r="H772" s="8">
        <v>2281</v>
      </c>
      <c r="I772" s="9">
        <v>2269.0100000000002</v>
      </c>
      <c r="J772" s="10">
        <f t="shared" si="22"/>
        <v>1</v>
      </c>
      <c r="K772" s="8">
        <v>0</v>
      </c>
      <c r="L772" s="9">
        <v>372.62</v>
      </c>
      <c r="M772" s="8">
        <v>2</v>
      </c>
      <c r="N772" s="8">
        <v>746</v>
      </c>
      <c r="O772" s="8">
        <v>2281</v>
      </c>
      <c r="P772" s="9">
        <v>2269.0100000000002</v>
      </c>
      <c r="Q772" s="10">
        <f t="shared" si="23"/>
        <v>1</v>
      </c>
      <c r="R772" s="8">
        <v>0</v>
      </c>
      <c r="S772" s="9">
        <v>434.79</v>
      </c>
      <c r="T772" s="8">
        <v>2</v>
      </c>
    </row>
    <row r="773" spans="1:20" x14ac:dyDescent="0.35">
      <c r="A773" t="s">
        <v>1708</v>
      </c>
      <c r="B773" t="s">
        <v>1709</v>
      </c>
      <c r="C773" t="s">
        <v>17</v>
      </c>
      <c r="D773" t="s">
        <v>7921</v>
      </c>
      <c r="E773" s="8">
        <v>118</v>
      </c>
      <c r="F773" s="9">
        <v>186.36</v>
      </c>
      <c r="G773" s="8">
        <v>197</v>
      </c>
      <c r="H773" s="8">
        <v>599</v>
      </c>
      <c r="I773" s="9">
        <v>186.36</v>
      </c>
      <c r="J773" s="10">
        <f t="shared" ref="J773:J836" si="24">IF(F773&gt;0,I773/F773,1)</f>
        <v>1</v>
      </c>
      <c r="K773" s="8">
        <v>0</v>
      </c>
      <c r="L773" s="9">
        <v>599.41999999999996</v>
      </c>
      <c r="M773" s="8">
        <v>0</v>
      </c>
      <c r="N773" s="8">
        <v>196</v>
      </c>
      <c r="O773" s="8">
        <v>599</v>
      </c>
      <c r="P773" s="9">
        <v>186.36</v>
      </c>
      <c r="Q773" s="10">
        <f t="shared" ref="Q773:Q836" si="25">IF(F773&gt;0,P773/F773,1)</f>
        <v>1</v>
      </c>
      <c r="R773" s="8">
        <v>0</v>
      </c>
      <c r="S773" s="9">
        <v>598.47</v>
      </c>
      <c r="T773" s="8">
        <v>0</v>
      </c>
    </row>
    <row r="774" spans="1:20" x14ac:dyDescent="0.35">
      <c r="A774" t="s">
        <v>1710</v>
      </c>
      <c r="B774" t="s">
        <v>1711</v>
      </c>
      <c r="C774" t="s">
        <v>17</v>
      </c>
      <c r="D774" t="s">
        <v>7920</v>
      </c>
      <c r="E774" s="8">
        <v>409</v>
      </c>
      <c r="F774" s="9">
        <v>1255.44</v>
      </c>
      <c r="G774" s="8">
        <v>81</v>
      </c>
      <c r="H774" s="8">
        <v>308</v>
      </c>
      <c r="I774" s="9">
        <v>1255.44</v>
      </c>
      <c r="J774" s="10">
        <f t="shared" si="24"/>
        <v>1</v>
      </c>
      <c r="K774" s="8">
        <v>0</v>
      </c>
      <c r="L774" s="9">
        <v>395.47</v>
      </c>
      <c r="M774" s="8">
        <v>1</v>
      </c>
      <c r="N774" s="8">
        <v>101</v>
      </c>
      <c r="O774" s="8">
        <v>308</v>
      </c>
      <c r="P774" s="9">
        <v>1255.44</v>
      </c>
      <c r="Q774" s="10">
        <f t="shared" si="25"/>
        <v>1</v>
      </c>
      <c r="R774" s="8">
        <v>0</v>
      </c>
      <c r="S774" s="9">
        <v>434.15</v>
      </c>
      <c r="T774" s="8">
        <v>1</v>
      </c>
    </row>
    <row r="775" spans="1:20" x14ac:dyDescent="0.35">
      <c r="A775" t="s">
        <v>1712</v>
      </c>
      <c r="B775" t="s">
        <v>1713</v>
      </c>
      <c r="C775" t="s">
        <v>17</v>
      </c>
      <c r="D775" t="s">
        <v>7921</v>
      </c>
      <c r="E775" s="8">
        <v>50</v>
      </c>
      <c r="F775" s="9">
        <v>457.83</v>
      </c>
      <c r="G775" s="8">
        <v>28</v>
      </c>
      <c r="H775" s="8">
        <v>104</v>
      </c>
      <c r="I775" s="9">
        <v>457.83</v>
      </c>
      <c r="J775" s="10">
        <f t="shared" si="24"/>
        <v>1</v>
      </c>
      <c r="K775" s="8">
        <v>0</v>
      </c>
      <c r="L775" s="9">
        <v>466.64</v>
      </c>
      <c r="M775" s="8">
        <v>0</v>
      </c>
      <c r="N775" s="8">
        <v>34</v>
      </c>
      <c r="O775" s="8">
        <v>104</v>
      </c>
      <c r="P775" s="9">
        <v>457.83</v>
      </c>
      <c r="Q775" s="10">
        <f t="shared" si="25"/>
        <v>1</v>
      </c>
      <c r="R775" s="8">
        <v>0</v>
      </c>
      <c r="S775" s="9">
        <v>499.6</v>
      </c>
      <c r="T775" s="8">
        <v>0</v>
      </c>
    </row>
    <row r="776" spans="1:20" x14ac:dyDescent="0.35">
      <c r="A776" t="s">
        <v>1714</v>
      </c>
      <c r="B776" t="s">
        <v>1715</v>
      </c>
      <c r="C776" t="s">
        <v>17</v>
      </c>
      <c r="D776" t="s">
        <v>7920</v>
      </c>
      <c r="E776" s="8">
        <v>1689</v>
      </c>
      <c r="F776" s="9">
        <v>2166.64</v>
      </c>
      <c r="G776" s="8">
        <v>190</v>
      </c>
      <c r="H776" s="8">
        <v>736</v>
      </c>
      <c r="I776" s="9">
        <v>2166.64</v>
      </c>
      <c r="J776" s="10">
        <f t="shared" si="24"/>
        <v>1</v>
      </c>
      <c r="K776" s="8">
        <v>0</v>
      </c>
      <c r="L776" s="9">
        <v>412.55</v>
      </c>
      <c r="M776" s="8">
        <v>2</v>
      </c>
      <c r="N776" s="8">
        <v>241</v>
      </c>
      <c r="O776" s="8">
        <v>736</v>
      </c>
      <c r="P776" s="9">
        <v>2166.64</v>
      </c>
      <c r="Q776" s="10">
        <f t="shared" si="25"/>
        <v>1</v>
      </c>
      <c r="R776" s="8">
        <v>0</v>
      </c>
      <c r="S776" s="9">
        <v>451.8</v>
      </c>
      <c r="T776" s="8">
        <v>2</v>
      </c>
    </row>
    <row r="777" spans="1:20" x14ac:dyDescent="0.35">
      <c r="A777" t="s">
        <v>1716</v>
      </c>
      <c r="B777" t="s">
        <v>1717</v>
      </c>
      <c r="C777" t="s">
        <v>17</v>
      </c>
      <c r="D777" t="s">
        <v>7922</v>
      </c>
      <c r="E777" s="8">
        <v>352</v>
      </c>
      <c r="F777" s="9">
        <v>1322.31</v>
      </c>
      <c r="G777" s="8">
        <v>108</v>
      </c>
      <c r="H777" s="8">
        <v>252</v>
      </c>
      <c r="I777" s="9">
        <v>1322.31</v>
      </c>
      <c r="J777" s="10">
        <f t="shared" si="24"/>
        <v>1</v>
      </c>
      <c r="K777" s="8">
        <v>0</v>
      </c>
      <c r="L777" s="9">
        <v>576.96</v>
      </c>
      <c r="M777" s="8">
        <v>1</v>
      </c>
      <c r="N777" s="8">
        <v>82</v>
      </c>
      <c r="O777" s="8">
        <v>252</v>
      </c>
      <c r="P777" s="9">
        <v>1322.31</v>
      </c>
      <c r="Q777" s="10">
        <f t="shared" si="25"/>
        <v>1</v>
      </c>
      <c r="R777" s="8">
        <v>0</v>
      </c>
      <c r="S777" s="9">
        <v>518.36</v>
      </c>
      <c r="T777" s="8">
        <v>1</v>
      </c>
    </row>
    <row r="778" spans="1:20" x14ac:dyDescent="0.35">
      <c r="A778" t="s">
        <v>1718</v>
      </c>
      <c r="B778" t="s">
        <v>1719</v>
      </c>
      <c r="C778" t="s">
        <v>17</v>
      </c>
      <c r="D778" t="s">
        <v>7921</v>
      </c>
      <c r="E778" s="8">
        <v>350</v>
      </c>
      <c r="F778" s="9">
        <v>576.34</v>
      </c>
      <c r="G778" s="8">
        <v>189</v>
      </c>
      <c r="H778" s="8">
        <v>572</v>
      </c>
      <c r="I778" s="9">
        <v>576.34</v>
      </c>
      <c r="J778" s="10">
        <f t="shared" si="24"/>
        <v>1</v>
      </c>
      <c r="K778" s="8">
        <v>0</v>
      </c>
      <c r="L778" s="9">
        <v>431.8</v>
      </c>
      <c r="M778" s="8">
        <v>0</v>
      </c>
      <c r="N778" s="8">
        <v>187</v>
      </c>
      <c r="O778" s="8">
        <v>572</v>
      </c>
      <c r="P778" s="9">
        <v>576.34</v>
      </c>
      <c r="Q778" s="10">
        <f t="shared" si="25"/>
        <v>1</v>
      </c>
      <c r="R778" s="8">
        <v>0</v>
      </c>
      <c r="S778" s="9">
        <v>429.82</v>
      </c>
      <c r="T778" s="8">
        <v>0</v>
      </c>
    </row>
    <row r="779" spans="1:20" x14ac:dyDescent="0.35">
      <c r="A779" t="s">
        <v>1720</v>
      </c>
      <c r="B779" t="s">
        <v>1721</v>
      </c>
      <c r="C779" t="s">
        <v>17</v>
      </c>
      <c r="D779" t="s">
        <v>7922</v>
      </c>
      <c r="E779" s="8">
        <v>1928</v>
      </c>
      <c r="F779" s="9">
        <v>5729.01</v>
      </c>
      <c r="G779" s="8">
        <v>143</v>
      </c>
      <c r="H779" s="8">
        <v>317</v>
      </c>
      <c r="I779" s="9">
        <v>5625.01</v>
      </c>
      <c r="J779" s="10">
        <f t="shared" si="24"/>
        <v>0.98184677631911976</v>
      </c>
      <c r="K779" s="8">
        <v>3</v>
      </c>
      <c r="L779" s="9">
        <v>369.24</v>
      </c>
      <c r="M779" s="8">
        <v>6</v>
      </c>
      <c r="N779" s="8">
        <v>104</v>
      </c>
      <c r="O779" s="8">
        <v>317</v>
      </c>
      <c r="P779" s="9">
        <v>5414.03</v>
      </c>
      <c r="Q779" s="10">
        <f t="shared" si="25"/>
        <v>0.94502016927881072</v>
      </c>
      <c r="R779" s="8">
        <v>6</v>
      </c>
      <c r="S779" s="9">
        <v>317.08999999999997</v>
      </c>
      <c r="T779" s="8">
        <v>5</v>
      </c>
    </row>
    <row r="780" spans="1:20" x14ac:dyDescent="0.35">
      <c r="A780" t="s">
        <v>1722</v>
      </c>
      <c r="B780" t="s">
        <v>1723</v>
      </c>
      <c r="C780" t="s">
        <v>17</v>
      </c>
      <c r="D780" t="s">
        <v>7920</v>
      </c>
      <c r="E780" s="8">
        <v>121</v>
      </c>
      <c r="F780" s="9">
        <v>508.35</v>
      </c>
      <c r="G780" s="8">
        <v>56</v>
      </c>
      <c r="H780" s="8">
        <v>224</v>
      </c>
      <c r="I780" s="9">
        <v>508.35</v>
      </c>
      <c r="J780" s="10">
        <f t="shared" si="24"/>
        <v>1</v>
      </c>
      <c r="K780" s="8">
        <v>0</v>
      </c>
      <c r="L780" s="9">
        <v>433.04</v>
      </c>
      <c r="M780" s="8">
        <v>0</v>
      </c>
      <c r="N780" s="8">
        <v>73</v>
      </c>
      <c r="O780" s="8">
        <v>224</v>
      </c>
      <c r="P780" s="9">
        <v>508.35</v>
      </c>
      <c r="Q780" s="10">
        <f t="shared" si="25"/>
        <v>1</v>
      </c>
      <c r="R780" s="8">
        <v>0</v>
      </c>
      <c r="S780" s="9">
        <v>475.89</v>
      </c>
      <c r="T780" s="8">
        <v>0</v>
      </c>
    </row>
    <row r="781" spans="1:20" x14ac:dyDescent="0.35">
      <c r="A781" t="s">
        <v>1726</v>
      </c>
      <c r="B781" t="s">
        <v>1727</v>
      </c>
      <c r="C781" t="s">
        <v>17</v>
      </c>
      <c r="D781" t="s">
        <v>7922</v>
      </c>
      <c r="E781" s="8">
        <v>150</v>
      </c>
      <c r="F781" s="9">
        <v>689.22</v>
      </c>
      <c r="G781" s="8">
        <v>147</v>
      </c>
      <c r="H781" s="8">
        <v>205</v>
      </c>
      <c r="I781" s="9">
        <v>689.22</v>
      </c>
      <c r="J781" s="10">
        <f t="shared" si="24"/>
        <v>1</v>
      </c>
      <c r="K781" s="8">
        <v>0</v>
      </c>
      <c r="L781" s="9">
        <v>714.37</v>
      </c>
      <c r="M781" s="8">
        <v>0</v>
      </c>
      <c r="N781" s="8">
        <v>67</v>
      </c>
      <c r="O781" s="8">
        <v>205</v>
      </c>
      <c r="P781" s="9">
        <v>689.22</v>
      </c>
      <c r="Q781" s="10">
        <f t="shared" si="25"/>
        <v>1</v>
      </c>
      <c r="R781" s="8">
        <v>0</v>
      </c>
      <c r="S781" s="9">
        <v>493.82</v>
      </c>
      <c r="T781" s="8">
        <v>0</v>
      </c>
    </row>
    <row r="782" spans="1:20" x14ac:dyDescent="0.35">
      <c r="A782" t="s">
        <v>1728</v>
      </c>
      <c r="B782" t="s">
        <v>1729</v>
      </c>
      <c r="C782" t="s">
        <v>17</v>
      </c>
      <c r="D782" t="s">
        <v>7921</v>
      </c>
      <c r="E782" s="8">
        <v>2</v>
      </c>
      <c r="F782" s="9">
        <v>16.98</v>
      </c>
      <c r="G782" s="8">
        <v>42</v>
      </c>
      <c r="H782" s="8">
        <v>111</v>
      </c>
      <c r="I782" s="9">
        <v>16.98</v>
      </c>
      <c r="J782" s="10">
        <f t="shared" si="24"/>
        <v>1</v>
      </c>
      <c r="K782" s="8">
        <v>0</v>
      </c>
      <c r="L782" s="9">
        <v>709.01</v>
      </c>
      <c r="M782" s="8">
        <v>0</v>
      </c>
      <c r="N782" s="8">
        <v>36</v>
      </c>
      <c r="O782" s="8">
        <v>111</v>
      </c>
      <c r="P782" s="9">
        <v>16.98</v>
      </c>
      <c r="Q782" s="10">
        <f t="shared" si="25"/>
        <v>1</v>
      </c>
      <c r="R782" s="8">
        <v>0</v>
      </c>
      <c r="S782" s="9">
        <v>678.44</v>
      </c>
      <c r="T782" s="8">
        <v>0</v>
      </c>
    </row>
    <row r="783" spans="1:20" x14ac:dyDescent="0.35">
      <c r="A783" t="s">
        <v>1730</v>
      </c>
      <c r="B783" t="s">
        <v>1731</v>
      </c>
      <c r="C783" t="s">
        <v>17</v>
      </c>
      <c r="D783" t="s">
        <v>7921</v>
      </c>
      <c r="E783" s="8">
        <v>1647</v>
      </c>
      <c r="F783" s="9">
        <v>2791.25</v>
      </c>
      <c r="G783" s="8">
        <v>220</v>
      </c>
      <c r="H783" s="8">
        <v>555</v>
      </c>
      <c r="I783" s="9">
        <v>2791.25</v>
      </c>
      <c r="J783" s="10">
        <f t="shared" si="24"/>
        <v>1</v>
      </c>
      <c r="K783" s="8">
        <v>0</v>
      </c>
      <c r="L783" s="9">
        <v>447.14</v>
      </c>
      <c r="M783" s="8">
        <v>3</v>
      </c>
      <c r="N783" s="8">
        <v>181</v>
      </c>
      <c r="O783" s="8">
        <v>555</v>
      </c>
      <c r="P783" s="9">
        <v>2791.25</v>
      </c>
      <c r="Q783" s="10">
        <f t="shared" si="25"/>
        <v>1</v>
      </c>
      <c r="R783" s="8">
        <v>0</v>
      </c>
      <c r="S783" s="9">
        <v>407.48</v>
      </c>
      <c r="T783" s="8">
        <v>3</v>
      </c>
    </row>
    <row r="784" spans="1:20" x14ac:dyDescent="0.35">
      <c r="A784" t="s">
        <v>1732</v>
      </c>
      <c r="B784" t="s">
        <v>1733</v>
      </c>
      <c r="C784" t="s">
        <v>17</v>
      </c>
      <c r="D784" t="s">
        <v>7921</v>
      </c>
      <c r="E784" s="8">
        <v>641</v>
      </c>
      <c r="F784" s="9">
        <v>1828.53</v>
      </c>
      <c r="G784" s="8">
        <v>113</v>
      </c>
      <c r="H784" s="8">
        <v>330</v>
      </c>
      <c r="I784" s="9">
        <v>1828.53</v>
      </c>
      <c r="J784" s="10">
        <f t="shared" si="24"/>
        <v>1</v>
      </c>
      <c r="K784" s="8">
        <v>0</v>
      </c>
      <c r="L784" s="9">
        <v>427.29</v>
      </c>
      <c r="M784" s="8">
        <v>2</v>
      </c>
      <c r="N784" s="8">
        <v>107</v>
      </c>
      <c r="O784" s="8">
        <v>330</v>
      </c>
      <c r="P784" s="9">
        <v>1828.53</v>
      </c>
      <c r="Q784" s="10">
        <f t="shared" si="25"/>
        <v>1</v>
      </c>
      <c r="R784" s="8">
        <v>0</v>
      </c>
      <c r="S784" s="9">
        <v>418.73</v>
      </c>
      <c r="T784" s="8">
        <v>2</v>
      </c>
    </row>
    <row r="785" spans="1:20" x14ac:dyDescent="0.35">
      <c r="A785" t="s">
        <v>1734</v>
      </c>
      <c r="B785" t="s">
        <v>1735</v>
      </c>
      <c r="C785" t="s">
        <v>17</v>
      </c>
      <c r="D785" t="s">
        <v>7922</v>
      </c>
      <c r="E785" s="8">
        <v>1010</v>
      </c>
      <c r="F785" s="9">
        <v>3765.41</v>
      </c>
      <c r="G785" s="8">
        <v>154</v>
      </c>
      <c r="H785" s="8">
        <v>252</v>
      </c>
      <c r="I785" s="9">
        <v>3765.41</v>
      </c>
      <c r="J785" s="10">
        <f t="shared" si="24"/>
        <v>1</v>
      </c>
      <c r="K785" s="8">
        <v>0</v>
      </c>
      <c r="L785" s="9">
        <v>566.54</v>
      </c>
      <c r="M785" s="8">
        <v>4</v>
      </c>
      <c r="N785" s="8">
        <v>82</v>
      </c>
      <c r="O785" s="8">
        <v>252</v>
      </c>
      <c r="P785" s="9">
        <v>3765.41</v>
      </c>
      <c r="Q785" s="10">
        <f t="shared" si="25"/>
        <v>1</v>
      </c>
      <c r="R785" s="8">
        <v>0</v>
      </c>
      <c r="S785" s="9">
        <v>405.48</v>
      </c>
      <c r="T785" s="8">
        <v>4</v>
      </c>
    </row>
    <row r="786" spans="1:20" x14ac:dyDescent="0.35">
      <c r="A786" t="s">
        <v>1736</v>
      </c>
      <c r="B786" t="s">
        <v>1737</v>
      </c>
      <c r="C786" t="s">
        <v>17</v>
      </c>
      <c r="D786" t="s">
        <v>7921</v>
      </c>
      <c r="E786" s="8">
        <v>813</v>
      </c>
      <c r="F786" s="9">
        <v>3373.31</v>
      </c>
      <c r="G786" s="8">
        <v>89</v>
      </c>
      <c r="H786" s="8">
        <v>226</v>
      </c>
      <c r="I786" s="9">
        <v>3186.6</v>
      </c>
      <c r="J786" s="10">
        <f t="shared" si="24"/>
        <v>0.94465080292057357</v>
      </c>
      <c r="K786" s="8">
        <v>1</v>
      </c>
      <c r="L786" s="9">
        <v>473.11</v>
      </c>
      <c r="M786" s="8">
        <v>3</v>
      </c>
      <c r="N786" s="8">
        <v>74</v>
      </c>
      <c r="O786" s="8">
        <v>226</v>
      </c>
      <c r="P786" s="9">
        <v>3120.21</v>
      </c>
      <c r="Q786" s="10">
        <f t="shared" si="25"/>
        <v>0.92496983674788269</v>
      </c>
      <c r="R786" s="8">
        <v>1</v>
      </c>
      <c r="S786" s="9">
        <v>401.13</v>
      </c>
      <c r="T786" s="8">
        <v>3</v>
      </c>
    </row>
    <row r="787" spans="1:20" x14ac:dyDescent="0.35">
      <c r="A787" t="s">
        <v>1738</v>
      </c>
      <c r="B787" t="s">
        <v>1739</v>
      </c>
      <c r="C787" t="s">
        <v>17</v>
      </c>
      <c r="D787" t="s">
        <v>7921</v>
      </c>
      <c r="E787" s="8">
        <v>784</v>
      </c>
      <c r="F787" s="9">
        <v>2224.6799999999998</v>
      </c>
      <c r="G787" s="8">
        <v>118</v>
      </c>
      <c r="H787" s="8">
        <v>331</v>
      </c>
      <c r="I787" s="9">
        <v>2224.6799999999998</v>
      </c>
      <c r="J787" s="10">
        <f t="shared" si="24"/>
        <v>1</v>
      </c>
      <c r="K787" s="8">
        <v>0</v>
      </c>
      <c r="L787" s="9">
        <v>422.06</v>
      </c>
      <c r="M787" s="8">
        <v>2</v>
      </c>
      <c r="N787" s="8">
        <v>108</v>
      </c>
      <c r="O787" s="8">
        <v>331</v>
      </c>
      <c r="P787" s="9">
        <v>2224.6799999999998</v>
      </c>
      <c r="Q787" s="10">
        <f t="shared" si="25"/>
        <v>1</v>
      </c>
      <c r="R787" s="8">
        <v>0</v>
      </c>
      <c r="S787" s="9">
        <v>405.03</v>
      </c>
      <c r="T787" s="8">
        <v>2</v>
      </c>
    </row>
    <row r="788" spans="1:20" x14ac:dyDescent="0.35">
      <c r="A788" t="s">
        <v>1740</v>
      </c>
      <c r="B788" t="s">
        <v>1741</v>
      </c>
      <c r="C788" t="s">
        <v>17</v>
      </c>
      <c r="D788" t="s">
        <v>7921</v>
      </c>
      <c r="E788" s="8">
        <v>243</v>
      </c>
      <c r="F788" s="9">
        <v>1051.68</v>
      </c>
      <c r="G788" s="8">
        <v>81</v>
      </c>
      <c r="H788" s="8">
        <v>217</v>
      </c>
      <c r="I788" s="9">
        <v>1051.68</v>
      </c>
      <c r="J788" s="10">
        <f t="shared" si="24"/>
        <v>1</v>
      </c>
      <c r="K788" s="8">
        <v>0</v>
      </c>
      <c r="L788" s="9">
        <v>523.08000000000004</v>
      </c>
      <c r="M788" s="8">
        <v>1</v>
      </c>
      <c r="N788" s="8">
        <v>71</v>
      </c>
      <c r="O788" s="8">
        <v>217</v>
      </c>
      <c r="P788" s="9">
        <v>1051.68</v>
      </c>
      <c r="Q788" s="10">
        <f t="shared" si="25"/>
        <v>1</v>
      </c>
      <c r="R788" s="8">
        <v>0</v>
      </c>
      <c r="S788" s="9">
        <v>497.11</v>
      </c>
      <c r="T788" s="8">
        <v>1</v>
      </c>
    </row>
    <row r="789" spans="1:20" x14ac:dyDescent="0.35">
      <c r="A789" t="s">
        <v>1744</v>
      </c>
      <c r="B789" t="s">
        <v>1745</v>
      </c>
      <c r="C789" t="s">
        <v>17</v>
      </c>
      <c r="D789" t="s">
        <v>7922</v>
      </c>
      <c r="E789" s="8">
        <v>497</v>
      </c>
      <c r="F789" s="9">
        <v>5017.8599999999997</v>
      </c>
      <c r="G789" s="8">
        <v>44</v>
      </c>
      <c r="H789" s="8">
        <v>93</v>
      </c>
      <c r="I789" s="9">
        <v>5017.8599999999997</v>
      </c>
      <c r="J789" s="10">
        <f t="shared" si="24"/>
        <v>1</v>
      </c>
      <c r="K789" s="8">
        <v>0</v>
      </c>
      <c r="L789" s="9">
        <v>429.47</v>
      </c>
      <c r="M789" s="8">
        <v>5</v>
      </c>
      <c r="N789" s="8">
        <v>30</v>
      </c>
      <c r="O789" s="8">
        <v>93</v>
      </c>
      <c r="P789" s="9">
        <v>5007.7700000000004</v>
      </c>
      <c r="Q789" s="10">
        <f t="shared" si="25"/>
        <v>0.99798918263961145</v>
      </c>
      <c r="R789" s="8">
        <v>1</v>
      </c>
      <c r="S789" s="9">
        <v>344.92</v>
      </c>
      <c r="T789" s="8">
        <v>5</v>
      </c>
    </row>
    <row r="790" spans="1:20" x14ac:dyDescent="0.35">
      <c r="A790" t="s">
        <v>1746</v>
      </c>
      <c r="B790" t="s">
        <v>1747</v>
      </c>
      <c r="C790" t="s">
        <v>17</v>
      </c>
      <c r="D790" t="s">
        <v>7922</v>
      </c>
      <c r="E790" s="8">
        <v>1796</v>
      </c>
      <c r="F790" s="9">
        <v>7422.83</v>
      </c>
      <c r="G790" s="8">
        <v>101</v>
      </c>
      <c r="H790" s="8">
        <v>227</v>
      </c>
      <c r="I790" s="9">
        <v>6885.54</v>
      </c>
      <c r="J790" s="10">
        <f t="shared" si="24"/>
        <v>0.92761655594968495</v>
      </c>
      <c r="K790" s="8">
        <v>3</v>
      </c>
      <c r="L790" s="9">
        <v>395.63</v>
      </c>
      <c r="M790" s="8">
        <v>7</v>
      </c>
      <c r="N790" s="8">
        <v>74</v>
      </c>
      <c r="O790" s="8">
        <v>227</v>
      </c>
      <c r="P790" s="9">
        <v>6769.82</v>
      </c>
      <c r="Q790" s="10">
        <f t="shared" si="25"/>
        <v>0.91202681457072299</v>
      </c>
      <c r="R790" s="8">
        <v>3</v>
      </c>
      <c r="S790" s="9">
        <v>339.21</v>
      </c>
      <c r="T790" s="8">
        <v>7</v>
      </c>
    </row>
    <row r="791" spans="1:20" x14ac:dyDescent="0.35">
      <c r="A791" t="s">
        <v>1748</v>
      </c>
      <c r="B791" t="s">
        <v>1749</v>
      </c>
      <c r="C791" t="s">
        <v>17</v>
      </c>
      <c r="D791" t="s">
        <v>7921</v>
      </c>
      <c r="E791" s="8">
        <v>283</v>
      </c>
      <c r="F791" s="9">
        <v>740.66</v>
      </c>
      <c r="G791" s="8">
        <v>121</v>
      </c>
      <c r="H791" s="8">
        <v>358</v>
      </c>
      <c r="I791" s="9">
        <v>740.66</v>
      </c>
      <c r="J791" s="10">
        <f t="shared" si="24"/>
        <v>1</v>
      </c>
      <c r="K791" s="8">
        <v>0</v>
      </c>
      <c r="L791" s="9">
        <v>628.05999999999995</v>
      </c>
      <c r="M791" s="8">
        <v>0</v>
      </c>
      <c r="N791" s="8">
        <v>116</v>
      </c>
      <c r="O791" s="8">
        <v>358</v>
      </c>
      <c r="P791" s="9">
        <v>740.66</v>
      </c>
      <c r="Q791" s="10">
        <f t="shared" si="25"/>
        <v>1</v>
      </c>
      <c r="R791" s="8">
        <v>0</v>
      </c>
      <c r="S791" s="9">
        <v>620.20000000000005</v>
      </c>
      <c r="T791" s="8">
        <v>0</v>
      </c>
    </row>
    <row r="792" spans="1:20" x14ac:dyDescent="0.35">
      <c r="A792" t="s">
        <v>1750</v>
      </c>
      <c r="B792" t="s">
        <v>1751</v>
      </c>
      <c r="C792" t="s">
        <v>17</v>
      </c>
      <c r="D792" t="s">
        <v>7921</v>
      </c>
      <c r="E792" s="8">
        <v>46</v>
      </c>
      <c r="F792" s="9">
        <v>77.17</v>
      </c>
      <c r="G792" s="8">
        <v>161</v>
      </c>
      <c r="H792" s="8">
        <v>557</v>
      </c>
      <c r="I792" s="9">
        <v>77.17</v>
      </c>
      <c r="J792" s="10">
        <f t="shared" si="24"/>
        <v>1</v>
      </c>
      <c r="K792" s="8">
        <v>0</v>
      </c>
      <c r="L792" s="9">
        <v>621.58000000000004</v>
      </c>
      <c r="M792" s="8">
        <v>0</v>
      </c>
      <c r="N792" s="8">
        <v>181</v>
      </c>
      <c r="O792" s="8">
        <v>557</v>
      </c>
      <c r="P792" s="9">
        <v>77.17</v>
      </c>
      <c r="Q792" s="10">
        <f t="shared" si="25"/>
        <v>1</v>
      </c>
      <c r="R792" s="8">
        <v>0</v>
      </c>
      <c r="S792" s="9">
        <v>641.71</v>
      </c>
      <c r="T792" s="8">
        <v>0</v>
      </c>
    </row>
    <row r="793" spans="1:20" x14ac:dyDescent="0.35">
      <c r="A793" t="s">
        <v>1752</v>
      </c>
      <c r="B793" t="s">
        <v>1753</v>
      </c>
      <c r="C793" t="s">
        <v>17</v>
      </c>
      <c r="D793" t="s">
        <v>7922</v>
      </c>
      <c r="E793" s="8">
        <v>256</v>
      </c>
      <c r="F793" s="9">
        <v>1940.16</v>
      </c>
      <c r="G793" s="8">
        <v>69</v>
      </c>
      <c r="H793" s="8">
        <v>124</v>
      </c>
      <c r="I793" s="9">
        <v>1940.16</v>
      </c>
      <c r="J793" s="10">
        <f t="shared" si="24"/>
        <v>1</v>
      </c>
      <c r="K793" s="8">
        <v>0</v>
      </c>
      <c r="L793" s="9">
        <v>651.20000000000005</v>
      </c>
      <c r="M793" s="8">
        <v>2</v>
      </c>
      <c r="N793" s="8">
        <v>40</v>
      </c>
      <c r="O793" s="8">
        <v>124</v>
      </c>
      <c r="P793" s="9">
        <v>1940.16</v>
      </c>
      <c r="Q793" s="10">
        <f t="shared" si="25"/>
        <v>1</v>
      </c>
      <c r="R793" s="8">
        <v>0</v>
      </c>
      <c r="S793" s="9">
        <v>519.33000000000004</v>
      </c>
      <c r="T793" s="8">
        <v>2</v>
      </c>
    </row>
    <row r="794" spans="1:20" x14ac:dyDescent="0.35">
      <c r="A794" t="s">
        <v>1754</v>
      </c>
      <c r="B794" t="s">
        <v>1755</v>
      </c>
      <c r="C794" t="s">
        <v>17</v>
      </c>
      <c r="D794" t="s">
        <v>7921</v>
      </c>
      <c r="E794" s="8">
        <v>4862</v>
      </c>
      <c r="F794" s="9">
        <v>3905.29</v>
      </c>
      <c r="G794" s="8">
        <v>393</v>
      </c>
      <c r="H794" s="8">
        <v>1163</v>
      </c>
      <c r="I794" s="9">
        <v>3905.29</v>
      </c>
      <c r="J794" s="10">
        <f t="shared" si="24"/>
        <v>1</v>
      </c>
      <c r="K794" s="8">
        <v>0</v>
      </c>
      <c r="L794" s="9">
        <v>402.57</v>
      </c>
      <c r="M794" s="8">
        <v>4</v>
      </c>
      <c r="N794" s="8">
        <v>376</v>
      </c>
      <c r="O794" s="8">
        <v>1163</v>
      </c>
      <c r="P794" s="9">
        <v>3905.29</v>
      </c>
      <c r="Q794" s="10">
        <f t="shared" si="25"/>
        <v>1</v>
      </c>
      <c r="R794" s="8">
        <v>0</v>
      </c>
      <c r="S794" s="9">
        <v>394.86</v>
      </c>
      <c r="T794" s="8">
        <v>4</v>
      </c>
    </row>
    <row r="795" spans="1:20" x14ac:dyDescent="0.35">
      <c r="A795" t="s">
        <v>1756</v>
      </c>
      <c r="B795" t="s">
        <v>1757</v>
      </c>
      <c r="C795" t="s">
        <v>17</v>
      </c>
      <c r="D795" t="s">
        <v>7921</v>
      </c>
      <c r="E795" s="8">
        <v>531</v>
      </c>
      <c r="F795" s="9">
        <v>1003.32</v>
      </c>
      <c r="G795" s="8">
        <v>168</v>
      </c>
      <c r="H795" s="8">
        <v>494</v>
      </c>
      <c r="I795" s="9">
        <v>1003.32</v>
      </c>
      <c r="J795" s="10">
        <f t="shared" si="24"/>
        <v>1</v>
      </c>
      <c r="K795" s="8">
        <v>0</v>
      </c>
      <c r="L795" s="9">
        <v>476.72</v>
      </c>
      <c r="M795" s="8">
        <v>1</v>
      </c>
      <c r="N795" s="8">
        <v>160</v>
      </c>
      <c r="O795" s="8">
        <v>494</v>
      </c>
      <c r="P795" s="9">
        <v>1003.32</v>
      </c>
      <c r="Q795" s="10">
        <f t="shared" si="25"/>
        <v>1</v>
      </c>
      <c r="R795" s="8">
        <v>0</v>
      </c>
      <c r="S795" s="9">
        <v>468.78</v>
      </c>
      <c r="T795" s="8">
        <v>1</v>
      </c>
    </row>
    <row r="796" spans="1:20" x14ac:dyDescent="0.35">
      <c r="A796" t="s">
        <v>1760</v>
      </c>
      <c r="B796" t="s">
        <v>1761</v>
      </c>
      <c r="C796" t="s">
        <v>17</v>
      </c>
      <c r="D796" t="s">
        <v>7921</v>
      </c>
      <c r="E796" s="8">
        <v>6124</v>
      </c>
      <c r="F796" s="9">
        <v>8970.7999999999993</v>
      </c>
      <c r="G796" s="8">
        <v>219</v>
      </c>
      <c r="H796" s="8">
        <v>636</v>
      </c>
      <c r="I796" s="9">
        <v>4861.87</v>
      </c>
      <c r="J796" s="10">
        <f t="shared" si="24"/>
        <v>0.54196615686449368</v>
      </c>
      <c r="K796" s="8">
        <v>6</v>
      </c>
      <c r="L796" s="9">
        <v>535.20000000000005</v>
      </c>
      <c r="M796" s="8">
        <v>5</v>
      </c>
      <c r="N796" s="8">
        <v>205</v>
      </c>
      <c r="O796" s="8">
        <v>636</v>
      </c>
      <c r="P796" s="9">
        <v>4842.82</v>
      </c>
      <c r="Q796" s="10">
        <f t="shared" si="25"/>
        <v>0.5398426004369733</v>
      </c>
      <c r="R796" s="8">
        <v>6</v>
      </c>
      <c r="S796" s="9">
        <v>526.16</v>
      </c>
      <c r="T796" s="8">
        <v>5</v>
      </c>
    </row>
    <row r="797" spans="1:20" x14ac:dyDescent="0.35">
      <c r="A797" t="s">
        <v>1762</v>
      </c>
      <c r="B797" t="s">
        <v>1763</v>
      </c>
      <c r="C797" t="s">
        <v>17</v>
      </c>
      <c r="D797" t="s">
        <v>7920</v>
      </c>
      <c r="E797" s="8">
        <v>2106</v>
      </c>
      <c r="F797" s="9">
        <v>1512.45</v>
      </c>
      <c r="G797" s="8">
        <v>283</v>
      </c>
      <c r="H797" s="8">
        <v>1295</v>
      </c>
      <c r="I797" s="9">
        <v>1512.45</v>
      </c>
      <c r="J797" s="10">
        <f t="shared" si="24"/>
        <v>1</v>
      </c>
      <c r="K797" s="8">
        <v>0</v>
      </c>
      <c r="L797" s="9">
        <v>414.39</v>
      </c>
      <c r="M797" s="8">
        <v>1</v>
      </c>
      <c r="N797" s="8">
        <v>417</v>
      </c>
      <c r="O797" s="8">
        <v>1295</v>
      </c>
      <c r="P797" s="9">
        <v>1512.45</v>
      </c>
      <c r="Q797" s="10">
        <f t="shared" si="25"/>
        <v>1</v>
      </c>
      <c r="R797" s="8">
        <v>0</v>
      </c>
      <c r="S797" s="9">
        <v>472.13</v>
      </c>
      <c r="T797" s="8">
        <v>1</v>
      </c>
    </row>
    <row r="798" spans="1:20" x14ac:dyDescent="0.35">
      <c r="A798" t="s">
        <v>1764</v>
      </c>
      <c r="B798" t="s">
        <v>1765</v>
      </c>
      <c r="C798" t="s">
        <v>17</v>
      </c>
      <c r="D798" t="s">
        <v>7922</v>
      </c>
      <c r="E798" s="8">
        <v>895</v>
      </c>
      <c r="F798" s="9">
        <v>3295.83</v>
      </c>
      <c r="G798" s="8">
        <v>154</v>
      </c>
      <c r="H798" s="8">
        <v>253</v>
      </c>
      <c r="I798" s="9">
        <v>3295.83</v>
      </c>
      <c r="J798" s="10">
        <f t="shared" si="24"/>
        <v>1</v>
      </c>
      <c r="K798" s="8">
        <v>0</v>
      </c>
      <c r="L798" s="9">
        <v>634.4</v>
      </c>
      <c r="M798" s="8">
        <v>3</v>
      </c>
      <c r="N798" s="8">
        <v>82</v>
      </c>
      <c r="O798" s="8">
        <v>253</v>
      </c>
      <c r="P798" s="9">
        <v>3295.83</v>
      </c>
      <c r="Q798" s="10">
        <f t="shared" si="25"/>
        <v>1</v>
      </c>
      <c r="R798" s="8">
        <v>0</v>
      </c>
      <c r="S798" s="9">
        <v>475.32</v>
      </c>
      <c r="T798" s="8">
        <v>3</v>
      </c>
    </row>
    <row r="799" spans="1:20" x14ac:dyDescent="0.35">
      <c r="A799" t="s">
        <v>1766</v>
      </c>
      <c r="B799" t="s">
        <v>1767</v>
      </c>
      <c r="C799" t="s">
        <v>17</v>
      </c>
      <c r="D799" t="s">
        <v>7921</v>
      </c>
      <c r="E799" s="8">
        <v>961</v>
      </c>
      <c r="F799" s="9">
        <v>1811.26</v>
      </c>
      <c r="G799" s="8">
        <v>188</v>
      </c>
      <c r="H799" s="8">
        <v>493</v>
      </c>
      <c r="I799" s="9">
        <v>1811.26</v>
      </c>
      <c r="J799" s="10">
        <f t="shared" si="24"/>
        <v>1</v>
      </c>
      <c r="K799" s="8">
        <v>0</v>
      </c>
      <c r="L799" s="9">
        <v>392.67</v>
      </c>
      <c r="M799" s="8">
        <v>2</v>
      </c>
      <c r="N799" s="8">
        <v>159</v>
      </c>
      <c r="O799" s="8">
        <v>493</v>
      </c>
      <c r="P799" s="9">
        <v>1811.26</v>
      </c>
      <c r="Q799" s="10">
        <f t="shared" si="25"/>
        <v>1</v>
      </c>
      <c r="R799" s="8">
        <v>0</v>
      </c>
      <c r="S799" s="9">
        <v>359.87</v>
      </c>
      <c r="T799" s="8">
        <v>2</v>
      </c>
    </row>
    <row r="800" spans="1:20" x14ac:dyDescent="0.35">
      <c r="A800" t="s">
        <v>1768</v>
      </c>
      <c r="B800" t="s">
        <v>1769</v>
      </c>
      <c r="C800" t="s">
        <v>17</v>
      </c>
      <c r="D800" t="s">
        <v>7921</v>
      </c>
      <c r="E800" s="8">
        <v>2026</v>
      </c>
      <c r="F800" s="9">
        <v>1241.93</v>
      </c>
      <c r="G800" s="8">
        <v>538</v>
      </c>
      <c r="H800" s="8">
        <v>1516</v>
      </c>
      <c r="I800" s="9">
        <v>1241.93</v>
      </c>
      <c r="J800" s="10">
        <f t="shared" si="24"/>
        <v>1</v>
      </c>
      <c r="K800" s="8">
        <v>0</v>
      </c>
      <c r="L800" s="9">
        <v>460.48</v>
      </c>
      <c r="M800" s="8">
        <v>1</v>
      </c>
      <c r="N800" s="8">
        <v>488</v>
      </c>
      <c r="O800" s="8">
        <v>1516</v>
      </c>
      <c r="P800" s="9">
        <v>1241.93</v>
      </c>
      <c r="Q800" s="10">
        <f t="shared" si="25"/>
        <v>1</v>
      </c>
      <c r="R800" s="8">
        <v>0</v>
      </c>
      <c r="S800" s="9">
        <v>442.09</v>
      </c>
      <c r="T800" s="8">
        <v>1</v>
      </c>
    </row>
    <row r="801" spans="1:20" x14ac:dyDescent="0.35">
      <c r="A801" t="s">
        <v>1772</v>
      </c>
      <c r="B801" t="s">
        <v>1773</v>
      </c>
      <c r="C801" t="s">
        <v>17</v>
      </c>
      <c r="D801" t="s">
        <v>7921</v>
      </c>
      <c r="E801" s="8">
        <v>690</v>
      </c>
      <c r="F801" s="9">
        <v>1933.02</v>
      </c>
      <c r="G801" s="8">
        <v>105</v>
      </c>
      <c r="H801" s="8">
        <v>331</v>
      </c>
      <c r="I801" s="9">
        <v>1933.02</v>
      </c>
      <c r="J801" s="10">
        <f t="shared" si="24"/>
        <v>1</v>
      </c>
      <c r="K801" s="8">
        <v>0</v>
      </c>
      <c r="L801" s="9">
        <v>395.25</v>
      </c>
      <c r="M801" s="8">
        <v>2</v>
      </c>
      <c r="N801" s="8">
        <v>107</v>
      </c>
      <c r="O801" s="8">
        <v>331</v>
      </c>
      <c r="P801" s="9">
        <v>1933.02</v>
      </c>
      <c r="Q801" s="10">
        <f t="shared" si="25"/>
        <v>1</v>
      </c>
      <c r="R801" s="8">
        <v>0</v>
      </c>
      <c r="S801" s="9">
        <v>396.93</v>
      </c>
      <c r="T801" s="8">
        <v>2</v>
      </c>
    </row>
    <row r="802" spans="1:20" x14ac:dyDescent="0.35">
      <c r="A802" t="s">
        <v>1776</v>
      </c>
      <c r="B802" t="s">
        <v>1777</v>
      </c>
      <c r="C802" t="s">
        <v>17</v>
      </c>
      <c r="D802" t="s">
        <v>7922</v>
      </c>
      <c r="E802" s="8">
        <v>1193</v>
      </c>
      <c r="F802" s="9">
        <v>1574.2</v>
      </c>
      <c r="G802" s="8">
        <v>394</v>
      </c>
      <c r="H802" s="8">
        <v>702</v>
      </c>
      <c r="I802" s="9">
        <v>1574.2</v>
      </c>
      <c r="J802" s="10">
        <f t="shared" si="24"/>
        <v>1</v>
      </c>
      <c r="K802" s="8">
        <v>0</v>
      </c>
      <c r="L802" s="9">
        <v>525.29</v>
      </c>
      <c r="M802" s="8">
        <v>1</v>
      </c>
      <c r="N802" s="8">
        <v>225</v>
      </c>
      <c r="O802" s="8">
        <v>702</v>
      </c>
      <c r="P802" s="9">
        <v>1574.2</v>
      </c>
      <c r="Q802" s="10">
        <f t="shared" si="25"/>
        <v>1</v>
      </c>
      <c r="R802" s="8">
        <v>0</v>
      </c>
      <c r="S802" s="9">
        <v>391.49</v>
      </c>
      <c r="T802" s="8">
        <v>1</v>
      </c>
    </row>
    <row r="803" spans="1:20" x14ac:dyDescent="0.35">
      <c r="A803" t="s">
        <v>1778</v>
      </c>
      <c r="B803" t="s">
        <v>1779</v>
      </c>
      <c r="C803" t="s">
        <v>17</v>
      </c>
      <c r="D803" t="s">
        <v>7922</v>
      </c>
      <c r="E803" s="8">
        <v>1032</v>
      </c>
      <c r="F803" s="9">
        <v>1401.17</v>
      </c>
      <c r="G803" s="8">
        <v>308</v>
      </c>
      <c r="H803" s="8">
        <v>682</v>
      </c>
      <c r="I803" s="9">
        <v>1401.17</v>
      </c>
      <c r="J803" s="10">
        <f t="shared" si="24"/>
        <v>1</v>
      </c>
      <c r="K803" s="8">
        <v>0</v>
      </c>
      <c r="L803" s="9">
        <v>658.94</v>
      </c>
      <c r="M803" s="8">
        <v>1</v>
      </c>
      <c r="N803" s="8">
        <v>219</v>
      </c>
      <c r="O803" s="8">
        <v>682</v>
      </c>
      <c r="P803" s="9">
        <v>1401.17</v>
      </c>
      <c r="Q803" s="10">
        <f t="shared" si="25"/>
        <v>1</v>
      </c>
      <c r="R803" s="8">
        <v>0</v>
      </c>
      <c r="S803" s="9">
        <v>586.42999999999995</v>
      </c>
      <c r="T803" s="8">
        <v>1</v>
      </c>
    </row>
    <row r="804" spans="1:20" x14ac:dyDescent="0.35">
      <c r="A804" t="s">
        <v>1780</v>
      </c>
      <c r="B804" t="s">
        <v>1781</v>
      </c>
      <c r="C804" t="s">
        <v>17</v>
      </c>
      <c r="D804" t="s">
        <v>7921</v>
      </c>
      <c r="E804" s="8">
        <v>1358</v>
      </c>
      <c r="F804" s="9">
        <v>2482.37</v>
      </c>
      <c r="G804" s="8">
        <v>165</v>
      </c>
      <c r="H804" s="8">
        <v>506</v>
      </c>
      <c r="I804" s="9">
        <v>2482.37</v>
      </c>
      <c r="J804" s="10">
        <f t="shared" si="24"/>
        <v>1</v>
      </c>
      <c r="K804" s="8">
        <v>0</v>
      </c>
      <c r="L804" s="9">
        <v>437.7</v>
      </c>
      <c r="M804" s="8">
        <v>2</v>
      </c>
      <c r="N804" s="8">
        <v>162</v>
      </c>
      <c r="O804" s="8">
        <v>506</v>
      </c>
      <c r="P804" s="9">
        <v>2482.37</v>
      </c>
      <c r="Q804" s="10">
        <f t="shared" si="25"/>
        <v>1</v>
      </c>
      <c r="R804" s="8">
        <v>0</v>
      </c>
      <c r="S804" s="9">
        <v>433.32</v>
      </c>
      <c r="T804" s="8">
        <v>2</v>
      </c>
    </row>
    <row r="805" spans="1:20" x14ac:dyDescent="0.35">
      <c r="A805" t="s">
        <v>1782</v>
      </c>
      <c r="B805" t="s">
        <v>1783</v>
      </c>
      <c r="C805" t="s">
        <v>17</v>
      </c>
      <c r="D805" t="s">
        <v>7922</v>
      </c>
      <c r="E805" s="8">
        <v>866</v>
      </c>
      <c r="F805" s="9">
        <v>1924.38</v>
      </c>
      <c r="G805" s="8">
        <v>204</v>
      </c>
      <c r="H805" s="8">
        <v>416</v>
      </c>
      <c r="I805" s="9">
        <v>1924.38</v>
      </c>
      <c r="J805" s="10">
        <f t="shared" si="24"/>
        <v>1</v>
      </c>
      <c r="K805" s="8">
        <v>0</v>
      </c>
      <c r="L805" s="9">
        <v>526.48</v>
      </c>
      <c r="M805" s="8">
        <v>2</v>
      </c>
      <c r="N805" s="8">
        <v>133</v>
      </c>
      <c r="O805" s="8">
        <v>416</v>
      </c>
      <c r="P805" s="9">
        <v>1924.38</v>
      </c>
      <c r="Q805" s="10">
        <f t="shared" si="25"/>
        <v>1</v>
      </c>
      <c r="R805" s="8">
        <v>0</v>
      </c>
      <c r="S805" s="9">
        <v>431.82</v>
      </c>
      <c r="T805" s="8">
        <v>2</v>
      </c>
    </row>
    <row r="806" spans="1:20" x14ac:dyDescent="0.35">
      <c r="A806" t="s">
        <v>1786</v>
      </c>
      <c r="B806" t="s">
        <v>1787</v>
      </c>
      <c r="C806" t="s">
        <v>17</v>
      </c>
      <c r="D806" t="s">
        <v>7921</v>
      </c>
      <c r="E806" s="8">
        <v>2211</v>
      </c>
      <c r="F806" s="9">
        <v>1891.02</v>
      </c>
      <c r="G806" s="8">
        <v>385</v>
      </c>
      <c r="H806" s="8">
        <v>1079</v>
      </c>
      <c r="I806" s="9">
        <v>1891.02</v>
      </c>
      <c r="J806" s="10">
        <f t="shared" si="24"/>
        <v>1</v>
      </c>
      <c r="K806" s="8">
        <v>0</v>
      </c>
      <c r="L806" s="9">
        <v>581.33000000000004</v>
      </c>
      <c r="M806" s="8">
        <v>2</v>
      </c>
      <c r="N806" s="8">
        <v>345</v>
      </c>
      <c r="O806" s="8">
        <v>1079</v>
      </c>
      <c r="P806" s="9">
        <v>1891.02</v>
      </c>
      <c r="Q806" s="10">
        <f t="shared" si="25"/>
        <v>1</v>
      </c>
      <c r="R806" s="8">
        <v>0</v>
      </c>
      <c r="S806" s="9">
        <v>560.29</v>
      </c>
      <c r="T806" s="8">
        <v>2</v>
      </c>
    </row>
    <row r="807" spans="1:20" x14ac:dyDescent="0.35">
      <c r="A807" t="s">
        <v>1790</v>
      </c>
      <c r="B807" t="s">
        <v>1791</v>
      </c>
      <c r="C807" t="s">
        <v>17</v>
      </c>
      <c r="D807" t="s">
        <v>7922</v>
      </c>
      <c r="E807" s="8">
        <v>2265</v>
      </c>
      <c r="F807" s="9">
        <v>4138.49</v>
      </c>
      <c r="G807" s="8">
        <v>227</v>
      </c>
      <c r="H807" s="8">
        <v>505</v>
      </c>
      <c r="I807" s="9">
        <v>4138.49</v>
      </c>
      <c r="J807" s="10">
        <f t="shared" si="24"/>
        <v>1</v>
      </c>
      <c r="K807" s="8">
        <v>0</v>
      </c>
      <c r="L807" s="9">
        <v>441.87</v>
      </c>
      <c r="M807" s="8">
        <v>4</v>
      </c>
      <c r="N807" s="8">
        <v>161</v>
      </c>
      <c r="O807" s="8">
        <v>505</v>
      </c>
      <c r="P807" s="9">
        <v>4138.49</v>
      </c>
      <c r="Q807" s="10">
        <f t="shared" si="25"/>
        <v>1</v>
      </c>
      <c r="R807" s="8">
        <v>0</v>
      </c>
      <c r="S807" s="9">
        <v>369.52</v>
      </c>
      <c r="T807" s="8">
        <v>4</v>
      </c>
    </row>
    <row r="808" spans="1:20" x14ac:dyDescent="0.35">
      <c r="A808" t="s">
        <v>1792</v>
      </c>
      <c r="B808" t="s">
        <v>1793</v>
      </c>
      <c r="C808" t="s">
        <v>17</v>
      </c>
      <c r="D808" t="s">
        <v>7921</v>
      </c>
      <c r="E808" s="8">
        <v>1467</v>
      </c>
      <c r="F808" s="9">
        <v>2127.15</v>
      </c>
      <c r="G808" s="8">
        <v>169</v>
      </c>
      <c r="H808" s="8">
        <v>636</v>
      </c>
      <c r="I808" s="9">
        <v>2127.15</v>
      </c>
      <c r="J808" s="10">
        <f t="shared" si="24"/>
        <v>1</v>
      </c>
      <c r="K808" s="8">
        <v>0</v>
      </c>
      <c r="L808" s="9">
        <v>446.06</v>
      </c>
      <c r="M808" s="8">
        <v>2</v>
      </c>
      <c r="N808" s="8">
        <v>203</v>
      </c>
      <c r="O808" s="8">
        <v>636</v>
      </c>
      <c r="P808" s="9">
        <v>2127.15</v>
      </c>
      <c r="Q808" s="10">
        <f t="shared" si="25"/>
        <v>1</v>
      </c>
      <c r="R808" s="8">
        <v>0</v>
      </c>
      <c r="S808" s="9">
        <v>476.51</v>
      </c>
      <c r="T808" s="8">
        <v>2</v>
      </c>
    </row>
    <row r="809" spans="1:20" x14ac:dyDescent="0.35">
      <c r="A809" t="s">
        <v>1794</v>
      </c>
      <c r="B809" t="s">
        <v>1795</v>
      </c>
      <c r="C809" t="s">
        <v>17</v>
      </c>
      <c r="D809" t="s">
        <v>7920</v>
      </c>
      <c r="E809" s="8">
        <v>422</v>
      </c>
      <c r="F809" s="9">
        <v>1263.8499999999999</v>
      </c>
      <c r="G809" s="8">
        <v>76</v>
      </c>
      <c r="H809" s="8">
        <v>308</v>
      </c>
      <c r="I809" s="9">
        <v>1263.8499999999999</v>
      </c>
      <c r="J809" s="10">
        <f t="shared" si="24"/>
        <v>1</v>
      </c>
      <c r="K809" s="8">
        <v>0</v>
      </c>
      <c r="L809" s="9">
        <v>441.9</v>
      </c>
      <c r="M809" s="8">
        <v>1</v>
      </c>
      <c r="N809" s="8">
        <v>99</v>
      </c>
      <c r="O809" s="8">
        <v>308</v>
      </c>
      <c r="P809" s="9">
        <v>1263.8499999999999</v>
      </c>
      <c r="Q809" s="10">
        <f t="shared" si="25"/>
        <v>1</v>
      </c>
      <c r="R809" s="8">
        <v>0</v>
      </c>
      <c r="S809" s="9">
        <v>483.23</v>
      </c>
      <c r="T809" s="8">
        <v>1</v>
      </c>
    </row>
    <row r="810" spans="1:20" x14ac:dyDescent="0.35">
      <c r="A810" t="s">
        <v>1798</v>
      </c>
      <c r="B810" t="s">
        <v>1799</v>
      </c>
      <c r="C810" t="s">
        <v>17</v>
      </c>
      <c r="D810" t="s">
        <v>7920</v>
      </c>
      <c r="E810" s="8">
        <v>934</v>
      </c>
      <c r="F810" s="9">
        <v>3769.49</v>
      </c>
      <c r="G810" s="8">
        <v>52</v>
      </c>
      <c r="H810" s="8">
        <v>228</v>
      </c>
      <c r="I810" s="9">
        <v>3769.49</v>
      </c>
      <c r="J810" s="10">
        <f t="shared" si="24"/>
        <v>1</v>
      </c>
      <c r="K810" s="8">
        <v>0</v>
      </c>
      <c r="L810" s="9">
        <v>293.31</v>
      </c>
      <c r="M810" s="8">
        <v>4</v>
      </c>
      <c r="N810" s="8">
        <v>73</v>
      </c>
      <c r="O810" s="8">
        <v>228</v>
      </c>
      <c r="P810" s="9">
        <v>3769.49</v>
      </c>
      <c r="Q810" s="10">
        <f t="shared" si="25"/>
        <v>1</v>
      </c>
      <c r="R810" s="8">
        <v>0</v>
      </c>
      <c r="S810" s="9">
        <v>344.16</v>
      </c>
      <c r="T810" s="8">
        <v>4</v>
      </c>
    </row>
    <row r="811" spans="1:20" x14ac:dyDescent="0.35">
      <c r="A811" t="s">
        <v>1800</v>
      </c>
      <c r="B811" t="s">
        <v>1801</v>
      </c>
      <c r="C811" t="s">
        <v>17</v>
      </c>
      <c r="D811" t="s">
        <v>7922</v>
      </c>
      <c r="E811" s="8">
        <v>721</v>
      </c>
      <c r="F811" s="9">
        <v>7250.08</v>
      </c>
      <c r="G811" s="8">
        <v>43</v>
      </c>
      <c r="H811" s="8">
        <v>92</v>
      </c>
      <c r="I811" s="9">
        <v>6113.8</v>
      </c>
      <c r="J811" s="10">
        <f t="shared" si="24"/>
        <v>0.84327345353430583</v>
      </c>
      <c r="K811" s="8">
        <v>2</v>
      </c>
      <c r="L811" s="9">
        <v>376.33</v>
      </c>
      <c r="M811" s="8">
        <v>6</v>
      </c>
      <c r="N811" s="8">
        <v>30</v>
      </c>
      <c r="O811" s="8">
        <v>92</v>
      </c>
      <c r="P811" s="9">
        <v>5983.08</v>
      </c>
      <c r="Q811" s="10">
        <f t="shared" si="25"/>
        <v>0.82524330766005338</v>
      </c>
      <c r="R811" s="8">
        <v>3</v>
      </c>
      <c r="S811" s="9">
        <v>324.42</v>
      </c>
      <c r="T811" s="8">
        <v>6</v>
      </c>
    </row>
    <row r="812" spans="1:20" x14ac:dyDescent="0.35">
      <c r="A812" t="s">
        <v>1802</v>
      </c>
      <c r="B812" t="s">
        <v>1803</v>
      </c>
      <c r="C812" t="s">
        <v>17</v>
      </c>
      <c r="D812" t="s">
        <v>7921</v>
      </c>
      <c r="E812" s="8">
        <v>26</v>
      </c>
      <c r="F812" s="9">
        <v>518.70000000000005</v>
      </c>
      <c r="G812" s="8">
        <v>16</v>
      </c>
      <c r="H812" s="8">
        <v>47</v>
      </c>
      <c r="I812" s="9">
        <v>518.70000000000005</v>
      </c>
      <c r="J812" s="10">
        <f t="shared" si="24"/>
        <v>1</v>
      </c>
      <c r="K812" s="8">
        <v>0</v>
      </c>
      <c r="L812" s="9">
        <v>546.88</v>
      </c>
      <c r="M812" s="8">
        <v>0</v>
      </c>
      <c r="N812" s="8">
        <v>15</v>
      </c>
      <c r="O812" s="8">
        <v>47</v>
      </c>
      <c r="P812" s="9">
        <v>518.70000000000005</v>
      </c>
      <c r="Q812" s="10">
        <f t="shared" si="25"/>
        <v>1</v>
      </c>
      <c r="R812" s="8">
        <v>0</v>
      </c>
      <c r="S812" s="9">
        <v>522.94000000000005</v>
      </c>
      <c r="T812" s="8">
        <v>0</v>
      </c>
    </row>
    <row r="813" spans="1:20" x14ac:dyDescent="0.35">
      <c r="A813" t="s">
        <v>1804</v>
      </c>
      <c r="B813" t="s">
        <v>1805</v>
      </c>
      <c r="C813" t="s">
        <v>17</v>
      </c>
      <c r="D813" t="s">
        <v>7921</v>
      </c>
      <c r="E813" s="8">
        <v>1036</v>
      </c>
      <c r="F813" s="9">
        <v>1819.37</v>
      </c>
      <c r="G813" s="8">
        <v>213</v>
      </c>
      <c r="H813" s="8">
        <v>523</v>
      </c>
      <c r="I813" s="9">
        <v>1819.37</v>
      </c>
      <c r="J813" s="10">
        <f t="shared" si="24"/>
        <v>1</v>
      </c>
      <c r="K813" s="8">
        <v>0</v>
      </c>
      <c r="L813" s="9">
        <v>592.05999999999995</v>
      </c>
      <c r="M813" s="8">
        <v>2</v>
      </c>
      <c r="N813" s="8">
        <v>167</v>
      </c>
      <c r="O813" s="8">
        <v>523</v>
      </c>
      <c r="P813" s="9">
        <v>1819.37</v>
      </c>
      <c r="Q813" s="10">
        <f t="shared" si="25"/>
        <v>1</v>
      </c>
      <c r="R813" s="8">
        <v>0</v>
      </c>
      <c r="S813" s="9">
        <v>543.6</v>
      </c>
      <c r="T813" s="8">
        <v>2</v>
      </c>
    </row>
    <row r="814" spans="1:20" x14ac:dyDescent="0.35">
      <c r="A814" t="s">
        <v>1806</v>
      </c>
      <c r="B814" t="s">
        <v>1807</v>
      </c>
      <c r="C814" t="s">
        <v>17</v>
      </c>
      <c r="D814" t="s">
        <v>7921</v>
      </c>
      <c r="E814" s="8">
        <v>58</v>
      </c>
      <c r="F814" s="9">
        <v>491.81</v>
      </c>
      <c r="G814" s="8">
        <v>32</v>
      </c>
      <c r="H814" s="8">
        <v>109</v>
      </c>
      <c r="I814" s="9">
        <v>491.81</v>
      </c>
      <c r="J814" s="10">
        <f t="shared" si="24"/>
        <v>1</v>
      </c>
      <c r="K814" s="8">
        <v>0</v>
      </c>
      <c r="L814" s="9">
        <v>433.3</v>
      </c>
      <c r="M814" s="8">
        <v>0</v>
      </c>
      <c r="N814" s="8">
        <v>35</v>
      </c>
      <c r="O814" s="8">
        <v>109</v>
      </c>
      <c r="P814" s="9">
        <v>491.81</v>
      </c>
      <c r="Q814" s="10">
        <f t="shared" si="25"/>
        <v>1</v>
      </c>
      <c r="R814" s="8">
        <v>0</v>
      </c>
      <c r="S814" s="9">
        <v>443.47</v>
      </c>
      <c r="T814" s="8">
        <v>0</v>
      </c>
    </row>
    <row r="815" spans="1:20" x14ac:dyDescent="0.35">
      <c r="A815" t="s">
        <v>1810</v>
      </c>
      <c r="B815" t="s">
        <v>1811</v>
      </c>
      <c r="C815" t="s">
        <v>17</v>
      </c>
      <c r="D815" t="s">
        <v>7920</v>
      </c>
      <c r="E815" s="8">
        <v>1601</v>
      </c>
      <c r="F815" s="9">
        <v>2097.4299999999998</v>
      </c>
      <c r="G815" s="8">
        <v>141</v>
      </c>
      <c r="H815" s="8">
        <v>701</v>
      </c>
      <c r="I815" s="9">
        <v>2097.4299999999998</v>
      </c>
      <c r="J815" s="10">
        <f t="shared" si="24"/>
        <v>1</v>
      </c>
      <c r="K815" s="8">
        <v>0</v>
      </c>
      <c r="L815" s="9">
        <v>372.98</v>
      </c>
      <c r="M815" s="8">
        <v>2</v>
      </c>
      <c r="N815" s="8">
        <v>223</v>
      </c>
      <c r="O815" s="8">
        <v>701</v>
      </c>
      <c r="P815" s="9">
        <v>2097.4299999999998</v>
      </c>
      <c r="Q815" s="10">
        <f t="shared" si="25"/>
        <v>1</v>
      </c>
      <c r="R815" s="8">
        <v>0</v>
      </c>
      <c r="S815" s="9">
        <v>437.43</v>
      </c>
      <c r="T815" s="8">
        <v>2</v>
      </c>
    </row>
    <row r="816" spans="1:20" x14ac:dyDescent="0.35">
      <c r="A816" t="s">
        <v>1812</v>
      </c>
      <c r="B816" t="s">
        <v>1813</v>
      </c>
      <c r="C816" t="s">
        <v>17</v>
      </c>
      <c r="D816" t="s">
        <v>7920</v>
      </c>
      <c r="E816" s="8">
        <v>4163</v>
      </c>
      <c r="F816" s="9">
        <v>1708.07</v>
      </c>
      <c r="G816" s="8">
        <v>528</v>
      </c>
      <c r="H816" s="8">
        <v>2232</v>
      </c>
      <c r="I816" s="9">
        <v>1708.07</v>
      </c>
      <c r="J816" s="10">
        <f t="shared" si="24"/>
        <v>1</v>
      </c>
      <c r="K816" s="8">
        <v>0</v>
      </c>
      <c r="L816" s="9">
        <v>403.8</v>
      </c>
      <c r="M816" s="8">
        <v>1</v>
      </c>
      <c r="N816" s="8">
        <v>708</v>
      </c>
      <c r="O816" s="8">
        <v>2232</v>
      </c>
      <c r="P816" s="9">
        <v>1708.07</v>
      </c>
      <c r="Q816" s="10">
        <f t="shared" si="25"/>
        <v>1</v>
      </c>
      <c r="R816" s="8">
        <v>0</v>
      </c>
      <c r="S816" s="9">
        <v>447.87</v>
      </c>
      <c r="T816" s="8">
        <v>1</v>
      </c>
    </row>
    <row r="817" spans="1:20" x14ac:dyDescent="0.35">
      <c r="A817" t="s">
        <v>1814</v>
      </c>
      <c r="B817" t="s">
        <v>1815</v>
      </c>
      <c r="C817" t="s">
        <v>17</v>
      </c>
      <c r="D817" t="s">
        <v>7921</v>
      </c>
      <c r="E817" s="8">
        <v>303</v>
      </c>
      <c r="F817" s="9">
        <v>1387.16</v>
      </c>
      <c r="G817" s="8">
        <v>72</v>
      </c>
      <c r="H817" s="8">
        <v>200</v>
      </c>
      <c r="I817" s="9">
        <v>1387.16</v>
      </c>
      <c r="J817" s="10">
        <f t="shared" si="24"/>
        <v>1</v>
      </c>
      <c r="K817" s="8">
        <v>0</v>
      </c>
      <c r="L817" s="9">
        <v>471.77</v>
      </c>
      <c r="M817" s="8">
        <v>1</v>
      </c>
      <c r="N817" s="8">
        <v>64</v>
      </c>
      <c r="O817" s="8">
        <v>200</v>
      </c>
      <c r="P817" s="9">
        <v>1387.16</v>
      </c>
      <c r="Q817" s="10">
        <f t="shared" si="25"/>
        <v>1</v>
      </c>
      <c r="R817" s="8">
        <v>0</v>
      </c>
      <c r="S817" s="9">
        <v>449.8</v>
      </c>
      <c r="T817" s="8">
        <v>1</v>
      </c>
    </row>
    <row r="818" spans="1:20" x14ac:dyDescent="0.35">
      <c r="A818" t="s">
        <v>1818</v>
      </c>
      <c r="B818" t="s">
        <v>1819</v>
      </c>
      <c r="C818" t="s">
        <v>17</v>
      </c>
      <c r="D818" t="s">
        <v>7922</v>
      </c>
      <c r="E818" s="8">
        <v>1287</v>
      </c>
      <c r="F818" s="9">
        <v>1338.93</v>
      </c>
      <c r="G818" s="8">
        <v>431</v>
      </c>
      <c r="H818" s="8">
        <v>879</v>
      </c>
      <c r="I818" s="9">
        <v>1338.93</v>
      </c>
      <c r="J818" s="10">
        <f t="shared" si="24"/>
        <v>1</v>
      </c>
      <c r="K818" s="8">
        <v>0</v>
      </c>
      <c r="L818" s="9">
        <v>492.82</v>
      </c>
      <c r="M818" s="8">
        <v>1</v>
      </c>
      <c r="N818" s="8">
        <v>278</v>
      </c>
      <c r="O818" s="8">
        <v>879</v>
      </c>
      <c r="P818" s="9">
        <v>1223.45</v>
      </c>
      <c r="Q818" s="10">
        <f t="shared" si="25"/>
        <v>0.9137520258714048</v>
      </c>
      <c r="R818" s="8">
        <v>2</v>
      </c>
      <c r="S818" s="9">
        <v>403.89</v>
      </c>
      <c r="T818" s="8">
        <v>1</v>
      </c>
    </row>
    <row r="819" spans="1:20" x14ac:dyDescent="0.35">
      <c r="A819" t="s">
        <v>1820</v>
      </c>
      <c r="B819" t="s">
        <v>1821</v>
      </c>
      <c r="C819" t="s">
        <v>17</v>
      </c>
      <c r="D819" t="s">
        <v>7922</v>
      </c>
      <c r="E819" s="8">
        <v>1437</v>
      </c>
      <c r="F819" s="9">
        <v>1820.76</v>
      </c>
      <c r="G819" s="8">
        <v>306</v>
      </c>
      <c r="H819" s="8">
        <v>720</v>
      </c>
      <c r="I819" s="9">
        <v>1820.76</v>
      </c>
      <c r="J819" s="10">
        <f t="shared" si="24"/>
        <v>1</v>
      </c>
      <c r="K819" s="8">
        <v>0</v>
      </c>
      <c r="L819" s="9">
        <v>616.45000000000005</v>
      </c>
      <c r="M819" s="8">
        <v>2</v>
      </c>
      <c r="N819" s="8">
        <v>228</v>
      </c>
      <c r="O819" s="8">
        <v>720</v>
      </c>
      <c r="P819" s="9">
        <v>1820.76</v>
      </c>
      <c r="Q819" s="10">
        <f t="shared" si="25"/>
        <v>1</v>
      </c>
      <c r="R819" s="8">
        <v>0</v>
      </c>
      <c r="S819" s="9">
        <v>557.16</v>
      </c>
      <c r="T819" s="8">
        <v>2</v>
      </c>
    </row>
    <row r="820" spans="1:20" x14ac:dyDescent="0.35">
      <c r="A820" t="s">
        <v>1822</v>
      </c>
      <c r="B820" t="s">
        <v>1823</v>
      </c>
      <c r="C820" t="s">
        <v>17</v>
      </c>
      <c r="D820" t="s">
        <v>7921</v>
      </c>
      <c r="E820" s="8">
        <v>2523</v>
      </c>
      <c r="F820" s="9">
        <v>1617.1</v>
      </c>
      <c r="G820" s="8">
        <v>439</v>
      </c>
      <c r="H820" s="8">
        <v>1420</v>
      </c>
      <c r="I820" s="9">
        <v>1617.1</v>
      </c>
      <c r="J820" s="10">
        <f t="shared" si="24"/>
        <v>1</v>
      </c>
      <c r="K820" s="8">
        <v>0</v>
      </c>
      <c r="L820" s="9">
        <v>427.71</v>
      </c>
      <c r="M820" s="8">
        <v>1</v>
      </c>
      <c r="N820" s="8">
        <v>447</v>
      </c>
      <c r="O820" s="8">
        <v>1420</v>
      </c>
      <c r="P820" s="9">
        <v>1617.1</v>
      </c>
      <c r="Q820" s="10">
        <f t="shared" si="25"/>
        <v>1</v>
      </c>
      <c r="R820" s="8">
        <v>0</v>
      </c>
      <c r="S820" s="9">
        <v>430.79</v>
      </c>
      <c r="T820" s="8">
        <v>1</v>
      </c>
    </row>
    <row r="821" spans="1:20" x14ac:dyDescent="0.35">
      <c r="A821" t="s">
        <v>1824</v>
      </c>
      <c r="B821" t="s">
        <v>1825</v>
      </c>
      <c r="C821" t="s">
        <v>17</v>
      </c>
      <c r="D821" t="s">
        <v>7921</v>
      </c>
      <c r="E821" s="8">
        <v>527</v>
      </c>
      <c r="F821" s="9">
        <v>2230.04</v>
      </c>
      <c r="G821" s="8">
        <v>61</v>
      </c>
      <c r="H821" s="8">
        <v>215</v>
      </c>
      <c r="I821" s="9">
        <v>1980.37</v>
      </c>
      <c r="J821" s="10">
        <f t="shared" si="24"/>
        <v>0.88804236695305905</v>
      </c>
      <c r="K821" s="8">
        <v>2</v>
      </c>
      <c r="L821" s="9">
        <v>393.17</v>
      </c>
      <c r="M821" s="8">
        <v>2</v>
      </c>
      <c r="N821" s="8">
        <v>68</v>
      </c>
      <c r="O821" s="8">
        <v>215</v>
      </c>
      <c r="P821" s="9">
        <v>2014.23</v>
      </c>
      <c r="Q821" s="10">
        <f t="shared" si="25"/>
        <v>0.90322595110401604</v>
      </c>
      <c r="R821" s="8">
        <v>2</v>
      </c>
      <c r="S821" s="9">
        <v>410.94</v>
      </c>
      <c r="T821" s="8">
        <v>2</v>
      </c>
    </row>
    <row r="822" spans="1:20" x14ac:dyDescent="0.35">
      <c r="A822" t="s">
        <v>1826</v>
      </c>
      <c r="B822" t="s">
        <v>1827</v>
      </c>
      <c r="C822" t="s">
        <v>17</v>
      </c>
      <c r="D822" t="s">
        <v>7921</v>
      </c>
      <c r="E822" s="8">
        <v>932</v>
      </c>
      <c r="F822" s="9">
        <v>1659.6</v>
      </c>
      <c r="G822" s="8">
        <v>195</v>
      </c>
      <c r="H822" s="8">
        <v>510</v>
      </c>
      <c r="I822" s="9">
        <v>1659.6</v>
      </c>
      <c r="J822" s="10">
        <f t="shared" si="24"/>
        <v>1</v>
      </c>
      <c r="K822" s="8">
        <v>0</v>
      </c>
      <c r="L822" s="9">
        <v>277.7</v>
      </c>
      <c r="M822" s="8">
        <v>1</v>
      </c>
      <c r="N822" s="8">
        <v>161</v>
      </c>
      <c r="O822" s="8">
        <v>510</v>
      </c>
      <c r="P822" s="9">
        <v>1659.6</v>
      </c>
      <c r="Q822" s="10">
        <f t="shared" si="25"/>
        <v>1</v>
      </c>
      <c r="R822" s="8">
        <v>0</v>
      </c>
      <c r="S822" s="9">
        <v>241.37</v>
      </c>
      <c r="T822" s="8">
        <v>1</v>
      </c>
    </row>
    <row r="823" spans="1:20" x14ac:dyDescent="0.35">
      <c r="A823" t="s">
        <v>1828</v>
      </c>
      <c r="B823" t="s">
        <v>1829</v>
      </c>
      <c r="C823" t="s">
        <v>17</v>
      </c>
      <c r="D823" t="s">
        <v>7921</v>
      </c>
      <c r="E823" s="8">
        <v>3592</v>
      </c>
      <c r="F823" s="9">
        <v>3243.06</v>
      </c>
      <c r="G823" s="8">
        <v>332</v>
      </c>
      <c r="H823" s="8">
        <v>1006</v>
      </c>
      <c r="I823" s="9">
        <v>3015.54</v>
      </c>
      <c r="J823" s="10">
        <f t="shared" si="24"/>
        <v>0.92984403618804468</v>
      </c>
      <c r="K823" s="8">
        <v>2</v>
      </c>
      <c r="L823" s="9">
        <v>399.64</v>
      </c>
      <c r="M823" s="8">
        <v>3</v>
      </c>
      <c r="N823" s="8">
        <v>316</v>
      </c>
      <c r="O823" s="8">
        <v>1006</v>
      </c>
      <c r="P823" s="9">
        <v>3002</v>
      </c>
      <c r="Q823" s="10">
        <f t="shared" si="25"/>
        <v>0.92566896696330014</v>
      </c>
      <c r="R823" s="8">
        <v>2</v>
      </c>
      <c r="S823" s="9">
        <v>394.39</v>
      </c>
      <c r="T823" s="8">
        <v>3</v>
      </c>
    </row>
    <row r="824" spans="1:20" x14ac:dyDescent="0.35">
      <c r="A824" t="s">
        <v>1830</v>
      </c>
      <c r="B824" t="s">
        <v>1831</v>
      </c>
      <c r="C824" t="s">
        <v>17</v>
      </c>
      <c r="D824" t="s">
        <v>7922</v>
      </c>
      <c r="E824" s="8">
        <v>1451</v>
      </c>
      <c r="F824" s="9">
        <v>4568.13</v>
      </c>
      <c r="G824" s="8">
        <v>133</v>
      </c>
      <c r="H824" s="8">
        <v>289</v>
      </c>
      <c r="I824" s="9">
        <v>4568.13</v>
      </c>
      <c r="J824" s="10">
        <f t="shared" si="24"/>
        <v>1</v>
      </c>
      <c r="K824" s="8">
        <v>0</v>
      </c>
      <c r="L824" s="9">
        <v>443.16</v>
      </c>
      <c r="M824" s="8">
        <v>5</v>
      </c>
      <c r="N824" s="8">
        <v>91</v>
      </c>
      <c r="O824" s="8">
        <v>289</v>
      </c>
      <c r="P824" s="9">
        <v>4552.3900000000003</v>
      </c>
      <c r="Q824" s="10">
        <f t="shared" si="25"/>
        <v>0.99655438877615132</v>
      </c>
      <c r="R824" s="8">
        <v>1</v>
      </c>
      <c r="S824" s="9">
        <v>356.38</v>
      </c>
      <c r="T824" s="8">
        <v>5</v>
      </c>
    </row>
    <row r="825" spans="1:20" x14ac:dyDescent="0.35">
      <c r="A825" t="s">
        <v>1832</v>
      </c>
      <c r="B825" t="s">
        <v>1833</v>
      </c>
      <c r="C825" t="s">
        <v>17</v>
      </c>
      <c r="D825" t="s">
        <v>7920</v>
      </c>
      <c r="E825" s="8">
        <v>403</v>
      </c>
      <c r="F825" s="9">
        <v>1268.02</v>
      </c>
      <c r="G825" s="8">
        <v>66</v>
      </c>
      <c r="H825" s="8">
        <v>289</v>
      </c>
      <c r="I825" s="9">
        <v>1268.02</v>
      </c>
      <c r="J825" s="10">
        <f t="shared" si="24"/>
        <v>1</v>
      </c>
      <c r="K825" s="8">
        <v>0</v>
      </c>
      <c r="L825" s="9">
        <v>417.02</v>
      </c>
      <c r="M825" s="8">
        <v>1</v>
      </c>
      <c r="N825" s="8">
        <v>91</v>
      </c>
      <c r="O825" s="8">
        <v>289</v>
      </c>
      <c r="P825" s="9">
        <v>1268.02</v>
      </c>
      <c r="Q825" s="10">
        <f t="shared" si="25"/>
        <v>1</v>
      </c>
      <c r="R825" s="8">
        <v>0</v>
      </c>
      <c r="S825" s="9">
        <v>464.22</v>
      </c>
      <c r="T825" s="8">
        <v>1</v>
      </c>
    </row>
    <row r="826" spans="1:20" x14ac:dyDescent="0.35">
      <c r="A826" t="s">
        <v>1834</v>
      </c>
      <c r="B826" t="s">
        <v>1835</v>
      </c>
      <c r="C826" t="s">
        <v>17</v>
      </c>
      <c r="D826" t="s">
        <v>7922</v>
      </c>
      <c r="E826" s="8">
        <v>1779</v>
      </c>
      <c r="F826" s="9">
        <v>1919.51</v>
      </c>
      <c r="G826" s="8">
        <v>407</v>
      </c>
      <c r="H826" s="8">
        <v>841</v>
      </c>
      <c r="I826" s="9">
        <v>1919.51</v>
      </c>
      <c r="J826" s="10">
        <f t="shared" si="24"/>
        <v>1</v>
      </c>
      <c r="K826" s="8">
        <v>0</v>
      </c>
      <c r="L826" s="9">
        <v>476.21</v>
      </c>
      <c r="M826" s="8">
        <v>2</v>
      </c>
      <c r="N826" s="8">
        <v>264</v>
      </c>
      <c r="O826" s="8">
        <v>841</v>
      </c>
      <c r="P826" s="9">
        <v>1919.51</v>
      </c>
      <c r="Q826" s="10">
        <f t="shared" si="25"/>
        <v>1</v>
      </c>
      <c r="R826" s="8">
        <v>0</v>
      </c>
      <c r="S826" s="9">
        <v>383.63</v>
      </c>
      <c r="T826" s="8">
        <v>2</v>
      </c>
    </row>
    <row r="827" spans="1:20" x14ac:dyDescent="0.35">
      <c r="A827" t="s">
        <v>1836</v>
      </c>
      <c r="B827" t="s">
        <v>1837</v>
      </c>
      <c r="C827" t="s">
        <v>18</v>
      </c>
      <c r="D827" t="s">
        <v>7921</v>
      </c>
      <c r="E827" s="8">
        <v>31</v>
      </c>
      <c r="F827" s="9">
        <v>224.77</v>
      </c>
      <c r="G827" s="8">
        <v>38</v>
      </c>
      <c r="H827" s="8">
        <v>126</v>
      </c>
      <c r="I827" s="9">
        <v>224.77</v>
      </c>
      <c r="J827" s="10">
        <f t="shared" si="24"/>
        <v>1</v>
      </c>
      <c r="K827" s="8">
        <v>0</v>
      </c>
      <c r="L827" s="9">
        <v>525.75</v>
      </c>
      <c r="M827" s="8">
        <v>0</v>
      </c>
      <c r="N827" s="8">
        <v>40</v>
      </c>
      <c r="O827" s="8">
        <v>126</v>
      </c>
      <c r="P827" s="9">
        <v>224.77</v>
      </c>
      <c r="Q827" s="10">
        <f t="shared" si="25"/>
        <v>1</v>
      </c>
      <c r="R827" s="8">
        <v>0</v>
      </c>
      <c r="S827" s="9">
        <v>534.45000000000005</v>
      </c>
      <c r="T827" s="8">
        <v>0</v>
      </c>
    </row>
    <row r="828" spans="1:20" x14ac:dyDescent="0.35">
      <c r="A828" t="s">
        <v>1838</v>
      </c>
      <c r="B828" t="s">
        <v>1839</v>
      </c>
      <c r="C828" t="s">
        <v>18</v>
      </c>
      <c r="D828" t="s">
        <v>7920</v>
      </c>
      <c r="E828" s="8">
        <v>228</v>
      </c>
      <c r="F828" s="9">
        <v>1212.6600000000001</v>
      </c>
      <c r="G828" s="8">
        <v>38</v>
      </c>
      <c r="H828" s="8">
        <v>171</v>
      </c>
      <c r="I828" s="9">
        <v>1212.6600000000001</v>
      </c>
      <c r="J828" s="10">
        <f t="shared" si="24"/>
        <v>1</v>
      </c>
      <c r="K828" s="8">
        <v>0</v>
      </c>
      <c r="L828" s="9">
        <v>408.61</v>
      </c>
      <c r="M828" s="8">
        <v>1</v>
      </c>
      <c r="N828" s="8">
        <v>54</v>
      </c>
      <c r="O828" s="8">
        <v>171</v>
      </c>
      <c r="P828" s="9">
        <v>1212.6600000000001</v>
      </c>
      <c r="Q828" s="10">
        <f t="shared" si="25"/>
        <v>1</v>
      </c>
      <c r="R828" s="8">
        <v>0</v>
      </c>
      <c r="S828" s="9">
        <v>459.67</v>
      </c>
      <c r="T828" s="8">
        <v>1</v>
      </c>
    </row>
    <row r="829" spans="1:20" x14ac:dyDescent="0.35">
      <c r="A829" t="s">
        <v>1840</v>
      </c>
      <c r="B829" t="s">
        <v>1841</v>
      </c>
      <c r="C829" t="s">
        <v>18</v>
      </c>
      <c r="D829" t="s">
        <v>7921</v>
      </c>
      <c r="E829" s="8">
        <v>176</v>
      </c>
      <c r="F829" s="9">
        <v>928.07</v>
      </c>
      <c r="G829" s="8">
        <v>46</v>
      </c>
      <c r="H829" s="8">
        <v>172</v>
      </c>
      <c r="I829" s="9">
        <v>928.07</v>
      </c>
      <c r="J829" s="10">
        <f t="shared" si="24"/>
        <v>1</v>
      </c>
      <c r="K829" s="8">
        <v>0</v>
      </c>
      <c r="L829" s="9">
        <v>398.58</v>
      </c>
      <c r="M829" s="8">
        <v>1</v>
      </c>
      <c r="N829" s="8">
        <v>54</v>
      </c>
      <c r="O829" s="8">
        <v>172</v>
      </c>
      <c r="P829" s="9">
        <v>928.07</v>
      </c>
      <c r="Q829" s="10">
        <f t="shared" si="25"/>
        <v>1</v>
      </c>
      <c r="R829" s="8">
        <v>0</v>
      </c>
      <c r="S829" s="9">
        <v>423.89</v>
      </c>
      <c r="T829" s="8">
        <v>1</v>
      </c>
    </row>
    <row r="830" spans="1:20" x14ac:dyDescent="0.35">
      <c r="A830" t="s">
        <v>1842</v>
      </c>
      <c r="B830" t="s">
        <v>1843</v>
      </c>
      <c r="C830" t="s">
        <v>18</v>
      </c>
      <c r="D830" t="s">
        <v>7921</v>
      </c>
      <c r="E830" s="8">
        <v>931</v>
      </c>
      <c r="F830" s="9">
        <v>1543.34</v>
      </c>
      <c r="G830" s="8">
        <v>183</v>
      </c>
      <c r="H830" s="8">
        <v>547</v>
      </c>
      <c r="I830" s="9">
        <v>1543.34</v>
      </c>
      <c r="J830" s="10">
        <f t="shared" si="24"/>
        <v>1</v>
      </c>
      <c r="K830" s="8">
        <v>0</v>
      </c>
      <c r="L830" s="9">
        <v>543.04999999999995</v>
      </c>
      <c r="M830" s="8">
        <v>1</v>
      </c>
      <c r="N830" s="8">
        <v>172</v>
      </c>
      <c r="O830" s="8">
        <v>547</v>
      </c>
      <c r="P830" s="9">
        <v>1543.34</v>
      </c>
      <c r="Q830" s="10">
        <f t="shared" si="25"/>
        <v>1</v>
      </c>
      <c r="R830" s="8">
        <v>0</v>
      </c>
      <c r="S830" s="9">
        <v>532.11</v>
      </c>
      <c r="T830" s="8">
        <v>1</v>
      </c>
    </row>
    <row r="831" spans="1:20" x14ac:dyDescent="0.35">
      <c r="A831" t="s">
        <v>1844</v>
      </c>
      <c r="B831" t="s">
        <v>1845</v>
      </c>
      <c r="C831" t="s">
        <v>18</v>
      </c>
      <c r="D831" t="s">
        <v>7922</v>
      </c>
      <c r="E831" s="8">
        <v>930</v>
      </c>
      <c r="F831" s="9">
        <v>8286.33</v>
      </c>
      <c r="G831" s="8">
        <v>40</v>
      </c>
      <c r="H831" s="8">
        <v>102</v>
      </c>
      <c r="I831" s="9">
        <v>8223.9599999999991</v>
      </c>
      <c r="J831" s="10">
        <f t="shared" si="24"/>
        <v>0.99247314553004762</v>
      </c>
      <c r="K831" s="8">
        <v>1</v>
      </c>
      <c r="L831" s="9">
        <v>265.63</v>
      </c>
      <c r="M831" s="8">
        <v>9</v>
      </c>
      <c r="N831" s="8">
        <v>32</v>
      </c>
      <c r="O831" s="8">
        <v>102</v>
      </c>
      <c r="P831" s="9">
        <v>7466.61</v>
      </c>
      <c r="Q831" s="10">
        <f t="shared" si="25"/>
        <v>0.90107562696634091</v>
      </c>
      <c r="R831" s="8">
        <v>8</v>
      </c>
      <c r="S831" s="9">
        <v>234.67</v>
      </c>
      <c r="T831" s="8">
        <v>8</v>
      </c>
    </row>
    <row r="832" spans="1:20" x14ac:dyDescent="0.35">
      <c r="A832" t="s">
        <v>1846</v>
      </c>
      <c r="B832" t="s">
        <v>1847</v>
      </c>
      <c r="C832" t="s">
        <v>18</v>
      </c>
      <c r="D832" t="s">
        <v>7921</v>
      </c>
      <c r="E832" s="8">
        <v>1156</v>
      </c>
      <c r="F832" s="9">
        <v>2444.5500000000002</v>
      </c>
      <c r="G832" s="8">
        <v>101</v>
      </c>
      <c r="H832" s="8">
        <v>427</v>
      </c>
      <c r="I832" s="9">
        <v>2298.64</v>
      </c>
      <c r="J832" s="10">
        <f t="shared" si="24"/>
        <v>0.94031212288560251</v>
      </c>
      <c r="K832" s="8">
        <v>2</v>
      </c>
      <c r="L832" s="9">
        <v>361.55</v>
      </c>
      <c r="M832" s="8">
        <v>2</v>
      </c>
      <c r="N832" s="8">
        <v>134</v>
      </c>
      <c r="O832" s="8">
        <v>427</v>
      </c>
      <c r="P832" s="9">
        <v>2366.31</v>
      </c>
      <c r="Q832" s="10">
        <f t="shared" si="25"/>
        <v>0.96799410934527819</v>
      </c>
      <c r="R832" s="8">
        <v>1</v>
      </c>
      <c r="S832" s="9">
        <v>384.31</v>
      </c>
      <c r="T832" s="8">
        <v>2</v>
      </c>
    </row>
    <row r="833" spans="1:20" x14ac:dyDescent="0.35">
      <c r="A833" t="s">
        <v>1848</v>
      </c>
      <c r="B833" t="s">
        <v>1849</v>
      </c>
      <c r="C833" t="s">
        <v>18</v>
      </c>
      <c r="D833" t="s">
        <v>7922</v>
      </c>
      <c r="E833" s="8">
        <v>14</v>
      </c>
      <c r="F833" s="9">
        <v>22.54</v>
      </c>
      <c r="G833" s="8">
        <v>204</v>
      </c>
      <c r="H833" s="8">
        <v>561</v>
      </c>
      <c r="I833" s="9">
        <v>22.54</v>
      </c>
      <c r="J833" s="10">
        <f t="shared" si="24"/>
        <v>1</v>
      </c>
      <c r="K833" s="8">
        <v>0</v>
      </c>
      <c r="L833" s="9">
        <v>670.03</v>
      </c>
      <c r="M833" s="8">
        <v>0</v>
      </c>
      <c r="N833" s="8">
        <v>176</v>
      </c>
      <c r="O833" s="8">
        <v>561</v>
      </c>
      <c r="P833" s="9">
        <v>22.54</v>
      </c>
      <c r="Q833" s="10">
        <f t="shared" si="25"/>
        <v>1</v>
      </c>
      <c r="R833" s="8">
        <v>0</v>
      </c>
      <c r="S833" s="9">
        <v>642.01</v>
      </c>
      <c r="T833" s="8">
        <v>0</v>
      </c>
    </row>
    <row r="834" spans="1:20" x14ac:dyDescent="0.35">
      <c r="A834" t="s">
        <v>1850</v>
      </c>
      <c r="B834" t="s">
        <v>1851</v>
      </c>
      <c r="C834" t="s">
        <v>18</v>
      </c>
      <c r="D834" t="s">
        <v>7922</v>
      </c>
      <c r="E834" s="8">
        <v>66</v>
      </c>
      <c r="F834" s="9">
        <v>184.03</v>
      </c>
      <c r="G834" s="8">
        <v>136</v>
      </c>
      <c r="H834" s="8">
        <v>324</v>
      </c>
      <c r="I834" s="9">
        <v>184.03</v>
      </c>
      <c r="J834" s="10">
        <f t="shared" si="24"/>
        <v>1</v>
      </c>
      <c r="K834" s="8">
        <v>0</v>
      </c>
      <c r="L834" s="9">
        <v>616.58000000000004</v>
      </c>
      <c r="M834" s="8">
        <v>0</v>
      </c>
      <c r="N834" s="8">
        <v>102</v>
      </c>
      <c r="O834" s="8">
        <v>324</v>
      </c>
      <c r="P834" s="9">
        <v>184.03</v>
      </c>
      <c r="Q834" s="10">
        <f t="shared" si="25"/>
        <v>1</v>
      </c>
      <c r="R834" s="8">
        <v>0</v>
      </c>
      <c r="S834" s="9">
        <v>559.70000000000005</v>
      </c>
      <c r="T834" s="8">
        <v>0</v>
      </c>
    </row>
    <row r="835" spans="1:20" x14ac:dyDescent="0.35">
      <c r="A835" t="s">
        <v>1852</v>
      </c>
      <c r="B835" t="s">
        <v>1853</v>
      </c>
      <c r="C835" t="s">
        <v>18</v>
      </c>
      <c r="D835" t="s">
        <v>7921</v>
      </c>
      <c r="E835" s="8">
        <v>503</v>
      </c>
      <c r="F835" s="9">
        <v>1203.1199999999999</v>
      </c>
      <c r="G835" s="8">
        <v>123</v>
      </c>
      <c r="H835" s="8">
        <v>378</v>
      </c>
      <c r="I835" s="9">
        <v>1203.1199999999999</v>
      </c>
      <c r="J835" s="10">
        <f t="shared" si="24"/>
        <v>1</v>
      </c>
      <c r="K835" s="8">
        <v>0</v>
      </c>
      <c r="L835" s="9">
        <v>504.96</v>
      </c>
      <c r="M835" s="8">
        <v>1</v>
      </c>
      <c r="N835" s="8">
        <v>118</v>
      </c>
      <c r="O835" s="8">
        <v>378</v>
      </c>
      <c r="P835" s="9">
        <v>1203.1199999999999</v>
      </c>
      <c r="Q835" s="10">
        <f t="shared" si="25"/>
        <v>1</v>
      </c>
      <c r="R835" s="8">
        <v>0</v>
      </c>
      <c r="S835" s="9">
        <v>499.22</v>
      </c>
      <c r="T835" s="8">
        <v>1</v>
      </c>
    </row>
    <row r="836" spans="1:20" x14ac:dyDescent="0.35">
      <c r="A836" t="s">
        <v>1854</v>
      </c>
      <c r="B836" t="s">
        <v>1855</v>
      </c>
      <c r="C836" t="s">
        <v>18</v>
      </c>
      <c r="D836" t="s">
        <v>7921</v>
      </c>
      <c r="E836" s="8">
        <v>246</v>
      </c>
      <c r="F836" s="9">
        <v>1247.03</v>
      </c>
      <c r="G836" s="8">
        <v>60</v>
      </c>
      <c r="H836" s="8">
        <v>178</v>
      </c>
      <c r="I836" s="9">
        <v>1247.03</v>
      </c>
      <c r="J836" s="10">
        <f t="shared" si="24"/>
        <v>1</v>
      </c>
      <c r="K836" s="8">
        <v>0</v>
      </c>
      <c r="L836" s="9">
        <v>479.86</v>
      </c>
      <c r="M836" s="8">
        <v>1</v>
      </c>
      <c r="N836" s="8">
        <v>56</v>
      </c>
      <c r="O836" s="8">
        <v>178</v>
      </c>
      <c r="P836" s="9">
        <v>1247.03</v>
      </c>
      <c r="Q836" s="10">
        <f t="shared" si="25"/>
        <v>1</v>
      </c>
      <c r="R836" s="8">
        <v>0</v>
      </c>
      <c r="S836" s="9">
        <v>464.66</v>
      </c>
      <c r="T836" s="8">
        <v>1</v>
      </c>
    </row>
    <row r="837" spans="1:20" x14ac:dyDescent="0.35">
      <c r="A837" t="s">
        <v>1858</v>
      </c>
      <c r="B837" t="s">
        <v>1859</v>
      </c>
      <c r="C837" t="s">
        <v>18</v>
      </c>
      <c r="D837" t="s">
        <v>7921</v>
      </c>
      <c r="E837" s="8">
        <v>1215</v>
      </c>
      <c r="F837" s="9">
        <v>1032.42</v>
      </c>
      <c r="G837" s="8">
        <v>347</v>
      </c>
      <c r="H837" s="8">
        <v>1061</v>
      </c>
      <c r="I837" s="9">
        <v>1032.42</v>
      </c>
      <c r="J837" s="10">
        <f t="shared" ref="J837:J900" si="26">IF(F837&gt;0,I837/F837,1)</f>
        <v>1</v>
      </c>
      <c r="K837" s="8">
        <v>0</v>
      </c>
      <c r="L837" s="9">
        <v>567.71</v>
      </c>
      <c r="M837" s="8">
        <v>1</v>
      </c>
      <c r="N837" s="8">
        <v>331</v>
      </c>
      <c r="O837" s="8">
        <v>1061</v>
      </c>
      <c r="P837" s="9">
        <v>1032.42</v>
      </c>
      <c r="Q837" s="10">
        <f t="shared" ref="Q837:Q900" si="27">IF(F837&gt;0,P837/F837,1)</f>
        <v>1</v>
      </c>
      <c r="R837" s="8">
        <v>0</v>
      </c>
      <c r="S837" s="9">
        <v>560.07000000000005</v>
      </c>
      <c r="T837" s="8">
        <v>1</v>
      </c>
    </row>
    <row r="838" spans="1:20" x14ac:dyDescent="0.35">
      <c r="A838" t="s">
        <v>1860</v>
      </c>
      <c r="B838" t="s">
        <v>1861</v>
      </c>
      <c r="C838" t="s">
        <v>18</v>
      </c>
      <c r="D838" t="s">
        <v>7921</v>
      </c>
      <c r="E838" s="8">
        <v>153</v>
      </c>
      <c r="F838" s="9">
        <v>1362.73</v>
      </c>
      <c r="G838" s="8">
        <v>30</v>
      </c>
      <c r="H838" s="8">
        <v>102</v>
      </c>
      <c r="I838" s="9">
        <v>1362.73</v>
      </c>
      <c r="J838" s="10">
        <f t="shared" si="26"/>
        <v>1</v>
      </c>
      <c r="K838" s="8">
        <v>0</v>
      </c>
      <c r="L838" s="9">
        <v>507.68</v>
      </c>
      <c r="M838" s="8">
        <v>1</v>
      </c>
      <c r="N838" s="8">
        <v>32</v>
      </c>
      <c r="O838" s="8">
        <v>102</v>
      </c>
      <c r="P838" s="9">
        <v>1362.73</v>
      </c>
      <c r="Q838" s="10">
        <f t="shared" si="27"/>
        <v>1</v>
      </c>
      <c r="R838" s="8">
        <v>0</v>
      </c>
      <c r="S838" s="9">
        <v>518.37</v>
      </c>
      <c r="T838" s="8">
        <v>1</v>
      </c>
    </row>
    <row r="839" spans="1:20" x14ac:dyDescent="0.35">
      <c r="A839" t="s">
        <v>1862</v>
      </c>
      <c r="B839" t="s">
        <v>1863</v>
      </c>
      <c r="C839" t="s">
        <v>18</v>
      </c>
      <c r="D839" t="s">
        <v>7922</v>
      </c>
      <c r="E839" s="8">
        <v>582</v>
      </c>
      <c r="F839" s="9">
        <v>4637.78</v>
      </c>
      <c r="G839" s="8">
        <v>43</v>
      </c>
      <c r="H839" s="8">
        <v>113</v>
      </c>
      <c r="I839" s="9">
        <v>1378.58</v>
      </c>
      <c r="J839" s="10">
        <f t="shared" si="26"/>
        <v>0.29724997735985753</v>
      </c>
      <c r="K839" s="8">
        <v>2</v>
      </c>
      <c r="L839" s="9">
        <v>591.97</v>
      </c>
      <c r="M839" s="8">
        <v>1</v>
      </c>
      <c r="N839" s="8">
        <v>36</v>
      </c>
      <c r="O839" s="8">
        <v>113</v>
      </c>
      <c r="P839" s="9">
        <v>1322.8</v>
      </c>
      <c r="Q839" s="10">
        <f t="shared" si="27"/>
        <v>0.28522267119182021</v>
      </c>
      <c r="R839" s="8">
        <v>2</v>
      </c>
      <c r="S839" s="9">
        <v>566.87</v>
      </c>
      <c r="T839" s="8">
        <v>1</v>
      </c>
    </row>
    <row r="840" spans="1:20" x14ac:dyDescent="0.35">
      <c r="A840" t="s">
        <v>1864</v>
      </c>
      <c r="B840" t="s">
        <v>1865</v>
      </c>
      <c r="C840" t="s">
        <v>18</v>
      </c>
      <c r="D840" t="s">
        <v>7922</v>
      </c>
      <c r="E840" s="8">
        <v>151</v>
      </c>
      <c r="F840" s="9">
        <v>1872.35</v>
      </c>
      <c r="G840" s="8">
        <v>40</v>
      </c>
      <c r="H840" s="8">
        <v>73</v>
      </c>
      <c r="I840" s="9">
        <v>1872.35</v>
      </c>
      <c r="J840" s="10">
        <f t="shared" si="26"/>
        <v>1</v>
      </c>
      <c r="K840" s="8">
        <v>0</v>
      </c>
      <c r="L840" s="9">
        <v>519.86</v>
      </c>
      <c r="M840" s="8">
        <v>2</v>
      </c>
      <c r="N840" s="8">
        <v>23</v>
      </c>
      <c r="O840" s="8">
        <v>73</v>
      </c>
      <c r="P840" s="9">
        <v>1835.15</v>
      </c>
      <c r="Q840" s="10">
        <f t="shared" si="27"/>
        <v>0.98013191977995573</v>
      </c>
      <c r="R840" s="8">
        <v>1</v>
      </c>
      <c r="S840" s="9">
        <v>343.01</v>
      </c>
      <c r="T840" s="8">
        <v>2</v>
      </c>
    </row>
    <row r="841" spans="1:20" x14ac:dyDescent="0.35">
      <c r="A841" t="s">
        <v>1866</v>
      </c>
      <c r="B841" t="s">
        <v>1867</v>
      </c>
      <c r="C841" t="s">
        <v>18</v>
      </c>
      <c r="D841" t="s">
        <v>7921</v>
      </c>
      <c r="E841" s="8">
        <v>373</v>
      </c>
      <c r="F841" s="9">
        <v>900.87</v>
      </c>
      <c r="G841" s="8">
        <v>121</v>
      </c>
      <c r="H841" s="8">
        <v>373</v>
      </c>
      <c r="I841" s="9">
        <v>900.87</v>
      </c>
      <c r="J841" s="10">
        <f t="shared" si="26"/>
        <v>1</v>
      </c>
      <c r="K841" s="8">
        <v>0</v>
      </c>
      <c r="L841" s="9">
        <v>580.67999999999995</v>
      </c>
      <c r="M841" s="8">
        <v>1</v>
      </c>
      <c r="N841" s="8">
        <v>116</v>
      </c>
      <c r="O841" s="8">
        <v>373</v>
      </c>
      <c r="P841" s="9">
        <v>900.87</v>
      </c>
      <c r="Q841" s="10">
        <f t="shared" si="27"/>
        <v>1</v>
      </c>
      <c r="R841" s="8">
        <v>0</v>
      </c>
      <c r="S841" s="9">
        <v>574.88</v>
      </c>
      <c r="T841" s="8">
        <v>1</v>
      </c>
    </row>
    <row r="842" spans="1:20" x14ac:dyDescent="0.35">
      <c r="A842" t="s">
        <v>1868</v>
      </c>
      <c r="B842" t="s">
        <v>1869</v>
      </c>
      <c r="C842" t="s">
        <v>18</v>
      </c>
      <c r="D842" t="s">
        <v>7920</v>
      </c>
      <c r="E842" s="8">
        <v>3664</v>
      </c>
      <c r="F842" s="9">
        <v>2025.97</v>
      </c>
      <c r="G842" s="8">
        <v>335</v>
      </c>
      <c r="H842" s="8">
        <v>1626</v>
      </c>
      <c r="I842" s="9">
        <v>2025.97</v>
      </c>
      <c r="J842" s="10">
        <f t="shared" si="26"/>
        <v>1</v>
      </c>
      <c r="K842" s="8">
        <v>0</v>
      </c>
      <c r="L842" s="9">
        <v>381.7</v>
      </c>
      <c r="M842" s="8">
        <v>2</v>
      </c>
      <c r="N842" s="8">
        <v>506</v>
      </c>
      <c r="O842" s="8">
        <v>1626</v>
      </c>
      <c r="P842" s="9">
        <v>2025.97</v>
      </c>
      <c r="Q842" s="10">
        <f t="shared" si="27"/>
        <v>1</v>
      </c>
      <c r="R842" s="8">
        <v>0</v>
      </c>
      <c r="S842" s="9">
        <v>438.43</v>
      </c>
      <c r="T842" s="8">
        <v>2</v>
      </c>
    </row>
    <row r="843" spans="1:20" x14ac:dyDescent="0.35">
      <c r="A843" t="s">
        <v>1870</v>
      </c>
      <c r="B843" t="s">
        <v>1871</v>
      </c>
      <c r="C843" t="s">
        <v>18</v>
      </c>
      <c r="D843" t="s">
        <v>7920</v>
      </c>
      <c r="E843" s="8">
        <v>39</v>
      </c>
      <c r="F843" s="9">
        <v>48.64</v>
      </c>
      <c r="G843" s="8">
        <v>151</v>
      </c>
      <c r="H843" s="8">
        <v>721</v>
      </c>
      <c r="I843" s="9">
        <v>48.64</v>
      </c>
      <c r="J843" s="10">
        <f t="shared" si="26"/>
        <v>1</v>
      </c>
      <c r="K843" s="8">
        <v>0</v>
      </c>
      <c r="L843" s="9">
        <v>568.24</v>
      </c>
      <c r="M843" s="8">
        <v>0</v>
      </c>
      <c r="N843" s="8">
        <v>224</v>
      </c>
      <c r="O843" s="8">
        <v>721</v>
      </c>
      <c r="P843" s="9">
        <v>48.64</v>
      </c>
      <c r="Q843" s="10">
        <f t="shared" si="27"/>
        <v>1</v>
      </c>
      <c r="R843" s="8">
        <v>0</v>
      </c>
      <c r="S843" s="9">
        <v>623.61</v>
      </c>
      <c r="T843" s="8">
        <v>0</v>
      </c>
    </row>
    <row r="844" spans="1:20" x14ac:dyDescent="0.35">
      <c r="A844" t="s">
        <v>1874</v>
      </c>
      <c r="B844" t="s">
        <v>1875</v>
      </c>
      <c r="C844" t="s">
        <v>18</v>
      </c>
      <c r="D844" t="s">
        <v>7921</v>
      </c>
      <c r="E844" s="8">
        <v>926</v>
      </c>
      <c r="F844" s="9">
        <v>1541.33</v>
      </c>
      <c r="G844" s="8">
        <v>128</v>
      </c>
      <c r="H844" s="8">
        <v>540</v>
      </c>
      <c r="I844" s="9">
        <v>1541.33</v>
      </c>
      <c r="J844" s="10">
        <f t="shared" si="26"/>
        <v>1</v>
      </c>
      <c r="K844" s="8">
        <v>0</v>
      </c>
      <c r="L844" s="9">
        <v>353.73</v>
      </c>
      <c r="M844" s="8">
        <v>1</v>
      </c>
      <c r="N844" s="8">
        <v>168</v>
      </c>
      <c r="O844" s="8">
        <v>540</v>
      </c>
      <c r="P844" s="9">
        <v>1541.33</v>
      </c>
      <c r="Q844" s="10">
        <f t="shared" si="27"/>
        <v>1</v>
      </c>
      <c r="R844" s="8">
        <v>0</v>
      </c>
      <c r="S844" s="9">
        <v>393.68</v>
      </c>
      <c r="T844" s="8">
        <v>1</v>
      </c>
    </row>
    <row r="845" spans="1:20" x14ac:dyDescent="0.35">
      <c r="A845" t="s">
        <v>1876</v>
      </c>
      <c r="B845" t="s">
        <v>1877</v>
      </c>
      <c r="C845" t="s">
        <v>18</v>
      </c>
      <c r="D845" t="s">
        <v>7920</v>
      </c>
      <c r="E845" s="8">
        <v>612</v>
      </c>
      <c r="F845" s="9">
        <v>1553.1</v>
      </c>
      <c r="G845" s="8">
        <v>77</v>
      </c>
      <c r="H845" s="8">
        <v>354</v>
      </c>
      <c r="I845" s="9">
        <v>1553.1</v>
      </c>
      <c r="J845" s="10">
        <f t="shared" si="26"/>
        <v>1</v>
      </c>
      <c r="K845" s="8">
        <v>0</v>
      </c>
      <c r="L845" s="9">
        <v>382.15</v>
      </c>
      <c r="M845" s="8">
        <v>1</v>
      </c>
      <c r="N845" s="8">
        <v>110</v>
      </c>
      <c r="O845" s="8">
        <v>354</v>
      </c>
      <c r="P845" s="9">
        <v>1553.1</v>
      </c>
      <c r="Q845" s="10">
        <f t="shared" si="27"/>
        <v>1</v>
      </c>
      <c r="R845" s="8">
        <v>0</v>
      </c>
      <c r="S845" s="9">
        <v>433.92</v>
      </c>
      <c r="T845" s="8">
        <v>1</v>
      </c>
    </row>
    <row r="846" spans="1:20" x14ac:dyDescent="0.35">
      <c r="A846" t="s">
        <v>1878</v>
      </c>
      <c r="B846" t="s">
        <v>1879</v>
      </c>
      <c r="C846" t="s">
        <v>18</v>
      </c>
      <c r="D846" t="s">
        <v>7920</v>
      </c>
      <c r="E846" s="8">
        <v>345</v>
      </c>
      <c r="F846" s="9">
        <v>1320.54</v>
      </c>
      <c r="G846" s="8">
        <v>43</v>
      </c>
      <c r="H846" s="8">
        <v>235</v>
      </c>
      <c r="I846" s="9">
        <v>1320.54</v>
      </c>
      <c r="J846" s="10">
        <f t="shared" si="26"/>
        <v>1</v>
      </c>
      <c r="K846" s="8">
        <v>0</v>
      </c>
      <c r="L846" s="9">
        <v>342</v>
      </c>
      <c r="M846" s="8">
        <v>1</v>
      </c>
      <c r="N846" s="8">
        <v>73</v>
      </c>
      <c r="O846" s="8">
        <v>235</v>
      </c>
      <c r="P846" s="9">
        <v>1320.54</v>
      </c>
      <c r="Q846" s="10">
        <f t="shared" si="27"/>
        <v>1</v>
      </c>
      <c r="R846" s="8">
        <v>0</v>
      </c>
      <c r="S846" s="9">
        <v>410.9</v>
      </c>
      <c r="T846" s="8">
        <v>1</v>
      </c>
    </row>
    <row r="847" spans="1:20" x14ac:dyDescent="0.35">
      <c r="A847" t="s">
        <v>1880</v>
      </c>
      <c r="B847" t="s">
        <v>1881</v>
      </c>
      <c r="C847" t="s">
        <v>18</v>
      </c>
      <c r="D847" t="s">
        <v>7921</v>
      </c>
      <c r="E847" s="8">
        <v>405</v>
      </c>
      <c r="F847" s="9">
        <v>709.49</v>
      </c>
      <c r="G847" s="8">
        <v>166</v>
      </c>
      <c r="H847" s="8">
        <v>511</v>
      </c>
      <c r="I847" s="9">
        <v>709.49</v>
      </c>
      <c r="J847" s="10">
        <f t="shared" si="26"/>
        <v>1</v>
      </c>
      <c r="K847" s="8">
        <v>0</v>
      </c>
      <c r="L847" s="9">
        <v>452.15</v>
      </c>
      <c r="M847" s="8">
        <v>0</v>
      </c>
      <c r="N847" s="8">
        <v>158</v>
      </c>
      <c r="O847" s="8">
        <v>511</v>
      </c>
      <c r="P847" s="9">
        <v>709.49</v>
      </c>
      <c r="Q847" s="10">
        <f t="shared" si="27"/>
        <v>1</v>
      </c>
      <c r="R847" s="8">
        <v>0</v>
      </c>
      <c r="S847" s="9">
        <v>444.79</v>
      </c>
      <c r="T847" s="8">
        <v>0</v>
      </c>
    </row>
    <row r="848" spans="1:20" x14ac:dyDescent="0.35">
      <c r="A848" t="s">
        <v>1884</v>
      </c>
      <c r="B848" t="s">
        <v>1885</v>
      </c>
      <c r="C848" t="s">
        <v>18</v>
      </c>
      <c r="D848" t="s">
        <v>7921</v>
      </c>
      <c r="E848" s="8">
        <v>323</v>
      </c>
      <c r="F848" s="9">
        <v>1300.04</v>
      </c>
      <c r="G848" s="8">
        <v>72</v>
      </c>
      <c r="H848" s="8">
        <v>222</v>
      </c>
      <c r="I848" s="9">
        <v>1300.04</v>
      </c>
      <c r="J848" s="10">
        <f t="shared" si="26"/>
        <v>1</v>
      </c>
      <c r="K848" s="8">
        <v>0</v>
      </c>
      <c r="L848" s="9">
        <v>437.81</v>
      </c>
      <c r="M848" s="8">
        <v>1</v>
      </c>
      <c r="N848" s="8">
        <v>69</v>
      </c>
      <c r="O848" s="8">
        <v>222</v>
      </c>
      <c r="P848" s="9">
        <v>1300.04</v>
      </c>
      <c r="Q848" s="10">
        <f t="shared" si="27"/>
        <v>1</v>
      </c>
      <c r="R848" s="8">
        <v>0</v>
      </c>
      <c r="S848" s="9">
        <v>430.56</v>
      </c>
      <c r="T848" s="8">
        <v>1</v>
      </c>
    </row>
    <row r="849" spans="1:20" x14ac:dyDescent="0.35">
      <c r="A849" t="s">
        <v>1886</v>
      </c>
      <c r="B849" t="s">
        <v>1887</v>
      </c>
      <c r="C849" t="s">
        <v>18</v>
      </c>
      <c r="D849" t="s">
        <v>7921</v>
      </c>
      <c r="E849" s="8">
        <v>3</v>
      </c>
      <c r="F849" s="9">
        <v>25.87</v>
      </c>
      <c r="G849" s="8">
        <v>25</v>
      </c>
      <c r="H849" s="8">
        <v>104</v>
      </c>
      <c r="I849" s="9">
        <v>25.87</v>
      </c>
      <c r="J849" s="10">
        <f t="shared" si="26"/>
        <v>1</v>
      </c>
      <c r="K849" s="8">
        <v>0</v>
      </c>
      <c r="L849" s="9">
        <v>597.4</v>
      </c>
      <c r="M849" s="8">
        <v>0</v>
      </c>
      <c r="N849" s="8">
        <v>32</v>
      </c>
      <c r="O849" s="8">
        <v>104</v>
      </c>
      <c r="P849" s="9">
        <v>25.87</v>
      </c>
      <c r="Q849" s="10">
        <f t="shared" si="27"/>
        <v>1</v>
      </c>
      <c r="R849" s="8">
        <v>0</v>
      </c>
      <c r="S849" s="9">
        <v>638.79</v>
      </c>
      <c r="T849" s="8">
        <v>0</v>
      </c>
    </row>
    <row r="850" spans="1:20" x14ac:dyDescent="0.35">
      <c r="A850" t="s">
        <v>1888</v>
      </c>
      <c r="B850" t="s">
        <v>1889</v>
      </c>
      <c r="C850" t="s">
        <v>18</v>
      </c>
      <c r="D850" t="s">
        <v>7922</v>
      </c>
      <c r="E850" s="8">
        <v>381</v>
      </c>
      <c r="F850" s="9">
        <v>956.73</v>
      </c>
      <c r="G850" s="8">
        <v>127</v>
      </c>
      <c r="H850" s="8">
        <v>356</v>
      </c>
      <c r="I850" s="9">
        <v>956.73</v>
      </c>
      <c r="J850" s="10">
        <f t="shared" si="26"/>
        <v>1</v>
      </c>
      <c r="K850" s="8">
        <v>0</v>
      </c>
      <c r="L850" s="9">
        <v>596.26</v>
      </c>
      <c r="M850" s="8">
        <v>1</v>
      </c>
      <c r="N850" s="8">
        <v>110</v>
      </c>
      <c r="O850" s="8">
        <v>356</v>
      </c>
      <c r="P850" s="9">
        <v>956.73</v>
      </c>
      <c r="Q850" s="10">
        <f t="shared" si="27"/>
        <v>1</v>
      </c>
      <c r="R850" s="8">
        <v>0</v>
      </c>
      <c r="S850" s="9">
        <v>572.15</v>
      </c>
      <c r="T850" s="8">
        <v>1</v>
      </c>
    </row>
    <row r="851" spans="1:20" x14ac:dyDescent="0.35">
      <c r="A851" t="s">
        <v>1890</v>
      </c>
      <c r="B851" t="s">
        <v>1891</v>
      </c>
      <c r="C851" t="s">
        <v>18</v>
      </c>
      <c r="D851" t="s">
        <v>7920</v>
      </c>
      <c r="E851" s="8">
        <v>393</v>
      </c>
      <c r="F851" s="9">
        <v>1661.41</v>
      </c>
      <c r="G851" s="8">
        <v>47</v>
      </c>
      <c r="H851" s="8">
        <v>211</v>
      </c>
      <c r="I851" s="9">
        <v>1661.41</v>
      </c>
      <c r="J851" s="10">
        <f t="shared" si="26"/>
        <v>1</v>
      </c>
      <c r="K851" s="8">
        <v>0</v>
      </c>
      <c r="L851" s="9">
        <v>409.22</v>
      </c>
      <c r="M851" s="8">
        <v>1</v>
      </c>
      <c r="N851" s="8">
        <v>65</v>
      </c>
      <c r="O851" s="8">
        <v>211</v>
      </c>
      <c r="P851" s="9">
        <v>1661.41</v>
      </c>
      <c r="Q851" s="10">
        <f t="shared" si="27"/>
        <v>1</v>
      </c>
      <c r="R851" s="8">
        <v>0</v>
      </c>
      <c r="S851" s="9">
        <v>457.42</v>
      </c>
      <c r="T851" s="8">
        <v>1</v>
      </c>
    </row>
    <row r="852" spans="1:20" x14ac:dyDescent="0.35">
      <c r="A852" t="s">
        <v>1892</v>
      </c>
      <c r="B852" t="s">
        <v>1893</v>
      </c>
      <c r="C852" t="s">
        <v>18</v>
      </c>
      <c r="D852" t="s">
        <v>7922</v>
      </c>
      <c r="E852" s="8">
        <v>269</v>
      </c>
      <c r="F852" s="9">
        <v>732.12</v>
      </c>
      <c r="G852" s="8">
        <v>113</v>
      </c>
      <c r="H852" s="8">
        <v>327</v>
      </c>
      <c r="I852" s="9">
        <v>732.12</v>
      </c>
      <c r="J852" s="10">
        <f t="shared" si="26"/>
        <v>1</v>
      </c>
      <c r="K852" s="8">
        <v>0</v>
      </c>
      <c r="L852" s="9">
        <v>419.27</v>
      </c>
      <c r="M852" s="8">
        <v>0</v>
      </c>
      <c r="N852" s="8">
        <v>101</v>
      </c>
      <c r="O852" s="8">
        <v>327</v>
      </c>
      <c r="P852" s="9">
        <v>732.12</v>
      </c>
      <c r="Q852" s="10">
        <f t="shared" si="27"/>
        <v>1</v>
      </c>
      <c r="R852" s="8">
        <v>0</v>
      </c>
      <c r="S852" s="9">
        <v>398.04</v>
      </c>
      <c r="T852" s="8">
        <v>0</v>
      </c>
    </row>
    <row r="853" spans="1:20" x14ac:dyDescent="0.35">
      <c r="A853" t="s">
        <v>1894</v>
      </c>
      <c r="B853" t="s">
        <v>1895</v>
      </c>
      <c r="C853" t="s">
        <v>18</v>
      </c>
      <c r="D853" t="s">
        <v>7922</v>
      </c>
      <c r="E853" s="8">
        <v>2838</v>
      </c>
      <c r="F853" s="9">
        <v>2346.7199999999998</v>
      </c>
      <c r="G853" s="8">
        <v>367</v>
      </c>
      <c r="H853" s="8">
        <v>1073</v>
      </c>
      <c r="I853" s="9">
        <v>2306.21</v>
      </c>
      <c r="J853" s="10">
        <f t="shared" si="26"/>
        <v>0.98273760823617651</v>
      </c>
      <c r="K853" s="8">
        <v>1</v>
      </c>
      <c r="L853" s="9">
        <v>531.99</v>
      </c>
      <c r="M853" s="8">
        <v>2</v>
      </c>
      <c r="N853" s="8">
        <v>330</v>
      </c>
      <c r="O853" s="8">
        <v>1073</v>
      </c>
      <c r="P853" s="9">
        <v>2275.61</v>
      </c>
      <c r="Q853" s="10">
        <f t="shared" si="27"/>
        <v>0.96969813186063969</v>
      </c>
      <c r="R853" s="8">
        <v>1</v>
      </c>
      <c r="S853" s="9">
        <v>514.78</v>
      </c>
      <c r="T853" s="8">
        <v>2</v>
      </c>
    </row>
    <row r="854" spans="1:20" x14ac:dyDescent="0.35">
      <c r="A854" t="s">
        <v>1896</v>
      </c>
      <c r="B854" t="s">
        <v>1897</v>
      </c>
      <c r="C854" t="s">
        <v>18</v>
      </c>
      <c r="D854" t="s">
        <v>7920</v>
      </c>
      <c r="E854" s="8">
        <v>6976</v>
      </c>
      <c r="F854" s="9">
        <v>2852.86</v>
      </c>
      <c r="G854" s="8">
        <v>465</v>
      </c>
      <c r="H854" s="8">
        <v>2170</v>
      </c>
      <c r="I854" s="9">
        <v>2852.86</v>
      </c>
      <c r="J854" s="10">
        <f t="shared" si="26"/>
        <v>1</v>
      </c>
      <c r="K854" s="8">
        <v>0</v>
      </c>
      <c r="L854" s="9">
        <v>345.62</v>
      </c>
      <c r="M854" s="8">
        <v>3</v>
      </c>
      <c r="N854" s="8">
        <v>666</v>
      </c>
      <c r="O854" s="8">
        <v>2170</v>
      </c>
      <c r="P854" s="9">
        <v>2852.86</v>
      </c>
      <c r="Q854" s="10">
        <f t="shared" si="27"/>
        <v>1</v>
      </c>
      <c r="R854" s="8">
        <v>0</v>
      </c>
      <c r="S854" s="9">
        <v>394.94</v>
      </c>
      <c r="T854" s="8">
        <v>3</v>
      </c>
    </row>
    <row r="855" spans="1:20" x14ac:dyDescent="0.35">
      <c r="A855" t="s">
        <v>1898</v>
      </c>
      <c r="B855" t="s">
        <v>1899</v>
      </c>
      <c r="C855" t="s">
        <v>18</v>
      </c>
      <c r="D855" t="s">
        <v>7922</v>
      </c>
      <c r="E855" s="8">
        <v>813</v>
      </c>
      <c r="F855" s="9">
        <v>1229.8699999999999</v>
      </c>
      <c r="G855" s="8">
        <v>209</v>
      </c>
      <c r="H855" s="8">
        <v>587</v>
      </c>
      <c r="I855" s="9">
        <v>1229.8699999999999</v>
      </c>
      <c r="J855" s="10">
        <f t="shared" si="26"/>
        <v>1</v>
      </c>
      <c r="K855" s="8">
        <v>0</v>
      </c>
      <c r="L855" s="9">
        <v>524.32000000000005</v>
      </c>
      <c r="M855" s="8">
        <v>1</v>
      </c>
      <c r="N855" s="8">
        <v>180</v>
      </c>
      <c r="O855" s="8">
        <v>587</v>
      </c>
      <c r="P855" s="9">
        <v>1229.8699999999999</v>
      </c>
      <c r="Q855" s="10">
        <f t="shared" si="27"/>
        <v>1</v>
      </c>
      <c r="R855" s="8">
        <v>0</v>
      </c>
      <c r="S855" s="9">
        <v>498</v>
      </c>
      <c r="T855" s="8">
        <v>1</v>
      </c>
    </row>
    <row r="856" spans="1:20" x14ac:dyDescent="0.35">
      <c r="A856" t="s">
        <v>1900</v>
      </c>
      <c r="B856" t="s">
        <v>1901</v>
      </c>
      <c r="C856" t="s">
        <v>18</v>
      </c>
      <c r="D856" t="s">
        <v>7921</v>
      </c>
      <c r="E856" s="8">
        <v>2024</v>
      </c>
      <c r="F856" s="9">
        <v>1591.29</v>
      </c>
      <c r="G856" s="8">
        <v>314</v>
      </c>
      <c r="H856" s="8">
        <v>1127</v>
      </c>
      <c r="I856" s="9">
        <v>1591.29</v>
      </c>
      <c r="J856" s="10">
        <f t="shared" si="26"/>
        <v>1</v>
      </c>
      <c r="K856" s="8">
        <v>0</v>
      </c>
      <c r="L856" s="9">
        <v>441.33</v>
      </c>
      <c r="M856" s="8">
        <v>1</v>
      </c>
      <c r="N856" s="8">
        <v>346</v>
      </c>
      <c r="O856" s="8">
        <v>1127</v>
      </c>
      <c r="P856" s="9">
        <v>1591.29</v>
      </c>
      <c r="Q856" s="10">
        <f t="shared" si="27"/>
        <v>1</v>
      </c>
      <c r="R856" s="8">
        <v>0</v>
      </c>
      <c r="S856" s="9">
        <v>456.43</v>
      </c>
      <c r="T856" s="8">
        <v>1</v>
      </c>
    </row>
    <row r="857" spans="1:20" x14ac:dyDescent="0.35">
      <c r="A857" t="s">
        <v>1904</v>
      </c>
      <c r="B857" t="s">
        <v>1905</v>
      </c>
      <c r="C857" t="s">
        <v>18</v>
      </c>
      <c r="D857" t="s">
        <v>7921</v>
      </c>
      <c r="E857" s="8">
        <v>1695</v>
      </c>
      <c r="F857" s="9">
        <v>3309.88</v>
      </c>
      <c r="G857" s="8">
        <v>139</v>
      </c>
      <c r="H857" s="8">
        <v>453</v>
      </c>
      <c r="I857" s="9">
        <v>3309.88</v>
      </c>
      <c r="J857" s="10">
        <f t="shared" si="26"/>
        <v>1</v>
      </c>
      <c r="K857" s="8">
        <v>0</v>
      </c>
      <c r="L857" s="9">
        <v>372.95</v>
      </c>
      <c r="M857" s="8">
        <v>3</v>
      </c>
      <c r="N857" s="8">
        <v>139</v>
      </c>
      <c r="O857" s="8">
        <v>453</v>
      </c>
      <c r="P857" s="9">
        <v>3309.88</v>
      </c>
      <c r="Q857" s="10">
        <f t="shared" si="27"/>
        <v>1</v>
      </c>
      <c r="R857" s="8">
        <v>0</v>
      </c>
      <c r="S857" s="9">
        <v>372.95</v>
      </c>
      <c r="T857" s="8">
        <v>3</v>
      </c>
    </row>
    <row r="858" spans="1:20" x14ac:dyDescent="0.35">
      <c r="A858" t="s">
        <v>1906</v>
      </c>
      <c r="B858" t="s">
        <v>1907</v>
      </c>
      <c r="C858" t="s">
        <v>18</v>
      </c>
      <c r="D858" t="s">
        <v>7922</v>
      </c>
      <c r="E858" s="8">
        <v>55</v>
      </c>
      <c r="F858" s="9">
        <v>1006.43</v>
      </c>
      <c r="G858" s="8">
        <v>18</v>
      </c>
      <c r="H858" s="8">
        <v>49</v>
      </c>
      <c r="I858" s="9">
        <v>1006.43</v>
      </c>
      <c r="J858" s="10">
        <f t="shared" si="26"/>
        <v>1</v>
      </c>
      <c r="K858" s="8">
        <v>0</v>
      </c>
      <c r="L858" s="9">
        <v>499.78</v>
      </c>
      <c r="M858" s="8">
        <v>1</v>
      </c>
      <c r="N858" s="8">
        <v>15</v>
      </c>
      <c r="O858" s="8">
        <v>49</v>
      </c>
      <c r="P858" s="9">
        <v>1006.43</v>
      </c>
      <c r="Q858" s="10">
        <f t="shared" si="27"/>
        <v>1</v>
      </c>
      <c r="R858" s="8">
        <v>0</v>
      </c>
      <c r="S858" s="9">
        <v>466.85</v>
      </c>
      <c r="T858" s="8">
        <v>1</v>
      </c>
    </row>
    <row r="859" spans="1:20" x14ac:dyDescent="0.35">
      <c r="A859" t="s">
        <v>1908</v>
      </c>
      <c r="B859" t="s">
        <v>1909</v>
      </c>
      <c r="C859" t="s">
        <v>18</v>
      </c>
      <c r="D859" t="s">
        <v>7921</v>
      </c>
      <c r="E859" s="8">
        <v>875</v>
      </c>
      <c r="F859" s="9">
        <v>1378.82</v>
      </c>
      <c r="G859" s="8">
        <v>170</v>
      </c>
      <c r="H859" s="8">
        <v>561</v>
      </c>
      <c r="I859" s="9">
        <v>1378.82</v>
      </c>
      <c r="J859" s="10">
        <f t="shared" si="26"/>
        <v>1</v>
      </c>
      <c r="K859" s="8">
        <v>0</v>
      </c>
      <c r="L859" s="9">
        <v>460.41</v>
      </c>
      <c r="M859" s="8">
        <v>1</v>
      </c>
      <c r="N859" s="8">
        <v>172</v>
      </c>
      <c r="O859" s="8">
        <v>561</v>
      </c>
      <c r="P859" s="9">
        <v>1378.82</v>
      </c>
      <c r="Q859" s="10">
        <f t="shared" si="27"/>
        <v>1</v>
      </c>
      <c r="R859" s="8">
        <v>0</v>
      </c>
      <c r="S859" s="9">
        <v>462.3</v>
      </c>
      <c r="T859" s="8">
        <v>1</v>
      </c>
    </row>
    <row r="860" spans="1:20" x14ac:dyDescent="0.35">
      <c r="A860" t="s">
        <v>1910</v>
      </c>
      <c r="B860" t="s">
        <v>1911</v>
      </c>
      <c r="C860" t="s">
        <v>18</v>
      </c>
      <c r="D860" t="s">
        <v>7921</v>
      </c>
      <c r="E860" s="8">
        <v>132</v>
      </c>
      <c r="F860" s="9">
        <v>443.49</v>
      </c>
      <c r="G860" s="8">
        <v>62</v>
      </c>
      <c r="H860" s="8">
        <v>263</v>
      </c>
      <c r="I860" s="9">
        <v>443.49</v>
      </c>
      <c r="J860" s="10">
        <f t="shared" si="26"/>
        <v>1</v>
      </c>
      <c r="K860" s="8">
        <v>0</v>
      </c>
      <c r="L860" s="9">
        <v>424.92</v>
      </c>
      <c r="M860" s="8">
        <v>0</v>
      </c>
      <c r="N860" s="8">
        <v>81</v>
      </c>
      <c r="O860" s="8">
        <v>263</v>
      </c>
      <c r="P860" s="9">
        <v>443.49</v>
      </c>
      <c r="Q860" s="10">
        <f t="shared" si="27"/>
        <v>1</v>
      </c>
      <c r="R860" s="8">
        <v>0</v>
      </c>
      <c r="S860" s="9">
        <v>463.22</v>
      </c>
      <c r="T860" s="8">
        <v>0</v>
      </c>
    </row>
    <row r="861" spans="1:20" x14ac:dyDescent="0.35">
      <c r="A861" t="s">
        <v>1912</v>
      </c>
      <c r="B861" t="s">
        <v>1913</v>
      </c>
      <c r="C861" t="s">
        <v>18</v>
      </c>
      <c r="D861" t="s">
        <v>7922</v>
      </c>
      <c r="E861" s="8">
        <v>432</v>
      </c>
      <c r="F861" s="9">
        <v>1502.28</v>
      </c>
      <c r="G861" s="8">
        <v>88</v>
      </c>
      <c r="H861" s="8">
        <v>254</v>
      </c>
      <c r="I861" s="9">
        <v>1502.28</v>
      </c>
      <c r="J861" s="10">
        <f t="shared" si="26"/>
        <v>1</v>
      </c>
      <c r="K861" s="8">
        <v>0</v>
      </c>
      <c r="L861" s="9">
        <v>373.61</v>
      </c>
      <c r="M861" s="8">
        <v>1</v>
      </c>
      <c r="N861" s="8">
        <v>78</v>
      </c>
      <c r="O861" s="8">
        <v>254</v>
      </c>
      <c r="P861" s="9">
        <v>1502.28</v>
      </c>
      <c r="Q861" s="10">
        <f t="shared" si="27"/>
        <v>1</v>
      </c>
      <c r="R861" s="8">
        <v>0</v>
      </c>
      <c r="S861" s="9">
        <v>352.75</v>
      </c>
      <c r="T861" s="8">
        <v>1</v>
      </c>
    </row>
    <row r="862" spans="1:20" x14ac:dyDescent="0.35">
      <c r="A862" t="s">
        <v>1914</v>
      </c>
      <c r="B862" t="s">
        <v>1915</v>
      </c>
      <c r="C862" t="s">
        <v>18</v>
      </c>
      <c r="D862" t="s">
        <v>7921</v>
      </c>
      <c r="E862" s="8">
        <v>924</v>
      </c>
      <c r="F862" s="9">
        <v>1192.81</v>
      </c>
      <c r="G862" s="8">
        <v>163</v>
      </c>
      <c r="H862" s="8">
        <v>683</v>
      </c>
      <c r="I862" s="9">
        <v>1192.81</v>
      </c>
      <c r="J862" s="10">
        <f t="shared" si="26"/>
        <v>1</v>
      </c>
      <c r="K862" s="8">
        <v>0</v>
      </c>
      <c r="L862" s="9">
        <v>436.38</v>
      </c>
      <c r="M862" s="8">
        <v>1</v>
      </c>
      <c r="N862" s="8">
        <v>208</v>
      </c>
      <c r="O862" s="8">
        <v>683</v>
      </c>
      <c r="P862" s="9">
        <v>1192.81</v>
      </c>
      <c r="Q862" s="10">
        <f t="shared" si="27"/>
        <v>1</v>
      </c>
      <c r="R862" s="8">
        <v>0</v>
      </c>
      <c r="S862" s="9">
        <v>472.01</v>
      </c>
      <c r="T862" s="8">
        <v>1</v>
      </c>
    </row>
    <row r="863" spans="1:20" x14ac:dyDescent="0.35">
      <c r="A863" t="s">
        <v>1916</v>
      </c>
      <c r="B863" t="s">
        <v>1917</v>
      </c>
      <c r="C863" t="s">
        <v>18</v>
      </c>
      <c r="D863" t="s">
        <v>7920</v>
      </c>
      <c r="E863" s="8">
        <v>421</v>
      </c>
      <c r="F863" s="9">
        <v>828.96</v>
      </c>
      <c r="G863" s="8">
        <v>89</v>
      </c>
      <c r="H863" s="8">
        <v>448</v>
      </c>
      <c r="I863" s="9">
        <v>828.96</v>
      </c>
      <c r="J863" s="10">
        <f t="shared" si="26"/>
        <v>1</v>
      </c>
      <c r="K863" s="8">
        <v>0</v>
      </c>
      <c r="L863" s="9">
        <v>325.51</v>
      </c>
      <c r="M863" s="8">
        <v>1</v>
      </c>
      <c r="N863" s="8">
        <v>137</v>
      </c>
      <c r="O863" s="8">
        <v>448</v>
      </c>
      <c r="P863" s="9">
        <v>828.96</v>
      </c>
      <c r="Q863" s="10">
        <f t="shared" si="27"/>
        <v>1</v>
      </c>
      <c r="R863" s="8">
        <v>0</v>
      </c>
      <c r="S863" s="9">
        <v>392.06</v>
      </c>
      <c r="T863" s="8">
        <v>1</v>
      </c>
    </row>
    <row r="864" spans="1:20" x14ac:dyDescent="0.35">
      <c r="A864" t="s">
        <v>1918</v>
      </c>
      <c r="B864" t="s">
        <v>1919</v>
      </c>
      <c r="C864" t="s">
        <v>18</v>
      </c>
      <c r="D864" t="s">
        <v>7922</v>
      </c>
      <c r="E864" s="8">
        <v>681</v>
      </c>
      <c r="F864" s="9">
        <v>1067.8699999999999</v>
      </c>
      <c r="G864" s="8">
        <v>202</v>
      </c>
      <c r="H864" s="8">
        <v>562</v>
      </c>
      <c r="I864" s="9">
        <v>1067.8699999999999</v>
      </c>
      <c r="J864" s="10">
        <f t="shared" si="26"/>
        <v>1</v>
      </c>
      <c r="K864" s="8">
        <v>0</v>
      </c>
      <c r="L864" s="9">
        <v>445.3</v>
      </c>
      <c r="M864" s="8">
        <v>1</v>
      </c>
      <c r="N864" s="8">
        <v>171</v>
      </c>
      <c r="O864" s="8">
        <v>562</v>
      </c>
      <c r="P864" s="9">
        <v>1067.8699999999999</v>
      </c>
      <c r="Q864" s="10">
        <f t="shared" si="27"/>
        <v>1</v>
      </c>
      <c r="R864" s="8">
        <v>0</v>
      </c>
      <c r="S864" s="9">
        <v>416.13</v>
      </c>
      <c r="T864" s="8">
        <v>1</v>
      </c>
    </row>
    <row r="865" spans="1:20" x14ac:dyDescent="0.35">
      <c r="A865" t="s">
        <v>1920</v>
      </c>
      <c r="B865" t="s">
        <v>1921</v>
      </c>
      <c r="C865" t="s">
        <v>18</v>
      </c>
      <c r="D865" t="s">
        <v>7921</v>
      </c>
      <c r="E865" s="8">
        <v>2214</v>
      </c>
      <c r="F865" s="9">
        <v>2798.76</v>
      </c>
      <c r="G865" s="8">
        <v>158</v>
      </c>
      <c r="H865" s="8">
        <v>696</v>
      </c>
      <c r="I865" s="9">
        <v>2678.67</v>
      </c>
      <c r="J865" s="10">
        <f t="shared" si="26"/>
        <v>0.95709171204390509</v>
      </c>
      <c r="K865" s="8">
        <v>2</v>
      </c>
      <c r="L865" s="9">
        <v>329.37</v>
      </c>
      <c r="M865" s="8">
        <v>3</v>
      </c>
      <c r="N865" s="8">
        <v>212</v>
      </c>
      <c r="O865" s="8">
        <v>696</v>
      </c>
      <c r="P865" s="9">
        <v>2798.76</v>
      </c>
      <c r="Q865" s="10">
        <f t="shared" si="27"/>
        <v>1</v>
      </c>
      <c r="R865" s="8">
        <v>0</v>
      </c>
      <c r="S865" s="9">
        <v>373.74</v>
      </c>
      <c r="T865" s="8">
        <v>3</v>
      </c>
    </row>
    <row r="866" spans="1:20" x14ac:dyDescent="0.35">
      <c r="A866" t="s">
        <v>1922</v>
      </c>
      <c r="B866" t="s">
        <v>1923</v>
      </c>
      <c r="C866" t="s">
        <v>18</v>
      </c>
      <c r="D866" t="s">
        <v>7922</v>
      </c>
      <c r="E866" s="8">
        <v>362</v>
      </c>
      <c r="F866" s="9">
        <v>812.59</v>
      </c>
      <c r="G866" s="8">
        <v>134</v>
      </c>
      <c r="H866" s="8">
        <v>392</v>
      </c>
      <c r="I866" s="9">
        <v>812.59</v>
      </c>
      <c r="J866" s="10">
        <f t="shared" si="26"/>
        <v>1</v>
      </c>
      <c r="K866" s="8">
        <v>0</v>
      </c>
      <c r="L866" s="9">
        <v>448.72</v>
      </c>
      <c r="M866" s="8">
        <v>1</v>
      </c>
      <c r="N866" s="8">
        <v>119</v>
      </c>
      <c r="O866" s="8">
        <v>392</v>
      </c>
      <c r="P866" s="9">
        <v>812.59</v>
      </c>
      <c r="Q866" s="10">
        <f t="shared" si="27"/>
        <v>1</v>
      </c>
      <c r="R866" s="8">
        <v>0</v>
      </c>
      <c r="S866" s="9">
        <v>429.86</v>
      </c>
      <c r="T866" s="8">
        <v>1</v>
      </c>
    </row>
    <row r="867" spans="1:20" x14ac:dyDescent="0.35">
      <c r="A867" t="s">
        <v>1926</v>
      </c>
      <c r="B867" t="s">
        <v>1927</v>
      </c>
      <c r="C867" t="s">
        <v>18</v>
      </c>
      <c r="D867" t="s">
        <v>7921</v>
      </c>
      <c r="E867" s="8">
        <v>1391</v>
      </c>
      <c r="F867" s="9">
        <v>2262.15</v>
      </c>
      <c r="G867" s="8">
        <v>174</v>
      </c>
      <c r="H867" s="8">
        <v>540</v>
      </c>
      <c r="I867" s="9">
        <v>2262.15</v>
      </c>
      <c r="J867" s="10">
        <f t="shared" si="26"/>
        <v>1</v>
      </c>
      <c r="K867" s="8">
        <v>0</v>
      </c>
      <c r="L867" s="9">
        <v>445.03</v>
      </c>
      <c r="M867" s="8">
        <v>2</v>
      </c>
      <c r="N867" s="8">
        <v>164</v>
      </c>
      <c r="O867" s="8">
        <v>540</v>
      </c>
      <c r="P867" s="9">
        <v>2262.15</v>
      </c>
      <c r="Q867" s="10">
        <f t="shared" si="27"/>
        <v>1</v>
      </c>
      <c r="R867" s="8">
        <v>0</v>
      </c>
      <c r="S867" s="9">
        <v>435.27</v>
      </c>
      <c r="T867" s="8">
        <v>2</v>
      </c>
    </row>
    <row r="868" spans="1:20" x14ac:dyDescent="0.35">
      <c r="A868" t="s">
        <v>1928</v>
      </c>
      <c r="B868" t="s">
        <v>1929</v>
      </c>
      <c r="C868" t="s">
        <v>18</v>
      </c>
      <c r="D868" t="s">
        <v>7922</v>
      </c>
      <c r="E868" s="8">
        <v>1</v>
      </c>
      <c r="F868" s="9">
        <v>1.89</v>
      </c>
      <c r="G868" s="8">
        <v>234</v>
      </c>
      <c r="H868" s="8">
        <v>465</v>
      </c>
      <c r="I868" s="9">
        <v>1.89</v>
      </c>
      <c r="J868" s="10">
        <f t="shared" si="26"/>
        <v>1</v>
      </c>
      <c r="K868" s="8">
        <v>0</v>
      </c>
      <c r="L868" s="9">
        <v>738</v>
      </c>
      <c r="M868" s="8">
        <v>0</v>
      </c>
      <c r="N868" s="8">
        <v>141</v>
      </c>
      <c r="O868" s="8">
        <v>465</v>
      </c>
      <c r="P868" s="9">
        <v>1.89</v>
      </c>
      <c r="Q868" s="10">
        <f t="shared" si="27"/>
        <v>1</v>
      </c>
      <c r="R868" s="8">
        <v>0</v>
      </c>
      <c r="S868" s="9">
        <v>632.58000000000004</v>
      </c>
      <c r="T868" s="8">
        <v>0</v>
      </c>
    </row>
    <row r="869" spans="1:20" x14ac:dyDescent="0.35">
      <c r="A869" t="s">
        <v>1930</v>
      </c>
      <c r="B869" t="s">
        <v>1931</v>
      </c>
      <c r="C869" t="s">
        <v>18</v>
      </c>
      <c r="D869" t="s">
        <v>7921</v>
      </c>
      <c r="E869" s="8">
        <v>3319</v>
      </c>
      <c r="F869" s="9">
        <v>1337.67</v>
      </c>
      <c r="G869" s="8">
        <v>593</v>
      </c>
      <c r="H869" s="8">
        <v>2176</v>
      </c>
      <c r="I869" s="9">
        <v>1337.67</v>
      </c>
      <c r="J869" s="10">
        <f t="shared" si="26"/>
        <v>1</v>
      </c>
      <c r="K869" s="8">
        <v>0</v>
      </c>
      <c r="L869" s="9">
        <v>423.66</v>
      </c>
      <c r="M869" s="8">
        <v>1</v>
      </c>
      <c r="N869" s="8">
        <v>661</v>
      </c>
      <c r="O869" s="8">
        <v>2176</v>
      </c>
      <c r="P869" s="9">
        <v>1337.67</v>
      </c>
      <c r="Q869" s="10">
        <f t="shared" si="27"/>
        <v>1</v>
      </c>
      <c r="R869" s="8">
        <v>0</v>
      </c>
      <c r="S869" s="9">
        <v>440.35</v>
      </c>
      <c r="T869" s="8">
        <v>1</v>
      </c>
    </row>
    <row r="870" spans="1:20" x14ac:dyDescent="0.35">
      <c r="A870" t="s">
        <v>1932</v>
      </c>
      <c r="B870" t="s">
        <v>1933</v>
      </c>
      <c r="C870" t="s">
        <v>18</v>
      </c>
      <c r="D870" t="s">
        <v>7921</v>
      </c>
      <c r="E870" s="8">
        <v>945</v>
      </c>
      <c r="F870" s="9">
        <v>1233.58</v>
      </c>
      <c r="G870" s="8">
        <v>212</v>
      </c>
      <c r="H870" s="8">
        <v>672</v>
      </c>
      <c r="I870" s="9">
        <v>1233.58</v>
      </c>
      <c r="J870" s="10">
        <f t="shared" si="26"/>
        <v>1</v>
      </c>
      <c r="K870" s="8">
        <v>0</v>
      </c>
      <c r="L870" s="9">
        <v>428.92</v>
      </c>
      <c r="M870" s="8">
        <v>1</v>
      </c>
      <c r="N870" s="8">
        <v>204</v>
      </c>
      <c r="O870" s="8">
        <v>672</v>
      </c>
      <c r="P870" s="9">
        <v>1233.58</v>
      </c>
      <c r="Q870" s="10">
        <f t="shared" si="27"/>
        <v>1</v>
      </c>
      <c r="R870" s="8">
        <v>0</v>
      </c>
      <c r="S870" s="9">
        <v>422.65</v>
      </c>
      <c r="T870" s="8">
        <v>1</v>
      </c>
    </row>
    <row r="871" spans="1:20" x14ac:dyDescent="0.35">
      <c r="A871" t="s">
        <v>1934</v>
      </c>
      <c r="B871" t="s">
        <v>1935</v>
      </c>
      <c r="C871" t="s">
        <v>18</v>
      </c>
      <c r="D871" t="s">
        <v>7921</v>
      </c>
      <c r="E871" s="8">
        <v>2313</v>
      </c>
      <c r="F871" s="9">
        <v>2118.7800000000002</v>
      </c>
      <c r="G871" s="8">
        <v>286</v>
      </c>
      <c r="H871" s="8">
        <v>956</v>
      </c>
      <c r="I871" s="9">
        <v>1924.58</v>
      </c>
      <c r="J871" s="10">
        <f t="shared" si="26"/>
        <v>0.90834348068227933</v>
      </c>
      <c r="K871" s="8">
        <v>1</v>
      </c>
      <c r="L871" s="9">
        <v>517.1</v>
      </c>
      <c r="M871" s="8">
        <v>2</v>
      </c>
      <c r="N871" s="8">
        <v>290</v>
      </c>
      <c r="O871" s="8">
        <v>956</v>
      </c>
      <c r="P871" s="9">
        <v>1929.16</v>
      </c>
      <c r="Q871" s="10">
        <f t="shared" si="27"/>
        <v>0.91050510199265611</v>
      </c>
      <c r="R871" s="8">
        <v>1</v>
      </c>
      <c r="S871" s="9">
        <v>519.79</v>
      </c>
      <c r="T871" s="8">
        <v>2</v>
      </c>
    </row>
    <row r="872" spans="1:20" x14ac:dyDescent="0.35">
      <c r="A872" t="s">
        <v>1936</v>
      </c>
      <c r="B872" t="s">
        <v>1937</v>
      </c>
      <c r="C872" t="s">
        <v>18</v>
      </c>
      <c r="D872" t="s">
        <v>7921</v>
      </c>
      <c r="E872" s="8">
        <v>676</v>
      </c>
      <c r="F872" s="9">
        <v>1674.14</v>
      </c>
      <c r="G872" s="8">
        <v>99</v>
      </c>
      <c r="H872" s="8">
        <v>354</v>
      </c>
      <c r="I872" s="9">
        <v>1674.14</v>
      </c>
      <c r="J872" s="10">
        <f t="shared" si="26"/>
        <v>1</v>
      </c>
      <c r="K872" s="8">
        <v>0</v>
      </c>
      <c r="L872" s="9">
        <v>385.16</v>
      </c>
      <c r="M872" s="8">
        <v>2</v>
      </c>
      <c r="N872" s="8">
        <v>108</v>
      </c>
      <c r="O872" s="8">
        <v>354</v>
      </c>
      <c r="P872" s="9">
        <v>1674.14</v>
      </c>
      <c r="Q872" s="10">
        <f t="shared" si="27"/>
        <v>1</v>
      </c>
      <c r="R872" s="8">
        <v>0</v>
      </c>
      <c r="S872" s="9">
        <v>398.54</v>
      </c>
      <c r="T872" s="8">
        <v>2</v>
      </c>
    </row>
    <row r="873" spans="1:20" x14ac:dyDescent="0.35">
      <c r="A873" t="s">
        <v>1940</v>
      </c>
      <c r="B873" t="s">
        <v>1941</v>
      </c>
      <c r="C873" t="s">
        <v>18</v>
      </c>
      <c r="D873" t="s">
        <v>7921</v>
      </c>
      <c r="E873" s="8">
        <v>281</v>
      </c>
      <c r="F873" s="9">
        <v>1053.03</v>
      </c>
      <c r="G873" s="8">
        <v>56</v>
      </c>
      <c r="H873" s="8">
        <v>234</v>
      </c>
      <c r="I873" s="9">
        <v>1053.03</v>
      </c>
      <c r="J873" s="10">
        <f t="shared" si="26"/>
        <v>1</v>
      </c>
      <c r="K873" s="8">
        <v>0</v>
      </c>
      <c r="L873" s="9">
        <v>455.74</v>
      </c>
      <c r="M873" s="8">
        <v>1</v>
      </c>
      <c r="N873" s="8">
        <v>71</v>
      </c>
      <c r="O873" s="8">
        <v>234</v>
      </c>
      <c r="P873" s="9">
        <v>1053.03</v>
      </c>
      <c r="Q873" s="10">
        <f t="shared" si="27"/>
        <v>1</v>
      </c>
      <c r="R873" s="8">
        <v>0</v>
      </c>
      <c r="S873" s="9">
        <v>491.71</v>
      </c>
      <c r="T873" s="8">
        <v>1</v>
      </c>
    </row>
    <row r="874" spans="1:20" x14ac:dyDescent="0.35">
      <c r="A874" t="s">
        <v>1942</v>
      </c>
      <c r="B874" t="s">
        <v>1943</v>
      </c>
      <c r="C874" t="s">
        <v>18</v>
      </c>
      <c r="D874" t="s">
        <v>7920</v>
      </c>
      <c r="E874" s="8">
        <v>497</v>
      </c>
      <c r="F874" s="9">
        <v>645.66999999999996</v>
      </c>
      <c r="G874" s="8">
        <v>141</v>
      </c>
      <c r="H874" s="8">
        <v>674</v>
      </c>
      <c r="I874" s="9">
        <v>645.66999999999996</v>
      </c>
      <c r="J874" s="10">
        <f t="shared" si="26"/>
        <v>1</v>
      </c>
      <c r="K874" s="8">
        <v>0</v>
      </c>
      <c r="L874" s="9">
        <v>309.68</v>
      </c>
      <c r="M874" s="8">
        <v>0</v>
      </c>
      <c r="N874" s="8">
        <v>204</v>
      </c>
      <c r="O874" s="8">
        <v>674</v>
      </c>
      <c r="P874" s="9">
        <v>645.66999999999996</v>
      </c>
      <c r="Q874" s="10">
        <f t="shared" si="27"/>
        <v>1</v>
      </c>
      <c r="R874" s="8">
        <v>0</v>
      </c>
      <c r="S874" s="9">
        <v>358.79</v>
      </c>
      <c r="T874" s="8">
        <v>0</v>
      </c>
    </row>
    <row r="875" spans="1:20" x14ac:dyDescent="0.35">
      <c r="A875" t="s">
        <v>1944</v>
      </c>
      <c r="B875" t="s">
        <v>1945</v>
      </c>
      <c r="C875" t="s">
        <v>18</v>
      </c>
      <c r="D875" t="s">
        <v>7920</v>
      </c>
      <c r="E875" s="8">
        <v>655</v>
      </c>
      <c r="F875" s="9">
        <v>1097.1400000000001</v>
      </c>
      <c r="G875" s="8">
        <v>108</v>
      </c>
      <c r="H875" s="8">
        <v>523</v>
      </c>
      <c r="I875" s="9">
        <v>1097.1400000000001</v>
      </c>
      <c r="J875" s="10">
        <f t="shared" si="26"/>
        <v>1</v>
      </c>
      <c r="K875" s="8">
        <v>0</v>
      </c>
      <c r="L875" s="9">
        <v>387.75</v>
      </c>
      <c r="M875" s="8">
        <v>1</v>
      </c>
      <c r="N875" s="8">
        <v>159</v>
      </c>
      <c r="O875" s="8">
        <v>523</v>
      </c>
      <c r="P875" s="9">
        <v>1097.1400000000001</v>
      </c>
      <c r="Q875" s="10">
        <f t="shared" si="27"/>
        <v>1</v>
      </c>
      <c r="R875" s="8">
        <v>0</v>
      </c>
      <c r="S875" s="9">
        <v>439</v>
      </c>
      <c r="T875" s="8">
        <v>1</v>
      </c>
    </row>
    <row r="876" spans="1:20" x14ac:dyDescent="0.35">
      <c r="A876" t="s">
        <v>1946</v>
      </c>
      <c r="B876" t="s">
        <v>1947</v>
      </c>
      <c r="C876" t="s">
        <v>18</v>
      </c>
      <c r="D876" t="s">
        <v>7921</v>
      </c>
      <c r="E876" s="8">
        <v>645</v>
      </c>
      <c r="F876" s="9">
        <v>2421.0300000000002</v>
      </c>
      <c r="G876" s="8">
        <v>75</v>
      </c>
      <c r="H876" s="8">
        <v>233</v>
      </c>
      <c r="I876" s="9">
        <v>2421.0300000000002</v>
      </c>
      <c r="J876" s="10">
        <f t="shared" si="26"/>
        <v>1</v>
      </c>
      <c r="K876" s="8">
        <v>0</v>
      </c>
      <c r="L876" s="9">
        <v>399.14</v>
      </c>
      <c r="M876" s="8">
        <v>2</v>
      </c>
      <c r="N876" s="8">
        <v>71</v>
      </c>
      <c r="O876" s="8">
        <v>233</v>
      </c>
      <c r="P876" s="9">
        <v>2421.0300000000002</v>
      </c>
      <c r="Q876" s="10">
        <f t="shared" si="27"/>
        <v>1</v>
      </c>
      <c r="R876" s="8">
        <v>0</v>
      </c>
      <c r="S876" s="9">
        <v>390.13</v>
      </c>
      <c r="T876" s="8">
        <v>2</v>
      </c>
    </row>
    <row r="877" spans="1:20" x14ac:dyDescent="0.35">
      <c r="A877" t="s">
        <v>1950</v>
      </c>
      <c r="B877" t="s">
        <v>1951</v>
      </c>
      <c r="C877" t="s">
        <v>18</v>
      </c>
      <c r="D877" t="s">
        <v>7921</v>
      </c>
      <c r="E877" s="8">
        <v>624</v>
      </c>
      <c r="F877" s="9">
        <v>1415.52</v>
      </c>
      <c r="G877" s="8">
        <v>114</v>
      </c>
      <c r="H877" s="8">
        <v>385</v>
      </c>
      <c r="I877" s="9">
        <v>1302.0999999999999</v>
      </c>
      <c r="J877" s="10">
        <f t="shared" si="26"/>
        <v>0.91987396857691872</v>
      </c>
      <c r="K877" s="8">
        <v>1</v>
      </c>
      <c r="L877" s="9">
        <v>431.83</v>
      </c>
      <c r="M877" s="8">
        <v>1</v>
      </c>
      <c r="N877" s="8">
        <v>117</v>
      </c>
      <c r="O877" s="8">
        <v>385</v>
      </c>
      <c r="P877" s="9">
        <v>1308.9000000000001</v>
      </c>
      <c r="Q877" s="10">
        <f t="shared" si="27"/>
        <v>0.92467785690064441</v>
      </c>
      <c r="R877" s="8">
        <v>1</v>
      </c>
      <c r="S877" s="9">
        <v>433.45</v>
      </c>
      <c r="T877" s="8">
        <v>1</v>
      </c>
    </row>
    <row r="878" spans="1:20" x14ac:dyDescent="0.35">
      <c r="A878" t="s">
        <v>1952</v>
      </c>
      <c r="B878" t="s">
        <v>1953</v>
      </c>
      <c r="C878" t="s">
        <v>18</v>
      </c>
      <c r="D878" t="s">
        <v>7922</v>
      </c>
      <c r="E878" s="8">
        <v>186</v>
      </c>
      <c r="F878" s="9">
        <v>1467.25</v>
      </c>
      <c r="G878" s="8">
        <v>76</v>
      </c>
      <c r="H878" s="8">
        <v>111</v>
      </c>
      <c r="I878" s="9">
        <v>1396.25</v>
      </c>
      <c r="J878" s="10">
        <f t="shared" si="26"/>
        <v>0.951610155051968</v>
      </c>
      <c r="K878" s="8">
        <v>1</v>
      </c>
      <c r="L878" s="9">
        <v>520.44000000000005</v>
      </c>
      <c r="M878" s="8">
        <v>1</v>
      </c>
      <c r="N878" s="8">
        <v>34</v>
      </c>
      <c r="O878" s="8">
        <v>111</v>
      </c>
      <c r="P878" s="9">
        <v>1064.94</v>
      </c>
      <c r="Q878" s="10">
        <f t="shared" si="27"/>
        <v>0.72580678139376387</v>
      </c>
      <c r="R878" s="8">
        <v>1</v>
      </c>
      <c r="S878" s="9">
        <v>441.75</v>
      </c>
      <c r="T878" s="8">
        <v>1</v>
      </c>
    </row>
    <row r="879" spans="1:20" x14ac:dyDescent="0.35">
      <c r="A879" t="s">
        <v>1954</v>
      </c>
      <c r="B879" t="s">
        <v>1955</v>
      </c>
      <c r="C879" t="s">
        <v>18</v>
      </c>
      <c r="D879" t="s">
        <v>7921</v>
      </c>
      <c r="E879" s="8">
        <v>715</v>
      </c>
      <c r="F879" s="9">
        <v>2794.9</v>
      </c>
      <c r="G879" s="8">
        <v>59</v>
      </c>
      <c r="H879" s="8">
        <v>223</v>
      </c>
      <c r="I879" s="9">
        <v>2794.9</v>
      </c>
      <c r="J879" s="10">
        <f t="shared" si="26"/>
        <v>1</v>
      </c>
      <c r="K879" s="8">
        <v>0</v>
      </c>
      <c r="L879" s="9">
        <v>348.39</v>
      </c>
      <c r="M879" s="8">
        <v>3</v>
      </c>
      <c r="N879" s="8">
        <v>68</v>
      </c>
      <c r="O879" s="8">
        <v>223</v>
      </c>
      <c r="P879" s="9">
        <v>2794.9</v>
      </c>
      <c r="Q879" s="10">
        <f t="shared" si="27"/>
        <v>1</v>
      </c>
      <c r="R879" s="8">
        <v>0</v>
      </c>
      <c r="S879" s="9">
        <v>369.49</v>
      </c>
      <c r="T879" s="8">
        <v>3</v>
      </c>
    </row>
    <row r="880" spans="1:20" x14ac:dyDescent="0.35">
      <c r="A880" t="s">
        <v>1956</v>
      </c>
      <c r="B880" t="s">
        <v>1957</v>
      </c>
      <c r="C880" t="s">
        <v>18</v>
      </c>
      <c r="D880" t="s">
        <v>7922</v>
      </c>
      <c r="E880" s="8">
        <v>1920</v>
      </c>
      <c r="F880" s="9">
        <v>3802.1</v>
      </c>
      <c r="G880" s="8">
        <v>175</v>
      </c>
      <c r="H880" s="8">
        <v>440</v>
      </c>
      <c r="I880" s="9">
        <v>3041.68</v>
      </c>
      <c r="J880" s="10">
        <f t="shared" si="26"/>
        <v>0.79999999999999993</v>
      </c>
      <c r="K880" s="8">
        <v>3</v>
      </c>
      <c r="L880" s="9">
        <v>414.52</v>
      </c>
      <c r="M880" s="8">
        <v>3</v>
      </c>
      <c r="N880" s="8">
        <v>133</v>
      </c>
      <c r="O880" s="8">
        <v>440</v>
      </c>
      <c r="P880" s="9">
        <v>2958.51</v>
      </c>
      <c r="Q880" s="10">
        <f t="shared" si="27"/>
        <v>0.77812524657426163</v>
      </c>
      <c r="R880" s="8">
        <v>3</v>
      </c>
      <c r="S880" s="9">
        <v>408.28</v>
      </c>
      <c r="T880" s="8">
        <v>3</v>
      </c>
    </row>
    <row r="881" spans="1:20" x14ac:dyDescent="0.35">
      <c r="A881" t="s">
        <v>1958</v>
      </c>
      <c r="B881" t="s">
        <v>1959</v>
      </c>
      <c r="C881" t="s">
        <v>18</v>
      </c>
      <c r="D881" t="s">
        <v>7921</v>
      </c>
      <c r="E881" s="8">
        <v>1035</v>
      </c>
      <c r="F881" s="9">
        <v>856.07</v>
      </c>
      <c r="G881" s="8">
        <v>322</v>
      </c>
      <c r="H881" s="8">
        <v>1053</v>
      </c>
      <c r="I881" s="9">
        <v>856.07</v>
      </c>
      <c r="J881" s="10">
        <f t="shared" si="26"/>
        <v>1</v>
      </c>
      <c r="K881" s="8">
        <v>0</v>
      </c>
      <c r="L881" s="9">
        <v>410.33</v>
      </c>
      <c r="M881" s="8">
        <v>1</v>
      </c>
      <c r="N881" s="8">
        <v>317</v>
      </c>
      <c r="O881" s="8">
        <v>1053</v>
      </c>
      <c r="P881" s="9">
        <v>856.07</v>
      </c>
      <c r="Q881" s="10">
        <f t="shared" si="27"/>
        <v>1</v>
      </c>
      <c r="R881" s="8">
        <v>0</v>
      </c>
      <c r="S881" s="9">
        <v>407.85</v>
      </c>
      <c r="T881" s="8">
        <v>1</v>
      </c>
    </row>
    <row r="882" spans="1:20" x14ac:dyDescent="0.35">
      <c r="A882" t="s">
        <v>1962</v>
      </c>
      <c r="B882" t="s">
        <v>1963</v>
      </c>
      <c r="C882" t="s">
        <v>18</v>
      </c>
      <c r="D882" t="s">
        <v>7921</v>
      </c>
      <c r="E882" s="8">
        <v>307</v>
      </c>
      <c r="F882" s="9">
        <v>1121.74</v>
      </c>
      <c r="G882" s="8">
        <v>76</v>
      </c>
      <c r="H882" s="8">
        <v>238</v>
      </c>
      <c r="I882" s="9">
        <v>1121.74</v>
      </c>
      <c r="J882" s="10">
        <f t="shared" si="26"/>
        <v>1</v>
      </c>
      <c r="K882" s="8">
        <v>0</v>
      </c>
      <c r="L882" s="9">
        <v>407.04</v>
      </c>
      <c r="M882" s="8">
        <v>1</v>
      </c>
      <c r="N882" s="8">
        <v>72</v>
      </c>
      <c r="O882" s="8">
        <v>238</v>
      </c>
      <c r="P882" s="9">
        <v>1121.74</v>
      </c>
      <c r="Q882" s="10">
        <f t="shared" si="27"/>
        <v>1</v>
      </c>
      <c r="R882" s="8">
        <v>0</v>
      </c>
      <c r="S882" s="9">
        <v>398.27</v>
      </c>
      <c r="T882" s="8">
        <v>1</v>
      </c>
    </row>
    <row r="883" spans="1:20" x14ac:dyDescent="0.35">
      <c r="A883" t="s">
        <v>1964</v>
      </c>
      <c r="B883" t="s">
        <v>1965</v>
      </c>
      <c r="C883" t="s">
        <v>18</v>
      </c>
      <c r="D883" t="s">
        <v>7922</v>
      </c>
      <c r="E883" s="8">
        <v>311</v>
      </c>
      <c r="F883" s="9">
        <v>832.58</v>
      </c>
      <c r="G883" s="8">
        <v>109</v>
      </c>
      <c r="H883" s="8">
        <v>325</v>
      </c>
      <c r="I883" s="9">
        <v>832.58</v>
      </c>
      <c r="J883" s="10">
        <f t="shared" si="26"/>
        <v>1</v>
      </c>
      <c r="K883" s="8">
        <v>0</v>
      </c>
      <c r="L883" s="9">
        <v>273.83999999999997</v>
      </c>
      <c r="M883" s="8">
        <v>1</v>
      </c>
      <c r="N883" s="8">
        <v>98</v>
      </c>
      <c r="O883" s="8">
        <v>325</v>
      </c>
      <c r="P883" s="9">
        <v>832.58</v>
      </c>
      <c r="Q883" s="10">
        <f t="shared" si="27"/>
        <v>1</v>
      </c>
      <c r="R883" s="8">
        <v>0</v>
      </c>
      <c r="S883" s="9">
        <v>265.44</v>
      </c>
      <c r="T883" s="8">
        <v>1</v>
      </c>
    </row>
    <row r="884" spans="1:20" x14ac:dyDescent="0.35">
      <c r="A884" t="s">
        <v>1966</v>
      </c>
      <c r="B884" t="s">
        <v>1967</v>
      </c>
      <c r="C884" t="s">
        <v>18</v>
      </c>
      <c r="D884" t="s">
        <v>7921</v>
      </c>
      <c r="E884" s="8">
        <v>330</v>
      </c>
      <c r="F884" s="9">
        <v>541.08000000000004</v>
      </c>
      <c r="G884" s="8">
        <v>133</v>
      </c>
      <c r="H884" s="8">
        <v>530</v>
      </c>
      <c r="I884" s="9">
        <v>541.08000000000004</v>
      </c>
      <c r="J884" s="10">
        <f t="shared" si="26"/>
        <v>1</v>
      </c>
      <c r="K884" s="8">
        <v>0</v>
      </c>
      <c r="L884" s="9">
        <v>454.71</v>
      </c>
      <c r="M884" s="8">
        <v>0</v>
      </c>
      <c r="N884" s="8">
        <v>160</v>
      </c>
      <c r="O884" s="8">
        <v>530</v>
      </c>
      <c r="P884" s="9">
        <v>541.08000000000004</v>
      </c>
      <c r="Q884" s="10">
        <f t="shared" si="27"/>
        <v>1</v>
      </c>
      <c r="R884" s="8">
        <v>0</v>
      </c>
      <c r="S884" s="9">
        <v>481.27</v>
      </c>
      <c r="T884" s="8">
        <v>0</v>
      </c>
    </row>
    <row r="885" spans="1:20" x14ac:dyDescent="0.35">
      <c r="A885" t="s">
        <v>1968</v>
      </c>
      <c r="B885" t="s">
        <v>1969</v>
      </c>
      <c r="C885" t="s">
        <v>18</v>
      </c>
      <c r="D885" t="s">
        <v>7921</v>
      </c>
      <c r="E885" s="8">
        <v>3950</v>
      </c>
      <c r="F885" s="9">
        <v>1587.39</v>
      </c>
      <c r="G885" s="8">
        <v>475</v>
      </c>
      <c r="H885" s="8">
        <v>2161</v>
      </c>
      <c r="I885" s="9">
        <v>1587.39</v>
      </c>
      <c r="J885" s="10">
        <f t="shared" si="26"/>
        <v>1</v>
      </c>
      <c r="K885" s="8">
        <v>0</v>
      </c>
      <c r="L885" s="9">
        <v>333.48</v>
      </c>
      <c r="M885" s="8">
        <v>1</v>
      </c>
      <c r="N885" s="8">
        <v>650</v>
      </c>
      <c r="O885" s="8">
        <v>2161</v>
      </c>
      <c r="P885" s="9">
        <v>1587.39</v>
      </c>
      <c r="Q885" s="10">
        <f t="shared" si="27"/>
        <v>1</v>
      </c>
      <c r="R885" s="8">
        <v>0</v>
      </c>
      <c r="S885" s="9">
        <v>375.67</v>
      </c>
      <c r="T885" s="8">
        <v>1</v>
      </c>
    </row>
    <row r="886" spans="1:20" x14ac:dyDescent="0.35">
      <c r="A886" t="s">
        <v>1970</v>
      </c>
      <c r="B886" t="s">
        <v>1971</v>
      </c>
      <c r="C886" t="s">
        <v>18</v>
      </c>
      <c r="D886" t="s">
        <v>7921</v>
      </c>
      <c r="E886" s="8">
        <v>414</v>
      </c>
      <c r="F886" s="9">
        <v>489.75</v>
      </c>
      <c r="G886" s="8">
        <v>175</v>
      </c>
      <c r="H886" s="8">
        <v>733</v>
      </c>
      <c r="I886" s="9">
        <v>489.75</v>
      </c>
      <c r="J886" s="10">
        <f t="shared" si="26"/>
        <v>1</v>
      </c>
      <c r="K886" s="8">
        <v>0</v>
      </c>
      <c r="L886" s="9">
        <v>372.49</v>
      </c>
      <c r="M886" s="8">
        <v>0</v>
      </c>
      <c r="N886" s="8">
        <v>220</v>
      </c>
      <c r="O886" s="8">
        <v>733</v>
      </c>
      <c r="P886" s="9">
        <v>489.75</v>
      </c>
      <c r="Q886" s="10">
        <f t="shared" si="27"/>
        <v>1</v>
      </c>
      <c r="R886" s="8">
        <v>0</v>
      </c>
      <c r="S886" s="9">
        <v>404.43</v>
      </c>
      <c r="T886" s="8">
        <v>0</v>
      </c>
    </row>
    <row r="887" spans="1:20" x14ac:dyDescent="0.35">
      <c r="A887" t="s">
        <v>1974</v>
      </c>
      <c r="B887" t="s">
        <v>1975</v>
      </c>
      <c r="C887" t="s">
        <v>18</v>
      </c>
      <c r="D887" t="s">
        <v>7921</v>
      </c>
      <c r="E887" s="8">
        <v>1826</v>
      </c>
      <c r="F887" s="9">
        <v>2413.1799999999998</v>
      </c>
      <c r="G887" s="8">
        <v>147</v>
      </c>
      <c r="H887" s="8">
        <v>655</v>
      </c>
      <c r="I887" s="9">
        <v>2413.1799999999998</v>
      </c>
      <c r="J887" s="10">
        <f t="shared" si="26"/>
        <v>1</v>
      </c>
      <c r="K887" s="8">
        <v>0</v>
      </c>
      <c r="L887" s="9">
        <v>336.35</v>
      </c>
      <c r="M887" s="8">
        <v>2</v>
      </c>
      <c r="N887" s="8">
        <v>197</v>
      </c>
      <c r="O887" s="8">
        <v>655</v>
      </c>
      <c r="P887" s="9">
        <v>2413.1799999999998</v>
      </c>
      <c r="Q887" s="10">
        <f t="shared" si="27"/>
        <v>1</v>
      </c>
      <c r="R887" s="8">
        <v>0</v>
      </c>
      <c r="S887" s="9">
        <v>375.21</v>
      </c>
      <c r="T887" s="8">
        <v>2</v>
      </c>
    </row>
    <row r="888" spans="1:20" x14ac:dyDescent="0.35">
      <c r="A888" t="s">
        <v>1982</v>
      </c>
      <c r="B888" t="s">
        <v>1983</v>
      </c>
      <c r="C888" t="s">
        <v>18</v>
      </c>
      <c r="D888" t="s">
        <v>7920</v>
      </c>
      <c r="E888" s="8">
        <v>1475</v>
      </c>
      <c r="F888" s="9">
        <v>1869.2</v>
      </c>
      <c r="G888" s="8">
        <v>131</v>
      </c>
      <c r="H888" s="8">
        <v>683</v>
      </c>
      <c r="I888" s="9">
        <v>1864.13</v>
      </c>
      <c r="J888" s="10">
        <f t="shared" si="26"/>
        <v>0.99728760967258723</v>
      </c>
      <c r="K888" s="8">
        <v>1</v>
      </c>
      <c r="L888" s="9">
        <v>305.25</v>
      </c>
      <c r="M888" s="8">
        <v>2</v>
      </c>
      <c r="N888" s="8">
        <v>205</v>
      </c>
      <c r="O888" s="8">
        <v>683</v>
      </c>
      <c r="P888" s="9">
        <v>1869.2</v>
      </c>
      <c r="Q888" s="10">
        <f t="shared" si="27"/>
        <v>1</v>
      </c>
      <c r="R888" s="8">
        <v>0</v>
      </c>
      <c r="S888" s="9">
        <v>359.68</v>
      </c>
      <c r="T888" s="8">
        <v>2</v>
      </c>
    </row>
    <row r="889" spans="1:20" x14ac:dyDescent="0.35">
      <c r="A889" t="s">
        <v>1986</v>
      </c>
      <c r="B889" t="s">
        <v>1987</v>
      </c>
      <c r="C889" t="s">
        <v>18</v>
      </c>
      <c r="D889" t="s">
        <v>7921</v>
      </c>
      <c r="E889" s="8">
        <v>574</v>
      </c>
      <c r="F889" s="9">
        <v>1949.48</v>
      </c>
      <c r="G889" s="8">
        <v>76</v>
      </c>
      <c r="H889" s="8">
        <v>255</v>
      </c>
      <c r="I889" s="9">
        <v>1949.48</v>
      </c>
      <c r="J889" s="10">
        <f t="shared" si="26"/>
        <v>1</v>
      </c>
      <c r="K889" s="8">
        <v>0</v>
      </c>
      <c r="L889" s="9">
        <v>374.91</v>
      </c>
      <c r="M889" s="8">
        <v>2</v>
      </c>
      <c r="N889" s="8">
        <v>77</v>
      </c>
      <c r="O889" s="8">
        <v>255</v>
      </c>
      <c r="P889" s="9">
        <v>1949.48</v>
      </c>
      <c r="Q889" s="10">
        <f t="shared" si="27"/>
        <v>1</v>
      </c>
      <c r="R889" s="8">
        <v>0</v>
      </c>
      <c r="S889" s="9">
        <v>374.91</v>
      </c>
      <c r="T889" s="8">
        <v>2</v>
      </c>
    </row>
    <row r="890" spans="1:20" x14ac:dyDescent="0.35">
      <c r="A890" t="s">
        <v>1988</v>
      </c>
      <c r="B890" t="s">
        <v>1989</v>
      </c>
      <c r="C890" t="s">
        <v>18</v>
      </c>
      <c r="D890" t="s">
        <v>7921</v>
      </c>
      <c r="E890" s="8">
        <v>526</v>
      </c>
      <c r="F890" s="9">
        <v>639.54</v>
      </c>
      <c r="G890" s="8">
        <v>164</v>
      </c>
      <c r="H890" s="8">
        <v>711</v>
      </c>
      <c r="I890" s="9">
        <v>639.54</v>
      </c>
      <c r="J890" s="10">
        <f t="shared" si="26"/>
        <v>1</v>
      </c>
      <c r="K890" s="8">
        <v>0</v>
      </c>
      <c r="L890" s="9">
        <v>323.60000000000002</v>
      </c>
      <c r="M890" s="8">
        <v>0</v>
      </c>
      <c r="N890" s="8">
        <v>213</v>
      </c>
      <c r="O890" s="8">
        <v>711</v>
      </c>
      <c r="P890" s="9">
        <v>639.54</v>
      </c>
      <c r="Q890" s="10">
        <f t="shared" si="27"/>
        <v>1</v>
      </c>
      <c r="R890" s="8">
        <v>0</v>
      </c>
      <c r="S890" s="9">
        <v>359.35</v>
      </c>
      <c r="T890" s="8">
        <v>0</v>
      </c>
    </row>
    <row r="891" spans="1:20" x14ac:dyDescent="0.35">
      <c r="A891" t="s">
        <v>1990</v>
      </c>
      <c r="B891" t="s">
        <v>1991</v>
      </c>
      <c r="C891" t="s">
        <v>18</v>
      </c>
      <c r="D891" t="s">
        <v>7921</v>
      </c>
      <c r="E891" s="8">
        <v>259</v>
      </c>
      <c r="F891" s="9">
        <v>1083.6099999999999</v>
      </c>
      <c r="G891" s="8">
        <v>48</v>
      </c>
      <c r="H891" s="8">
        <v>207</v>
      </c>
      <c r="I891" s="9">
        <v>1083.6099999999999</v>
      </c>
      <c r="J891" s="10">
        <f t="shared" si="26"/>
        <v>1</v>
      </c>
      <c r="K891" s="8">
        <v>0</v>
      </c>
      <c r="L891" s="9">
        <v>311.85000000000002</v>
      </c>
      <c r="M891" s="8">
        <v>1</v>
      </c>
      <c r="N891" s="8">
        <v>62</v>
      </c>
      <c r="O891" s="8">
        <v>207</v>
      </c>
      <c r="P891" s="9">
        <v>1083.6099999999999</v>
      </c>
      <c r="Q891" s="10">
        <f t="shared" si="27"/>
        <v>1</v>
      </c>
      <c r="R891" s="8">
        <v>0</v>
      </c>
      <c r="S891" s="9">
        <v>349.51</v>
      </c>
      <c r="T891" s="8">
        <v>1</v>
      </c>
    </row>
    <row r="892" spans="1:20" x14ac:dyDescent="0.35">
      <c r="A892" t="s">
        <v>1992</v>
      </c>
      <c r="B892" t="s">
        <v>1993</v>
      </c>
      <c r="C892" t="s">
        <v>18</v>
      </c>
      <c r="D892" t="s">
        <v>7922</v>
      </c>
      <c r="E892" s="8">
        <v>129</v>
      </c>
      <c r="F892" s="9">
        <v>801.64</v>
      </c>
      <c r="G892" s="8">
        <v>71</v>
      </c>
      <c r="H892" s="8">
        <v>139</v>
      </c>
      <c r="I892" s="9">
        <v>801.64</v>
      </c>
      <c r="J892" s="10">
        <f t="shared" si="26"/>
        <v>1</v>
      </c>
      <c r="K892" s="8">
        <v>0</v>
      </c>
      <c r="L892" s="9">
        <v>662.52</v>
      </c>
      <c r="M892" s="8">
        <v>1</v>
      </c>
      <c r="N892" s="8">
        <v>42</v>
      </c>
      <c r="O892" s="8">
        <v>139</v>
      </c>
      <c r="P892" s="9">
        <v>801.64</v>
      </c>
      <c r="Q892" s="10">
        <f t="shared" si="27"/>
        <v>1</v>
      </c>
      <c r="R892" s="8">
        <v>0</v>
      </c>
      <c r="S892" s="9">
        <v>554.39</v>
      </c>
      <c r="T892" s="8">
        <v>1</v>
      </c>
    </row>
    <row r="893" spans="1:20" x14ac:dyDescent="0.35">
      <c r="A893" t="s">
        <v>1994</v>
      </c>
      <c r="B893" t="s">
        <v>1995</v>
      </c>
      <c r="C893" t="s">
        <v>18</v>
      </c>
      <c r="D893" t="s">
        <v>7922</v>
      </c>
      <c r="E893" s="8">
        <v>783</v>
      </c>
      <c r="F893" s="9">
        <v>1082.17</v>
      </c>
      <c r="G893" s="8">
        <v>260</v>
      </c>
      <c r="H893" s="8">
        <v>625</v>
      </c>
      <c r="I893" s="9">
        <v>1082.17</v>
      </c>
      <c r="J893" s="10">
        <f t="shared" si="26"/>
        <v>1</v>
      </c>
      <c r="K893" s="8">
        <v>0</v>
      </c>
      <c r="L893" s="9">
        <v>466.9</v>
      </c>
      <c r="M893" s="8">
        <v>1</v>
      </c>
      <c r="N893" s="8">
        <v>187</v>
      </c>
      <c r="O893" s="8">
        <v>625</v>
      </c>
      <c r="P893" s="9">
        <v>1082.17</v>
      </c>
      <c r="Q893" s="10">
        <f t="shared" si="27"/>
        <v>1</v>
      </c>
      <c r="R893" s="8">
        <v>0</v>
      </c>
      <c r="S893" s="9">
        <v>406.37</v>
      </c>
      <c r="T893" s="8">
        <v>1</v>
      </c>
    </row>
    <row r="894" spans="1:20" x14ac:dyDescent="0.35">
      <c r="A894" t="s">
        <v>1996</v>
      </c>
      <c r="B894" t="s">
        <v>1997</v>
      </c>
      <c r="C894" t="s">
        <v>18</v>
      </c>
      <c r="D894" t="s">
        <v>7922</v>
      </c>
      <c r="E894" s="8">
        <v>562</v>
      </c>
      <c r="F894" s="9">
        <v>4349.8599999999997</v>
      </c>
      <c r="G894" s="8">
        <v>42</v>
      </c>
      <c r="H894" s="8">
        <v>112</v>
      </c>
      <c r="I894" s="9">
        <v>4349.8599999999997</v>
      </c>
      <c r="J894" s="10">
        <f t="shared" si="26"/>
        <v>1</v>
      </c>
      <c r="K894" s="8">
        <v>0</v>
      </c>
      <c r="L894" s="9">
        <v>339.2</v>
      </c>
      <c r="M894" s="8">
        <v>5</v>
      </c>
      <c r="N894" s="8">
        <v>34</v>
      </c>
      <c r="O894" s="8">
        <v>112</v>
      </c>
      <c r="P894" s="9">
        <v>4349.8599999999997</v>
      </c>
      <c r="Q894" s="10">
        <f t="shared" si="27"/>
        <v>1</v>
      </c>
      <c r="R894" s="8">
        <v>0</v>
      </c>
      <c r="S894" s="9">
        <v>302.05</v>
      </c>
      <c r="T894" s="8">
        <v>5</v>
      </c>
    </row>
    <row r="895" spans="1:20" x14ac:dyDescent="0.35">
      <c r="A895" t="s">
        <v>1998</v>
      </c>
      <c r="B895" t="s">
        <v>1999</v>
      </c>
      <c r="C895" t="s">
        <v>18</v>
      </c>
      <c r="D895" t="s">
        <v>7921</v>
      </c>
      <c r="E895" s="8">
        <v>3069</v>
      </c>
      <c r="F895" s="9">
        <v>1358</v>
      </c>
      <c r="G895" s="8">
        <v>596</v>
      </c>
      <c r="H895" s="8">
        <v>1945</v>
      </c>
      <c r="I895" s="9">
        <v>1358</v>
      </c>
      <c r="J895" s="10">
        <f t="shared" si="26"/>
        <v>1</v>
      </c>
      <c r="K895" s="8">
        <v>0</v>
      </c>
      <c r="L895" s="9">
        <v>470.58</v>
      </c>
      <c r="M895" s="8">
        <v>1</v>
      </c>
      <c r="N895" s="8">
        <v>579</v>
      </c>
      <c r="O895" s="8">
        <v>1945</v>
      </c>
      <c r="P895" s="9">
        <v>1358</v>
      </c>
      <c r="Q895" s="10">
        <f t="shared" si="27"/>
        <v>1</v>
      </c>
      <c r="R895" s="8">
        <v>0</v>
      </c>
      <c r="S895" s="9">
        <v>466.06</v>
      </c>
      <c r="T895" s="8">
        <v>1</v>
      </c>
    </row>
    <row r="896" spans="1:20" x14ac:dyDescent="0.35">
      <c r="A896" t="s">
        <v>2000</v>
      </c>
      <c r="B896" t="s">
        <v>2001</v>
      </c>
      <c r="C896" t="s">
        <v>18</v>
      </c>
      <c r="D896" t="s">
        <v>7920</v>
      </c>
      <c r="E896" s="8">
        <v>489</v>
      </c>
      <c r="F896" s="9">
        <v>610.30999999999995</v>
      </c>
      <c r="G896" s="8">
        <v>143</v>
      </c>
      <c r="H896" s="8">
        <v>690</v>
      </c>
      <c r="I896" s="9">
        <v>610.30999999999995</v>
      </c>
      <c r="J896" s="10">
        <f t="shared" si="26"/>
        <v>1</v>
      </c>
      <c r="K896" s="8">
        <v>0</v>
      </c>
      <c r="L896" s="9">
        <v>297.10000000000002</v>
      </c>
      <c r="M896" s="8">
        <v>0</v>
      </c>
      <c r="N896" s="8">
        <v>206</v>
      </c>
      <c r="O896" s="8">
        <v>690</v>
      </c>
      <c r="P896" s="9">
        <v>610.30999999999995</v>
      </c>
      <c r="Q896" s="10">
        <f t="shared" si="27"/>
        <v>1</v>
      </c>
      <c r="R896" s="8">
        <v>0</v>
      </c>
      <c r="S896" s="9">
        <v>343.53</v>
      </c>
      <c r="T896" s="8">
        <v>0</v>
      </c>
    </row>
    <row r="897" spans="1:20" x14ac:dyDescent="0.35">
      <c r="A897" t="s">
        <v>2002</v>
      </c>
      <c r="B897" t="s">
        <v>2003</v>
      </c>
      <c r="C897" t="s">
        <v>18</v>
      </c>
      <c r="D897" t="s">
        <v>7922</v>
      </c>
      <c r="E897" s="8">
        <v>293</v>
      </c>
      <c r="F897" s="9">
        <v>2443.58</v>
      </c>
      <c r="G897" s="8">
        <v>45</v>
      </c>
      <c r="H897" s="8">
        <v>104</v>
      </c>
      <c r="I897" s="9">
        <v>2443.58</v>
      </c>
      <c r="J897" s="10">
        <f t="shared" si="26"/>
        <v>1</v>
      </c>
      <c r="K897" s="8">
        <v>0</v>
      </c>
      <c r="L897" s="9">
        <v>414.39</v>
      </c>
      <c r="M897" s="8">
        <v>2</v>
      </c>
      <c r="N897" s="8">
        <v>31</v>
      </c>
      <c r="O897" s="8">
        <v>104</v>
      </c>
      <c r="P897" s="9">
        <v>2443.58</v>
      </c>
      <c r="Q897" s="10">
        <f t="shared" si="27"/>
        <v>1</v>
      </c>
      <c r="R897" s="8">
        <v>0</v>
      </c>
      <c r="S897" s="9">
        <v>344.33</v>
      </c>
      <c r="T897" s="8">
        <v>2</v>
      </c>
    </row>
    <row r="898" spans="1:20" x14ac:dyDescent="0.35">
      <c r="A898" t="s">
        <v>2004</v>
      </c>
      <c r="B898" t="s">
        <v>2005</v>
      </c>
      <c r="C898" t="s">
        <v>18</v>
      </c>
      <c r="D898" t="s">
        <v>7922</v>
      </c>
      <c r="E898" s="8">
        <v>34</v>
      </c>
      <c r="F898" s="9">
        <v>212.46</v>
      </c>
      <c r="G898" s="8">
        <v>75</v>
      </c>
      <c r="H898" s="8">
        <v>138</v>
      </c>
      <c r="I898" s="9">
        <v>212.46</v>
      </c>
      <c r="J898" s="10">
        <f t="shared" si="26"/>
        <v>1</v>
      </c>
      <c r="K898" s="8">
        <v>0</v>
      </c>
      <c r="L898" s="9">
        <v>661.21</v>
      </c>
      <c r="M898" s="8">
        <v>0</v>
      </c>
      <c r="N898" s="8">
        <v>41</v>
      </c>
      <c r="O898" s="8">
        <v>138</v>
      </c>
      <c r="P898" s="9">
        <v>212.46</v>
      </c>
      <c r="Q898" s="10">
        <f t="shared" si="27"/>
        <v>1</v>
      </c>
      <c r="R898" s="8">
        <v>0</v>
      </c>
      <c r="S898" s="9">
        <v>533.74</v>
      </c>
      <c r="T898" s="8">
        <v>0</v>
      </c>
    </row>
    <row r="899" spans="1:20" x14ac:dyDescent="0.35">
      <c r="A899" t="s">
        <v>2008</v>
      </c>
      <c r="B899" t="s">
        <v>2009</v>
      </c>
      <c r="C899" t="s">
        <v>18</v>
      </c>
      <c r="D899" t="s">
        <v>7921</v>
      </c>
      <c r="E899" s="8">
        <v>256</v>
      </c>
      <c r="F899" s="9">
        <v>754.03</v>
      </c>
      <c r="G899" s="8">
        <v>86</v>
      </c>
      <c r="H899" s="8">
        <v>292</v>
      </c>
      <c r="I899" s="9">
        <v>754.03</v>
      </c>
      <c r="J899" s="10">
        <f t="shared" si="26"/>
        <v>1</v>
      </c>
      <c r="K899" s="8">
        <v>0</v>
      </c>
      <c r="L899" s="9">
        <v>373.08</v>
      </c>
      <c r="M899" s="8">
        <v>0</v>
      </c>
      <c r="N899" s="8">
        <v>87</v>
      </c>
      <c r="O899" s="8">
        <v>292</v>
      </c>
      <c r="P899" s="9">
        <v>754.03</v>
      </c>
      <c r="Q899" s="10">
        <f t="shared" si="27"/>
        <v>1</v>
      </c>
      <c r="R899" s="8">
        <v>0</v>
      </c>
      <c r="S899" s="9">
        <v>374.84</v>
      </c>
      <c r="T899" s="8">
        <v>0</v>
      </c>
    </row>
    <row r="900" spans="1:20" x14ac:dyDescent="0.35">
      <c r="A900" t="s">
        <v>2010</v>
      </c>
      <c r="B900" t="s">
        <v>2011</v>
      </c>
      <c r="C900" t="s">
        <v>18</v>
      </c>
      <c r="D900" t="s">
        <v>7922</v>
      </c>
      <c r="E900" s="8">
        <v>595</v>
      </c>
      <c r="F900" s="9">
        <v>700.69</v>
      </c>
      <c r="G900" s="8">
        <v>386</v>
      </c>
      <c r="H900" s="8">
        <v>728</v>
      </c>
      <c r="I900" s="9">
        <v>700.69</v>
      </c>
      <c r="J900" s="10">
        <f t="shared" si="26"/>
        <v>1</v>
      </c>
      <c r="K900" s="8">
        <v>0</v>
      </c>
      <c r="L900" s="9">
        <v>474.01</v>
      </c>
      <c r="M900" s="8">
        <v>0</v>
      </c>
      <c r="N900" s="8">
        <v>216</v>
      </c>
      <c r="O900" s="8">
        <v>728</v>
      </c>
      <c r="P900" s="9">
        <v>700.69</v>
      </c>
      <c r="Q900" s="10">
        <f t="shared" si="27"/>
        <v>1</v>
      </c>
      <c r="R900" s="8">
        <v>0</v>
      </c>
      <c r="S900" s="9">
        <v>353.89</v>
      </c>
      <c r="T900" s="8">
        <v>0</v>
      </c>
    </row>
    <row r="901" spans="1:20" x14ac:dyDescent="0.35">
      <c r="A901" t="s">
        <v>2012</v>
      </c>
      <c r="B901" t="s">
        <v>2013</v>
      </c>
      <c r="C901" t="s">
        <v>18</v>
      </c>
      <c r="D901" t="s">
        <v>7922</v>
      </c>
      <c r="E901" s="8">
        <v>2492</v>
      </c>
      <c r="F901" s="9">
        <v>493.91</v>
      </c>
      <c r="G901" s="8">
        <v>2683</v>
      </c>
      <c r="H901" s="8">
        <v>4324</v>
      </c>
      <c r="I901" s="9">
        <v>493.91</v>
      </c>
      <c r="J901" s="10">
        <f t="shared" ref="J901:J964" si="28">IF(F901&gt;0,I901/F901,1)</f>
        <v>1</v>
      </c>
      <c r="K901" s="8">
        <v>0</v>
      </c>
      <c r="L901" s="9">
        <v>663.15</v>
      </c>
      <c r="M901" s="8">
        <v>0</v>
      </c>
      <c r="N901" s="8">
        <v>1283</v>
      </c>
      <c r="O901" s="8">
        <v>4324</v>
      </c>
      <c r="P901" s="9">
        <v>493.91</v>
      </c>
      <c r="Q901" s="10">
        <f t="shared" ref="Q901:Q964" si="29">IF(F901&gt;0,P901/F901,1)</f>
        <v>1</v>
      </c>
      <c r="R901" s="8">
        <v>0</v>
      </c>
      <c r="S901" s="9">
        <v>496.78</v>
      </c>
      <c r="T901" s="8">
        <v>0</v>
      </c>
    </row>
    <row r="902" spans="1:20" x14ac:dyDescent="0.35">
      <c r="A902" t="s">
        <v>2014</v>
      </c>
      <c r="B902" t="s">
        <v>2015</v>
      </c>
      <c r="C902" t="s">
        <v>18</v>
      </c>
      <c r="D902" t="s">
        <v>7921</v>
      </c>
      <c r="E902" s="8">
        <v>1316</v>
      </c>
      <c r="F902" s="9">
        <v>3255.02</v>
      </c>
      <c r="G902" s="8">
        <v>113</v>
      </c>
      <c r="H902" s="8">
        <v>346</v>
      </c>
      <c r="I902" s="9">
        <v>2151.88</v>
      </c>
      <c r="J902" s="10">
        <f t="shared" si="28"/>
        <v>0.66109578435769989</v>
      </c>
      <c r="K902" s="8">
        <v>2</v>
      </c>
      <c r="L902" s="9">
        <v>467.72</v>
      </c>
      <c r="M902" s="8">
        <v>2</v>
      </c>
      <c r="N902" s="8">
        <v>103</v>
      </c>
      <c r="O902" s="8">
        <v>346</v>
      </c>
      <c r="P902" s="9">
        <v>2127.14</v>
      </c>
      <c r="Q902" s="10">
        <f t="shared" si="29"/>
        <v>0.65349521661925269</v>
      </c>
      <c r="R902" s="8">
        <v>2</v>
      </c>
      <c r="S902" s="9">
        <v>424.62</v>
      </c>
      <c r="T902" s="8">
        <v>2</v>
      </c>
    </row>
    <row r="903" spans="1:20" x14ac:dyDescent="0.35">
      <c r="A903" t="s">
        <v>2016</v>
      </c>
      <c r="B903" t="s">
        <v>2017</v>
      </c>
      <c r="C903" t="s">
        <v>18</v>
      </c>
      <c r="D903" t="s">
        <v>7921</v>
      </c>
      <c r="E903" s="8">
        <v>1818</v>
      </c>
      <c r="F903" s="9">
        <v>1536.52</v>
      </c>
      <c r="G903" s="8">
        <v>218</v>
      </c>
      <c r="H903" s="8">
        <v>1011</v>
      </c>
      <c r="I903" s="9">
        <v>1536.52</v>
      </c>
      <c r="J903" s="10">
        <f t="shared" si="28"/>
        <v>1</v>
      </c>
      <c r="K903" s="8">
        <v>0</v>
      </c>
      <c r="L903" s="9">
        <v>368.72</v>
      </c>
      <c r="M903" s="8">
        <v>1</v>
      </c>
      <c r="N903" s="8">
        <v>299</v>
      </c>
      <c r="O903" s="8">
        <v>1011</v>
      </c>
      <c r="P903" s="9">
        <v>1536.52</v>
      </c>
      <c r="Q903" s="10">
        <f t="shared" si="29"/>
        <v>1</v>
      </c>
      <c r="R903" s="8">
        <v>0</v>
      </c>
      <c r="S903" s="9">
        <v>409.79</v>
      </c>
      <c r="T903" s="8">
        <v>1</v>
      </c>
    </row>
    <row r="904" spans="1:20" x14ac:dyDescent="0.35">
      <c r="A904" t="s">
        <v>2018</v>
      </c>
      <c r="B904" t="s">
        <v>2019</v>
      </c>
      <c r="C904" t="s">
        <v>18</v>
      </c>
      <c r="D904" t="s">
        <v>7922</v>
      </c>
      <c r="E904" s="8">
        <v>263</v>
      </c>
      <c r="F904" s="9">
        <v>752.53</v>
      </c>
      <c r="G904" s="8">
        <v>125</v>
      </c>
      <c r="H904" s="8">
        <v>299</v>
      </c>
      <c r="I904" s="9">
        <v>752.53</v>
      </c>
      <c r="J904" s="10">
        <f t="shared" si="28"/>
        <v>1</v>
      </c>
      <c r="K904" s="8">
        <v>0</v>
      </c>
      <c r="L904" s="9">
        <v>506.74</v>
      </c>
      <c r="M904" s="8">
        <v>0</v>
      </c>
      <c r="N904" s="8">
        <v>89</v>
      </c>
      <c r="O904" s="8">
        <v>299</v>
      </c>
      <c r="P904" s="9">
        <v>752.53</v>
      </c>
      <c r="Q904" s="10">
        <f t="shared" si="29"/>
        <v>1</v>
      </c>
      <c r="R904" s="8">
        <v>0</v>
      </c>
      <c r="S904" s="9">
        <v>443.22</v>
      </c>
      <c r="T904" s="8">
        <v>0</v>
      </c>
    </row>
    <row r="905" spans="1:20" x14ac:dyDescent="0.35">
      <c r="A905" t="s">
        <v>2020</v>
      </c>
      <c r="B905" t="s">
        <v>2021</v>
      </c>
      <c r="C905" t="s">
        <v>18</v>
      </c>
      <c r="D905" t="s">
        <v>7921</v>
      </c>
      <c r="E905" s="8">
        <v>3537</v>
      </c>
      <c r="F905" s="9">
        <v>1488.08</v>
      </c>
      <c r="G905" s="8">
        <v>469</v>
      </c>
      <c r="H905" s="8">
        <v>2031</v>
      </c>
      <c r="I905" s="9">
        <v>1488.08</v>
      </c>
      <c r="J905" s="10">
        <f t="shared" si="28"/>
        <v>1</v>
      </c>
      <c r="K905" s="8">
        <v>0</v>
      </c>
      <c r="L905" s="9">
        <v>374.23</v>
      </c>
      <c r="M905" s="8">
        <v>1</v>
      </c>
      <c r="N905" s="8">
        <v>601</v>
      </c>
      <c r="O905" s="8">
        <v>2031</v>
      </c>
      <c r="P905" s="9">
        <v>1488.08</v>
      </c>
      <c r="Q905" s="10">
        <f t="shared" si="29"/>
        <v>1</v>
      </c>
      <c r="R905" s="8">
        <v>0</v>
      </c>
      <c r="S905" s="9">
        <v>407.55</v>
      </c>
      <c r="T905" s="8">
        <v>1</v>
      </c>
    </row>
    <row r="906" spans="1:20" x14ac:dyDescent="0.35">
      <c r="A906" t="s">
        <v>2024</v>
      </c>
      <c r="B906" t="s">
        <v>2025</v>
      </c>
      <c r="C906" t="s">
        <v>18</v>
      </c>
      <c r="D906" t="s">
        <v>7920</v>
      </c>
      <c r="E906" s="8">
        <v>1139</v>
      </c>
      <c r="F906" s="9">
        <v>1438.06</v>
      </c>
      <c r="G906" s="8">
        <v>123</v>
      </c>
      <c r="H906" s="8">
        <v>675</v>
      </c>
      <c r="I906" s="9">
        <v>1438.06</v>
      </c>
      <c r="J906" s="10">
        <f t="shared" si="28"/>
        <v>1</v>
      </c>
      <c r="K906" s="8">
        <v>0</v>
      </c>
      <c r="L906" s="9">
        <v>327.64</v>
      </c>
      <c r="M906" s="8">
        <v>1</v>
      </c>
      <c r="N906" s="8">
        <v>199</v>
      </c>
      <c r="O906" s="8">
        <v>675</v>
      </c>
      <c r="P906" s="9">
        <v>1438.06</v>
      </c>
      <c r="Q906" s="10">
        <f t="shared" si="29"/>
        <v>1</v>
      </c>
      <c r="R906" s="8">
        <v>0</v>
      </c>
      <c r="S906" s="9">
        <v>385.97</v>
      </c>
      <c r="T906" s="8">
        <v>1</v>
      </c>
    </row>
    <row r="907" spans="1:20" x14ac:dyDescent="0.35">
      <c r="A907" t="s">
        <v>2026</v>
      </c>
      <c r="B907" t="s">
        <v>2027</v>
      </c>
      <c r="C907" t="s">
        <v>18</v>
      </c>
      <c r="D907" t="s">
        <v>7922</v>
      </c>
      <c r="E907" s="8">
        <v>342</v>
      </c>
      <c r="F907" s="9">
        <v>703.08</v>
      </c>
      <c r="G907" s="8">
        <v>138</v>
      </c>
      <c r="H907" s="8">
        <v>414</v>
      </c>
      <c r="I907" s="9">
        <v>703.08</v>
      </c>
      <c r="J907" s="10">
        <f t="shared" si="28"/>
        <v>1</v>
      </c>
      <c r="K907" s="8">
        <v>0</v>
      </c>
      <c r="L907" s="9">
        <v>288.32</v>
      </c>
      <c r="M907" s="8">
        <v>0</v>
      </c>
      <c r="N907" s="8">
        <v>122</v>
      </c>
      <c r="O907" s="8">
        <v>414</v>
      </c>
      <c r="P907" s="9">
        <v>703.08</v>
      </c>
      <c r="Q907" s="10">
        <f t="shared" si="29"/>
        <v>1</v>
      </c>
      <c r="R907" s="8">
        <v>0</v>
      </c>
      <c r="S907" s="9">
        <v>269.82</v>
      </c>
      <c r="T907" s="8">
        <v>0</v>
      </c>
    </row>
    <row r="908" spans="1:20" x14ac:dyDescent="0.35">
      <c r="A908" t="s">
        <v>2028</v>
      </c>
      <c r="B908" t="s">
        <v>2029</v>
      </c>
      <c r="C908" t="s">
        <v>18</v>
      </c>
      <c r="D908" t="s">
        <v>7921</v>
      </c>
      <c r="E908" s="8">
        <v>330</v>
      </c>
      <c r="F908" s="9">
        <v>818.43</v>
      </c>
      <c r="G908" s="8">
        <v>93</v>
      </c>
      <c r="H908" s="8">
        <v>343</v>
      </c>
      <c r="I908" s="9">
        <v>818.43</v>
      </c>
      <c r="J908" s="10">
        <f t="shared" si="28"/>
        <v>1</v>
      </c>
      <c r="K908" s="8">
        <v>0</v>
      </c>
      <c r="L908" s="9">
        <v>427.66</v>
      </c>
      <c r="M908" s="8">
        <v>1</v>
      </c>
      <c r="N908" s="8">
        <v>101</v>
      </c>
      <c r="O908" s="8">
        <v>343</v>
      </c>
      <c r="P908" s="9">
        <v>818.43</v>
      </c>
      <c r="Q908" s="10">
        <f t="shared" si="29"/>
        <v>1</v>
      </c>
      <c r="R908" s="8">
        <v>0</v>
      </c>
      <c r="S908" s="9">
        <v>439.56</v>
      </c>
      <c r="T908" s="8">
        <v>1</v>
      </c>
    </row>
    <row r="909" spans="1:20" x14ac:dyDescent="0.35">
      <c r="A909" t="s">
        <v>2030</v>
      </c>
      <c r="B909" t="s">
        <v>2031</v>
      </c>
      <c r="C909" t="s">
        <v>18</v>
      </c>
      <c r="D909" t="s">
        <v>7921</v>
      </c>
      <c r="E909" s="8">
        <v>228</v>
      </c>
      <c r="F909" s="9">
        <v>2955.79</v>
      </c>
      <c r="G909" s="8">
        <v>14</v>
      </c>
      <c r="H909" s="8">
        <v>66</v>
      </c>
      <c r="I909" s="9">
        <v>2489.09</v>
      </c>
      <c r="J909" s="10">
        <f t="shared" si="28"/>
        <v>0.84210650959641931</v>
      </c>
      <c r="K909" s="8">
        <v>2</v>
      </c>
      <c r="L909" s="9">
        <v>454.06</v>
      </c>
      <c r="M909" s="8">
        <v>3</v>
      </c>
      <c r="N909" s="8">
        <v>20</v>
      </c>
      <c r="O909" s="8">
        <v>66</v>
      </c>
      <c r="P909" s="9">
        <v>2553.91</v>
      </c>
      <c r="Q909" s="10">
        <f t="shared" si="29"/>
        <v>0.8640363489963766</v>
      </c>
      <c r="R909" s="8">
        <v>1</v>
      </c>
      <c r="S909" s="9">
        <v>474.64</v>
      </c>
      <c r="T909" s="8">
        <v>3</v>
      </c>
    </row>
    <row r="910" spans="1:20" x14ac:dyDescent="0.35">
      <c r="A910" t="s">
        <v>2032</v>
      </c>
      <c r="B910" t="s">
        <v>2033</v>
      </c>
      <c r="C910" t="s">
        <v>18</v>
      </c>
      <c r="D910" t="s">
        <v>7921</v>
      </c>
      <c r="E910" s="8">
        <v>450</v>
      </c>
      <c r="F910" s="9">
        <v>655.28</v>
      </c>
      <c r="G910" s="8">
        <v>138</v>
      </c>
      <c r="H910" s="8">
        <v>583</v>
      </c>
      <c r="I910" s="9">
        <v>655.28</v>
      </c>
      <c r="J910" s="10">
        <f t="shared" si="28"/>
        <v>1</v>
      </c>
      <c r="K910" s="8">
        <v>0</v>
      </c>
      <c r="L910" s="9">
        <v>237.41</v>
      </c>
      <c r="M910" s="8">
        <v>0</v>
      </c>
      <c r="N910" s="8">
        <v>172</v>
      </c>
      <c r="O910" s="8">
        <v>583</v>
      </c>
      <c r="P910" s="9">
        <v>655.28</v>
      </c>
      <c r="Q910" s="10">
        <f t="shared" si="29"/>
        <v>1</v>
      </c>
      <c r="R910" s="8">
        <v>0</v>
      </c>
      <c r="S910" s="9">
        <v>267.12</v>
      </c>
      <c r="T910" s="8">
        <v>0</v>
      </c>
    </row>
    <row r="911" spans="1:20" x14ac:dyDescent="0.35">
      <c r="A911" t="s">
        <v>2034</v>
      </c>
      <c r="B911" t="s">
        <v>2035</v>
      </c>
      <c r="C911" t="s">
        <v>18</v>
      </c>
      <c r="D911" t="s">
        <v>7920</v>
      </c>
      <c r="E911" s="8">
        <v>8846</v>
      </c>
      <c r="F911" s="9">
        <v>3610.85</v>
      </c>
      <c r="G911" s="8">
        <v>412</v>
      </c>
      <c r="H911" s="8">
        <v>2074</v>
      </c>
      <c r="I911" s="9">
        <v>3580.64</v>
      </c>
      <c r="J911" s="10">
        <f t="shared" si="28"/>
        <v>0.99163354888738109</v>
      </c>
      <c r="K911" s="8">
        <v>3</v>
      </c>
      <c r="L911" s="9">
        <v>353.66</v>
      </c>
      <c r="M911" s="8">
        <v>4</v>
      </c>
      <c r="N911" s="8">
        <v>608</v>
      </c>
      <c r="O911" s="8">
        <v>2074</v>
      </c>
      <c r="P911" s="9">
        <v>3610.85</v>
      </c>
      <c r="Q911" s="10">
        <f t="shared" si="29"/>
        <v>1</v>
      </c>
      <c r="R911" s="8">
        <v>0</v>
      </c>
      <c r="S911" s="9">
        <v>393.58</v>
      </c>
      <c r="T911" s="8">
        <v>4</v>
      </c>
    </row>
    <row r="912" spans="1:20" x14ac:dyDescent="0.35">
      <c r="A912" t="s">
        <v>2036</v>
      </c>
      <c r="B912" t="s">
        <v>2037</v>
      </c>
      <c r="C912" t="s">
        <v>18</v>
      </c>
      <c r="D912" t="s">
        <v>7922</v>
      </c>
      <c r="E912" s="8">
        <v>6674</v>
      </c>
      <c r="F912" s="9">
        <v>3444.87</v>
      </c>
      <c r="G912" s="8">
        <v>536</v>
      </c>
      <c r="H912" s="8">
        <v>1634</v>
      </c>
      <c r="I912" s="9">
        <v>3444.87</v>
      </c>
      <c r="J912" s="10">
        <f t="shared" si="28"/>
        <v>1</v>
      </c>
      <c r="K912" s="8">
        <v>0</v>
      </c>
      <c r="L912" s="9">
        <v>353.14</v>
      </c>
      <c r="M912" s="8">
        <v>4</v>
      </c>
      <c r="N912" s="8">
        <v>477</v>
      </c>
      <c r="O912" s="8">
        <v>1634</v>
      </c>
      <c r="P912" s="9">
        <v>3444.87</v>
      </c>
      <c r="Q912" s="10">
        <f t="shared" si="29"/>
        <v>1</v>
      </c>
      <c r="R912" s="8">
        <v>0</v>
      </c>
      <c r="S912" s="9">
        <v>334.87</v>
      </c>
      <c r="T912" s="8">
        <v>4</v>
      </c>
    </row>
    <row r="913" spans="1:20" x14ac:dyDescent="0.35">
      <c r="A913" t="s">
        <v>2038</v>
      </c>
      <c r="B913" t="s">
        <v>2039</v>
      </c>
      <c r="C913" t="s">
        <v>18</v>
      </c>
      <c r="D913" t="s">
        <v>7922</v>
      </c>
      <c r="E913" s="8">
        <v>2511</v>
      </c>
      <c r="F913" s="9">
        <v>2008.95</v>
      </c>
      <c r="G913" s="8">
        <v>354</v>
      </c>
      <c r="H913" s="8">
        <v>1054</v>
      </c>
      <c r="I913" s="9">
        <v>2008.95</v>
      </c>
      <c r="J913" s="10">
        <f t="shared" si="28"/>
        <v>1</v>
      </c>
      <c r="K913" s="8">
        <v>0</v>
      </c>
      <c r="L913" s="9">
        <v>405.16</v>
      </c>
      <c r="M913" s="8">
        <v>2</v>
      </c>
      <c r="N913" s="8">
        <v>308</v>
      </c>
      <c r="O913" s="8">
        <v>1054</v>
      </c>
      <c r="P913" s="9">
        <v>2008.95</v>
      </c>
      <c r="Q913" s="10">
        <f t="shared" si="29"/>
        <v>1</v>
      </c>
      <c r="R913" s="8">
        <v>0</v>
      </c>
      <c r="S913" s="9">
        <v>382.6</v>
      </c>
      <c r="T913" s="8">
        <v>2</v>
      </c>
    </row>
    <row r="914" spans="1:20" x14ac:dyDescent="0.35">
      <c r="A914" t="s">
        <v>2040</v>
      </c>
      <c r="B914" t="s">
        <v>2041</v>
      </c>
      <c r="C914" t="s">
        <v>18</v>
      </c>
      <c r="D914" t="s">
        <v>7922</v>
      </c>
      <c r="E914" s="8">
        <v>188</v>
      </c>
      <c r="F914" s="9">
        <v>691.34</v>
      </c>
      <c r="G914" s="8">
        <v>75</v>
      </c>
      <c r="H914" s="8">
        <v>230</v>
      </c>
      <c r="I914" s="9">
        <v>691.34</v>
      </c>
      <c r="J914" s="10">
        <f t="shared" si="28"/>
        <v>1</v>
      </c>
      <c r="K914" s="8">
        <v>0</v>
      </c>
      <c r="L914" s="9">
        <v>324.06</v>
      </c>
      <c r="M914" s="8">
        <v>0</v>
      </c>
      <c r="N914" s="8">
        <v>67</v>
      </c>
      <c r="O914" s="8">
        <v>230</v>
      </c>
      <c r="P914" s="9">
        <v>691.34</v>
      </c>
      <c r="Q914" s="10">
        <f t="shared" si="29"/>
        <v>1</v>
      </c>
      <c r="R914" s="8">
        <v>0</v>
      </c>
      <c r="S914" s="9">
        <v>306.41000000000003</v>
      </c>
      <c r="T914" s="8">
        <v>0</v>
      </c>
    </row>
    <row r="915" spans="1:20" x14ac:dyDescent="0.35">
      <c r="A915" t="s">
        <v>2042</v>
      </c>
      <c r="B915" t="s">
        <v>2043</v>
      </c>
      <c r="C915" t="s">
        <v>18</v>
      </c>
      <c r="D915" t="s">
        <v>7922</v>
      </c>
      <c r="E915" s="8">
        <v>77</v>
      </c>
      <c r="F915" s="9">
        <v>660.71</v>
      </c>
      <c r="G915" s="8">
        <v>42</v>
      </c>
      <c r="H915" s="8">
        <v>99</v>
      </c>
      <c r="I915" s="9">
        <v>660.71</v>
      </c>
      <c r="J915" s="10">
        <f t="shared" si="28"/>
        <v>1</v>
      </c>
      <c r="K915" s="8">
        <v>0</v>
      </c>
      <c r="L915" s="9">
        <v>481.05</v>
      </c>
      <c r="M915" s="8">
        <v>0</v>
      </c>
      <c r="N915" s="8">
        <v>29</v>
      </c>
      <c r="O915" s="8">
        <v>99</v>
      </c>
      <c r="P915" s="9">
        <v>660.71</v>
      </c>
      <c r="Q915" s="10">
        <f t="shared" si="29"/>
        <v>1</v>
      </c>
      <c r="R915" s="8">
        <v>0</v>
      </c>
      <c r="S915" s="9">
        <v>419.27</v>
      </c>
      <c r="T915" s="8">
        <v>0</v>
      </c>
    </row>
    <row r="916" spans="1:20" x14ac:dyDescent="0.35">
      <c r="A916" t="s">
        <v>2044</v>
      </c>
      <c r="B916" t="s">
        <v>2045</v>
      </c>
      <c r="C916" t="s">
        <v>18</v>
      </c>
      <c r="D916" t="s">
        <v>7921</v>
      </c>
      <c r="E916" s="8">
        <v>282</v>
      </c>
      <c r="F916" s="9">
        <v>1417.07</v>
      </c>
      <c r="G916" s="8">
        <v>37</v>
      </c>
      <c r="H916" s="8">
        <v>168</v>
      </c>
      <c r="I916" s="9">
        <v>1417.07</v>
      </c>
      <c r="J916" s="10">
        <f t="shared" si="28"/>
        <v>1</v>
      </c>
      <c r="K916" s="8">
        <v>0</v>
      </c>
      <c r="L916" s="9">
        <v>314.7</v>
      </c>
      <c r="M916" s="8">
        <v>1</v>
      </c>
      <c r="N916" s="8">
        <v>49</v>
      </c>
      <c r="O916" s="8">
        <v>168</v>
      </c>
      <c r="P916" s="9">
        <v>1417.07</v>
      </c>
      <c r="Q916" s="10">
        <f t="shared" si="29"/>
        <v>1</v>
      </c>
      <c r="R916" s="8">
        <v>0</v>
      </c>
      <c r="S916" s="9">
        <v>353.89</v>
      </c>
      <c r="T916" s="8">
        <v>1</v>
      </c>
    </row>
    <row r="917" spans="1:20" x14ac:dyDescent="0.35">
      <c r="A917" t="s">
        <v>2046</v>
      </c>
      <c r="B917" t="s">
        <v>2047</v>
      </c>
      <c r="C917" t="s">
        <v>18</v>
      </c>
      <c r="D917" t="s">
        <v>7922</v>
      </c>
      <c r="E917" s="8">
        <v>1257</v>
      </c>
      <c r="F917" s="9">
        <v>182.26</v>
      </c>
      <c r="G917" s="8">
        <v>3726</v>
      </c>
      <c r="H917" s="8">
        <v>5804</v>
      </c>
      <c r="I917" s="9">
        <v>182.26</v>
      </c>
      <c r="J917" s="10">
        <f t="shared" si="28"/>
        <v>1</v>
      </c>
      <c r="K917" s="8">
        <v>0</v>
      </c>
      <c r="L917" s="9">
        <v>716.15</v>
      </c>
      <c r="M917" s="8">
        <v>0</v>
      </c>
      <c r="N917" s="8">
        <v>1691</v>
      </c>
      <c r="O917" s="8">
        <v>5804</v>
      </c>
      <c r="P917" s="9">
        <v>182.26</v>
      </c>
      <c r="Q917" s="10">
        <f t="shared" si="29"/>
        <v>1</v>
      </c>
      <c r="R917" s="8">
        <v>0</v>
      </c>
      <c r="S917" s="9">
        <v>539.11</v>
      </c>
      <c r="T917" s="8">
        <v>0</v>
      </c>
    </row>
    <row r="918" spans="1:20" x14ac:dyDescent="0.35">
      <c r="A918" t="s">
        <v>2048</v>
      </c>
      <c r="B918" t="s">
        <v>2049</v>
      </c>
      <c r="C918" t="s">
        <v>18</v>
      </c>
      <c r="D918" t="s">
        <v>7922</v>
      </c>
      <c r="E918" s="8">
        <v>731</v>
      </c>
      <c r="F918" s="9">
        <v>3620.12</v>
      </c>
      <c r="G918" s="8">
        <v>60</v>
      </c>
      <c r="H918" s="8">
        <v>170</v>
      </c>
      <c r="I918" s="9">
        <v>3620.12</v>
      </c>
      <c r="J918" s="10">
        <f t="shared" si="28"/>
        <v>1</v>
      </c>
      <c r="K918" s="8">
        <v>0</v>
      </c>
      <c r="L918" s="9">
        <v>402.44</v>
      </c>
      <c r="M918" s="8">
        <v>4</v>
      </c>
      <c r="N918" s="8">
        <v>50</v>
      </c>
      <c r="O918" s="8">
        <v>170</v>
      </c>
      <c r="P918" s="9">
        <v>3590.41</v>
      </c>
      <c r="Q918" s="10">
        <f t="shared" si="29"/>
        <v>0.99179308973183211</v>
      </c>
      <c r="R918" s="8">
        <v>1</v>
      </c>
      <c r="S918" s="9">
        <v>353.78</v>
      </c>
      <c r="T918" s="8">
        <v>4</v>
      </c>
    </row>
    <row r="919" spans="1:20" x14ac:dyDescent="0.35">
      <c r="A919" t="s">
        <v>2052</v>
      </c>
      <c r="B919" t="s">
        <v>2053</v>
      </c>
      <c r="C919" t="s">
        <v>18</v>
      </c>
      <c r="D919" t="s">
        <v>7921</v>
      </c>
      <c r="E919" s="8">
        <v>1837</v>
      </c>
      <c r="F919" s="9">
        <v>1162.5899999999999</v>
      </c>
      <c r="G919" s="8">
        <v>371</v>
      </c>
      <c r="H919" s="8">
        <v>1329</v>
      </c>
      <c r="I919" s="9">
        <v>1162.5899999999999</v>
      </c>
      <c r="J919" s="10">
        <f t="shared" si="28"/>
        <v>1</v>
      </c>
      <c r="K919" s="8">
        <v>0</v>
      </c>
      <c r="L919" s="9">
        <v>453.84</v>
      </c>
      <c r="M919" s="8">
        <v>1</v>
      </c>
      <c r="N919" s="8">
        <v>387</v>
      </c>
      <c r="O919" s="8">
        <v>1329</v>
      </c>
      <c r="P919" s="9">
        <v>1162.5899999999999</v>
      </c>
      <c r="Q919" s="10">
        <f t="shared" si="29"/>
        <v>1</v>
      </c>
      <c r="R919" s="8">
        <v>0</v>
      </c>
      <c r="S919" s="9">
        <v>459.91</v>
      </c>
      <c r="T919" s="8">
        <v>1</v>
      </c>
    </row>
    <row r="920" spans="1:20" x14ac:dyDescent="0.35">
      <c r="A920" t="s">
        <v>2054</v>
      </c>
      <c r="B920" t="s">
        <v>2055</v>
      </c>
      <c r="C920" t="s">
        <v>18</v>
      </c>
      <c r="D920" t="s">
        <v>7921</v>
      </c>
      <c r="E920" s="8">
        <v>718</v>
      </c>
      <c r="F920" s="9">
        <v>2051.59</v>
      </c>
      <c r="G920" s="8">
        <v>82</v>
      </c>
      <c r="H920" s="8">
        <v>295</v>
      </c>
      <c r="I920" s="9">
        <v>2051.59</v>
      </c>
      <c r="J920" s="10">
        <f t="shared" si="28"/>
        <v>1</v>
      </c>
      <c r="K920" s="8">
        <v>0</v>
      </c>
      <c r="L920" s="9">
        <v>354.89</v>
      </c>
      <c r="M920" s="8">
        <v>2</v>
      </c>
      <c r="N920" s="8">
        <v>86</v>
      </c>
      <c r="O920" s="8">
        <v>295</v>
      </c>
      <c r="P920" s="9">
        <v>2051.59</v>
      </c>
      <c r="Q920" s="10">
        <f t="shared" si="29"/>
        <v>1</v>
      </c>
      <c r="R920" s="8">
        <v>0</v>
      </c>
      <c r="S920" s="9">
        <v>360.03</v>
      </c>
      <c r="T920" s="8">
        <v>2</v>
      </c>
    </row>
    <row r="921" spans="1:20" x14ac:dyDescent="0.35">
      <c r="A921" t="s">
        <v>2056</v>
      </c>
      <c r="B921" t="s">
        <v>2057</v>
      </c>
      <c r="C921" t="s">
        <v>18</v>
      </c>
      <c r="D921" t="s">
        <v>7921</v>
      </c>
      <c r="E921" s="8">
        <v>6</v>
      </c>
      <c r="F921" s="9">
        <v>7.94</v>
      </c>
      <c r="G921" s="8">
        <v>153</v>
      </c>
      <c r="H921" s="8">
        <v>635</v>
      </c>
      <c r="I921" s="9">
        <v>7.94</v>
      </c>
      <c r="J921" s="10">
        <f t="shared" si="28"/>
        <v>1</v>
      </c>
      <c r="K921" s="8">
        <v>0</v>
      </c>
      <c r="L921" s="9">
        <v>573.26</v>
      </c>
      <c r="M921" s="8">
        <v>0</v>
      </c>
      <c r="N921" s="8">
        <v>185</v>
      </c>
      <c r="O921" s="8">
        <v>635</v>
      </c>
      <c r="P921" s="9">
        <v>7.94</v>
      </c>
      <c r="Q921" s="10">
        <f t="shared" si="29"/>
        <v>1</v>
      </c>
      <c r="R921" s="8">
        <v>0</v>
      </c>
      <c r="S921" s="9">
        <v>597.89</v>
      </c>
      <c r="T921" s="8">
        <v>0</v>
      </c>
    </row>
    <row r="922" spans="1:20" x14ac:dyDescent="0.35">
      <c r="A922" t="s">
        <v>2058</v>
      </c>
      <c r="B922" t="s">
        <v>2059</v>
      </c>
      <c r="C922" t="s">
        <v>18</v>
      </c>
      <c r="D922" t="s">
        <v>7920</v>
      </c>
      <c r="E922" s="8">
        <v>506</v>
      </c>
      <c r="F922" s="9">
        <v>2398</v>
      </c>
      <c r="G922" s="8">
        <v>32</v>
      </c>
      <c r="H922" s="8">
        <v>177</v>
      </c>
      <c r="I922" s="9">
        <v>2398</v>
      </c>
      <c r="J922" s="10">
        <f t="shared" si="28"/>
        <v>1</v>
      </c>
      <c r="K922" s="8">
        <v>0</v>
      </c>
      <c r="L922" s="9">
        <v>310.18</v>
      </c>
      <c r="M922" s="8">
        <v>2</v>
      </c>
      <c r="N922" s="8">
        <v>52</v>
      </c>
      <c r="O922" s="8">
        <v>177</v>
      </c>
      <c r="P922" s="9">
        <v>2398</v>
      </c>
      <c r="Q922" s="10">
        <f t="shared" si="29"/>
        <v>1</v>
      </c>
      <c r="R922" s="8">
        <v>0</v>
      </c>
      <c r="S922" s="9">
        <v>369.89</v>
      </c>
      <c r="T922" s="8">
        <v>2</v>
      </c>
    </row>
    <row r="923" spans="1:20" x14ac:dyDescent="0.35">
      <c r="A923" t="s">
        <v>2060</v>
      </c>
      <c r="B923" t="s">
        <v>2061</v>
      </c>
      <c r="C923" t="s">
        <v>18</v>
      </c>
      <c r="D923" t="s">
        <v>7921</v>
      </c>
      <c r="E923" s="8">
        <v>1119</v>
      </c>
      <c r="F923" s="9">
        <v>1017.03</v>
      </c>
      <c r="G923" s="8">
        <v>267</v>
      </c>
      <c r="H923" s="8">
        <v>923</v>
      </c>
      <c r="I923" s="9">
        <v>1017.03</v>
      </c>
      <c r="J923" s="10">
        <f t="shared" si="28"/>
        <v>1</v>
      </c>
      <c r="K923" s="8">
        <v>0</v>
      </c>
      <c r="L923" s="9">
        <v>527.24</v>
      </c>
      <c r="M923" s="8">
        <v>1</v>
      </c>
      <c r="N923" s="8">
        <v>268</v>
      </c>
      <c r="O923" s="8">
        <v>923</v>
      </c>
      <c r="P923" s="9">
        <v>1017.03</v>
      </c>
      <c r="Q923" s="10">
        <f t="shared" si="29"/>
        <v>1</v>
      </c>
      <c r="R923" s="8">
        <v>0</v>
      </c>
      <c r="S923" s="9">
        <v>527.78</v>
      </c>
      <c r="T923" s="8">
        <v>1</v>
      </c>
    </row>
    <row r="924" spans="1:20" x14ac:dyDescent="0.35">
      <c r="A924" t="s">
        <v>2062</v>
      </c>
      <c r="B924" t="s">
        <v>2063</v>
      </c>
      <c r="C924" t="s">
        <v>18</v>
      </c>
      <c r="D924" t="s">
        <v>7922</v>
      </c>
      <c r="E924" s="8">
        <v>385</v>
      </c>
      <c r="F924" s="9">
        <v>788.01</v>
      </c>
      <c r="G924" s="8">
        <v>138</v>
      </c>
      <c r="H924" s="8">
        <v>410</v>
      </c>
      <c r="I924" s="9">
        <v>788.01</v>
      </c>
      <c r="J924" s="10">
        <f t="shared" si="28"/>
        <v>1</v>
      </c>
      <c r="K924" s="8">
        <v>0</v>
      </c>
      <c r="L924" s="9">
        <v>520.83000000000004</v>
      </c>
      <c r="M924" s="8">
        <v>1</v>
      </c>
      <c r="N924" s="8">
        <v>119</v>
      </c>
      <c r="O924" s="8">
        <v>410</v>
      </c>
      <c r="P924" s="9">
        <v>788.01</v>
      </c>
      <c r="Q924" s="10">
        <f t="shared" si="29"/>
        <v>1</v>
      </c>
      <c r="R924" s="8">
        <v>0</v>
      </c>
      <c r="S924" s="9">
        <v>497.49</v>
      </c>
      <c r="T924" s="8">
        <v>1</v>
      </c>
    </row>
    <row r="925" spans="1:20" x14ac:dyDescent="0.35">
      <c r="A925" t="s">
        <v>2064</v>
      </c>
      <c r="B925" t="s">
        <v>2065</v>
      </c>
      <c r="C925" t="s">
        <v>18</v>
      </c>
      <c r="D925" t="s">
        <v>7920</v>
      </c>
      <c r="E925" s="8">
        <v>142</v>
      </c>
      <c r="F925" s="9">
        <v>1381.76</v>
      </c>
      <c r="G925" s="8">
        <v>18</v>
      </c>
      <c r="H925" s="8">
        <v>87</v>
      </c>
      <c r="I925" s="9">
        <v>1381.76</v>
      </c>
      <c r="J925" s="10">
        <f t="shared" si="28"/>
        <v>1</v>
      </c>
      <c r="K925" s="8">
        <v>0</v>
      </c>
      <c r="L925" s="9">
        <v>333.76</v>
      </c>
      <c r="M925" s="8">
        <v>1</v>
      </c>
      <c r="N925" s="8">
        <v>25</v>
      </c>
      <c r="O925" s="8">
        <v>87</v>
      </c>
      <c r="P925" s="9">
        <v>1381.76</v>
      </c>
      <c r="Q925" s="10">
        <f t="shared" si="29"/>
        <v>1</v>
      </c>
      <c r="R925" s="8">
        <v>0</v>
      </c>
      <c r="S925" s="9">
        <v>374.63</v>
      </c>
      <c r="T925" s="8">
        <v>1</v>
      </c>
    </row>
    <row r="926" spans="1:20" x14ac:dyDescent="0.35">
      <c r="A926" t="s">
        <v>2066</v>
      </c>
      <c r="B926" t="s">
        <v>2067</v>
      </c>
      <c r="C926" t="s">
        <v>18</v>
      </c>
      <c r="D926" t="s">
        <v>7922</v>
      </c>
      <c r="E926" s="8">
        <v>7942</v>
      </c>
      <c r="F926" s="9">
        <v>6937.47</v>
      </c>
      <c r="G926" s="8">
        <v>323</v>
      </c>
      <c r="H926" s="8">
        <v>957</v>
      </c>
      <c r="I926" s="9">
        <v>6527.79</v>
      </c>
      <c r="J926" s="10">
        <f t="shared" si="28"/>
        <v>0.94094677166171525</v>
      </c>
      <c r="K926" s="8">
        <v>3</v>
      </c>
      <c r="L926" s="9">
        <v>284.61</v>
      </c>
      <c r="M926" s="8">
        <v>7</v>
      </c>
      <c r="N926" s="8">
        <v>277</v>
      </c>
      <c r="O926" s="8">
        <v>957</v>
      </c>
      <c r="P926" s="9">
        <v>6487.61</v>
      </c>
      <c r="Q926" s="10">
        <f t="shared" si="29"/>
        <v>0.93515503490465535</v>
      </c>
      <c r="R926" s="8">
        <v>4</v>
      </c>
      <c r="S926" s="9">
        <v>260.07</v>
      </c>
      <c r="T926" s="8">
        <v>7</v>
      </c>
    </row>
    <row r="927" spans="1:20" x14ac:dyDescent="0.35">
      <c r="A927" t="s">
        <v>2068</v>
      </c>
      <c r="B927" t="s">
        <v>2069</v>
      </c>
      <c r="C927" t="s">
        <v>18</v>
      </c>
      <c r="D927" t="s">
        <v>7921</v>
      </c>
      <c r="E927" s="8">
        <v>152</v>
      </c>
      <c r="F927" s="9">
        <v>218.08</v>
      </c>
      <c r="G927" s="8">
        <v>148</v>
      </c>
      <c r="H927" s="8">
        <v>581</v>
      </c>
      <c r="I927" s="9">
        <v>218.08</v>
      </c>
      <c r="J927" s="10">
        <f t="shared" si="28"/>
        <v>1</v>
      </c>
      <c r="K927" s="8">
        <v>0</v>
      </c>
      <c r="L927" s="9">
        <v>511.6</v>
      </c>
      <c r="M927" s="8">
        <v>0</v>
      </c>
      <c r="N927" s="8">
        <v>168</v>
      </c>
      <c r="O927" s="8">
        <v>581</v>
      </c>
      <c r="P927" s="9">
        <v>218.08</v>
      </c>
      <c r="Q927" s="10">
        <f t="shared" si="29"/>
        <v>1</v>
      </c>
      <c r="R927" s="8">
        <v>0</v>
      </c>
      <c r="S927" s="9">
        <v>528.80999999999995</v>
      </c>
      <c r="T927" s="8">
        <v>0</v>
      </c>
    </row>
    <row r="928" spans="1:20" x14ac:dyDescent="0.35">
      <c r="A928" t="s">
        <v>2070</v>
      </c>
      <c r="B928" t="s">
        <v>2071</v>
      </c>
      <c r="C928" t="s">
        <v>18</v>
      </c>
      <c r="D928" t="s">
        <v>7921</v>
      </c>
      <c r="E928" s="8">
        <v>11</v>
      </c>
      <c r="F928" s="9">
        <v>17.75</v>
      </c>
      <c r="G928" s="8">
        <v>139</v>
      </c>
      <c r="H928" s="8">
        <v>517</v>
      </c>
      <c r="I928" s="9">
        <v>17.75</v>
      </c>
      <c r="J928" s="10">
        <f t="shared" si="28"/>
        <v>1</v>
      </c>
      <c r="K928" s="8">
        <v>0</v>
      </c>
      <c r="L928" s="9">
        <v>578.11</v>
      </c>
      <c r="M928" s="8">
        <v>0</v>
      </c>
      <c r="N928" s="8">
        <v>149</v>
      </c>
      <c r="O928" s="8">
        <v>517</v>
      </c>
      <c r="P928" s="9">
        <v>17.75</v>
      </c>
      <c r="Q928" s="10">
        <f t="shared" si="29"/>
        <v>1</v>
      </c>
      <c r="R928" s="8">
        <v>0</v>
      </c>
      <c r="S928" s="9">
        <v>587.79</v>
      </c>
      <c r="T928" s="8">
        <v>0</v>
      </c>
    </row>
    <row r="929" spans="1:20" x14ac:dyDescent="0.35">
      <c r="A929" t="s">
        <v>2072</v>
      </c>
      <c r="B929" t="s">
        <v>2073</v>
      </c>
      <c r="C929" t="s">
        <v>18</v>
      </c>
      <c r="D929" t="s">
        <v>7922</v>
      </c>
      <c r="E929" s="8">
        <v>1642</v>
      </c>
      <c r="F929" s="9">
        <v>1817.02</v>
      </c>
      <c r="G929" s="8">
        <v>361</v>
      </c>
      <c r="H929" s="8">
        <v>753</v>
      </c>
      <c r="I929" s="9">
        <v>1817.02</v>
      </c>
      <c r="J929" s="10">
        <f t="shared" si="28"/>
        <v>1</v>
      </c>
      <c r="K929" s="8">
        <v>0</v>
      </c>
      <c r="L929" s="9">
        <v>605.13</v>
      </c>
      <c r="M929" s="8">
        <v>2</v>
      </c>
      <c r="N929" s="8">
        <v>217</v>
      </c>
      <c r="O929" s="8">
        <v>753</v>
      </c>
      <c r="P929" s="9">
        <v>1817.02</v>
      </c>
      <c r="Q929" s="10">
        <f t="shared" si="29"/>
        <v>1</v>
      </c>
      <c r="R929" s="8">
        <v>0</v>
      </c>
      <c r="S929" s="9">
        <v>509.52</v>
      </c>
      <c r="T929" s="8">
        <v>2</v>
      </c>
    </row>
    <row r="930" spans="1:20" x14ac:dyDescent="0.35">
      <c r="A930" t="s">
        <v>2074</v>
      </c>
      <c r="B930" t="s">
        <v>2075</v>
      </c>
      <c r="C930" t="s">
        <v>18</v>
      </c>
      <c r="D930" t="s">
        <v>7921</v>
      </c>
      <c r="E930" s="8">
        <v>147</v>
      </c>
      <c r="F930" s="9">
        <v>442.75</v>
      </c>
      <c r="G930" s="8">
        <v>69</v>
      </c>
      <c r="H930" s="8">
        <v>277</v>
      </c>
      <c r="I930" s="9">
        <v>442.75</v>
      </c>
      <c r="J930" s="10">
        <f t="shared" si="28"/>
        <v>1</v>
      </c>
      <c r="K930" s="8">
        <v>0</v>
      </c>
      <c r="L930" s="9">
        <v>457.21</v>
      </c>
      <c r="M930" s="8">
        <v>0</v>
      </c>
      <c r="N930" s="8">
        <v>80</v>
      </c>
      <c r="O930" s="8">
        <v>277</v>
      </c>
      <c r="P930" s="9">
        <v>442.75</v>
      </c>
      <c r="Q930" s="10">
        <f t="shared" si="29"/>
        <v>1</v>
      </c>
      <c r="R930" s="8">
        <v>0</v>
      </c>
      <c r="S930" s="9">
        <v>477.09</v>
      </c>
      <c r="T930" s="8">
        <v>0</v>
      </c>
    </row>
    <row r="931" spans="1:20" x14ac:dyDescent="0.35">
      <c r="A931" t="s">
        <v>2080</v>
      </c>
      <c r="B931" t="s">
        <v>2081</v>
      </c>
      <c r="C931" t="s">
        <v>18</v>
      </c>
      <c r="D931" t="s">
        <v>7920</v>
      </c>
      <c r="E931" s="8">
        <v>962</v>
      </c>
      <c r="F931" s="9">
        <v>1491.1</v>
      </c>
      <c r="G931" s="8">
        <v>100</v>
      </c>
      <c r="H931" s="8">
        <v>535</v>
      </c>
      <c r="I931" s="9">
        <v>1491.1</v>
      </c>
      <c r="J931" s="10">
        <f t="shared" si="28"/>
        <v>1</v>
      </c>
      <c r="K931" s="8">
        <v>0</v>
      </c>
      <c r="L931" s="9">
        <v>312.11</v>
      </c>
      <c r="M931" s="8">
        <v>1</v>
      </c>
      <c r="N931" s="8">
        <v>154</v>
      </c>
      <c r="O931" s="8">
        <v>535</v>
      </c>
      <c r="P931" s="9">
        <v>1491.1</v>
      </c>
      <c r="Q931" s="10">
        <f t="shared" si="29"/>
        <v>1</v>
      </c>
      <c r="R931" s="8">
        <v>0</v>
      </c>
      <c r="S931" s="9">
        <v>362.33</v>
      </c>
      <c r="T931" s="8">
        <v>1</v>
      </c>
    </row>
    <row r="932" spans="1:20" x14ac:dyDescent="0.35">
      <c r="A932" t="s">
        <v>2082</v>
      </c>
      <c r="B932" t="s">
        <v>2083</v>
      </c>
      <c r="C932" t="s">
        <v>18</v>
      </c>
      <c r="D932" t="s">
        <v>7921</v>
      </c>
      <c r="E932" s="8">
        <v>337</v>
      </c>
      <c r="F932" s="9">
        <v>694.33</v>
      </c>
      <c r="G932" s="8">
        <v>108</v>
      </c>
      <c r="H932" s="8">
        <v>402</v>
      </c>
      <c r="I932" s="9">
        <v>694.33</v>
      </c>
      <c r="J932" s="10">
        <f t="shared" si="28"/>
        <v>1</v>
      </c>
      <c r="K932" s="8">
        <v>0</v>
      </c>
      <c r="L932" s="9">
        <v>435.3</v>
      </c>
      <c r="M932" s="8">
        <v>0</v>
      </c>
      <c r="N932" s="8">
        <v>116</v>
      </c>
      <c r="O932" s="8">
        <v>402</v>
      </c>
      <c r="P932" s="9">
        <v>694.33</v>
      </c>
      <c r="Q932" s="10">
        <f t="shared" si="29"/>
        <v>1</v>
      </c>
      <c r="R932" s="8">
        <v>0</v>
      </c>
      <c r="S932" s="9">
        <v>443.95</v>
      </c>
      <c r="T932" s="8">
        <v>0</v>
      </c>
    </row>
    <row r="933" spans="1:20" x14ac:dyDescent="0.35">
      <c r="A933" t="s">
        <v>2084</v>
      </c>
      <c r="B933" t="s">
        <v>2085</v>
      </c>
      <c r="C933" t="s">
        <v>18</v>
      </c>
      <c r="D933" t="s">
        <v>7920</v>
      </c>
      <c r="E933" s="8">
        <v>355</v>
      </c>
      <c r="F933" s="9">
        <v>441.39</v>
      </c>
      <c r="G933" s="8">
        <v>133</v>
      </c>
      <c r="H933" s="8">
        <v>666</v>
      </c>
      <c r="I933" s="9">
        <v>441.39</v>
      </c>
      <c r="J933" s="10">
        <f t="shared" si="28"/>
        <v>1</v>
      </c>
      <c r="K933" s="8">
        <v>0</v>
      </c>
      <c r="L933" s="9">
        <v>360.82</v>
      </c>
      <c r="M933" s="8">
        <v>0</v>
      </c>
      <c r="N933" s="8">
        <v>191</v>
      </c>
      <c r="O933" s="8">
        <v>666</v>
      </c>
      <c r="P933" s="9">
        <v>441.39</v>
      </c>
      <c r="Q933" s="10">
        <f t="shared" si="29"/>
        <v>1</v>
      </c>
      <c r="R933" s="8">
        <v>0</v>
      </c>
      <c r="S933" s="9">
        <v>403.34</v>
      </c>
      <c r="T933" s="8">
        <v>0</v>
      </c>
    </row>
    <row r="934" spans="1:20" x14ac:dyDescent="0.35">
      <c r="A934" t="s">
        <v>2086</v>
      </c>
      <c r="B934" t="s">
        <v>2087</v>
      </c>
      <c r="C934" t="s">
        <v>18</v>
      </c>
      <c r="D934" t="s">
        <v>7920</v>
      </c>
      <c r="E934" s="8">
        <v>42</v>
      </c>
      <c r="F934" s="9">
        <v>484.29</v>
      </c>
      <c r="G934" s="8">
        <v>15</v>
      </c>
      <c r="H934" s="8">
        <v>72</v>
      </c>
      <c r="I934" s="9">
        <v>484.29</v>
      </c>
      <c r="J934" s="10">
        <f t="shared" si="28"/>
        <v>1</v>
      </c>
      <c r="K934" s="8">
        <v>0</v>
      </c>
      <c r="L934" s="9">
        <v>322.14</v>
      </c>
      <c r="M934" s="8">
        <v>0</v>
      </c>
      <c r="N934" s="8">
        <v>21</v>
      </c>
      <c r="O934" s="8">
        <v>72</v>
      </c>
      <c r="P934" s="9">
        <v>484.29</v>
      </c>
      <c r="Q934" s="10">
        <f t="shared" si="29"/>
        <v>1</v>
      </c>
      <c r="R934" s="8">
        <v>0</v>
      </c>
      <c r="S934" s="9">
        <v>363.65</v>
      </c>
      <c r="T934" s="8">
        <v>0</v>
      </c>
    </row>
    <row r="935" spans="1:20" x14ac:dyDescent="0.35">
      <c r="A935" t="s">
        <v>2088</v>
      </c>
      <c r="B935" t="s">
        <v>2089</v>
      </c>
      <c r="C935" t="s">
        <v>18</v>
      </c>
      <c r="D935" t="s">
        <v>7920</v>
      </c>
      <c r="E935" s="8">
        <v>1915</v>
      </c>
      <c r="F935" s="9">
        <v>1670.86</v>
      </c>
      <c r="G935" s="8">
        <v>184</v>
      </c>
      <c r="H935" s="8">
        <v>947</v>
      </c>
      <c r="I935" s="9">
        <v>1670.86</v>
      </c>
      <c r="J935" s="10">
        <f t="shared" si="28"/>
        <v>1</v>
      </c>
      <c r="K935" s="8">
        <v>0</v>
      </c>
      <c r="L935" s="9">
        <v>349.03</v>
      </c>
      <c r="M935" s="8">
        <v>2</v>
      </c>
      <c r="N935" s="8">
        <v>271</v>
      </c>
      <c r="O935" s="8">
        <v>947</v>
      </c>
      <c r="P935" s="9">
        <v>1670.86</v>
      </c>
      <c r="Q935" s="10">
        <f t="shared" si="29"/>
        <v>1</v>
      </c>
      <c r="R935" s="8">
        <v>0</v>
      </c>
      <c r="S935" s="9">
        <v>394.57</v>
      </c>
      <c r="T935" s="8">
        <v>2</v>
      </c>
    </row>
    <row r="936" spans="1:20" x14ac:dyDescent="0.35">
      <c r="A936" t="s">
        <v>2090</v>
      </c>
      <c r="B936" t="s">
        <v>2091</v>
      </c>
      <c r="C936" t="s">
        <v>18</v>
      </c>
      <c r="D936" t="s">
        <v>7921</v>
      </c>
      <c r="E936" s="8">
        <v>1878</v>
      </c>
      <c r="F936" s="9">
        <v>6199.46</v>
      </c>
      <c r="G936" s="8">
        <v>65</v>
      </c>
      <c r="H936" s="8">
        <v>251</v>
      </c>
      <c r="I936" s="9">
        <v>5209.13</v>
      </c>
      <c r="J936" s="10">
        <f t="shared" si="28"/>
        <v>0.84025544160297838</v>
      </c>
      <c r="K936" s="8">
        <v>5</v>
      </c>
      <c r="L936" s="9">
        <v>294.38</v>
      </c>
      <c r="M936" s="8">
        <v>6</v>
      </c>
      <c r="N936" s="8">
        <v>72</v>
      </c>
      <c r="O936" s="8">
        <v>251</v>
      </c>
      <c r="P936" s="9">
        <v>5232.24</v>
      </c>
      <c r="Q936" s="10">
        <f t="shared" si="29"/>
        <v>0.84398318563229702</v>
      </c>
      <c r="R936" s="8">
        <v>5</v>
      </c>
      <c r="S936" s="9">
        <v>298.70999999999998</v>
      </c>
      <c r="T936" s="8">
        <v>6</v>
      </c>
    </row>
    <row r="937" spans="1:20" x14ac:dyDescent="0.35">
      <c r="A937" t="s">
        <v>2092</v>
      </c>
      <c r="B937" t="s">
        <v>2093</v>
      </c>
      <c r="C937" t="s">
        <v>18</v>
      </c>
      <c r="D937" t="s">
        <v>7922</v>
      </c>
      <c r="E937" s="8">
        <v>186</v>
      </c>
      <c r="F937" s="9">
        <v>254.02</v>
      </c>
      <c r="G937" s="8">
        <v>304</v>
      </c>
      <c r="H937" s="8">
        <v>605</v>
      </c>
      <c r="I937" s="9">
        <v>254.02</v>
      </c>
      <c r="J937" s="10">
        <f t="shared" si="28"/>
        <v>1</v>
      </c>
      <c r="K937" s="8">
        <v>0</v>
      </c>
      <c r="L937" s="9">
        <v>625.39</v>
      </c>
      <c r="M937" s="8">
        <v>0</v>
      </c>
      <c r="N937" s="8">
        <v>173</v>
      </c>
      <c r="O937" s="8">
        <v>605</v>
      </c>
      <c r="P937" s="9">
        <v>254.02</v>
      </c>
      <c r="Q937" s="10">
        <f t="shared" si="29"/>
        <v>1</v>
      </c>
      <c r="R937" s="8">
        <v>0</v>
      </c>
      <c r="S937" s="9">
        <v>518.87</v>
      </c>
      <c r="T937" s="8">
        <v>0</v>
      </c>
    </row>
    <row r="938" spans="1:20" x14ac:dyDescent="0.35">
      <c r="A938" t="s">
        <v>2094</v>
      </c>
      <c r="B938" t="s">
        <v>2095</v>
      </c>
      <c r="C938" t="s">
        <v>18</v>
      </c>
      <c r="D938" t="s">
        <v>7922</v>
      </c>
      <c r="E938" s="8">
        <v>1690</v>
      </c>
      <c r="F938" s="9">
        <v>1815.88</v>
      </c>
      <c r="G938" s="8">
        <v>287</v>
      </c>
      <c r="H938" s="8">
        <v>769</v>
      </c>
      <c r="I938" s="9">
        <v>1330.22</v>
      </c>
      <c r="J938" s="10">
        <f t="shared" si="28"/>
        <v>0.7325484062823534</v>
      </c>
      <c r="K938" s="8">
        <v>2</v>
      </c>
      <c r="L938" s="9">
        <v>432.79</v>
      </c>
      <c r="M938" s="8">
        <v>1</v>
      </c>
      <c r="N938" s="8">
        <v>220</v>
      </c>
      <c r="O938" s="8">
        <v>769</v>
      </c>
      <c r="P938" s="9">
        <v>1258.23</v>
      </c>
      <c r="Q938" s="10">
        <f t="shared" si="29"/>
        <v>0.69290371610458834</v>
      </c>
      <c r="R938" s="8">
        <v>2</v>
      </c>
      <c r="S938" s="9">
        <v>429.19</v>
      </c>
      <c r="T938" s="8">
        <v>1</v>
      </c>
    </row>
    <row r="939" spans="1:20" x14ac:dyDescent="0.35">
      <c r="A939" t="s">
        <v>2096</v>
      </c>
      <c r="B939" t="s">
        <v>2097</v>
      </c>
      <c r="C939" t="s">
        <v>18</v>
      </c>
      <c r="D939" t="s">
        <v>7922</v>
      </c>
      <c r="E939" s="8">
        <v>500</v>
      </c>
      <c r="F939" s="9">
        <v>3962.29</v>
      </c>
      <c r="G939" s="8">
        <v>41</v>
      </c>
      <c r="H939" s="8">
        <v>105</v>
      </c>
      <c r="I939" s="9">
        <v>3962.29</v>
      </c>
      <c r="J939" s="10">
        <f t="shared" si="28"/>
        <v>1</v>
      </c>
      <c r="K939" s="8">
        <v>0</v>
      </c>
      <c r="L939" s="9">
        <v>346.9</v>
      </c>
      <c r="M939" s="8">
        <v>4</v>
      </c>
      <c r="N939" s="8">
        <v>30</v>
      </c>
      <c r="O939" s="8">
        <v>105</v>
      </c>
      <c r="P939" s="9">
        <v>3962.29</v>
      </c>
      <c r="Q939" s="10">
        <f t="shared" si="29"/>
        <v>1</v>
      </c>
      <c r="R939" s="8">
        <v>0</v>
      </c>
      <c r="S939" s="9">
        <v>294.60000000000002</v>
      </c>
      <c r="T939" s="8">
        <v>4</v>
      </c>
    </row>
    <row r="940" spans="1:20" x14ac:dyDescent="0.35">
      <c r="A940" t="s">
        <v>2098</v>
      </c>
      <c r="B940" t="s">
        <v>2099</v>
      </c>
      <c r="C940" t="s">
        <v>18</v>
      </c>
      <c r="D940" t="s">
        <v>7921</v>
      </c>
      <c r="E940" s="8">
        <v>180</v>
      </c>
      <c r="F940" s="9">
        <v>225.68</v>
      </c>
      <c r="G940" s="8">
        <v>194</v>
      </c>
      <c r="H940" s="8">
        <v>658</v>
      </c>
      <c r="I940" s="9">
        <v>225.68</v>
      </c>
      <c r="J940" s="10">
        <f t="shared" si="28"/>
        <v>1</v>
      </c>
      <c r="K940" s="8">
        <v>0</v>
      </c>
      <c r="L940" s="9">
        <v>539.73</v>
      </c>
      <c r="M940" s="8">
        <v>0</v>
      </c>
      <c r="N940" s="8">
        <v>188</v>
      </c>
      <c r="O940" s="8">
        <v>658</v>
      </c>
      <c r="P940" s="9">
        <v>225.68</v>
      </c>
      <c r="Q940" s="10">
        <f t="shared" si="29"/>
        <v>1</v>
      </c>
      <c r="R940" s="8">
        <v>0</v>
      </c>
      <c r="S940" s="9">
        <v>535.97</v>
      </c>
      <c r="T940" s="8">
        <v>0</v>
      </c>
    </row>
    <row r="941" spans="1:20" x14ac:dyDescent="0.35">
      <c r="A941" t="s">
        <v>2100</v>
      </c>
      <c r="B941" t="s">
        <v>2101</v>
      </c>
      <c r="C941" t="s">
        <v>18</v>
      </c>
      <c r="D941" t="s">
        <v>7921</v>
      </c>
      <c r="E941" s="8">
        <v>1882</v>
      </c>
      <c r="F941" s="9">
        <v>2126.7199999999998</v>
      </c>
      <c r="G941" s="8">
        <v>193</v>
      </c>
      <c r="H941" s="8">
        <v>730</v>
      </c>
      <c r="I941" s="9">
        <v>1951.57</v>
      </c>
      <c r="J941" s="10">
        <f t="shared" si="28"/>
        <v>0.9176431312067409</v>
      </c>
      <c r="K941" s="8">
        <v>1</v>
      </c>
      <c r="L941" s="9">
        <v>387.14</v>
      </c>
      <c r="M941" s="8">
        <v>2</v>
      </c>
      <c r="N941" s="8">
        <v>209</v>
      </c>
      <c r="O941" s="8">
        <v>730</v>
      </c>
      <c r="P941" s="9">
        <v>1968.52</v>
      </c>
      <c r="Q941" s="10">
        <f t="shared" si="29"/>
        <v>0.92561315076737893</v>
      </c>
      <c r="R941" s="8">
        <v>1</v>
      </c>
      <c r="S941" s="9">
        <v>393.07</v>
      </c>
      <c r="T941" s="8">
        <v>2</v>
      </c>
    </row>
    <row r="942" spans="1:20" x14ac:dyDescent="0.35">
      <c r="A942" t="s">
        <v>2102</v>
      </c>
      <c r="B942" t="s">
        <v>2103</v>
      </c>
      <c r="C942" t="s">
        <v>18</v>
      </c>
      <c r="D942" t="s">
        <v>7921</v>
      </c>
      <c r="E942" s="8">
        <v>905</v>
      </c>
      <c r="F942" s="9">
        <v>1653.55</v>
      </c>
      <c r="G942" s="8">
        <v>129</v>
      </c>
      <c r="H942" s="8">
        <v>451</v>
      </c>
      <c r="I942" s="9">
        <v>1653.55</v>
      </c>
      <c r="J942" s="10">
        <f t="shared" si="28"/>
        <v>1</v>
      </c>
      <c r="K942" s="8">
        <v>0</v>
      </c>
      <c r="L942" s="9">
        <v>442.42</v>
      </c>
      <c r="M942" s="8">
        <v>2</v>
      </c>
      <c r="N942" s="8">
        <v>129</v>
      </c>
      <c r="O942" s="8">
        <v>451</v>
      </c>
      <c r="P942" s="9">
        <v>1653.55</v>
      </c>
      <c r="Q942" s="10">
        <f t="shared" si="29"/>
        <v>1</v>
      </c>
      <c r="R942" s="8">
        <v>0</v>
      </c>
      <c r="S942" s="9">
        <v>442.42</v>
      </c>
      <c r="T942" s="8">
        <v>2</v>
      </c>
    </row>
    <row r="943" spans="1:20" x14ac:dyDescent="0.35">
      <c r="A943" t="s">
        <v>2104</v>
      </c>
      <c r="B943" t="s">
        <v>2105</v>
      </c>
      <c r="C943" t="s">
        <v>18</v>
      </c>
      <c r="D943" t="s">
        <v>7922</v>
      </c>
      <c r="E943" s="8">
        <v>205</v>
      </c>
      <c r="F943" s="9">
        <v>540.94000000000005</v>
      </c>
      <c r="G943" s="8">
        <v>153</v>
      </c>
      <c r="H943" s="8">
        <v>312</v>
      </c>
      <c r="I943" s="9">
        <v>540.94000000000005</v>
      </c>
      <c r="J943" s="10">
        <f t="shared" si="28"/>
        <v>1</v>
      </c>
      <c r="K943" s="8">
        <v>0</v>
      </c>
      <c r="L943" s="9">
        <v>499.44</v>
      </c>
      <c r="M943" s="8">
        <v>0</v>
      </c>
      <c r="N943" s="8">
        <v>89</v>
      </c>
      <c r="O943" s="8">
        <v>312</v>
      </c>
      <c r="P943" s="9">
        <v>540.94000000000005</v>
      </c>
      <c r="Q943" s="10">
        <f t="shared" si="29"/>
        <v>1</v>
      </c>
      <c r="R943" s="8">
        <v>0</v>
      </c>
      <c r="S943" s="9">
        <v>399.7</v>
      </c>
      <c r="T943" s="8">
        <v>0</v>
      </c>
    </row>
    <row r="944" spans="1:20" x14ac:dyDescent="0.35">
      <c r="A944" t="s">
        <v>2106</v>
      </c>
      <c r="B944" t="s">
        <v>2107</v>
      </c>
      <c r="C944" t="s">
        <v>18</v>
      </c>
      <c r="D944" t="s">
        <v>7922</v>
      </c>
      <c r="E944" s="8">
        <v>29</v>
      </c>
      <c r="F944" s="9">
        <v>4517.3100000000004</v>
      </c>
      <c r="G944" s="8">
        <v>3</v>
      </c>
      <c r="H944" s="8">
        <v>6</v>
      </c>
      <c r="I944" s="9">
        <v>4517.3100000000004</v>
      </c>
      <c r="J944" s="10">
        <f t="shared" si="28"/>
        <v>1</v>
      </c>
      <c r="K944" s="8">
        <v>0</v>
      </c>
      <c r="L944" s="9">
        <v>554.92999999999995</v>
      </c>
      <c r="M944" s="8">
        <v>4</v>
      </c>
      <c r="N944" s="8">
        <v>2</v>
      </c>
      <c r="O944" s="8">
        <v>6</v>
      </c>
      <c r="P944" s="9">
        <v>4361.54</v>
      </c>
      <c r="Q944" s="10">
        <f t="shared" si="29"/>
        <v>0.96551708870987374</v>
      </c>
      <c r="R944" s="8">
        <v>1</v>
      </c>
      <c r="S944" s="9">
        <v>451.73</v>
      </c>
      <c r="T944" s="8">
        <v>4</v>
      </c>
    </row>
    <row r="945" spans="1:20" x14ac:dyDescent="0.35">
      <c r="A945" t="s">
        <v>2108</v>
      </c>
      <c r="B945" t="s">
        <v>2109</v>
      </c>
      <c r="C945" t="s">
        <v>18</v>
      </c>
      <c r="D945" t="s">
        <v>7922</v>
      </c>
      <c r="E945" s="8">
        <v>674</v>
      </c>
      <c r="F945" s="9">
        <v>821.29</v>
      </c>
      <c r="G945" s="8">
        <v>231</v>
      </c>
      <c r="H945" s="8">
        <v>674</v>
      </c>
      <c r="I945" s="9">
        <v>821.29</v>
      </c>
      <c r="J945" s="10">
        <f t="shared" si="28"/>
        <v>1</v>
      </c>
      <c r="K945" s="8">
        <v>0</v>
      </c>
      <c r="L945" s="9">
        <v>351.52</v>
      </c>
      <c r="M945" s="8">
        <v>1</v>
      </c>
      <c r="N945" s="8">
        <v>192</v>
      </c>
      <c r="O945" s="8">
        <v>674</v>
      </c>
      <c r="P945" s="9">
        <v>821.29</v>
      </c>
      <c r="Q945" s="10">
        <f t="shared" si="29"/>
        <v>1</v>
      </c>
      <c r="R945" s="8">
        <v>0</v>
      </c>
      <c r="S945" s="9">
        <v>323</v>
      </c>
      <c r="T945" s="8">
        <v>1</v>
      </c>
    </row>
    <row r="946" spans="1:20" x14ac:dyDescent="0.35">
      <c r="A946" t="s">
        <v>2110</v>
      </c>
      <c r="B946" t="s">
        <v>2111</v>
      </c>
      <c r="C946" t="s">
        <v>18</v>
      </c>
      <c r="D946" t="s">
        <v>7922</v>
      </c>
      <c r="E946" s="8">
        <v>1677</v>
      </c>
      <c r="F946" s="9">
        <v>1944.11</v>
      </c>
      <c r="G946" s="8">
        <v>318</v>
      </c>
      <c r="H946" s="8">
        <v>708</v>
      </c>
      <c r="I946" s="9">
        <v>1944.11</v>
      </c>
      <c r="J946" s="10">
        <f t="shared" si="28"/>
        <v>1</v>
      </c>
      <c r="K946" s="8">
        <v>0</v>
      </c>
      <c r="L946" s="9">
        <v>466.28</v>
      </c>
      <c r="M946" s="8">
        <v>2</v>
      </c>
      <c r="N946" s="8">
        <v>201</v>
      </c>
      <c r="O946" s="8">
        <v>708</v>
      </c>
      <c r="P946" s="9">
        <v>1944.11</v>
      </c>
      <c r="Q946" s="10">
        <f t="shared" si="29"/>
        <v>1</v>
      </c>
      <c r="R946" s="8">
        <v>0</v>
      </c>
      <c r="S946" s="9">
        <v>384.89</v>
      </c>
      <c r="T946" s="8">
        <v>2</v>
      </c>
    </row>
    <row r="947" spans="1:20" x14ac:dyDescent="0.35">
      <c r="A947" t="s">
        <v>2112</v>
      </c>
      <c r="B947" t="s">
        <v>2113</v>
      </c>
      <c r="C947" t="s">
        <v>18</v>
      </c>
      <c r="D947" t="s">
        <v>7922</v>
      </c>
      <c r="E947" s="8">
        <v>712</v>
      </c>
      <c r="F947" s="9">
        <v>838.53</v>
      </c>
      <c r="G947" s="8">
        <v>237</v>
      </c>
      <c r="H947" s="8">
        <v>696</v>
      </c>
      <c r="I947" s="9">
        <v>838.53</v>
      </c>
      <c r="J947" s="10">
        <f t="shared" si="28"/>
        <v>1</v>
      </c>
      <c r="K947" s="8">
        <v>0</v>
      </c>
      <c r="L947" s="9">
        <v>303.44</v>
      </c>
      <c r="M947" s="8">
        <v>1</v>
      </c>
      <c r="N947" s="8">
        <v>198</v>
      </c>
      <c r="O947" s="8">
        <v>696</v>
      </c>
      <c r="P947" s="9">
        <v>838.53</v>
      </c>
      <c r="Q947" s="10">
        <f t="shared" si="29"/>
        <v>1</v>
      </c>
      <c r="R947" s="8">
        <v>0</v>
      </c>
      <c r="S947" s="9">
        <v>275.88</v>
      </c>
      <c r="T947" s="8">
        <v>1</v>
      </c>
    </row>
    <row r="948" spans="1:20" x14ac:dyDescent="0.35">
      <c r="A948" t="s">
        <v>2114</v>
      </c>
      <c r="B948" t="s">
        <v>2115</v>
      </c>
      <c r="C948" t="s">
        <v>18</v>
      </c>
      <c r="D948" t="s">
        <v>7920</v>
      </c>
      <c r="E948" s="8">
        <v>1633</v>
      </c>
      <c r="F948" s="9">
        <v>1551.35</v>
      </c>
      <c r="G948" s="8">
        <v>145</v>
      </c>
      <c r="H948" s="8">
        <v>862</v>
      </c>
      <c r="I948" s="9">
        <v>1551.35</v>
      </c>
      <c r="J948" s="10">
        <f t="shared" si="28"/>
        <v>1</v>
      </c>
      <c r="K948" s="8">
        <v>0</v>
      </c>
      <c r="L948" s="9">
        <v>317.25</v>
      </c>
      <c r="M948" s="8">
        <v>1</v>
      </c>
      <c r="N948" s="8">
        <v>245</v>
      </c>
      <c r="O948" s="8">
        <v>862</v>
      </c>
      <c r="P948" s="9">
        <v>1551.35</v>
      </c>
      <c r="Q948" s="10">
        <f t="shared" si="29"/>
        <v>1</v>
      </c>
      <c r="R948" s="8">
        <v>0</v>
      </c>
      <c r="S948" s="9">
        <v>374.25</v>
      </c>
      <c r="T948" s="8">
        <v>1</v>
      </c>
    </row>
    <row r="949" spans="1:20" x14ac:dyDescent="0.35">
      <c r="A949" t="s">
        <v>2116</v>
      </c>
      <c r="B949" t="s">
        <v>2117</v>
      </c>
      <c r="C949" t="s">
        <v>18</v>
      </c>
      <c r="D949" t="s">
        <v>7922</v>
      </c>
      <c r="E949" s="8">
        <v>1719</v>
      </c>
      <c r="F949" s="9">
        <v>2018.03</v>
      </c>
      <c r="G949" s="8">
        <v>261</v>
      </c>
      <c r="H949" s="8">
        <v>698</v>
      </c>
      <c r="I949" s="9">
        <v>1906.51</v>
      </c>
      <c r="J949" s="10">
        <f t="shared" si="28"/>
        <v>0.94473818525988218</v>
      </c>
      <c r="K949" s="8">
        <v>2</v>
      </c>
      <c r="L949" s="9">
        <v>452.49</v>
      </c>
      <c r="M949" s="8">
        <v>2</v>
      </c>
      <c r="N949" s="8">
        <v>198</v>
      </c>
      <c r="O949" s="8">
        <v>698</v>
      </c>
      <c r="P949" s="9">
        <v>1831.37</v>
      </c>
      <c r="Q949" s="10">
        <f t="shared" si="29"/>
        <v>0.90750385276730272</v>
      </c>
      <c r="R949" s="8">
        <v>2</v>
      </c>
      <c r="S949" s="9">
        <v>410.22</v>
      </c>
      <c r="T949" s="8">
        <v>2</v>
      </c>
    </row>
    <row r="950" spans="1:20" x14ac:dyDescent="0.35">
      <c r="A950" t="s">
        <v>2118</v>
      </c>
      <c r="B950" t="s">
        <v>2119</v>
      </c>
      <c r="C950" t="s">
        <v>18</v>
      </c>
      <c r="D950" t="s">
        <v>7921</v>
      </c>
      <c r="E950" s="8">
        <v>301</v>
      </c>
      <c r="F950" s="9">
        <v>919.29</v>
      </c>
      <c r="G950" s="8">
        <v>68</v>
      </c>
      <c r="H950" s="8">
        <v>268</v>
      </c>
      <c r="I950" s="9">
        <v>919.29</v>
      </c>
      <c r="J950" s="10">
        <f t="shared" si="28"/>
        <v>1</v>
      </c>
      <c r="K950" s="8">
        <v>0</v>
      </c>
      <c r="L950" s="9">
        <v>393.25</v>
      </c>
      <c r="M950" s="8">
        <v>1</v>
      </c>
      <c r="N950" s="8">
        <v>76</v>
      </c>
      <c r="O950" s="8">
        <v>268</v>
      </c>
      <c r="P950" s="9">
        <v>919.29</v>
      </c>
      <c r="Q950" s="10">
        <f t="shared" si="29"/>
        <v>1</v>
      </c>
      <c r="R950" s="8">
        <v>0</v>
      </c>
      <c r="S950" s="9">
        <v>407.91</v>
      </c>
      <c r="T950" s="8">
        <v>1</v>
      </c>
    </row>
    <row r="951" spans="1:20" x14ac:dyDescent="0.35">
      <c r="A951" t="s">
        <v>2120</v>
      </c>
      <c r="B951" t="s">
        <v>2121</v>
      </c>
      <c r="C951" t="s">
        <v>18</v>
      </c>
      <c r="D951" t="s">
        <v>7922</v>
      </c>
      <c r="E951" s="8">
        <v>435</v>
      </c>
      <c r="F951" s="9">
        <v>2222.4899999999998</v>
      </c>
      <c r="G951" s="8">
        <v>52</v>
      </c>
      <c r="H951" s="8">
        <v>160</v>
      </c>
      <c r="I951" s="9">
        <v>2222.4899999999998</v>
      </c>
      <c r="J951" s="10">
        <f t="shared" si="28"/>
        <v>1</v>
      </c>
      <c r="K951" s="8">
        <v>0</v>
      </c>
      <c r="L951" s="9">
        <v>364.99</v>
      </c>
      <c r="M951" s="8">
        <v>2</v>
      </c>
      <c r="N951" s="8">
        <v>46</v>
      </c>
      <c r="O951" s="8">
        <v>160</v>
      </c>
      <c r="P951" s="9">
        <v>2222.4899999999998</v>
      </c>
      <c r="Q951" s="10">
        <f t="shared" si="29"/>
        <v>1</v>
      </c>
      <c r="R951" s="8">
        <v>0</v>
      </c>
      <c r="S951" s="9">
        <v>349.66</v>
      </c>
      <c r="T951" s="8">
        <v>2</v>
      </c>
    </row>
    <row r="952" spans="1:20" x14ac:dyDescent="0.35">
      <c r="A952" t="s">
        <v>2122</v>
      </c>
      <c r="B952" t="s">
        <v>2123</v>
      </c>
      <c r="C952" t="s">
        <v>18</v>
      </c>
      <c r="D952" t="s">
        <v>7920</v>
      </c>
      <c r="E952" s="8">
        <v>3003</v>
      </c>
      <c r="F952" s="9">
        <v>1244.19</v>
      </c>
      <c r="G952" s="8">
        <v>331</v>
      </c>
      <c r="H952" s="8">
        <v>1971</v>
      </c>
      <c r="I952" s="9">
        <v>1244.19</v>
      </c>
      <c r="J952" s="10">
        <f t="shared" si="28"/>
        <v>1</v>
      </c>
      <c r="K952" s="8">
        <v>0</v>
      </c>
      <c r="L952" s="9">
        <v>327.73</v>
      </c>
      <c r="M952" s="8">
        <v>1</v>
      </c>
      <c r="N952" s="8">
        <v>557</v>
      </c>
      <c r="O952" s="8">
        <v>1971</v>
      </c>
      <c r="P952" s="9">
        <v>1244.19</v>
      </c>
      <c r="Q952" s="10">
        <f t="shared" si="29"/>
        <v>1</v>
      </c>
      <c r="R952" s="8">
        <v>0</v>
      </c>
      <c r="S952" s="9">
        <v>384.16</v>
      </c>
      <c r="T952" s="8">
        <v>1</v>
      </c>
    </row>
    <row r="953" spans="1:20" x14ac:dyDescent="0.35">
      <c r="A953" t="s">
        <v>2126</v>
      </c>
      <c r="B953" t="s">
        <v>2127</v>
      </c>
      <c r="C953" t="s">
        <v>18</v>
      </c>
      <c r="D953" t="s">
        <v>7921</v>
      </c>
      <c r="E953" s="8">
        <v>177</v>
      </c>
      <c r="F953" s="9">
        <v>1040.57</v>
      </c>
      <c r="G953" s="8">
        <v>34</v>
      </c>
      <c r="H953" s="8">
        <v>139</v>
      </c>
      <c r="I953" s="9">
        <v>1040.57</v>
      </c>
      <c r="J953" s="10">
        <f t="shared" si="28"/>
        <v>1</v>
      </c>
      <c r="K953" s="8">
        <v>0</v>
      </c>
      <c r="L953" s="9">
        <v>384.78</v>
      </c>
      <c r="M953" s="8">
        <v>1</v>
      </c>
      <c r="N953" s="8">
        <v>40</v>
      </c>
      <c r="O953" s="8">
        <v>139</v>
      </c>
      <c r="P953" s="9">
        <v>1040.57</v>
      </c>
      <c r="Q953" s="10">
        <f t="shared" si="29"/>
        <v>1</v>
      </c>
      <c r="R953" s="8">
        <v>0</v>
      </c>
      <c r="S953" s="9">
        <v>405.94</v>
      </c>
      <c r="T953" s="8">
        <v>1</v>
      </c>
    </row>
    <row r="954" spans="1:20" x14ac:dyDescent="0.35">
      <c r="A954" t="s">
        <v>2128</v>
      </c>
      <c r="B954" t="s">
        <v>2129</v>
      </c>
      <c r="C954" t="s">
        <v>18</v>
      </c>
      <c r="D954" t="s">
        <v>7921</v>
      </c>
      <c r="E954" s="8">
        <v>1169</v>
      </c>
      <c r="F954" s="9">
        <v>2908.36</v>
      </c>
      <c r="G954" s="8">
        <v>83</v>
      </c>
      <c r="H954" s="8">
        <v>328</v>
      </c>
      <c r="I954" s="9">
        <v>2863.58</v>
      </c>
      <c r="J954" s="10">
        <f t="shared" si="28"/>
        <v>0.98460300650538446</v>
      </c>
      <c r="K954" s="8">
        <v>2</v>
      </c>
      <c r="L954" s="9">
        <v>353.41</v>
      </c>
      <c r="M954" s="8">
        <v>3</v>
      </c>
      <c r="N954" s="8">
        <v>93</v>
      </c>
      <c r="O954" s="8">
        <v>328</v>
      </c>
      <c r="P954" s="9">
        <v>2888.45</v>
      </c>
      <c r="Q954" s="10">
        <f t="shared" si="29"/>
        <v>0.99315421749714605</v>
      </c>
      <c r="R954" s="8">
        <v>2</v>
      </c>
      <c r="S954" s="9">
        <v>396.07</v>
      </c>
      <c r="T954" s="8">
        <v>3</v>
      </c>
    </row>
    <row r="955" spans="1:20" x14ac:dyDescent="0.35">
      <c r="A955" t="s">
        <v>2130</v>
      </c>
      <c r="B955" t="s">
        <v>2131</v>
      </c>
      <c r="C955" t="s">
        <v>18</v>
      </c>
      <c r="D955" t="s">
        <v>7920</v>
      </c>
      <c r="E955" s="8">
        <v>3511</v>
      </c>
      <c r="F955" s="9">
        <v>1427.68</v>
      </c>
      <c r="G955" s="8">
        <v>329</v>
      </c>
      <c r="H955" s="8">
        <v>2004</v>
      </c>
      <c r="I955" s="9">
        <v>1427.68</v>
      </c>
      <c r="J955" s="10">
        <f t="shared" si="28"/>
        <v>1</v>
      </c>
      <c r="K955" s="8">
        <v>0</v>
      </c>
      <c r="L955" s="9">
        <v>302.10000000000002</v>
      </c>
      <c r="M955" s="8">
        <v>1</v>
      </c>
      <c r="N955" s="8">
        <v>566</v>
      </c>
      <c r="O955" s="8">
        <v>2004</v>
      </c>
      <c r="P955" s="9">
        <v>1427.68</v>
      </c>
      <c r="Q955" s="10">
        <f t="shared" si="29"/>
        <v>1</v>
      </c>
      <c r="R955" s="8">
        <v>0</v>
      </c>
      <c r="S955" s="9">
        <v>359.92</v>
      </c>
      <c r="T955" s="8">
        <v>1</v>
      </c>
    </row>
    <row r="956" spans="1:20" x14ac:dyDescent="0.35">
      <c r="A956" t="s">
        <v>2132</v>
      </c>
      <c r="B956" t="s">
        <v>2133</v>
      </c>
      <c r="C956" t="s">
        <v>18</v>
      </c>
      <c r="D956" t="s">
        <v>7921</v>
      </c>
      <c r="E956" s="8">
        <v>36</v>
      </c>
      <c r="F956" s="9">
        <v>58.54</v>
      </c>
      <c r="G956" s="8">
        <v>142</v>
      </c>
      <c r="H956" s="8">
        <v>501</v>
      </c>
      <c r="I956" s="9">
        <v>58.54</v>
      </c>
      <c r="J956" s="10">
        <f t="shared" si="28"/>
        <v>1</v>
      </c>
      <c r="K956" s="8">
        <v>0</v>
      </c>
      <c r="L956" s="9">
        <v>549.1</v>
      </c>
      <c r="M956" s="8">
        <v>0</v>
      </c>
      <c r="N956" s="8">
        <v>141</v>
      </c>
      <c r="O956" s="8">
        <v>501</v>
      </c>
      <c r="P956" s="9">
        <v>58.54</v>
      </c>
      <c r="Q956" s="10">
        <f t="shared" si="29"/>
        <v>1</v>
      </c>
      <c r="R956" s="8">
        <v>0</v>
      </c>
      <c r="S956" s="9">
        <v>548.13</v>
      </c>
      <c r="T956" s="8">
        <v>0</v>
      </c>
    </row>
    <row r="957" spans="1:20" x14ac:dyDescent="0.35">
      <c r="A957" t="s">
        <v>2136</v>
      </c>
      <c r="B957" t="s">
        <v>2137</v>
      </c>
      <c r="C957" t="s">
        <v>18</v>
      </c>
      <c r="D957" t="s">
        <v>7922</v>
      </c>
      <c r="E957" s="8">
        <v>4476</v>
      </c>
      <c r="F957" s="9">
        <v>1820.7</v>
      </c>
      <c r="G957" s="8">
        <v>696</v>
      </c>
      <c r="H957" s="8">
        <v>1991</v>
      </c>
      <c r="I957" s="9">
        <v>1820.7</v>
      </c>
      <c r="J957" s="10">
        <f t="shared" si="28"/>
        <v>1</v>
      </c>
      <c r="K957" s="8">
        <v>0</v>
      </c>
      <c r="L957" s="9">
        <v>496.94</v>
      </c>
      <c r="M957" s="8">
        <v>2</v>
      </c>
      <c r="N957" s="8">
        <v>559</v>
      </c>
      <c r="O957" s="8">
        <v>1991</v>
      </c>
      <c r="P957" s="9">
        <v>1771.48</v>
      </c>
      <c r="Q957" s="10">
        <f t="shared" si="29"/>
        <v>0.97296644147855216</v>
      </c>
      <c r="R957" s="8">
        <v>1</v>
      </c>
      <c r="S957" s="9">
        <v>464.12</v>
      </c>
      <c r="T957" s="8">
        <v>2</v>
      </c>
    </row>
    <row r="958" spans="1:20" x14ac:dyDescent="0.35">
      <c r="A958" t="s">
        <v>2138</v>
      </c>
      <c r="B958" t="s">
        <v>2139</v>
      </c>
      <c r="C958" t="s">
        <v>18</v>
      </c>
      <c r="D958" t="s">
        <v>7922</v>
      </c>
      <c r="E958" s="8">
        <v>128</v>
      </c>
      <c r="F958" s="9">
        <v>583.16</v>
      </c>
      <c r="G958" s="8">
        <v>113</v>
      </c>
      <c r="H958" s="8">
        <v>178</v>
      </c>
      <c r="I958" s="9">
        <v>583.16</v>
      </c>
      <c r="J958" s="10">
        <f t="shared" si="28"/>
        <v>1</v>
      </c>
      <c r="K958" s="8">
        <v>0</v>
      </c>
      <c r="L958" s="9">
        <v>576.04</v>
      </c>
      <c r="M958" s="8">
        <v>0</v>
      </c>
      <c r="N958" s="8">
        <v>50</v>
      </c>
      <c r="O958" s="8">
        <v>178</v>
      </c>
      <c r="P958" s="9">
        <v>583.16</v>
      </c>
      <c r="Q958" s="10">
        <f t="shared" si="29"/>
        <v>1</v>
      </c>
      <c r="R958" s="8">
        <v>0</v>
      </c>
      <c r="S958" s="9">
        <v>403.83</v>
      </c>
      <c r="T958" s="8">
        <v>0</v>
      </c>
    </row>
    <row r="959" spans="1:20" x14ac:dyDescent="0.35">
      <c r="A959" t="s">
        <v>2140</v>
      </c>
      <c r="B959" t="s">
        <v>2141</v>
      </c>
      <c r="C959" t="s">
        <v>18</v>
      </c>
      <c r="D959" t="s">
        <v>7922</v>
      </c>
      <c r="E959" s="8">
        <v>149</v>
      </c>
      <c r="F959" s="9">
        <v>366.57</v>
      </c>
      <c r="G959" s="8">
        <v>120</v>
      </c>
      <c r="H959" s="8">
        <v>329</v>
      </c>
      <c r="I959" s="9">
        <v>366.57</v>
      </c>
      <c r="J959" s="10">
        <f t="shared" si="28"/>
        <v>1</v>
      </c>
      <c r="K959" s="8">
        <v>0</v>
      </c>
      <c r="L959" s="9">
        <v>587.96</v>
      </c>
      <c r="M959" s="8">
        <v>0</v>
      </c>
      <c r="N959" s="8">
        <v>93</v>
      </c>
      <c r="O959" s="8">
        <v>329</v>
      </c>
      <c r="P959" s="9">
        <v>366.57</v>
      </c>
      <c r="Q959" s="10">
        <f t="shared" si="29"/>
        <v>1</v>
      </c>
      <c r="R959" s="8">
        <v>0</v>
      </c>
      <c r="S959" s="9">
        <v>546.63</v>
      </c>
      <c r="T959" s="8">
        <v>0</v>
      </c>
    </row>
    <row r="960" spans="1:20" x14ac:dyDescent="0.35">
      <c r="A960" t="s">
        <v>2142</v>
      </c>
      <c r="B960" t="s">
        <v>2143</v>
      </c>
      <c r="C960" t="s">
        <v>18</v>
      </c>
      <c r="D960" t="s">
        <v>7921</v>
      </c>
      <c r="E960" s="8">
        <v>5013</v>
      </c>
      <c r="F960" s="9">
        <v>4594.45</v>
      </c>
      <c r="G960" s="8">
        <v>236</v>
      </c>
      <c r="H960" s="8">
        <v>883</v>
      </c>
      <c r="I960" s="9">
        <v>2907.16</v>
      </c>
      <c r="J960" s="10">
        <f t="shared" si="28"/>
        <v>0.63275473669318416</v>
      </c>
      <c r="K960" s="8">
        <v>5</v>
      </c>
      <c r="L960" s="9">
        <v>458.36</v>
      </c>
      <c r="M960" s="8">
        <v>3</v>
      </c>
      <c r="N960" s="8">
        <v>247</v>
      </c>
      <c r="O960" s="8">
        <v>883</v>
      </c>
      <c r="P960" s="9">
        <v>2917.24</v>
      </c>
      <c r="Q960" s="10">
        <f t="shared" si="29"/>
        <v>0.63494868809106642</v>
      </c>
      <c r="R960" s="8">
        <v>5</v>
      </c>
      <c r="S960" s="9">
        <v>463.27</v>
      </c>
      <c r="T960" s="8">
        <v>3</v>
      </c>
    </row>
    <row r="961" spans="1:20" x14ac:dyDescent="0.35">
      <c r="A961" t="s">
        <v>2144</v>
      </c>
      <c r="B961" t="s">
        <v>2145</v>
      </c>
      <c r="C961" t="s">
        <v>18</v>
      </c>
      <c r="D961" t="s">
        <v>7921</v>
      </c>
      <c r="E961" s="8">
        <v>328</v>
      </c>
      <c r="F961" s="9">
        <v>1749.56</v>
      </c>
      <c r="G961" s="8">
        <v>45</v>
      </c>
      <c r="H961" s="8">
        <v>152</v>
      </c>
      <c r="I961" s="9">
        <v>1749.56</v>
      </c>
      <c r="J961" s="10">
        <f t="shared" si="28"/>
        <v>1</v>
      </c>
      <c r="K961" s="8">
        <v>0</v>
      </c>
      <c r="L961" s="9">
        <v>420.46</v>
      </c>
      <c r="M961" s="8">
        <v>2</v>
      </c>
      <c r="N961" s="8">
        <v>43</v>
      </c>
      <c r="O961" s="8">
        <v>152</v>
      </c>
      <c r="P961" s="9">
        <v>1749.56</v>
      </c>
      <c r="Q961" s="10">
        <f t="shared" si="29"/>
        <v>1</v>
      </c>
      <c r="R961" s="8">
        <v>0</v>
      </c>
      <c r="S961" s="9">
        <v>417.25</v>
      </c>
      <c r="T961" s="8">
        <v>2</v>
      </c>
    </row>
    <row r="962" spans="1:20" x14ac:dyDescent="0.35">
      <c r="A962" t="s">
        <v>2146</v>
      </c>
      <c r="B962" t="s">
        <v>2147</v>
      </c>
      <c r="C962" t="s">
        <v>18</v>
      </c>
      <c r="D962" t="s">
        <v>7921</v>
      </c>
      <c r="E962" s="8">
        <v>509</v>
      </c>
      <c r="F962" s="9">
        <v>658.85</v>
      </c>
      <c r="G962" s="8">
        <v>144</v>
      </c>
      <c r="H962" s="8">
        <v>624</v>
      </c>
      <c r="I962" s="9">
        <v>658.85</v>
      </c>
      <c r="J962" s="10">
        <f t="shared" si="28"/>
        <v>1</v>
      </c>
      <c r="K962" s="8">
        <v>0</v>
      </c>
      <c r="L962" s="9">
        <v>411.38</v>
      </c>
      <c r="M962" s="8">
        <v>0</v>
      </c>
      <c r="N962" s="8">
        <v>175</v>
      </c>
      <c r="O962" s="8">
        <v>624</v>
      </c>
      <c r="P962" s="9">
        <v>658.85</v>
      </c>
      <c r="Q962" s="10">
        <f t="shared" si="29"/>
        <v>1</v>
      </c>
      <c r="R962" s="8">
        <v>0</v>
      </c>
      <c r="S962" s="9">
        <v>435.45</v>
      </c>
      <c r="T962" s="8">
        <v>0</v>
      </c>
    </row>
    <row r="963" spans="1:20" x14ac:dyDescent="0.35">
      <c r="A963" t="s">
        <v>2148</v>
      </c>
      <c r="B963" t="s">
        <v>2149</v>
      </c>
      <c r="C963" t="s">
        <v>18</v>
      </c>
      <c r="D963" t="s">
        <v>7922</v>
      </c>
      <c r="E963" s="8">
        <v>234</v>
      </c>
      <c r="F963" s="9">
        <v>833.39</v>
      </c>
      <c r="G963" s="8">
        <v>93</v>
      </c>
      <c r="H963" s="8">
        <v>227</v>
      </c>
      <c r="I963" s="9">
        <v>833.39</v>
      </c>
      <c r="J963" s="10">
        <f t="shared" si="28"/>
        <v>1</v>
      </c>
      <c r="K963" s="8">
        <v>0</v>
      </c>
      <c r="L963" s="9">
        <v>435.71</v>
      </c>
      <c r="M963" s="8">
        <v>1</v>
      </c>
      <c r="N963" s="8">
        <v>64</v>
      </c>
      <c r="O963" s="8">
        <v>227</v>
      </c>
      <c r="P963" s="9">
        <v>833.39</v>
      </c>
      <c r="Q963" s="10">
        <f t="shared" si="29"/>
        <v>1</v>
      </c>
      <c r="R963" s="8">
        <v>0</v>
      </c>
      <c r="S963" s="9">
        <v>373.74</v>
      </c>
      <c r="T963" s="8">
        <v>1</v>
      </c>
    </row>
    <row r="964" spans="1:20" x14ac:dyDescent="0.35">
      <c r="A964" t="s">
        <v>2150</v>
      </c>
      <c r="B964" t="s">
        <v>2151</v>
      </c>
      <c r="C964" t="s">
        <v>18</v>
      </c>
      <c r="D964" t="s">
        <v>7921</v>
      </c>
      <c r="E964" s="8">
        <v>358</v>
      </c>
      <c r="F964" s="9">
        <v>2770.58</v>
      </c>
      <c r="G964" s="8">
        <v>27</v>
      </c>
      <c r="H964" s="8">
        <v>105</v>
      </c>
      <c r="I964" s="9">
        <v>2190.15</v>
      </c>
      <c r="J964" s="10">
        <f t="shared" si="28"/>
        <v>0.79050234968851296</v>
      </c>
      <c r="K964" s="8">
        <v>2</v>
      </c>
      <c r="L964" s="9">
        <v>354.84</v>
      </c>
      <c r="M964" s="8">
        <v>2</v>
      </c>
      <c r="N964" s="8">
        <v>30</v>
      </c>
      <c r="O964" s="8">
        <v>105</v>
      </c>
      <c r="P964" s="9">
        <v>2205.63</v>
      </c>
      <c r="Q964" s="10">
        <f t="shared" si="29"/>
        <v>0.79608962744262945</v>
      </c>
      <c r="R964" s="8">
        <v>2</v>
      </c>
      <c r="S964" s="9">
        <v>361.8</v>
      </c>
      <c r="T964" s="8">
        <v>2</v>
      </c>
    </row>
    <row r="965" spans="1:20" x14ac:dyDescent="0.35">
      <c r="A965" t="s">
        <v>2152</v>
      </c>
      <c r="B965" t="s">
        <v>2153</v>
      </c>
      <c r="C965" t="s">
        <v>18</v>
      </c>
      <c r="D965" t="s">
        <v>7921</v>
      </c>
      <c r="E965" s="8">
        <v>488</v>
      </c>
      <c r="F965" s="9">
        <v>1449.96</v>
      </c>
      <c r="G965" s="8">
        <v>81</v>
      </c>
      <c r="H965" s="8">
        <v>272</v>
      </c>
      <c r="I965" s="9">
        <v>1449.96</v>
      </c>
      <c r="J965" s="10">
        <f t="shared" ref="J965:J1028" si="30">IF(F965&gt;0,I965/F965,1)</f>
        <v>1</v>
      </c>
      <c r="K965" s="8">
        <v>0</v>
      </c>
      <c r="L965" s="9">
        <v>331.77</v>
      </c>
      <c r="M965" s="8">
        <v>1</v>
      </c>
      <c r="N965" s="8">
        <v>76</v>
      </c>
      <c r="O965" s="8">
        <v>272</v>
      </c>
      <c r="P965" s="9">
        <v>1449.96</v>
      </c>
      <c r="Q965" s="10">
        <f t="shared" ref="Q965:Q1028" si="31">IF(F965&gt;0,P965/F965,1)</f>
        <v>1</v>
      </c>
      <c r="R965" s="8">
        <v>0</v>
      </c>
      <c r="S965" s="9">
        <v>322.86</v>
      </c>
      <c r="T965" s="8">
        <v>1</v>
      </c>
    </row>
    <row r="966" spans="1:20" x14ac:dyDescent="0.35">
      <c r="A966" t="s">
        <v>2154</v>
      </c>
      <c r="B966" t="s">
        <v>2155</v>
      </c>
      <c r="C966" t="s">
        <v>18</v>
      </c>
      <c r="D966" t="s">
        <v>7921</v>
      </c>
      <c r="E966" s="8">
        <v>77</v>
      </c>
      <c r="F966" s="9">
        <v>99.24</v>
      </c>
      <c r="G966" s="8">
        <v>142</v>
      </c>
      <c r="H966" s="8">
        <v>625</v>
      </c>
      <c r="I966" s="9">
        <v>99.24</v>
      </c>
      <c r="J966" s="10">
        <f t="shared" si="30"/>
        <v>1</v>
      </c>
      <c r="K966" s="8">
        <v>0</v>
      </c>
      <c r="L966" s="9">
        <v>493.31</v>
      </c>
      <c r="M966" s="8">
        <v>0</v>
      </c>
      <c r="N966" s="8">
        <v>175</v>
      </c>
      <c r="O966" s="8">
        <v>625</v>
      </c>
      <c r="P966" s="9">
        <v>99.24</v>
      </c>
      <c r="Q966" s="10">
        <f t="shared" si="31"/>
        <v>1</v>
      </c>
      <c r="R966" s="8">
        <v>0</v>
      </c>
      <c r="S966" s="9">
        <v>518.83000000000004</v>
      </c>
      <c r="T966" s="8">
        <v>0</v>
      </c>
    </row>
    <row r="967" spans="1:20" x14ac:dyDescent="0.35">
      <c r="A967" t="s">
        <v>2156</v>
      </c>
      <c r="B967" t="s">
        <v>2157</v>
      </c>
      <c r="C967" t="s">
        <v>18</v>
      </c>
      <c r="D967" t="s">
        <v>7921</v>
      </c>
      <c r="E967" s="8">
        <v>4591</v>
      </c>
      <c r="F967" s="9">
        <v>5861.38</v>
      </c>
      <c r="G967" s="8">
        <v>166</v>
      </c>
      <c r="H967" s="8">
        <v>631</v>
      </c>
      <c r="I967" s="9">
        <v>3367.96</v>
      </c>
      <c r="J967" s="10">
        <f t="shared" si="30"/>
        <v>0.57460188556278557</v>
      </c>
      <c r="K967" s="8">
        <v>6</v>
      </c>
      <c r="L967" s="9">
        <v>364.88</v>
      </c>
      <c r="M967" s="8">
        <v>4</v>
      </c>
      <c r="N967" s="8">
        <v>176</v>
      </c>
      <c r="O967" s="8">
        <v>631</v>
      </c>
      <c r="P967" s="9">
        <v>3380.73</v>
      </c>
      <c r="Q967" s="10">
        <f t="shared" si="31"/>
        <v>0.57678055338503897</v>
      </c>
      <c r="R967" s="8">
        <v>6</v>
      </c>
      <c r="S967" s="9">
        <v>370.79</v>
      </c>
      <c r="T967" s="8">
        <v>4</v>
      </c>
    </row>
    <row r="968" spans="1:20" x14ac:dyDescent="0.35">
      <c r="A968" t="s">
        <v>2158</v>
      </c>
      <c r="B968" t="s">
        <v>2159</v>
      </c>
      <c r="C968" t="s">
        <v>18</v>
      </c>
      <c r="D968" t="s">
        <v>7921</v>
      </c>
      <c r="E968" s="8">
        <v>572</v>
      </c>
      <c r="F968" s="9">
        <v>1622.38</v>
      </c>
      <c r="G968" s="8">
        <v>73</v>
      </c>
      <c r="H968" s="8">
        <v>284</v>
      </c>
      <c r="I968" s="9">
        <v>1622.38</v>
      </c>
      <c r="J968" s="10">
        <f t="shared" si="30"/>
        <v>1</v>
      </c>
      <c r="K968" s="8">
        <v>0</v>
      </c>
      <c r="L968" s="9">
        <v>288.77</v>
      </c>
      <c r="M968" s="8">
        <v>2</v>
      </c>
      <c r="N968" s="8">
        <v>80</v>
      </c>
      <c r="O968" s="8">
        <v>284</v>
      </c>
      <c r="P968" s="9">
        <v>1622.38</v>
      </c>
      <c r="Q968" s="10">
        <f t="shared" si="31"/>
        <v>1</v>
      </c>
      <c r="R968" s="8">
        <v>0</v>
      </c>
      <c r="S968" s="9">
        <v>298.99</v>
      </c>
      <c r="T968" s="8">
        <v>2</v>
      </c>
    </row>
    <row r="969" spans="1:20" x14ac:dyDescent="0.35">
      <c r="A969" t="s">
        <v>2160</v>
      </c>
      <c r="B969" t="s">
        <v>2161</v>
      </c>
      <c r="C969" t="s">
        <v>18</v>
      </c>
      <c r="D969" t="s">
        <v>7922</v>
      </c>
      <c r="E969" s="8">
        <v>232</v>
      </c>
      <c r="F969" s="9">
        <v>1025.4000000000001</v>
      </c>
      <c r="G969" s="8">
        <v>58</v>
      </c>
      <c r="H969" s="8">
        <v>182</v>
      </c>
      <c r="I969" s="9">
        <v>1025.4000000000001</v>
      </c>
      <c r="J969" s="10">
        <f t="shared" si="30"/>
        <v>1</v>
      </c>
      <c r="K969" s="8">
        <v>0</v>
      </c>
      <c r="L969" s="9">
        <v>369.83</v>
      </c>
      <c r="M969" s="8">
        <v>1</v>
      </c>
      <c r="N969" s="8">
        <v>51</v>
      </c>
      <c r="O969" s="8">
        <v>182</v>
      </c>
      <c r="P969" s="9">
        <v>1025.4000000000001</v>
      </c>
      <c r="Q969" s="10">
        <f t="shared" si="31"/>
        <v>1</v>
      </c>
      <c r="R969" s="8">
        <v>0</v>
      </c>
      <c r="S969" s="9">
        <v>351.27</v>
      </c>
      <c r="T969" s="8">
        <v>1</v>
      </c>
    </row>
    <row r="970" spans="1:20" x14ac:dyDescent="0.35">
      <c r="A970" t="s">
        <v>2162</v>
      </c>
      <c r="B970" t="s">
        <v>2163</v>
      </c>
      <c r="C970" t="s">
        <v>18</v>
      </c>
      <c r="D970" t="s">
        <v>7920</v>
      </c>
      <c r="E970" s="8">
        <v>6</v>
      </c>
      <c r="F970" s="9">
        <v>47.7</v>
      </c>
      <c r="G970" s="8">
        <v>21</v>
      </c>
      <c r="H970" s="8">
        <v>102</v>
      </c>
      <c r="I970" s="9">
        <v>47.7</v>
      </c>
      <c r="J970" s="10">
        <f t="shared" si="30"/>
        <v>1</v>
      </c>
      <c r="K970" s="8">
        <v>0</v>
      </c>
      <c r="L970" s="9">
        <v>511.28</v>
      </c>
      <c r="M970" s="8">
        <v>0</v>
      </c>
      <c r="N970" s="8">
        <v>29</v>
      </c>
      <c r="O970" s="8">
        <v>102</v>
      </c>
      <c r="P970" s="9">
        <v>47.7</v>
      </c>
      <c r="Q970" s="10">
        <f t="shared" si="31"/>
        <v>1</v>
      </c>
      <c r="R970" s="8">
        <v>0</v>
      </c>
      <c r="S970" s="9">
        <v>549.44000000000005</v>
      </c>
      <c r="T970" s="8">
        <v>0</v>
      </c>
    </row>
    <row r="971" spans="1:20" x14ac:dyDescent="0.35">
      <c r="A971" t="s">
        <v>2164</v>
      </c>
      <c r="B971" t="s">
        <v>2165</v>
      </c>
      <c r="C971" t="s">
        <v>18</v>
      </c>
      <c r="D971" t="s">
        <v>7921</v>
      </c>
      <c r="E971" s="8">
        <v>124</v>
      </c>
      <c r="F971" s="9">
        <v>874.59</v>
      </c>
      <c r="G971" s="8">
        <v>26</v>
      </c>
      <c r="H971" s="8">
        <v>115</v>
      </c>
      <c r="I971" s="9">
        <v>874.59</v>
      </c>
      <c r="J971" s="10">
        <f t="shared" si="30"/>
        <v>1</v>
      </c>
      <c r="K971" s="8">
        <v>0</v>
      </c>
      <c r="L971" s="9">
        <v>428.74</v>
      </c>
      <c r="M971" s="8">
        <v>1</v>
      </c>
      <c r="N971" s="8">
        <v>32</v>
      </c>
      <c r="O971" s="8">
        <v>115</v>
      </c>
      <c r="P971" s="9">
        <v>874.59</v>
      </c>
      <c r="Q971" s="10">
        <f t="shared" si="31"/>
        <v>1</v>
      </c>
      <c r="R971" s="8">
        <v>0</v>
      </c>
      <c r="S971" s="9">
        <v>458.37</v>
      </c>
      <c r="T971" s="8">
        <v>1</v>
      </c>
    </row>
    <row r="972" spans="1:20" x14ac:dyDescent="0.35">
      <c r="A972" t="s">
        <v>2166</v>
      </c>
      <c r="B972" t="s">
        <v>2167</v>
      </c>
      <c r="C972" t="s">
        <v>18</v>
      </c>
      <c r="D972" t="s">
        <v>7921</v>
      </c>
      <c r="E972" s="8">
        <v>851</v>
      </c>
      <c r="F972" s="9">
        <v>1581.85</v>
      </c>
      <c r="G972" s="8">
        <v>91</v>
      </c>
      <c r="H972" s="8">
        <v>432</v>
      </c>
      <c r="I972" s="9">
        <v>1581.85</v>
      </c>
      <c r="J972" s="10">
        <f t="shared" si="30"/>
        <v>1</v>
      </c>
      <c r="K972" s="8">
        <v>0</v>
      </c>
      <c r="L972" s="9">
        <v>378.22</v>
      </c>
      <c r="M972" s="8">
        <v>2</v>
      </c>
      <c r="N972" s="8">
        <v>120</v>
      </c>
      <c r="O972" s="8">
        <v>432</v>
      </c>
      <c r="P972" s="9">
        <v>1581.85</v>
      </c>
      <c r="Q972" s="10">
        <f t="shared" si="31"/>
        <v>1</v>
      </c>
      <c r="R972" s="8">
        <v>0</v>
      </c>
      <c r="S972" s="9">
        <v>410.57</v>
      </c>
      <c r="T972" s="8">
        <v>2</v>
      </c>
    </row>
    <row r="973" spans="1:20" x14ac:dyDescent="0.35">
      <c r="A973" t="s">
        <v>2168</v>
      </c>
      <c r="B973" t="s">
        <v>2169</v>
      </c>
      <c r="C973" t="s">
        <v>18</v>
      </c>
      <c r="D973" t="s">
        <v>7921</v>
      </c>
      <c r="E973" s="8">
        <v>974</v>
      </c>
      <c r="F973" s="9">
        <v>861.66</v>
      </c>
      <c r="G973" s="8">
        <v>204</v>
      </c>
      <c r="H973" s="8">
        <v>905</v>
      </c>
      <c r="I973" s="9">
        <v>861.66</v>
      </c>
      <c r="J973" s="10">
        <f t="shared" si="30"/>
        <v>1</v>
      </c>
      <c r="K973" s="8">
        <v>0</v>
      </c>
      <c r="L973" s="9">
        <v>283.33999999999997</v>
      </c>
      <c r="M973" s="8">
        <v>1</v>
      </c>
      <c r="N973" s="8">
        <v>251</v>
      </c>
      <c r="O973" s="8">
        <v>905</v>
      </c>
      <c r="P973" s="9">
        <v>861.66</v>
      </c>
      <c r="Q973" s="10">
        <f t="shared" si="31"/>
        <v>1</v>
      </c>
      <c r="R973" s="8">
        <v>0</v>
      </c>
      <c r="S973" s="9">
        <v>308.82</v>
      </c>
      <c r="T973" s="8">
        <v>1</v>
      </c>
    </row>
    <row r="974" spans="1:20" x14ac:dyDescent="0.35">
      <c r="A974" t="s">
        <v>2172</v>
      </c>
      <c r="B974" t="s">
        <v>2173</v>
      </c>
      <c r="C974" t="s">
        <v>18</v>
      </c>
      <c r="D974" t="s">
        <v>7922</v>
      </c>
      <c r="E974" s="8">
        <v>578</v>
      </c>
      <c r="F974" s="9">
        <v>679.05</v>
      </c>
      <c r="G974" s="8">
        <v>380</v>
      </c>
      <c r="H974" s="8">
        <v>681</v>
      </c>
      <c r="I974" s="9">
        <v>679.05</v>
      </c>
      <c r="J974" s="10">
        <f t="shared" si="30"/>
        <v>1</v>
      </c>
      <c r="K974" s="8">
        <v>0</v>
      </c>
      <c r="L974" s="9">
        <v>431.83</v>
      </c>
      <c r="M974" s="8">
        <v>0</v>
      </c>
      <c r="N974" s="8">
        <v>189</v>
      </c>
      <c r="O974" s="8">
        <v>681</v>
      </c>
      <c r="P974" s="9">
        <v>679.05</v>
      </c>
      <c r="Q974" s="10">
        <f t="shared" si="31"/>
        <v>1</v>
      </c>
      <c r="R974" s="8">
        <v>0</v>
      </c>
      <c r="S974" s="9">
        <v>297.19</v>
      </c>
      <c r="T974" s="8">
        <v>0</v>
      </c>
    </row>
    <row r="975" spans="1:20" x14ac:dyDescent="0.35">
      <c r="A975" t="s">
        <v>2176</v>
      </c>
      <c r="B975" t="s">
        <v>2177</v>
      </c>
      <c r="C975" t="s">
        <v>18</v>
      </c>
      <c r="D975" t="s">
        <v>7922</v>
      </c>
      <c r="E975" s="8">
        <v>36</v>
      </c>
      <c r="F975" s="9">
        <v>169.82</v>
      </c>
      <c r="G975" s="8">
        <v>64</v>
      </c>
      <c r="H975" s="8">
        <v>170</v>
      </c>
      <c r="I975" s="9">
        <v>169.82</v>
      </c>
      <c r="J975" s="10">
        <f t="shared" si="30"/>
        <v>1</v>
      </c>
      <c r="K975" s="8">
        <v>0</v>
      </c>
      <c r="L975" s="9">
        <v>589.07000000000005</v>
      </c>
      <c r="M975" s="8">
        <v>0</v>
      </c>
      <c r="N975" s="8">
        <v>47</v>
      </c>
      <c r="O975" s="8">
        <v>170</v>
      </c>
      <c r="P975" s="9">
        <v>169.82</v>
      </c>
      <c r="Q975" s="10">
        <f t="shared" si="31"/>
        <v>1</v>
      </c>
      <c r="R975" s="8">
        <v>0</v>
      </c>
      <c r="S975" s="9">
        <v>543.79</v>
      </c>
      <c r="T975" s="8">
        <v>0</v>
      </c>
    </row>
    <row r="976" spans="1:20" x14ac:dyDescent="0.35">
      <c r="A976" t="s">
        <v>2178</v>
      </c>
      <c r="B976" t="s">
        <v>2179</v>
      </c>
      <c r="C976" t="s">
        <v>18</v>
      </c>
      <c r="D976" t="s">
        <v>7921</v>
      </c>
      <c r="E976" s="8">
        <v>1125</v>
      </c>
      <c r="F976" s="9">
        <v>982.51</v>
      </c>
      <c r="G976" s="8">
        <v>248</v>
      </c>
      <c r="H976" s="8">
        <v>914</v>
      </c>
      <c r="I976" s="9">
        <v>982.51</v>
      </c>
      <c r="J976" s="10">
        <f t="shared" si="30"/>
        <v>1</v>
      </c>
      <c r="K976" s="8">
        <v>0</v>
      </c>
      <c r="L976" s="9">
        <v>369.17</v>
      </c>
      <c r="M976" s="8">
        <v>1</v>
      </c>
      <c r="N976" s="8">
        <v>253</v>
      </c>
      <c r="O976" s="8">
        <v>914</v>
      </c>
      <c r="P976" s="9">
        <v>982.51</v>
      </c>
      <c r="Q976" s="10">
        <f t="shared" si="31"/>
        <v>1</v>
      </c>
      <c r="R976" s="8">
        <v>0</v>
      </c>
      <c r="S976" s="9">
        <v>371.79</v>
      </c>
      <c r="T976" s="8">
        <v>1</v>
      </c>
    </row>
    <row r="977" spans="1:20" x14ac:dyDescent="0.35">
      <c r="A977" t="s">
        <v>2180</v>
      </c>
      <c r="B977" t="s">
        <v>2181</v>
      </c>
      <c r="C977" t="s">
        <v>18</v>
      </c>
      <c r="D977" t="s">
        <v>7920</v>
      </c>
      <c r="E977" s="8">
        <v>893</v>
      </c>
      <c r="F977" s="9">
        <v>1545.78</v>
      </c>
      <c r="G977" s="8">
        <v>87</v>
      </c>
      <c r="H977" s="8">
        <v>461</v>
      </c>
      <c r="I977" s="9">
        <v>1545.78</v>
      </c>
      <c r="J977" s="10">
        <f t="shared" si="30"/>
        <v>1</v>
      </c>
      <c r="K977" s="8">
        <v>0</v>
      </c>
      <c r="L977" s="9">
        <v>294.79000000000002</v>
      </c>
      <c r="M977" s="8">
        <v>2</v>
      </c>
      <c r="N977" s="8">
        <v>128</v>
      </c>
      <c r="O977" s="8">
        <v>461</v>
      </c>
      <c r="P977" s="9">
        <v>1545.78</v>
      </c>
      <c r="Q977" s="10">
        <f t="shared" si="31"/>
        <v>1</v>
      </c>
      <c r="R977" s="8">
        <v>0</v>
      </c>
      <c r="S977" s="9">
        <v>337.37</v>
      </c>
      <c r="T977" s="8">
        <v>2</v>
      </c>
    </row>
    <row r="978" spans="1:20" x14ac:dyDescent="0.35">
      <c r="A978" t="s">
        <v>2182</v>
      </c>
      <c r="B978" t="s">
        <v>2183</v>
      </c>
      <c r="C978" t="s">
        <v>18</v>
      </c>
      <c r="D978" t="s">
        <v>7921</v>
      </c>
      <c r="E978" s="8">
        <v>1475</v>
      </c>
      <c r="F978" s="9">
        <v>579.58000000000004</v>
      </c>
      <c r="G978" s="8">
        <v>479</v>
      </c>
      <c r="H978" s="8">
        <v>2027</v>
      </c>
      <c r="I978" s="9">
        <v>579.58000000000004</v>
      </c>
      <c r="J978" s="10">
        <f t="shared" si="30"/>
        <v>1</v>
      </c>
      <c r="K978" s="8">
        <v>0</v>
      </c>
      <c r="L978" s="9">
        <v>383.57</v>
      </c>
      <c r="M978" s="8">
        <v>0</v>
      </c>
      <c r="N978" s="8">
        <v>559</v>
      </c>
      <c r="O978" s="8">
        <v>2027</v>
      </c>
      <c r="P978" s="9">
        <v>579.58000000000004</v>
      </c>
      <c r="Q978" s="10">
        <f t="shared" si="31"/>
        <v>1</v>
      </c>
      <c r="R978" s="8">
        <v>0</v>
      </c>
      <c r="S978" s="9">
        <v>402.43</v>
      </c>
      <c r="T978" s="8">
        <v>0</v>
      </c>
    </row>
    <row r="979" spans="1:20" x14ac:dyDescent="0.35">
      <c r="A979" t="s">
        <v>2184</v>
      </c>
      <c r="B979" t="s">
        <v>2185</v>
      </c>
      <c r="C979" t="s">
        <v>18</v>
      </c>
      <c r="D979" t="s">
        <v>7922</v>
      </c>
      <c r="E979" s="8">
        <v>581</v>
      </c>
      <c r="F979" s="9">
        <v>3141.65</v>
      </c>
      <c r="G979" s="8">
        <v>48</v>
      </c>
      <c r="H979" s="8">
        <v>147</v>
      </c>
      <c r="I979" s="9">
        <v>2541.44</v>
      </c>
      <c r="J979" s="10">
        <f t="shared" si="30"/>
        <v>0.80895071061384938</v>
      </c>
      <c r="K979" s="8">
        <v>2</v>
      </c>
      <c r="L979" s="9">
        <v>352.35</v>
      </c>
      <c r="M979" s="8">
        <v>3</v>
      </c>
      <c r="N979" s="8">
        <v>41</v>
      </c>
      <c r="O979" s="8">
        <v>147</v>
      </c>
      <c r="P979" s="9">
        <v>2498.1799999999998</v>
      </c>
      <c r="Q979" s="10">
        <f t="shared" si="31"/>
        <v>0.79518087629112089</v>
      </c>
      <c r="R979" s="8">
        <v>2</v>
      </c>
      <c r="S979" s="9">
        <v>352.35</v>
      </c>
      <c r="T979" s="8">
        <v>3</v>
      </c>
    </row>
    <row r="980" spans="1:20" x14ac:dyDescent="0.35">
      <c r="A980" t="s">
        <v>2186</v>
      </c>
      <c r="B980" t="s">
        <v>2187</v>
      </c>
      <c r="C980" t="s">
        <v>18</v>
      </c>
      <c r="D980" t="s">
        <v>7921</v>
      </c>
      <c r="E980" s="8">
        <v>249</v>
      </c>
      <c r="F980" s="9">
        <v>1371.97</v>
      </c>
      <c r="G980" s="8">
        <v>32</v>
      </c>
      <c r="H980" s="8">
        <v>145</v>
      </c>
      <c r="I980" s="9">
        <v>1371.97</v>
      </c>
      <c r="J980" s="10">
        <f t="shared" si="30"/>
        <v>1</v>
      </c>
      <c r="K980" s="8">
        <v>0</v>
      </c>
      <c r="L980" s="9">
        <v>324.05</v>
      </c>
      <c r="M980" s="8">
        <v>1</v>
      </c>
      <c r="N980" s="8">
        <v>40</v>
      </c>
      <c r="O980" s="8">
        <v>145</v>
      </c>
      <c r="P980" s="9">
        <v>1371.97</v>
      </c>
      <c r="Q980" s="10">
        <f t="shared" si="31"/>
        <v>1</v>
      </c>
      <c r="R980" s="8">
        <v>0</v>
      </c>
      <c r="S980" s="9">
        <v>350.5</v>
      </c>
      <c r="T980" s="8">
        <v>1</v>
      </c>
    </row>
    <row r="981" spans="1:20" x14ac:dyDescent="0.35">
      <c r="A981" t="s">
        <v>2188</v>
      </c>
      <c r="B981" t="s">
        <v>2189</v>
      </c>
      <c r="C981" t="s">
        <v>18</v>
      </c>
      <c r="D981" t="s">
        <v>7921</v>
      </c>
      <c r="E981" s="8">
        <v>1014</v>
      </c>
      <c r="F981" s="9">
        <v>1268.99</v>
      </c>
      <c r="G981" s="8">
        <v>132</v>
      </c>
      <c r="H981" s="8">
        <v>634</v>
      </c>
      <c r="I981" s="9">
        <v>1268.99</v>
      </c>
      <c r="J981" s="10">
        <f t="shared" si="30"/>
        <v>1</v>
      </c>
      <c r="K981" s="8">
        <v>0</v>
      </c>
      <c r="L981" s="9">
        <v>333.83</v>
      </c>
      <c r="M981" s="8">
        <v>1</v>
      </c>
      <c r="N981" s="8">
        <v>174</v>
      </c>
      <c r="O981" s="8">
        <v>634</v>
      </c>
      <c r="P981" s="9">
        <v>1268.99</v>
      </c>
      <c r="Q981" s="10">
        <f t="shared" si="31"/>
        <v>1</v>
      </c>
      <c r="R981" s="8">
        <v>0</v>
      </c>
      <c r="S981" s="9">
        <v>365.37</v>
      </c>
      <c r="T981" s="8">
        <v>1</v>
      </c>
    </row>
    <row r="982" spans="1:20" x14ac:dyDescent="0.35">
      <c r="A982" t="s">
        <v>2190</v>
      </c>
      <c r="B982" t="s">
        <v>2191</v>
      </c>
      <c r="C982" t="s">
        <v>18</v>
      </c>
      <c r="D982" t="s">
        <v>7921</v>
      </c>
      <c r="E982" s="8">
        <v>59</v>
      </c>
      <c r="F982" s="9">
        <v>658.46</v>
      </c>
      <c r="G982" s="8">
        <v>21</v>
      </c>
      <c r="H982" s="8">
        <v>72</v>
      </c>
      <c r="I982" s="9">
        <v>658.46</v>
      </c>
      <c r="J982" s="10">
        <f t="shared" si="30"/>
        <v>1</v>
      </c>
      <c r="K982" s="8">
        <v>0</v>
      </c>
      <c r="L982" s="9">
        <v>285.70999999999998</v>
      </c>
      <c r="M982" s="8">
        <v>0</v>
      </c>
      <c r="N982" s="8">
        <v>20</v>
      </c>
      <c r="O982" s="8">
        <v>72</v>
      </c>
      <c r="P982" s="9">
        <v>658.46</v>
      </c>
      <c r="Q982" s="10">
        <f t="shared" si="31"/>
        <v>1</v>
      </c>
      <c r="R982" s="8">
        <v>0</v>
      </c>
      <c r="S982" s="9">
        <v>279.01</v>
      </c>
      <c r="T982" s="8">
        <v>0</v>
      </c>
    </row>
    <row r="983" spans="1:20" x14ac:dyDescent="0.35">
      <c r="A983" t="s">
        <v>2192</v>
      </c>
      <c r="B983" t="s">
        <v>2193</v>
      </c>
      <c r="C983" t="s">
        <v>18</v>
      </c>
      <c r="D983" t="s">
        <v>7920</v>
      </c>
      <c r="E983" s="8">
        <v>2159</v>
      </c>
      <c r="F983" s="9">
        <v>906.2</v>
      </c>
      <c r="G983" s="8">
        <v>353</v>
      </c>
      <c r="H983" s="8">
        <v>1889</v>
      </c>
      <c r="I983" s="9">
        <v>906.2</v>
      </c>
      <c r="J983" s="10">
        <f t="shared" si="30"/>
        <v>1</v>
      </c>
      <c r="K983" s="8">
        <v>0</v>
      </c>
      <c r="L983" s="9">
        <v>341.05</v>
      </c>
      <c r="M983" s="8">
        <v>1</v>
      </c>
      <c r="N983" s="8">
        <v>518</v>
      </c>
      <c r="O983" s="8">
        <v>1889</v>
      </c>
      <c r="P983" s="9">
        <v>906.2</v>
      </c>
      <c r="Q983" s="10">
        <f t="shared" si="31"/>
        <v>1</v>
      </c>
      <c r="R983" s="8">
        <v>0</v>
      </c>
      <c r="S983" s="9">
        <v>382.85</v>
      </c>
      <c r="T983" s="8">
        <v>1</v>
      </c>
    </row>
    <row r="984" spans="1:20" x14ac:dyDescent="0.35">
      <c r="A984" t="s">
        <v>2194</v>
      </c>
      <c r="B984" t="s">
        <v>2195</v>
      </c>
      <c r="C984" t="s">
        <v>18</v>
      </c>
      <c r="D984" t="s">
        <v>7921</v>
      </c>
      <c r="E984" s="8">
        <v>492</v>
      </c>
      <c r="F984" s="9">
        <v>868.1</v>
      </c>
      <c r="G984" s="8">
        <v>123</v>
      </c>
      <c r="H984" s="8">
        <v>449</v>
      </c>
      <c r="I984" s="9">
        <v>868.1</v>
      </c>
      <c r="J984" s="10">
        <f t="shared" si="30"/>
        <v>1</v>
      </c>
      <c r="K984" s="8">
        <v>0</v>
      </c>
      <c r="L984" s="9">
        <v>404.76</v>
      </c>
      <c r="M984" s="8">
        <v>1</v>
      </c>
      <c r="N984" s="8">
        <v>123</v>
      </c>
      <c r="O984" s="8">
        <v>449</v>
      </c>
      <c r="P984" s="9">
        <v>868.1</v>
      </c>
      <c r="Q984" s="10">
        <f t="shared" si="31"/>
        <v>1</v>
      </c>
      <c r="R984" s="8">
        <v>0</v>
      </c>
      <c r="S984" s="9">
        <v>404.76</v>
      </c>
      <c r="T984" s="8">
        <v>1</v>
      </c>
    </row>
    <row r="985" spans="1:20" x14ac:dyDescent="0.35">
      <c r="A985" t="s">
        <v>2196</v>
      </c>
      <c r="B985" t="s">
        <v>2197</v>
      </c>
      <c r="C985" t="s">
        <v>18</v>
      </c>
      <c r="D985" t="s">
        <v>7921</v>
      </c>
      <c r="E985" s="8">
        <v>323</v>
      </c>
      <c r="F985" s="9">
        <v>559.96</v>
      </c>
      <c r="G985" s="8">
        <v>138</v>
      </c>
      <c r="H985" s="8">
        <v>457</v>
      </c>
      <c r="I985" s="9">
        <v>559.96</v>
      </c>
      <c r="J985" s="10">
        <f t="shared" si="30"/>
        <v>1</v>
      </c>
      <c r="K985" s="8">
        <v>0</v>
      </c>
      <c r="L985" s="9">
        <v>283.10000000000002</v>
      </c>
      <c r="M985" s="8">
        <v>0</v>
      </c>
      <c r="N985" s="8">
        <v>126</v>
      </c>
      <c r="O985" s="8">
        <v>457</v>
      </c>
      <c r="P985" s="9">
        <v>559.96</v>
      </c>
      <c r="Q985" s="10">
        <f t="shared" si="31"/>
        <v>1</v>
      </c>
      <c r="R985" s="8">
        <v>0</v>
      </c>
      <c r="S985" s="9">
        <v>270.62</v>
      </c>
      <c r="T985" s="8">
        <v>0</v>
      </c>
    </row>
    <row r="986" spans="1:20" x14ac:dyDescent="0.35">
      <c r="A986" t="s">
        <v>2198</v>
      </c>
      <c r="B986" t="s">
        <v>2199</v>
      </c>
      <c r="C986" t="s">
        <v>18</v>
      </c>
      <c r="D986" t="s">
        <v>7922</v>
      </c>
      <c r="E986" s="8">
        <v>2618</v>
      </c>
      <c r="F986" s="9">
        <v>1990.25</v>
      </c>
      <c r="G986" s="8">
        <v>323</v>
      </c>
      <c r="H986" s="8">
        <v>1041</v>
      </c>
      <c r="I986" s="9">
        <v>1990.25</v>
      </c>
      <c r="J986" s="10">
        <f t="shared" si="30"/>
        <v>1</v>
      </c>
      <c r="K986" s="8">
        <v>0</v>
      </c>
      <c r="L986" s="9">
        <v>367.2</v>
      </c>
      <c r="M986" s="8">
        <v>2</v>
      </c>
      <c r="N986" s="8">
        <v>285</v>
      </c>
      <c r="O986" s="8">
        <v>1041</v>
      </c>
      <c r="P986" s="9">
        <v>1990.25</v>
      </c>
      <c r="Q986" s="10">
        <f t="shared" si="31"/>
        <v>1</v>
      </c>
      <c r="R986" s="8">
        <v>0</v>
      </c>
      <c r="S986" s="9">
        <v>349.87</v>
      </c>
      <c r="T986" s="8">
        <v>2</v>
      </c>
    </row>
    <row r="987" spans="1:20" x14ac:dyDescent="0.35">
      <c r="A987" t="s">
        <v>2200</v>
      </c>
      <c r="B987" t="s">
        <v>2201</v>
      </c>
      <c r="C987" t="s">
        <v>18</v>
      </c>
      <c r="D987" t="s">
        <v>7921</v>
      </c>
      <c r="E987" s="8">
        <v>1920</v>
      </c>
      <c r="F987" s="9">
        <v>1035.4100000000001</v>
      </c>
      <c r="G987" s="8">
        <v>298</v>
      </c>
      <c r="H987" s="8">
        <v>1463</v>
      </c>
      <c r="I987" s="9">
        <v>1035.4100000000001</v>
      </c>
      <c r="J987" s="10">
        <f t="shared" si="30"/>
        <v>1</v>
      </c>
      <c r="K987" s="8">
        <v>0</v>
      </c>
      <c r="L987" s="9">
        <v>344.17</v>
      </c>
      <c r="M987" s="8">
        <v>1</v>
      </c>
      <c r="N987" s="8">
        <v>400</v>
      </c>
      <c r="O987" s="8">
        <v>1463</v>
      </c>
      <c r="P987" s="9">
        <v>1035.4100000000001</v>
      </c>
      <c r="Q987" s="10">
        <f t="shared" si="31"/>
        <v>1</v>
      </c>
      <c r="R987" s="8">
        <v>0</v>
      </c>
      <c r="S987" s="9">
        <v>377.17</v>
      </c>
      <c r="T987" s="8">
        <v>1</v>
      </c>
    </row>
    <row r="988" spans="1:20" x14ac:dyDescent="0.35">
      <c r="A988" t="s">
        <v>2202</v>
      </c>
      <c r="B988" t="s">
        <v>2203</v>
      </c>
      <c r="C988" t="s">
        <v>18</v>
      </c>
      <c r="D988" t="s">
        <v>7921</v>
      </c>
      <c r="E988" s="8">
        <v>43</v>
      </c>
      <c r="F988" s="9">
        <v>31.49</v>
      </c>
      <c r="G988" s="8">
        <v>241</v>
      </c>
      <c r="H988" s="8">
        <v>1077</v>
      </c>
      <c r="I988" s="9">
        <v>31.49</v>
      </c>
      <c r="J988" s="10">
        <f t="shared" si="30"/>
        <v>1</v>
      </c>
      <c r="K988" s="8">
        <v>0</v>
      </c>
      <c r="L988" s="9">
        <v>523.51</v>
      </c>
      <c r="M988" s="8">
        <v>0</v>
      </c>
      <c r="N988" s="8">
        <v>294</v>
      </c>
      <c r="O988" s="8">
        <v>1077</v>
      </c>
      <c r="P988" s="9">
        <v>31.49</v>
      </c>
      <c r="Q988" s="10">
        <f t="shared" si="31"/>
        <v>1</v>
      </c>
      <c r="R988" s="8">
        <v>0</v>
      </c>
      <c r="S988" s="9">
        <v>546.79999999999995</v>
      </c>
      <c r="T988" s="8">
        <v>0</v>
      </c>
    </row>
    <row r="989" spans="1:20" x14ac:dyDescent="0.35">
      <c r="A989" t="s">
        <v>2204</v>
      </c>
      <c r="B989" t="s">
        <v>2205</v>
      </c>
      <c r="C989" t="s">
        <v>18</v>
      </c>
      <c r="D989" t="s">
        <v>7921</v>
      </c>
      <c r="E989" s="8">
        <v>920</v>
      </c>
      <c r="F989" s="9">
        <v>504.74</v>
      </c>
      <c r="G989" s="8">
        <v>328</v>
      </c>
      <c r="H989" s="8">
        <v>1437</v>
      </c>
      <c r="I989" s="9">
        <v>504.74</v>
      </c>
      <c r="J989" s="10">
        <f t="shared" si="30"/>
        <v>1</v>
      </c>
      <c r="K989" s="8">
        <v>0</v>
      </c>
      <c r="L989" s="9">
        <v>378.13</v>
      </c>
      <c r="M989" s="8">
        <v>0</v>
      </c>
      <c r="N989" s="8">
        <v>392</v>
      </c>
      <c r="O989" s="8">
        <v>1437</v>
      </c>
      <c r="P989" s="9">
        <v>504.74</v>
      </c>
      <c r="Q989" s="10">
        <f t="shared" si="31"/>
        <v>1</v>
      </c>
      <c r="R989" s="8">
        <v>0</v>
      </c>
      <c r="S989" s="9">
        <v>399.53</v>
      </c>
      <c r="T989" s="8">
        <v>0</v>
      </c>
    </row>
    <row r="990" spans="1:20" x14ac:dyDescent="0.35">
      <c r="A990" t="s">
        <v>2206</v>
      </c>
      <c r="B990" t="s">
        <v>2207</v>
      </c>
      <c r="C990" t="s">
        <v>18</v>
      </c>
      <c r="D990" t="s">
        <v>7920</v>
      </c>
      <c r="E990" s="8">
        <v>789</v>
      </c>
      <c r="F990" s="9">
        <v>1433.87</v>
      </c>
      <c r="G990" s="8">
        <v>84</v>
      </c>
      <c r="H990" s="8">
        <v>434</v>
      </c>
      <c r="I990" s="9">
        <v>1433.87</v>
      </c>
      <c r="J990" s="10">
        <f t="shared" si="30"/>
        <v>1</v>
      </c>
      <c r="K990" s="8">
        <v>0</v>
      </c>
      <c r="L990" s="9">
        <v>348.18</v>
      </c>
      <c r="M990" s="8">
        <v>1</v>
      </c>
      <c r="N990" s="8">
        <v>119</v>
      </c>
      <c r="O990" s="8">
        <v>434</v>
      </c>
      <c r="P990" s="9">
        <v>1433.87</v>
      </c>
      <c r="Q990" s="10">
        <f t="shared" si="31"/>
        <v>1</v>
      </c>
      <c r="R990" s="8">
        <v>0</v>
      </c>
      <c r="S990" s="9">
        <v>386.34</v>
      </c>
      <c r="T990" s="8">
        <v>1</v>
      </c>
    </row>
    <row r="991" spans="1:20" x14ac:dyDescent="0.35">
      <c r="A991" t="s">
        <v>2210</v>
      </c>
      <c r="B991" t="s">
        <v>2211</v>
      </c>
      <c r="C991" t="s">
        <v>18</v>
      </c>
      <c r="D991" t="s">
        <v>7921</v>
      </c>
      <c r="E991" s="8">
        <v>178</v>
      </c>
      <c r="F991" s="9">
        <v>432.17</v>
      </c>
      <c r="G991" s="8">
        <v>86</v>
      </c>
      <c r="H991" s="8">
        <v>324</v>
      </c>
      <c r="I991" s="9">
        <v>432.17</v>
      </c>
      <c r="J991" s="10">
        <f t="shared" si="30"/>
        <v>1</v>
      </c>
      <c r="K991" s="8">
        <v>0</v>
      </c>
      <c r="L991" s="9">
        <v>481.58</v>
      </c>
      <c r="M991" s="8">
        <v>0</v>
      </c>
      <c r="N991" s="8">
        <v>89</v>
      </c>
      <c r="O991" s="8">
        <v>324</v>
      </c>
      <c r="P991" s="9">
        <v>432.17</v>
      </c>
      <c r="Q991" s="10">
        <f t="shared" si="31"/>
        <v>1</v>
      </c>
      <c r="R991" s="8">
        <v>0</v>
      </c>
      <c r="S991" s="9">
        <v>484.49</v>
      </c>
      <c r="T991" s="8">
        <v>0</v>
      </c>
    </row>
    <row r="992" spans="1:20" x14ac:dyDescent="0.35">
      <c r="A992" t="s">
        <v>2212</v>
      </c>
      <c r="B992" t="s">
        <v>2213</v>
      </c>
      <c r="C992" t="s">
        <v>18</v>
      </c>
      <c r="D992" t="s">
        <v>7922</v>
      </c>
      <c r="E992" s="8">
        <v>669</v>
      </c>
      <c r="F992" s="9">
        <v>2037.53</v>
      </c>
      <c r="G992" s="8">
        <v>79</v>
      </c>
      <c r="H992" s="8">
        <v>259</v>
      </c>
      <c r="I992" s="9">
        <v>2037.53</v>
      </c>
      <c r="J992" s="10">
        <f t="shared" si="30"/>
        <v>1</v>
      </c>
      <c r="K992" s="8">
        <v>0</v>
      </c>
      <c r="L992" s="9">
        <v>399.43</v>
      </c>
      <c r="M992" s="8">
        <v>2</v>
      </c>
      <c r="N992" s="8">
        <v>71</v>
      </c>
      <c r="O992" s="8">
        <v>259</v>
      </c>
      <c r="P992" s="9">
        <v>2037.53</v>
      </c>
      <c r="Q992" s="10">
        <f t="shared" si="31"/>
        <v>1</v>
      </c>
      <c r="R992" s="8">
        <v>0</v>
      </c>
      <c r="S992" s="9">
        <v>382.99</v>
      </c>
      <c r="T992" s="8">
        <v>2</v>
      </c>
    </row>
    <row r="993" spans="1:20" x14ac:dyDescent="0.35">
      <c r="A993" t="s">
        <v>2214</v>
      </c>
      <c r="B993" t="s">
        <v>2215</v>
      </c>
      <c r="C993" t="s">
        <v>18</v>
      </c>
      <c r="D993" t="s">
        <v>7921</v>
      </c>
      <c r="E993" s="8">
        <v>615</v>
      </c>
      <c r="F993" s="9">
        <v>878.56</v>
      </c>
      <c r="G993" s="8">
        <v>122</v>
      </c>
      <c r="H993" s="8">
        <v>551</v>
      </c>
      <c r="I993" s="9">
        <v>878.56</v>
      </c>
      <c r="J993" s="10">
        <f t="shared" si="30"/>
        <v>1</v>
      </c>
      <c r="K993" s="8">
        <v>0</v>
      </c>
      <c r="L993" s="9">
        <v>393.03</v>
      </c>
      <c r="M993" s="8">
        <v>1</v>
      </c>
      <c r="N993" s="8">
        <v>150</v>
      </c>
      <c r="O993" s="8">
        <v>551</v>
      </c>
      <c r="P993" s="9">
        <v>878.56</v>
      </c>
      <c r="Q993" s="10">
        <f t="shared" si="31"/>
        <v>1</v>
      </c>
      <c r="R993" s="8">
        <v>0</v>
      </c>
      <c r="S993" s="9">
        <v>417.03</v>
      </c>
      <c r="T993" s="8">
        <v>1</v>
      </c>
    </row>
    <row r="994" spans="1:20" x14ac:dyDescent="0.35">
      <c r="A994" t="s">
        <v>2218</v>
      </c>
      <c r="B994" t="s">
        <v>2219</v>
      </c>
      <c r="C994" t="s">
        <v>18</v>
      </c>
      <c r="D994" t="s">
        <v>7922</v>
      </c>
      <c r="E994" s="8">
        <v>4</v>
      </c>
      <c r="F994" s="9">
        <v>16.010000000000002</v>
      </c>
      <c r="G994" s="8">
        <v>90</v>
      </c>
      <c r="H994" s="8">
        <v>197</v>
      </c>
      <c r="I994" s="9">
        <v>16.010000000000002</v>
      </c>
      <c r="J994" s="10">
        <f t="shared" si="30"/>
        <v>1</v>
      </c>
      <c r="K994" s="8">
        <v>0</v>
      </c>
      <c r="L994" s="9">
        <v>638.78</v>
      </c>
      <c r="M994" s="8">
        <v>0</v>
      </c>
      <c r="N994" s="8">
        <v>54</v>
      </c>
      <c r="O994" s="8">
        <v>197</v>
      </c>
      <c r="P994" s="9">
        <v>16.010000000000002</v>
      </c>
      <c r="Q994" s="10">
        <f t="shared" si="31"/>
        <v>1</v>
      </c>
      <c r="R994" s="8">
        <v>0</v>
      </c>
      <c r="S994" s="9">
        <v>552.33000000000004</v>
      </c>
      <c r="T994" s="8">
        <v>0</v>
      </c>
    </row>
    <row r="995" spans="1:20" x14ac:dyDescent="0.35">
      <c r="A995" t="s">
        <v>2222</v>
      </c>
      <c r="B995" t="s">
        <v>2223</v>
      </c>
      <c r="C995" t="s">
        <v>18</v>
      </c>
      <c r="D995" t="s">
        <v>7921</v>
      </c>
      <c r="E995" s="8">
        <v>445</v>
      </c>
      <c r="F995" s="9">
        <v>737.84</v>
      </c>
      <c r="G995" s="8">
        <v>117</v>
      </c>
      <c r="H995" s="8">
        <v>474</v>
      </c>
      <c r="I995" s="9">
        <v>737.84</v>
      </c>
      <c r="J995" s="10">
        <f t="shared" si="30"/>
        <v>1</v>
      </c>
      <c r="K995" s="8">
        <v>0</v>
      </c>
      <c r="L995" s="9">
        <v>310.77999999999997</v>
      </c>
      <c r="M995" s="8">
        <v>1</v>
      </c>
      <c r="N995" s="8">
        <v>129</v>
      </c>
      <c r="O995" s="8">
        <v>474</v>
      </c>
      <c r="P995" s="9">
        <v>737.84</v>
      </c>
      <c r="Q995" s="10">
        <f t="shared" si="31"/>
        <v>1</v>
      </c>
      <c r="R995" s="8">
        <v>0</v>
      </c>
      <c r="S995" s="9">
        <v>322.72000000000003</v>
      </c>
      <c r="T995" s="8">
        <v>1</v>
      </c>
    </row>
    <row r="996" spans="1:20" x14ac:dyDescent="0.35">
      <c r="A996" t="s">
        <v>2224</v>
      </c>
      <c r="B996" t="s">
        <v>2225</v>
      </c>
      <c r="C996" t="s">
        <v>18</v>
      </c>
      <c r="D996" t="s">
        <v>7921</v>
      </c>
      <c r="E996" s="8">
        <v>352</v>
      </c>
      <c r="F996" s="9">
        <v>1513.14</v>
      </c>
      <c r="G996" s="8">
        <v>53</v>
      </c>
      <c r="H996" s="8">
        <v>183</v>
      </c>
      <c r="I996" s="9">
        <v>1513.14</v>
      </c>
      <c r="J996" s="10">
        <f t="shared" si="30"/>
        <v>1</v>
      </c>
      <c r="K996" s="8">
        <v>0</v>
      </c>
      <c r="L996" s="9">
        <v>340.89</v>
      </c>
      <c r="M996" s="8">
        <v>2</v>
      </c>
      <c r="N996" s="8">
        <v>50</v>
      </c>
      <c r="O996" s="8">
        <v>183</v>
      </c>
      <c r="P996" s="9">
        <v>1513.14</v>
      </c>
      <c r="Q996" s="10">
        <f t="shared" si="31"/>
        <v>1</v>
      </c>
      <c r="R996" s="8">
        <v>0</v>
      </c>
      <c r="S996" s="9">
        <v>333.15</v>
      </c>
      <c r="T996" s="8">
        <v>2</v>
      </c>
    </row>
    <row r="997" spans="1:20" x14ac:dyDescent="0.35">
      <c r="A997" t="s">
        <v>2226</v>
      </c>
      <c r="B997" t="s">
        <v>2227</v>
      </c>
      <c r="C997" t="s">
        <v>18</v>
      </c>
      <c r="D997" t="s">
        <v>7922</v>
      </c>
      <c r="E997" s="8">
        <v>57</v>
      </c>
      <c r="F997" s="9">
        <v>1141.24</v>
      </c>
      <c r="G997" s="8">
        <v>12</v>
      </c>
      <c r="H997" s="8">
        <v>40</v>
      </c>
      <c r="I997" s="9">
        <v>1061.1500000000001</v>
      </c>
      <c r="J997" s="10">
        <f t="shared" si="30"/>
        <v>0.92982194805649998</v>
      </c>
      <c r="K997" s="8">
        <v>1</v>
      </c>
      <c r="L997" s="9">
        <v>392.43</v>
      </c>
      <c r="M997" s="8">
        <v>1</v>
      </c>
      <c r="N997" s="8">
        <v>11</v>
      </c>
      <c r="O997" s="8">
        <v>40</v>
      </c>
      <c r="P997" s="9">
        <v>1041.1300000000001</v>
      </c>
      <c r="Q997" s="10">
        <f t="shared" si="31"/>
        <v>0.91227962567032361</v>
      </c>
      <c r="R997" s="8">
        <v>2</v>
      </c>
      <c r="S997" s="9">
        <v>382.42</v>
      </c>
      <c r="T997" s="8">
        <v>1</v>
      </c>
    </row>
    <row r="998" spans="1:20" x14ac:dyDescent="0.35">
      <c r="A998" t="s">
        <v>2230</v>
      </c>
      <c r="B998" t="s">
        <v>2231</v>
      </c>
      <c r="C998" t="s">
        <v>18</v>
      </c>
      <c r="D998" t="s">
        <v>7922</v>
      </c>
      <c r="E998" s="8">
        <v>1643</v>
      </c>
      <c r="F998" s="9">
        <v>1970.16</v>
      </c>
      <c r="G998" s="8">
        <v>272</v>
      </c>
      <c r="H998" s="8">
        <v>653</v>
      </c>
      <c r="I998" s="9">
        <v>1970.16</v>
      </c>
      <c r="J998" s="10">
        <f t="shared" si="30"/>
        <v>1</v>
      </c>
      <c r="K998" s="8">
        <v>0</v>
      </c>
      <c r="L998" s="9">
        <v>418.18</v>
      </c>
      <c r="M998" s="8">
        <v>2</v>
      </c>
      <c r="N998" s="8">
        <v>177</v>
      </c>
      <c r="O998" s="8">
        <v>653</v>
      </c>
      <c r="P998" s="9">
        <v>1970.16</v>
      </c>
      <c r="Q998" s="10">
        <f t="shared" si="31"/>
        <v>1</v>
      </c>
      <c r="R998" s="8">
        <v>0</v>
      </c>
      <c r="S998" s="9">
        <v>349.83</v>
      </c>
      <c r="T998" s="8">
        <v>2</v>
      </c>
    </row>
    <row r="999" spans="1:20" x14ac:dyDescent="0.35">
      <c r="A999" t="s">
        <v>2232</v>
      </c>
      <c r="B999" t="s">
        <v>2233</v>
      </c>
      <c r="C999" t="s">
        <v>18</v>
      </c>
      <c r="D999" t="s">
        <v>7921</v>
      </c>
      <c r="E999" s="8">
        <v>409</v>
      </c>
      <c r="F999" s="9">
        <v>570.32000000000005</v>
      </c>
      <c r="G999" s="8">
        <v>152</v>
      </c>
      <c r="H999" s="8">
        <v>562</v>
      </c>
      <c r="I999" s="9">
        <v>570.32000000000005</v>
      </c>
      <c r="J999" s="10">
        <f t="shared" si="30"/>
        <v>1</v>
      </c>
      <c r="K999" s="8">
        <v>0</v>
      </c>
      <c r="L999" s="9">
        <v>344.23</v>
      </c>
      <c r="M999" s="8">
        <v>0</v>
      </c>
      <c r="N999" s="8">
        <v>152</v>
      </c>
      <c r="O999" s="8">
        <v>562</v>
      </c>
      <c r="P999" s="9">
        <v>570.32000000000005</v>
      </c>
      <c r="Q999" s="10">
        <f t="shared" si="31"/>
        <v>1</v>
      </c>
      <c r="R999" s="8">
        <v>0</v>
      </c>
      <c r="S999" s="9">
        <v>345.07</v>
      </c>
      <c r="T999" s="8">
        <v>0</v>
      </c>
    </row>
    <row r="1000" spans="1:20" x14ac:dyDescent="0.35">
      <c r="A1000" t="s">
        <v>2236</v>
      </c>
      <c r="B1000" t="s">
        <v>2237</v>
      </c>
      <c r="C1000" t="s">
        <v>18</v>
      </c>
      <c r="D1000" t="s">
        <v>7922</v>
      </c>
      <c r="E1000" s="8">
        <v>170</v>
      </c>
      <c r="F1000" s="9">
        <v>729.52</v>
      </c>
      <c r="G1000" s="8">
        <v>58</v>
      </c>
      <c r="H1000" s="8">
        <v>182</v>
      </c>
      <c r="I1000" s="9">
        <v>729.52</v>
      </c>
      <c r="J1000" s="10">
        <f t="shared" si="30"/>
        <v>1</v>
      </c>
      <c r="K1000" s="8">
        <v>0</v>
      </c>
      <c r="L1000" s="9">
        <v>417.92</v>
      </c>
      <c r="M1000" s="8">
        <v>1</v>
      </c>
      <c r="N1000" s="8">
        <v>50</v>
      </c>
      <c r="O1000" s="8">
        <v>182</v>
      </c>
      <c r="P1000" s="9">
        <v>729.52</v>
      </c>
      <c r="Q1000" s="10">
        <f t="shared" si="31"/>
        <v>1</v>
      </c>
      <c r="R1000" s="8">
        <v>0</v>
      </c>
      <c r="S1000" s="9">
        <v>397.32</v>
      </c>
      <c r="T1000" s="8">
        <v>1</v>
      </c>
    </row>
    <row r="1001" spans="1:20" x14ac:dyDescent="0.35">
      <c r="A1001" t="s">
        <v>2238</v>
      </c>
      <c r="B1001" t="s">
        <v>2239</v>
      </c>
      <c r="C1001" t="s">
        <v>18</v>
      </c>
      <c r="D1001" t="s">
        <v>7922</v>
      </c>
      <c r="E1001" s="8">
        <v>3221</v>
      </c>
      <c r="F1001" s="9">
        <v>3850.33</v>
      </c>
      <c r="G1001" s="8">
        <v>275</v>
      </c>
      <c r="H1001" s="8">
        <v>653</v>
      </c>
      <c r="I1001" s="9">
        <v>3051.81</v>
      </c>
      <c r="J1001" s="10">
        <f t="shared" si="30"/>
        <v>0.79260998407928673</v>
      </c>
      <c r="K1001" s="8">
        <v>3</v>
      </c>
      <c r="L1001" s="9">
        <v>506.56</v>
      </c>
      <c r="M1001" s="8">
        <v>4</v>
      </c>
      <c r="N1001" s="8">
        <v>177</v>
      </c>
      <c r="O1001" s="8">
        <v>653</v>
      </c>
      <c r="P1001" s="9">
        <v>2934.66</v>
      </c>
      <c r="Q1001" s="10">
        <f t="shared" si="31"/>
        <v>0.76218402059044288</v>
      </c>
      <c r="R1001" s="8">
        <v>4</v>
      </c>
      <c r="S1001" s="9">
        <v>447.33</v>
      </c>
      <c r="T1001" s="8">
        <v>3</v>
      </c>
    </row>
    <row r="1002" spans="1:20" x14ac:dyDescent="0.35">
      <c r="A1002" t="s">
        <v>2240</v>
      </c>
      <c r="B1002" t="s">
        <v>2241</v>
      </c>
      <c r="C1002" t="s">
        <v>18</v>
      </c>
      <c r="D1002" t="s">
        <v>7922</v>
      </c>
      <c r="E1002" s="8">
        <v>692</v>
      </c>
      <c r="F1002" s="9">
        <v>893.76</v>
      </c>
      <c r="G1002" s="8">
        <v>189</v>
      </c>
      <c r="H1002" s="8">
        <v>605</v>
      </c>
      <c r="I1002" s="9">
        <v>893.76</v>
      </c>
      <c r="J1002" s="10">
        <f t="shared" si="30"/>
        <v>1</v>
      </c>
      <c r="K1002" s="8">
        <v>0</v>
      </c>
      <c r="L1002" s="9">
        <v>474.78</v>
      </c>
      <c r="M1002" s="8">
        <v>1</v>
      </c>
      <c r="N1002" s="8">
        <v>164</v>
      </c>
      <c r="O1002" s="8">
        <v>605</v>
      </c>
      <c r="P1002" s="9">
        <v>893.76</v>
      </c>
      <c r="Q1002" s="10">
        <f t="shared" si="31"/>
        <v>1</v>
      </c>
      <c r="R1002" s="8">
        <v>0</v>
      </c>
      <c r="S1002" s="9">
        <v>454.63</v>
      </c>
      <c r="T1002" s="8">
        <v>1</v>
      </c>
    </row>
    <row r="1003" spans="1:20" x14ac:dyDescent="0.35">
      <c r="A1003" t="s">
        <v>2242</v>
      </c>
      <c r="B1003" t="s">
        <v>2243</v>
      </c>
      <c r="C1003" t="s">
        <v>18</v>
      </c>
      <c r="D1003" t="s">
        <v>7922</v>
      </c>
      <c r="E1003" s="8">
        <v>134</v>
      </c>
      <c r="F1003" s="9">
        <v>460.97</v>
      </c>
      <c r="G1003" s="8">
        <v>97</v>
      </c>
      <c r="H1003" s="8">
        <v>227</v>
      </c>
      <c r="I1003" s="9">
        <v>460.97</v>
      </c>
      <c r="J1003" s="10">
        <f t="shared" si="30"/>
        <v>1</v>
      </c>
      <c r="K1003" s="8">
        <v>0</v>
      </c>
      <c r="L1003" s="9">
        <v>470.04</v>
      </c>
      <c r="M1003" s="8">
        <v>0</v>
      </c>
      <c r="N1003" s="8">
        <v>62</v>
      </c>
      <c r="O1003" s="8">
        <v>227</v>
      </c>
      <c r="P1003" s="9">
        <v>460.97</v>
      </c>
      <c r="Q1003" s="10">
        <f t="shared" si="31"/>
        <v>1</v>
      </c>
      <c r="R1003" s="8">
        <v>0</v>
      </c>
      <c r="S1003" s="9">
        <v>395.73</v>
      </c>
      <c r="T1003" s="8">
        <v>0</v>
      </c>
    </row>
    <row r="1004" spans="1:20" x14ac:dyDescent="0.35">
      <c r="A1004" t="s">
        <v>2244</v>
      </c>
      <c r="B1004" t="s">
        <v>2245</v>
      </c>
      <c r="C1004" t="s">
        <v>18</v>
      </c>
      <c r="D1004" t="s">
        <v>7921</v>
      </c>
      <c r="E1004" s="8">
        <v>3175</v>
      </c>
      <c r="F1004" s="9">
        <v>1295.19</v>
      </c>
      <c r="G1004" s="8">
        <v>401</v>
      </c>
      <c r="H1004" s="8">
        <v>1913</v>
      </c>
      <c r="I1004" s="9">
        <v>1295.19</v>
      </c>
      <c r="J1004" s="10">
        <f t="shared" si="30"/>
        <v>1</v>
      </c>
      <c r="K1004" s="8">
        <v>0</v>
      </c>
      <c r="L1004" s="9">
        <v>328.96</v>
      </c>
      <c r="M1004" s="8">
        <v>1</v>
      </c>
      <c r="N1004" s="8">
        <v>517</v>
      </c>
      <c r="O1004" s="8">
        <v>1913</v>
      </c>
      <c r="P1004" s="9">
        <v>1295.19</v>
      </c>
      <c r="Q1004" s="10">
        <f t="shared" si="31"/>
        <v>1</v>
      </c>
      <c r="R1004" s="8">
        <v>0</v>
      </c>
      <c r="S1004" s="9">
        <v>357.35</v>
      </c>
      <c r="T1004" s="8">
        <v>1</v>
      </c>
    </row>
    <row r="1005" spans="1:20" x14ac:dyDescent="0.35">
      <c r="A1005" t="s">
        <v>2246</v>
      </c>
      <c r="B1005" t="s">
        <v>2247</v>
      </c>
      <c r="C1005" t="s">
        <v>18</v>
      </c>
      <c r="D1005" t="s">
        <v>7922</v>
      </c>
      <c r="E1005" s="8">
        <v>727</v>
      </c>
      <c r="F1005" s="9">
        <v>5265.59</v>
      </c>
      <c r="G1005" s="8">
        <v>37</v>
      </c>
      <c r="H1005" s="8">
        <v>108</v>
      </c>
      <c r="I1005" s="9">
        <v>5258.34</v>
      </c>
      <c r="J1005" s="10">
        <f t="shared" si="30"/>
        <v>0.99862313624873944</v>
      </c>
      <c r="K1005" s="8">
        <v>1</v>
      </c>
      <c r="L1005" s="9">
        <v>304.56</v>
      </c>
      <c r="M1005" s="8">
        <v>6</v>
      </c>
      <c r="N1005" s="8">
        <v>30</v>
      </c>
      <c r="O1005" s="8">
        <v>108</v>
      </c>
      <c r="P1005" s="9">
        <v>5207.6400000000003</v>
      </c>
      <c r="Q1005" s="10">
        <f t="shared" si="31"/>
        <v>0.98899458560199338</v>
      </c>
      <c r="R1005" s="8">
        <v>1</v>
      </c>
      <c r="S1005" s="9">
        <v>272.33</v>
      </c>
      <c r="T1005" s="8">
        <v>6</v>
      </c>
    </row>
    <row r="1006" spans="1:20" x14ac:dyDescent="0.35">
      <c r="A1006" t="s">
        <v>2250</v>
      </c>
      <c r="B1006" t="s">
        <v>2251</v>
      </c>
      <c r="C1006" t="s">
        <v>18</v>
      </c>
      <c r="D1006" t="s">
        <v>7921</v>
      </c>
      <c r="E1006" s="8">
        <v>1220</v>
      </c>
      <c r="F1006" s="9">
        <v>1063.52</v>
      </c>
      <c r="G1006" s="8">
        <v>241</v>
      </c>
      <c r="H1006" s="8">
        <v>895</v>
      </c>
      <c r="I1006" s="9">
        <v>1063.52</v>
      </c>
      <c r="J1006" s="10">
        <f t="shared" si="30"/>
        <v>1</v>
      </c>
      <c r="K1006" s="8">
        <v>0</v>
      </c>
      <c r="L1006" s="9">
        <v>482.74</v>
      </c>
      <c r="M1006" s="8">
        <v>1</v>
      </c>
      <c r="N1006" s="8">
        <v>242</v>
      </c>
      <c r="O1006" s="8">
        <v>895</v>
      </c>
      <c r="P1006" s="9">
        <v>1063.52</v>
      </c>
      <c r="Q1006" s="10">
        <f t="shared" si="31"/>
        <v>1</v>
      </c>
      <c r="R1006" s="8">
        <v>0</v>
      </c>
      <c r="S1006" s="9">
        <v>482.74</v>
      </c>
      <c r="T1006" s="8">
        <v>1</v>
      </c>
    </row>
    <row r="1007" spans="1:20" x14ac:dyDescent="0.35">
      <c r="A1007" t="s">
        <v>2252</v>
      </c>
      <c r="B1007" t="s">
        <v>2253</v>
      </c>
      <c r="C1007" t="s">
        <v>18</v>
      </c>
      <c r="D1007" t="s">
        <v>7921</v>
      </c>
      <c r="E1007" s="8">
        <v>158</v>
      </c>
      <c r="F1007" s="9">
        <v>769.6</v>
      </c>
      <c r="G1007" s="8">
        <v>42</v>
      </c>
      <c r="H1007" s="8">
        <v>160</v>
      </c>
      <c r="I1007" s="9">
        <v>769.6</v>
      </c>
      <c r="J1007" s="10">
        <f t="shared" si="30"/>
        <v>1</v>
      </c>
      <c r="K1007" s="8">
        <v>0</v>
      </c>
      <c r="L1007" s="9">
        <v>364.46</v>
      </c>
      <c r="M1007" s="8">
        <v>1</v>
      </c>
      <c r="N1007" s="8">
        <v>44</v>
      </c>
      <c r="O1007" s="8">
        <v>160</v>
      </c>
      <c r="P1007" s="9">
        <v>769.6</v>
      </c>
      <c r="Q1007" s="10">
        <f t="shared" si="31"/>
        <v>1</v>
      </c>
      <c r="R1007" s="8">
        <v>0</v>
      </c>
      <c r="S1007" s="9">
        <v>367.38</v>
      </c>
      <c r="T1007" s="8">
        <v>1</v>
      </c>
    </row>
    <row r="1008" spans="1:20" x14ac:dyDescent="0.35">
      <c r="A1008" t="s">
        <v>2256</v>
      </c>
      <c r="B1008" t="s">
        <v>2257</v>
      </c>
      <c r="C1008" t="s">
        <v>18</v>
      </c>
      <c r="D1008" t="s">
        <v>7921</v>
      </c>
      <c r="E1008" s="8">
        <v>1249</v>
      </c>
      <c r="F1008" s="9">
        <v>1089.6099999999999</v>
      </c>
      <c r="G1008" s="8">
        <v>226</v>
      </c>
      <c r="H1008" s="8">
        <v>891</v>
      </c>
      <c r="I1008" s="9">
        <v>1089.6099999999999</v>
      </c>
      <c r="J1008" s="10">
        <f t="shared" si="30"/>
        <v>1</v>
      </c>
      <c r="K1008" s="8">
        <v>0</v>
      </c>
      <c r="L1008" s="9">
        <v>368.4</v>
      </c>
      <c r="M1008" s="8">
        <v>1</v>
      </c>
      <c r="N1008" s="8">
        <v>240</v>
      </c>
      <c r="O1008" s="8">
        <v>891</v>
      </c>
      <c r="P1008" s="9">
        <v>1089.6099999999999</v>
      </c>
      <c r="Q1008" s="10">
        <f t="shared" si="31"/>
        <v>1</v>
      </c>
      <c r="R1008" s="8">
        <v>0</v>
      </c>
      <c r="S1008" s="9">
        <v>375.72</v>
      </c>
      <c r="T1008" s="8">
        <v>1</v>
      </c>
    </row>
    <row r="1009" spans="1:20" x14ac:dyDescent="0.35">
      <c r="A1009" t="s">
        <v>2260</v>
      </c>
      <c r="B1009" t="s">
        <v>2261</v>
      </c>
      <c r="C1009" t="s">
        <v>18</v>
      </c>
      <c r="D1009" t="s">
        <v>7921</v>
      </c>
      <c r="E1009" s="8">
        <v>195</v>
      </c>
      <c r="F1009" s="9">
        <v>795.24</v>
      </c>
      <c r="G1009" s="8">
        <v>53</v>
      </c>
      <c r="H1009" s="8">
        <v>191</v>
      </c>
      <c r="I1009" s="9">
        <v>795.24</v>
      </c>
      <c r="J1009" s="10">
        <f t="shared" si="30"/>
        <v>1</v>
      </c>
      <c r="K1009" s="8">
        <v>0</v>
      </c>
      <c r="L1009" s="9">
        <v>407.25</v>
      </c>
      <c r="M1009" s="8">
        <v>1</v>
      </c>
      <c r="N1009" s="8">
        <v>52</v>
      </c>
      <c r="O1009" s="8">
        <v>191</v>
      </c>
      <c r="P1009" s="9">
        <v>795.24</v>
      </c>
      <c r="Q1009" s="10">
        <f t="shared" si="31"/>
        <v>1</v>
      </c>
      <c r="R1009" s="8">
        <v>0</v>
      </c>
      <c r="S1009" s="9">
        <v>404.81</v>
      </c>
      <c r="T1009" s="8">
        <v>1</v>
      </c>
    </row>
    <row r="1010" spans="1:20" x14ac:dyDescent="0.35">
      <c r="A1010" t="s">
        <v>2262</v>
      </c>
      <c r="B1010" t="s">
        <v>2263</v>
      </c>
      <c r="C1010" t="s">
        <v>18</v>
      </c>
      <c r="D1010" t="s">
        <v>7922</v>
      </c>
      <c r="E1010" s="8">
        <v>1161</v>
      </c>
      <c r="F1010" s="9">
        <v>5848.55</v>
      </c>
      <c r="G1010" s="8">
        <v>50</v>
      </c>
      <c r="H1010" s="8">
        <v>154</v>
      </c>
      <c r="I1010" s="9">
        <v>5304.5</v>
      </c>
      <c r="J1010" s="10">
        <f t="shared" si="30"/>
        <v>0.9069769430029665</v>
      </c>
      <c r="K1010" s="8">
        <v>3</v>
      </c>
      <c r="L1010" s="9">
        <v>257.04000000000002</v>
      </c>
      <c r="M1010" s="8">
        <v>6</v>
      </c>
      <c r="N1010" s="8">
        <v>42</v>
      </c>
      <c r="O1010" s="8">
        <v>154</v>
      </c>
      <c r="P1010" s="9">
        <v>5188.6400000000003</v>
      </c>
      <c r="Q1010" s="10">
        <f t="shared" si="31"/>
        <v>0.88716690461738379</v>
      </c>
      <c r="R1010" s="8">
        <v>4</v>
      </c>
      <c r="S1010" s="9">
        <v>247.78</v>
      </c>
      <c r="T1010" s="8">
        <v>6</v>
      </c>
    </row>
    <row r="1011" spans="1:20" x14ac:dyDescent="0.35">
      <c r="A1011" t="s">
        <v>2264</v>
      </c>
      <c r="B1011" t="s">
        <v>2265</v>
      </c>
      <c r="C1011" t="s">
        <v>18</v>
      </c>
      <c r="D1011" t="s">
        <v>7921</v>
      </c>
      <c r="E1011" s="8">
        <v>2477</v>
      </c>
      <c r="F1011" s="9">
        <v>1048.01</v>
      </c>
      <c r="G1011" s="8">
        <v>509</v>
      </c>
      <c r="H1011" s="8">
        <v>1829</v>
      </c>
      <c r="I1011" s="9">
        <v>957.89</v>
      </c>
      <c r="J1011" s="10">
        <f t="shared" si="30"/>
        <v>0.91400845411780418</v>
      </c>
      <c r="K1011" s="8">
        <v>1</v>
      </c>
      <c r="L1011" s="9">
        <v>459.52</v>
      </c>
      <c r="M1011" s="8">
        <v>1</v>
      </c>
      <c r="N1011" s="8">
        <v>490</v>
      </c>
      <c r="O1011" s="8">
        <v>1829</v>
      </c>
      <c r="P1011" s="9">
        <v>949.86</v>
      </c>
      <c r="Q1011" s="10">
        <f t="shared" si="31"/>
        <v>0.90634631348937511</v>
      </c>
      <c r="R1011" s="8">
        <v>1</v>
      </c>
      <c r="S1011" s="9">
        <v>454.89</v>
      </c>
      <c r="T1011" s="8">
        <v>1</v>
      </c>
    </row>
    <row r="1012" spans="1:20" x14ac:dyDescent="0.35">
      <c r="A1012" t="s">
        <v>2266</v>
      </c>
      <c r="B1012" t="s">
        <v>2267</v>
      </c>
      <c r="C1012" t="s">
        <v>18</v>
      </c>
      <c r="D1012" t="s">
        <v>7921</v>
      </c>
      <c r="E1012" s="8">
        <v>1051</v>
      </c>
      <c r="F1012" s="9">
        <v>1341.85</v>
      </c>
      <c r="G1012" s="8">
        <v>135</v>
      </c>
      <c r="H1012" s="8">
        <v>606</v>
      </c>
      <c r="I1012" s="9">
        <v>1341.85</v>
      </c>
      <c r="J1012" s="10">
        <f t="shared" si="30"/>
        <v>1</v>
      </c>
      <c r="K1012" s="8">
        <v>0</v>
      </c>
      <c r="L1012" s="9">
        <v>309.38</v>
      </c>
      <c r="M1012" s="8">
        <v>1</v>
      </c>
      <c r="N1012" s="8">
        <v>163</v>
      </c>
      <c r="O1012" s="8">
        <v>606</v>
      </c>
      <c r="P1012" s="9">
        <v>1341.85</v>
      </c>
      <c r="Q1012" s="10">
        <f t="shared" si="31"/>
        <v>1</v>
      </c>
      <c r="R1012" s="8">
        <v>0</v>
      </c>
      <c r="S1012" s="9">
        <v>330.83</v>
      </c>
      <c r="T1012" s="8">
        <v>1</v>
      </c>
    </row>
    <row r="1013" spans="1:20" x14ac:dyDescent="0.35">
      <c r="A1013" t="s">
        <v>2268</v>
      </c>
      <c r="B1013" t="s">
        <v>2269</v>
      </c>
      <c r="C1013" t="s">
        <v>18</v>
      </c>
      <c r="D1013" t="s">
        <v>7921</v>
      </c>
      <c r="E1013" s="8">
        <v>2787</v>
      </c>
      <c r="F1013" s="9">
        <v>1275.83</v>
      </c>
      <c r="G1013" s="8">
        <v>400</v>
      </c>
      <c r="H1013" s="8">
        <v>1688</v>
      </c>
      <c r="I1013" s="9">
        <v>1275.83</v>
      </c>
      <c r="J1013" s="10">
        <f t="shared" si="30"/>
        <v>1</v>
      </c>
      <c r="K1013" s="8">
        <v>0</v>
      </c>
      <c r="L1013" s="9">
        <v>350.28</v>
      </c>
      <c r="M1013" s="8">
        <v>1</v>
      </c>
      <c r="N1013" s="8">
        <v>452</v>
      </c>
      <c r="O1013" s="8">
        <v>1688</v>
      </c>
      <c r="P1013" s="9">
        <v>1275.83</v>
      </c>
      <c r="Q1013" s="10">
        <f t="shared" si="31"/>
        <v>1</v>
      </c>
      <c r="R1013" s="8">
        <v>0</v>
      </c>
      <c r="S1013" s="9">
        <v>364.29</v>
      </c>
      <c r="T1013" s="8">
        <v>1</v>
      </c>
    </row>
    <row r="1014" spans="1:20" x14ac:dyDescent="0.35">
      <c r="A1014" t="s">
        <v>2270</v>
      </c>
      <c r="B1014" t="s">
        <v>2271</v>
      </c>
      <c r="C1014" t="s">
        <v>18</v>
      </c>
      <c r="D1014" t="s">
        <v>7922</v>
      </c>
      <c r="E1014" s="8">
        <v>88</v>
      </c>
      <c r="F1014" s="9">
        <v>22.28</v>
      </c>
      <c r="G1014" s="8">
        <v>1662</v>
      </c>
      <c r="H1014" s="8">
        <v>3049</v>
      </c>
      <c r="I1014" s="9">
        <v>22.28</v>
      </c>
      <c r="J1014" s="10">
        <f t="shared" si="30"/>
        <v>1</v>
      </c>
      <c r="K1014" s="8">
        <v>0</v>
      </c>
      <c r="L1014" s="9">
        <v>664.93</v>
      </c>
      <c r="M1014" s="8">
        <v>0</v>
      </c>
      <c r="N1014" s="8">
        <v>815</v>
      </c>
      <c r="O1014" s="8">
        <v>3049</v>
      </c>
      <c r="P1014" s="9">
        <v>22.28</v>
      </c>
      <c r="Q1014" s="10">
        <f t="shared" si="31"/>
        <v>1</v>
      </c>
      <c r="R1014" s="8">
        <v>0</v>
      </c>
      <c r="S1014" s="9">
        <v>536.23</v>
      </c>
      <c r="T1014" s="8">
        <v>0</v>
      </c>
    </row>
    <row r="1015" spans="1:20" x14ac:dyDescent="0.35">
      <c r="A1015" t="s">
        <v>2272</v>
      </c>
      <c r="B1015" t="s">
        <v>2273</v>
      </c>
      <c r="C1015" t="s">
        <v>18</v>
      </c>
      <c r="D1015" t="s">
        <v>7921</v>
      </c>
      <c r="E1015" s="8">
        <v>1140</v>
      </c>
      <c r="F1015" s="9">
        <v>1048.25</v>
      </c>
      <c r="G1015" s="8">
        <v>209</v>
      </c>
      <c r="H1015" s="8">
        <v>840</v>
      </c>
      <c r="I1015" s="9">
        <v>1048.25</v>
      </c>
      <c r="J1015" s="10">
        <f t="shared" si="30"/>
        <v>1</v>
      </c>
      <c r="K1015" s="8">
        <v>0</v>
      </c>
      <c r="L1015" s="9">
        <v>293.16000000000003</v>
      </c>
      <c r="M1015" s="8">
        <v>1</v>
      </c>
      <c r="N1015" s="8">
        <v>225</v>
      </c>
      <c r="O1015" s="8">
        <v>840</v>
      </c>
      <c r="P1015" s="9">
        <v>1048.25</v>
      </c>
      <c r="Q1015" s="10">
        <f t="shared" si="31"/>
        <v>1</v>
      </c>
      <c r="R1015" s="8">
        <v>0</v>
      </c>
      <c r="S1015" s="9">
        <v>301.99</v>
      </c>
      <c r="T1015" s="8">
        <v>1</v>
      </c>
    </row>
    <row r="1016" spans="1:20" x14ac:dyDescent="0.35">
      <c r="A1016" t="s">
        <v>2276</v>
      </c>
      <c r="B1016" t="s">
        <v>2277</v>
      </c>
      <c r="C1016" t="s">
        <v>18</v>
      </c>
      <c r="D1016" t="s">
        <v>7922</v>
      </c>
      <c r="E1016" s="8">
        <v>167</v>
      </c>
      <c r="F1016" s="9">
        <v>538.72</v>
      </c>
      <c r="G1016" s="8">
        <v>100</v>
      </c>
      <c r="H1016" s="8">
        <v>240</v>
      </c>
      <c r="I1016" s="9">
        <v>538.72</v>
      </c>
      <c r="J1016" s="10">
        <f t="shared" si="30"/>
        <v>1</v>
      </c>
      <c r="K1016" s="8">
        <v>0</v>
      </c>
      <c r="L1016" s="9">
        <v>448.6</v>
      </c>
      <c r="M1016" s="8">
        <v>0</v>
      </c>
      <c r="N1016" s="8">
        <v>64</v>
      </c>
      <c r="O1016" s="8">
        <v>240</v>
      </c>
      <c r="P1016" s="9">
        <v>538.72</v>
      </c>
      <c r="Q1016" s="10">
        <f t="shared" si="31"/>
        <v>1</v>
      </c>
      <c r="R1016" s="8">
        <v>0</v>
      </c>
      <c r="S1016" s="9">
        <v>378.92</v>
      </c>
      <c r="T1016" s="8">
        <v>0</v>
      </c>
    </row>
    <row r="1017" spans="1:20" x14ac:dyDescent="0.35">
      <c r="A1017" t="s">
        <v>2278</v>
      </c>
      <c r="B1017" t="s">
        <v>2279</v>
      </c>
      <c r="C1017" t="s">
        <v>18</v>
      </c>
      <c r="D1017" t="s">
        <v>7922</v>
      </c>
      <c r="E1017" s="8">
        <v>1130</v>
      </c>
      <c r="F1017" s="9">
        <v>1508.16</v>
      </c>
      <c r="G1017" s="8">
        <v>174</v>
      </c>
      <c r="H1017" s="8">
        <v>578</v>
      </c>
      <c r="I1017" s="9">
        <v>1508.16</v>
      </c>
      <c r="J1017" s="10">
        <f t="shared" si="30"/>
        <v>1</v>
      </c>
      <c r="K1017" s="8">
        <v>0</v>
      </c>
      <c r="L1017" s="9">
        <v>341.19</v>
      </c>
      <c r="M1017" s="8">
        <v>2</v>
      </c>
      <c r="N1017" s="8">
        <v>155</v>
      </c>
      <c r="O1017" s="8">
        <v>578</v>
      </c>
      <c r="P1017" s="9">
        <v>1508.16</v>
      </c>
      <c r="Q1017" s="10">
        <f t="shared" si="31"/>
        <v>1</v>
      </c>
      <c r="R1017" s="8">
        <v>0</v>
      </c>
      <c r="S1017" s="9">
        <v>325.17</v>
      </c>
      <c r="T1017" s="8">
        <v>2</v>
      </c>
    </row>
    <row r="1018" spans="1:20" x14ac:dyDescent="0.35">
      <c r="A1018" t="s">
        <v>2280</v>
      </c>
      <c r="B1018" t="s">
        <v>2281</v>
      </c>
      <c r="C1018" t="s">
        <v>18</v>
      </c>
      <c r="D1018" t="s">
        <v>7921</v>
      </c>
      <c r="E1018" s="8">
        <v>167</v>
      </c>
      <c r="F1018" s="9">
        <v>2379</v>
      </c>
      <c r="G1018" s="8">
        <v>14</v>
      </c>
      <c r="H1018" s="8">
        <v>55</v>
      </c>
      <c r="I1018" s="9">
        <v>2022.86</v>
      </c>
      <c r="J1018" s="10">
        <f t="shared" si="30"/>
        <v>0.8502984447246742</v>
      </c>
      <c r="K1018" s="8">
        <v>1</v>
      </c>
      <c r="L1018" s="9">
        <v>289.01</v>
      </c>
      <c r="M1018" s="8">
        <v>2</v>
      </c>
      <c r="N1018" s="8">
        <v>15</v>
      </c>
      <c r="O1018" s="8">
        <v>55</v>
      </c>
      <c r="P1018" s="9">
        <v>2037.11</v>
      </c>
      <c r="Q1018" s="10">
        <f t="shared" si="31"/>
        <v>0.85628835645229084</v>
      </c>
      <c r="R1018" s="8">
        <v>1</v>
      </c>
      <c r="S1018" s="9">
        <v>299.16000000000003</v>
      </c>
      <c r="T1018" s="8">
        <v>2</v>
      </c>
    </row>
    <row r="1019" spans="1:20" x14ac:dyDescent="0.35">
      <c r="A1019" t="s">
        <v>2282</v>
      </c>
      <c r="B1019" t="s">
        <v>2283</v>
      </c>
      <c r="C1019" t="s">
        <v>18</v>
      </c>
      <c r="D1019" t="s">
        <v>7922</v>
      </c>
      <c r="E1019" s="8">
        <v>322</v>
      </c>
      <c r="F1019" s="9">
        <v>1057.51</v>
      </c>
      <c r="G1019" s="8">
        <v>84</v>
      </c>
      <c r="H1019" s="8">
        <v>235</v>
      </c>
      <c r="I1019" s="9">
        <v>1057.51</v>
      </c>
      <c r="J1019" s="10">
        <f t="shared" si="30"/>
        <v>1</v>
      </c>
      <c r="K1019" s="8">
        <v>0</v>
      </c>
      <c r="L1019" s="9">
        <v>481.18</v>
      </c>
      <c r="M1019" s="8">
        <v>1</v>
      </c>
      <c r="N1019" s="8">
        <v>63</v>
      </c>
      <c r="O1019" s="8">
        <v>235</v>
      </c>
      <c r="P1019" s="9">
        <v>1057.51</v>
      </c>
      <c r="Q1019" s="10">
        <f t="shared" si="31"/>
        <v>1</v>
      </c>
      <c r="R1019" s="8">
        <v>0</v>
      </c>
      <c r="S1019" s="9">
        <v>439.79</v>
      </c>
      <c r="T1019" s="8">
        <v>1</v>
      </c>
    </row>
    <row r="1020" spans="1:20" x14ac:dyDescent="0.35">
      <c r="A1020" t="s">
        <v>2284</v>
      </c>
      <c r="B1020" t="s">
        <v>2285</v>
      </c>
      <c r="C1020" t="s">
        <v>18</v>
      </c>
      <c r="D1020" t="s">
        <v>7922</v>
      </c>
      <c r="E1020" s="8">
        <v>641</v>
      </c>
      <c r="F1020" s="9">
        <v>1021.29</v>
      </c>
      <c r="G1020" s="8">
        <v>150</v>
      </c>
      <c r="H1020" s="8">
        <v>482</v>
      </c>
      <c r="I1020" s="9">
        <v>1021.29</v>
      </c>
      <c r="J1020" s="10">
        <f t="shared" si="30"/>
        <v>1</v>
      </c>
      <c r="K1020" s="8">
        <v>0</v>
      </c>
      <c r="L1020" s="9">
        <v>400.69</v>
      </c>
      <c r="M1020" s="8">
        <v>1</v>
      </c>
      <c r="N1020" s="8">
        <v>128</v>
      </c>
      <c r="O1020" s="8">
        <v>482</v>
      </c>
      <c r="P1020" s="9">
        <v>1021.29</v>
      </c>
      <c r="Q1020" s="10">
        <f t="shared" si="31"/>
        <v>1</v>
      </c>
      <c r="R1020" s="8">
        <v>0</v>
      </c>
      <c r="S1020" s="9">
        <v>380.61</v>
      </c>
      <c r="T1020" s="8">
        <v>1</v>
      </c>
    </row>
    <row r="1021" spans="1:20" x14ac:dyDescent="0.35">
      <c r="A1021" t="s">
        <v>2286</v>
      </c>
      <c r="B1021" t="s">
        <v>2287</v>
      </c>
      <c r="C1021" t="s">
        <v>18</v>
      </c>
      <c r="D1021" t="s">
        <v>7920</v>
      </c>
      <c r="E1021" s="8">
        <v>3098</v>
      </c>
      <c r="F1021" s="9">
        <v>1345.1</v>
      </c>
      <c r="G1021" s="8">
        <v>282</v>
      </c>
      <c r="H1021" s="8">
        <v>1766</v>
      </c>
      <c r="I1021" s="9">
        <v>1345.1</v>
      </c>
      <c r="J1021" s="10">
        <f t="shared" si="30"/>
        <v>1</v>
      </c>
      <c r="K1021" s="8">
        <v>0</v>
      </c>
      <c r="L1021" s="9">
        <v>290.83999999999997</v>
      </c>
      <c r="M1021" s="8">
        <v>1</v>
      </c>
      <c r="N1021" s="8">
        <v>469</v>
      </c>
      <c r="O1021" s="8">
        <v>1766</v>
      </c>
      <c r="P1021" s="9">
        <v>1345.1</v>
      </c>
      <c r="Q1021" s="10">
        <f t="shared" si="31"/>
        <v>1</v>
      </c>
      <c r="R1021" s="8">
        <v>0</v>
      </c>
      <c r="S1021" s="9">
        <v>339.55</v>
      </c>
      <c r="T1021" s="8">
        <v>1</v>
      </c>
    </row>
    <row r="1022" spans="1:20" x14ac:dyDescent="0.35">
      <c r="A1022" t="s">
        <v>2288</v>
      </c>
      <c r="B1022" t="s">
        <v>2289</v>
      </c>
      <c r="C1022" t="s">
        <v>18</v>
      </c>
      <c r="D1022" t="s">
        <v>7921</v>
      </c>
      <c r="E1022" s="8">
        <v>266</v>
      </c>
      <c r="F1022" s="9">
        <v>765.44</v>
      </c>
      <c r="G1022" s="8">
        <v>74</v>
      </c>
      <c r="H1022" s="8">
        <v>267</v>
      </c>
      <c r="I1022" s="9">
        <v>765.44</v>
      </c>
      <c r="J1022" s="10">
        <f t="shared" si="30"/>
        <v>1</v>
      </c>
      <c r="K1022" s="8">
        <v>0</v>
      </c>
      <c r="L1022" s="9">
        <v>392.04</v>
      </c>
      <c r="M1022" s="8">
        <v>1</v>
      </c>
      <c r="N1022" s="8">
        <v>71</v>
      </c>
      <c r="O1022" s="8">
        <v>267</v>
      </c>
      <c r="P1022" s="9">
        <v>765.44</v>
      </c>
      <c r="Q1022" s="10">
        <f t="shared" si="31"/>
        <v>1</v>
      </c>
      <c r="R1022" s="8">
        <v>0</v>
      </c>
      <c r="S1022" s="9">
        <v>386.86</v>
      </c>
      <c r="T1022" s="8">
        <v>1</v>
      </c>
    </row>
    <row r="1023" spans="1:20" x14ac:dyDescent="0.35">
      <c r="A1023" t="s">
        <v>2290</v>
      </c>
      <c r="B1023" t="s">
        <v>2291</v>
      </c>
      <c r="C1023" t="s">
        <v>18</v>
      </c>
      <c r="D1023" t="s">
        <v>7921</v>
      </c>
      <c r="E1023" s="8">
        <v>272</v>
      </c>
      <c r="F1023" s="9">
        <v>326.92</v>
      </c>
      <c r="G1023" s="8">
        <v>166</v>
      </c>
      <c r="H1023" s="8">
        <v>637</v>
      </c>
      <c r="I1023" s="9">
        <v>326.92</v>
      </c>
      <c r="J1023" s="10">
        <f t="shared" si="30"/>
        <v>1</v>
      </c>
      <c r="K1023" s="8">
        <v>0</v>
      </c>
      <c r="L1023" s="9">
        <v>365.32</v>
      </c>
      <c r="M1023" s="8">
        <v>0</v>
      </c>
      <c r="N1023" s="8">
        <v>169</v>
      </c>
      <c r="O1023" s="8">
        <v>637</v>
      </c>
      <c r="P1023" s="9">
        <v>326.92</v>
      </c>
      <c r="Q1023" s="10">
        <f t="shared" si="31"/>
        <v>1</v>
      </c>
      <c r="R1023" s="8">
        <v>0</v>
      </c>
      <c r="S1023" s="9">
        <v>367.49</v>
      </c>
      <c r="T1023" s="8">
        <v>0</v>
      </c>
    </row>
    <row r="1024" spans="1:20" x14ac:dyDescent="0.35">
      <c r="A1024" t="s">
        <v>2292</v>
      </c>
      <c r="B1024" t="s">
        <v>2293</v>
      </c>
      <c r="C1024" t="s">
        <v>18</v>
      </c>
      <c r="D1024" t="s">
        <v>7921</v>
      </c>
      <c r="E1024" s="8">
        <v>239</v>
      </c>
      <c r="F1024" s="9">
        <v>906.21</v>
      </c>
      <c r="G1024" s="8">
        <v>58</v>
      </c>
      <c r="H1024" s="8">
        <v>202</v>
      </c>
      <c r="I1024" s="9">
        <v>906.21</v>
      </c>
      <c r="J1024" s="10">
        <f t="shared" si="30"/>
        <v>1</v>
      </c>
      <c r="K1024" s="8">
        <v>0</v>
      </c>
      <c r="L1024" s="9">
        <v>426.85</v>
      </c>
      <c r="M1024" s="8">
        <v>1</v>
      </c>
      <c r="N1024" s="8">
        <v>54</v>
      </c>
      <c r="O1024" s="8">
        <v>202</v>
      </c>
      <c r="P1024" s="9">
        <v>902.42</v>
      </c>
      <c r="Q1024" s="10">
        <f t="shared" si="31"/>
        <v>0.99581774643846344</v>
      </c>
      <c r="R1024" s="8">
        <v>1</v>
      </c>
      <c r="S1024" s="9">
        <v>417.8</v>
      </c>
      <c r="T1024" s="8">
        <v>1</v>
      </c>
    </row>
    <row r="1025" spans="1:20" x14ac:dyDescent="0.35">
      <c r="A1025" t="s">
        <v>2294</v>
      </c>
      <c r="B1025" t="s">
        <v>2295</v>
      </c>
      <c r="C1025" t="s">
        <v>18</v>
      </c>
      <c r="D1025" t="s">
        <v>7920</v>
      </c>
      <c r="E1025" s="8">
        <v>498</v>
      </c>
      <c r="F1025" s="9">
        <v>1295.3599999999999</v>
      </c>
      <c r="G1025" s="8">
        <v>54</v>
      </c>
      <c r="H1025" s="8">
        <v>294</v>
      </c>
      <c r="I1025" s="9">
        <v>1295.3599999999999</v>
      </c>
      <c r="J1025" s="10">
        <f t="shared" si="30"/>
        <v>1</v>
      </c>
      <c r="K1025" s="8">
        <v>0</v>
      </c>
      <c r="L1025" s="9">
        <v>317.31</v>
      </c>
      <c r="M1025" s="8">
        <v>1</v>
      </c>
      <c r="N1025" s="8">
        <v>78</v>
      </c>
      <c r="O1025" s="8">
        <v>294</v>
      </c>
      <c r="P1025" s="9">
        <v>1295.3599999999999</v>
      </c>
      <c r="Q1025" s="10">
        <f t="shared" si="31"/>
        <v>1</v>
      </c>
      <c r="R1025" s="8">
        <v>0</v>
      </c>
      <c r="S1025" s="9">
        <v>354.76</v>
      </c>
      <c r="T1025" s="8">
        <v>1</v>
      </c>
    </row>
    <row r="1026" spans="1:20" x14ac:dyDescent="0.35">
      <c r="A1026" t="s">
        <v>2296</v>
      </c>
      <c r="B1026" t="s">
        <v>2297</v>
      </c>
      <c r="C1026" t="s">
        <v>18</v>
      </c>
      <c r="D1026" t="s">
        <v>7922</v>
      </c>
      <c r="E1026" s="8">
        <v>231</v>
      </c>
      <c r="F1026" s="9">
        <v>378.55</v>
      </c>
      <c r="G1026" s="8">
        <v>145</v>
      </c>
      <c r="H1026" s="8">
        <v>465</v>
      </c>
      <c r="I1026" s="9">
        <v>378.55</v>
      </c>
      <c r="J1026" s="10">
        <f t="shared" si="30"/>
        <v>1</v>
      </c>
      <c r="K1026" s="8">
        <v>0</v>
      </c>
      <c r="L1026" s="9">
        <v>407.51</v>
      </c>
      <c r="M1026" s="8">
        <v>0</v>
      </c>
      <c r="N1026" s="8">
        <v>123</v>
      </c>
      <c r="O1026" s="8">
        <v>465</v>
      </c>
      <c r="P1026" s="9">
        <v>378.55</v>
      </c>
      <c r="Q1026" s="10">
        <f t="shared" si="31"/>
        <v>1</v>
      </c>
      <c r="R1026" s="8">
        <v>0</v>
      </c>
      <c r="S1026" s="9">
        <v>385.88</v>
      </c>
      <c r="T1026" s="8">
        <v>0</v>
      </c>
    </row>
    <row r="1027" spans="1:20" x14ac:dyDescent="0.35">
      <c r="A1027" t="s">
        <v>2298</v>
      </c>
      <c r="B1027" t="s">
        <v>2299</v>
      </c>
      <c r="C1027" t="s">
        <v>18</v>
      </c>
      <c r="D1027" t="s">
        <v>7921</v>
      </c>
      <c r="E1027" s="8">
        <v>299</v>
      </c>
      <c r="F1027" s="9">
        <v>927.88</v>
      </c>
      <c r="G1027" s="8">
        <v>53</v>
      </c>
      <c r="H1027" s="8">
        <v>246</v>
      </c>
      <c r="I1027" s="9">
        <v>927.88</v>
      </c>
      <c r="J1027" s="10">
        <f t="shared" si="30"/>
        <v>1</v>
      </c>
      <c r="K1027" s="8">
        <v>0</v>
      </c>
      <c r="L1027" s="9">
        <v>385.62</v>
      </c>
      <c r="M1027" s="8">
        <v>1</v>
      </c>
      <c r="N1027" s="8">
        <v>65</v>
      </c>
      <c r="O1027" s="8">
        <v>246</v>
      </c>
      <c r="P1027" s="9">
        <v>927.88</v>
      </c>
      <c r="Q1027" s="10">
        <f t="shared" si="31"/>
        <v>1</v>
      </c>
      <c r="R1027" s="8">
        <v>0</v>
      </c>
      <c r="S1027" s="9">
        <v>407.97</v>
      </c>
      <c r="T1027" s="8">
        <v>1</v>
      </c>
    </row>
    <row r="1028" spans="1:20" x14ac:dyDescent="0.35">
      <c r="A1028" t="s">
        <v>2300</v>
      </c>
      <c r="B1028" t="s">
        <v>2301</v>
      </c>
      <c r="C1028" t="s">
        <v>18</v>
      </c>
      <c r="D1028" t="s">
        <v>7921</v>
      </c>
      <c r="E1028" s="8">
        <v>218</v>
      </c>
      <c r="F1028" s="9">
        <v>1590.17</v>
      </c>
      <c r="G1028" s="8">
        <v>26</v>
      </c>
      <c r="H1028" s="8">
        <v>105</v>
      </c>
      <c r="I1028" s="9">
        <v>1590.17</v>
      </c>
      <c r="J1028" s="10">
        <f t="shared" si="30"/>
        <v>1</v>
      </c>
      <c r="K1028" s="8">
        <v>0</v>
      </c>
      <c r="L1028" s="9">
        <v>300.89</v>
      </c>
      <c r="M1028" s="8">
        <v>2</v>
      </c>
      <c r="N1028" s="8">
        <v>28</v>
      </c>
      <c r="O1028" s="8">
        <v>105</v>
      </c>
      <c r="P1028" s="9">
        <v>1590.17</v>
      </c>
      <c r="Q1028" s="10">
        <f t="shared" si="31"/>
        <v>1</v>
      </c>
      <c r="R1028" s="8">
        <v>0</v>
      </c>
      <c r="S1028" s="9">
        <v>309.64999999999998</v>
      </c>
      <c r="T1028" s="8">
        <v>2</v>
      </c>
    </row>
    <row r="1029" spans="1:20" x14ac:dyDescent="0.35">
      <c r="A1029" t="s">
        <v>2302</v>
      </c>
      <c r="B1029" t="s">
        <v>2303</v>
      </c>
      <c r="C1029" t="s">
        <v>18</v>
      </c>
      <c r="D1029" t="s">
        <v>7921</v>
      </c>
      <c r="E1029" s="8">
        <v>317</v>
      </c>
      <c r="F1029" s="9">
        <v>957.98</v>
      </c>
      <c r="G1029" s="8">
        <v>53</v>
      </c>
      <c r="H1029" s="8">
        <v>252</v>
      </c>
      <c r="I1029" s="9">
        <v>957.98</v>
      </c>
      <c r="J1029" s="10">
        <f t="shared" ref="J1029:J1092" si="32">IF(F1029&gt;0,I1029/F1029,1)</f>
        <v>1</v>
      </c>
      <c r="K1029" s="8">
        <v>0</v>
      </c>
      <c r="L1029" s="9">
        <v>327.74</v>
      </c>
      <c r="M1029" s="8">
        <v>1</v>
      </c>
      <c r="N1029" s="8">
        <v>67</v>
      </c>
      <c r="O1029" s="8">
        <v>252</v>
      </c>
      <c r="P1029" s="9">
        <v>957.98</v>
      </c>
      <c r="Q1029" s="10">
        <f t="shared" ref="Q1029:Q1092" si="33">IF(F1029&gt;0,P1029/F1029,1)</f>
        <v>1</v>
      </c>
      <c r="R1029" s="8">
        <v>0</v>
      </c>
      <c r="S1029" s="9">
        <v>353.12</v>
      </c>
      <c r="T1029" s="8">
        <v>1</v>
      </c>
    </row>
    <row r="1030" spans="1:20" x14ac:dyDescent="0.35">
      <c r="A1030" t="s">
        <v>2304</v>
      </c>
      <c r="B1030" t="s">
        <v>2305</v>
      </c>
      <c r="C1030" t="s">
        <v>18</v>
      </c>
      <c r="D1030" t="s">
        <v>7922</v>
      </c>
      <c r="E1030" s="8">
        <v>2</v>
      </c>
      <c r="F1030" s="9">
        <v>0.95</v>
      </c>
      <c r="G1030" s="8">
        <v>479</v>
      </c>
      <c r="H1030" s="8">
        <v>1592</v>
      </c>
      <c r="I1030" s="9">
        <v>0.95</v>
      </c>
      <c r="J1030" s="10">
        <f t="shared" si="32"/>
        <v>1</v>
      </c>
      <c r="K1030" s="8">
        <v>0</v>
      </c>
      <c r="L1030" s="9">
        <v>552.89</v>
      </c>
      <c r="M1030" s="8">
        <v>0</v>
      </c>
      <c r="N1030" s="8">
        <v>419</v>
      </c>
      <c r="O1030" s="8">
        <v>1592</v>
      </c>
      <c r="P1030" s="9">
        <v>0.95</v>
      </c>
      <c r="Q1030" s="10">
        <f t="shared" si="33"/>
        <v>1</v>
      </c>
      <c r="R1030" s="8">
        <v>0</v>
      </c>
      <c r="S1030" s="9">
        <v>535.71</v>
      </c>
      <c r="T1030" s="8">
        <v>0</v>
      </c>
    </row>
    <row r="1031" spans="1:20" x14ac:dyDescent="0.35">
      <c r="A1031" t="s">
        <v>2306</v>
      </c>
      <c r="B1031" t="s">
        <v>2307</v>
      </c>
      <c r="C1031" t="s">
        <v>18</v>
      </c>
      <c r="D1031" t="s">
        <v>7921</v>
      </c>
      <c r="E1031" s="8">
        <v>733</v>
      </c>
      <c r="F1031" s="9">
        <v>622.96</v>
      </c>
      <c r="G1031" s="8">
        <v>212</v>
      </c>
      <c r="H1031" s="8">
        <v>894</v>
      </c>
      <c r="I1031" s="9">
        <v>622.96</v>
      </c>
      <c r="J1031" s="10">
        <f t="shared" si="32"/>
        <v>1</v>
      </c>
      <c r="K1031" s="8">
        <v>0</v>
      </c>
      <c r="L1031" s="9">
        <v>380.11</v>
      </c>
      <c r="M1031" s="8">
        <v>0</v>
      </c>
      <c r="N1031" s="8">
        <v>236</v>
      </c>
      <c r="O1031" s="8">
        <v>894</v>
      </c>
      <c r="P1031" s="9">
        <v>622.96</v>
      </c>
      <c r="Q1031" s="10">
        <f t="shared" si="33"/>
        <v>1</v>
      </c>
      <c r="R1031" s="8">
        <v>0</v>
      </c>
      <c r="S1031" s="9">
        <v>391.84</v>
      </c>
      <c r="T1031" s="8">
        <v>0</v>
      </c>
    </row>
    <row r="1032" spans="1:20" x14ac:dyDescent="0.35">
      <c r="A1032" t="s">
        <v>2308</v>
      </c>
      <c r="B1032" t="s">
        <v>2309</v>
      </c>
      <c r="C1032" t="s">
        <v>18</v>
      </c>
      <c r="D1032" t="s">
        <v>7920</v>
      </c>
      <c r="E1032" s="8">
        <v>2310</v>
      </c>
      <c r="F1032" s="9">
        <v>963.17</v>
      </c>
      <c r="G1032" s="8">
        <v>300</v>
      </c>
      <c r="H1032" s="8">
        <v>1821</v>
      </c>
      <c r="I1032" s="9">
        <v>963.17</v>
      </c>
      <c r="J1032" s="10">
        <f t="shared" si="32"/>
        <v>1</v>
      </c>
      <c r="K1032" s="8">
        <v>0</v>
      </c>
      <c r="L1032" s="9">
        <v>323.81</v>
      </c>
      <c r="M1032" s="8">
        <v>1</v>
      </c>
      <c r="N1032" s="8">
        <v>479</v>
      </c>
      <c r="O1032" s="8">
        <v>1821</v>
      </c>
      <c r="P1032" s="9">
        <v>963.17</v>
      </c>
      <c r="Q1032" s="10">
        <f t="shared" si="33"/>
        <v>1</v>
      </c>
      <c r="R1032" s="8">
        <v>0</v>
      </c>
      <c r="S1032" s="9">
        <v>368.59</v>
      </c>
      <c r="T1032" s="8">
        <v>1</v>
      </c>
    </row>
    <row r="1033" spans="1:20" x14ac:dyDescent="0.35">
      <c r="A1033" t="s">
        <v>2310</v>
      </c>
      <c r="B1033" t="s">
        <v>2311</v>
      </c>
      <c r="C1033" t="s">
        <v>18</v>
      </c>
      <c r="D1033" t="s">
        <v>7922</v>
      </c>
      <c r="E1033" s="8">
        <v>546</v>
      </c>
      <c r="F1033" s="9">
        <v>3588.47</v>
      </c>
      <c r="G1033" s="8">
        <v>41</v>
      </c>
      <c r="H1033" s="8">
        <v>116</v>
      </c>
      <c r="I1033" s="9">
        <v>3503.03</v>
      </c>
      <c r="J1033" s="10">
        <f t="shared" si="32"/>
        <v>0.97619040984040562</v>
      </c>
      <c r="K1033" s="8">
        <v>2</v>
      </c>
      <c r="L1033" s="9">
        <v>315.95999999999998</v>
      </c>
      <c r="M1033" s="8">
        <v>4</v>
      </c>
      <c r="N1033" s="8">
        <v>31</v>
      </c>
      <c r="O1033" s="8">
        <v>116</v>
      </c>
      <c r="P1033" s="9">
        <v>3437.3</v>
      </c>
      <c r="Q1033" s="10">
        <f t="shared" si="33"/>
        <v>0.95787341123097036</v>
      </c>
      <c r="R1033" s="8">
        <v>2</v>
      </c>
      <c r="S1033" s="9">
        <v>291.14999999999998</v>
      </c>
      <c r="T1033" s="8">
        <v>4</v>
      </c>
    </row>
    <row r="1034" spans="1:20" x14ac:dyDescent="0.35">
      <c r="A1034" t="s">
        <v>2312</v>
      </c>
      <c r="B1034" t="s">
        <v>2313</v>
      </c>
      <c r="C1034" t="s">
        <v>18</v>
      </c>
      <c r="D1034" t="s">
        <v>7921</v>
      </c>
      <c r="E1034" s="8">
        <v>2</v>
      </c>
      <c r="F1034" s="9">
        <v>19.350000000000001</v>
      </c>
      <c r="G1034" s="8">
        <v>22</v>
      </c>
      <c r="H1034" s="8">
        <v>79</v>
      </c>
      <c r="I1034" s="9">
        <v>19.350000000000001</v>
      </c>
      <c r="J1034" s="10">
        <f t="shared" si="32"/>
        <v>1</v>
      </c>
      <c r="K1034" s="8">
        <v>0</v>
      </c>
      <c r="L1034" s="9">
        <v>535.70000000000005</v>
      </c>
      <c r="M1034" s="8">
        <v>0</v>
      </c>
      <c r="N1034" s="8">
        <v>21</v>
      </c>
      <c r="O1034" s="8">
        <v>79</v>
      </c>
      <c r="P1034" s="9">
        <v>19.350000000000001</v>
      </c>
      <c r="Q1034" s="10">
        <f t="shared" si="33"/>
        <v>1</v>
      </c>
      <c r="R1034" s="8">
        <v>0</v>
      </c>
      <c r="S1034" s="9">
        <v>529.89</v>
      </c>
      <c r="T1034" s="8">
        <v>0</v>
      </c>
    </row>
    <row r="1035" spans="1:20" x14ac:dyDescent="0.35">
      <c r="A1035" t="s">
        <v>2314</v>
      </c>
      <c r="B1035" t="s">
        <v>2315</v>
      </c>
      <c r="C1035" t="s">
        <v>18</v>
      </c>
      <c r="D1035" t="s">
        <v>7922</v>
      </c>
      <c r="E1035" s="8">
        <v>6064</v>
      </c>
      <c r="F1035" s="9">
        <v>7531.35</v>
      </c>
      <c r="G1035" s="8">
        <v>194</v>
      </c>
      <c r="H1035" s="8">
        <v>610</v>
      </c>
      <c r="I1035" s="9">
        <v>7157.51</v>
      </c>
      <c r="J1035" s="10">
        <f t="shared" si="32"/>
        <v>0.95036215286767978</v>
      </c>
      <c r="K1035" s="8">
        <v>4</v>
      </c>
      <c r="L1035" s="9">
        <v>218.76</v>
      </c>
      <c r="M1035" s="8">
        <v>9</v>
      </c>
      <c r="N1035" s="8">
        <v>160</v>
      </c>
      <c r="O1035" s="8">
        <v>610</v>
      </c>
      <c r="P1035" s="9">
        <v>6951.34</v>
      </c>
      <c r="Q1035" s="10">
        <f t="shared" si="33"/>
        <v>0.9229872466423682</v>
      </c>
      <c r="R1035" s="8">
        <v>6</v>
      </c>
      <c r="S1035" s="9">
        <v>203.9</v>
      </c>
      <c r="T1035" s="8">
        <v>9</v>
      </c>
    </row>
    <row r="1036" spans="1:20" x14ac:dyDescent="0.35">
      <c r="A1036" t="s">
        <v>2316</v>
      </c>
      <c r="B1036" t="s">
        <v>2317</v>
      </c>
      <c r="C1036" t="s">
        <v>18</v>
      </c>
      <c r="D1036" t="s">
        <v>7922</v>
      </c>
      <c r="E1036" s="8">
        <v>482</v>
      </c>
      <c r="F1036" s="9">
        <v>795.04</v>
      </c>
      <c r="G1036" s="8">
        <v>145</v>
      </c>
      <c r="H1036" s="8">
        <v>460</v>
      </c>
      <c r="I1036" s="9">
        <v>795.04</v>
      </c>
      <c r="J1036" s="10">
        <f t="shared" si="32"/>
        <v>1</v>
      </c>
      <c r="K1036" s="8">
        <v>0</v>
      </c>
      <c r="L1036" s="9">
        <v>398.28</v>
      </c>
      <c r="M1036" s="8">
        <v>1</v>
      </c>
      <c r="N1036" s="8">
        <v>121</v>
      </c>
      <c r="O1036" s="8">
        <v>460</v>
      </c>
      <c r="P1036" s="9">
        <v>795.04</v>
      </c>
      <c r="Q1036" s="10">
        <f t="shared" si="33"/>
        <v>1</v>
      </c>
      <c r="R1036" s="8">
        <v>0</v>
      </c>
      <c r="S1036" s="9">
        <v>374.53</v>
      </c>
      <c r="T1036" s="8">
        <v>1</v>
      </c>
    </row>
    <row r="1037" spans="1:20" x14ac:dyDescent="0.35">
      <c r="A1037" t="s">
        <v>2318</v>
      </c>
      <c r="B1037" t="s">
        <v>2319</v>
      </c>
      <c r="C1037" t="s">
        <v>18</v>
      </c>
      <c r="D1037" t="s">
        <v>7922</v>
      </c>
      <c r="E1037" s="8">
        <v>6589</v>
      </c>
      <c r="F1037" s="9">
        <v>7972.23</v>
      </c>
      <c r="G1037" s="8">
        <v>297</v>
      </c>
      <c r="H1037" s="8">
        <v>626</v>
      </c>
      <c r="I1037" s="9">
        <v>7764.12</v>
      </c>
      <c r="J1037" s="10">
        <f t="shared" si="32"/>
        <v>0.97389563522377054</v>
      </c>
      <c r="K1037" s="8">
        <v>3</v>
      </c>
      <c r="L1037" s="9">
        <v>266.02999999999997</v>
      </c>
      <c r="M1037" s="8">
        <v>10</v>
      </c>
      <c r="N1037" s="8">
        <v>164</v>
      </c>
      <c r="O1037" s="8">
        <v>626</v>
      </c>
      <c r="P1037" s="9">
        <v>6846.99</v>
      </c>
      <c r="Q1037" s="10">
        <f t="shared" si="33"/>
        <v>0.85885505059437572</v>
      </c>
      <c r="R1037" s="8">
        <v>9</v>
      </c>
      <c r="S1037" s="9">
        <v>220.9</v>
      </c>
      <c r="T1037" s="8">
        <v>9</v>
      </c>
    </row>
    <row r="1038" spans="1:20" x14ac:dyDescent="0.35">
      <c r="A1038" t="s">
        <v>2322</v>
      </c>
      <c r="B1038" t="s">
        <v>2323</v>
      </c>
      <c r="C1038" t="s">
        <v>18</v>
      </c>
      <c r="D1038" t="s">
        <v>7921</v>
      </c>
      <c r="E1038" s="8">
        <v>324</v>
      </c>
      <c r="F1038" s="9">
        <v>1441.03</v>
      </c>
      <c r="G1038" s="8">
        <v>43</v>
      </c>
      <c r="H1038" s="8">
        <v>171</v>
      </c>
      <c r="I1038" s="9">
        <v>1441.03</v>
      </c>
      <c r="J1038" s="10">
        <f t="shared" si="32"/>
        <v>1</v>
      </c>
      <c r="K1038" s="8">
        <v>0</v>
      </c>
      <c r="L1038" s="9">
        <v>242.17</v>
      </c>
      <c r="M1038" s="8">
        <v>1</v>
      </c>
      <c r="N1038" s="8">
        <v>45</v>
      </c>
      <c r="O1038" s="8">
        <v>171</v>
      </c>
      <c r="P1038" s="9">
        <v>1441.03</v>
      </c>
      <c r="Q1038" s="10">
        <f t="shared" si="33"/>
        <v>1</v>
      </c>
      <c r="R1038" s="8">
        <v>0</v>
      </c>
      <c r="S1038" s="9">
        <v>247.51</v>
      </c>
      <c r="T1038" s="8">
        <v>1</v>
      </c>
    </row>
    <row r="1039" spans="1:20" x14ac:dyDescent="0.35">
      <c r="A1039" t="s">
        <v>2324</v>
      </c>
      <c r="B1039" t="s">
        <v>2325</v>
      </c>
      <c r="C1039" t="s">
        <v>18</v>
      </c>
      <c r="D1039" t="s">
        <v>7921</v>
      </c>
      <c r="E1039" s="8">
        <v>151</v>
      </c>
      <c r="F1039" s="9">
        <v>766.63</v>
      </c>
      <c r="G1039" s="8">
        <v>32</v>
      </c>
      <c r="H1039" s="8">
        <v>149</v>
      </c>
      <c r="I1039" s="9">
        <v>766.63</v>
      </c>
      <c r="J1039" s="10">
        <f t="shared" si="32"/>
        <v>1</v>
      </c>
      <c r="K1039" s="8">
        <v>0</v>
      </c>
      <c r="L1039" s="9">
        <v>299.8</v>
      </c>
      <c r="M1039" s="8">
        <v>1</v>
      </c>
      <c r="N1039" s="8">
        <v>39</v>
      </c>
      <c r="O1039" s="8">
        <v>149</v>
      </c>
      <c r="P1039" s="9">
        <v>766.63</v>
      </c>
      <c r="Q1039" s="10">
        <f t="shared" si="33"/>
        <v>1</v>
      </c>
      <c r="R1039" s="8">
        <v>0</v>
      </c>
      <c r="S1039" s="9">
        <v>321.12</v>
      </c>
      <c r="T1039" s="8">
        <v>1</v>
      </c>
    </row>
    <row r="1040" spans="1:20" x14ac:dyDescent="0.35">
      <c r="A1040" t="s">
        <v>2326</v>
      </c>
      <c r="B1040" t="s">
        <v>2327</v>
      </c>
      <c r="C1040" t="s">
        <v>18</v>
      </c>
      <c r="D1040" t="s">
        <v>7920</v>
      </c>
      <c r="E1040" s="8">
        <v>13</v>
      </c>
      <c r="F1040" s="9">
        <v>100.02</v>
      </c>
      <c r="G1040" s="8">
        <v>19</v>
      </c>
      <c r="H1040" s="8">
        <v>99</v>
      </c>
      <c r="I1040" s="9">
        <v>100.02</v>
      </c>
      <c r="J1040" s="10">
        <f t="shared" si="32"/>
        <v>1</v>
      </c>
      <c r="K1040" s="8">
        <v>0</v>
      </c>
      <c r="L1040" s="9">
        <v>446.65</v>
      </c>
      <c r="M1040" s="8">
        <v>0</v>
      </c>
      <c r="N1040" s="8">
        <v>26</v>
      </c>
      <c r="O1040" s="8">
        <v>99</v>
      </c>
      <c r="P1040" s="9">
        <v>100.02</v>
      </c>
      <c r="Q1040" s="10">
        <f t="shared" si="33"/>
        <v>1</v>
      </c>
      <c r="R1040" s="8">
        <v>0</v>
      </c>
      <c r="S1040" s="9">
        <v>483.58</v>
      </c>
      <c r="T1040" s="8">
        <v>0</v>
      </c>
    </row>
    <row r="1041" spans="1:20" x14ac:dyDescent="0.35">
      <c r="A1041" t="s">
        <v>2328</v>
      </c>
      <c r="B1041" t="s">
        <v>2329</v>
      </c>
      <c r="C1041" t="s">
        <v>18</v>
      </c>
      <c r="D1041" t="s">
        <v>7920</v>
      </c>
      <c r="E1041" s="8">
        <v>6386</v>
      </c>
      <c r="F1041" s="9">
        <v>1384.12</v>
      </c>
      <c r="G1041" s="8">
        <v>574</v>
      </c>
      <c r="H1041" s="8">
        <v>3481</v>
      </c>
      <c r="I1041" s="9">
        <v>1384.12</v>
      </c>
      <c r="J1041" s="10">
        <f t="shared" si="32"/>
        <v>1</v>
      </c>
      <c r="K1041" s="8">
        <v>0</v>
      </c>
      <c r="L1041" s="9">
        <v>272.14999999999998</v>
      </c>
      <c r="M1041" s="8">
        <v>1</v>
      </c>
      <c r="N1041" s="8">
        <v>909</v>
      </c>
      <c r="O1041" s="8">
        <v>3481</v>
      </c>
      <c r="P1041" s="9">
        <v>1384.12</v>
      </c>
      <c r="Q1041" s="10">
        <f t="shared" si="33"/>
        <v>1</v>
      </c>
      <c r="R1041" s="8">
        <v>0</v>
      </c>
      <c r="S1041" s="9">
        <v>315.70999999999998</v>
      </c>
      <c r="T1041" s="8">
        <v>1</v>
      </c>
    </row>
    <row r="1042" spans="1:20" x14ac:dyDescent="0.35">
      <c r="A1042" t="s">
        <v>2330</v>
      </c>
      <c r="B1042" t="s">
        <v>2331</v>
      </c>
      <c r="C1042" t="s">
        <v>18</v>
      </c>
      <c r="D1042" t="s">
        <v>7922</v>
      </c>
      <c r="E1042" s="8">
        <v>7586</v>
      </c>
      <c r="F1042" s="9">
        <v>9836.24</v>
      </c>
      <c r="G1042" s="8">
        <v>251</v>
      </c>
      <c r="H1042" s="8">
        <v>582</v>
      </c>
      <c r="I1042" s="9">
        <v>7992.43</v>
      </c>
      <c r="J1042" s="10">
        <f t="shared" si="32"/>
        <v>0.81254930745894782</v>
      </c>
      <c r="K1042" s="8">
        <v>7</v>
      </c>
      <c r="L1042" s="9">
        <v>246.57</v>
      </c>
      <c r="M1042" s="8">
        <v>10</v>
      </c>
      <c r="N1042" s="8">
        <v>152</v>
      </c>
      <c r="O1042" s="8">
        <v>582</v>
      </c>
      <c r="P1042" s="9">
        <v>6924.01</v>
      </c>
      <c r="Q1042" s="10">
        <f t="shared" si="33"/>
        <v>0.70392853366733632</v>
      </c>
      <c r="R1042" s="8">
        <v>13</v>
      </c>
      <c r="S1042" s="9">
        <v>205.94</v>
      </c>
      <c r="T1042" s="8">
        <v>9</v>
      </c>
    </row>
    <row r="1043" spans="1:20" x14ac:dyDescent="0.35">
      <c r="A1043" t="s">
        <v>2332</v>
      </c>
      <c r="B1043" t="s">
        <v>2333</v>
      </c>
      <c r="C1043" t="s">
        <v>18</v>
      </c>
      <c r="D1043" t="s">
        <v>7921</v>
      </c>
      <c r="E1043" s="8">
        <v>1164</v>
      </c>
      <c r="F1043" s="9">
        <v>1047.3399999999999</v>
      </c>
      <c r="G1043" s="8">
        <v>210</v>
      </c>
      <c r="H1043" s="8">
        <v>837</v>
      </c>
      <c r="I1043" s="9">
        <v>877.28</v>
      </c>
      <c r="J1043" s="10">
        <f t="shared" si="32"/>
        <v>0.83762674967059414</v>
      </c>
      <c r="K1043" s="8">
        <v>2</v>
      </c>
      <c r="L1043" s="9">
        <v>442.31</v>
      </c>
      <c r="M1043" s="8">
        <v>1</v>
      </c>
      <c r="N1043" s="8">
        <v>219</v>
      </c>
      <c r="O1043" s="8">
        <v>837</v>
      </c>
      <c r="P1043" s="9">
        <v>884.48</v>
      </c>
      <c r="Q1043" s="10">
        <f t="shared" si="33"/>
        <v>0.84450130807569657</v>
      </c>
      <c r="R1043" s="8">
        <v>2</v>
      </c>
      <c r="S1043" s="9">
        <v>446.44</v>
      </c>
      <c r="T1043" s="8">
        <v>1</v>
      </c>
    </row>
    <row r="1044" spans="1:20" x14ac:dyDescent="0.35">
      <c r="A1044" t="s">
        <v>2334</v>
      </c>
      <c r="B1044" t="s">
        <v>2335</v>
      </c>
      <c r="C1044" t="s">
        <v>18</v>
      </c>
      <c r="D1044" t="s">
        <v>7921</v>
      </c>
      <c r="E1044" s="8">
        <v>904</v>
      </c>
      <c r="F1044" s="9">
        <v>1512.57</v>
      </c>
      <c r="G1044" s="8">
        <v>102</v>
      </c>
      <c r="H1044" s="8">
        <v>450</v>
      </c>
      <c r="I1044" s="9">
        <v>1512.57</v>
      </c>
      <c r="J1044" s="10">
        <f t="shared" si="32"/>
        <v>1</v>
      </c>
      <c r="K1044" s="8">
        <v>0</v>
      </c>
      <c r="L1044" s="9">
        <v>289.89999999999998</v>
      </c>
      <c r="M1044" s="8">
        <v>2</v>
      </c>
      <c r="N1044" s="8">
        <v>118</v>
      </c>
      <c r="O1044" s="8">
        <v>450</v>
      </c>
      <c r="P1044" s="9">
        <v>1512.57</v>
      </c>
      <c r="Q1044" s="10">
        <f t="shared" si="33"/>
        <v>1</v>
      </c>
      <c r="R1044" s="8">
        <v>0</v>
      </c>
      <c r="S1044" s="9">
        <v>305.97000000000003</v>
      </c>
      <c r="T1044" s="8">
        <v>2</v>
      </c>
    </row>
    <row r="1045" spans="1:20" x14ac:dyDescent="0.35">
      <c r="A1045" t="s">
        <v>2338</v>
      </c>
      <c r="B1045" t="s">
        <v>2339</v>
      </c>
      <c r="C1045" t="s">
        <v>18</v>
      </c>
      <c r="D1045" t="s">
        <v>7921</v>
      </c>
      <c r="E1045" s="8">
        <v>242</v>
      </c>
      <c r="F1045" s="9">
        <v>198.3</v>
      </c>
      <c r="G1045" s="8">
        <v>206</v>
      </c>
      <c r="H1045" s="8">
        <v>917</v>
      </c>
      <c r="I1045" s="9">
        <v>198.3</v>
      </c>
      <c r="J1045" s="10">
        <f t="shared" si="32"/>
        <v>1</v>
      </c>
      <c r="K1045" s="8">
        <v>0</v>
      </c>
      <c r="L1045" s="9">
        <v>430.58</v>
      </c>
      <c r="M1045" s="8">
        <v>0</v>
      </c>
      <c r="N1045" s="8">
        <v>239</v>
      </c>
      <c r="O1045" s="8">
        <v>917</v>
      </c>
      <c r="P1045" s="9">
        <v>198.3</v>
      </c>
      <c r="Q1045" s="10">
        <f t="shared" si="33"/>
        <v>1</v>
      </c>
      <c r="R1045" s="8">
        <v>0</v>
      </c>
      <c r="S1045" s="9">
        <v>446.31</v>
      </c>
      <c r="T1045" s="8">
        <v>0</v>
      </c>
    </row>
    <row r="1046" spans="1:20" x14ac:dyDescent="0.35">
      <c r="A1046" t="s">
        <v>2340</v>
      </c>
      <c r="B1046" t="s">
        <v>2341</v>
      </c>
      <c r="C1046" t="s">
        <v>18</v>
      </c>
      <c r="D1046" t="s">
        <v>7921</v>
      </c>
      <c r="E1046" s="8">
        <v>503</v>
      </c>
      <c r="F1046" s="9">
        <v>1374.08</v>
      </c>
      <c r="G1046" s="8">
        <v>69</v>
      </c>
      <c r="H1046" s="8">
        <v>275</v>
      </c>
      <c r="I1046" s="9">
        <v>1374.08</v>
      </c>
      <c r="J1046" s="10">
        <f t="shared" si="32"/>
        <v>1</v>
      </c>
      <c r="K1046" s="8">
        <v>0</v>
      </c>
      <c r="L1046" s="9">
        <v>347</v>
      </c>
      <c r="M1046" s="8">
        <v>1</v>
      </c>
      <c r="N1046" s="8">
        <v>72</v>
      </c>
      <c r="O1046" s="8">
        <v>275</v>
      </c>
      <c r="P1046" s="9">
        <v>1374.08</v>
      </c>
      <c r="Q1046" s="10">
        <f t="shared" si="33"/>
        <v>1</v>
      </c>
      <c r="R1046" s="8">
        <v>0</v>
      </c>
      <c r="S1046" s="9">
        <v>350.28</v>
      </c>
      <c r="T1046" s="8">
        <v>1</v>
      </c>
    </row>
    <row r="1047" spans="1:20" x14ac:dyDescent="0.35">
      <c r="A1047" t="s">
        <v>2342</v>
      </c>
      <c r="B1047" t="s">
        <v>2343</v>
      </c>
      <c r="C1047" t="s">
        <v>18</v>
      </c>
      <c r="D1047" t="s">
        <v>7922</v>
      </c>
      <c r="E1047" s="8">
        <v>779</v>
      </c>
      <c r="F1047" s="9">
        <v>1078.3800000000001</v>
      </c>
      <c r="G1047" s="8">
        <v>221</v>
      </c>
      <c r="H1047" s="8">
        <v>542</v>
      </c>
      <c r="I1047" s="9">
        <v>1078.3800000000001</v>
      </c>
      <c r="J1047" s="10">
        <f t="shared" si="32"/>
        <v>1</v>
      </c>
      <c r="K1047" s="8">
        <v>0</v>
      </c>
      <c r="L1047" s="9">
        <v>386.15</v>
      </c>
      <c r="M1047" s="8">
        <v>1</v>
      </c>
      <c r="N1047" s="8">
        <v>141</v>
      </c>
      <c r="O1047" s="8">
        <v>542</v>
      </c>
      <c r="P1047" s="9">
        <v>1078.3800000000001</v>
      </c>
      <c r="Q1047" s="10">
        <f t="shared" si="33"/>
        <v>1</v>
      </c>
      <c r="R1047" s="8">
        <v>0</v>
      </c>
      <c r="S1047" s="9">
        <v>319.70999999999998</v>
      </c>
      <c r="T1047" s="8">
        <v>1</v>
      </c>
    </row>
    <row r="1048" spans="1:20" x14ac:dyDescent="0.35">
      <c r="A1048" t="s">
        <v>2344</v>
      </c>
      <c r="B1048" t="s">
        <v>2345</v>
      </c>
      <c r="C1048" t="s">
        <v>18</v>
      </c>
      <c r="D1048" t="s">
        <v>7922</v>
      </c>
      <c r="E1048" s="8">
        <v>2282</v>
      </c>
      <c r="F1048" s="9">
        <v>4500.9399999999996</v>
      </c>
      <c r="G1048" s="8">
        <v>118</v>
      </c>
      <c r="H1048" s="8">
        <v>380</v>
      </c>
      <c r="I1048" s="9">
        <v>4224.8100000000004</v>
      </c>
      <c r="J1048" s="10">
        <f t="shared" si="32"/>
        <v>0.93865059298724285</v>
      </c>
      <c r="K1048" s="8">
        <v>3</v>
      </c>
      <c r="L1048" s="9">
        <v>254.16</v>
      </c>
      <c r="M1048" s="8">
        <v>5</v>
      </c>
      <c r="N1048" s="8">
        <v>99</v>
      </c>
      <c r="O1048" s="8">
        <v>380</v>
      </c>
      <c r="P1048" s="9">
        <v>4187.33</v>
      </c>
      <c r="Q1048" s="10">
        <f t="shared" si="33"/>
        <v>0.93032344354734797</v>
      </c>
      <c r="R1048" s="8">
        <v>3</v>
      </c>
      <c r="S1048" s="9">
        <v>241.05</v>
      </c>
      <c r="T1048" s="8">
        <v>5</v>
      </c>
    </row>
    <row r="1049" spans="1:20" x14ac:dyDescent="0.35">
      <c r="A1049" t="s">
        <v>2346</v>
      </c>
      <c r="B1049" t="s">
        <v>2347</v>
      </c>
      <c r="C1049" t="s">
        <v>18</v>
      </c>
      <c r="D1049" t="s">
        <v>7922</v>
      </c>
      <c r="E1049" s="8">
        <v>718</v>
      </c>
      <c r="F1049" s="9">
        <v>582.46</v>
      </c>
      <c r="G1049" s="8">
        <v>341</v>
      </c>
      <c r="H1049" s="8">
        <v>924</v>
      </c>
      <c r="I1049" s="9">
        <v>582.46</v>
      </c>
      <c r="J1049" s="10">
        <f t="shared" si="32"/>
        <v>1</v>
      </c>
      <c r="K1049" s="8">
        <v>0</v>
      </c>
      <c r="L1049" s="9">
        <v>440.91</v>
      </c>
      <c r="M1049" s="8">
        <v>0</v>
      </c>
      <c r="N1049" s="8">
        <v>240</v>
      </c>
      <c r="O1049" s="8">
        <v>924</v>
      </c>
      <c r="P1049" s="9">
        <v>582.46</v>
      </c>
      <c r="Q1049" s="10">
        <f t="shared" si="33"/>
        <v>1</v>
      </c>
      <c r="R1049" s="8">
        <v>0</v>
      </c>
      <c r="S1049" s="9">
        <v>391.75</v>
      </c>
      <c r="T1049" s="8">
        <v>0</v>
      </c>
    </row>
    <row r="1050" spans="1:20" x14ac:dyDescent="0.35">
      <c r="A1050" t="s">
        <v>2348</v>
      </c>
      <c r="B1050" t="s">
        <v>2349</v>
      </c>
      <c r="C1050" t="s">
        <v>18</v>
      </c>
      <c r="D1050" t="s">
        <v>7922</v>
      </c>
      <c r="E1050" s="8">
        <v>472</v>
      </c>
      <c r="F1050" s="9">
        <v>547.84</v>
      </c>
      <c r="G1050" s="8">
        <v>198</v>
      </c>
      <c r="H1050" s="8">
        <v>645</v>
      </c>
      <c r="I1050" s="9">
        <v>547.84</v>
      </c>
      <c r="J1050" s="10">
        <f t="shared" si="32"/>
        <v>1</v>
      </c>
      <c r="K1050" s="8">
        <v>0</v>
      </c>
      <c r="L1050" s="9">
        <v>353.12</v>
      </c>
      <c r="M1050" s="8">
        <v>0</v>
      </c>
      <c r="N1050" s="8">
        <v>167</v>
      </c>
      <c r="O1050" s="8">
        <v>645</v>
      </c>
      <c r="P1050" s="9">
        <v>547.84</v>
      </c>
      <c r="Q1050" s="10">
        <f t="shared" si="33"/>
        <v>1</v>
      </c>
      <c r="R1050" s="8">
        <v>0</v>
      </c>
      <c r="S1050" s="9">
        <v>332.23</v>
      </c>
      <c r="T1050" s="8">
        <v>0</v>
      </c>
    </row>
    <row r="1051" spans="1:20" x14ac:dyDescent="0.35">
      <c r="A1051" t="s">
        <v>2356</v>
      </c>
      <c r="B1051" t="s">
        <v>2357</v>
      </c>
      <c r="C1051" t="s">
        <v>18</v>
      </c>
      <c r="D1051" t="s">
        <v>7921</v>
      </c>
      <c r="E1051" s="8">
        <v>343</v>
      </c>
      <c r="F1051" s="9">
        <v>752.78</v>
      </c>
      <c r="G1051" s="8">
        <v>74</v>
      </c>
      <c r="H1051" s="8">
        <v>339</v>
      </c>
      <c r="I1051" s="9">
        <v>752.78</v>
      </c>
      <c r="J1051" s="10">
        <f t="shared" si="32"/>
        <v>1</v>
      </c>
      <c r="K1051" s="8">
        <v>0</v>
      </c>
      <c r="L1051" s="9">
        <v>299.05</v>
      </c>
      <c r="M1051" s="8">
        <v>1</v>
      </c>
      <c r="N1051" s="8">
        <v>88</v>
      </c>
      <c r="O1051" s="8">
        <v>339</v>
      </c>
      <c r="P1051" s="9">
        <v>752.78</v>
      </c>
      <c r="Q1051" s="10">
        <f t="shared" si="33"/>
        <v>1</v>
      </c>
      <c r="R1051" s="8">
        <v>0</v>
      </c>
      <c r="S1051" s="9">
        <v>317.49</v>
      </c>
      <c r="T1051" s="8">
        <v>1</v>
      </c>
    </row>
    <row r="1052" spans="1:20" x14ac:dyDescent="0.35">
      <c r="A1052" t="s">
        <v>2358</v>
      </c>
      <c r="B1052" t="s">
        <v>2359</v>
      </c>
      <c r="C1052" t="s">
        <v>18</v>
      </c>
      <c r="D1052" t="s">
        <v>7921</v>
      </c>
      <c r="E1052" s="8">
        <v>1774</v>
      </c>
      <c r="F1052" s="9">
        <v>4020.82</v>
      </c>
      <c r="G1052" s="8">
        <v>87</v>
      </c>
      <c r="H1052" s="8">
        <v>329</v>
      </c>
      <c r="I1052" s="9">
        <v>3862.17</v>
      </c>
      <c r="J1052" s="10">
        <f t="shared" si="32"/>
        <v>0.96054287433906516</v>
      </c>
      <c r="K1052" s="8">
        <v>4</v>
      </c>
      <c r="L1052" s="9">
        <v>260.06</v>
      </c>
      <c r="M1052" s="8">
        <v>5</v>
      </c>
      <c r="N1052" s="8">
        <v>85</v>
      </c>
      <c r="O1052" s="8">
        <v>329</v>
      </c>
      <c r="P1052" s="9">
        <v>3857.63</v>
      </c>
      <c r="Q1052" s="10">
        <f t="shared" si="33"/>
        <v>0.95941375142383889</v>
      </c>
      <c r="R1052" s="8">
        <v>4</v>
      </c>
      <c r="S1052" s="9">
        <v>258.75</v>
      </c>
      <c r="T1052" s="8">
        <v>5</v>
      </c>
    </row>
    <row r="1053" spans="1:20" x14ac:dyDescent="0.35">
      <c r="A1053" t="s">
        <v>2360</v>
      </c>
      <c r="B1053" t="s">
        <v>2361</v>
      </c>
      <c r="C1053" t="s">
        <v>18</v>
      </c>
      <c r="D1053" t="s">
        <v>7921</v>
      </c>
      <c r="E1053" s="8">
        <v>1500</v>
      </c>
      <c r="F1053" s="9">
        <v>1997.31</v>
      </c>
      <c r="G1053" s="8">
        <v>107</v>
      </c>
      <c r="H1053" s="8">
        <v>559</v>
      </c>
      <c r="I1053" s="9">
        <v>1997.31</v>
      </c>
      <c r="J1053" s="10">
        <f t="shared" si="32"/>
        <v>1</v>
      </c>
      <c r="K1053" s="8">
        <v>0</v>
      </c>
      <c r="L1053" s="9">
        <v>336.05</v>
      </c>
      <c r="M1053" s="8">
        <v>2</v>
      </c>
      <c r="N1053" s="8">
        <v>144</v>
      </c>
      <c r="O1053" s="8">
        <v>559</v>
      </c>
      <c r="P1053" s="9">
        <v>1997.31</v>
      </c>
      <c r="Q1053" s="10">
        <f t="shared" si="33"/>
        <v>1</v>
      </c>
      <c r="R1053" s="8">
        <v>0</v>
      </c>
      <c r="S1053" s="9">
        <v>364.81</v>
      </c>
      <c r="T1053" s="8">
        <v>2</v>
      </c>
    </row>
    <row r="1054" spans="1:20" x14ac:dyDescent="0.35">
      <c r="A1054" t="s">
        <v>2362</v>
      </c>
      <c r="B1054" t="s">
        <v>2363</v>
      </c>
      <c r="C1054" t="s">
        <v>18</v>
      </c>
      <c r="D1054" t="s">
        <v>7922</v>
      </c>
      <c r="E1054" s="8">
        <v>1181</v>
      </c>
      <c r="F1054" s="9">
        <v>1356.56</v>
      </c>
      <c r="G1054" s="8">
        <v>207</v>
      </c>
      <c r="H1054" s="8">
        <v>648</v>
      </c>
      <c r="I1054" s="9">
        <v>1356.56</v>
      </c>
      <c r="J1054" s="10">
        <f t="shared" si="32"/>
        <v>1</v>
      </c>
      <c r="K1054" s="8">
        <v>0</v>
      </c>
      <c r="L1054" s="9">
        <v>422.55</v>
      </c>
      <c r="M1054" s="8">
        <v>1</v>
      </c>
      <c r="N1054" s="8">
        <v>167</v>
      </c>
      <c r="O1054" s="8">
        <v>648</v>
      </c>
      <c r="P1054" s="9">
        <v>1356.56</v>
      </c>
      <c r="Q1054" s="10">
        <f t="shared" si="33"/>
        <v>1</v>
      </c>
      <c r="R1054" s="8">
        <v>0</v>
      </c>
      <c r="S1054" s="9">
        <v>394.98</v>
      </c>
      <c r="T1054" s="8">
        <v>1</v>
      </c>
    </row>
    <row r="1055" spans="1:20" x14ac:dyDescent="0.35">
      <c r="A1055" t="s">
        <v>2364</v>
      </c>
      <c r="B1055" t="s">
        <v>2365</v>
      </c>
      <c r="C1055" t="s">
        <v>18</v>
      </c>
      <c r="D1055" t="s">
        <v>7922</v>
      </c>
      <c r="E1055" s="8">
        <v>1886</v>
      </c>
      <c r="F1055" s="9">
        <v>3957.47</v>
      </c>
      <c r="G1055" s="8">
        <v>109</v>
      </c>
      <c r="H1055" s="8">
        <v>355</v>
      </c>
      <c r="I1055" s="9">
        <v>3890.33</v>
      </c>
      <c r="J1055" s="10">
        <f t="shared" si="32"/>
        <v>0.98303461554983362</v>
      </c>
      <c r="K1055" s="8">
        <v>3</v>
      </c>
      <c r="L1055" s="9">
        <v>263.26</v>
      </c>
      <c r="M1055" s="8">
        <v>5</v>
      </c>
      <c r="N1055" s="8">
        <v>92</v>
      </c>
      <c r="O1055" s="8">
        <v>355</v>
      </c>
      <c r="P1055" s="9">
        <v>3852.56</v>
      </c>
      <c r="Q1055" s="10">
        <f t="shared" si="33"/>
        <v>0.9734906392215229</v>
      </c>
      <c r="R1055" s="8">
        <v>3</v>
      </c>
      <c r="S1055" s="9">
        <v>256.70999999999998</v>
      </c>
      <c r="T1055" s="8">
        <v>5</v>
      </c>
    </row>
    <row r="1056" spans="1:20" x14ac:dyDescent="0.35">
      <c r="A1056" t="s">
        <v>2370</v>
      </c>
      <c r="B1056" t="s">
        <v>2371</v>
      </c>
      <c r="C1056" t="s">
        <v>18</v>
      </c>
      <c r="D1056" t="s">
        <v>7921</v>
      </c>
      <c r="E1056" s="8">
        <v>967</v>
      </c>
      <c r="F1056" s="9">
        <v>1379.88</v>
      </c>
      <c r="G1056" s="8">
        <v>122</v>
      </c>
      <c r="H1056" s="8">
        <v>521</v>
      </c>
      <c r="I1056" s="9">
        <v>1379.88</v>
      </c>
      <c r="J1056" s="10">
        <f t="shared" si="32"/>
        <v>1</v>
      </c>
      <c r="K1056" s="8">
        <v>0</v>
      </c>
      <c r="L1056" s="9">
        <v>275.57</v>
      </c>
      <c r="M1056" s="8">
        <v>1</v>
      </c>
      <c r="N1056" s="8">
        <v>134</v>
      </c>
      <c r="O1056" s="8">
        <v>521</v>
      </c>
      <c r="P1056" s="9">
        <v>1379.88</v>
      </c>
      <c r="Q1056" s="10">
        <f t="shared" si="33"/>
        <v>1</v>
      </c>
      <c r="R1056" s="8">
        <v>0</v>
      </c>
      <c r="S1056" s="9">
        <v>285.83999999999997</v>
      </c>
      <c r="T1056" s="8">
        <v>1</v>
      </c>
    </row>
    <row r="1057" spans="1:20" x14ac:dyDescent="0.35">
      <c r="A1057" t="s">
        <v>2372</v>
      </c>
      <c r="B1057" t="s">
        <v>2373</v>
      </c>
      <c r="C1057" t="s">
        <v>18</v>
      </c>
      <c r="D1057" t="s">
        <v>7921</v>
      </c>
      <c r="E1057" s="8">
        <v>1090</v>
      </c>
      <c r="F1057" s="9">
        <v>631.38</v>
      </c>
      <c r="G1057" s="8">
        <v>289</v>
      </c>
      <c r="H1057" s="8">
        <v>1276</v>
      </c>
      <c r="I1057" s="9">
        <v>631.38</v>
      </c>
      <c r="J1057" s="10">
        <f t="shared" si="32"/>
        <v>1</v>
      </c>
      <c r="K1057" s="8">
        <v>0</v>
      </c>
      <c r="L1057" s="9">
        <v>363.75</v>
      </c>
      <c r="M1057" s="8">
        <v>0</v>
      </c>
      <c r="N1057" s="8">
        <v>327</v>
      </c>
      <c r="O1057" s="8">
        <v>1276</v>
      </c>
      <c r="P1057" s="9">
        <v>631.38</v>
      </c>
      <c r="Q1057" s="10">
        <f t="shared" si="33"/>
        <v>1</v>
      </c>
      <c r="R1057" s="8">
        <v>0</v>
      </c>
      <c r="S1057" s="9">
        <v>376.96</v>
      </c>
      <c r="T1057" s="8">
        <v>0</v>
      </c>
    </row>
    <row r="1058" spans="1:20" x14ac:dyDescent="0.35">
      <c r="A1058" t="s">
        <v>2374</v>
      </c>
      <c r="B1058" t="s">
        <v>2375</v>
      </c>
      <c r="C1058" t="s">
        <v>18</v>
      </c>
      <c r="D1058" t="s">
        <v>7921</v>
      </c>
      <c r="E1058" s="8">
        <v>525</v>
      </c>
      <c r="F1058" s="9">
        <v>1108.8900000000001</v>
      </c>
      <c r="G1058" s="8">
        <v>93</v>
      </c>
      <c r="H1058" s="8">
        <v>350</v>
      </c>
      <c r="I1058" s="9">
        <v>1108.8900000000001</v>
      </c>
      <c r="J1058" s="10">
        <f t="shared" si="32"/>
        <v>1</v>
      </c>
      <c r="K1058" s="8">
        <v>0</v>
      </c>
      <c r="L1058" s="9">
        <v>356.53</v>
      </c>
      <c r="M1058" s="8">
        <v>1</v>
      </c>
      <c r="N1058" s="8">
        <v>90</v>
      </c>
      <c r="O1058" s="8">
        <v>350</v>
      </c>
      <c r="P1058" s="9">
        <v>1108.8900000000001</v>
      </c>
      <c r="Q1058" s="10">
        <f t="shared" si="33"/>
        <v>1</v>
      </c>
      <c r="R1058" s="8">
        <v>0</v>
      </c>
      <c r="S1058" s="9">
        <v>352.73</v>
      </c>
      <c r="T1058" s="8">
        <v>1</v>
      </c>
    </row>
    <row r="1059" spans="1:20" x14ac:dyDescent="0.35">
      <c r="A1059" t="s">
        <v>2376</v>
      </c>
      <c r="B1059" t="s">
        <v>2377</v>
      </c>
      <c r="C1059" t="s">
        <v>18</v>
      </c>
      <c r="D1059" t="s">
        <v>7922</v>
      </c>
      <c r="E1059" s="8">
        <v>63</v>
      </c>
      <c r="F1059" s="9">
        <v>1573.9</v>
      </c>
      <c r="G1059" s="8">
        <v>10</v>
      </c>
      <c r="H1059" s="8">
        <v>30</v>
      </c>
      <c r="I1059" s="9">
        <v>1573.9</v>
      </c>
      <c r="J1059" s="10">
        <f t="shared" si="32"/>
        <v>1</v>
      </c>
      <c r="K1059" s="8">
        <v>0</v>
      </c>
      <c r="L1059" s="9">
        <v>360.69</v>
      </c>
      <c r="M1059" s="8">
        <v>2</v>
      </c>
      <c r="N1059" s="8">
        <v>8</v>
      </c>
      <c r="O1059" s="8">
        <v>30</v>
      </c>
      <c r="P1059" s="9">
        <v>1573.9</v>
      </c>
      <c r="Q1059" s="10">
        <f t="shared" si="33"/>
        <v>1</v>
      </c>
      <c r="R1059" s="8">
        <v>0</v>
      </c>
      <c r="S1059" s="9">
        <v>330.71</v>
      </c>
      <c r="T1059" s="8">
        <v>2</v>
      </c>
    </row>
    <row r="1060" spans="1:20" x14ac:dyDescent="0.35">
      <c r="A1060" t="s">
        <v>2378</v>
      </c>
      <c r="B1060" t="s">
        <v>2379</v>
      </c>
      <c r="C1060" t="s">
        <v>18</v>
      </c>
      <c r="D1060" t="s">
        <v>7921</v>
      </c>
      <c r="E1060" s="8">
        <v>682</v>
      </c>
      <c r="F1060" s="9">
        <v>2992.27</v>
      </c>
      <c r="G1060" s="8">
        <v>45</v>
      </c>
      <c r="H1060" s="8">
        <v>168</v>
      </c>
      <c r="I1060" s="9">
        <v>2312.21</v>
      </c>
      <c r="J1060" s="10">
        <f t="shared" si="32"/>
        <v>0.77272772844696502</v>
      </c>
      <c r="K1060" s="8">
        <v>1</v>
      </c>
      <c r="L1060" s="9">
        <v>351</v>
      </c>
      <c r="M1060" s="8">
        <v>3</v>
      </c>
      <c r="N1060" s="8">
        <v>43</v>
      </c>
      <c r="O1060" s="8">
        <v>168</v>
      </c>
      <c r="P1060" s="9">
        <v>2303.4299999999998</v>
      </c>
      <c r="Q1060" s="10">
        <f t="shared" si="33"/>
        <v>0.76979350125490009</v>
      </c>
      <c r="R1060" s="8">
        <v>1</v>
      </c>
      <c r="S1060" s="9">
        <v>348.48</v>
      </c>
      <c r="T1060" s="8">
        <v>3</v>
      </c>
    </row>
    <row r="1061" spans="1:20" x14ac:dyDescent="0.35">
      <c r="A1061" t="s">
        <v>2380</v>
      </c>
      <c r="B1061" t="s">
        <v>2381</v>
      </c>
      <c r="C1061" t="s">
        <v>18</v>
      </c>
      <c r="D1061" t="s">
        <v>7921</v>
      </c>
      <c r="E1061" s="8">
        <v>244</v>
      </c>
      <c r="F1061" s="9">
        <v>304.17</v>
      </c>
      <c r="G1061" s="8">
        <v>120</v>
      </c>
      <c r="H1061" s="8">
        <v>591</v>
      </c>
      <c r="I1061" s="9">
        <v>304.17</v>
      </c>
      <c r="J1061" s="10">
        <f t="shared" si="32"/>
        <v>1</v>
      </c>
      <c r="K1061" s="8">
        <v>0</v>
      </c>
      <c r="L1061" s="9">
        <v>392.71</v>
      </c>
      <c r="M1061" s="8">
        <v>0</v>
      </c>
      <c r="N1061" s="8">
        <v>151</v>
      </c>
      <c r="O1061" s="8">
        <v>591</v>
      </c>
      <c r="P1061" s="9">
        <v>304.17</v>
      </c>
      <c r="Q1061" s="10">
        <f t="shared" si="33"/>
        <v>1</v>
      </c>
      <c r="R1061" s="8">
        <v>0</v>
      </c>
      <c r="S1061" s="9">
        <v>415.89</v>
      </c>
      <c r="T1061" s="8">
        <v>0</v>
      </c>
    </row>
    <row r="1062" spans="1:20" x14ac:dyDescent="0.35">
      <c r="A1062" t="s">
        <v>2386</v>
      </c>
      <c r="B1062" t="s">
        <v>2387</v>
      </c>
      <c r="C1062" t="s">
        <v>18</v>
      </c>
      <c r="D1062" t="s">
        <v>7920</v>
      </c>
      <c r="E1062" s="8">
        <v>4762</v>
      </c>
      <c r="F1062" s="9">
        <v>6000.68</v>
      </c>
      <c r="G1062" s="8">
        <v>107</v>
      </c>
      <c r="H1062" s="8">
        <v>583</v>
      </c>
      <c r="I1062" s="9">
        <v>5398.34</v>
      </c>
      <c r="J1062" s="10">
        <f t="shared" si="32"/>
        <v>0.89962137624402561</v>
      </c>
      <c r="K1062" s="8">
        <v>6</v>
      </c>
      <c r="L1062" s="9">
        <v>199.79</v>
      </c>
      <c r="M1062" s="8">
        <v>7</v>
      </c>
      <c r="N1062" s="8">
        <v>149</v>
      </c>
      <c r="O1062" s="8">
        <v>583</v>
      </c>
      <c r="P1062" s="9">
        <v>5578.54</v>
      </c>
      <c r="Q1062" s="10">
        <f t="shared" si="33"/>
        <v>0.9296513061852989</v>
      </c>
      <c r="R1062" s="8">
        <v>5</v>
      </c>
      <c r="S1062" s="9">
        <v>213.21</v>
      </c>
      <c r="T1062" s="8">
        <v>7</v>
      </c>
    </row>
    <row r="1063" spans="1:20" x14ac:dyDescent="0.35">
      <c r="A1063" t="s">
        <v>2388</v>
      </c>
      <c r="B1063" t="s">
        <v>2389</v>
      </c>
      <c r="C1063" t="s">
        <v>18</v>
      </c>
      <c r="D1063" t="s">
        <v>7920</v>
      </c>
      <c r="E1063" s="8">
        <v>228</v>
      </c>
      <c r="F1063" s="9">
        <v>1241.8399999999999</v>
      </c>
      <c r="G1063" s="8">
        <v>25</v>
      </c>
      <c r="H1063" s="8">
        <v>135</v>
      </c>
      <c r="I1063" s="9">
        <v>1241.8399999999999</v>
      </c>
      <c r="J1063" s="10">
        <f t="shared" si="32"/>
        <v>1</v>
      </c>
      <c r="K1063" s="8">
        <v>0</v>
      </c>
      <c r="L1063" s="9">
        <v>303.64999999999998</v>
      </c>
      <c r="M1063" s="8">
        <v>1</v>
      </c>
      <c r="N1063" s="8">
        <v>35</v>
      </c>
      <c r="O1063" s="8">
        <v>135</v>
      </c>
      <c r="P1063" s="9">
        <v>1241.8399999999999</v>
      </c>
      <c r="Q1063" s="10">
        <f t="shared" si="33"/>
        <v>1</v>
      </c>
      <c r="R1063" s="8">
        <v>0</v>
      </c>
      <c r="S1063" s="9">
        <v>333.06</v>
      </c>
      <c r="T1063" s="8">
        <v>1</v>
      </c>
    </row>
    <row r="1064" spans="1:20" x14ac:dyDescent="0.35">
      <c r="A1064" t="s">
        <v>2392</v>
      </c>
      <c r="B1064" t="s">
        <v>2393</v>
      </c>
      <c r="C1064" t="s">
        <v>18</v>
      </c>
      <c r="D1064" t="s">
        <v>7921</v>
      </c>
      <c r="E1064" s="8">
        <v>1216</v>
      </c>
      <c r="F1064" s="9">
        <v>983.87</v>
      </c>
      <c r="G1064" s="8">
        <v>170</v>
      </c>
      <c r="H1064" s="8">
        <v>907</v>
      </c>
      <c r="I1064" s="9">
        <v>983.87</v>
      </c>
      <c r="J1064" s="10">
        <f t="shared" si="32"/>
        <v>1</v>
      </c>
      <c r="K1064" s="8">
        <v>0</v>
      </c>
      <c r="L1064" s="9">
        <v>326.73</v>
      </c>
      <c r="M1064" s="8">
        <v>1</v>
      </c>
      <c r="N1064" s="8">
        <v>231</v>
      </c>
      <c r="O1064" s="8">
        <v>907</v>
      </c>
      <c r="P1064" s="9">
        <v>983.87</v>
      </c>
      <c r="Q1064" s="10">
        <f t="shared" si="33"/>
        <v>1</v>
      </c>
      <c r="R1064" s="8">
        <v>0</v>
      </c>
      <c r="S1064" s="9">
        <v>356.34</v>
      </c>
      <c r="T1064" s="8">
        <v>1</v>
      </c>
    </row>
    <row r="1065" spans="1:20" x14ac:dyDescent="0.35">
      <c r="A1065" t="s">
        <v>2394</v>
      </c>
      <c r="B1065" t="s">
        <v>2395</v>
      </c>
      <c r="C1065" t="s">
        <v>18</v>
      </c>
      <c r="D1065" t="s">
        <v>7922</v>
      </c>
      <c r="E1065" s="8">
        <v>1803</v>
      </c>
      <c r="F1065" s="9">
        <v>725.48</v>
      </c>
      <c r="G1065" s="8">
        <v>669</v>
      </c>
      <c r="H1065" s="8">
        <v>1823</v>
      </c>
      <c r="I1065" s="9">
        <v>725.48</v>
      </c>
      <c r="J1065" s="10">
        <f t="shared" si="32"/>
        <v>1</v>
      </c>
      <c r="K1065" s="8">
        <v>0</v>
      </c>
      <c r="L1065" s="9">
        <v>384.83</v>
      </c>
      <c r="M1065" s="8">
        <v>1</v>
      </c>
      <c r="N1065" s="8">
        <v>463</v>
      </c>
      <c r="O1065" s="8">
        <v>1823</v>
      </c>
      <c r="P1065" s="9">
        <v>725.48</v>
      </c>
      <c r="Q1065" s="10">
        <f t="shared" si="33"/>
        <v>1</v>
      </c>
      <c r="R1065" s="8">
        <v>0</v>
      </c>
      <c r="S1065" s="9">
        <v>335.09</v>
      </c>
      <c r="T1065" s="8">
        <v>1</v>
      </c>
    </row>
    <row r="1066" spans="1:20" x14ac:dyDescent="0.35">
      <c r="A1066" t="s">
        <v>2396</v>
      </c>
      <c r="B1066" t="s">
        <v>2397</v>
      </c>
      <c r="C1066" t="s">
        <v>18</v>
      </c>
      <c r="D1066" t="s">
        <v>7921</v>
      </c>
      <c r="E1066" s="8">
        <v>8</v>
      </c>
      <c r="F1066" s="9">
        <v>30.27</v>
      </c>
      <c r="G1066" s="8">
        <v>39</v>
      </c>
      <c r="H1066" s="8">
        <v>194</v>
      </c>
      <c r="I1066" s="9">
        <v>30.27</v>
      </c>
      <c r="J1066" s="10">
        <f t="shared" si="32"/>
        <v>1</v>
      </c>
      <c r="K1066" s="8">
        <v>0</v>
      </c>
      <c r="L1066" s="9">
        <v>474.47</v>
      </c>
      <c r="M1066" s="8">
        <v>0</v>
      </c>
      <c r="N1066" s="8">
        <v>50</v>
      </c>
      <c r="O1066" s="8">
        <v>194</v>
      </c>
      <c r="P1066" s="9">
        <v>30.27</v>
      </c>
      <c r="Q1066" s="10">
        <f t="shared" si="33"/>
        <v>1</v>
      </c>
      <c r="R1066" s="8">
        <v>0</v>
      </c>
      <c r="S1066" s="9">
        <v>499.44</v>
      </c>
      <c r="T1066" s="8">
        <v>0</v>
      </c>
    </row>
    <row r="1067" spans="1:20" x14ac:dyDescent="0.35">
      <c r="A1067" t="s">
        <v>2398</v>
      </c>
      <c r="B1067" t="s">
        <v>2399</v>
      </c>
      <c r="C1067" t="s">
        <v>18</v>
      </c>
      <c r="D1067" t="s">
        <v>7920</v>
      </c>
      <c r="E1067" s="8">
        <v>2150</v>
      </c>
      <c r="F1067" s="9">
        <v>876.87</v>
      </c>
      <c r="G1067" s="8">
        <v>312</v>
      </c>
      <c r="H1067" s="8">
        <v>1797</v>
      </c>
      <c r="I1067" s="9">
        <v>876.87</v>
      </c>
      <c r="J1067" s="10">
        <f t="shared" si="32"/>
        <v>1</v>
      </c>
      <c r="K1067" s="8">
        <v>0</v>
      </c>
      <c r="L1067" s="9">
        <v>295.23</v>
      </c>
      <c r="M1067" s="8">
        <v>1</v>
      </c>
      <c r="N1067" s="8">
        <v>456</v>
      </c>
      <c r="O1067" s="8">
        <v>1797</v>
      </c>
      <c r="P1067" s="9">
        <v>876.87</v>
      </c>
      <c r="Q1067" s="10">
        <f t="shared" si="33"/>
        <v>1</v>
      </c>
      <c r="R1067" s="8">
        <v>0</v>
      </c>
      <c r="S1067" s="9">
        <v>330.46</v>
      </c>
      <c r="T1067" s="8">
        <v>1</v>
      </c>
    </row>
    <row r="1068" spans="1:20" x14ac:dyDescent="0.35">
      <c r="A1068" t="s">
        <v>2400</v>
      </c>
      <c r="B1068" t="s">
        <v>2401</v>
      </c>
      <c r="C1068" t="s">
        <v>18</v>
      </c>
      <c r="D1068" t="s">
        <v>7921</v>
      </c>
      <c r="E1068" s="8">
        <v>204</v>
      </c>
      <c r="F1068" s="9">
        <v>840.28</v>
      </c>
      <c r="G1068" s="8">
        <v>42</v>
      </c>
      <c r="H1068" s="8">
        <v>178</v>
      </c>
      <c r="I1068" s="9">
        <v>840.28</v>
      </c>
      <c r="J1068" s="10">
        <f t="shared" si="32"/>
        <v>1</v>
      </c>
      <c r="K1068" s="8">
        <v>0</v>
      </c>
      <c r="L1068" s="9">
        <v>302.64</v>
      </c>
      <c r="M1068" s="8">
        <v>1</v>
      </c>
      <c r="N1068" s="8">
        <v>46</v>
      </c>
      <c r="O1068" s="8">
        <v>178</v>
      </c>
      <c r="P1068" s="9">
        <v>840.28</v>
      </c>
      <c r="Q1068" s="10">
        <f t="shared" si="33"/>
        <v>1</v>
      </c>
      <c r="R1068" s="8">
        <v>0</v>
      </c>
      <c r="S1068" s="9">
        <v>312.52999999999997</v>
      </c>
      <c r="T1068" s="8">
        <v>1</v>
      </c>
    </row>
    <row r="1069" spans="1:20" x14ac:dyDescent="0.35">
      <c r="A1069" t="s">
        <v>2402</v>
      </c>
      <c r="B1069" t="s">
        <v>2403</v>
      </c>
      <c r="C1069" t="s">
        <v>18</v>
      </c>
      <c r="D1069" t="s">
        <v>7922</v>
      </c>
      <c r="E1069" s="8">
        <v>194</v>
      </c>
      <c r="F1069" s="9">
        <v>427.36</v>
      </c>
      <c r="G1069" s="8">
        <v>110</v>
      </c>
      <c r="H1069" s="8">
        <v>333</v>
      </c>
      <c r="I1069" s="9">
        <v>427.36</v>
      </c>
      <c r="J1069" s="10">
        <f t="shared" si="32"/>
        <v>1</v>
      </c>
      <c r="K1069" s="8">
        <v>0</v>
      </c>
      <c r="L1069" s="9">
        <v>462.28</v>
      </c>
      <c r="M1069" s="8">
        <v>0</v>
      </c>
      <c r="N1069" s="8">
        <v>85</v>
      </c>
      <c r="O1069" s="8">
        <v>333</v>
      </c>
      <c r="P1069" s="9">
        <v>427.36</v>
      </c>
      <c r="Q1069" s="10">
        <f t="shared" si="33"/>
        <v>1</v>
      </c>
      <c r="R1069" s="8">
        <v>0</v>
      </c>
      <c r="S1069" s="9">
        <v>429.23</v>
      </c>
      <c r="T1069" s="8">
        <v>0</v>
      </c>
    </row>
    <row r="1070" spans="1:20" x14ac:dyDescent="0.35">
      <c r="A1070" t="s">
        <v>2404</v>
      </c>
      <c r="B1070" t="s">
        <v>2405</v>
      </c>
      <c r="C1070" t="s">
        <v>18</v>
      </c>
      <c r="D1070" t="s">
        <v>7920</v>
      </c>
      <c r="E1070" s="8">
        <v>1162</v>
      </c>
      <c r="F1070" s="9">
        <v>1608.65</v>
      </c>
      <c r="G1070" s="8">
        <v>79</v>
      </c>
      <c r="H1070" s="8">
        <v>530</v>
      </c>
      <c r="I1070" s="9">
        <v>1515.89</v>
      </c>
      <c r="J1070" s="10">
        <f t="shared" si="32"/>
        <v>0.94233674198862405</v>
      </c>
      <c r="K1070" s="8">
        <v>1</v>
      </c>
      <c r="L1070" s="9">
        <v>257.10000000000002</v>
      </c>
      <c r="M1070" s="8">
        <v>2</v>
      </c>
      <c r="N1070" s="8">
        <v>135</v>
      </c>
      <c r="O1070" s="8">
        <v>530</v>
      </c>
      <c r="P1070" s="9">
        <v>1593.42</v>
      </c>
      <c r="Q1070" s="10">
        <f t="shared" si="33"/>
        <v>0.99053243402853319</v>
      </c>
      <c r="R1070" s="8">
        <v>1</v>
      </c>
      <c r="S1070" s="9">
        <v>297.73</v>
      </c>
      <c r="T1070" s="8">
        <v>2</v>
      </c>
    </row>
    <row r="1071" spans="1:20" x14ac:dyDescent="0.35">
      <c r="A1071" t="s">
        <v>2406</v>
      </c>
      <c r="B1071" t="s">
        <v>2407</v>
      </c>
      <c r="C1071" t="s">
        <v>18</v>
      </c>
      <c r="D1071" t="s">
        <v>7921</v>
      </c>
      <c r="E1071" s="8">
        <v>309</v>
      </c>
      <c r="F1071" s="9">
        <v>935.99</v>
      </c>
      <c r="G1071" s="8">
        <v>49</v>
      </c>
      <c r="H1071" s="8">
        <v>242</v>
      </c>
      <c r="I1071" s="9">
        <v>935.99</v>
      </c>
      <c r="J1071" s="10">
        <f t="shared" si="32"/>
        <v>1</v>
      </c>
      <c r="K1071" s="8">
        <v>0</v>
      </c>
      <c r="L1071" s="9">
        <v>329.34</v>
      </c>
      <c r="M1071" s="8">
        <v>1</v>
      </c>
      <c r="N1071" s="8">
        <v>62</v>
      </c>
      <c r="O1071" s="8">
        <v>242</v>
      </c>
      <c r="P1071" s="9">
        <v>935.99</v>
      </c>
      <c r="Q1071" s="10">
        <f t="shared" si="33"/>
        <v>1</v>
      </c>
      <c r="R1071" s="8">
        <v>0</v>
      </c>
      <c r="S1071" s="9">
        <v>351.15</v>
      </c>
      <c r="T1071" s="8">
        <v>1</v>
      </c>
    </row>
    <row r="1072" spans="1:20" x14ac:dyDescent="0.35">
      <c r="A1072" t="s">
        <v>2408</v>
      </c>
      <c r="B1072" t="s">
        <v>2409</v>
      </c>
      <c r="C1072" t="s">
        <v>18</v>
      </c>
      <c r="D1072" t="s">
        <v>7922</v>
      </c>
      <c r="E1072" s="8">
        <v>226</v>
      </c>
      <c r="F1072" s="9">
        <v>868.57</v>
      </c>
      <c r="G1072" s="8">
        <v>56</v>
      </c>
      <c r="H1072" s="8">
        <v>191</v>
      </c>
      <c r="I1072" s="9">
        <v>868.57</v>
      </c>
      <c r="J1072" s="10">
        <f t="shared" si="32"/>
        <v>1</v>
      </c>
      <c r="K1072" s="8">
        <v>0</v>
      </c>
      <c r="L1072" s="9">
        <v>447.3</v>
      </c>
      <c r="M1072" s="8">
        <v>1</v>
      </c>
      <c r="N1072" s="8">
        <v>49</v>
      </c>
      <c r="O1072" s="8">
        <v>191</v>
      </c>
      <c r="P1072" s="9">
        <v>868.57</v>
      </c>
      <c r="Q1072" s="10">
        <f t="shared" si="33"/>
        <v>1</v>
      </c>
      <c r="R1072" s="8">
        <v>0</v>
      </c>
      <c r="S1072" s="9">
        <v>431.16</v>
      </c>
      <c r="T1072" s="8">
        <v>1</v>
      </c>
    </row>
    <row r="1073" spans="1:20" x14ac:dyDescent="0.35">
      <c r="A1073" t="s">
        <v>2410</v>
      </c>
      <c r="B1073" t="s">
        <v>2411</v>
      </c>
      <c r="C1073" t="s">
        <v>18</v>
      </c>
      <c r="D1073" t="s">
        <v>7921</v>
      </c>
      <c r="E1073" s="8">
        <v>1</v>
      </c>
      <c r="F1073" s="9">
        <v>2.59</v>
      </c>
      <c r="G1073" s="8">
        <v>64</v>
      </c>
      <c r="H1073" s="8">
        <v>283</v>
      </c>
      <c r="I1073" s="9">
        <v>2.59</v>
      </c>
      <c r="J1073" s="10">
        <f t="shared" si="32"/>
        <v>1</v>
      </c>
      <c r="K1073" s="8">
        <v>0</v>
      </c>
      <c r="L1073" s="9">
        <v>499.72</v>
      </c>
      <c r="M1073" s="8">
        <v>0</v>
      </c>
      <c r="N1073" s="8">
        <v>72</v>
      </c>
      <c r="O1073" s="8">
        <v>283</v>
      </c>
      <c r="P1073" s="9">
        <v>2.59</v>
      </c>
      <c r="Q1073" s="10">
        <f t="shared" si="33"/>
        <v>1</v>
      </c>
      <c r="R1073" s="8">
        <v>0</v>
      </c>
      <c r="S1073" s="9">
        <v>512.13</v>
      </c>
      <c r="T1073" s="8">
        <v>0</v>
      </c>
    </row>
    <row r="1074" spans="1:20" x14ac:dyDescent="0.35">
      <c r="A1074" t="s">
        <v>2412</v>
      </c>
      <c r="B1074" t="s">
        <v>2413</v>
      </c>
      <c r="C1074" t="s">
        <v>18</v>
      </c>
      <c r="D1074" t="s">
        <v>7921</v>
      </c>
      <c r="E1074" s="8">
        <v>4900</v>
      </c>
      <c r="F1074" s="9">
        <v>1436.16</v>
      </c>
      <c r="G1074" s="8">
        <v>515</v>
      </c>
      <c r="H1074" s="8">
        <v>2494</v>
      </c>
      <c r="I1074" s="9">
        <v>1380.18</v>
      </c>
      <c r="J1074" s="10">
        <f t="shared" si="32"/>
        <v>0.96102105614973266</v>
      </c>
      <c r="K1074" s="8">
        <v>2</v>
      </c>
      <c r="L1074" s="9">
        <v>306.35000000000002</v>
      </c>
      <c r="M1074" s="8">
        <v>1</v>
      </c>
      <c r="N1074" s="8">
        <v>632</v>
      </c>
      <c r="O1074" s="8">
        <v>2494</v>
      </c>
      <c r="P1074" s="9">
        <v>1414.47</v>
      </c>
      <c r="Q1074" s="10">
        <f t="shared" si="33"/>
        <v>0.98489722593582885</v>
      </c>
      <c r="R1074" s="8">
        <v>1</v>
      </c>
      <c r="S1074" s="9">
        <v>310.83</v>
      </c>
      <c r="T1074" s="8">
        <v>2</v>
      </c>
    </row>
    <row r="1075" spans="1:20" x14ac:dyDescent="0.35">
      <c r="A1075" t="s">
        <v>2414</v>
      </c>
      <c r="B1075" t="s">
        <v>2415</v>
      </c>
      <c r="C1075" t="s">
        <v>18</v>
      </c>
      <c r="D1075" t="s">
        <v>7921</v>
      </c>
      <c r="E1075" s="8">
        <v>429</v>
      </c>
      <c r="F1075" s="9">
        <v>1119.28</v>
      </c>
      <c r="G1075" s="8">
        <v>65</v>
      </c>
      <c r="H1075" s="8">
        <v>280</v>
      </c>
      <c r="I1075" s="9">
        <v>1119.28</v>
      </c>
      <c r="J1075" s="10">
        <f t="shared" si="32"/>
        <v>1</v>
      </c>
      <c r="K1075" s="8">
        <v>0</v>
      </c>
      <c r="L1075" s="9">
        <v>351.67</v>
      </c>
      <c r="M1075" s="8">
        <v>1</v>
      </c>
      <c r="N1075" s="8">
        <v>71</v>
      </c>
      <c r="O1075" s="8">
        <v>280</v>
      </c>
      <c r="P1075" s="9">
        <v>1119.28</v>
      </c>
      <c r="Q1075" s="10">
        <f t="shared" si="33"/>
        <v>1</v>
      </c>
      <c r="R1075" s="8">
        <v>0</v>
      </c>
      <c r="S1075" s="9">
        <v>359.49</v>
      </c>
      <c r="T1075" s="8">
        <v>1</v>
      </c>
    </row>
    <row r="1076" spans="1:20" x14ac:dyDescent="0.35">
      <c r="A1076" t="s">
        <v>2416</v>
      </c>
      <c r="B1076" t="s">
        <v>2417</v>
      </c>
      <c r="C1076" t="s">
        <v>18</v>
      </c>
      <c r="D1076" t="s">
        <v>7921</v>
      </c>
      <c r="E1076" s="8">
        <v>2223</v>
      </c>
      <c r="F1076" s="9">
        <v>3118.05</v>
      </c>
      <c r="G1076" s="8">
        <v>134</v>
      </c>
      <c r="H1076" s="8">
        <v>520</v>
      </c>
      <c r="I1076" s="9">
        <v>3045.11</v>
      </c>
      <c r="J1076" s="10">
        <f t="shared" si="32"/>
        <v>0.97660717435576716</v>
      </c>
      <c r="K1076" s="8">
        <v>1</v>
      </c>
      <c r="L1076" s="9">
        <v>276.27999999999997</v>
      </c>
      <c r="M1076" s="8">
        <v>4</v>
      </c>
      <c r="N1076" s="8">
        <v>132</v>
      </c>
      <c r="O1076" s="8">
        <v>520</v>
      </c>
      <c r="P1076" s="9">
        <v>3040.91</v>
      </c>
      <c r="Q1076" s="10">
        <f t="shared" si="33"/>
        <v>0.9752601786372892</v>
      </c>
      <c r="R1076" s="8">
        <v>1</v>
      </c>
      <c r="S1076" s="9">
        <v>273.81</v>
      </c>
      <c r="T1076" s="8">
        <v>4</v>
      </c>
    </row>
    <row r="1077" spans="1:20" x14ac:dyDescent="0.35">
      <c r="A1077" t="s">
        <v>2420</v>
      </c>
      <c r="B1077" t="s">
        <v>2421</v>
      </c>
      <c r="C1077" t="s">
        <v>18</v>
      </c>
      <c r="D1077" t="s">
        <v>7922</v>
      </c>
      <c r="E1077" s="8">
        <v>62</v>
      </c>
      <c r="F1077" s="9">
        <v>154.9</v>
      </c>
      <c r="G1077" s="8">
        <v>111</v>
      </c>
      <c r="H1077" s="8">
        <v>292</v>
      </c>
      <c r="I1077" s="9">
        <v>154.9</v>
      </c>
      <c r="J1077" s="10">
        <f t="shared" si="32"/>
        <v>1</v>
      </c>
      <c r="K1077" s="8">
        <v>0</v>
      </c>
      <c r="L1077" s="9">
        <v>482.61</v>
      </c>
      <c r="M1077" s="8">
        <v>0</v>
      </c>
      <c r="N1077" s="8">
        <v>74</v>
      </c>
      <c r="O1077" s="8">
        <v>292</v>
      </c>
      <c r="P1077" s="9">
        <v>154.9</v>
      </c>
      <c r="Q1077" s="10">
        <f t="shared" si="33"/>
        <v>1</v>
      </c>
      <c r="R1077" s="8">
        <v>0</v>
      </c>
      <c r="S1077" s="9">
        <v>425.65</v>
      </c>
      <c r="T1077" s="8">
        <v>0</v>
      </c>
    </row>
    <row r="1078" spans="1:20" x14ac:dyDescent="0.35">
      <c r="A1078" t="s">
        <v>2422</v>
      </c>
      <c r="B1078" t="s">
        <v>2423</v>
      </c>
      <c r="C1078" t="s">
        <v>18</v>
      </c>
      <c r="D1078" t="s">
        <v>7922</v>
      </c>
      <c r="E1078" s="8">
        <v>6290</v>
      </c>
      <c r="F1078" s="9">
        <v>4908.3</v>
      </c>
      <c r="G1078" s="8">
        <v>292</v>
      </c>
      <c r="H1078" s="8">
        <v>933</v>
      </c>
      <c r="I1078" s="9">
        <v>4908.3</v>
      </c>
      <c r="J1078" s="10">
        <f t="shared" si="32"/>
        <v>1</v>
      </c>
      <c r="K1078" s="8">
        <v>0</v>
      </c>
      <c r="L1078" s="9">
        <v>246.99</v>
      </c>
      <c r="M1078" s="8">
        <v>6</v>
      </c>
      <c r="N1078" s="8">
        <v>235</v>
      </c>
      <c r="O1078" s="8">
        <v>933</v>
      </c>
      <c r="P1078" s="9">
        <v>4888.79</v>
      </c>
      <c r="Q1078" s="10">
        <f t="shared" si="33"/>
        <v>0.99602510034023994</v>
      </c>
      <c r="R1078" s="8">
        <v>1</v>
      </c>
      <c r="S1078" s="9">
        <v>228.83</v>
      </c>
      <c r="T1078" s="8">
        <v>6</v>
      </c>
    </row>
    <row r="1079" spans="1:20" x14ac:dyDescent="0.35">
      <c r="A1079" t="s">
        <v>2424</v>
      </c>
      <c r="B1079" t="s">
        <v>2425</v>
      </c>
      <c r="C1079" t="s">
        <v>18</v>
      </c>
      <c r="D1079" t="s">
        <v>7921</v>
      </c>
      <c r="E1079" s="8">
        <v>71</v>
      </c>
      <c r="F1079" s="9">
        <v>228.43</v>
      </c>
      <c r="G1079" s="8">
        <v>49</v>
      </c>
      <c r="H1079" s="8">
        <v>227</v>
      </c>
      <c r="I1079" s="9">
        <v>228.43</v>
      </c>
      <c r="J1079" s="10">
        <f t="shared" si="32"/>
        <v>1</v>
      </c>
      <c r="K1079" s="8">
        <v>0</v>
      </c>
      <c r="L1079" s="9">
        <v>452.99</v>
      </c>
      <c r="M1079" s="8">
        <v>0</v>
      </c>
      <c r="N1079" s="8">
        <v>57</v>
      </c>
      <c r="O1079" s="8">
        <v>227</v>
      </c>
      <c r="P1079" s="9">
        <v>228.43</v>
      </c>
      <c r="Q1079" s="10">
        <f t="shared" si="33"/>
        <v>1</v>
      </c>
      <c r="R1079" s="8">
        <v>0</v>
      </c>
      <c r="S1079" s="9">
        <v>468.43</v>
      </c>
      <c r="T1079" s="8">
        <v>0</v>
      </c>
    </row>
    <row r="1080" spans="1:20" x14ac:dyDescent="0.35">
      <c r="A1080" t="s">
        <v>2426</v>
      </c>
      <c r="B1080" t="s">
        <v>2427</v>
      </c>
      <c r="C1080" t="s">
        <v>18</v>
      </c>
      <c r="D1080" t="s">
        <v>7921</v>
      </c>
      <c r="E1080" s="8">
        <v>2551</v>
      </c>
      <c r="F1080" s="9">
        <v>2186.58</v>
      </c>
      <c r="G1080" s="8">
        <v>223</v>
      </c>
      <c r="H1080" s="8">
        <v>848</v>
      </c>
      <c r="I1080" s="9">
        <v>1584</v>
      </c>
      <c r="J1080" s="10">
        <f t="shared" si="32"/>
        <v>0.724418955629339</v>
      </c>
      <c r="K1080" s="8">
        <v>3</v>
      </c>
      <c r="L1080" s="9">
        <v>378.47</v>
      </c>
      <c r="M1080" s="8">
        <v>2</v>
      </c>
      <c r="N1080" s="8">
        <v>214</v>
      </c>
      <c r="O1080" s="8">
        <v>848</v>
      </c>
      <c r="P1080" s="9">
        <v>1576.29</v>
      </c>
      <c r="Q1080" s="10">
        <f t="shared" si="33"/>
        <v>0.72089290124303707</v>
      </c>
      <c r="R1080" s="8">
        <v>3</v>
      </c>
      <c r="S1080" s="9">
        <v>374.42</v>
      </c>
      <c r="T1080" s="8">
        <v>2</v>
      </c>
    </row>
    <row r="1081" spans="1:20" x14ac:dyDescent="0.35">
      <c r="A1081" t="s">
        <v>2428</v>
      </c>
      <c r="B1081" t="s">
        <v>2429</v>
      </c>
      <c r="C1081" t="s">
        <v>18</v>
      </c>
      <c r="D1081" t="s">
        <v>7922</v>
      </c>
      <c r="E1081" s="8">
        <v>619</v>
      </c>
      <c r="F1081" s="9">
        <v>761.49</v>
      </c>
      <c r="G1081" s="8">
        <v>179</v>
      </c>
      <c r="H1081" s="8">
        <v>591</v>
      </c>
      <c r="I1081" s="9">
        <v>761.49</v>
      </c>
      <c r="J1081" s="10">
        <f t="shared" si="32"/>
        <v>1</v>
      </c>
      <c r="K1081" s="8">
        <v>0</v>
      </c>
      <c r="L1081" s="9">
        <v>330.19</v>
      </c>
      <c r="M1081" s="8">
        <v>1</v>
      </c>
      <c r="N1081" s="8">
        <v>149</v>
      </c>
      <c r="O1081" s="8">
        <v>591</v>
      </c>
      <c r="P1081" s="9">
        <v>761.49</v>
      </c>
      <c r="Q1081" s="10">
        <f t="shared" si="33"/>
        <v>1</v>
      </c>
      <c r="R1081" s="8">
        <v>0</v>
      </c>
      <c r="S1081" s="9">
        <v>308.77999999999997</v>
      </c>
      <c r="T1081" s="8">
        <v>1</v>
      </c>
    </row>
    <row r="1082" spans="1:20" x14ac:dyDescent="0.35">
      <c r="A1082" t="s">
        <v>2430</v>
      </c>
      <c r="B1082" t="s">
        <v>2431</v>
      </c>
      <c r="C1082" t="s">
        <v>18</v>
      </c>
      <c r="D1082" t="s">
        <v>7922</v>
      </c>
      <c r="E1082" s="8">
        <v>214</v>
      </c>
      <c r="F1082" s="9">
        <v>855.65</v>
      </c>
      <c r="G1082" s="8">
        <v>53</v>
      </c>
      <c r="H1082" s="8">
        <v>182</v>
      </c>
      <c r="I1082" s="9">
        <v>855.65</v>
      </c>
      <c r="J1082" s="10">
        <f t="shared" si="32"/>
        <v>1</v>
      </c>
      <c r="K1082" s="8">
        <v>0</v>
      </c>
      <c r="L1082" s="9">
        <v>459.76</v>
      </c>
      <c r="M1082" s="8">
        <v>1</v>
      </c>
      <c r="N1082" s="8">
        <v>46</v>
      </c>
      <c r="O1082" s="8">
        <v>182</v>
      </c>
      <c r="P1082" s="9">
        <v>855.65</v>
      </c>
      <c r="Q1082" s="10">
        <f t="shared" si="33"/>
        <v>1</v>
      </c>
      <c r="R1082" s="8">
        <v>0</v>
      </c>
      <c r="S1082" s="9">
        <v>442.97</v>
      </c>
      <c r="T1082" s="8">
        <v>1</v>
      </c>
    </row>
    <row r="1083" spans="1:20" x14ac:dyDescent="0.35">
      <c r="A1083" t="s">
        <v>2434</v>
      </c>
      <c r="B1083" t="s">
        <v>2435</v>
      </c>
      <c r="C1083" t="s">
        <v>18</v>
      </c>
      <c r="D1083" t="s">
        <v>7921</v>
      </c>
      <c r="E1083" s="8">
        <v>910</v>
      </c>
      <c r="F1083" s="9">
        <v>1357.01</v>
      </c>
      <c r="G1083" s="8">
        <v>97</v>
      </c>
      <c r="H1083" s="8">
        <v>487</v>
      </c>
      <c r="I1083" s="9">
        <v>1357.01</v>
      </c>
      <c r="J1083" s="10">
        <f t="shared" si="32"/>
        <v>1</v>
      </c>
      <c r="K1083" s="8">
        <v>0</v>
      </c>
      <c r="L1083" s="9">
        <v>268.38</v>
      </c>
      <c r="M1083" s="8">
        <v>1</v>
      </c>
      <c r="N1083" s="8">
        <v>123</v>
      </c>
      <c r="O1083" s="8">
        <v>487</v>
      </c>
      <c r="P1083" s="9">
        <v>1357.01</v>
      </c>
      <c r="Q1083" s="10">
        <f t="shared" si="33"/>
        <v>1</v>
      </c>
      <c r="R1083" s="8">
        <v>0</v>
      </c>
      <c r="S1083" s="9">
        <v>291.64</v>
      </c>
      <c r="T1083" s="8">
        <v>1</v>
      </c>
    </row>
    <row r="1084" spans="1:20" x14ac:dyDescent="0.35">
      <c r="A1084" t="s">
        <v>2436</v>
      </c>
      <c r="B1084" t="s">
        <v>2437</v>
      </c>
      <c r="C1084" t="s">
        <v>18</v>
      </c>
      <c r="D1084" t="s">
        <v>7921</v>
      </c>
      <c r="E1084" s="8">
        <v>292</v>
      </c>
      <c r="F1084" s="9">
        <v>1597.37</v>
      </c>
      <c r="G1084" s="8">
        <v>26</v>
      </c>
      <c r="H1084" s="8">
        <v>133</v>
      </c>
      <c r="I1084" s="9">
        <v>1597.37</v>
      </c>
      <c r="J1084" s="10">
        <f t="shared" si="32"/>
        <v>1</v>
      </c>
      <c r="K1084" s="8">
        <v>0</v>
      </c>
      <c r="L1084" s="9">
        <v>256.43</v>
      </c>
      <c r="M1084" s="8">
        <v>2</v>
      </c>
      <c r="N1084" s="8">
        <v>34</v>
      </c>
      <c r="O1084" s="8">
        <v>133</v>
      </c>
      <c r="P1084" s="9">
        <v>1597.37</v>
      </c>
      <c r="Q1084" s="10">
        <f t="shared" si="33"/>
        <v>1</v>
      </c>
      <c r="R1084" s="8">
        <v>0</v>
      </c>
      <c r="S1084" s="9">
        <v>282.69</v>
      </c>
      <c r="T1084" s="8">
        <v>2</v>
      </c>
    </row>
    <row r="1085" spans="1:20" x14ac:dyDescent="0.35">
      <c r="A1085" t="s">
        <v>2438</v>
      </c>
      <c r="B1085" t="s">
        <v>2439</v>
      </c>
      <c r="C1085" t="s">
        <v>18</v>
      </c>
      <c r="D1085" t="s">
        <v>7922</v>
      </c>
      <c r="E1085" s="8">
        <v>77</v>
      </c>
      <c r="F1085" s="9">
        <v>520.04999999999995</v>
      </c>
      <c r="G1085" s="8">
        <v>42</v>
      </c>
      <c r="H1085" s="8">
        <v>108</v>
      </c>
      <c r="I1085" s="9">
        <v>520.04999999999995</v>
      </c>
      <c r="J1085" s="10">
        <f t="shared" si="32"/>
        <v>1</v>
      </c>
      <c r="K1085" s="8">
        <v>0</v>
      </c>
      <c r="L1085" s="9">
        <v>411.23</v>
      </c>
      <c r="M1085" s="8">
        <v>0</v>
      </c>
      <c r="N1085" s="8">
        <v>27</v>
      </c>
      <c r="O1085" s="8">
        <v>108</v>
      </c>
      <c r="P1085" s="9">
        <v>520.04999999999995</v>
      </c>
      <c r="Q1085" s="10">
        <f t="shared" si="33"/>
        <v>1</v>
      </c>
      <c r="R1085" s="8">
        <v>0</v>
      </c>
      <c r="S1085" s="9">
        <v>350.44</v>
      </c>
      <c r="T1085" s="8">
        <v>0</v>
      </c>
    </row>
    <row r="1086" spans="1:20" x14ac:dyDescent="0.35">
      <c r="A1086" t="s">
        <v>2440</v>
      </c>
      <c r="B1086" t="s">
        <v>2441</v>
      </c>
      <c r="C1086" t="s">
        <v>18</v>
      </c>
      <c r="D1086" t="s">
        <v>7921</v>
      </c>
      <c r="E1086" s="8">
        <v>2222</v>
      </c>
      <c r="F1086" s="9">
        <v>919.95</v>
      </c>
      <c r="G1086" s="8">
        <v>465</v>
      </c>
      <c r="H1086" s="8">
        <v>1751</v>
      </c>
      <c r="I1086" s="9">
        <v>857.02</v>
      </c>
      <c r="J1086" s="10">
        <f t="shared" si="32"/>
        <v>0.93159410837545509</v>
      </c>
      <c r="K1086" s="8">
        <v>2</v>
      </c>
      <c r="L1086" s="9">
        <v>354.4</v>
      </c>
      <c r="M1086" s="8">
        <v>1</v>
      </c>
      <c r="N1086" s="8">
        <v>440</v>
      </c>
      <c r="O1086" s="8">
        <v>1751</v>
      </c>
      <c r="P1086" s="9">
        <v>846.25</v>
      </c>
      <c r="Q1086" s="10">
        <f t="shared" si="33"/>
        <v>0.91988695037773782</v>
      </c>
      <c r="R1086" s="8">
        <v>2</v>
      </c>
      <c r="S1086" s="9">
        <v>348.21</v>
      </c>
      <c r="T1086" s="8">
        <v>1</v>
      </c>
    </row>
    <row r="1087" spans="1:20" x14ac:dyDescent="0.35">
      <c r="A1087" t="s">
        <v>2444</v>
      </c>
      <c r="B1087" t="s">
        <v>2445</v>
      </c>
      <c r="C1087" t="s">
        <v>18</v>
      </c>
      <c r="D1087" t="s">
        <v>7921</v>
      </c>
      <c r="E1087" s="8">
        <v>843</v>
      </c>
      <c r="F1087" s="9">
        <v>685.96</v>
      </c>
      <c r="G1087" s="8">
        <v>177</v>
      </c>
      <c r="H1087" s="8">
        <v>890</v>
      </c>
      <c r="I1087" s="9">
        <v>685.96</v>
      </c>
      <c r="J1087" s="10">
        <f t="shared" si="32"/>
        <v>1</v>
      </c>
      <c r="K1087" s="8">
        <v>0</v>
      </c>
      <c r="L1087" s="9">
        <v>321.79000000000002</v>
      </c>
      <c r="M1087" s="8">
        <v>1</v>
      </c>
      <c r="N1087" s="8">
        <v>224</v>
      </c>
      <c r="O1087" s="8">
        <v>890</v>
      </c>
      <c r="P1087" s="9">
        <v>685.96</v>
      </c>
      <c r="Q1087" s="10">
        <f t="shared" si="33"/>
        <v>1</v>
      </c>
      <c r="R1087" s="8">
        <v>0</v>
      </c>
      <c r="S1087" s="9">
        <v>344.74</v>
      </c>
      <c r="T1087" s="8">
        <v>1</v>
      </c>
    </row>
    <row r="1088" spans="1:20" x14ac:dyDescent="0.35">
      <c r="A1088" t="s">
        <v>2446</v>
      </c>
      <c r="B1088" t="s">
        <v>2447</v>
      </c>
      <c r="C1088" t="s">
        <v>18</v>
      </c>
      <c r="D1088" t="s">
        <v>7922</v>
      </c>
      <c r="E1088" s="8">
        <v>246</v>
      </c>
      <c r="F1088" s="9">
        <v>484.37</v>
      </c>
      <c r="G1088" s="8">
        <v>119</v>
      </c>
      <c r="H1088" s="8">
        <v>368</v>
      </c>
      <c r="I1088" s="9">
        <v>484.37</v>
      </c>
      <c r="J1088" s="10">
        <f t="shared" si="32"/>
        <v>1</v>
      </c>
      <c r="K1088" s="8">
        <v>0</v>
      </c>
      <c r="L1088" s="9">
        <v>343.98</v>
      </c>
      <c r="M1088" s="8">
        <v>0</v>
      </c>
      <c r="N1088" s="8">
        <v>93</v>
      </c>
      <c r="O1088" s="8">
        <v>368</v>
      </c>
      <c r="P1088" s="9">
        <v>484.37</v>
      </c>
      <c r="Q1088" s="10">
        <f t="shared" si="33"/>
        <v>1</v>
      </c>
      <c r="R1088" s="8">
        <v>0</v>
      </c>
      <c r="S1088" s="9">
        <v>313.27</v>
      </c>
      <c r="T1088" s="8">
        <v>0</v>
      </c>
    </row>
    <row r="1089" spans="1:20" x14ac:dyDescent="0.35">
      <c r="A1089" t="s">
        <v>2448</v>
      </c>
      <c r="B1089" t="s">
        <v>2449</v>
      </c>
      <c r="C1089" t="s">
        <v>18</v>
      </c>
      <c r="D1089" t="s">
        <v>7922</v>
      </c>
      <c r="E1089" s="8">
        <v>194</v>
      </c>
      <c r="F1089" s="9">
        <v>238.94</v>
      </c>
      <c r="G1089" s="8">
        <v>200</v>
      </c>
      <c r="H1089" s="8">
        <v>588</v>
      </c>
      <c r="I1089" s="9">
        <v>238.94</v>
      </c>
      <c r="J1089" s="10">
        <f t="shared" si="32"/>
        <v>1</v>
      </c>
      <c r="K1089" s="8">
        <v>0</v>
      </c>
      <c r="L1089" s="9">
        <v>426.72</v>
      </c>
      <c r="M1089" s="8">
        <v>0</v>
      </c>
      <c r="N1089" s="8">
        <v>148</v>
      </c>
      <c r="O1089" s="8">
        <v>588</v>
      </c>
      <c r="P1089" s="9">
        <v>238.94</v>
      </c>
      <c r="Q1089" s="10">
        <f t="shared" si="33"/>
        <v>1</v>
      </c>
      <c r="R1089" s="8">
        <v>0</v>
      </c>
      <c r="S1089" s="9">
        <v>388.29</v>
      </c>
      <c r="T1089" s="8">
        <v>0</v>
      </c>
    </row>
    <row r="1090" spans="1:20" x14ac:dyDescent="0.35">
      <c r="A1090" t="s">
        <v>2450</v>
      </c>
      <c r="B1090" t="s">
        <v>2451</v>
      </c>
      <c r="C1090" t="s">
        <v>18</v>
      </c>
      <c r="D1090" t="s">
        <v>7922</v>
      </c>
      <c r="E1090" s="8">
        <v>34</v>
      </c>
      <c r="F1090" s="9">
        <v>321.27</v>
      </c>
      <c r="G1090" s="8">
        <v>32</v>
      </c>
      <c r="H1090" s="8">
        <v>77</v>
      </c>
      <c r="I1090" s="9">
        <v>321.27</v>
      </c>
      <c r="J1090" s="10">
        <f t="shared" si="32"/>
        <v>1</v>
      </c>
      <c r="K1090" s="8">
        <v>0</v>
      </c>
      <c r="L1090" s="9">
        <v>464.78</v>
      </c>
      <c r="M1090" s="8">
        <v>0</v>
      </c>
      <c r="N1090" s="8">
        <v>20</v>
      </c>
      <c r="O1090" s="8">
        <v>77</v>
      </c>
      <c r="P1090" s="9">
        <v>321.27</v>
      </c>
      <c r="Q1090" s="10">
        <f t="shared" si="33"/>
        <v>1</v>
      </c>
      <c r="R1090" s="8">
        <v>0</v>
      </c>
      <c r="S1090" s="9">
        <v>391.07</v>
      </c>
      <c r="T1090" s="8">
        <v>0</v>
      </c>
    </row>
    <row r="1091" spans="1:20" x14ac:dyDescent="0.35">
      <c r="A1091" t="s">
        <v>2452</v>
      </c>
      <c r="B1091" t="s">
        <v>2453</v>
      </c>
      <c r="C1091" t="s">
        <v>18</v>
      </c>
      <c r="D1091" t="s">
        <v>7920</v>
      </c>
      <c r="E1091" s="8">
        <v>835</v>
      </c>
      <c r="F1091" s="9">
        <v>1072.19</v>
      </c>
      <c r="G1091" s="8">
        <v>90</v>
      </c>
      <c r="H1091" s="8">
        <v>563</v>
      </c>
      <c r="I1091" s="9">
        <v>1072.19</v>
      </c>
      <c r="J1091" s="10">
        <f t="shared" si="32"/>
        <v>1</v>
      </c>
      <c r="K1091" s="8">
        <v>0</v>
      </c>
      <c r="L1091" s="9">
        <v>277.45</v>
      </c>
      <c r="M1091" s="8">
        <v>1</v>
      </c>
      <c r="N1091" s="8">
        <v>141</v>
      </c>
      <c r="O1091" s="8">
        <v>563</v>
      </c>
      <c r="P1091" s="9">
        <v>1072.19</v>
      </c>
      <c r="Q1091" s="10">
        <f t="shared" si="33"/>
        <v>1</v>
      </c>
      <c r="R1091" s="8">
        <v>0</v>
      </c>
      <c r="S1091" s="9">
        <v>316.75</v>
      </c>
      <c r="T1091" s="8">
        <v>1</v>
      </c>
    </row>
    <row r="1092" spans="1:20" x14ac:dyDescent="0.35">
      <c r="A1092" t="s">
        <v>2454</v>
      </c>
      <c r="B1092" t="s">
        <v>2455</v>
      </c>
      <c r="C1092" t="s">
        <v>18</v>
      </c>
      <c r="D1092" t="s">
        <v>7922</v>
      </c>
      <c r="E1092" s="8">
        <v>710</v>
      </c>
      <c r="F1092" s="9">
        <v>2822.88</v>
      </c>
      <c r="G1092" s="8">
        <v>57</v>
      </c>
      <c r="H1092" s="8">
        <v>182</v>
      </c>
      <c r="I1092" s="9">
        <v>2484.9299999999998</v>
      </c>
      <c r="J1092" s="10">
        <f t="shared" si="32"/>
        <v>0.88028183982315922</v>
      </c>
      <c r="K1092" s="8">
        <v>2</v>
      </c>
      <c r="L1092" s="9">
        <v>297.79000000000002</v>
      </c>
      <c r="M1092" s="8">
        <v>3</v>
      </c>
      <c r="N1092" s="8">
        <v>46</v>
      </c>
      <c r="O1092" s="8">
        <v>182</v>
      </c>
      <c r="P1092" s="9">
        <v>2441.1999999999998</v>
      </c>
      <c r="Q1092" s="10">
        <f t="shared" si="33"/>
        <v>0.86479056849742098</v>
      </c>
      <c r="R1092" s="8">
        <v>2</v>
      </c>
      <c r="S1092" s="9">
        <v>283.27999999999997</v>
      </c>
      <c r="T1092" s="8">
        <v>3</v>
      </c>
    </row>
    <row r="1093" spans="1:20" x14ac:dyDescent="0.35">
      <c r="A1093" t="s">
        <v>2456</v>
      </c>
      <c r="B1093" t="s">
        <v>2457</v>
      </c>
      <c r="C1093" t="s">
        <v>18</v>
      </c>
      <c r="D1093" t="s">
        <v>7922</v>
      </c>
      <c r="E1093" s="8">
        <v>189</v>
      </c>
      <c r="F1093" s="9">
        <v>333.11</v>
      </c>
      <c r="G1093" s="8">
        <v>140</v>
      </c>
      <c r="H1093" s="8">
        <v>410</v>
      </c>
      <c r="I1093" s="9">
        <v>333.11</v>
      </c>
      <c r="J1093" s="10">
        <f t="shared" ref="J1093:J1156" si="34">IF(F1093&gt;0,I1093/F1093,1)</f>
        <v>1</v>
      </c>
      <c r="K1093" s="8">
        <v>0</v>
      </c>
      <c r="L1093" s="9">
        <v>501.96</v>
      </c>
      <c r="M1093" s="8">
        <v>0</v>
      </c>
      <c r="N1093" s="8">
        <v>103</v>
      </c>
      <c r="O1093" s="8">
        <v>410</v>
      </c>
      <c r="P1093" s="9">
        <v>333.11</v>
      </c>
      <c r="Q1093" s="10">
        <f t="shared" ref="Q1093:Q1156" si="35">IF(F1093&gt;0,P1093/F1093,1)</f>
        <v>1</v>
      </c>
      <c r="R1093" s="8">
        <v>0</v>
      </c>
      <c r="S1093" s="9">
        <v>462.83</v>
      </c>
      <c r="T1093" s="8">
        <v>0</v>
      </c>
    </row>
    <row r="1094" spans="1:20" x14ac:dyDescent="0.35">
      <c r="A1094" t="s">
        <v>2460</v>
      </c>
      <c r="B1094" t="s">
        <v>2461</v>
      </c>
      <c r="C1094" t="s">
        <v>18</v>
      </c>
      <c r="D1094" t="s">
        <v>7921</v>
      </c>
      <c r="E1094" s="8">
        <v>861</v>
      </c>
      <c r="F1094" s="9">
        <v>1214.42</v>
      </c>
      <c r="G1094" s="8">
        <v>132</v>
      </c>
      <c r="H1094" s="8">
        <v>512</v>
      </c>
      <c r="I1094" s="9">
        <v>1214.42</v>
      </c>
      <c r="J1094" s="10">
        <f t="shared" si="34"/>
        <v>1</v>
      </c>
      <c r="K1094" s="8">
        <v>0</v>
      </c>
      <c r="L1094" s="9">
        <v>330.18</v>
      </c>
      <c r="M1094" s="8">
        <v>1</v>
      </c>
      <c r="N1094" s="8">
        <v>128</v>
      </c>
      <c r="O1094" s="8">
        <v>512</v>
      </c>
      <c r="P1094" s="9">
        <v>1214.42</v>
      </c>
      <c r="Q1094" s="10">
        <f t="shared" si="35"/>
        <v>1</v>
      </c>
      <c r="R1094" s="8">
        <v>0</v>
      </c>
      <c r="S1094" s="9">
        <v>327.64</v>
      </c>
      <c r="T1094" s="8">
        <v>1</v>
      </c>
    </row>
    <row r="1095" spans="1:20" x14ac:dyDescent="0.35">
      <c r="A1095" t="s">
        <v>2462</v>
      </c>
      <c r="B1095" t="s">
        <v>2463</v>
      </c>
      <c r="C1095" t="s">
        <v>18</v>
      </c>
      <c r="D1095" t="s">
        <v>7921</v>
      </c>
      <c r="E1095" s="8">
        <v>838</v>
      </c>
      <c r="F1095" s="9">
        <v>1050.25</v>
      </c>
      <c r="G1095" s="8">
        <v>112</v>
      </c>
      <c r="H1095" s="8">
        <v>576</v>
      </c>
      <c r="I1095" s="9">
        <v>1050.25</v>
      </c>
      <c r="J1095" s="10">
        <f t="shared" si="34"/>
        <v>1</v>
      </c>
      <c r="K1095" s="8">
        <v>0</v>
      </c>
      <c r="L1095" s="9">
        <v>307.60000000000002</v>
      </c>
      <c r="M1095" s="8">
        <v>1</v>
      </c>
      <c r="N1095" s="8">
        <v>144</v>
      </c>
      <c r="O1095" s="8">
        <v>576</v>
      </c>
      <c r="P1095" s="9">
        <v>1050.25</v>
      </c>
      <c r="Q1095" s="10">
        <f t="shared" si="35"/>
        <v>1</v>
      </c>
      <c r="R1095" s="8">
        <v>0</v>
      </c>
      <c r="S1095" s="9">
        <v>331.66</v>
      </c>
      <c r="T1095" s="8">
        <v>1</v>
      </c>
    </row>
    <row r="1096" spans="1:20" x14ac:dyDescent="0.35">
      <c r="A1096" t="s">
        <v>2464</v>
      </c>
      <c r="B1096" t="s">
        <v>2465</v>
      </c>
      <c r="C1096" t="s">
        <v>18</v>
      </c>
      <c r="D1096" t="s">
        <v>7922</v>
      </c>
      <c r="E1096" s="8">
        <v>886</v>
      </c>
      <c r="F1096" s="9">
        <v>3599.31</v>
      </c>
      <c r="G1096" s="8">
        <v>57</v>
      </c>
      <c r="H1096" s="8">
        <v>178</v>
      </c>
      <c r="I1096" s="9">
        <v>3599.31</v>
      </c>
      <c r="J1096" s="10">
        <f t="shared" si="34"/>
        <v>1</v>
      </c>
      <c r="K1096" s="8">
        <v>0</v>
      </c>
      <c r="L1096" s="9">
        <v>288.94</v>
      </c>
      <c r="M1096" s="8">
        <v>5</v>
      </c>
      <c r="N1096" s="8">
        <v>45</v>
      </c>
      <c r="O1096" s="8">
        <v>178</v>
      </c>
      <c r="P1096" s="9">
        <v>3599.31</v>
      </c>
      <c r="Q1096" s="10">
        <f t="shared" si="35"/>
        <v>1</v>
      </c>
      <c r="R1096" s="8">
        <v>0</v>
      </c>
      <c r="S1096" s="9">
        <v>259.69</v>
      </c>
      <c r="T1096" s="8">
        <v>5</v>
      </c>
    </row>
    <row r="1097" spans="1:20" x14ac:dyDescent="0.35">
      <c r="A1097" t="s">
        <v>2470</v>
      </c>
      <c r="B1097" t="s">
        <v>2471</v>
      </c>
      <c r="C1097" t="s">
        <v>18</v>
      </c>
      <c r="D1097" t="s">
        <v>7922</v>
      </c>
      <c r="E1097" s="8">
        <v>463</v>
      </c>
      <c r="F1097" s="9">
        <v>1371.56</v>
      </c>
      <c r="G1097" s="8">
        <v>82</v>
      </c>
      <c r="H1097" s="8">
        <v>244</v>
      </c>
      <c r="I1097" s="9">
        <v>1371.56</v>
      </c>
      <c r="J1097" s="10">
        <f t="shared" si="34"/>
        <v>1</v>
      </c>
      <c r="K1097" s="8">
        <v>0</v>
      </c>
      <c r="L1097" s="9">
        <v>329.67</v>
      </c>
      <c r="M1097" s="8">
        <v>1</v>
      </c>
      <c r="N1097" s="8">
        <v>61</v>
      </c>
      <c r="O1097" s="8">
        <v>244</v>
      </c>
      <c r="P1097" s="9">
        <v>1341.94</v>
      </c>
      <c r="Q1097" s="10">
        <f t="shared" si="35"/>
        <v>0.97840415293534377</v>
      </c>
      <c r="R1097" s="8">
        <v>2</v>
      </c>
      <c r="S1097" s="9">
        <v>294.64</v>
      </c>
      <c r="T1097" s="8">
        <v>1</v>
      </c>
    </row>
    <row r="1098" spans="1:20" x14ac:dyDescent="0.35">
      <c r="A1098" t="s">
        <v>2472</v>
      </c>
      <c r="B1098" t="s">
        <v>2473</v>
      </c>
      <c r="C1098" t="s">
        <v>18</v>
      </c>
      <c r="D1098" t="s">
        <v>7921</v>
      </c>
      <c r="E1098" s="8">
        <v>4022</v>
      </c>
      <c r="F1098" s="9">
        <v>1693.81</v>
      </c>
      <c r="G1098" s="8">
        <v>373</v>
      </c>
      <c r="H1098" s="8">
        <v>1710</v>
      </c>
      <c r="I1098" s="9">
        <v>1693.81</v>
      </c>
      <c r="J1098" s="10">
        <f t="shared" si="34"/>
        <v>1</v>
      </c>
      <c r="K1098" s="8">
        <v>0</v>
      </c>
      <c r="L1098" s="9">
        <v>284.23</v>
      </c>
      <c r="M1098" s="8">
        <v>2</v>
      </c>
      <c r="N1098" s="8">
        <v>426</v>
      </c>
      <c r="O1098" s="8">
        <v>1710</v>
      </c>
      <c r="P1098" s="9">
        <v>1693.81</v>
      </c>
      <c r="Q1098" s="10">
        <f t="shared" si="35"/>
        <v>1</v>
      </c>
      <c r="R1098" s="8">
        <v>0</v>
      </c>
      <c r="S1098" s="9">
        <v>297.62</v>
      </c>
      <c r="T1098" s="8">
        <v>2</v>
      </c>
    </row>
    <row r="1099" spans="1:20" x14ac:dyDescent="0.35">
      <c r="A1099" t="s">
        <v>2474</v>
      </c>
      <c r="B1099" t="s">
        <v>2475</v>
      </c>
      <c r="C1099" t="s">
        <v>18</v>
      </c>
      <c r="D1099" t="s">
        <v>7921</v>
      </c>
      <c r="E1099" s="8">
        <v>3108</v>
      </c>
      <c r="F1099" s="9">
        <v>1379.3</v>
      </c>
      <c r="G1099" s="8">
        <v>426</v>
      </c>
      <c r="H1099" s="8">
        <v>1619</v>
      </c>
      <c r="I1099" s="9">
        <v>1239.51</v>
      </c>
      <c r="J1099" s="10">
        <f t="shared" si="34"/>
        <v>0.89865148988617416</v>
      </c>
      <c r="K1099" s="8">
        <v>1</v>
      </c>
      <c r="L1099" s="9">
        <v>431.31</v>
      </c>
      <c r="M1099" s="8">
        <v>1</v>
      </c>
      <c r="N1099" s="8">
        <v>403</v>
      </c>
      <c r="O1099" s="8">
        <v>1619</v>
      </c>
      <c r="P1099" s="9">
        <v>1229.3</v>
      </c>
      <c r="Q1099" s="10">
        <f t="shared" si="35"/>
        <v>0.89124918436888279</v>
      </c>
      <c r="R1099" s="8">
        <v>1</v>
      </c>
      <c r="S1099" s="9">
        <v>425.69</v>
      </c>
      <c r="T1099" s="8">
        <v>1</v>
      </c>
    </row>
    <row r="1100" spans="1:20" x14ac:dyDescent="0.35">
      <c r="A1100" t="s">
        <v>2478</v>
      </c>
      <c r="B1100" t="s">
        <v>2479</v>
      </c>
      <c r="C1100" t="s">
        <v>18</v>
      </c>
      <c r="D1100" t="s">
        <v>7921</v>
      </c>
      <c r="E1100" s="8">
        <v>883</v>
      </c>
      <c r="F1100" s="9">
        <v>2102.75</v>
      </c>
      <c r="G1100" s="8">
        <v>65</v>
      </c>
      <c r="H1100" s="8">
        <v>301</v>
      </c>
      <c r="I1100" s="9">
        <v>2097.9899999999998</v>
      </c>
      <c r="J1100" s="10">
        <f t="shared" si="34"/>
        <v>0.99773629770538574</v>
      </c>
      <c r="K1100" s="8">
        <v>1</v>
      </c>
      <c r="L1100" s="9">
        <v>253.44</v>
      </c>
      <c r="M1100" s="8">
        <v>3</v>
      </c>
      <c r="N1100" s="8">
        <v>75</v>
      </c>
      <c r="O1100" s="8">
        <v>301</v>
      </c>
      <c r="P1100" s="9">
        <v>2102.75</v>
      </c>
      <c r="Q1100" s="10">
        <f t="shared" si="35"/>
        <v>1</v>
      </c>
      <c r="R1100" s="8">
        <v>0</v>
      </c>
      <c r="S1100" s="9">
        <v>266</v>
      </c>
      <c r="T1100" s="8">
        <v>3</v>
      </c>
    </row>
    <row r="1101" spans="1:20" x14ac:dyDescent="0.35">
      <c r="A1101" t="s">
        <v>2480</v>
      </c>
      <c r="B1101" t="s">
        <v>2481</v>
      </c>
      <c r="C1101" t="s">
        <v>18</v>
      </c>
      <c r="D1101" t="s">
        <v>7922</v>
      </c>
      <c r="E1101" s="8">
        <v>357</v>
      </c>
      <c r="F1101" s="9">
        <v>1598.23</v>
      </c>
      <c r="G1101" s="8">
        <v>55</v>
      </c>
      <c r="H1101" s="8">
        <v>161</v>
      </c>
      <c r="I1101" s="9">
        <v>1598.23</v>
      </c>
      <c r="J1101" s="10">
        <f t="shared" si="34"/>
        <v>1</v>
      </c>
      <c r="K1101" s="8">
        <v>0</v>
      </c>
      <c r="L1101" s="9">
        <v>382.55</v>
      </c>
      <c r="M1101" s="8">
        <v>2</v>
      </c>
      <c r="N1101" s="8">
        <v>40</v>
      </c>
      <c r="O1101" s="8">
        <v>161</v>
      </c>
      <c r="P1101" s="9">
        <v>1598.23</v>
      </c>
      <c r="Q1101" s="10">
        <f t="shared" si="35"/>
        <v>1</v>
      </c>
      <c r="R1101" s="8">
        <v>0</v>
      </c>
      <c r="S1101" s="9">
        <v>342.25</v>
      </c>
      <c r="T1101" s="8">
        <v>2</v>
      </c>
    </row>
    <row r="1102" spans="1:20" x14ac:dyDescent="0.35">
      <c r="A1102" t="s">
        <v>2482</v>
      </c>
      <c r="B1102" t="s">
        <v>2483</v>
      </c>
      <c r="C1102" t="s">
        <v>18</v>
      </c>
      <c r="D1102" t="s">
        <v>7921</v>
      </c>
      <c r="E1102" s="8">
        <v>814</v>
      </c>
      <c r="F1102" s="9">
        <v>529.48</v>
      </c>
      <c r="G1102" s="8">
        <v>214</v>
      </c>
      <c r="H1102" s="8">
        <v>1102</v>
      </c>
      <c r="I1102" s="9">
        <v>529.48</v>
      </c>
      <c r="J1102" s="10">
        <f t="shared" si="34"/>
        <v>1</v>
      </c>
      <c r="K1102" s="8">
        <v>0</v>
      </c>
      <c r="L1102" s="9">
        <v>358.33</v>
      </c>
      <c r="M1102" s="8">
        <v>0</v>
      </c>
      <c r="N1102" s="8">
        <v>273</v>
      </c>
      <c r="O1102" s="8">
        <v>1102</v>
      </c>
      <c r="P1102" s="9">
        <v>529.48</v>
      </c>
      <c r="Q1102" s="10">
        <f t="shared" si="35"/>
        <v>1</v>
      </c>
      <c r="R1102" s="8">
        <v>0</v>
      </c>
      <c r="S1102" s="9">
        <v>381.36</v>
      </c>
      <c r="T1102" s="8">
        <v>0</v>
      </c>
    </row>
    <row r="1103" spans="1:20" x14ac:dyDescent="0.35">
      <c r="A1103" t="s">
        <v>2484</v>
      </c>
      <c r="B1103" t="s">
        <v>2485</v>
      </c>
      <c r="C1103" t="s">
        <v>18</v>
      </c>
      <c r="D1103" t="s">
        <v>7922</v>
      </c>
      <c r="E1103" s="8">
        <v>132</v>
      </c>
      <c r="F1103" s="9">
        <v>2330.33</v>
      </c>
      <c r="G1103" s="8">
        <v>13</v>
      </c>
      <c r="H1103" s="8">
        <v>41</v>
      </c>
      <c r="I1103" s="9">
        <v>2277.37</v>
      </c>
      <c r="J1103" s="10">
        <f t="shared" si="34"/>
        <v>0.97727360502589755</v>
      </c>
      <c r="K1103" s="8">
        <v>2</v>
      </c>
      <c r="L1103" s="9">
        <v>316.45</v>
      </c>
      <c r="M1103" s="8">
        <v>3</v>
      </c>
      <c r="N1103" s="8">
        <v>11</v>
      </c>
      <c r="O1103" s="8">
        <v>41</v>
      </c>
      <c r="P1103" s="9">
        <v>2242.06</v>
      </c>
      <c r="Q1103" s="10">
        <f t="shared" si="35"/>
        <v>0.96212124463058879</v>
      </c>
      <c r="R1103" s="8">
        <v>2</v>
      </c>
      <c r="S1103" s="9">
        <v>303.64999999999998</v>
      </c>
      <c r="T1103" s="8">
        <v>3</v>
      </c>
    </row>
    <row r="1104" spans="1:20" x14ac:dyDescent="0.35">
      <c r="A1104" t="s">
        <v>2486</v>
      </c>
      <c r="B1104" t="s">
        <v>2487</v>
      </c>
      <c r="C1104" t="s">
        <v>18</v>
      </c>
      <c r="D1104" t="s">
        <v>7922</v>
      </c>
      <c r="E1104" s="8">
        <v>2069</v>
      </c>
      <c r="F1104" s="9">
        <v>826.95</v>
      </c>
      <c r="G1104" s="8">
        <v>525</v>
      </c>
      <c r="H1104" s="8">
        <v>1791</v>
      </c>
      <c r="I1104" s="9">
        <v>826.95</v>
      </c>
      <c r="J1104" s="10">
        <f t="shared" si="34"/>
        <v>1</v>
      </c>
      <c r="K1104" s="8">
        <v>0</v>
      </c>
      <c r="L1104" s="9">
        <v>354.6</v>
      </c>
      <c r="M1104" s="8">
        <v>1</v>
      </c>
      <c r="N1104" s="8">
        <v>444</v>
      </c>
      <c r="O1104" s="8">
        <v>1791</v>
      </c>
      <c r="P1104" s="9">
        <v>826.95</v>
      </c>
      <c r="Q1104" s="10">
        <f t="shared" si="35"/>
        <v>1</v>
      </c>
      <c r="R1104" s="8">
        <v>0</v>
      </c>
      <c r="S1104" s="9">
        <v>335.18</v>
      </c>
      <c r="T1104" s="8">
        <v>1</v>
      </c>
    </row>
    <row r="1105" spans="1:20" x14ac:dyDescent="0.35">
      <c r="A1105" t="s">
        <v>2488</v>
      </c>
      <c r="B1105" t="s">
        <v>2489</v>
      </c>
      <c r="C1105" t="s">
        <v>18</v>
      </c>
      <c r="D1105" t="s">
        <v>7922</v>
      </c>
      <c r="E1105" s="8">
        <v>124</v>
      </c>
      <c r="F1105" s="9">
        <v>210.3</v>
      </c>
      <c r="G1105" s="8">
        <v>193</v>
      </c>
      <c r="H1105" s="8">
        <v>422</v>
      </c>
      <c r="I1105" s="9">
        <v>210.3</v>
      </c>
      <c r="J1105" s="10">
        <f t="shared" si="34"/>
        <v>1</v>
      </c>
      <c r="K1105" s="8">
        <v>0</v>
      </c>
      <c r="L1105" s="9">
        <v>533.54</v>
      </c>
      <c r="M1105" s="8">
        <v>0</v>
      </c>
      <c r="N1105" s="8">
        <v>105</v>
      </c>
      <c r="O1105" s="8">
        <v>422</v>
      </c>
      <c r="P1105" s="9">
        <v>210.3</v>
      </c>
      <c r="Q1105" s="10">
        <f t="shared" si="35"/>
        <v>1</v>
      </c>
      <c r="R1105" s="8">
        <v>0</v>
      </c>
      <c r="S1105" s="9">
        <v>443.99</v>
      </c>
      <c r="T1105" s="8">
        <v>0</v>
      </c>
    </row>
    <row r="1106" spans="1:20" x14ac:dyDescent="0.35">
      <c r="A1106" t="s">
        <v>2490</v>
      </c>
      <c r="B1106" t="s">
        <v>2491</v>
      </c>
      <c r="C1106" t="s">
        <v>18</v>
      </c>
      <c r="D1106" t="s">
        <v>7922</v>
      </c>
      <c r="E1106" s="8">
        <v>274</v>
      </c>
      <c r="F1106" s="9">
        <v>528.1</v>
      </c>
      <c r="G1106" s="8">
        <v>121</v>
      </c>
      <c r="H1106" s="8">
        <v>372</v>
      </c>
      <c r="I1106" s="9">
        <v>528.1</v>
      </c>
      <c r="J1106" s="10">
        <f t="shared" si="34"/>
        <v>1</v>
      </c>
      <c r="K1106" s="8">
        <v>0</v>
      </c>
      <c r="L1106" s="9">
        <v>329.6</v>
      </c>
      <c r="M1106" s="8">
        <v>0</v>
      </c>
      <c r="N1106" s="8">
        <v>92</v>
      </c>
      <c r="O1106" s="8">
        <v>372</v>
      </c>
      <c r="P1106" s="9">
        <v>528.1</v>
      </c>
      <c r="Q1106" s="10">
        <f t="shared" si="35"/>
        <v>1</v>
      </c>
      <c r="R1106" s="8">
        <v>0</v>
      </c>
      <c r="S1106" s="9">
        <v>296.07</v>
      </c>
      <c r="T1106" s="8">
        <v>0</v>
      </c>
    </row>
    <row r="1107" spans="1:20" x14ac:dyDescent="0.35">
      <c r="A1107" t="s">
        <v>2492</v>
      </c>
      <c r="B1107" t="s">
        <v>2493</v>
      </c>
      <c r="C1107" t="s">
        <v>18</v>
      </c>
      <c r="D1107" t="s">
        <v>7922</v>
      </c>
      <c r="E1107" s="8">
        <v>303</v>
      </c>
      <c r="F1107" s="9">
        <v>4887.3900000000003</v>
      </c>
      <c r="G1107" s="8">
        <v>16</v>
      </c>
      <c r="H1107" s="8">
        <v>45</v>
      </c>
      <c r="I1107" s="9">
        <v>4500.2700000000004</v>
      </c>
      <c r="J1107" s="10">
        <f t="shared" si="34"/>
        <v>0.92079207920792083</v>
      </c>
      <c r="K1107" s="8">
        <v>5</v>
      </c>
      <c r="L1107" s="9">
        <v>323.41000000000003</v>
      </c>
      <c r="M1107" s="8">
        <v>6</v>
      </c>
      <c r="N1107" s="8">
        <v>11</v>
      </c>
      <c r="O1107" s="8">
        <v>45</v>
      </c>
      <c r="P1107" s="9">
        <v>3855.07</v>
      </c>
      <c r="Q1107" s="10">
        <f t="shared" si="35"/>
        <v>0.78877887788778878</v>
      </c>
      <c r="R1107" s="8">
        <v>6</v>
      </c>
      <c r="S1107" s="9">
        <v>285.7</v>
      </c>
      <c r="T1107" s="8">
        <v>5</v>
      </c>
    </row>
    <row r="1108" spans="1:20" x14ac:dyDescent="0.35">
      <c r="A1108" t="s">
        <v>2496</v>
      </c>
      <c r="B1108" t="s">
        <v>2497</v>
      </c>
      <c r="C1108" t="s">
        <v>18</v>
      </c>
      <c r="D1108" t="s">
        <v>7921</v>
      </c>
      <c r="E1108" s="8">
        <v>31</v>
      </c>
      <c r="F1108" s="9">
        <v>395.32</v>
      </c>
      <c r="G1108" s="8">
        <v>12</v>
      </c>
      <c r="H1108" s="8">
        <v>57</v>
      </c>
      <c r="I1108" s="9">
        <v>395.32</v>
      </c>
      <c r="J1108" s="10">
        <f t="shared" si="34"/>
        <v>1</v>
      </c>
      <c r="K1108" s="8">
        <v>0</v>
      </c>
      <c r="L1108" s="9">
        <v>296.64999999999998</v>
      </c>
      <c r="M1108" s="8">
        <v>0</v>
      </c>
      <c r="N1108" s="8">
        <v>14</v>
      </c>
      <c r="O1108" s="8">
        <v>57</v>
      </c>
      <c r="P1108" s="9">
        <v>395.32</v>
      </c>
      <c r="Q1108" s="10">
        <f t="shared" si="35"/>
        <v>1</v>
      </c>
      <c r="R1108" s="8">
        <v>0</v>
      </c>
      <c r="S1108" s="9">
        <v>311.95</v>
      </c>
      <c r="T1108" s="8">
        <v>0</v>
      </c>
    </row>
    <row r="1109" spans="1:20" x14ac:dyDescent="0.35">
      <c r="A1109" t="s">
        <v>2498</v>
      </c>
      <c r="B1109" t="s">
        <v>2499</v>
      </c>
      <c r="C1109" t="s">
        <v>18</v>
      </c>
      <c r="D1109" t="s">
        <v>7921</v>
      </c>
      <c r="E1109" s="8">
        <v>75</v>
      </c>
      <c r="F1109" s="9">
        <v>244.83</v>
      </c>
      <c r="G1109" s="8">
        <v>49</v>
      </c>
      <c r="H1109" s="8">
        <v>219</v>
      </c>
      <c r="I1109" s="9">
        <v>244.83</v>
      </c>
      <c r="J1109" s="10">
        <f t="shared" si="34"/>
        <v>1</v>
      </c>
      <c r="K1109" s="8">
        <v>0</v>
      </c>
      <c r="L1109" s="9">
        <v>371.98</v>
      </c>
      <c r="M1109" s="8">
        <v>0</v>
      </c>
      <c r="N1109" s="8">
        <v>54</v>
      </c>
      <c r="O1109" s="8">
        <v>219</v>
      </c>
      <c r="P1109" s="9">
        <v>244.83</v>
      </c>
      <c r="Q1109" s="10">
        <f t="shared" si="35"/>
        <v>1</v>
      </c>
      <c r="R1109" s="8">
        <v>0</v>
      </c>
      <c r="S1109" s="9">
        <v>381.78</v>
      </c>
      <c r="T1109" s="8">
        <v>0</v>
      </c>
    </row>
    <row r="1110" spans="1:20" x14ac:dyDescent="0.35">
      <c r="A1110" t="s">
        <v>2500</v>
      </c>
      <c r="B1110" t="s">
        <v>2501</v>
      </c>
      <c r="C1110" t="s">
        <v>18</v>
      </c>
      <c r="D1110" t="s">
        <v>7922</v>
      </c>
      <c r="E1110" s="8">
        <v>2244</v>
      </c>
      <c r="F1110" s="9">
        <v>2787.57</v>
      </c>
      <c r="G1110" s="8">
        <v>180</v>
      </c>
      <c r="H1110" s="8">
        <v>575</v>
      </c>
      <c r="I1110" s="9">
        <v>2787.57</v>
      </c>
      <c r="J1110" s="10">
        <f t="shared" si="34"/>
        <v>1</v>
      </c>
      <c r="K1110" s="8">
        <v>0</v>
      </c>
      <c r="L1110" s="9">
        <v>297.06</v>
      </c>
      <c r="M1110" s="8">
        <v>3</v>
      </c>
      <c r="N1110" s="8">
        <v>142</v>
      </c>
      <c r="O1110" s="8">
        <v>575</v>
      </c>
      <c r="P1110" s="9">
        <v>2787.57</v>
      </c>
      <c r="Q1110" s="10">
        <f t="shared" si="35"/>
        <v>1</v>
      </c>
      <c r="R1110" s="8">
        <v>0</v>
      </c>
      <c r="S1110" s="9">
        <v>268.74</v>
      </c>
      <c r="T1110" s="8">
        <v>3</v>
      </c>
    </row>
    <row r="1111" spans="1:20" x14ac:dyDescent="0.35">
      <c r="A1111" t="s">
        <v>2502</v>
      </c>
      <c r="B1111" t="s">
        <v>2503</v>
      </c>
      <c r="C1111" t="s">
        <v>18</v>
      </c>
      <c r="D1111" t="s">
        <v>7922</v>
      </c>
      <c r="E1111" s="8">
        <v>6</v>
      </c>
      <c r="F1111" s="9">
        <v>1.04</v>
      </c>
      <c r="G1111" s="8">
        <v>2289</v>
      </c>
      <c r="H1111" s="8">
        <v>4117</v>
      </c>
      <c r="I1111" s="9">
        <v>1.04</v>
      </c>
      <c r="J1111" s="10">
        <f t="shared" si="34"/>
        <v>1</v>
      </c>
      <c r="K1111" s="8">
        <v>0</v>
      </c>
      <c r="L1111" s="9">
        <v>630.01</v>
      </c>
      <c r="M1111" s="8">
        <v>0</v>
      </c>
      <c r="N1111" s="8">
        <v>1017</v>
      </c>
      <c r="O1111" s="8">
        <v>4117</v>
      </c>
      <c r="P1111" s="9">
        <v>1.04</v>
      </c>
      <c r="Q1111" s="10">
        <f t="shared" si="35"/>
        <v>1</v>
      </c>
      <c r="R1111" s="8">
        <v>0</v>
      </c>
      <c r="S1111" s="9">
        <v>497.72</v>
      </c>
      <c r="T1111" s="8">
        <v>0</v>
      </c>
    </row>
    <row r="1112" spans="1:20" x14ac:dyDescent="0.35">
      <c r="A1112" t="s">
        <v>2504</v>
      </c>
      <c r="B1112" t="s">
        <v>2505</v>
      </c>
      <c r="C1112" t="s">
        <v>18</v>
      </c>
      <c r="D1112" t="s">
        <v>7921</v>
      </c>
      <c r="E1112" s="8">
        <v>633</v>
      </c>
      <c r="F1112" s="9">
        <v>1249.6500000000001</v>
      </c>
      <c r="G1112" s="8">
        <v>88</v>
      </c>
      <c r="H1112" s="8">
        <v>362</v>
      </c>
      <c r="I1112" s="9">
        <v>1249.6500000000001</v>
      </c>
      <c r="J1112" s="10">
        <f t="shared" si="34"/>
        <v>1</v>
      </c>
      <c r="K1112" s="8">
        <v>0</v>
      </c>
      <c r="L1112" s="9">
        <v>335.51</v>
      </c>
      <c r="M1112" s="8">
        <v>1</v>
      </c>
      <c r="N1112" s="8">
        <v>90</v>
      </c>
      <c r="O1112" s="8">
        <v>362</v>
      </c>
      <c r="P1112" s="9">
        <v>1249.6500000000001</v>
      </c>
      <c r="Q1112" s="10">
        <f t="shared" si="35"/>
        <v>1</v>
      </c>
      <c r="R1112" s="8">
        <v>0</v>
      </c>
      <c r="S1112" s="9">
        <v>336.69</v>
      </c>
      <c r="T1112" s="8">
        <v>1</v>
      </c>
    </row>
    <row r="1113" spans="1:20" x14ac:dyDescent="0.35">
      <c r="A1113" t="s">
        <v>2506</v>
      </c>
      <c r="B1113" t="s">
        <v>2507</v>
      </c>
      <c r="C1113" t="s">
        <v>18</v>
      </c>
      <c r="D1113" t="s">
        <v>7921</v>
      </c>
      <c r="E1113" s="8">
        <v>42</v>
      </c>
      <c r="F1113" s="9">
        <v>66.92</v>
      </c>
      <c r="G1113" s="8">
        <v>97</v>
      </c>
      <c r="H1113" s="8">
        <v>448</v>
      </c>
      <c r="I1113" s="9">
        <v>66.92</v>
      </c>
      <c r="J1113" s="10">
        <f t="shared" si="34"/>
        <v>1</v>
      </c>
      <c r="K1113" s="8">
        <v>0</v>
      </c>
      <c r="L1113" s="9">
        <v>447.87</v>
      </c>
      <c r="M1113" s="8">
        <v>0</v>
      </c>
      <c r="N1113" s="8">
        <v>111</v>
      </c>
      <c r="O1113" s="8">
        <v>448</v>
      </c>
      <c r="P1113" s="9">
        <v>66.92</v>
      </c>
      <c r="Q1113" s="10">
        <f t="shared" si="35"/>
        <v>1</v>
      </c>
      <c r="R1113" s="8">
        <v>0</v>
      </c>
      <c r="S1113" s="9">
        <v>461.26</v>
      </c>
      <c r="T1113" s="8">
        <v>0</v>
      </c>
    </row>
    <row r="1114" spans="1:20" x14ac:dyDescent="0.35">
      <c r="A1114" t="s">
        <v>2508</v>
      </c>
      <c r="B1114" t="s">
        <v>2509</v>
      </c>
      <c r="C1114" t="s">
        <v>18</v>
      </c>
      <c r="D1114" t="s">
        <v>7922</v>
      </c>
      <c r="E1114" s="8">
        <v>303</v>
      </c>
      <c r="F1114" s="9">
        <v>1423.78</v>
      </c>
      <c r="G1114" s="8">
        <v>44</v>
      </c>
      <c r="H1114" s="8">
        <v>152</v>
      </c>
      <c r="I1114" s="9">
        <v>1423.78</v>
      </c>
      <c r="J1114" s="10">
        <f t="shared" si="34"/>
        <v>1</v>
      </c>
      <c r="K1114" s="8">
        <v>0</v>
      </c>
      <c r="L1114" s="9">
        <v>323.88</v>
      </c>
      <c r="M1114" s="8">
        <v>2</v>
      </c>
      <c r="N1114" s="8">
        <v>38</v>
      </c>
      <c r="O1114" s="8">
        <v>152</v>
      </c>
      <c r="P1114" s="9">
        <v>1423.78</v>
      </c>
      <c r="Q1114" s="10">
        <f t="shared" si="35"/>
        <v>1</v>
      </c>
      <c r="R1114" s="8">
        <v>0</v>
      </c>
      <c r="S1114" s="9">
        <v>306.95999999999998</v>
      </c>
      <c r="T1114" s="8">
        <v>2</v>
      </c>
    </row>
    <row r="1115" spans="1:20" x14ac:dyDescent="0.35">
      <c r="A1115" t="s">
        <v>2510</v>
      </c>
      <c r="B1115" t="s">
        <v>2511</v>
      </c>
      <c r="C1115" t="s">
        <v>18</v>
      </c>
      <c r="D1115" t="s">
        <v>7921</v>
      </c>
      <c r="E1115" s="8">
        <v>159</v>
      </c>
      <c r="F1115" s="9">
        <v>376.63</v>
      </c>
      <c r="G1115" s="8">
        <v>69</v>
      </c>
      <c r="H1115" s="8">
        <v>301</v>
      </c>
      <c r="I1115" s="9">
        <v>376.63</v>
      </c>
      <c r="J1115" s="10">
        <f t="shared" si="34"/>
        <v>1</v>
      </c>
      <c r="K1115" s="8">
        <v>0</v>
      </c>
      <c r="L1115" s="9">
        <v>336.04</v>
      </c>
      <c r="M1115" s="8">
        <v>0</v>
      </c>
      <c r="N1115" s="8">
        <v>75</v>
      </c>
      <c r="O1115" s="8">
        <v>301</v>
      </c>
      <c r="P1115" s="9">
        <v>376.63</v>
      </c>
      <c r="Q1115" s="10">
        <f t="shared" si="35"/>
        <v>1</v>
      </c>
      <c r="R1115" s="8">
        <v>0</v>
      </c>
      <c r="S1115" s="9">
        <v>344.56</v>
      </c>
      <c r="T1115" s="8">
        <v>0</v>
      </c>
    </row>
    <row r="1116" spans="1:20" x14ac:dyDescent="0.35">
      <c r="A1116" t="s">
        <v>2512</v>
      </c>
      <c r="B1116" t="s">
        <v>2513</v>
      </c>
      <c r="C1116" t="s">
        <v>18</v>
      </c>
      <c r="D1116" t="s">
        <v>7921</v>
      </c>
      <c r="E1116" s="8">
        <v>104</v>
      </c>
      <c r="F1116" s="9">
        <v>168.62</v>
      </c>
      <c r="G1116" s="8">
        <v>87</v>
      </c>
      <c r="H1116" s="8">
        <v>439</v>
      </c>
      <c r="I1116" s="9">
        <v>168.62</v>
      </c>
      <c r="J1116" s="10">
        <f t="shared" si="34"/>
        <v>1</v>
      </c>
      <c r="K1116" s="8">
        <v>0</v>
      </c>
      <c r="L1116" s="9">
        <v>379.88</v>
      </c>
      <c r="M1116" s="8">
        <v>0</v>
      </c>
      <c r="N1116" s="8">
        <v>109</v>
      </c>
      <c r="O1116" s="8">
        <v>439</v>
      </c>
      <c r="P1116" s="9">
        <v>168.62</v>
      </c>
      <c r="Q1116" s="10">
        <f t="shared" si="35"/>
        <v>1</v>
      </c>
      <c r="R1116" s="8">
        <v>0</v>
      </c>
      <c r="S1116" s="9">
        <v>401.28</v>
      </c>
      <c r="T1116" s="8">
        <v>0</v>
      </c>
    </row>
    <row r="1117" spans="1:20" x14ac:dyDescent="0.35">
      <c r="A1117" t="s">
        <v>2516</v>
      </c>
      <c r="B1117" t="s">
        <v>2517</v>
      </c>
      <c r="C1117" t="s">
        <v>18</v>
      </c>
      <c r="D1117" t="s">
        <v>7921</v>
      </c>
      <c r="E1117" s="8">
        <v>134</v>
      </c>
      <c r="F1117" s="9">
        <v>1811.07</v>
      </c>
      <c r="G1117" s="8">
        <v>13</v>
      </c>
      <c r="H1117" s="8">
        <v>53</v>
      </c>
      <c r="I1117" s="9">
        <v>1811.07</v>
      </c>
      <c r="J1117" s="10">
        <f t="shared" si="34"/>
        <v>1</v>
      </c>
      <c r="K1117" s="8">
        <v>0</v>
      </c>
      <c r="L1117" s="9">
        <v>310.01</v>
      </c>
      <c r="M1117" s="8">
        <v>2</v>
      </c>
      <c r="N1117" s="8">
        <v>13</v>
      </c>
      <c r="O1117" s="8">
        <v>53</v>
      </c>
      <c r="P1117" s="9">
        <v>1811.07</v>
      </c>
      <c r="Q1117" s="10">
        <f t="shared" si="35"/>
        <v>1</v>
      </c>
      <c r="R1117" s="8">
        <v>0</v>
      </c>
      <c r="S1117" s="9">
        <v>318.12</v>
      </c>
      <c r="T1117" s="8">
        <v>2</v>
      </c>
    </row>
    <row r="1118" spans="1:20" x14ac:dyDescent="0.35">
      <c r="A1118" t="s">
        <v>2518</v>
      </c>
      <c r="B1118" t="s">
        <v>2519</v>
      </c>
      <c r="C1118" t="s">
        <v>18</v>
      </c>
      <c r="D1118" t="s">
        <v>7921</v>
      </c>
      <c r="E1118" s="8">
        <v>518</v>
      </c>
      <c r="F1118" s="9">
        <v>832.04</v>
      </c>
      <c r="G1118" s="8">
        <v>119</v>
      </c>
      <c r="H1118" s="8">
        <v>442</v>
      </c>
      <c r="I1118" s="9">
        <v>832.04</v>
      </c>
      <c r="J1118" s="10">
        <f t="shared" si="34"/>
        <v>1</v>
      </c>
      <c r="K1118" s="8">
        <v>0</v>
      </c>
      <c r="L1118" s="9">
        <v>406.6</v>
      </c>
      <c r="M1118" s="8">
        <v>1</v>
      </c>
      <c r="N1118" s="8">
        <v>109</v>
      </c>
      <c r="O1118" s="8">
        <v>442</v>
      </c>
      <c r="P1118" s="9">
        <v>832.04</v>
      </c>
      <c r="Q1118" s="10">
        <f t="shared" si="35"/>
        <v>1</v>
      </c>
      <c r="R1118" s="8">
        <v>0</v>
      </c>
      <c r="S1118" s="9">
        <v>396.96</v>
      </c>
      <c r="T1118" s="8">
        <v>1</v>
      </c>
    </row>
    <row r="1119" spans="1:20" x14ac:dyDescent="0.35">
      <c r="A1119" t="s">
        <v>2520</v>
      </c>
      <c r="B1119" t="s">
        <v>2521</v>
      </c>
      <c r="C1119" t="s">
        <v>18</v>
      </c>
      <c r="D1119" t="s">
        <v>7922</v>
      </c>
      <c r="E1119" s="8">
        <v>251</v>
      </c>
      <c r="F1119" s="9">
        <v>461.98</v>
      </c>
      <c r="G1119" s="8">
        <v>155</v>
      </c>
      <c r="H1119" s="8">
        <v>386</v>
      </c>
      <c r="I1119" s="9">
        <v>461.98</v>
      </c>
      <c r="J1119" s="10">
        <f t="shared" si="34"/>
        <v>1</v>
      </c>
      <c r="K1119" s="8">
        <v>0</v>
      </c>
      <c r="L1119" s="9">
        <v>377.27</v>
      </c>
      <c r="M1119" s="8">
        <v>0</v>
      </c>
      <c r="N1119" s="8">
        <v>95</v>
      </c>
      <c r="O1119" s="8">
        <v>386</v>
      </c>
      <c r="P1119" s="9">
        <v>461.98</v>
      </c>
      <c r="Q1119" s="10">
        <f t="shared" si="35"/>
        <v>1</v>
      </c>
      <c r="R1119" s="8">
        <v>0</v>
      </c>
      <c r="S1119" s="9">
        <v>311.01</v>
      </c>
      <c r="T1119" s="8">
        <v>0</v>
      </c>
    </row>
    <row r="1120" spans="1:20" x14ac:dyDescent="0.35">
      <c r="A1120" t="s">
        <v>2522</v>
      </c>
      <c r="B1120" t="s">
        <v>2523</v>
      </c>
      <c r="C1120" t="s">
        <v>18</v>
      </c>
      <c r="D1120" t="s">
        <v>7921</v>
      </c>
      <c r="E1120" s="8">
        <v>668</v>
      </c>
      <c r="F1120" s="9">
        <v>5132.25</v>
      </c>
      <c r="G1120" s="8">
        <v>24</v>
      </c>
      <c r="H1120" s="8">
        <v>93</v>
      </c>
      <c r="I1120" s="9">
        <v>975.74</v>
      </c>
      <c r="J1120" s="10">
        <f t="shared" si="34"/>
        <v>0.19011934336791855</v>
      </c>
      <c r="K1120" s="8">
        <v>2</v>
      </c>
      <c r="L1120" s="9">
        <v>453.97</v>
      </c>
      <c r="M1120" s="8">
        <v>1</v>
      </c>
      <c r="N1120" s="8">
        <v>23</v>
      </c>
      <c r="O1120" s="8">
        <v>93</v>
      </c>
      <c r="P1120" s="9">
        <v>968.06</v>
      </c>
      <c r="Q1120" s="10">
        <f t="shared" si="35"/>
        <v>0.18862292366895611</v>
      </c>
      <c r="R1120" s="8">
        <v>2</v>
      </c>
      <c r="S1120" s="9">
        <v>450.51</v>
      </c>
      <c r="T1120" s="8">
        <v>1</v>
      </c>
    </row>
    <row r="1121" spans="1:20" x14ac:dyDescent="0.35">
      <c r="A1121" t="s">
        <v>2524</v>
      </c>
      <c r="B1121" t="s">
        <v>2525</v>
      </c>
      <c r="C1121" t="s">
        <v>18</v>
      </c>
      <c r="D1121" t="s">
        <v>7921</v>
      </c>
      <c r="E1121" s="8">
        <v>41</v>
      </c>
      <c r="F1121" s="9">
        <v>617.02</v>
      </c>
      <c r="G1121" s="8">
        <v>11</v>
      </c>
      <c r="H1121" s="8">
        <v>48</v>
      </c>
      <c r="I1121" s="9">
        <v>617.02</v>
      </c>
      <c r="J1121" s="10">
        <f t="shared" si="34"/>
        <v>1</v>
      </c>
      <c r="K1121" s="8">
        <v>0</v>
      </c>
      <c r="L1121" s="9">
        <v>279.16000000000003</v>
      </c>
      <c r="M1121" s="8">
        <v>0</v>
      </c>
      <c r="N1121" s="8">
        <v>12</v>
      </c>
      <c r="O1121" s="8">
        <v>48</v>
      </c>
      <c r="P1121" s="9">
        <v>617.02</v>
      </c>
      <c r="Q1121" s="10">
        <f t="shared" si="35"/>
        <v>1</v>
      </c>
      <c r="R1121" s="8">
        <v>0</v>
      </c>
      <c r="S1121" s="9">
        <v>288.19</v>
      </c>
      <c r="T1121" s="8">
        <v>0</v>
      </c>
    </row>
    <row r="1122" spans="1:20" x14ac:dyDescent="0.35">
      <c r="A1122" t="s">
        <v>2526</v>
      </c>
      <c r="B1122" t="s">
        <v>2527</v>
      </c>
      <c r="C1122" t="s">
        <v>18</v>
      </c>
      <c r="D1122" t="s">
        <v>7922</v>
      </c>
      <c r="E1122" s="8">
        <v>36</v>
      </c>
      <c r="F1122" s="9">
        <v>43.06</v>
      </c>
      <c r="G1122" s="8">
        <v>220</v>
      </c>
      <c r="H1122" s="8">
        <v>592</v>
      </c>
      <c r="I1122" s="9">
        <v>43.06</v>
      </c>
      <c r="J1122" s="10">
        <f t="shared" si="34"/>
        <v>1</v>
      </c>
      <c r="K1122" s="8">
        <v>0</v>
      </c>
      <c r="L1122" s="9">
        <v>532.76</v>
      </c>
      <c r="M1122" s="8">
        <v>0</v>
      </c>
      <c r="N1122" s="8">
        <v>145</v>
      </c>
      <c r="O1122" s="8">
        <v>592</v>
      </c>
      <c r="P1122" s="9">
        <v>43.06</v>
      </c>
      <c r="Q1122" s="10">
        <f t="shared" si="35"/>
        <v>1</v>
      </c>
      <c r="R1122" s="8">
        <v>0</v>
      </c>
      <c r="S1122" s="9">
        <v>479.65</v>
      </c>
      <c r="T1122" s="8">
        <v>0</v>
      </c>
    </row>
    <row r="1123" spans="1:20" x14ac:dyDescent="0.35">
      <c r="A1123" t="s">
        <v>2528</v>
      </c>
      <c r="B1123" t="s">
        <v>2529</v>
      </c>
      <c r="C1123" t="s">
        <v>18</v>
      </c>
      <c r="D1123" t="s">
        <v>7922</v>
      </c>
      <c r="E1123" s="8">
        <v>522</v>
      </c>
      <c r="F1123" s="9">
        <v>832.79</v>
      </c>
      <c r="G1123" s="8">
        <v>125</v>
      </c>
      <c r="H1123" s="8">
        <v>444</v>
      </c>
      <c r="I1123" s="9">
        <v>832.79</v>
      </c>
      <c r="J1123" s="10">
        <f t="shared" si="34"/>
        <v>1</v>
      </c>
      <c r="K1123" s="8">
        <v>0</v>
      </c>
      <c r="L1123" s="9">
        <v>368.25</v>
      </c>
      <c r="M1123" s="8">
        <v>1</v>
      </c>
      <c r="N1123" s="8">
        <v>109</v>
      </c>
      <c r="O1123" s="8">
        <v>444</v>
      </c>
      <c r="P1123" s="9">
        <v>832.79</v>
      </c>
      <c r="Q1123" s="10">
        <f t="shared" si="35"/>
        <v>1</v>
      </c>
      <c r="R1123" s="8">
        <v>0</v>
      </c>
      <c r="S1123" s="9">
        <v>353.89</v>
      </c>
      <c r="T1123" s="8">
        <v>1</v>
      </c>
    </row>
    <row r="1124" spans="1:20" x14ac:dyDescent="0.35">
      <c r="A1124" t="s">
        <v>2530</v>
      </c>
      <c r="B1124" t="s">
        <v>2531</v>
      </c>
      <c r="C1124" t="s">
        <v>18</v>
      </c>
      <c r="D1124" t="s">
        <v>7920</v>
      </c>
      <c r="E1124" s="8">
        <v>1087</v>
      </c>
      <c r="F1124" s="9">
        <v>442.73</v>
      </c>
      <c r="G1124" s="8">
        <v>270</v>
      </c>
      <c r="H1124" s="8">
        <v>1736</v>
      </c>
      <c r="I1124" s="9">
        <v>442.73</v>
      </c>
      <c r="J1124" s="10">
        <f t="shared" si="34"/>
        <v>1</v>
      </c>
      <c r="K1124" s="8">
        <v>0</v>
      </c>
      <c r="L1124" s="9">
        <v>315.47000000000003</v>
      </c>
      <c r="M1124" s="8">
        <v>0</v>
      </c>
      <c r="N1124" s="8">
        <v>425</v>
      </c>
      <c r="O1124" s="8">
        <v>1736</v>
      </c>
      <c r="P1124" s="9">
        <v>442.73</v>
      </c>
      <c r="Q1124" s="10">
        <f t="shared" si="35"/>
        <v>1</v>
      </c>
      <c r="R1124" s="8">
        <v>0</v>
      </c>
      <c r="S1124" s="9">
        <v>353.59</v>
      </c>
      <c r="T1124" s="8">
        <v>0</v>
      </c>
    </row>
    <row r="1125" spans="1:20" x14ac:dyDescent="0.35">
      <c r="A1125" t="s">
        <v>2532</v>
      </c>
      <c r="B1125" t="s">
        <v>2533</v>
      </c>
      <c r="C1125" t="s">
        <v>18</v>
      </c>
      <c r="D1125" t="s">
        <v>7920</v>
      </c>
      <c r="E1125" s="8">
        <v>1316</v>
      </c>
      <c r="F1125" s="9">
        <v>1213.06</v>
      </c>
      <c r="G1125" s="8">
        <v>133</v>
      </c>
      <c r="H1125" s="8">
        <v>767</v>
      </c>
      <c r="I1125" s="9">
        <v>1213.06</v>
      </c>
      <c r="J1125" s="10">
        <f t="shared" si="34"/>
        <v>1</v>
      </c>
      <c r="K1125" s="8">
        <v>0</v>
      </c>
      <c r="L1125" s="9">
        <v>297.83</v>
      </c>
      <c r="M1125" s="8">
        <v>1</v>
      </c>
      <c r="N1125" s="8">
        <v>188</v>
      </c>
      <c r="O1125" s="8">
        <v>767</v>
      </c>
      <c r="P1125" s="9">
        <v>1213.06</v>
      </c>
      <c r="Q1125" s="10">
        <f t="shared" si="35"/>
        <v>1</v>
      </c>
      <c r="R1125" s="8">
        <v>0</v>
      </c>
      <c r="S1125" s="9">
        <v>327.69</v>
      </c>
      <c r="T1125" s="8">
        <v>1</v>
      </c>
    </row>
    <row r="1126" spans="1:20" x14ac:dyDescent="0.35">
      <c r="A1126" t="s">
        <v>2534</v>
      </c>
      <c r="B1126" t="s">
        <v>2535</v>
      </c>
      <c r="C1126" t="s">
        <v>18</v>
      </c>
      <c r="D1126" t="s">
        <v>7921</v>
      </c>
      <c r="E1126" s="8">
        <v>1523</v>
      </c>
      <c r="F1126" s="9">
        <v>3533.5</v>
      </c>
      <c r="G1126" s="8">
        <v>72</v>
      </c>
      <c r="H1126" s="8">
        <v>305</v>
      </c>
      <c r="I1126" s="9">
        <v>3231.89</v>
      </c>
      <c r="J1126" s="10">
        <f t="shared" si="34"/>
        <v>0.91464270553275784</v>
      </c>
      <c r="K1126" s="8">
        <v>4</v>
      </c>
      <c r="L1126" s="9">
        <v>262.77999999999997</v>
      </c>
      <c r="M1126" s="8">
        <v>4</v>
      </c>
      <c r="N1126" s="8">
        <v>75</v>
      </c>
      <c r="O1126" s="8">
        <v>305</v>
      </c>
      <c r="P1126" s="9">
        <v>3238.85</v>
      </c>
      <c r="Q1126" s="10">
        <f t="shared" si="35"/>
        <v>0.91661242394226683</v>
      </c>
      <c r="R1126" s="8">
        <v>4</v>
      </c>
      <c r="S1126" s="9">
        <v>264.77999999999997</v>
      </c>
      <c r="T1126" s="8">
        <v>4</v>
      </c>
    </row>
    <row r="1127" spans="1:20" x14ac:dyDescent="0.35">
      <c r="A1127" t="s">
        <v>2536</v>
      </c>
      <c r="B1127" t="s">
        <v>2537</v>
      </c>
      <c r="C1127" t="s">
        <v>18</v>
      </c>
      <c r="D1127" t="s">
        <v>7920</v>
      </c>
      <c r="E1127" s="8">
        <v>382</v>
      </c>
      <c r="F1127" s="9">
        <v>531.97</v>
      </c>
      <c r="G1127" s="8">
        <v>72</v>
      </c>
      <c r="H1127" s="8">
        <v>507</v>
      </c>
      <c r="I1127" s="9">
        <v>531.97</v>
      </c>
      <c r="J1127" s="10">
        <f t="shared" si="34"/>
        <v>1</v>
      </c>
      <c r="K1127" s="8">
        <v>0</v>
      </c>
      <c r="L1127" s="9">
        <v>229.46</v>
      </c>
      <c r="M1127" s="8">
        <v>0</v>
      </c>
      <c r="N1127" s="8">
        <v>124</v>
      </c>
      <c r="O1127" s="8">
        <v>507</v>
      </c>
      <c r="P1127" s="9">
        <v>531.97</v>
      </c>
      <c r="Q1127" s="10">
        <f t="shared" si="35"/>
        <v>1</v>
      </c>
      <c r="R1127" s="8">
        <v>0</v>
      </c>
      <c r="S1127" s="9">
        <v>272.91000000000003</v>
      </c>
      <c r="T1127" s="8">
        <v>0</v>
      </c>
    </row>
    <row r="1128" spans="1:20" x14ac:dyDescent="0.35">
      <c r="A1128" t="s">
        <v>2540</v>
      </c>
      <c r="B1128" t="s">
        <v>2541</v>
      </c>
      <c r="C1128" t="s">
        <v>18</v>
      </c>
      <c r="D1128" t="s">
        <v>7921</v>
      </c>
      <c r="E1128" s="8">
        <v>4878</v>
      </c>
      <c r="F1128" s="9">
        <v>2005.7</v>
      </c>
      <c r="G1128" s="8">
        <v>341</v>
      </c>
      <c r="H1128" s="8">
        <v>1715</v>
      </c>
      <c r="I1128" s="9">
        <v>2005.7</v>
      </c>
      <c r="J1128" s="10">
        <f t="shared" si="34"/>
        <v>1</v>
      </c>
      <c r="K1128" s="8">
        <v>0</v>
      </c>
      <c r="L1128" s="9">
        <v>268.99</v>
      </c>
      <c r="M1128" s="8">
        <v>2</v>
      </c>
      <c r="N1128" s="8">
        <v>419</v>
      </c>
      <c r="O1128" s="8">
        <v>1715</v>
      </c>
      <c r="P1128" s="9">
        <v>2005.7</v>
      </c>
      <c r="Q1128" s="10">
        <f t="shared" si="35"/>
        <v>1</v>
      </c>
      <c r="R1128" s="8">
        <v>0</v>
      </c>
      <c r="S1128" s="9">
        <v>287.99</v>
      </c>
      <c r="T1128" s="8">
        <v>2</v>
      </c>
    </row>
    <row r="1129" spans="1:20" x14ac:dyDescent="0.35">
      <c r="A1129" t="s">
        <v>2542</v>
      </c>
      <c r="B1129" t="s">
        <v>2543</v>
      </c>
      <c r="C1129" t="s">
        <v>18</v>
      </c>
      <c r="D1129" t="s">
        <v>7921</v>
      </c>
      <c r="E1129" s="8">
        <v>133</v>
      </c>
      <c r="F1129" s="9">
        <v>407.05</v>
      </c>
      <c r="G1129" s="8">
        <v>43</v>
      </c>
      <c r="H1129" s="8">
        <v>231</v>
      </c>
      <c r="I1129" s="9">
        <v>407.05</v>
      </c>
      <c r="J1129" s="10">
        <f t="shared" si="34"/>
        <v>1</v>
      </c>
      <c r="K1129" s="8">
        <v>0</v>
      </c>
      <c r="L1129" s="9">
        <v>369.56</v>
      </c>
      <c r="M1129" s="8">
        <v>0</v>
      </c>
      <c r="N1129" s="8">
        <v>57</v>
      </c>
      <c r="O1129" s="8">
        <v>231</v>
      </c>
      <c r="P1129" s="9">
        <v>407.05</v>
      </c>
      <c r="Q1129" s="10">
        <f t="shared" si="35"/>
        <v>1</v>
      </c>
      <c r="R1129" s="8">
        <v>0</v>
      </c>
      <c r="S1129" s="9">
        <v>395.27</v>
      </c>
      <c r="T1129" s="8">
        <v>0</v>
      </c>
    </row>
    <row r="1130" spans="1:20" x14ac:dyDescent="0.35">
      <c r="A1130" t="s">
        <v>2546</v>
      </c>
      <c r="B1130" t="s">
        <v>2547</v>
      </c>
      <c r="C1130" t="s">
        <v>18</v>
      </c>
      <c r="D1130" t="s">
        <v>7922</v>
      </c>
      <c r="E1130" s="8">
        <v>8</v>
      </c>
      <c r="F1130" s="9">
        <v>220.04</v>
      </c>
      <c r="G1130" s="8">
        <v>11</v>
      </c>
      <c r="H1130" s="8">
        <v>26</v>
      </c>
      <c r="I1130" s="9">
        <v>220.04</v>
      </c>
      <c r="J1130" s="10">
        <f t="shared" si="34"/>
        <v>1</v>
      </c>
      <c r="K1130" s="8">
        <v>0</v>
      </c>
      <c r="L1130" s="9">
        <v>513.32000000000005</v>
      </c>
      <c r="M1130" s="8">
        <v>0</v>
      </c>
      <c r="N1130" s="8">
        <v>7</v>
      </c>
      <c r="O1130" s="8">
        <v>26</v>
      </c>
      <c r="P1130" s="9">
        <v>220.04</v>
      </c>
      <c r="Q1130" s="10">
        <f t="shared" si="35"/>
        <v>1</v>
      </c>
      <c r="R1130" s="8">
        <v>0</v>
      </c>
      <c r="S1130" s="9">
        <v>447.31</v>
      </c>
      <c r="T1130" s="8">
        <v>0</v>
      </c>
    </row>
    <row r="1131" spans="1:20" x14ac:dyDescent="0.35">
      <c r="A1131" t="s">
        <v>2548</v>
      </c>
      <c r="B1131" t="s">
        <v>2549</v>
      </c>
      <c r="C1131" t="s">
        <v>18</v>
      </c>
      <c r="D1131" t="s">
        <v>7922</v>
      </c>
      <c r="E1131" s="8">
        <v>900</v>
      </c>
      <c r="F1131" s="9">
        <v>1211.81</v>
      </c>
      <c r="G1131" s="8">
        <v>162</v>
      </c>
      <c r="H1131" s="8">
        <v>523</v>
      </c>
      <c r="I1131" s="9">
        <v>1211.81</v>
      </c>
      <c r="J1131" s="10">
        <f t="shared" si="34"/>
        <v>1</v>
      </c>
      <c r="K1131" s="8">
        <v>0</v>
      </c>
      <c r="L1131" s="9">
        <v>335.15</v>
      </c>
      <c r="M1131" s="8">
        <v>1</v>
      </c>
      <c r="N1131" s="8">
        <v>128</v>
      </c>
      <c r="O1131" s="8">
        <v>523</v>
      </c>
      <c r="P1131" s="9">
        <v>1211.81</v>
      </c>
      <c r="Q1131" s="10">
        <f t="shared" si="35"/>
        <v>1</v>
      </c>
      <c r="R1131" s="8">
        <v>0</v>
      </c>
      <c r="S1131" s="9">
        <v>306.87</v>
      </c>
      <c r="T1131" s="8">
        <v>1</v>
      </c>
    </row>
    <row r="1132" spans="1:20" x14ac:dyDescent="0.35">
      <c r="A1132" t="s">
        <v>2550</v>
      </c>
      <c r="B1132" t="s">
        <v>2551</v>
      </c>
      <c r="C1132" t="s">
        <v>18</v>
      </c>
      <c r="D1132" t="s">
        <v>7921</v>
      </c>
      <c r="E1132" s="8">
        <v>736</v>
      </c>
      <c r="F1132" s="9">
        <v>1105.22</v>
      </c>
      <c r="G1132" s="8">
        <v>99</v>
      </c>
      <c r="H1132" s="8">
        <v>469</v>
      </c>
      <c r="I1132" s="9">
        <v>1105.22</v>
      </c>
      <c r="J1132" s="10">
        <f t="shared" si="34"/>
        <v>1</v>
      </c>
      <c r="K1132" s="8">
        <v>0</v>
      </c>
      <c r="L1132" s="9">
        <v>290.61</v>
      </c>
      <c r="M1132" s="8">
        <v>1</v>
      </c>
      <c r="N1132" s="8">
        <v>114</v>
      </c>
      <c r="O1132" s="8">
        <v>469</v>
      </c>
      <c r="P1132" s="9">
        <v>1105.22</v>
      </c>
      <c r="Q1132" s="10">
        <f t="shared" si="35"/>
        <v>1</v>
      </c>
      <c r="R1132" s="8">
        <v>0</v>
      </c>
      <c r="S1132" s="9">
        <v>304.12</v>
      </c>
      <c r="T1132" s="8">
        <v>1</v>
      </c>
    </row>
    <row r="1133" spans="1:20" x14ac:dyDescent="0.35">
      <c r="A1133" t="s">
        <v>2552</v>
      </c>
      <c r="B1133" t="s">
        <v>2553</v>
      </c>
      <c r="C1133" t="s">
        <v>18</v>
      </c>
      <c r="D1133" t="s">
        <v>7921</v>
      </c>
      <c r="E1133" s="8">
        <v>940</v>
      </c>
      <c r="F1133" s="9">
        <v>2627.49</v>
      </c>
      <c r="G1133" s="8">
        <v>46</v>
      </c>
      <c r="H1133" s="8">
        <v>252</v>
      </c>
      <c r="I1133" s="9">
        <v>1967.82</v>
      </c>
      <c r="J1133" s="10">
        <f t="shared" si="34"/>
        <v>0.74893529566240025</v>
      </c>
      <c r="K1133" s="8">
        <v>2</v>
      </c>
      <c r="L1133" s="9">
        <v>225.78</v>
      </c>
      <c r="M1133" s="8">
        <v>2</v>
      </c>
      <c r="N1133" s="8">
        <v>62</v>
      </c>
      <c r="O1133" s="8">
        <v>252</v>
      </c>
      <c r="P1133" s="9">
        <v>2012.54</v>
      </c>
      <c r="Q1133" s="10">
        <f t="shared" si="35"/>
        <v>0.76595534140948207</v>
      </c>
      <c r="R1133" s="8">
        <v>2</v>
      </c>
      <c r="S1133" s="9">
        <v>234.73</v>
      </c>
      <c r="T1133" s="8">
        <v>2</v>
      </c>
    </row>
    <row r="1134" spans="1:20" x14ac:dyDescent="0.35">
      <c r="A1134" t="s">
        <v>2554</v>
      </c>
      <c r="B1134" t="s">
        <v>2555</v>
      </c>
      <c r="C1134" t="s">
        <v>18</v>
      </c>
      <c r="D1134" t="s">
        <v>7922</v>
      </c>
      <c r="E1134" s="8">
        <v>559</v>
      </c>
      <c r="F1134" s="9">
        <v>540.71</v>
      </c>
      <c r="G1134" s="8">
        <v>231</v>
      </c>
      <c r="H1134" s="8">
        <v>725</v>
      </c>
      <c r="I1134" s="9">
        <v>540.71</v>
      </c>
      <c r="J1134" s="10">
        <f t="shared" si="34"/>
        <v>1</v>
      </c>
      <c r="K1134" s="8">
        <v>0</v>
      </c>
      <c r="L1134" s="9">
        <v>266.63</v>
      </c>
      <c r="M1134" s="8">
        <v>0</v>
      </c>
      <c r="N1134" s="8">
        <v>176</v>
      </c>
      <c r="O1134" s="8">
        <v>725</v>
      </c>
      <c r="P1134" s="9">
        <v>540.71</v>
      </c>
      <c r="Q1134" s="10">
        <f t="shared" si="35"/>
        <v>1</v>
      </c>
      <c r="R1134" s="8">
        <v>0</v>
      </c>
      <c r="S1134" s="9">
        <v>234.71</v>
      </c>
      <c r="T1134" s="8">
        <v>0</v>
      </c>
    </row>
    <row r="1135" spans="1:20" x14ac:dyDescent="0.35">
      <c r="A1135" t="s">
        <v>2556</v>
      </c>
      <c r="B1135" t="s">
        <v>2557</v>
      </c>
      <c r="C1135" t="s">
        <v>18</v>
      </c>
      <c r="D1135" t="s">
        <v>7921</v>
      </c>
      <c r="E1135" s="8">
        <v>403</v>
      </c>
      <c r="F1135" s="9">
        <v>779.34</v>
      </c>
      <c r="G1135" s="8">
        <v>83</v>
      </c>
      <c r="H1135" s="8">
        <v>363</v>
      </c>
      <c r="I1135" s="9">
        <v>779.34</v>
      </c>
      <c r="J1135" s="10">
        <f t="shared" si="34"/>
        <v>1</v>
      </c>
      <c r="K1135" s="8">
        <v>0</v>
      </c>
      <c r="L1135" s="9">
        <v>276.73</v>
      </c>
      <c r="M1135" s="8">
        <v>1</v>
      </c>
      <c r="N1135" s="8">
        <v>88</v>
      </c>
      <c r="O1135" s="8">
        <v>363</v>
      </c>
      <c r="P1135" s="9">
        <v>779.34</v>
      </c>
      <c r="Q1135" s="10">
        <f t="shared" si="35"/>
        <v>1</v>
      </c>
      <c r="R1135" s="8">
        <v>0</v>
      </c>
      <c r="S1135" s="9">
        <v>282.52999999999997</v>
      </c>
      <c r="T1135" s="8">
        <v>1</v>
      </c>
    </row>
    <row r="1136" spans="1:20" x14ac:dyDescent="0.35">
      <c r="A1136" t="s">
        <v>2560</v>
      </c>
      <c r="B1136" t="s">
        <v>2561</v>
      </c>
      <c r="C1136" t="s">
        <v>18</v>
      </c>
      <c r="D1136" t="s">
        <v>7920</v>
      </c>
      <c r="E1136" s="8">
        <v>570</v>
      </c>
      <c r="F1136" s="9">
        <v>1005.86</v>
      </c>
      <c r="G1136" s="8">
        <v>62</v>
      </c>
      <c r="H1136" s="8">
        <v>397</v>
      </c>
      <c r="I1136" s="9">
        <v>1005.86</v>
      </c>
      <c r="J1136" s="10">
        <f t="shared" si="34"/>
        <v>1</v>
      </c>
      <c r="K1136" s="8">
        <v>0</v>
      </c>
      <c r="L1136" s="9">
        <v>277.16000000000003</v>
      </c>
      <c r="M1136" s="8">
        <v>1</v>
      </c>
      <c r="N1136" s="8">
        <v>97</v>
      </c>
      <c r="O1136" s="8">
        <v>397</v>
      </c>
      <c r="P1136" s="9">
        <v>1005.86</v>
      </c>
      <c r="Q1136" s="10">
        <f t="shared" si="35"/>
        <v>1</v>
      </c>
      <c r="R1136" s="8">
        <v>0</v>
      </c>
      <c r="S1136" s="9">
        <v>314.22000000000003</v>
      </c>
      <c r="T1136" s="8">
        <v>1</v>
      </c>
    </row>
    <row r="1137" spans="1:20" x14ac:dyDescent="0.35">
      <c r="A1137" t="s">
        <v>2562</v>
      </c>
      <c r="B1137" t="s">
        <v>2563</v>
      </c>
      <c r="C1137" t="s">
        <v>18</v>
      </c>
      <c r="D1137" t="s">
        <v>7921</v>
      </c>
      <c r="E1137" s="8">
        <v>1135</v>
      </c>
      <c r="F1137" s="9">
        <v>1446.88</v>
      </c>
      <c r="G1137" s="8">
        <v>109</v>
      </c>
      <c r="H1137" s="8">
        <v>549</v>
      </c>
      <c r="I1137" s="9">
        <v>1446.88</v>
      </c>
      <c r="J1137" s="10">
        <f t="shared" si="34"/>
        <v>1</v>
      </c>
      <c r="K1137" s="8">
        <v>0</v>
      </c>
      <c r="L1137" s="9">
        <v>198.91</v>
      </c>
      <c r="M1137" s="8">
        <v>2</v>
      </c>
      <c r="N1137" s="8">
        <v>133</v>
      </c>
      <c r="O1137" s="8">
        <v>549</v>
      </c>
      <c r="P1137" s="9">
        <v>1446.88</v>
      </c>
      <c r="Q1137" s="10">
        <f t="shared" si="35"/>
        <v>1</v>
      </c>
      <c r="R1137" s="8">
        <v>0</v>
      </c>
      <c r="S1137" s="9">
        <v>217.27</v>
      </c>
      <c r="T1137" s="8">
        <v>2</v>
      </c>
    </row>
    <row r="1138" spans="1:20" x14ac:dyDescent="0.35">
      <c r="A1138" t="s">
        <v>2564</v>
      </c>
      <c r="B1138" t="s">
        <v>2565</v>
      </c>
      <c r="C1138" t="s">
        <v>18</v>
      </c>
      <c r="D1138" t="s">
        <v>7922</v>
      </c>
      <c r="E1138" s="8">
        <v>2117</v>
      </c>
      <c r="F1138" s="9">
        <v>2284.04</v>
      </c>
      <c r="G1138" s="8">
        <v>226</v>
      </c>
      <c r="H1138" s="8">
        <v>649</v>
      </c>
      <c r="I1138" s="9">
        <v>2284.04</v>
      </c>
      <c r="J1138" s="10">
        <f t="shared" si="34"/>
        <v>1</v>
      </c>
      <c r="K1138" s="8">
        <v>0</v>
      </c>
      <c r="L1138" s="9">
        <v>372.52</v>
      </c>
      <c r="M1138" s="8">
        <v>3</v>
      </c>
      <c r="N1138" s="8">
        <v>158</v>
      </c>
      <c r="O1138" s="8">
        <v>649</v>
      </c>
      <c r="P1138" s="9">
        <v>2213.91</v>
      </c>
      <c r="Q1138" s="10">
        <f t="shared" si="35"/>
        <v>0.96929563405194297</v>
      </c>
      <c r="R1138" s="8">
        <v>2</v>
      </c>
      <c r="S1138" s="9">
        <v>320.85000000000002</v>
      </c>
      <c r="T1138" s="8">
        <v>3</v>
      </c>
    </row>
    <row r="1139" spans="1:20" x14ac:dyDescent="0.35">
      <c r="A1139" t="s">
        <v>2566</v>
      </c>
      <c r="B1139" t="s">
        <v>2567</v>
      </c>
      <c r="C1139" t="s">
        <v>18</v>
      </c>
      <c r="D1139" t="s">
        <v>7921</v>
      </c>
      <c r="E1139" s="8">
        <v>1</v>
      </c>
      <c r="F1139" s="9">
        <v>6.25</v>
      </c>
      <c r="G1139" s="8">
        <v>29</v>
      </c>
      <c r="H1139" s="8">
        <v>112</v>
      </c>
      <c r="I1139" s="9">
        <v>6.25</v>
      </c>
      <c r="J1139" s="10">
        <f t="shared" si="34"/>
        <v>1</v>
      </c>
      <c r="K1139" s="8">
        <v>0</v>
      </c>
      <c r="L1139" s="9">
        <v>491.86</v>
      </c>
      <c r="M1139" s="8">
        <v>0</v>
      </c>
      <c r="N1139" s="8">
        <v>28</v>
      </c>
      <c r="O1139" s="8">
        <v>112</v>
      </c>
      <c r="P1139" s="9">
        <v>6.25</v>
      </c>
      <c r="Q1139" s="10">
        <f t="shared" si="35"/>
        <v>1</v>
      </c>
      <c r="R1139" s="8">
        <v>0</v>
      </c>
      <c r="S1139" s="9">
        <v>488.12</v>
      </c>
      <c r="T1139" s="8">
        <v>0</v>
      </c>
    </row>
    <row r="1140" spans="1:20" x14ac:dyDescent="0.35">
      <c r="A1140" t="s">
        <v>2568</v>
      </c>
      <c r="B1140" t="s">
        <v>2569</v>
      </c>
      <c r="C1140" t="s">
        <v>18</v>
      </c>
      <c r="D1140" t="s">
        <v>7921</v>
      </c>
      <c r="E1140" s="8">
        <v>605</v>
      </c>
      <c r="F1140" s="9">
        <v>527.53</v>
      </c>
      <c r="G1140" s="8">
        <v>183</v>
      </c>
      <c r="H1140" s="8">
        <v>802</v>
      </c>
      <c r="I1140" s="9">
        <v>527.53</v>
      </c>
      <c r="J1140" s="10">
        <f t="shared" si="34"/>
        <v>1</v>
      </c>
      <c r="K1140" s="8">
        <v>0</v>
      </c>
      <c r="L1140" s="9">
        <v>227.16</v>
      </c>
      <c r="M1140" s="8">
        <v>0</v>
      </c>
      <c r="N1140" s="8">
        <v>194</v>
      </c>
      <c r="O1140" s="8">
        <v>802</v>
      </c>
      <c r="P1140" s="9">
        <v>527.53</v>
      </c>
      <c r="Q1140" s="10">
        <f t="shared" si="35"/>
        <v>1</v>
      </c>
      <c r="R1140" s="8">
        <v>0</v>
      </c>
      <c r="S1140" s="9">
        <v>233.44</v>
      </c>
      <c r="T1140" s="8">
        <v>0</v>
      </c>
    </row>
    <row r="1141" spans="1:20" x14ac:dyDescent="0.35">
      <c r="A1141" t="s">
        <v>2570</v>
      </c>
      <c r="B1141" t="s">
        <v>2571</v>
      </c>
      <c r="C1141" t="s">
        <v>18</v>
      </c>
      <c r="D1141" t="s">
        <v>7921</v>
      </c>
      <c r="E1141" s="8">
        <v>1314</v>
      </c>
      <c r="F1141" s="9">
        <v>1908.19</v>
      </c>
      <c r="G1141" s="8">
        <v>112</v>
      </c>
      <c r="H1141" s="8">
        <v>482</v>
      </c>
      <c r="I1141" s="9">
        <v>1616.3</v>
      </c>
      <c r="J1141" s="10">
        <f t="shared" si="34"/>
        <v>0.84703305226418746</v>
      </c>
      <c r="K1141" s="8">
        <v>3</v>
      </c>
      <c r="L1141" s="9">
        <v>407.07</v>
      </c>
      <c r="M1141" s="8">
        <v>2</v>
      </c>
      <c r="N1141" s="8">
        <v>117</v>
      </c>
      <c r="O1141" s="8">
        <v>482</v>
      </c>
      <c r="P1141" s="9">
        <v>1623.56</v>
      </c>
      <c r="Q1141" s="10">
        <f t="shared" si="35"/>
        <v>0.85083770484071286</v>
      </c>
      <c r="R1141" s="8">
        <v>3</v>
      </c>
      <c r="S1141" s="9">
        <v>410.52</v>
      </c>
      <c r="T1141" s="8">
        <v>2</v>
      </c>
    </row>
    <row r="1142" spans="1:20" x14ac:dyDescent="0.35">
      <c r="A1142" t="s">
        <v>2572</v>
      </c>
      <c r="B1142" t="s">
        <v>2573</v>
      </c>
      <c r="C1142" t="s">
        <v>18</v>
      </c>
      <c r="D1142" t="s">
        <v>7922</v>
      </c>
      <c r="E1142" s="8">
        <v>31</v>
      </c>
      <c r="F1142" s="9">
        <v>16.84</v>
      </c>
      <c r="G1142" s="8">
        <v>645</v>
      </c>
      <c r="H1142" s="8">
        <v>1286</v>
      </c>
      <c r="I1142" s="9">
        <v>16.84</v>
      </c>
      <c r="J1142" s="10">
        <f t="shared" si="34"/>
        <v>1</v>
      </c>
      <c r="K1142" s="8">
        <v>0</v>
      </c>
      <c r="L1142" s="9">
        <v>588.34</v>
      </c>
      <c r="M1142" s="8">
        <v>0</v>
      </c>
      <c r="N1142" s="8">
        <v>311</v>
      </c>
      <c r="O1142" s="8">
        <v>1286</v>
      </c>
      <c r="P1142" s="9">
        <v>16.84</v>
      </c>
      <c r="Q1142" s="10">
        <f t="shared" si="35"/>
        <v>1</v>
      </c>
      <c r="R1142" s="8">
        <v>0</v>
      </c>
      <c r="S1142" s="9">
        <v>479.78</v>
      </c>
      <c r="T1142" s="8">
        <v>0</v>
      </c>
    </row>
    <row r="1143" spans="1:20" x14ac:dyDescent="0.35">
      <c r="A1143" t="s">
        <v>2574</v>
      </c>
      <c r="B1143" t="s">
        <v>2575</v>
      </c>
      <c r="C1143" t="s">
        <v>18</v>
      </c>
      <c r="D1143" t="s">
        <v>7921</v>
      </c>
      <c r="E1143" s="8">
        <v>65</v>
      </c>
      <c r="F1143" s="9">
        <v>332.17</v>
      </c>
      <c r="G1143" s="8">
        <v>26</v>
      </c>
      <c r="H1143" s="8">
        <v>137</v>
      </c>
      <c r="I1143" s="9">
        <v>332.17</v>
      </c>
      <c r="J1143" s="10">
        <f t="shared" si="34"/>
        <v>1</v>
      </c>
      <c r="K1143" s="8">
        <v>0</v>
      </c>
      <c r="L1143" s="9">
        <v>288.48</v>
      </c>
      <c r="M1143" s="8">
        <v>0</v>
      </c>
      <c r="N1143" s="8">
        <v>33</v>
      </c>
      <c r="O1143" s="8">
        <v>137</v>
      </c>
      <c r="P1143" s="9">
        <v>332.17</v>
      </c>
      <c r="Q1143" s="10">
        <f t="shared" si="35"/>
        <v>1</v>
      </c>
      <c r="R1143" s="8">
        <v>0</v>
      </c>
      <c r="S1143" s="9">
        <v>309.94</v>
      </c>
      <c r="T1143" s="8">
        <v>0</v>
      </c>
    </row>
    <row r="1144" spans="1:20" x14ac:dyDescent="0.35">
      <c r="A1144" t="s">
        <v>2576</v>
      </c>
      <c r="B1144" t="s">
        <v>2577</v>
      </c>
      <c r="C1144" t="s">
        <v>18</v>
      </c>
      <c r="D1144" t="s">
        <v>7922</v>
      </c>
      <c r="E1144" s="8">
        <v>14</v>
      </c>
      <c r="F1144" s="9">
        <v>5.97</v>
      </c>
      <c r="G1144" s="8">
        <v>825</v>
      </c>
      <c r="H1144" s="8">
        <v>1635</v>
      </c>
      <c r="I1144" s="9">
        <v>5.97</v>
      </c>
      <c r="J1144" s="10">
        <f t="shared" si="34"/>
        <v>1</v>
      </c>
      <c r="K1144" s="8">
        <v>0</v>
      </c>
      <c r="L1144" s="9">
        <v>593.69000000000005</v>
      </c>
      <c r="M1144" s="8">
        <v>0</v>
      </c>
      <c r="N1144" s="8">
        <v>395</v>
      </c>
      <c r="O1144" s="8">
        <v>1635</v>
      </c>
      <c r="P1144" s="9">
        <v>5.97</v>
      </c>
      <c r="Q1144" s="10">
        <f t="shared" si="35"/>
        <v>1</v>
      </c>
      <c r="R1144" s="8">
        <v>0</v>
      </c>
      <c r="S1144" s="9">
        <v>483.64</v>
      </c>
      <c r="T1144" s="8">
        <v>0</v>
      </c>
    </row>
    <row r="1145" spans="1:20" x14ac:dyDescent="0.35">
      <c r="A1145" t="s">
        <v>2578</v>
      </c>
      <c r="B1145" t="s">
        <v>2579</v>
      </c>
      <c r="C1145" t="s">
        <v>18</v>
      </c>
      <c r="D1145" t="s">
        <v>7920</v>
      </c>
      <c r="E1145" s="8">
        <v>109</v>
      </c>
      <c r="F1145" s="9">
        <v>757.43</v>
      </c>
      <c r="G1145" s="8">
        <v>16</v>
      </c>
      <c r="H1145" s="8">
        <v>101</v>
      </c>
      <c r="I1145" s="9">
        <v>757.43</v>
      </c>
      <c r="J1145" s="10">
        <f t="shared" si="34"/>
        <v>1</v>
      </c>
      <c r="K1145" s="8">
        <v>0</v>
      </c>
      <c r="L1145" s="9">
        <v>285.86</v>
      </c>
      <c r="M1145" s="8">
        <v>1</v>
      </c>
      <c r="N1145" s="8">
        <v>25</v>
      </c>
      <c r="O1145" s="8">
        <v>101</v>
      </c>
      <c r="P1145" s="9">
        <v>757.43</v>
      </c>
      <c r="Q1145" s="10">
        <f t="shared" si="35"/>
        <v>1</v>
      </c>
      <c r="R1145" s="8">
        <v>0</v>
      </c>
      <c r="S1145" s="9">
        <v>323.38</v>
      </c>
      <c r="T1145" s="8">
        <v>1</v>
      </c>
    </row>
    <row r="1146" spans="1:20" x14ac:dyDescent="0.35">
      <c r="A1146" t="s">
        <v>2582</v>
      </c>
      <c r="B1146" t="s">
        <v>2583</v>
      </c>
      <c r="C1146" t="s">
        <v>18</v>
      </c>
      <c r="D1146" t="s">
        <v>7921</v>
      </c>
      <c r="E1146" s="8">
        <v>744</v>
      </c>
      <c r="F1146" s="9">
        <v>668.89</v>
      </c>
      <c r="G1146" s="8">
        <v>146</v>
      </c>
      <c r="H1146" s="8">
        <v>776</v>
      </c>
      <c r="I1146" s="9">
        <v>668.89</v>
      </c>
      <c r="J1146" s="10">
        <f t="shared" si="34"/>
        <v>1</v>
      </c>
      <c r="K1146" s="8">
        <v>0</v>
      </c>
      <c r="L1146" s="9">
        <v>261.83999999999997</v>
      </c>
      <c r="M1146" s="8">
        <v>1</v>
      </c>
      <c r="N1146" s="8">
        <v>188</v>
      </c>
      <c r="O1146" s="8">
        <v>776</v>
      </c>
      <c r="P1146" s="9">
        <v>668.89</v>
      </c>
      <c r="Q1146" s="10">
        <f t="shared" si="35"/>
        <v>1</v>
      </c>
      <c r="R1146" s="8">
        <v>0</v>
      </c>
      <c r="S1146" s="9">
        <v>283.95</v>
      </c>
      <c r="T1146" s="8">
        <v>1</v>
      </c>
    </row>
    <row r="1147" spans="1:20" x14ac:dyDescent="0.35">
      <c r="A1147" t="s">
        <v>2584</v>
      </c>
      <c r="B1147" t="s">
        <v>2585</v>
      </c>
      <c r="C1147" t="s">
        <v>18</v>
      </c>
      <c r="D1147" t="s">
        <v>7921</v>
      </c>
      <c r="E1147" s="8">
        <v>1865</v>
      </c>
      <c r="F1147" s="9">
        <v>822.69</v>
      </c>
      <c r="G1147" s="8">
        <v>379</v>
      </c>
      <c r="H1147" s="8">
        <v>1580</v>
      </c>
      <c r="I1147" s="9">
        <v>822.69</v>
      </c>
      <c r="J1147" s="10">
        <f t="shared" si="34"/>
        <v>1</v>
      </c>
      <c r="K1147" s="8">
        <v>0</v>
      </c>
      <c r="L1147" s="9">
        <v>417.6</v>
      </c>
      <c r="M1147" s="8">
        <v>1</v>
      </c>
      <c r="N1147" s="8">
        <v>381</v>
      </c>
      <c r="O1147" s="8">
        <v>1580</v>
      </c>
      <c r="P1147" s="9">
        <v>822.69</v>
      </c>
      <c r="Q1147" s="10">
        <f t="shared" si="35"/>
        <v>1</v>
      </c>
      <c r="R1147" s="8">
        <v>0</v>
      </c>
      <c r="S1147" s="9">
        <v>418.13</v>
      </c>
      <c r="T1147" s="8">
        <v>1</v>
      </c>
    </row>
    <row r="1148" spans="1:20" x14ac:dyDescent="0.35">
      <c r="A1148" t="s">
        <v>2586</v>
      </c>
      <c r="B1148" t="s">
        <v>2587</v>
      </c>
      <c r="C1148" t="s">
        <v>18</v>
      </c>
      <c r="D1148" t="s">
        <v>7921</v>
      </c>
      <c r="E1148" s="8">
        <v>692</v>
      </c>
      <c r="F1148" s="9">
        <v>857.31</v>
      </c>
      <c r="G1148" s="8">
        <v>137</v>
      </c>
      <c r="H1148" s="8">
        <v>562</v>
      </c>
      <c r="I1148" s="9">
        <v>857.31</v>
      </c>
      <c r="J1148" s="10">
        <f t="shared" si="34"/>
        <v>1</v>
      </c>
      <c r="K1148" s="8">
        <v>0</v>
      </c>
      <c r="L1148" s="9">
        <v>308.39999999999998</v>
      </c>
      <c r="M1148" s="8">
        <v>1</v>
      </c>
      <c r="N1148" s="8">
        <v>136</v>
      </c>
      <c r="O1148" s="8">
        <v>562</v>
      </c>
      <c r="P1148" s="9">
        <v>857.31</v>
      </c>
      <c r="Q1148" s="10">
        <f t="shared" si="35"/>
        <v>1</v>
      </c>
      <c r="R1148" s="8">
        <v>0</v>
      </c>
      <c r="S1148" s="9">
        <v>307.66000000000003</v>
      </c>
      <c r="T1148" s="8">
        <v>1</v>
      </c>
    </row>
    <row r="1149" spans="1:20" x14ac:dyDescent="0.35">
      <c r="A1149" t="s">
        <v>2590</v>
      </c>
      <c r="B1149" t="s">
        <v>2591</v>
      </c>
      <c r="C1149" t="s">
        <v>18</v>
      </c>
      <c r="D1149" t="s">
        <v>7922</v>
      </c>
      <c r="E1149" s="8">
        <v>729</v>
      </c>
      <c r="F1149" s="9">
        <v>1729.32</v>
      </c>
      <c r="G1149" s="8">
        <v>145</v>
      </c>
      <c r="H1149" s="8">
        <v>294</v>
      </c>
      <c r="I1149" s="9">
        <v>1577.5</v>
      </c>
      <c r="J1149" s="10">
        <f t="shared" si="34"/>
        <v>0.91220826683320611</v>
      </c>
      <c r="K1149" s="8">
        <v>1</v>
      </c>
      <c r="L1149" s="9">
        <v>368.75</v>
      </c>
      <c r="M1149" s="8">
        <v>2</v>
      </c>
      <c r="N1149" s="8">
        <v>71</v>
      </c>
      <c r="O1149" s="8">
        <v>294</v>
      </c>
      <c r="P1149" s="9">
        <v>1399.58</v>
      </c>
      <c r="Q1149" s="10">
        <f t="shared" si="35"/>
        <v>0.80932389609788813</v>
      </c>
      <c r="R1149" s="8">
        <v>1</v>
      </c>
      <c r="S1149" s="9">
        <v>266.63</v>
      </c>
      <c r="T1149" s="8">
        <v>2</v>
      </c>
    </row>
    <row r="1150" spans="1:20" x14ac:dyDescent="0.35">
      <c r="A1150" t="s">
        <v>2594</v>
      </c>
      <c r="B1150" t="s">
        <v>2595</v>
      </c>
      <c r="C1150" t="s">
        <v>18</v>
      </c>
      <c r="D1150" t="s">
        <v>7920</v>
      </c>
      <c r="E1150" s="8">
        <v>174</v>
      </c>
      <c r="F1150" s="9">
        <v>1065.3800000000001</v>
      </c>
      <c r="G1150" s="8">
        <v>20</v>
      </c>
      <c r="H1150" s="8">
        <v>114</v>
      </c>
      <c r="I1150" s="9">
        <v>1065.3800000000001</v>
      </c>
      <c r="J1150" s="10">
        <f t="shared" si="34"/>
        <v>1</v>
      </c>
      <c r="K1150" s="8">
        <v>0</v>
      </c>
      <c r="L1150" s="9">
        <v>301.17</v>
      </c>
      <c r="M1150" s="8">
        <v>1</v>
      </c>
      <c r="N1150" s="8">
        <v>28</v>
      </c>
      <c r="O1150" s="8">
        <v>114</v>
      </c>
      <c r="P1150" s="9">
        <v>1065.3800000000001</v>
      </c>
      <c r="Q1150" s="10">
        <f t="shared" si="35"/>
        <v>1</v>
      </c>
      <c r="R1150" s="8">
        <v>0</v>
      </c>
      <c r="S1150" s="9">
        <v>330.56</v>
      </c>
      <c r="T1150" s="8">
        <v>1</v>
      </c>
    </row>
    <row r="1151" spans="1:20" x14ac:dyDescent="0.35">
      <c r="A1151" t="s">
        <v>2596</v>
      </c>
      <c r="B1151" t="s">
        <v>2597</v>
      </c>
      <c r="C1151" t="s">
        <v>18</v>
      </c>
      <c r="D1151" t="s">
        <v>7922</v>
      </c>
      <c r="E1151" s="8">
        <v>2304</v>
      </c>
      <c r="F1151" s="9">
        <v>412.59</v>
      </c>
      <c r="G1151" s="8">
        <v>1332</v>
      </c>
      <c r="H1151" s="8">
        <v>3867</v>
      </c>
      <c r="I1151" s="9">
        <v>412.59</v>
      </c>
      <c r="J1151" s="10">
        <f t="shared" si="34"/>
        <v>1</v>
      </c>
      <c r="K1151" s="8">
        <v>0</v>
      </c>
      <c r="L1151" s="9">
        <v>407.44</v>
      </c>
      <c r="M1151" s="8">
        <v>0</v>
      </c>
      <c r="N1151" s="8">
        <v>927</v>
      </c>
      <c r="O1151" s="8">
        <v>3867</v>
      </c>
      <c r="P1151" s="9">
        <v>412.59</v>
      </c>
      <c r="Q1151" s="10">
        <f t="shared" si="35"/>
        <v>1</v>
      </c>
      <c r="R1151" s="8">
        <v>0</v>
      </c>
      <c r="S1151" s="9">
        <v>363.92</v>
      </c>
      <c r="T1151" s="8">
        <v>0</v>
      </c>
    </row>
    <row r="1152" spans="1:20" x14ac:dyDescent="0.35">
      <c r="A1152" t="s">
        <v>2598</v>
      </c>
      <c r="B1152" t="s">
        <v>2599</v>
      </c>
      <c r="C1152" t="s">
        <v>18</v>
      </c>
      <c r="D1152" t="s">
        <v>7922</v>
      </c>
      <c r="E1152" s="8">
        <v>115</v>
      </c>
      <c r="F1152" s="9">
        <v>1088.3499999999999</v>
      </c>
      <c r="G1152" s="8">
        <v>23</v>
      </c>
      <c r="H1152" s="8">
        <v>74</v>
      </c>
      <c r="I1152" s="9">
        <v>1078.8800000000001</v>
      </c>
      <c r="J1152" s="10">
        <f t="shared" si="34"/>
        <v>0.99129875499609521</v>
      </c>
      <c r="K1152" s="8">
        <v>1</v>
      </c>
      <c r="L1152" s="9">
        <v>302.02</v>
      </c>
      <c r="M1152" s="8">
        <v>1</v>
      </c>
      <c r="N1152" s="8">
        <v>18</v>
      </c>
      <c r="O1152" s="8">
        <v>74</v>
      </c>
      <c r="P1152" s="9">
        <v>1031.56</v>
      </c>
      <c r="Q1152" s="10">
        <f t="shared" si="35"/>
        <v>0.94782009463867323</v>
      </c>
      <c r="R1152" s="8">
        <v>1</v>
      </c>
      <c r="S1152" s="9">
        <v>283.08999999999997</v>
      </c>
      <c r="T1152" s="8">
        <v>1</v>
      </c>
    </row>
    <row r="1153" spans="1:20" x14ac:dyDescent="0.35">
      <c r="A1153" t="s">
        <v>2600</v>
      </c>
      <c r="B1153" t="s">
        <v>2601</v>
      </c>
      <c r="C1153" t="s">
        <v>18</v>
      </c>
      <c r="D1153" t="s">
        <v>7921</v>
      </c>
      <c r="E1153" s="8">
        <v>146</v>
      </c>
      <c r="F1153" s="9">
        <v>184.27</v>
      </c>
      <c r="G1153" s="8">
        <v>97</v>
      </c>
      <c r="H1153" s="8">
        <v>549</v>
      </c>
      <c r="I1153" s="9">
        <v>184.27</v>
      </c>
      <c r="J1153" s="10">
        <f t="shared" si="34"/>
        <v>1</v>
      </c>
      <c r="K1153" s="8">
        <v>0</v>
      </c>
      <c r="L1153" s="9">
        <v>406.45</v>
      </c>
      <c r="M1153" s="8">
        <v>0</v>
      </c>
      <c r="N1153" s="8">
        <v>132</v>
      </c>
      <c r="O1153" s="8">
        <v>549</v>
      </c>
      <c r="P1153" s="9">
        <v>184.27</v>
      </c>
      <c r="Q1153" s="10">
        <f t="shared" si="35"/>
        <v>1</v>
      </c>
      <c r="R1153" s="8">
        <v>0</v>
      </c>
      <c r="S1153" s="9">
        <v>432.2</v>
      </c>
      <c r="T1153" s="8">
        <v>0</v>
      </c>
    </row>
    <row r="1154" spans="1:20" x14ac:dyDescent="0.35">
      <c r="A1154" t="s">
        <v>2604</v>
      </c>
      <c r="B1154" t="s">
        <v>2605</v>
      </c>
      <c r="C1154" t="s">
        <v>18</v>
      </c>
      <c r="D1154" t="s">
        <v>7922</v>
      </c>
      <c r="E1154" s="8">
        <v>19</v>
      </c>
      <c r="F1154" s="9">
        <v>3.63</v>
      </c>
      <c r="G1154" s="8">
        <v>1938</v>
      </c>
      <c r="H1154" s="8">
        <v>3623</v>
      </c>
      <c r="I1154" s="9">
        <v>3.63</v>
      </c>
      <c r="J1154" s="10">
        <f t="shared" si="34"/>
        <v>1</v>
      </c>
      <c r="K1154" s="8">
        <v>0</v>
      </c>
      <c r="L1154" s="9">
        <v>601.85</v>
      </c>
      <c r="M1154" s="8">
        <v>0</v>
      </c>
      <c r="N1154" s="8">
        <v>867</v>
      </c>
      <c r="O1154" s="8">
        <v>3623</v>
      </c>
      <c r="P1154" s="9">
        <v>3.63</v>
      </c>
      <c r="Q1154" s="10">
        <f t="shared" si="35"/>
        <v>1</v>
      </c>
      <c r="R1154" s="8">
        <v>0</v>
      </c>
      <c r="S1154" s="9">
        <v>479.22</v>
      </c>
      <c r="T1154" s="8">
        <v>0</v>
      </c>
    </row>
    <row r="1155" spans="1:20" x14ac:dyDescent="0.35">
      <c r="A1155" t="s">
        <v>2606</v>
      </c>
      <c r="B1155" t="s">
        <v>2607</v>
      </c>
      <c r="C1155" t="s">
        <v>18</v>
      </c>
      <c r="D1155" t="s">
        <v>7921</v>
      </c>
      <c r="E1155" s="8">
        <v>31</v>
      </c>
      <c r="F1155" s="9">
        <v>198.32</v>
      </c>
      <c r="G1155" s="8">
        <v>27</v>
      </c>
      <c r="H1155" s="8">
        <v>109</v>
      </c>
      <c r="I1155" s="9">
        <v>198.32</v>
      </c>
      <c r="J1155" s="10">
        <f t="shared" si="34"/>
        <v>1</v>
      </c>
      <c r="K1155" s="8">
        <v>0</v>
      </c>
      <c r="L1155" s="9">
        <v>391.53</v>
      </c>
      <c r="M1155" s="8">
        <v>0</v>
      </c>
      <c r="N1155" s="8">
        <v>26</v>
      </c>
      <c r="O1155" s="8">
        <v>109</v>
      </c>
      <c r="P1155" s="9">
        <v>198.32</v>
      </c>
      <c r="Q1155" s="10">
        <f t="shared" si="35"/>
        <v>1</v>
      </c>
      <c r="R1155" s="8">
        <v>0</v>
      </c>
      <c r="S1155" s="9">
        <v>391.53</v>
      </c>
      <c r="T1155" s="8">
        <v>0</v>
      </c>
    </row>
    <row r="1156" spans="1:20" x14ac:dyDescent="0.35">
      <c r="A1156" t="s">
        <v>2608</v>
      </c>
      <c r="B1156" t="s">
        <v>2609</v>
      </c>
      <c r="C1156" t="s">
        <v>18</v>
      </c>
      <c r="D1156" t="s">
        <v>7921</v>
      </c>
      <c r="E1156" s="8">
        <v>1331</v>
      </c>
      <c r="F1156" s="9">
        <v>1772.21</v>
      </c>
      <c r="G1156" s="8">
        <v>103</v>
      </c>
      <c r="H1156" s="8">
        <v>520</v>
      </c>
      <c r="I1156" s="9">
        <v>1772.21</v>
      </c>
      <c r="J1156" s="10">
        <f t="shared" si="34"/>
        <v>1</v>
      </c>
      <c r="K1156" s="8">
        <v>0</v>
      </c>
      <c r="L1156" s="9">
        <v>353.13</v>
      </c>
      <c r="M1156" s="8">
        <v>2</v>
      </c>
      <c r="N1156" s="8">
        <v>125</v>
      </c>
      <c r="O1156" s="8">
        <v>520</v>
      </c>
      <c r="P1156" s="9">
        <v>1772.21</v>
      </c>
      <c r="Q1156" s="10">
        <f t="shared" si="35"/>
        <v>1</v>
      </c>
      <c r="R1156" s="8">
        <v>0</v>
      </c>
      <c r="S1156" s="9">
        <v>369.9</v>
      </c>
      <c r="T1156" s="8">
        <v>2</v>
      </c>
    </row>
    <row r="1157" spans="1:20" x14ac:dyDescent="0.35">
      <c r="A1157" t="s">
        <v>2610</v>
      </c>
      <c r="B1157" t="s">
        <v>2611</v>
      </c>
      <c r="C1157" t="s">
        <v>18</v>
      </c>
      <c r="D1157" t="s">
        <v>7921</v>
      </c>
      <c r="E1157" s="8">
        <v>211</v>
      </c>
      <c r="F1157" s="9">
        <v>641.74</v>
      </c>
      <c r="G1157" s="8">
        <v>40</v>
      </c>
      <c r="H1157" s="8">
        <v>227</v>
      </c>
      <c r="I1157" s="9">
        <v>641.74</v>
      </c>
      <c r="J1157" s="10">
        <f t="shared" ref="J1157:J1220" si="36">IF(F1157&gt;0,I1157/F1157,1)</f>
        <v>1</v>
      </c>
      <c r="K1157" s="8">
        <v>0</v>
      </c>
      <c r="L1157" s="9">
        <v>324.82</v>
      </c>
      <c r="M1157" s="8">
        <v>1</v>
      </c>
      <c r="N1157" s="8">
        <v>55</v>
      </c>
      <c r="O1157" s="8">
        <v>227</v>
      </c>
      <c r="P1157" s="9">
        <v>641.74</v>
      </c>
      <c r="Q1157" s="10">
        <f t="shared" ref="Q1157:Q1220" si="37">IF(F1157&gt;0,P1157/F1157,1)</f>
        <v>1</v>
      </c>
      <c r="R1157" s="8">
        <v>0</v>
      </c>
      <c r="S1157" s="9">
        <v>352.19</v>
      </c>
      <c r="T1157" s="8">
        <v>1</v>
      </c>
    </row>
    <row r="1158" spans="1:20" x14ac:dyDescent="0.35">
      <c r="A1158" t="s">
        <v>2612</v>
      </c>
      <c r="B1158" t="s">
        <v>2613</v>
      </c>
      <c r="C1158" t="s">
        <v>18</v>
      </c>
      <c r="D1158" t="s">
        <v>7922</v>
      </c>
      <c r="E1158" s="8">
        <v>600</v>
      </c>
      <c r="F1158" s="9">
        <v>60.56</v>
      </c>
      <c r="G1158" s="8">
        <v>1850</v>
      </c>
      <c r="H1158" s="8">
        <v>6839</v>
      </c>
      <c r="I1158" s="9">
        <v>60.56</v>
      </c>
      <c r="J1158" s="10">
        <f t="shared" si="36"/>
        <v>1</v>
      </c>
      <c r="K1158" s="8">
        <v>0</v>
      </c>
      <c r="L1158" s="9">
        <v>460.8</v>
      </c>
      <c r="M1158" s="8">
        <v>0</v>
      </c>
      <c r="N1158" s="8">
        <v>1634</v>
      </c>
      <c r="O1158" s="8">
        <v>6839</v>
      </c>
      <c r="P1158" s="9">
        <v>60.56</v>
      </c>
      <c r="Q1158" s="10">
        <f t="shared" si="37"/>
        <v>1</v>
      </c>
      <c r="R1158" s="8">
        <v>0</v>
      </c>
      <c r="S1158" s="9">
        <v>447.78</v>
      </c>
      <c r="T1158" s="8">
        <v>0</v>
      </c>
    </row>
    <row r="1159" spans="1:20" x14ac:dyDescent="0.35">
      <c r="A1159" t="s">
        <v>2616</v>
      </c>
      <c r="B1159" t="s">
        <v>2617</v>
      </c>
      <c r="C1159" t="s">
        <v>18</v>
      </c>
      <c r="D1159" t="s">
        <v>7922</v>
      </c>
      <c r="E1159" s="8">
        <v>286</v>
      </c>
      <c r="F1159" s="9">
        <v>4486.43</v>
      </c>
      <c r="G1159" s="8">
        <v>14</v>
      </c>
      <c r="H1159" s="8">
        <v>44</v>
      </c>
      <c r="I1159" s="9">
        <v>3984.45</v>
      </c>
      <c r="J1159" s="10">
        <f t="shared" si="36"/>
        <v>0.88811148284939245</v>
      </c>
      <c r="K1159" s="8">
        <v>4</v>
      </c>
      <c r="L1159" s="9">
        <v>220.2</v>
      </c>
      <c r="M1159" s="8">
        <v>5</v>
      </c>
      <c r="N1159" s="8">
        <v>11</v>
      </c>
      <c r="O1159" s="8">
        <v>44</v>
      </c>
      <c r="P1159" s="9">
        <v>3921.7</v>
      </c>
      <c r="Q1159" s="10">
        <f t="shared" si="37"/>
        <v>0.87412486096963504</v>
      </c>
      <c r="R1159" s="8">
        <v>4</v>
      </c>
      <c r="S1159" s="9">
        <v>210.79</v>
      </c>
      <c r="T1159" s="8">
        <v>5</v>
      </c>
    </row>
    <row r="1160" spans="1:20" x14ac:dyDescent="0.35">
      <c r="A1160" t="s">
        <v>2618</v>
      </c>
      <c r="B1160" t="s">
        <v>2619</v>
      </c>
      <c r="C1160" t="s">
        <v>18</v>
      </c>
      <c r="D1160" t="s">
        <v>7922</v>
      </c>
      <c r="E1160" s="8">
        <v>109</v>
      </c>
      <c r="F1160" s="9">
        <v>136.44</v>
      </c>
      <c r="G1160" s="8">
        <v>146</v>
      </c>
      <c r="H1160" s="8">
        <v>551</v>
      </c>
      <c r="I1160" s="9">
        <v>136.44</v>
      </c>
      <c r="J1160" s="10">
        <f t="shared" si="36"/>
        <v>1</v>
      </c>
      <c r="K1160" s="8">
        <v>0</v>
      </c>
      <c r="L1160" s="9">
        <v>440.36</v>
      </c>
      <c r="M1160" s="8">
        <v>0</v>
      </c>
      <c r="N1160" s="8">
        <v>132</v>
      </c>
      <c r="O1160" s="8">
        <v>551</v>
      </c>
      <c r="P1160" s="9">
        <v>136.44</v>
      </c>
      <c r="Q1160" s="10">
        <f t="shared" si="37"/>
        <v>1</v>
      </c>
      <c r="R1160" s="8">
        <v>0</v>
      </c>
      <c r="S1160" s="9">
        <v>429.1</v>
      </c>
      <c r="T1160" s="8">
        <v>0</v>
      </c>
    </row>
    <row r="1161" spans="1:20" x14ac:dyDescent="0.35">
      <c r="A1161" t="s">
        <v>2622</v>
      </c>
      <c r="B1161" t="s">
        <v>2623</v>
      </c>
      <c r="C1161" t="s">
        <v>18</v>
      </c>
      <c r="D1161" t="s">
        <v>7922</v>
      </c>
      <c r="E1161" s="8">
        <v>227</v>
      </c>
      <c r="F1161" s="9">
        <v>1555.61</v>
      </c>
      <c r="G1161" s="8">
        <v>28</v>
      </c>
      <c r="H1161" s="8">
        <v>101</v>
      </c>
      <c r="I1161" s="9">
        <v>1555.61</v>
      </c>
      <c r="J1161" s="10">
        <f t="shared" si="36"/>
        <v>1</v>
      </c>
      <c r="K1161" s="8">
        <v>0</v>
      </c>
      <c r="L1161" s="9">
        <v>361.83</v>
      </c>
      <c r="M1161" s="8">
        <v>2</v>
      </c>
      <c r="N1161" s="8">
        <v>24</v>
      </c>
      <c r="O1161" s="8">
        <v>101</v>
      </c>
      <c r="P1161" s="9">
        <v>1555.61</v>
      </c>
      <c r="Q1161" s="10">
        <f t="shared" si="37"/>
        <v>1</v>
      </c>
      <c r="R1161" s="8">
        <v>0</v>
      </c>
      <c r="S1161" s="9">
        <v>345.39</v>
      </c>
      <c r="T1161" s="8">
        <v>2</v>
      </c>
    </row>
    <row r="1162" spans="1:20" x14ac:dyDescent="0.35">
      <c r="A1162" t="s">
        <v>2624</v>
      </c>
      <c r="B1162" t="s">
        <v>2625</v>
      </c>
      <c r="C1162" t="s">
        <v>18</v>
      </c>
      <c r="D1162" t="s">
        <v>7921</v>
      </c>
      <c r="E1162" s="8">
        <v>270</v>
      </c>
      <c r="F1162" s="9">
        <v>1223.56</v>
      </c>
      <c r="G1162" s="8">
        <v>35</v>
      </c>
      <c r="H1162" s="8">
        <v>152</v>
      </c>
      <c r="I1162" s="9">
        <v>1223.56</v>
      </c>
      <c r="J1162" s="10">
        <f t="shared" si="36"/>
        <v>1</v>
      </c>
      <c r="K1162" s="8">
        <v>0</v>
      </c>
      <c r="L1162" s="9">
        <v>336.93</v>
      </c>
      <c r="M1162" s="8">
        <v>1</v>
      </c>
      <c r="N1162" s="8">
        <v>37</v>
      </c>
      <c r="O1162" s="8">
        <v>152</v>
      </c>
      <c r="P1162" s="9">
        <v>1223.56</v>
      </c>
      <c r="Q1162" s="10">
        <f t="shared" si="37"/>
        <v>1</v>
      </c>
      <c r="R1162" s="8">
        <v>0</v>
      </c>
      <c r="S1162" s="9">
        <v>342.37</v>
      </c>
      <c r="T1162" s="8">
        <v>1</v>
      </c>
    </row>
    <row r="1163" spans="1:20" x14ac:dyDescent="0.35">
      <c r="A1163" t="s">
        <v>2626</v>
      </c>
      <c r="B1163" t="s">
        <v>2627</v>
      </c>
      <c r="C1163" t="s">
        <v>18</v>
      </c>
      <c r="D1163" t="s">
        <v>7921</v>
      </c>
      <c r="E1163" s="8">
        <v>274</v>
      </c>
      <c r="F1163" s="9">
        <v>1412.3</v>
      </c>
      <c r="G1163" s="8">
        <v>28</v>
      </c>
      <c r="H1163" s="8">
        <v>134</v>
      </c>
      <c r="I1163" s="9">
        <v>1412.3</v>
      </c>
      <c r="J1163" s="10">
        <f t="shared" si="36"/>
        <v>1</v>
      </c>
      <c r="K1163" s="8">
        <v>0</v>
      </c>
      <c r="L1163" s="9">
        <v>343.35</v>
      </c>
      <c r="M1163" s="8">
        <v>2</v>
      </c>
      <c r="N1163" s="8">
        <v>32</v>
      </c>
      <c r="O1163" s="8">
        <v>134</v>
      </c>
      <c r="P1163" s="9">
        <v>1412.3</v>
      </c>
      <c r="Q1163" s="10">
        <f t="shared" si="37"/>
        <v>1</v>
      </c>
      <c r="R1163" s="8">
        <v>0</v>
      </c>
      <c r="S1163" s="9">
        <v>355.72</v>
      </c>
      <c r="T1163" s="8">
        <v>2</v>
      </c>
    </row>
    <row r="1164" spans="1:20" x14ac:dyDescent="0.35">
      <c r="A1164" t="s">
        <v>2628</v>
      </c>
      <c r="B1164" t="s">
        <v>2629</v>
      </c>
      <c r="C1164" t="s">
        <v>18</v>
      </c>
      <c r="D1164" t="s">
        <v>7921</v>
      </c>
      <c r="E1164" s="8">
        <v>242</v>
      </c>
      <c r="F1164" s="9">
        <v>1047.46</v>
      </c>
      <c r="G1164" s="8">
        <v>35</v>
      </c>
      <c r="H1164" s="8">
        <v>159</v>
      </c>
      <c r="I1164" s="9">
        <v>787.76</v>
      </c>
      <c r="J1164" s="10">
        <f t="shared" si="36"/>
        <v>0.75206690470280479</v>
      </c>
      <c r="K1164" s="8">
        <v>2</v>
      </c>
      <c r="L1164" s="9">
        <v>357.9</v>
      </c>
      <c r="M1164" s="8">
        <v>1</v>
      </c>
      <c r="N1164" s="8">
        <v>38</v>
      </c>
      <c r="O1164" s="8">
        <v>159</v>
      </c>
      <c r="P1164" s="9">
        <v>800.74</v>
      </c>
      <c r="Q1164" s="10">
        <f t="shared" si="37"/>
        <v>0.76445878601569506</v>
      </c>
      <c r="R1164" s="8">
        <v>2</v>
      </c>
      <c r="S1164" s="9">
        <v>364.56</v>
      </c>
      <c r="T1164" s="8">
        <v>1</v>
      </c>
    </row>
    <row r="1165" spans="1:20" x14ac:dyDescent="0.35">
      <c r="A1165" t="s">
        <v>2630</v>
      </c>
      <c r="B1165" t="s">
        <v>2631</v>
      </c>
      <c r="C1165" t="s">
        <v>18</v>
      </c>
      <c r="D1165" t="s">
        <v>7921</v>
      </c>
      <c r="E1165" s="8">
        <v>318</v>
      </c>
      <c r="F1165" s="9">
        <v>541.79</v>
      </c>
      <c r="G1165" s="8">
        <v>89</v>
      </c>
      <c r="H1165" s="8">
        <v>403</v>
      </c>
      <c r="I1165" s="9">
        <v>541.79</v>
      </c>
      <c r="J1165" s="10">
        <f t="shared" si="36"/>
        <v>1</v>
      </c>
      <c r="K1165" s="8">
        <v>0</v>
      </c>
      <c r="L1165" s="9">
        <v>344.65</v>
      </c>
      <c r="M1165" s="8">
        <v>0</v>
      </c>
      <c r="N1165" s="8">
        <v>96</v>
      </c>
      <c r="O1165" s="8">
        <v>403</v>
      </c>
      <c r="P1165" s="9">
        <v>541.79</v>
      </c>
      <c r="Q1165" s="10">
        <f t="shared" si="37"/>
        <v>1</v>
      </c>
      <c r="R1165" s="8">
        <v>0</v>
      </c>
      <c r="S1165" s="9">
        <v>351.8</v>
      </c>
      <c r="T1165" s="8">
        <v>0</v>
      </c>
    </row>
    <row r="1166" spans="1:20" x14ac:dyDescent="0.35">
      <c r="A1166" t="s">
        <v>2632</v>
      </c>
      <c r="B1166" t="s">
        <v>2633</v>
      </c>
      <c r="C1166" t="s">
        <v>18</v>
      </c>
      <c r="D1166" t="s">
        <v>7921</v>
      </c>
      <c r="E1166" s="8">
        <v>1656</v>
      </c>
      <c r="F1166" s="9">
        <v>1122.07</v>
      </c>
      <c r="G1166" s="8">
        <v>225</v>
      </c>
      <c r="H1166" s="8">
        <v>1013</v>
      </c>
      <c r="I1166" s="9">
        <v>1122.07</v>
      </c>
      <c r="J1166" s="10">
        <f t="shared" si="36"/>
        <v>1</v>
      </c>
      <c r="K1166" s="8">
        <v>0</v>
      </c>
      <c r="L1166" s="9">
        <v>307.72000000000003</v>
      </c>
      <c r="M1166" s="8">
        <v>1</v>
      </c>
      <c r="N1166" s="8">
        <v>241</v>
      </c>
      <c r="O1166" s="8">
        <v>1013</v>
      </c>
      <c r="P1166" s="9">
        <v>1122.07</v>
      </c>
      <c r="Q1166" s="10">
        <f t="shared" si="37"/>
        <v>1</v>
      </c>
      <c r="R1166" s="8">
        <v>0</v>
      </c>
      <c r="S1166" s="9">
        <v>314.23</v>
      </c>
      <c r="T1166" s="8">
        <v>1</v>
      </c>
    </row>
    <row r="1167" spans="1:20" x14ac:dyDescent="0.35">
      <c r="A1167" t="s">
        <v>2634</v>
      </c>
      <c r="B1167" t="s">
        <v>2635</v>
      </c>
      <c r="C1167" t="s">
        <v>18</v>
      </c>
      <c r="D1167" t="s">
        <v>7922</v>
      </c>
      <c r="E1167" s="8">
        <v>3040</v>
      </c>
      <c r="F1167" s="9">
        <v>4368.32</v>
      </c>
      <c r="G1167" s="8">
        <v>200</v>
      </c>
      <c r="H1167" s="8">
        <v>477</v>
      </c>
      <c r="I1167" s="9">
        <v>3141.17</v>
      </c>
      <c r="J1167" s="10">
        <f t="shared" si="36"/>
        <v>0.71907964617976716</v>
      </c>
      <c r="K1167" s="8">
        <v>6</v>
      </c>
      <c r="L1167" s="9">
        <v>408.24</v>
      </c>
      <c r="M1167" s="8">
        <v>4</v>
      </c>
      <c r="N1167" s="8">
        <v>114</v>
      </c>
      <c r="O1167" s="8">
        <v>477</v>
      </c>
      <c r="P1167" s="9">
        <v>3017.59</v>
      </c>
      <c r="Q1167" s="10">
        <f t="shared" si="37"/>
        <v>0.69078959416892538</v>
      </c>
      <c r="R1167" s="8">
        <v>6</v>
      </c>
      <c r="S1167" s="9">
        <v>351.08</v>
      </c>
      <c r="T1167" s="8">
        <v>4</v>
      </c>
    </row>
    <row r="1168" spans="1:20" x14ac:dyDescent="0.35">
      <c r="A1168" t="s">
        <v>2636</v>
      </c>
      <c r="B1168" t="s">
        <v>2637</v>
      </c>
      <c r="C1168" t="s">
        <v>18</v>
      </c>
      <c r="D1168" t="s">
        <v>7922</v>
      </c>
      <c r="E1168" s="8">
        <v>7077</v>
      </c>
      <c r="F1168" s="9">
        <v>39220.79</v>
      </c>
      <c r="G1168" s="8">
        <v>75</v>
      </c>
      <c r="H1168" s="8">
        <v>124</v>
      </c>
      <c r="I1168" s="9">
        <v>14109.95</v>
      </c>
      <c r="J1168" s="10">
        <f t="shared" si="36"/>
        <v>0.35975690443767194</v>
      </c>
      <c r="K1168" s="8">
        <v>32</v>
      </c>
      <c r="L1168" s="9">
        <v>74.75</v>
      </c>
      <c r="M1168" s="8">
        <v>20</v>
      </c>
      <c r="N1168" s="8">
        <v>30</v>
      </c>
      <c r="O1168" s="8">
        <v>124</v>
      </c>
      <c r="P1168" s="9">
        <v>13855.02</v>
      </c>
      <c r="Q1168" s="10">
        <f t="shared" si="37"/>
        <v>0.35325703536313269</v>
      </c>
      <c r="R1168" s="8">
        <v>37</v>
      </c>
      <c r="S1168" s="9">
        <v>59.92</v>
      </c>
      <c r="T1168" s="8">
        <v>20</v>
      </c>
    </row>
    <row r="1169" spans="1:20" x14ac:dyDescent="0.35">
      <c r="A1169" t="s">
        <v>2638</v>
      </c>
      <c r="B1169" t="s">
        <v>2639</v>
      </c>
      <c r="C1169" t="s">
        <v>18</v>
      </c>
      <c r="D1169" t="s">
        <v>7921</v>
      </c>
      <c r="E1169" s="8">
        <v>1060</v>
      </c>
      <c r="F1169" s="9">
        <v>1423.27</v>
      </c>
      <c r="G1169" s="8">
        <v>112</v>
      </c>
      <c r="H1169" s="8">
        <v>511</v>
      </c>
      <c r="I1169" s="9">
        <v>923.78</v>
      </c>
      <c r="J1169" s="10">
        <f t="shared" si="36"/>
        <v>0.64905464177562933</v>
      </c>
      <c r="K1169" s="8">
        <v>2</v>
      </c>
      <c r="L1169" s="9">
        <v>333.58</v>
      </c>
      <c r="M1169" s="8">
        <v>1</v>
      </c>
      <c r="N1169" s="8">
        <v>121</v>
      </c>
      <c r="O1169" s="8">
        <v>511</v>
      </c>
      <c r="P1169" s="9">
        <v>935.87</v>
      </c>
      <c r="Q1169" s="10">
        <f t="shared" si="37"/>
        <v>0.65754916495113369</v>
      </c>
      <c r="R1169" s="8">
        <v>2</v>
      </c>
      <c r="S1169" s="9">
        <v>335.39</v>
      </c>
      <c r="T1169" s="8">
        <v>1</v>
      </c>
    </row>
    <row r="1170" spans="1:20" x14ac:dyDescent="0.35">
      <c r="A1170" t="s">
        <v>2640</v>
      </c>
      <c r="B1170" t="s">
        <v>2641</v>
      </c>
      <c r="C1170" t="s">
        <v>18</v>
      </c>
      <c r="D1170" t="s">
        <v>7922</v>
      </c>
      <c r="E1170" s="8">
        <v>87</v>
      </c>
      <c r="F1170" s="9">
        <v>276.36</v>
      </c>
      <c r="G1170" s="8">
        <v>58</v>
      </c>
      <c r="H1170" s="8">
        <v>216</v>
      </c>
      <c r="I1170" s="9">
        <v>276.36</v>
      </c>
      <c r="J1170" s="10">
        <f t="shared" si="36"/>
        <v>1</v>
      </c>
      <c r="K1170" s="8">
        <v>0</v>
      </c>
      <c r="L1170" s="9">
        <v>415.77</v>
      </c>
      <c r="M1170" s="8">
        <v>0</v>
      </c>
      <c r="N1170" s="8">
        <v>51</v>
      </c>
      <c r="O1170" s="8">
        <v>216</v>
      </c>
      <c r="P1170" s="9">
        <v>276.36</v>
      </c>
      <c r="Q1170" s="10">
        <f t="shared" si="37"/>
        <v>1</v>
      </c>
      <c r="R1170" s="8">
        <v>0</v>
      </c>
      <c r="S1170" s="9">
        <v>402.43</v>
      </c>
      <c r="T1170" s="8">
        <v>0</v>
      </c>
    </row>
    <row r="1171" spans="1:20" x14ac:dyDescent="0.35">
      <c r="A1171" t="s">
        <v>2642</v>
      </c>
      <c r="B1171" t="s">
        <v>2643</v>
      </c>
      <c r="C1171" t="s">
        <v>18</v>
      </c>
      <c r="D1171" t="s">
        <v>7921</v>
      </c>
      <c r="E1171" s="8">
        <v>202</v>
      </c>
      <c r="F1171" s="9">
        <v>775.56</v>
      </c>
      <c r="G1171" s="8">
        <v>34</v>
      </c>
      <c r="H1171" s="8">
        <v>179</v>
      </c>
      <c r="I1171" s="9">
        <v>775.56</v>
      </c>
      <c r="J1171" s="10">
        <f t="shared" si="36"/>
        <v>1</v>
      </c>
      <c r="K1171" s="8">
        <v>0</v>
      </c>
      <c r="L1171" s="9">
        <v>240.54</v>
      </c>
      <c r="M1171" s="8">
        <v>1</v>
      </c>
      <c r="N1171" s="8">
        <v>43</v>
      </c>
      <c r="O1171" s="8">
        <v>179</v>
      </c>
      <c r="P1171" s="9">
        <v>775.56</v>
      </c>
      <c r="Q1171" s="10">
        <f t="shared" si="37"/>
        <v>1</v>
      </c>
      <c r="R1171" s="8">
        <v>0</v>
      </c>
      <c r="S1171" s="9">
        <v>261.27</v>
      </c>
      <c r="T1171" s="8">
        <v>1</v>
      </c>
    </row>
    <row r="1172" spans="1:20" x14ac:dyDescent="0.35">
      <c r="A1172" t="s">
        <v>2644</v>
      </c>
      <c r="B1172" t="s">
        <v>2645</v>
      </c>
      <c r="C1172" t="s">
        <v>18</v>
      </c>
      <c r="D1172" t="s">
        <v>7922</v>
      </c>
      <c r="E1172" s="8">
        <v>1469</v>
      </c>
      <c r="F1172" s="9">
        <v>3598.84</v>
      </c>
      <c r="G1172" s="8">
        <v>90</v>
      </c>
      <c r="H1172" s="8">
        <v>279</v>
      </c>
      <c r="I1172" s="9">
        <v>3466.55</v>
      </c>
      <c r="J1172" s="10">
        <f t="shared" si="36"/>
        <v>0.96324093318958337</v>
      </c>
      <c r="K1172" s="8">
        <v>1</v>
      </c>
      <c r="L1172" s="9">
        <v>250.56</v>
      </c>
      <c r="M1172" s="8">
        <v>5</v>
      </c>
      <c r="N1172" s="8">
        <v>66</v>
      </c>
      <c r="O1172" s="8">
        <v>279</v>
      </c>
      <c r="P1172" s="9">
        <v>3407.76</v>
      </c>
      <c r="Q1172" s="10">
        <f t="shared" si="37"/>
        <v>0.94690511387002485</v>
      </c>
      <c r="R1172" s="8">
        <v>1</v>
      </c>
      <c r="S1172" s="9">
        <v>223.18</v>
      </c>
      <c r="T1172" s="8">
        <v>5</v>
      </c>
    </row>
    <row r="1173" spans="1:20" x14ac:dyDescent="0.35">
      <c r="A1173" t="s">
        <v>2648</v>
      </c>
      <c r="B1173" t="s">
        <v>2649</v>
      </c>
      <c r="C1173" t="s">
        <v>18</v>
      </c>
      <c r="D1173" t="s">
        <v>7921</v>
      </c>
      <c r="E1173" s="8">
        <v>716</v>
      </c>
      <c r="F1173" s="9">
        <v>631.85</v>
      </c>
      <c r="G1173" s="8">
        <v>174</v>
      </c>
      <c r="H1173" s="8">
        <v>773</v>
      </c>
      <c r="I1173" s="9">
        <v>631.85</v>
      </c>
      <c r="J1173" s="10">
        <f t="shared" si="36"/>
        <v>1</v>
      </c>
      <c r="K1173" s="8">
        <v>0</v>
      </c>
      <c r="L1173" s="9">
        <v>405.64</v>
      </c>
      <c r="M1173" s="8">
        <v>1</v>
      </c>
      <c r="N1173" s="8">
        <v>183</v>
      </c>
      <c r="O1173" s="8">
        <v>773</v>
      </c>
      <c r="P1173" s="9">
        <v>631.85</v>
      </c>
      <c r="Q1173" s="10">
        <f t="shared" si="37"/>
        <v>1</v>
      </c>
      <c r="R1173" s="8">
        <v>0</v>
      </c>
      <c r="S1173" s="9">
        <v>410.4</v>
      </c>
      <c r="T1173" s="8">
        <v>1</v>
      </c>
    </row>
    <row r="1174" spans="1:20" x14ac:dyDescent="0.35">
      <c r="A1174" t="s">
        <v>2650</v>
      </c>
      <c r="B1174" t="s">
        <v>2651</v>
      </c>
      <c r="C1174" t="s">
        <v>18</v>
      </c>
      <c r="D1174" t="s">
        <v>7922</v>
      </c>
      <c r="E1174" s="8">
        <v>471</v>
      </c>
      <c r="F1174" s="9">
        <v>1586.88</v>
      </c>
      <c r="G1174" s="8">
        <v>62</v>
      </c>
      <c r="H1174" s="8">
        <v>203</v>
      </c>
      <c r="I1174" s="9">
        <v>990.54</v>
      </c>
      <c r="J1174" s="10">
        <f t="shared" si="36"/>
        <v>0.62420598911070779</v>
      </c>
      <c r="K1174" s="8">
        <v>2</v>
      </c>
      <c r="L1174" s="9">
        <v>287.81</v>
      </c>
      <c r="M1174" s="8">
        <v>1</v>
      </c>
      <c r="N1174" s="8">
        <v>48</v>
      </c>
      <c r="O1174" s="8">
        <v>203</v>
      </c>
      <c r="P1174" s="9">
        <v>943.37</v>
      </c>
      <c r="Q1174" s="10">
        <f t="shared" si="37"/>
        <v>0.59448099415204669</v>
      </c>
      <c r="R1174" s="8">
        <v>2</v>
      </c>
      <c r="S1174" s="9">
        <v>263.64</v>
      </c>
      <c r="T1174" s="8">
        <v>1</v>
      </c>
    </row>
    <row r="1175" spans="1:20" x14ac:dyDescent="0.35">
      <c r="A1175" t="s">
        <v>2652</v>
      </c>
      <c r="B1175" t="s">
        <v>2653</v>
      </c>
      <c r="C1175" t="s">
        <v>18</v>
      </c>
      <c r="D1175" t="s">
        <v>7922</v>
      </c>
      <c r="E1175" s="8">
        <v>1512</v>
      </c>
      <c r="F1175" s="9">
        <v>5623.43</v>
      </c>
      <c r="G1175" s="8">
        <v>58</v>
      </c>
      <c r="H1175" s="8">
        <v>184</v>
      </c>
      <c r="I1175" s="9">
        <v>4269.6400000000003</v>
      </c>
      <c r="J1175" s="10">
        <f t="shared" si="36"/>
        <v>0.75925902874224449</v>
      </c>
      <c r="K1175" s="8">
        <v>10</v>
      </c>
      <c r="L1175" s="9">
        <v>292.7</v>
      </c>
      <c r="M1175" s="8">
        <v>6</v>
      </c>
      <c r="N1175" s="8">
        <v>44</v>
      </c>
      <c r="O1175" s="8">
        <v>184</v>
      </c>
      <c r="P1175" s="9">
        <v>4076.24</v>
      </c>
      <c r="Q1175" s="10">
        <f t="shared" si="37"/>
        <v>0.72486720738054877</v>
      </c>
      <c r="R1175" s="8">
        <v>9</v>
      </c>
      <c r="S1175" s="9">
        <v>294.89</v>
      </c>
      <c r="T1175" s="8">
        <v>6</v>
      </c>
    </row>
    <row r="1176" spans="1:20" x14ac:dyDescent="0.35">
      <c r="A1176" t="s">
        <v>2656</v>
      </c>
      <c r="B1176" t="s">
        <v>2657</v>
      </c>
      <c r="C1176" t="s">
        <v>18</v>
      </c>
      <c r="D1176" t="s">
        <v>7921</v>
      </c>
      <c r="E1176" s="8">
        <v>857</v>
      </c>
      <c r="F1176" s="9">
        <v>1407.32</v>
      </c>
      <c r="G1176" s="8">
        <v>80</v>
      </c>
      <c r="H1176" s="8">
        <v>415</v>
      </c>
      <c r="I1176" s="9">
        <v>1407.32</v>
      </c>
      <c r="J1176" s="10">
        <f t="shared" si="36"/>
        <v>1</v>
      </c>
      <c r="K1176" s="8">
        <v>0</v>
      </c>
      <c r="L1176" s="9">
        <v>235.96</v>
      </c>
      <c r="M1176" s="8">
        <v>2</v>
      </c>
      <c r="N1176" s="8">
        <v>98</v>
      </c>
      <c r="O1176" s="8">
        <v>415</v>
      </c>
      <c r="P1176" s="9">
        <v>1407.32</v>
      </c>
      <c r="Q1176" s="10">
        <f t="shared" si="37"/>
        <v>1</v>
      </c>
      <c r="R1176" s="8">
        <v>0</v>
      </c>
      <c r="S1176" s="9">
        <v>254.68</v>
      </c>
      <c r="T1176" s="8">
        <v>2</v>
      </c>
    </row>
    <row r="1177" spans="1:20" x14ac:dyDescent="0.35">
      <c r="A1177" t="s">
        <v>2660</v>
      </c>
      <c r="B1177" t="s">
        <v>2661</v>
      </c>
      <c r="C1177" t="s">
        <v>18</v>
      </c>
      <c r="D1177" t="s">
        <v>7920</v>
      </c>
      <c r="E1177" s="8">
        <v>493</v>
      </c>
      <c r="F1177" s="9">
        <v>1681.98</v>
      </c>
      <c r="G1177" s="8">
        <v>31</v>
      </c>
      <c r="H1177" s="8">
        <v>200</v>
      </c>
      <c r="I1177" s="9">
        <v>1641.04</v>
      </c>
      <c r="J1177" s="10">
        <f t="shared" si="36"/>
        <v>0.97565963923471144</v>
      </c>
      <c r="K1177" s="8">
        <v>2</v>
      </c>
      <c r="L1177" s="9">
        <v>273.83</v>
      </c>
      <c r="M1177" s="8">
        <v>2</v>
      </c>
      <c r="N1177" s="8">
        <v>47</v>
      </c>
      <c r="O1177" s="8">
        <v>200</v>
      </c>
      <c r="P1177" s="9">
        <v>1681.98</v>
      </c>
      <c r="Q1177" s="10">
        <f t="shared" si="37"/>
        <v>1</v>
      </c>
      <c r="R1177" s="8">
        <v>0</v>
      </c>
      <c r="S1177" s="9">
        <v>300.44</v>
      </c>
      <c r="T1177" s="8">
        <v>2</v>
      </c>
    </row>
    <row r="1178" spans="1:20" x14ac:dyDescent="0.35">
      <c r="A1178" t="s">
        <v>2662</v>
      </c>
      <c r="B1178" t="s">
        <v>2663</v>
      </c>
      <c r="C1178" t="s">
        <v>18</v>
      </c>
      <c r="D1178" t="s">
        <v>7921</v>
      </c>
      <c r="E1178" s="8">
        <v>2364</v>
      </c>
      <c r="F1178" s="9">
        <v>2079.2600000000002</v>
      </c>
      <c r="G1178" s="8">
        <v>156</v>
      </c>
      <c r="H1178" s="8">
        <v>774</v>
      </c>
      <c r="I1178" s="9">
        <v>1867.28</v>
      </c>
      <c r="J1178" s="10">
        <f t="shared" si="36"/>
        <v>0.89805026788376618</v>
      </c>
      <c r="K1178" s="8">
        <v>3</v>
      </c>
      <c r="L1178" s="9">
        <v>337.09</v>
      </c>
      <c r="M1178" s="8">
        <v>2</v>
      </c>
      <c r="N1178" s="8">
        <v>182</v>
      </c>
      <c r="O1178" s="8">
        <v>774</v>
      </c>
      <c r="P1178" s="9">
        <v>1890.15</v>
      </c>
      <c r="Q1178" s="10">
        <f t="shared" si="37"/>
        <v>0.909049373334744</v>
      </c>
      <c r="R1178" s="8">
        <v>2</v>
      </c>
      <c r="S1178" s="9">
        <v>345.42</v>
      </c>
      <c r="T1178" s="8">
        <v>2</v>
      </c>
    </row>
    <row r="1179" spans="1:20" x14ac:dyDescent="0.35">
      <c r="A1179" t="s">
        <v>2664</v>
      </c>
      <c r="B1179" t="s">
        <v>2665</v>
      </c>
      <c r="C1179" t="s">
        <v>18</v>
      </c>
      <c r="D1179" t="s">
        <v>7922</v>
      </c>
      <c r="E1179" s="8">
        <v>90</v>
      </c>
      <c r="F1179" s="9">
        <v>33.17</v>
      </c>
      <c r="G1179" s="8">
        <v>1219</v>
      </c>
      <c r="H1179" s="8">
        <v>1844</v>
      </c>
      <c r="I1179" s="9">
        <v>33.17</v>
      </c>
      <c r="J1179" s="10">
        <f t="shared" si="36"/>
        <v>1</v>
      </c>
      <c r="K1179" s="8">
        <v>0</v>
      </c>
      <c r="L1179" s="9">
        <v>630.71</v>
      </c>
      <c r="M1179" s="8">
        <v>0</v>
      </c>
      <c r="N1179" s="8">
        <v>434</v>
      </c>
      <c r="O1179" s="8">
        <v>1844</v>
      </c>
      <c r="P1179" s="9">
        <v>33.17</v>
      </c>
      <c r="Q1179" s="10">
        <f t="shared" si="37"/>
        <v>1</v>
      </c>
      <c r="R1179" s="8">
        <v>0</v>
      </c>
      <c r="S1179" s="9">
        <v>456.89</v>
      </c>
      <c r="T1179" s="8">
        <v>0</v>
      </c>
    </row>
    <row r="1180" spans="1:20" x14ac:dyDescent="0.35">
      <c r="A1180" t="s">
        <v>2666</v>
      </c>
      <c r="B1180" t="s">
        <v>2667</v>
      </c>
      <c r="C1180" t="s">
        <v>18</v>
      </c>
      <c r="D1180" t="s">
        <v>7922</v>
      </c>
      <c r="E1180" s="8">
        <v>1653</v>
      </c>
      <c r="F1180" s="9">
        <v>153.28</v>
      </c>
      <c r="G1180" s="8">
        <v>3792</v>
      </c>
      <c r="H1180" s="8">
        <v>7327</v>
      </c>
      <c r="I1180" s="9">
        <v>153.28</v>
      </c>
      <c r="J1180" s="10">
        <f t="shared" si="36"/>
        <v>1</v>
      </c>
      <c r="K1180" s="8">
        <v>0</v>
      </c>
      <c r="L1180" s="9">
        <v>536.71</v>
      </c>
      <c r="M1180" s="8">
        <v>0</v>
      </c>
      <c r="N1180" s="8">
        <v>1723</v>
      </c>
      <c r="O1180" s="8">
        <v>7327</v>
      </c>
      <c r="P1180" s="9">
        <v>153.28</v>
      </c>
      <c r="Q1180" s="10">
        <f t="shared" si="37"/>
        <v>1</v>
      </c>
      <c r="R1180" s="8">
        <v>0</v>
      </c>
      <c r="S1180" s="9">
        <v>421.65</v>
      </c>
      <c r="T1180" s="8">
        <v>0</v>
      </c>
    </row>
    <row r="1181" spans="1:20" x14ac:dyDescent="0.35">
      <c r="A1181" t="s">
        <v>2668</v>
      </c>
      <c r="B1181" t="s">
        <v>2669</v>
      </c>
      <c r="C1181" t="s">
        <v>18</v>
      </c>
      <c r="D1181" t="s">
        <v>7921</v>
      </c>
      <c r="E1181" s="8">
        <v>761</v>
      </c>
      <c r="F1181" s="9">
        <v>1563.05</v>
      </c>
      <c r="G1181" s="8">
        <v>60</v>
      </c>
      <c r="H1181" s="8">
        <v>331</v>
      </c>
      <c r="I1181" s="9">
        <v>1351.5</v>
      </c>
      <c r="J1181" s="10">
        <f t="shared" si="36"/>
        <v>0.86465564121429261</v>
      </c>
      <c r="K1181" s="8">
        <v>1</v>
      </c>
      <c r="L1181" s="9">
        <v>254.43</v>
      </c>
      <c r="M1181" s="8">
        <v>2</v>
      </c>
      <c r="N1181" s="8">
        <v>78</v>
      </c>
      <c r="O1181" s="8">
        <v>331</v>
      </c>
      <c r="P1181" s="9">
        <v>1388.47</v>
      </c>
      <c r="Q1181" s="10">
        <f t="shared" si="37"/>
        <v>0.88830811554332878</v>
      </c>
      <c r="R1181" s="8">
        <v>1</v>
      </c>
      <c r="S1181" s="9">
        <v>268.48</v>
      </c>
      <c r="T1181" s="8">
        <v>2</v>
      </c>
    </row>
    <row r="1182" spans="1:20" x14ac:dyDescent="0.35">
      <c r="A1182" t="s">
        <v>2670</v>
      </c>
      <c r="B1182" t="s">
        <v>2671</v>
      </c>
      <c r="C1182" t="s">
        <v>18</v>
      </c>
      <c r="D1182" t="s">
        <v>7922</v>
      </c>
      <c r="E1182" s="8">
        <v>68</v>
      </c>
      <c r="F1182" s="9">
        <v>27.29</v>
      </c>
      <c r="G1182" s="8">
        <v>870</v>
      </c>
      <c r="H1182" s="8">
        <v>1692</v>
      </c>
      <c r="I1182" s="9">
        <v>27.29</v>
      </c>
      <c r="J1182" s="10">
        <f t="shared" si="36"/>
        <v>1</v>
      </c>
      <c r="K1182" s="8">
        <v>0</v>
      </c>
      <c r="L1182" s="9">
        <v>576.07000000000005</v>
      </c>
      <c r="M1182" s="8">
        <v>0</v>
      </c>
      <c r="N1182" s="8">
        <v>398</v>
      </c>
      <c r="O1182" s="8">
        <v>1692</v>
      </c>
      <c r="P1182" s="9">
        <v>27.29</v>
      </c>
      <c r="Q1182" s="10">
        <f t="shared" si="37"/>
        <v>1</v>
      </c>
      <c r="R1182" s="8">
        <v>0</v>
      </c>
      <c r="S1182" s="9">
        <v>462.65</v>
      </c>
      <c r="T1182" s="8">
        <v>0</v>
      </c>
    </row>
    <row r="1183" spans="1:20" x14ac:dyDescent="0.35">
      <c r="A1183" t="s">
        <v>2674</v>
      </c>
      <c r="B1183" t="s">
        <v>2675</v>
      </c>
      <c r="C1183" t="s">
        <v>18</v>
      </c>
      <c r="D1183" t="s">
        <v>7921</v>
      </c>
      <c r="E1183" s="8">
        <v>600</v>
      </c>
      <c r="F1183" s="9">
        <v>1716.72</v>
      </c>
      <c r="G1183" s="8">
        <v>60</v>
      </c>
      <c r="H1183" s="8">
        <v>237</v>
      </c>
      <c r="I1183" s="9">
        <v>1716.72</v>
      </c>
      <c r="J1183" s="10">
        <f t="shared" si="36"/>
        <v>1</v>
      </c>
      <c r="K1183" s="8">
        <v>0</v>
      </c>
      <c r="L1183" s="9">
        <v>294.92</v>
      </c>
      <c r="M1183" s="8">
        <v>2</v>
      </c>
      <c r="N1183" s="8">
        <v>56</v>
      </c>
      <c r="O1183" s="8">
        <v>237</v>
      </c>
      <c r="P1183" s="9">
        <v>1716.72</v>
      </c>
      <c r="Q1183" s="10">
        <f t="shared" si="37"/>
        <v>1</v>
      </c>
      <c r="R1183" s="8">
        <v>0</v>
      </c>
      <c r="S1183" s="9">
        <v>289.77</v>
      </c>
      <c r="T1183" s="8">
        <v>2</v>
      </c>
    </row>
    <row r="1184" spans="1:20" x14ac:dyDescent="0.35">
      <c r="A1184" t="s">
        <v>2676</v>
      </c>
      <c r="B1184" t="s">
        <v>2677</v>
      </c>
      <c r="C1184" t="s">
        <v>18</v>
      </c>
      <c r="D1184" t="s">
        <v>7921</v>
      </c>
      <c r="E1184" s="8">
        <v>286</v>
      </c>
      <c r="F1184" s="9">
        <v>804.93</v>
      </c>
      <c r="G1184" s="8">
        <v>63</v>
      </c>
      <c r="H1184" s="8">
        <v>241</v>
      </c>
      <c r="I1184" s="9">
        <v>804.93</v>
      </c>
      <c r="J1184" s="10">
        <f t="shared" si="36"/>
        <v>1</v>
      </c>
      <c r="K1184" s="8">
        <v>0</v>
      </c>
      <c r="L1184" s="9">
        <v>268.77999999999997</v>
      </c>
      <c r="M1184" s="8">
        <v>1</v>
      </c>
      <c r="N1184" s="8">
        <v>57</v>
      </c>
      <c r="O1184" s="8">
        <v>241</v>
      </c>
      <c r="P1184" s="9">
        <v>804.93</v>
      </c>
      <c r="Q1184" s="10">
        <f t="shared" si="37"/>
        <v>1</v>
      </c>
      <c r="R1184" s="8">
        <v>0</v>
      </c>
      <c r="S1184" s="9">
        <v>258.64999999999998</v>
      </c>
      <c r="T1184" s="8">
        <v>1</v>
      </c>
    </row>
    <row r="1185" spans="1:20" x14ac:dyDescent="0.35">
      <c r="A1185" t="s">
        <v>2678</v>
      </c>
      <c r="B1185" t="s">
        <v>2679</v>
      </c>
      <c r="C1185" t="s">
        <v>18</v>
      </c>
      <c r="D1185" t="s">
        <v>7920</v>
      </c>
      <c r="E1185" s="8">
        <v>1674</v>
      </c>
      <c r="F1185" s="9">
        <v>1098.3699999999999</v>
      </c>
      <c r="G1185" s="8">
        <v>174</v>
      </c>
      <c r="H1185" s="8">
        <v>1032</v>
      </c>
      <c r="I1185" s="9">
        <v>1098.3699999999999</v>
      </c>
      <c r="J1185" s="10">
        <f t="shared" si="36"/>
        <v>1</v>
      </c>
      <c r="K1185" s="8">
        <v>0</v>
      </c>
      <c r="L1185" s="9">
        <v>289.92</v>
      </c>
      <c r="M1185" s="8">
        <v>1</v>
      </c>
      <c r="N1185" s="8">
        <v>242</v>
      </c>
      <c r="O1185" s="8">
        <v>1032</v>
      </c>
      <c r="P1185" s="9">
        <v>1098.3699999999999</v>
      </c>
      <c r="Q1185" s="10">
        <f t="shared" si="37"/>
        <v>1</v>
      </c>
      <c r="R1185" s="8">
        <v>0</v>
      </c>
      <c r="S1185" s="9">
        <v>316.69</v>
      </c>
      <c r="T1185" s="8">
        <v>1</v>
      </c>
    </row>
    <row r="1186" spans="1:20" x14ac:dyDescent="0.35">
      <c r="A1186" t="s">
        <v>2680</v>
      </c>
      <c r="B1186" t="s">
        <v>2681</v>
      </c>
      <c r="C1186" t="s">
        <v>18</v>
      </c>
      <c r="D1186" t="s">
        <v>7921</v>
      </c>
      <c r="E1186" s="8">
        <v>3</v>
      </c>
      <c r="F1186" s="9">
        <v>19</v>
      </c>
      <c r="G1186" s="8">
        <v>20</v>
      </c>
      <c r="H1186" s="8">
        <v>107</v>
      </c>
      <c r="I1186" s="9">
        <v>19</v>
      </c>
      <c r="J1186" s="10">
        <f t="shared" si="36"/>
        <v>1</v>
      </c>
      <c r="K1186" s="8">
        <v>0</v>
      </c>
      <c r="L1186" s="9">
        <v>441.58</v>
      </c>
      <c r="M1186" s="8">
        <v>0</v>
      </c>
      <c r="N1186" s="8">
        <v>26</v>
      </c>
      <c r="O1186" s="8">
        <v>107</v>
      </c>
      <c r="P1186" s="9">
        <v>19</v>
      </c>
      <c r="Q1186" s="10">
        <f t="shared" si="37"/>
        <v>1</v>
      </c>
      <c r="R1186" s="8">
        <v>0</v>
      </c>
      <c r="S1186" s="9">
        <v>460.58</v>
      </c>
      <c r="T1186" s="8">
        <v>0</v>
      </c>
    </row>
    <row r="1187" spans="1:20" x14ac:dyDescent="0.35">
      <c r="A1187" t="s">
        <v>2682</v>
      </c>
      <c r="B1187" t="s">
        <v>2683</v>
      </c>
      <c r="C1187" t="s">
        <v>18</v>
      </c>
      <c r="D1187" t="s">
        <v>7920</v>
      </c>
      <c r="E1187" s="8">
        <v>371</v>
      </c>
      <c r="F1187" s="9">
        <v>478.21</v>
      </c>
      <c r="G1187" s="8">
        <v>73</v>
      </c>
      <c r="H1187" s="8">
        <v>525</v>
      </c>
      <c r="I1187" s="9">
        <v>478.21</v>
      </c>
      <c r="J1187" s="10">
        <f t="shared" si="36"/>
        <v>1</v>
      </c>
      <c r="K1187" s="8">
        <v>0</v>
      </c>
      <c r="L1187" s="9">
        <v>217.45</v>
      </c>
      <c r="M1187" s="8">
        <v>0</v>
      </c>
      <c r="N1187" s="8">
        <v>123</v>
      </c>
      <c r="O1187" s="8">
        <v>525</v>
      </c>
      <c r="P1187" s="9">
        <v>478.21</v>
      </c>
      <c r="Q1187" s="10">
        <f t="shared" si="37"/>
        <v>1</v>
      </c>
      <c r="R1187" s="8">
        <v>0</v>
      </c>
      <c r="S1187" s="9">
        <v>256.12</v>
      </c>
      <c r="T1187" s="8">
        <v>0</v>
      </c>
    </row>
    <row r="1188" spans="1:20" x14ac:dyDescent="0.35">
      <c r="A1188" t="s">
        <v>2684</v>
      </c>
      <c r="B1188" t="s">
        <v>2685</v>
      </c>
      <c r="C1188" t="s">
        <v>18</v>
      </c>
      <c r="D1188" t="s">
        <v>7921</v>
      </c>
      <c r="E1188" s="8">
        <v>517</v>
      </c>
      <c r="F1188" s="9">
        <v>3657.8</v>
      </c>
      <c r="G1188" s="8">
        <v>20</v>
      </c>
      <c r="H1188" s="8">
        <v>96</v>
      </c>
      <c r="I1188" s="9">
        <v>3438.48</v>
      </c>
      <c r="J1188" s="10">
        <f t="shared" si="36"/>
        <v>0.94004046147957787</v>
      </c>
      <c r="K1188" s="8">
        <v>3</v>
      </c>
      <c r="L1188" s="9">
        <v>259.74</v>
      </c>
      <c r="M1188" s="8">
        <v>5</v>
      </c>
      <c r="N1188" s="8">
        <v>23</v>
      </c>
      <c r="O1188" s="8">
        <v>96</v>
      </c>
      <c r="P1188" s="9">
        <v>3452.63</v>
      </c>
      <c r="Q1188" s="10">
        <f t="shared" si="37"/>
        <v>0.94390890699327468</v>
      </c>
      <c r="R1188" s="8">
        <v>3</v>
      </c>
      <c r="S1188" s="9">
        <v>280.08</v>
      </c>
      <c r="T1188" s="8">
        <v>5</v>
      </c>
    </row>
    <row r="1189" spans="1:20" x14ac:dyDescent="0.35">
      <c r="A1189" t="s">
        <v>2686</v>
      </c>
      <c r="B1189" t="s">
        <v>2687</v>
      </c>
      <c r="C1189" t="s">
        <v>18</v>
      </c>
      <c r="D1189" t="s">
        <v>7922</v>
      </c>
      <c r="E1189" s="8">
        <v>197</v>
      </c>
      <c r="F1189" s="9">
        <v>1058.6199999999999</v>
      </c>
      <c r="G1189" s="8">
        <v>38</v>
      </c>
      <c r="H1189" s="8">
        <v>126</v>
      </c>
      <c r="I1189" s="9">
        <v>1058.6199999999999</v>
      </c>
      <c r="J1189" s="10">
        <f t="shared" si="36"/>
        <v>1</v>
      </c>
      <c r="K1189" s="8">
        <v>0</v>
      </c>
      <c r="L1189" s="9">
        <v>355.4</v>
      </c>
      <c r="M1189" s="8">
        <v>1</v>
      </c>
      <c r="N1189" s="8">
        <v>30</v>
      </c>
      <c r="O1189" s="8">
        <v>126</v>
      </c>
      <c r="P1189" s="9">
        <v>1058.6199999999999</v>
      </c>
      <c r="Q1189" s="10">
        <f t="shared" si="37"/>
        <v>1</v>
      </c>
      <c r="R1189" s="8">
        <v>0</v>
      </c>
      <c r="S1189" s="9">
        <v>329.61</v>
      </c>
      <c r="T1189" s="8">
        <v>1</v>
      </c>
    </row>
    <row r="1190" spans="1:20" x14ac:dyDescent="0.35">
      <c r="A1190" t="s">
        <v>2688</v>
      </c>
      <c r="B1190" t="s">
        <v>2689</v>
      </c>
      <c r="C1190" t="s">
        <v>18</v>
      </c>
      <c r="D1190" t="s">
        <v>7921</v>
      </c>
      <c r="E1190" s="8">
        <v>493</v>
      </c>
      <c r="F1190" s="9">
        <v>623.24</v>
      </c>
      <c r="G1190" s="8">
        <v>116</v>
      </c>
      <c r="H1190" s="8">
        <v>535</v>
      </c>
      <c r="I1190" s="9">
        <v>623.24</v>
      </c>
      <c r="J1190" s="10">
        <f t="shared" si="36"/>
        <v>1</v>
      </c>
      <c r="K1190" s="8">
        <v>0</v>
      </c>
      <c r="L1190" s="9">
        <v>216.41</v>
      </c>
      <c r="M1190" s="8">
        <v>1</v>
      </c>
      <c r="N1190" s="8">
        <v>125</v>
      </c>
      <c r="O1190" s="8">
        <v>535</v>
      </c>
      <c r="P1190" s="9">
        <v>623.24</v>
      </c>
      <c r="Q1190" s="10">
        <f t="shared" si="37"/>
        <v>1</v>
      </c>
      <c r="R1190" s="8">
        <v>0</v>
      </c>
      <c r="S1190" s="9">
        <v>224</v>
      </c>
      <c r="T1190" s="8">
        <v>0</v>
      </c>
    </row>
    <row r="1191" spans="1:20" x14ac:dyDescent="0.35">
      <c r="A1191" t="s">
        <v>2690</v>
      </c>
      <c r="B1191" t="s">
        <v>2691</v>
      </c>
      <c r="C1191" t="s">
        <v>18</v>
      </c>
      <c r="D1191" t="s">
        <v>7921</v>
      </c>
      <c r="E1191" s="8">
        <v>1237</v>
      </c>
      <c r="F1191" s="9">
        <v>1522.45</v>
      </c>
      <c r="G1191" s="8">
        <v>140</v>
      </c>
      <c r="H1191" s="8">
        <v>549</v>
      </c>
      <c r="I1191" s="9">
        <v>1522.45</v>
      </c>
      <c r="J1191" s="10">
        <f t="shared" si="36"/>
        <v>1</v>
      </c>
      <c r="K1191" s="8">
        <v>0</v>
      </c>
      <c r="L1191" s="9">
        <v>326.75</v>
      </c>
      <c r="M1191" s="8">
        <v>2</v>
      </c>
      <c r="N1191" s="8">
        <v>129</v>
      </c>
      <c r="O1191" s="8">
        <v>549</v>
      </c>
      <c r="P1191" s="9">
        <v>1522.45</v>
      </c>
      <c r="Q1191" s="10">
        <f t="shared" si="37"/>
        <v>1</v>
      </c>
      <c r="R1191" s="8">
        <v>0</v>
      </c>
      <c r="S1191" s="9">
        <v>318.63</v>
      </c>
      <c r="T1191" s="8">
        <v>2</v>
      </c>
    </row>
    <row r="1192" spans="1:20" x14ac:dyDescent="0.35">
      <c r="A1192" t="s">
        <v>2694</v>
      </c>
      <c r="B1192" t="s">
        <v>2695</v>
      </c>
      <c r="C1192" t="s">
        <v>18</v>
      </c>
      <c r="D1192" t="s">
        <v>7921</v>
      </c>
      <c r="E1192" s="8">
        <v>186</v>
      </c>
      <c r="F1192" s="9">
        <v>559.66</v>
      </c>
      <c r="G1192" s="8">
        <v>42</v>
      </c>
      <c r="H1192" s="8">
        <v>224</v>
      </c>
      <c r="I1192" s="9">
        <v>559.66</v>
      </c>
      <c r="J1192" s="10">
        <f t="shared" si="36"/>
        <v>1</v>
      </c>
      <c r="K1192" s="8">
        <v>0</v>
      </c>
      <c r="L1192" s="9">
        <v>250.83</v>
      </c>
      <c r="M1192" s="8">
        <v>0</v>
      </c>
      <c r="N1192" s="8">
        <v>53</v>
      </c>
      <c r="O1192" s="8">
        <v>224</v>
      </c>
      <c r="P1192" s="9">
        <v>559.66</v>
      </c>
      <c r="Q1192" s="10">
        <f t="shared" si="37"/>
        <v>1</v>
      </c>
      <c r="R1192" s="8">
        <v>0</v>
      </c>
      <c r="S1192" s="9">
        <v>268.89</v>
      </c>
      <c r="T1192" s="8">
        <v>0</v>
      </c>
    </row>
    <row r="1193" spans="1:20" x14ac:dyDescent="0.35">
      <c r="A1193" t="s">
        <v>2698</v>
      </c>
      <c r="B1193" t="s">
        <v>2699</v>
      </c>
      <c r="C1193" t="s">
        <v>18</v>
      </c>
      <c r="D1193" t="s">
        <v>7921</v>
      </c>
      <c r="E1193" s="8">
        <v>1454</v>
      </c>
      <c r="F1193" s="9">
        <v>2488.42</v>
      </c>
      <c r="G1193" s="8">
        <v>72</v>
      </c>
      <c r="H1193" s="8">
        <v>393</v>
      </c>
      <c r="I1193" s="9">
        <v>2200.9</v>
      </c>
      <c r="J1193" s="10">
        <f t="shared" si="36"/>
        <v>0.88445680391573767</v>
      </c>
      <c r="K1193" s="8">
        <v>2</v>
      </c>
      <c r="L1193" s="9">
        <v>209.65</v>
      </c>
      <c r="M1193" s="8">
        <v>3</v>
      </c>
      <c r="N1193" s="8">
        <v>92</v>
      </c>
      <c r="O1193" s="8">
        <v>393</v>
      </c>
      <c r="P1193" s="9">
        <v>2233.42</v>
      </c>
      <c r="Q1193" s="10">
        <f t="shared" si="37"/>
        <v>0.89752533736266382</v>
      </c>
      <c r="R1193" s="8">
        <v>2</v>
      </c>
      <c r="S1193" s="9">
        <v>227.94</v>
      </c>
      <c r="T1193" s="8">
        <v>3</v>
      </c>
    </row>
    <row r="1194" spans="1:20" x14ac:dyDescent="0.35">
      <c r="A1194" t="s">
        <v>2702</v>
      </c>
      <c r="B1194" t="s">
        <v>2703</v>
      </c>
      <c r="C1194" t="s">
        <v>18</v>
      </c>
      <c r="D1194" t="s">
        <v>7922</v>
      </c>
      <c r="E1194" s="8">
        <v>547</v>
      </c>
      <c r="F1194" s="9">
        <v>690.01</v>
      </c>
      <c r="G1194" s="8">
        <v>165</v>
      </c>
      <c r="H1194" s="8">
        <v>531</v>
      </c>
      <c r="I1194" s="9">
        <v>690.01</v>
      </c>
      <c r="J1194" s="10">
        <f t="shared" si="36"/>
        <v>1</v>
      </c>
      <c r="K1194" s="8">
        <v>0</v>
      </c>
      <c r="L1194" s="9">
        <v>374.59</v>
      </c>
      <c r="M1194" s="8">
        <v>1</v>
      </c>
      <c r="N1194" s="8">
        <v>123</v>
      </c>
      <c r="O1194" s="8">
        <v>531</v>
      </c>
      <c r="P1194" s="9">
        <v>690.01</v>
      </c>
      <c r="Q1194" s="10">
        <f t="shared" si="37"/>
        <v>1</v>
      </c>
      <c r="R1194" s="8">
        <v>0</v>
      </c>
      <c r="S1194" s="9">
        <v>342.8</v>
      </c>
      <c r="T1194" s="8">
        <v>1</v>
      </c>
    </row>
    <row r="1195" spans="1:20" x14ac:dyDescent="0.35">
      <c r="A1195" t="s">
        <v>2704</v>
      </c>
      <c r="B1195" t="s">
        <v>2705</v>
      </c>
      <c r="C1195" t="s">
        <v>18</v>
      </c>
      <c r="D1195" t="s">
        <v>7922</v>
      </c>
      <c r="E1195" s="8">
        <v>93</v>
      </c>
      <c r="F1195" s="9">
        <v>633.77</v>
      </c>
      <c r="G1195" s="8">
        <v>37</v>
      </c>
      <c r="H1195" s="8">
        <v>99</v>
      </c>
      <c r="I1195" s="9">
        <v>633.77</v>
      </c>
      <c r="J1195" s="10">
        <f t="shared" si="36"/>
        <v>1</v>
      </c>
      <c r="K1195" s="8">
        <v>0</v>
      </c>
      <c r="L1195" s="9">
        <v>312.45</v>
      </c>
      <c r="M1195" s="8">
        <v>1</v>
      </c>
      <c r="N1195" s="8">
        <v>23</v>
      </c>
      <c r="O1195" s="8">
        <v>99</v>
      </c>
      <c r="P1195" s="9">
        <v>633.77</v>
      </c>
      <c r="Q1195" s="10">
        <f t="shared" si="37"/>
        <v>1</v>
      </c>
      <c r="R1195" s="8">
        <v>0</v>
      </c>
      <c r="S1195" s="9">
        <v>255.21</v>
      </c>
      <c r="T1195" s="8">
        <v>1</v>
      </c>
    </row>
    <row r="1196" spans="1:20" x14ac:dyDescent="0.35">
      <c r="A1196" t="s">
        <v>2706</v>
      </c>
      <c r="B1196" t="s">
        <v>2707</v>
      </c>
      <c r="C1196" t="s">
        <v>18</v>
      </c>
      <c r="D1196" t="s">
        <v>7921</v>
      </c>
      <c r="E1196" s="8">
        <v>3048</v>
      </c>
      <c r="F1196" s="9">
        <v>1361.63</v>
      </c>
      <c r="G1196" s="8">
        <v>382</v>
      </c>
      <c r="H1196" s="8">
        <v>1498</v>
      </c>
      <c r="I1196" s="9">
        <v>1361.63</v>
      </c>
      <c r="J1196" s="10">
        <f t="shared" si="36"/>
        <v>1</v>
      </c>
      <c r="K1196" s="8">
        <v>0</v>
      </c>
      <c r="L1196" s="9">
        <v>396.33</v>
      </c>
      <c r="M1196" s="8">
        <v>2</v>
      </c>
      <c r="N1196" s="8">
        <v>347</v>
      </c>
      <c r="O1196" s="8">
        <v>1498</v>
      </c>
      <c r="P1196" s="9">
        <v>1361.63</v>
      </c>
      <c r="Q1196" s="10">
        <f t="shared" si="37"/>
        <v>1</v>
      </c>
      <c r="R1196" s="8">
        <v>0</v>
      </c>
      <c r="S1196" s="9">
        <v>386.95</v>
      </c>
      <c r="T1196" s="8">
        <v>2</v>
      </c>
    </row>
    <row r="1197" spans="1:20" x14ac:dyDescent="0.35">
      <c r="A1197" t="s">
        <v>2708</v>
      </c>
      <c r="B1197" t="s">
        <v>2709</v>
      </c>
      <c r="C1197" t="s">
        <v>18</v>
      </c>
      <c r="D1197" t="s">
        <v>7922</v>
      </c>
      <c r="E1197" s="8">
        <v>580</v>
      </c>
      <c r="F1197" s="9">
        <v>703.03</v>
      </c>
      <c r="G1197" s="8">
        <v>145</v>
      </c>
      <c r="H1197" s="8">
        <v>552</v>
      </c>
      <c r="I1197" s="9">
        <v>703.03</v>
      </c>
      <c r="J1197" s="10">
        <f t="shared" si="36"/>
        <v>1</v>
      </c>
      <c r="K1197" s="8">
        <v>0</v>
      </c>
      <c r="L1197" s="9">
        <v>346.01</v>
      </c>
      <c r="M1197" s="8">
        <v>1</v>
      </c>
      <c r="N1197" s="8">
        <v>128</v>
      </c>
      <c r="O1197" s="8">
        <v>552</v>
      </c>
      <c r="P1197" s="9">
        <v>703.03</v>
      </c>
      <c r="Q1197" s="10">
        <f t="shared" si="37"/>
        <v>1</v>
      </c>
      <c r="R1197" s="8">
        <v>0</v>
      </c>
      <c r="S1197" s="9">
        <v>334.38</v>
      </c>
      <c r="T1197" s="8">
        <v>1</v>
      </c>
    </row>
    <row r="1198" spans="1:20" x14ac:dyDescent="0.35">
      <c r="A1198" t="s">
        <v>2710</v>
      </c>
      <c r="B1198" t="s">
        <v>2711</v>
      </c>
      <c r="C1198" t="s">
        <v>18</v>
      </c>
      <c r="D1198" t="s">
        <v>7922</v>
      </c>
      <c r="E1198" s="8">
        <v>412</v>
      </c>
      <c r="F1198" s="9">
        <v>366.75</v>
      </c>
      <c r="G1198" s="8">
        <v>213</v>
      </c>
      <c r="H1198" s="8">
        <v>751</v>
      </c>
      <c r="I1198" s="9">
        <v>366.75</v>
      </c>
      <c r="J1198" s="10">
        <f t="shared" si="36"/>
        <v>1</v>
      </c>
      <c r="K1198" s="8">
        <v>0</v>
      </c>
      <c r="L1198" s="9">
        <v>372.55</v>
      </c>
      <c r="M1198" s="8">
        <v>0</v>
      </c>
      <c r="N1198" s="8">
        <v>174</v>
      </c>
      <c r="O1198" s="8">
        <v>751</v>
      </c>
      <c r="P1198" s="9">
        <v>366.75</v>
      </c>
      <c r="Q1198" s="10">
        <f t="shared" si="37"/>
        <v>1</v>
      </c>
      <c r="R1198" s="8">
        <v>0</v>
      </c>
      <c r="S1198" s="9">
        <v>351.72</v>
      </c>
      <c r="T1198" s="8">
        <v>0</v>
      </c>
    </row>
    <row r="1199" spans="1:20" x14ac:dyDescent="0.35">
      <c r="A1199" t="s">
        <v>2712</v>
      </c>
      <c r="B1199" t="s">
        <v>2713</v>
      </c>
      <c r="C1199" t="s">
        <v>18</v>
      </c>
      <c r="D1199" t="s">
        <v>7920</v>
      </c>
      <c r="E1199" s="8">
        <v>815</v>
      </c>
      <c r="F1199" s="9">
        <v>747.45</v>
      </c>
      <c r="G1199" s="8">
        <v>120</v>
      </c>
      <c r="H1199" s="8">
        <v>729</v>
      </c>
      <c r="I1199" s="9">
        <v>747.45</v>
      </c>
      <c r="J1199" s="10">
        <f t="shared" si="36"/>
        <v>1</v>
      </c>
      <c r="K1199" s="8">
        <v>0</v>
      </c>
      <c r="L1199" s="9">
        <v>267.02</v>
      </c>
      <c r="M1199" s="8">
        <v>1</v>
      </c>
      <c r="N1199" s="8">
        <v>169</v>
      </c>
      <c r="O1199" s="8">
        <v>729</v>
      </c>
      <c r="P1199" s="9">
        <v>747.45</v>
      </c>
      <c r="Q1199" s="10">
        <f t="shared" si="37"/>
        <v>1</v>
      </c>
      <c r="R1199" s="8">
        <v>0</v>
      </c>
      <c r="S1199" s="9">
        <v>293.98</v>
      </c>
      <c r="T1199" s="8">
        <v>1</v>
      </c>
    </row>
    <row r="1200" spans="1:20" x14ac:dyDescent="0.35">
      <c r="A1200" t="s">
        <v>2714</v>
      </c>
      <c r="B1200" t="s">
        <v>2715</v>
      </c>
      <c r="C1200" t="s">
        <v>18</v>
      </c>
      <c r="D1200" t="s">
        <v>7922</v>
      </c>
      <c r="E1200" s="8">
        <v>1346</v>
      </c>
      <c r="F1200" s="9">
        <v>1681.52</v>
      </c>
      <c r="G1200" s="8">
        <v>166</v>
      </c>
      <c r="H1200" s="8">
        <v>535</v>
      </c>
      <c r="I1200" s="9">
        <v>1681.52</v>
      </c>
      <c r="J1200" s="10">
        <f t="shared" si="36"/>
        <v>1</v>
      </c>
      <c r="K1200" s="8">
        <v>0</v>
      </c>
      <c r="L1200" s="9">
        <v>360.84</v>
      </c>
      <c r="M1200" s="8">
        <v>2</v>
      </c>
      <c r="N1200" s="8">
        <v>124</v>
      </c>
      <c r="O1200" s="8">
        <v>535</v>
      </c>
      <c r="P1200" s="9">
        <v>1681.52</v>
      </c>
      <c r="Q1200" s="10">
        <f t="shared" si="37"/>
        <v>1</v>
      </c>
      <c r="R1200" s="8">
        <v>0</v>
      </c>
      <c r="S1200" s="9">
        <v>329.35</v>
      </c>
      <c r="T1200" s="8">
        <v>2</v>
      </c>
    </row>
    <row r="1201" spans="1:20" x14ac:dyDescent="0.35">
      <c r="A1201" t="s">
        <v>2716</v>
      </c>
      <c r="B1201" t="s">
        <v>2717</v>
      </c>
      <c r="C1201" t="s">
        <v>18</v>
      </c>
      <c r="D1201" t="s">
        <v>7922</v>
      </c>
      <c r="E1201" s="8">
        <v>19</v>
      </c>
      <c r="F1201" s="9">
        <v>102.49</v>
      </c>
      <c r="G1201" s="8">
        <v>43</v>
      </c>
      <c r="H1201" s="8">
        <v>124</v>
      </c>
      <c r="I1201" s="9">
        <v>102.49</v>
      </c>
      <c r="J1201" s="10">
        <f t="shared" si="36"/>
        <v>1</v>
      </c>
      <c r="K1201" s="8">
        <v>0</v>
      </c>
      <c r="L1201" s="9">
        <v>467.16</v>
      </c>
      <c r="M1201" s="8">
        <v>0</v>
      </c>
      <c r="N1201" s="8">
        <v>29</v>
      </c>
      <c r="O1201" s="8">
        <v>124</v>
      </c>
      <c r="P1201" s="9">
        <v>102.49</v>
      </c>
      <c r="Q1201" s="10">
        <f t="shared" si="37"/>
        <v>1</v>
      </c>
      <c r="R1201" s="8">
        <v>0</v>
      </c>
      <c r="S1201" s="9">
        <v>421.84</v>
      </c>
      <c r="T1201" s="8">
        <v>0</v>
      </c>
    </row>
    <row r="1202" spans="1:20" x14ac:dyDescent="0.35">
      <c r="A1202" t="s">
        <v>2718</v>
      </c>
      <c r="B1202" t="s">
        <v>2719</v>
      </c>
      <c r="C1202" t="s">
        <v>18</v>
      </c>
      <c r="D1202" t="s">
        <v>7922</v>
      </c>
      <c r="E1202" s="8">
        <v>844</v>
      </c>
      <c r="F1202" s="9">
        <v>653.23</v>
      </c>
      <c r="G1202" s="8">
        <v>274</v>
      </c>
      <c r="H1202" s="8">
        <v>863</v>
      </c>
      <c r="I1202" s="9">
        <v>653.23</v>
      </c>
      <c r="J1202" s="10">
        <f t="shared" si="36"/>
        <v>1</v>
      </c>
      <c r="K1202" s="8">
        <v>0</v>
      </c>
      <c r="L1202" s="9">
        <v>335.48</v>
      </c>
      <c r="M1202" s="8">
        <v>1</v>
      </c>
      <c r="N1202" s="8">
        <v>200</v>
      </c>
      <c r="O1202" s="8">
        <v>863</v>
      </c>
      <c r="P1202" s="9">
        <v>653.23</v>
      </c>
      <c r="Q1202" s="10">
        <f t="shared" si="37"/>
        <v>1</v>
      </c>
      <c r="R1202" s="8">
        <v>0</v>
      </c>
      <c r="S1202" s="9">
        <v>301.11</v>
      </c>
      <c r="T1202" s="8">
        <v>1</v>
      </c>
    </row>
    <row r="1203" spans="1:20" x14ac:dyDescent="0.35">
      <c r="A1203" t="s">
        <v>2720</v>
      </c>
      <c r="B1203" t="s">
        <v>2721</v>
      </c>
      <c r="C1203" t="s">
        <v>18</v>
      </c>
      <c r="D1203" t="s">
        <v>7920</v>
      </c>
      <c r="E1203" s="8">
        <v>239</v>
      </c>
      <c r="F1203" s="9">
        <v>878.72</v>
      </c>
      <c r="G1203" s="8">
        <v>30</v>
      </c>
      <c r="H1203" s="8">
        <v>182</v>
      </c>
      <c r="I1203" s="9">
        <v>878.72</v>
      </c>
      <c r="J1203" s="10">
        <f t="shared" si="36"/>
        <v>1</v>
      </c>
      <c r="K1203" s="8">
        <v>0</v>
      </c>
      <c r="L1203" s="9">
        <v>267.89</v>
      </c>
      <c r="M1203" s="8">
        <v>1</v>
      </c>
      <c r="N1203" s="8">
        <v>42</v>
      </c>
      <c r="O1203" s="8">
        <v>182</v>
      </c>
      <c r="P1203" s="9">
        <v>878.72</v>
      </c>
      <c r="Q1203" s="10">
        <f t="shared" si="37"/>
        <v>1</v>
      </c>
      <c r="R1203" s="8">
        <v>0</v>
      </c>
      <c r="S1203" s="9">
        <v>294.36</v>
      </c>
      <c r="T1203" s="8">
        <v>1</v>
      </c>
    </row>
    <row r="1204" spans="1:20" x14ac:dyDescent="0.35">
      <c r="A1204" t="s">
        <v>2722</v>
      </c>
      <c r="B1204" t="s">
        <v>2723</v>
      </c>
      <c r="C1204" t="s">
        <v>18</v>
      </c>
      <c r="D1204" t="s">
        <v>7921</v>
      </c>
      <c r="E1204" s="8">
        <v>1547</v>
      </c>
      <c r="F1204" s="9">
        <v>1319.84</v>
      </c>
      <c r="G1204" s="8">
        <v>180</v>
      </c>
      <c r="H1204" s="8">
        <v>781</v>
      </c>
      <c r="I1204" s="9">
        <v>1319.84</v>
      </c>
      <c r="J1204" s="10">
        <f t="shared" si="36"/>
        <v>1</v>
      </c>
      <c r="K1204" s="8">
        <v>0</v>
      </c>
      <c r="L1204" s="9">
        <v>235.49</v>
      </c>
      <c r="M1204" s="8">
        <v>2</v>
      </c>
      <c r="N1204" s="8">
        <v>180</v>
      </c>
      <c r="O1204" s="8">
        <v>781</v>
      </c>
      <c r="P1204" s="9">
        <v>1319.84</v>
      </c>
      <c r="Q1204" s="10">
        <f t="shared" si="37"/>
        <v>1</v>
      </c>
      <c r="R1204" s="8">
        <v>0</v>
      </c>
      <c r="S1204" s="9">
        <v>235.49</v>
      </c>
      <c r="T1204" s="8">
        <v>2</v>
      </c>
    </row>
    <row r="1205" spans="1:20" x14ac:dyDescent="0.35">
      <c r="A1205" t="s">
        <v>2724</v>
      </c>
      <c r="B1205" t="s">
        <v>2725</v>
      </c>
      <c r="C1205" t="s">
        <v>18</v>
      </c>
      <c r="D1205" t="s">
        <v>7921</v>
      </c>
      <c r="E1205" s="8">
        <v>7</v>
      </c>
      <c r="F1205" s="9">
        <v>8.9600000000000009</v>
      </c>
      <c r="G1205" s="8">
        <v>101</v>
      </c>
      <c r="H1205" s="8">
        <v>520</v>
      </c>
      <c r="I1205" s="9">
        <v>8.9600000000000009</v>
      </c>
      <c r="J1205" s="10">
        <f t="shared" si="36"/>
        <v>1</v>
      </c>
      <c r="K1205" s="8">
        <v>0</v>
      </c>
      <c r="L1205" s="9">
        <v>441.07</v>
      </c>
      <c r="M1205" s="8">
        <v>0</v>
      </c>
      <c r="N1205" s="8">
        <v>120</v>
      </c>
      <c r="O1205" s="8">
        <v>520</v>
      </c>
      <c r="P1205" s="9">
        <v>8.9600000000000009</v>
      </c>
      <c r="Q1205" s="10">
        <f t="shared" si="37"/>
        <v>1</v>
      </c>
      <c r="R1205" s="8">
        <v>0</v>
      </c>
      <c r="S1205" s="9">
        <v>455.66</v>
      </c>
      <c r="T1205" s="8">
        <v>0</v>
      </c>
    </row>
    <row r="1206" spans="1:20" x14ac:dyDescent="0.35">
      <c r="A1206" t="s">
        <v>2726</v>
      </c>
      <c r="B1206" t="s">
        <v>2727</v>
      </c>
      <c r="C1206" t="s">
        <v>18</v>
      </c>
      <c r="D1206" t="s">
        <v>7922</v>
      </c>
      <c r="E1206" s="8">
        <v>438</v>
      </c>
      <c r="F1206" s="9">
        <v>2503.17</v>
      </c>
      <c r="G1206" s="8">
        <v>30</v>
      </c>
      <c r="H1206" s="8">
        <v>117</v>
      </c>
      <c r="I1206" s="9">
        <v>2125.98</v>
      </c>
      <c r="J1206" s="10">
        <f t="shared" si="36"/>
        <v>0.84931506849315064</v>
      </c>
      <c r="K1206" s="8">
        <v>3</v>
      </c>
      <c r="L1206" s="9">
        <v>340.11</v>
      </c>
      <c r="M1206" s="8">
        <v>3</v>
      </c>
      <c r="N1206" s="8">
        <v>27</v>
      </c>
      <c r="O1206" s="8">
        <v>117</v>
      </c>
      <c r="P1206" s="9">
        <v>2108.84</v>
      </c>
      <c r="Q1206" s="10">
        <f t="shared" si="37"/>
        <v>0.84246775089186909</v>
      </c>
      <c r="R1206" s="8">
        <v>3</v>
      </c>
      <c r="S1206" s="9">
        <v>331.54</v>
      </c>
      <c r="T1206" s="8">
        <v>3</v>
      </c>
    </row>
    <row r="1207" spans="1:20" x14ac:dyDescent="0.35">
      <c r="A1207" t="s">
        <v>2728</v>
      </c>
      <c r="B1207" t="s">
        <v>2729</v>
      </c>
      <c r="C1207" t="s">
        <v>18</v>
      </c>
      <c r="D1207" t="s">
        <v>7922</v>
      </c>
      <c r="E1207" s="8">
        <v>307</v>
      </c>
      <c r="F1207" s="9">
        <v>2768.62</v>
      </c>
      <c r="G1207" s="8">
        <v>24</v>
      </c>
      <c r="H1207" s="8">
        <v>74</v>
      </c>
      <c r="I1207" s="9">
        <v>2173.41</v>
      </c>
      <c r="J1207" s="10">
        <f t="shared" si="36"/>
        <v>0.78501563956050302</v>
      </c>
      <c r="K1207" s="8">
        <v>3</v>
      </c>
      <c r="L1207" s="9">
        <v>346.42</v>
      </c>
      <c r="M1207" s="8">
        <v>3</v>
      </c>
      <c r="N1207" s="8">
        <v>17</v>
      </c>
      <c r="O1207" s="8">
        <v>74</v>
      </c>
      <c r="P1207" s="9">
        <v>2110.2800000000002</v>
      </c>
      <c r="Q1207" s="10">
        <f t="shared" si="37"/>
        <v>0.76221366601411544</v>
      </c>
      <c r="R1207" s="8">
        <v>3</v>
      </c>
      <c r="S1207" s="9">
        <v>343.26</v>
      </c>
      <c r="T1207" s="8">
        <v>3</v>
      </c>
    </row>
    <row r="1208" spans="1:20" x14ac:dyDescent="0.35">
      <c r="A1208" t="s">
        <v>2730</v>
      </c>
      <c r="B1208" t="s">
        <v>2731</v>
      </c>
      <c r="C1208" t="s">
        <v>18</v>
      </c>
      <c r="D1208" t="s">
        <v>7922</v>
      </c>
      <c r="E1208" s="8">
        <v>2009</v>
      </c>
      <c r="F1208" s="9">
        <v>1246.17</v>
      </c>
      <c r="G1208" s="8">
        <v>303</v>
      </c>
      <c r="H1208" s="8">
        <v>1072</v>
      </c>
      <c r="I1208" s="9">
        <v>1246.17</v>
      </c>
      <c r="J1208" s="10">
        <f t="shared" si="36"/>
        <v>1</v>
      </c>
      <c r="K1208" s="8">
        <v>0</v>
      </c>
      <c r="L1208" s="9">
        <v>315.83</v>
      </c>
      <c r="M1208" s="8">
        <v>1</v>
      </c>
      <c r="N1208" s="8">
        <v>247</v>
      </c>
      <c r="O1208" s="8">
        <v>1072</v>
      </c>
      <c r="P1208" s="9">
        <v>1246.17</v>
      </c>
      <c r="Q1208" s="10">
        <f t="shared" si="37"/>
        <v>1</v>
      </c>
      <c r="R1208" s="8">
        <v>0</v>
      </c>
      <c r="S1208" s="9">
        <v>294.99</v>
      </c>
      <c r="T1208" s="8">
        <v>1</v>
      </c>
    </row>
    <row r="1209" spans="1:20" x14ac:dyDescent="0.35">
      <c r="A1209" t="s">
        <v>2732</v>
      </c>
      <c r="B1209" t="s">
        <v>2733</v>
      </c>
      <c r="C1209" t="s">
        <v>18</v>
      </c>
      <c r="D1209" t="s">
        <v>7922</v>
      </c>
      <c r="E1209" s="8">
        <v>535</v>
      </c>
      <c r="F1209" s="9">
        <v>2186.9899999999998</v>
      </c>
      <c r="G1209" s="8">
        <v>62</v>
      </c>
      <c r="H1209" s="8">
        <v>163</v>
      </c>
      <c r="I1209" s="9">
        <v>2186.9899999999998</v>
      </c>
      <c r="J1209" s="10">
        <f t="shared" si="36"/>
        <v>1</v>
      </c>
      <c r="K1209" s="8">
        <v>0</v>
      </c>
      <c r="L1209" s="9">
        <v>382.88</v>
      </c>
      <c r="M1209" s="8">
        <v>3</v>
      </c>
      <c r="N1209" s="8">
        <v>38</v>
      </c>
      <c r="O1209" s="8">
        <v>163</v>
      </c>
      <c r="P1209" s="9">
        <v>1598.35</v>
      </c>
      <c r="Q1209" s="10">
        <f t="shared" si="37"/>
        <v>0.7308446769303929</v>
      </c>
      <c r="R1209" s="8">
        <v>2</v>
      </c>
      <c r="S1209" s="9">
        <v>312</v>
      </c>
      <c r="T1209" s="8">
        <v>2</v>
      </c>
    </row>
    <row r="1210" spans="1:20" x14ac:dyDescent="0.35">
      <c r="A1210" t="s">
        <v>2734</v>
      </c>
      <c r="B1210" t="s">
        <v>2735</v>
      </c>
      <c r="C1210" t="s">
        <v>18</v>
      </c>
      <c r="D1210" t="s">
        <v>7922</v>
      </c>
      <c r="E1210" s="8">
        <v>239</v>
      </c>
      <c r="F1210" s="9">
        <v>1375.7</v>
      </c>
      <c r="G1210" s="8">
        <v>31</v>
      </c>
      <c r="H1210" s="8">
        <v>116</v>
      </c>
      <c r="I1210" s="9">
        <v>1375.7</v>
      </c>
      <c r="J1210" s="10">
        <f t="shared" si="36"/>
        <v>1</v>
      </c>
      <c r="K1210" s="8">
        <v>0</v>
      </c>
      <c r="L1210" s="9">
        <v>368.97</v>
      </c>
      <c r="M1210" s="8">
        <v>2</v>
      </c>
      <c r="N1210" s="8">
        <v>27</v>
      </c>
      <c r="O1210" s="8">
        <v>116</v>
      </c>
      <c r="P1210" s="9">
        <v>1375.7</v>
      </c>
      <c r="Q1210" s="10">
        <f t="shared" si="37"/>
        <v>1</v>
      </c>
      <c r="R1210" s="8">
        <v>0</v>
      </c>
      <c r="S1210" s="9">
        <v>355.15</v>
      </c>
      <c r="T1210" s="8">
        <v>2</v>
      </c>
    </row>
    <row r="1211" spans="1:20" x14ac:dyDescent="0.35">
      <c r="A1211" t="s">
        <v>2736</v>
      </c>
      <c r="B1211" t="s">
        <v>2737</v>
      </c>
      <c r="C1211" t="s">
        <v>18</v>
      </c>
      <c r="D1211" t="s">
        <v>7922</v>
      </c>
      <c r="E1211" s="8">
        <v>5325</v>
      </c>
      <c r="F1211" s="9">
        <v>6704.59</v>
      </c>
      <c r="G1211" s="8">
        <v>140</v>
      </c>
      <c r="H1211" s="8">
        <v>528</v>
      </c>
      <c r="I1211" s="9">
        <v>3282.41</v>
      </c>
      <c r="J1211" s="10">
        <f t="shared" si="36"/>
        <v>0.4895765438304206</v>
      </c>
      <c r="K1211" s="8">
        <v>6</v>
      </c>
      <c r="L1211" s="9">
        <v>361.48</v>
      </c>
      <c r="M1211" s="8">
        <v>5</v>
      </c>
      <c r="N1211" s="8">
        <v>122</v>
      </c>
      <c r="O1211" s="8">
        <v>528</v>
      </c>
      <c r="P1211" s="9">
        <v>3258.49</v>
      </c>
      <c r="Q1211" s="10">
        <f t="shared" si="37"/>
        <v>0.48600883872093592</v>
      </c>
      <c r="R1211" s="8">
        <v>6</v>
      </c>
      <c r="S1211" s="9">
        <v>349.82</v>
      </c>
      <c r="T1211" s="8">
        <v>4</v>
      </c>
    </row>
    <row r="1212" spans="1:20" x14ac:dyDescent="0.35">
      <c r="A1212" t="s">
        <v>2738</v>
      </c>
      <c r="B1212" t="s">
        <v>2739</v>
      </c>
      <c r="C1212" t="s">
        <v>18</v>
      </c>
      <c r="D1212" t="s">
        <v>7921</v>
      </c>
      <c r="E1212" s="8">
        <v>387</v>
      </c>
      <c r="F1212" s="9">
        <v>811.32</v>
      </c>
      <c r="G1212" s="8">
        <v>66</v>
      </c>
      <c r="H1212" s="8">
        <v>317</v>
      </c>
      <c r="I1212" s="9">
        <v>811.32</v>
      </c>
      <c r="J1212" s="10">
        <f t="shared" si="36"/>
        <v>1</v>
      </c>
      <c r="K1212" s="8">
        <v>0</v>
      </c>
      <c r="L1212" s="9">
        <v>290.41000000000003</v>
      </c>
      <c r="M1212" s="8">
        <v>1</v>
      </c>
      <c r="N1212" s="8">
        <v>73</v>
      </c>
      <c r="O1212" s="8">
        <v>317</v>
      </c>
      <c r="P1212" s="9">
        <v>811.32</v>
      </c>
      <c r="Q1212" s="10">
        <f t="shared" si="37"/>
        <v>1</v>
      </c>
      <c r="R1212" s="8">
        <v>0</v>
      </c>
      <c r="S1212" s="9">
        <v>299.20999999999998</v>
      </c>
      <c r="T1212" s="8">
        <v>1</v>
      </c>
    </row>
    <row r="1213" spans="1:20" x14ac:dyDescent="0.35">
      <c r="A1213" t="s">
        <v>2740</v>
      </c>
      <c r="B1213" t="s">
        <v>2741</v>
      </c>
      <c r="C1213" t="s">
        <v>18</v>
      </c>
      <c r="D1213" t="s">
        <v>7921</v>
      </c>
      <c r="E1213" s="8">
        <v>3503</v>
      </c>
      <c r="F1213" s="9">
        <v>4369.7299999999996</v>
      </c>
      <c r="G1213" s="8">
        <v>92</v>
      </c>
      <c r="H1213" s="8">
        <v>533</v>
      </c>
      <c r="I1213" s="9">
        <v>4054.13</v>
      </c>
      <c r="J1213" s="10">
        <f t="shared" si="36"/>
        <v>0.92777585800495699</v>
      </c>
      <c r="K1213" s="8">
        <v>5</v>
      </c>
      <c r="L1213" s="9">
        <v>183.79</v>
      </c>
      <c r="M1213" s="8">
        <v>6</v>
      </c>
      <c r="N1213" s="8">
        <v>123</v>
      </c>
      <c r="O1213" s="8">
        <v>533</v>
      </c>
      <c r="P1213" s="9">
        <v>4242.49</v>
      </c>
      <c r="Q1213" s="10">
        <f t="shared" si="37"/>
        <v>0.9708814961107437</v>
      </c>
      <c r="R1213" s="8">
        <v>4</v>
      </c>
      <c r="S1213" s="9">
        <v>192.62</v>
      </c>
      <c r="T1213" s="8">
        <v>6</v>
      </c>
    </row>
    <row r="1214" spans="1:20" x14ac:dyDescent="0.35">
      <c r="A1214" t="s">
        <v>2744</v>
      </c>
      <c r="B1214" t="s">
        <v>2745</v>
      </c>
      <c r="C1214" t="s">
        <v>18</v>
      </c>
      <c r="D1214" t="s">
        <v>7920</v>
      </c>
      <c r="E1214" s="8">
        <v>2850</v>
      </c>
      <c r="F1214" s="9">
        <v>1175.47</v>
      </c>
      <c r="G1214" s="8">
        <v>246</v>
      </c>
      <c r="H1214" s="8">
        <v>1608</v>
      </c>
      <c r="I1214" s="9">
        <v>1175.47</v>
      </c>
      <c r="J1214" s="10">
        <f t="shared" si="36"/>
        <v>1</v>
      </c>
      <c r="K1214" s="8">
        <v>0</v>
      </c>
      <c r="L1214" s="9">
        <v>253.13</v>
      </c>
      <c r="M1214" s="8">
        <v>1</v>
      </c>
      <c r="N1214" s="8">
        <v>369</v>
      </c>
      <c r="O1214" s="8">
        <v>1608</v>
      </c>
      <c r="P1214" s="9">
        <v>1175.47</v>
      </c>
      <c r="Q1214" s="10">
        <f t="shared" si="37"/>
        <v>1</v>
      </c>
      <c r="R1214" s="8">
        <v>0</v>
      </c>
      <c r="S1214" s="9">
        <v>283.57</v>
      </c>
      <c r="T1214" s="8">
        <v>1</v>
      </c>
    </row>
    <row r="1215" spans="1:20" x14ac:dyDescent="0.35">
      <c r="A1215" t="s">
        <v>2746</v>
      </c>
      <c r="B1215" t="s">
        <v>2747</v>
      </c>
      <c r="C1215" t="s">
        <v>18</v>
      </c>
      <c r="D1215" t="s">
        <v>7922</v>
      </c>
      <c r="E1215" s="8">
        <v>13</v>
      </c>
      <c r="F1215" s="9">
        <v>80.02</v>
      </c>
      <c r="G1215" s="8">
        <v>31</v>
      </c>
      <c r="H1215" s="8">
        <v>108</v>
      </c>
      <c r="I1215" s="9">
        <v>80.02</v>
      </c>
      <c r="J1215" s="10">
        <f t="shared" si="36"/>
        <v>1</v>
      </c>
      <c r="K1215" s="8">
        <v>0</v>
      </c>
      <c r="L1215" s="9">
        <v>477.22</v>
      </c>
      <c r="M1215" s="8">
        <v>0</v>
      </c>
      <c r="N1215" s="8">
        <v>25</v>
      </c>
      <c r="O1215" s="8">
        <v>108</v>
      </c>
      <c r="P1215" s="9">
        <v>80.02</v>
      </c>
      <c r="Q1215" s="10">
        <f t="shared" si="37"/>
        <v>1</v>
      </c>
      <c r="R1215" s="8">
        <v>0</v>
      </c>
      <c r="S1215" s="9">
        <v>455.06</v>
      </c>
      <c r="T1215" s="8">
        <v>0</v>
      </c>
    </row>
    <row r="1216" spans="1:20" x14ac:dyDescent="0.35">
      <c r="A1216" t="s">
        <v>2748</v>
      </c>
      <c r="B1216" t="s">
        <v>2749</v>
      </c>
      <c r="C1216" t="s">
        <v>18</v>
      </c>
      <c r="D1216" t="s">
        <v>7921</v>
      </c>
      <c r="E1216" s="8">
        <v>2522</v>
      </c>
      <c r="F1216" s="9">
        <v>2146.44</v>
      </c>
      <c r="G1216" s="8">
        <v>178</v>
      </c>
      <c r="H1216" s="8">
        <v>778</v>
      </c>
      <c r="I1216" s="9">
        <v>2128.5700000000002</v>
      </c>
      <c r="J1216" s="10">
        <f t="shared" si="36"/>
        <v>0.991674586757608</v>
      </c>
      <c r="K1216" s="8">
        <v>1</v>
      </c>
      <c r="L1216" s="9">
        <v>277.16000000000003</v>
      </c>
      <c r="M1216" s="8">
        <v>3</v>
      </c>
      <c r="N1216" s="8">
        <v>179</v>
      </c>
      <c r="O1216" s="8">
        <v>778</v>
      </c>
      <c r="P1216" s="9">
        <v>2129.42</v>
      </c>
      <c r="Q1216" s="10">
        <f t="shared" si="37"/>
        <v>0.9920705913046719</v>
      </c>
      <c r="R1216" s="8">
        <v>1</v>
      </c>
      <c r="S1216" s="9">
        <v>277.64999999999998</v>
      </c>
      <c r="T1216" s="8">
        <v>3</v>
      </c>
    </row>
    <row r="1217" spans="1:20" x14ac:dyDescent="0.35">
      <c r="A1217" t="s">
        <v>2750</v>
      </c>
      <c r="B1217" t="s">
        <v>2751</v>
      </c>
      <c r="C1217" t="s">
        <v>18</v>
      </c>
      <c r="D1217" t="s">
        <v>7921</v>
      </c>
      <c r="E1217" s="8">
        <v>1</v>
      </c>
      <c r="F1217" s="9">
        <v>8.17</v>
      </c>
      <c r="G1217" s="8">
        <v>17</v>
      </c>
      <c r="H1217" s="8">
        <v>82</v>
      </c>
      <c r="I1217" s="9">
        <v>8.17</v>
      </c>
      <c r="J1217" s="10">
        <f t="shared" si="36"/>
        <v>1</v>
      </c>
      <c r="K1217" s="8">
        <v>0</v>
      </c>
      <c r="L1217" s="9">
        <v>451.35</v>
      </c>
      <c r="M1217" s="8">
        <v>0</v>
      </c>
      <c r="N1217" s="8">
        <v>19</v>
      </c>
      <c r="O1217" s="8">
        <v>82</v>
      </c>
      <c r="P1217" s="9">
        <v>8.17</v>
      </c>
      <c r="Q1217" s="10">
        <f t="shared" si="37"/>
        <v>1</v>
      </c>
      <c r="R1217" s="8">
        <v>0</v>
      </c>
      <c r="S1217" s="9">
        <v>461.15</v>
      </c>
      <c r="T1217" s="8">
        <v>0</v>
      </c>
    </row>
    <row r="1218" spans="1:20" x14ac:dyDescent="0.35">
      <c r="A1218" t="s">
        <v>2752</v>
      </c>
      <c r="B1218" t="s">
        <v>2753</v>
      </c>
      <c r="C1218" t="s">
        <v>18</v>
      </c>
      <c r="D1218" t="s">
        <v>7921</v>
      </c>
      <c r="E1218" s="8">
        <v>74</v>
      </c>
      <c r="F1218" s="9">
        <v>163.29</v>
      </c>
      <c r="G1218" s="8">
        <v>60</v>
      </c>
      <c r="H1218" s="8">
        <v>300</v>
      </c>
      <c r="I1218" s="9">
        <v>163.29</v>
      </c>
      <c r="J1218" s="10">
        <f t="shared" si="36"/>
        <v>1</v>
      </c>
      <c r="K1218" s="8">
        <v>0</v>
      </c>
      <c r="L1218" s="9">
        <v>404.73</v>
      </c>
      <c r="M1218" s="8">
        <v>0</v>
      </c>
      <c r="N1218" s="8">
        <v>69</v>
      </c>
      <c r="O1218" s="8">
        <v>300</v>
      </c>
      <c r="P1218" s="9">
        <v>163.29</v>
      </c>
      <c r="Q1218" s="10">
        <f t="shared" si="37"/>
        <v>1</v>
      </c>
      <c r="R1218" s="8">
        <v>0</v>
      </c>
      <c r="S1218" s="9">
        <v>416.65</v>
      </c>
      <c r="T1218" s="8">
        <v>0</v>
      </c>
    </row>
    <row r="1219" spans="1:20" x14ac:dyDescent="0.35">
      <c r="A1219" t="s">
        <v>2754</v>
      </c>
      <c r="B1219" t="s">
        <v>2755</v>
      </c>
      <c r="C1219" t="s">
        <v>18</v>
      </c>
      <c r="D1219" t="s">
        <v>7922</v>
      </c>
      <c r="E1219" s="8">
        <v>113</v>
      </c>
      <c r="F1219" s="9">
        <v>91.56</v>
      </c>
      <c r="G1219" s="8">
        <v>383</v>
      </c>
      <c r="H1219" s="8">
        <v>817</v>
      </c>
      <c r="I1219" s="9">
        <v>91.56</v>
      </c>
      <c r="J1219" s="10">
        <f t="shared" si="36"/>
        <v>1</v>
      </c>
      <c r="K1219" s="8">
        <v>0</v>
      </c>
      <c r="L1219" s="9">
        <v>511.34</v>
      </c>
      <c r="M1219" s="8">
        <v>0</v>
      </c>
      <c r="N1219" s="8">
        <v>187</v>
      </c>
      <c r="O1219" s="8">
        <v>817</v>
      </c>
      <c r="P1219" s="9">
        <v>91.56</v>
      </c>
      <c r="Q1219" s="10">
        <f t="shared" si="37"/>
        <v>1</v>
      </c>
      <c r="R1219" s="8">
        <v>0</v>
      </c>
      <c r="S1219" s="9">
        <v>416.54</v>
      </c>
      <c r="T1219" s="8">
        <v>0</v>
      </c>
    </row>
    <row r="1220" spans="1:20" x14ac:dyDescent="0.35">
      <c r="A1220" t="s">
        <v>2756</v>
      </c>
      <c r="B1220" t="s">
        <v>2757</v>
      </c>
      <c r="C1220" t="s">
        <v>18</v>
      </c>
      <c r="D1220" t="s">
        <v>7922</v>
      </c>
      <c r="E1220" s="8">
        <v>665</v>
      </c>
      <c r="F1220" s="9">
        <v>1148.0999999999999</v>
      </c>
      <c r="G1220" s="8">
        <v>108</v>
      </c>
      <c r="H1220" s="8">
        <v>383</v>
      </c>
      <c r="I1220" s="9">
        <v>1148.0999999999999</v>
      </c>
      <c r="J1220" s="10">
        <f t="shared" si="36"/>
        <v>1</v>
      </c>
      <c r="K1220" s="8">
        <v>0</v>
      </c>
      <c r="L1220" s="9">
        <v>398.17</v>
      </c>
      <c r="M1220" s="8">
        <v>1</v>
      </c>
      <c r="N1220" s="8">
        <v>88</v>
      </c>
      <c r="O1220" s="8">
        <v>383</v>
      </c>
      <c r="P1220" s="9">
        <v>1148.0999999999999</v>
      </c>
      <c r="Q1220" s="10">
        <f t="shared" si="37"/>
        <v>1</v>
      </c>
      <c r="R1220" s="8">
        <v>0</v>
      </c>
      <c r="S1220" s="9">
        <v>377.45</v>
      </c>
      <c r="T1220" s="8">
        <v>1</v>
      </c>
    </row>
    <row r="1221" spans="1:20" x14ac:dyDescent="0.35">
      <c r="A1221" t="s">
        <v>2758</v>
      </c>
      <c r="B1221" t="s">
        <v>2759</v>
      </c>
      <c r="C1221" t="s">
        <v>18</v>
      </c>
      <c r="D1221" t="s">
        <v>7922</v>
      </c>
      <c r="E1221" s="8">
        <v>255</v>
      </c>
      <c r="F1221" s="9">
        <v>3369.68</v>
      </c>
      <c r="G1221" s="8">
        <v>14</v>
      </c>
      <c r="H1221" s="8">
        <v>50</v>
      </c>
      <c r="I1221" s="9">
        <v>3330.04</v>
      </c>
      <c r="J1221" s="10">
        <f t="shared" ref="J1221:J1284" si="38">IF(F1221&gt;0,I1221/F1221,1)</f>
        <v>0.98823627169345463</v>
      </c>
      <c r="K1221" s="8">
        <v>1</v>
      </c>
      <c r="L1221" s="9">
        <v>281.95999999999998</v>
      </c>
      <c r="M1221" s="8">
        <v>5</v>
      </c>
      <c r="N1221" s="8">
        <v>12</v>
      </c>
      <c r="O1221" s="8">
        <v>50</v>
      </c>
      <c r="P1221" s="9">
        <v>2748.6</v>
      </c>
      <c r="Q1221" s="10">
        <f t="shared" ref="Q1221:Q1284" si="39">IF(F1221&gt;0,P1221/F1221,1)</f>
        <v>0.81568576244628577</v>
      </c>
      <c r="R1221" s="8">
        <v>2</v>
      </c>
      <c r="S1221" s="9">
        <v>258.01</v>
      </c>
      <c r="T1221" s="8">
        <v>4</v>
      </c>
    </row>
    <row r="1222" spans="1:20" x14ac:dyDescent="0.35">
      <c r="A1222" t="s">
        <v>2760</v>
      </c>
      <c r="B1222" t="s">
        <v>2761</v>
      </c>
      <c r="C1222" t="s">
        <v>18</v>
      </c>
      <c r="D1222" t="s">
        <v>7922</v>
      </c>
      <c r="E1222" s="8">
        <v>65</v>
      </c>
      <c r="F1222" s="9">
        <v>29.09</v>
      </c>
      <c r="G1222" s="8">
        <v>679</v>
      </c>
      <c r="H1222" s="8">
        <v>1474</v>
      </c>
      <c r="I1222" s="9">
        <v>29.09</v>
      </c>
      <c r="J1222" s="10">
        <f t="shared" si="38"/>
        <v>1</v>
      </c>
      <c r="K1222" s="8">
        <v>0</v>
      </c>
      <c r="L1222" s="9">
        <v>538.71</v>
      </c>
      <c r="M1222" s="8">
        <v>0</v>
      </c>
      <c r="N1222" s="8">
        <v>337</v>
      </c>
      <c r="O1222" s="8">
        <v>1474</v>
      </c>
      <c r="P1222" s="9">
        <v>29.09</v>
      </c>
      <c r="Q1222" s="10">
        <f t="shared" si="39"/>
        <v>1</v>
      </c>
      <c r="R1222" s="8">
        <v>0</v>
      </c>
      <c r="S1222" s="9">
        <v>447.14</v>
      </c>
      <c r="T1222" s="8">
        <v>0</v>
      </c>
    </row>
    <row r="1223" spans="1:20" x14ac:dyDescent="0.35">
      <c r="A1223" t="s">
        <v>2762</v>
      </c>
      <c r="B1223" t="s">
        <v>2763</v>
      </c>
      <c r="C1223" t="s">
        <v>18</v>
      </c>
      <c r="D1223" t="s">
        <v>7922</v>
      </c>
      <c r="E1223" s="8">
        <v>939</v>
      </c>
      <c r="F1223" s="9">
        <v>1721.69</v>
      </c>
      <c r="G1223" s="8">
        <v>126</v>
      </c>
      <c r="H1223" s="8">
        <v>360</v>
      </c>
      <c r="I1223" s="9">
        <v>1721.69</v>
      </c>
      <c r="J1223" s="10">
        <f t="shared" si="38"/>
        <v>1</v>
      </c>
      <c r="K1223" s="8">
        <v>0</v>
      </c>
      <c r="L1223" s="9">
        <v>319.01</v>
      </c>
      <c r="M1223" s="8">
        <v>2</v>
      </c>
      <c r="N1223" s="8">
        <v>83</v>
      </c>
      <c r="O1223" s="8">
        <v>360</v>
      </c>
      <c r="P1223" s="9">
        <v>1721.69</v>
      </c>
      <c r="Q1223" s="10">
        <f t="shared" si="39"/>
        <v>1</v>
      </c>
      <c r="R1223" s="8">
        <v>0</v>
      </c>
      <c r="S1223" s="9">
        <v>270.61</v>
      </c>
      <c r="T1223" s="8">
        <v>2</v>
      </c>
    </row>
    <row r="1224" spans="1:20" x14ac:dyDescent="0.35">
      <c r="A1224" t="s">
        <v>2766</v>
      </c>
      <c r="B1224" t="s">
        <v>2767</v>
      </c>
      <c r="C1224" t="s">
        <v>18</v>
      </c>
      <c r="D1224" t="s">
        <v>7922</v>
      </c>
      <c r="E1224" s="8">
        <v>672</v>
      </c>
      <c r="F1224" s="9">
        <v>1171.98</v>
      </c>
      <c r="G1224" s="8">
        <v>161</v>
      </c>
      <c r="H1224" s="8">
        <v>379</v>
      </c>
      <c r="I1224" s="9">
        <v>933.05</v>
      </c>
      <c r="J1224" s="10">
        <f t="shared" si="38"/>
        <v>0.79613133329920305</v>
      </c>
      <c r="K1224" s="8">
        <v>2</v>
      </c>
      <c r="L1224" s="9">
        <v>348.41</v>
      </c>
      <c r="M1224" s="8">
        <v>1</v>
      </c>
      <c r="N1224" s="8">
        <v>87</v>
      </c>
      <c r="O1224" s="8">
        <v>379</v>
      </c>
      <c r="P1224" s="9">
        <v>803.99</v>
      </c>
      <c r="Q1224" s="10">
        <f t="shared" si="39"/>
        <v>0.68601000017065139</v>
      </c>
      <c r="R1224" s="8">
        <v>2</v>
      </c>
      <c r="S1224" s="9">
        <v>275.82</v>
      </c>
      <c r="T1224" s="8">
        <v>1</v>
      </c>
    </row>
    <row r="1225" spans="1:20" x14ac:dyDescent="0.35">
      <c r="A1225" t="s">
        <v>2768</v>
      </c>
      <c r="B1225" t="s">
        <v>2769</v>
      </c>
      <c r="C1225" t="s">
        <v>18</v>
      </c>
      <c r="D1225" t="s">
        <v>7921</v>
      </c>
      <c r="E1225" s="8">
        <v>535</v>
      </c>
      <c r="F1225" s="9">
        <v>886.1</v>
      </c>
      <c r="G1225" s="8">
        <v>100</v>
      </c>
      <c r="H1225" s="8">
        <v>398</v>
      </c>
      <c r="I1225" s="9">
        <v>838.07</v>
      </c>
      <c r="J1225" s="10">
        <f t="shared" si="38"/>
        <v>0.94579618553210698</v>
      </c>
      <c r="K1225" s="8">
        <v>2</v>
      </c>
      <c r="L1225" s="9">
        <v>269.83</v>
      </c>
      <c r="M1225" s="8">
        <v>1</v>
      </c>
      <c r="N1225" s="8">
        <v>91</v>
      </c>
      <c r="O1225" s="8">
        <v>398</v>
      </c>
      <c r="P1225" s="9">
        <v>823.16</v>
      </c>
      <c r="Q1225" s="10">
        <f t="shared" si="39"/>
        <v>0.9289696422525674</v>
      </c>
      <c r="R1225" s="8">
        <v>2</v>
      </c>
      <c r="S1225" s="9">
        <v>263.12</v>
      </c>
      <c r="T1225" s="8">
        <v>1</v>
      </c>
    </row>
    <row r="1226" spans="1:20" x14ac:dyDescent="0.35">
      <c r="A1226" t="s">
        <v>2770</v>
      </c>
      <c r="B1226" t="s">
        <v>2771</v>
      </c>
      <c r="C1226" t="s">
        <v>18</v>
      </c>
      <c r="D1226" t="s">
        <v>7921</v>
      </c>
      <c r="E1226" s="8">
        <v>405</v>
      </c>
      <c r="F1226" s="9">
        <v>1201.27</v>
      </c>
      <c r="G1226" s="8">
        <v>42</v>
      </c>
      <c r="H1226" s="8">
        <v>222</v>
      </c>
      <c r="I1226" s="9">
        <v>910.6</v>
      </c>
      <c r="J1226" s="10">
        <f t="shared" si="38"/>
        <v>0.75803108376967709</v>
      </c>
      <c r="K1226" s="8">
        <v>1</v>
      </c>
      <c r="L1226" s="9">
        <v>316.52</v>
      </c>
      <c r="M1226" s="8">
        <v>1</v>
      </c>
      <c r="N1226" s="8">
        <v>51</v>
      </c>
      <c r="O1226" s="8">
        <v>222</v>
      </c>
      <c r="P1226" s="9">
        <v>937.29</v>
      </c>
      <c r="Q1226" s="10">
        <f t="shared" si="39"/>
        <v>0.7802492362249952</v>
      </c>
      <c r="R1226" s="8">
        <v>1</v>
      </c>
      <c r="S1226" s="9">
        <v>320.19</v>
      </c>
      <c r="T1226" s="8">
        <v>1</v>
      </c>
    </row>
    <row r="1227" spans="1:20" x14ac:dyDescent="0.35">
      <c r="A1227" t="s">
        <v>2772</v>
      </c>
      <c r="B1227" t="s">
        <v>2773</v>
      </c>
      <c r="C1227" t="s">
        <v>18</v>
      </c>
      <c r="D1227" t="s">
        <v>7921</v>
      </c>
      <c r="E1227" s="8">
        <v>2417</v>
      </c>
      <c r="F1227" s="9">
        <v>2032.65</v>
      </c>
      <c r="G1227" s="8">
        <v>170</v>
      </c>
      <c r="H1227" s="8">
        <v>780</v>
      </c>
      <c r="I1227" s="9">
        <v>1771.94</v>
      </c>
      <c r="J1227" s="10">
        <f t="shared" si="38"/>
        <v>0.87173886306053672</v>
      </c>
      <c r="K1227" s="8">
        <v>2</v>
      </c>
      <c r="L1227" s="9">
        <v>344.6</v>
      </c>
      <c r="M1227" s="8">
        <v>2</v>
      </c>
      <c r="N1227" s="8">
        <v>177</v>
      </c>
      <c r="O1227" s="8">
        <v>780</v>
      </c>
      <c r="P1227" s="9">
        <v>1777.83</v>
      </c>
      <c r="Q1227" s="10">
        <f t="shared" si="39"/>
        <v>0.87463655818758756</v>
      </c>
      <c r="R1227" s="8">
        <v>2</v>
      </c>
      <c r="S1227" s="9">
        <v>347.62</v>
      </c>
      <c r="T1227" s="8">
        <v>2</v>
      </c>
    </row>
    <row r="1228" spans="1:20" x14ac:dyDescent="0.35">
      <c r="A1228" t="s">
        <v>2774</v>
      </c>
      <c r="B1228" t="s">
        <v>2775</v>
      </c>
      <c r="C1228" t="s">
        <v>18</v>
      </c>
      <c r="D1228" t="s">
        <v>7920</v>
      </c>
      <c r="E1228" s="8">
        <v>2155</v>
      </c>
      <c r="F1228" s="9">
        <v>973.76</v>
      </c>
      <c r="G1228" s="8">
        <v>236</v>
      </c>
      <c r="H1228" s="8">
        <v>1451</v>
      </c>
      <c r="I1228" s="9">
        <v>914.11</v>
      </c>
      <c r="J1228" s="10">
        <f t="shared" si="38"/>
        <v>0.93874260598093984</v>
      </c>
      <c r="K1228" s="8">
        <v>1</v>
      </c>
      <c r="L1228" s="9">
        <v>297.12</v>
      </c>
      <c r="M1228" s="8">
        <v>1</v>
      </c>
      <c r="N1228" s="8">
        <v>329</v>
      </c>
      <c r="O1228" s="8">
        <v>1451</v>
      </c>
      <c r="P1228" s="9">
        <v>956.13</v>
      </c>
      <c r="Q1228" s="10">
        <f t="shared" si="39"/>
        <v>0.9818949227735787</v>
      </c>
      <c r="R1228" s="8">
        <v>1</v>
      </c>
      <c r="S1228" s="9">
        <v>320.23</v>
      </c>
      <c r="T1228" s="8">
        <v>1</v>
      </c>
    </row>
    <row r="1229" spans="1:20" x14ac:dyDescent="0.35">
      <c r="A1229" t="s">
        <v>2776</v>
      </c>
      <c r="B1229" t="s">
        <v>2777</v>
      </c>
      <c r="C1229" t="s">
        <v>18</v>
      </c>
      <c r="D1229" t="s">
        <v>7921</v>
      </c>
      <c r="E1229" s="8">
        <v>239</v>
      </c>
      <c r="F1229" s="9">
        <v>556.89</v>
      </c>
      <c r="G1229" s="8">
        <v>46</v>
      </c>
      <c r="H1229" s="8">
        <v>282</v>
      </c>
      <c r="I1229" s="9">
        <v>556.89</v>
      </c>
      <c r="J1229" s="10">
        <f t="shared" si="38"/>
        <v>1</v>
      </c>
      <c r="K1229" s="8">
        <v>0</v>
      </c>
      <c r="L1229" s="9">
        <v>240.9</v>
      </c>
      <c r="M1229" s="8">
        <v>0</v>
      </c>
      <c r="N1229" s="8">
        <v>64</v>
      </c>
      <c r="O1229" s="8">
        <v>282</v>
      </c>
      <c r="P1229" s="9">
        <v>556.89</v>
      </c>
      <c r="Q1229" s="10">
        <f t="shared" si="39"/>
        <v>1</v>
      </c>
      <c r="R1229" s="8">
        <v>0</v>
      </c>
      <c r="S1229" s="9">
        <v>266.07</v>
      </c>
      <c r="T1229" s="8">
        <v>0</v>
      </c>
    </row>
    <row r="1230" spans="1:20" x14ac:dyDescent="0.35">
      <c r="A1230" t="s">
        <v>2778</v>
      </c>
      <c r="B1230" t="s">
        <v>2779</v>
      </c>
      <c r="C1230" t="s">
        <v>18</v>
      </c>
      <c r="D1230" t="s">
        <v>7921</v>
      </c>
      <c r="E1230" s="8">
        <v>1832</v>
      </c>
      <c r="F1230" s="9">
        <v>2648.35</v>
      </c>
      <c r="G1230" s="8">
        <v>101</v>
      </c>
      <c r="H1230" s="8">
        <v>453</v>
      </c>
      <c r="I1230" s="9">
        <v>2062.88</v>
      </c>
      <c r="J1230" s="10">
        <f t="shared" si="38"/>
        <v>0.77893027734249631</v>
      </c>
      <c r="K1230" s="8">
        <v>4</v>
      </c>
      <c r="L1230" s="9">
        <v>377.77</v>
      </c>
      <c r="M1230" s="8">
        <v>3</v>
      </c>
      <c r="N1230" s="8">
        <v>103</v>
      </c>
      <c r="O1230" s="8">
        <v>453</v>
      </c>
      <c r="P1230" s="9">
        <v>2065.77</v>
      </c>
      <c r="Q1230" s="10">
        <f t="shared" si="39"/>
        <v>0.78002152283497272</v>
      </c>
      <c r="R1230" s="8">
        <v>4</v>
      </c>
      <c r="S1230" s="9">
        <v>379.18</v>
      </c>
      <c r="T1230" s="8">
        <v>3</v>
      </c>
    </row>
    <row r="1231" spans="1:20" x14ac:dyDescent="0.35">
      <c r="A1231" t="s">
        <v>2780</v>
      </c>
      <c r="B1231" t="s">
        <v>2781</v>
      </c>
      <c r="C1231" t="s">
        <v>18</v>
      </c>
      <c r="D1231" t="s">
        <v>7921</v>
      </c>
      <c r="E1231" s="8">
        <v>610</v>
      </c>
      <c r="F1231" s="9">
        <v>547.20000000000005</v>
      </c>
      <c r="G1231" s="8">
        <v>127</v>
      </c>
      <c r="H1231" s="8">
        <v>729</v>
      </c>
      <c r="I1231" s="9">
        <v>547.20000000000005</v>
      </c>
      <c r="J1231" s="10">
        <f t="shared" si="38"/>
        <v>1</v>
      </c>
      <c r="K1231" s="8">
        <v>0</v>
      </c>
      <c r="L1231" s="9">
        <v>301.44</v>
      </c>
      <c r="M1231" s="8">
        <v>0</v>
      </c>
      <c r="N1231" s="8">
        <v>165</v>
      </c>
      <c r="O1231" s="8">
        <v>729</v>
      </c>
      <c r="P1231" s="9">
        <v>547.20000000000005</v>
      </c>
      <c r="Q1231" s="10">
        <f t="shared" si="39"/>
        <v>1</v>
      </c>
      <c r="R1231" s="8">
        <v>0</v>
      </c>
      <c r="S1231" s="9">
        <v>321.89</v>
      </c>
      <c r="T1231" s="8">
        <v>0</v>
      </c>
    </row>
    <row r="1232" spans="1:20" x14ac:dyDescent="0.35">
      <c r="A1232" t="s">
        <v>2782</v>
      </c>
      <c r="B1232" t="s">
        <v>2783</v>
      </c>
      <c r="C1232" t="s">
        <v>18</v>
      </c>
      <c r="D1232" t="s">
        <v>7921</v>
      </c>
      <c r="E1232" s="8">
        <v>913</v>
      </c>
      <c r="F1232" s="9">
        <v>1518.17</v>
      </c>
      <c r="G1232" s="8">
        <v>96</v>
      </c>
      <c r="H1232" s="8">
        <v>393</v>
      </c>
      <c r="I1232" s="9">
        <v>1518.17</v>
      </c>
      <c r="J1232" s="10">
        <f t="shared" si="38"/>
        <v>1</v>
      </c>
      <c r="K1232" s="8">
        <v>0</v>
      </c>
      <c r="L1232" s="9">
        <v>295.83999999999997</v>
      </c>
      <c r="M1232" s="8">
        <v>2</v>
      </c>
      <c r="N1232" s="8">
        <v>89</v>
      </c>
      <c r="O1232" s="8">
        <v>393</v>
      </c>
      <c r="P1232" s="9">
        <v>1518.17</v>
      </c>
      <c r="Q1232" s="10">
        <f t="shared" si="39"/>
        <v>1</v>
      </c>
      <c r="R1232" s="8">
        <v>0</v>
      </c>
      <c r="S1232" s="9">
        <v>288.86</v>
      </c>
      <c r="T1232" s="8">
        <v>2</v>
      </c>
    </row>
    <row r="1233" spans="1:20" x14ac:dyDescent="0.35">
      <c r="A1233" t="s">
        <v>2784</v>
      </c>
      <c r="B1233" t="s">
        <v>2785</v>
      </c>
      <c r="C1233" t="s">
        <v>18</v>
      </c>
      <c r="D1233" t="s">
        <v>7921</v>
      </c>
      <c r="E1233" s="8">
        <v>114</v>
      </c>
      <c r="F1233" s="9">
        <v>323.55</v>
      </c>
      <c r="G1233" s="8">
        <v>43</v>
      </c>
      <c r="H1233" s="8">
        <v>230</v>
      </c>
      <c r="I1233" s="9">
        <v>323.55</v>
      </c>
      <c r="J1233" s="10">
        <f t="shared" si="38"/>
        <v>1</v>
      </c>
      <c r="K1233" s="8">
        <v>0</v>
      </c>
      <c r="L1233" s="9">
        <v>253.84</v>
      </c>
      <c r="M1233" s="8">
        <v>0</v>
      </c>
      <c r="N1233" s="8">
        <v>52</v>
      </c>
      <c r="O1233" s="8">
        <v>230</v>
      </c>
      <c r="P1233" s="9">
        <v>323.55</v>
      </c>
      <c r="Q1233" s="10">
        <f t="shared" si="39"/>
        <v>1</v>
      </c>
      <c r="R1233" s="8">
        <v>0</v>
      </c>
      <c r="S1233" s="9">
        <v>269.16000000000003</v>
      </c>
      <c r="T1233" s="8">
        <v>0</v>
      </c>
    </row>
    <row r="1234" spans="1:20" x14ac:dyDescent="0.35">
      <c r="A1234" t="s">
        <v>2792</v>
      </c>
      <c r="B1234" t="s">
        <v>2793</v>
      </c>
      <c r="C1234" t="s">
        <v>18</v>
      </c>
      <c r="D1234" t="s">
        <v>7920</v>
      </c>
      <c r="E1234" s="8">
        <v>554</v>
      </c>
      <c r="F1234" s="9">
        <v>660.1</v>
      </c>
      <c r="G1234" s="8">
        <v>89</v>
      </c>
      <c r="H1234" s="8">
        <v>547</v>
      </c>
      <c r="I1234" s="9">
        <v>660.1</v>
      </c>
      <c r="J1234" s="10">
        <f t="shared" si="38"/>
        <v>1</v>
      </c>
      <c r="K1234" s="8">
        <v>0</v>
      </c>
      <c r="L1234" s="9">
        <v>229.83</v>
      </c>
      <c r="M1234" s="8">
        <v>1</v>
      </c>
      <c r="N1234" s="8">
        <v>124</v>
      </c>
      <c r="O1234" s="8">
        <v>547</v>
      </c>
      <c r="P1234" s="9">
        <v>660.1</v>
      </c>
      <c r="Q1234" s="10">
        <f t="shared" si="39"/>
        <v>1</v>
      </c>
      <c r="R1234" s="8">
        <v>0</v>
      </c>
      <c r="S1234" s="9">
        <v>254.85</v>
      </c>
      <c r="T1234" s="8">
        <v>1</v>
      </c>
    </row>
    <row r="1235" spans="1:20" x14ac:dyDescent="0.35">
      <c r="A1235" t="s">
        <v>2794</v>
      </c>
      <c r="B1235" t="s">
        <v>2795</v>
      </c>
      <c r="C1235" t="s">
        <v>18</v>
      </c>
      <c r="D1235" t="s">
        <v>7922</v>
      </c>
      <c r="E1235" s="8">
        <v>136</v>
      </c>
      <c r="F1235" s="9">
        <v>474.71</v>
      </c>
      <c r="G1235" s="8">
        <v>52</v>
      </c>
      <c r="H1235" s="8">
        <v>187</v>
      </c>
      <c r="I1235" s="9">
        <v>474.71</v>
      </c>
      <c r="J1235" s="10">
        <f t="shared" si="38"/>
        <v>1</v>
      </c>
      <c r="K1235" s="8">
        <v>0</v>
      </c>
      <c r="L1235" s="9">
        <v>371.87</v>
      </c>
      <c r="M1235" s="8">
        <v>0</v>
      </c>
      <c r="N1235" s="8">
        <v>42</v>
      </c>
      <c r="O1235" s="8">
        <v>187</v>
      </c>
      <c r="P1235" s="9">
        <v>474.71</v>
      </c>
      <c r="Q1235" s="10">
        <f t="shared" si="39"/>
        <v>1</v>
      </c>
      <c r="R1235" s="8">
        <v>0</v>
      </c>
      <c r="S1235" s="9">
        <v>350.93</v>
      </c>
      <c r="T1235" s="8">
        <v>0</v>
      </c>
    </row>
    <row r="1236" spans="1:20" x14ac:dyDescent="0.35">
      <c r="A1236" t="s">
        <v>2796</v>
      </c>
      <c r="B1236" t="s">
        <v>2797</v>
      </c>
      <c r="C1236" t="s">
        <v>18</v>
      </c>
      <c r="D1236" t="s">
        <v>7922</v>
      </c>
      <c r="E1236" s="8">
        <v>1127</v>
      </c>
      <c r="F1236" s="9">
        <v>1384.05</v>
      </c>
      <c r="G1236" s="8">
        <v>139</v>
      </c>
      <c r="H1236" s="8">
        <v>530</v>
      </c>
      <c r="I1236" s="9">
        <v>1384.05</v>
      </c>
      <c r="J1236" s="10">
        <f t="shared" si="38"/>
        <v>1</v>
      </c>
      <c r="K1236" s="8">
        <v>0</v>
      </c>
      <c r="L1236" s="9">
        <v>307.94</v>
      </c>
      <c r="M1236" s="8">
        <v>2</v>
      </c>
      <c r="N1236" s="8">
        <v>120</v>
      </c>
      <c r="O1236" s="8">
        <v>530</v>
      </c>
      <c r="P1236" s="9">
        <v>1384.05</v>
      </c>
      <c r="Q1236" s="10">
        <f t="shared" si="39"/>
        <v>1</v>
      </c>
      <c r="R1236" s="8">
        <v>0</v>
      </c>
      <c r="S1236" s="9">
        <v>293.94</v>
      </c>
      <c r="T1236" s="8">
        <v>2</v>
      </c>
    </row>
    <row r="1237" spans="1:20" x14ac:dyDescent="0.35">
      <c r="A1237" t="s">
        <v>2798</v>
      </c>
      <c r="B1237" t="s">
        <v>2799</v>
      </c>
      <c r="C1237" t="s">
        <v>18</v>
      </c>
      <c r="D1237" t="s">
        <v>7922</v>
      </c>
      <c r="E1237" s="8">
        <v>157</v>
      </c>
      <c r="F1237" s="9">
        <v>650.02</v>
      </c>
      <c r="G1237" s="8">
        <v>59</v>
      </c>
      <c r="H1237" s="8">
        <v>157</v>
      </c>
      <c r="I1237" s="9">
        <v>650.02</v>
      </c>
      <c r="J1237" s="10">
        <f t="shared" si="38"/>
        <v>1</v>
      </c>
      <c r="K1237" s="8">
        <v>0</v>
      </c>
      <c r="L1237" s="9">
        <v>285.99</v>
      </c>
      <c r="M1237" s="8">
        <v>1</v>
      </c>
      <c r="N1237" s="8">
        <v>36</v>
      </c>
      <c r="O1237" s="8">
        <v>157</v>
      </c>
      <c r="P1237" s="9">
        <v>650.02</v>
      </c>
      <c r="Q1237" s="10">
        <f t="shared" si="39"/>
        <v>1</v>
      </c>
      <c r="R1237" s="8">
        <v>0</v>
      </c>
      <c r="S1237" s="9">
        <v>228.85</v>
      </c>
      <c r="T1237" s="8">
        <v>1</v>
      </c>
    </row>
    <row r="1238" spans="1:20" x14ac:dyDescent="0.35">
      <c r="A1238" t="s">
        <v>2802</v>
      </c>
      <c r="B1238" t="s">
        <v>2803</v>
      </c>
      <c r="C1238" t="s">
        <v>18</v>
      </c>
      <c r="D1238" t="s">
        <v>7922</v>
      </c>
      <c r="E1238" s="8">
        <v>165</v>
      </c>
      <c r="F1238" s="9">
        <v>628.37</v>
      </c>
      <c r="G1238" s="8">
        <v>60</v>
      </c>
      <c r="H1238" s="8">
        <v>171</v>
      </c>
      <c r="I1238" s="9">
        <v>628.37</v>
      </c>
      <c r="J1238" s="10">
        <f t="shared" si="38"/>
        <v>1</v>
      </c>
      <c r="K1238" s="8">
        <v>0</v>
      </c>
      <c r="L1238" s="9">
        <v>262.44</v>
      </c>
      <c r="M1238" s="8">
        <v>1</v>
      </c>
      <c r="N1238" s="8">
        <v>39</v>
      </c>
      <c r="O1238" s="8">
        <v>171</v>
      </c>
      <c r="P1238" s="9">
        <v>628.37</v>
      </c>
      <c r="Q1238" s="10">
        <f t="shared" si="39"/>
        <v>1</v>
      </c>
      <c r="R1238" s="8">
        <v>0</v>
      </c>
      <c r="S1238" s="9">
        <v>214.45</v>
      </c>
      <c r="T1238" s="8">
        <v>1</v>
      </c>
    </row>
    <row r="1239" spans="1:20" x14ac:dyDescent="0.35">
      <c r="A1239" t="s">
        <v>2804</v>
      </c>
      <c r="B1239" t="s">
        <v>2805</v>
      </c>
      <c r="C1239" t="s">
        <v>18</v>
      </c>
      <c r="D1239" t="s">
        <v>7920</v>
      </c>
      <c r="E1239" s="8">
        <v>3548</v>
      </c>
      <c r="F1239" s="9">
        <v>1529.09</v>
      </c>
      <c r="G1239" s="8">
        <v>239</v>
      </c>
      <c r="H1239" s="8">
        <v>1506</v>
      </c>
      <c r="I1239" s="9">
        <v>1529.09</v>
      </c>
      <c r="J1239" s="10">
        <f t="shared" si="38"/>
        <v>1</v>
      </c>
      <c r="K1239" s="8">
        <v>0</v>
      </c>
      <c r="L1239" s="9">
        <v>245.72</v>
      </c>
      <c r="M1239" s="8">
        <v>2</v>
      </c>
      <c r="N1239" s="8">
        <v>339</v>
      </c>
      <c r="O1239" s="8">
        <v>1506</v>
      </c>
      <c r="P1239" s="9">
        <v>1529.09</v>
      </c>
      <c r="Q1239" s="10">
        <f t="shared" si="39"/>
        <v>1</v>
      </c>
      <c r="R1239" s="8">
        <v>0</v>
      </c>
      <c r="S1239" s="9">
        <v>271.58</v>
      </c>
      <c r="T1239" s="8">
        <v>2</v>
      </c>
    </row>
    <row r="1240" spans="1:20" x14ac:dyDescent="0.35">
      <c r="A1240" t="s">
        <v>2808</v>
      </c>
      <c r="B1240" t="s">
        <v>2809</v>
      </c>
      <c r="C1240" t="s">
        <v>18</v>
      </c>
      <c r="D1240" t="s">
        <v>7921</v>
      </c>
      <c r="E1240" s="8">
        <v>30</v>
      </c>
      <c r="F1240" s="9">
        <v>122.3</v>
      </c>
      <c r="G1240" s="8">
        <v>28</v>
      </c>
      <c r="H1240" s="8">
        <v>159</v>
      </c>
      <c r="I1240" s="9">
        <v>122.3</v>
      </c>
      <c r="J1240" s="10">
        <f t="shared" si="38"/>
        <v>1</v>
      </c>
      <c r="K1240" s="8">
        <v>0</v>
      </c>
      <c r="L1240" s="9">
        <v>357.16</v>
      </c>
      <c r="M1240" s="8">
        <v>0</v>
      </c>
      <c r="N1240" s="8">
        <v>36</v>
      </c>
      <c r="O1240" s="8">
        <v>159</v>
      </c>
      <c r="P1240" s="9">
        <v>122.3</v>
      </c>
      <c r="Q1240" s="10">
        <f t="shared" si="39"/>
        <v>1</v>
      </c>
      <c r="R1240" s="8">
        <v>0</v>
      </c>
      <c r="S1240" s="9">
        <v>376.73</v>
      </c>
      <c r="T1240" s="8">
        <v>0</v>
      </c>
    </row>
    <row r="1241" spans="1:20" x14ac:dyDescent="0.35">
      <c r="A1241" t="s">
        <v>2810</v>
      </c>
      <c r="B1241" t="s">
        <v>2811</v>
      </c>
      <c r="C1241" t="s">
        <v>18</v>
      </c>
      <c r="D1241" t="s">
        <v>7922</v>
      </c>
      <c r="E1241" s="8">
        <v>81</v>
      </c>
      <c r="F1241" s="9">
        <v>195.24</v>
      </c>
      <c r="G1241" s="8">
        <v>160</v>
      </c>
      <c r="H1241" s="8">
        <v>269</v>
      </c>
      <c r="I1241" s="9">
        <v>195.24</v>
      </c>
      <c r="J1241" s="10">
        <f t="shared" si="38"/>
        <v>1</v>
      </c>
      <c r="K1241" s="8">
        <v>0</v>
      </c>
      <c r="L1241" s="9">
        <v>502.08</v>
      </c>
      <c r="M1241" s="8">
        <v>0</v>
      </c>
      <c r="N1241" s="8">
        <v>61</v>
      </c>
      <c r="O1241" s="8">
        <v>269</v>
      </c>
      <c r="P1241" s="9">
        <v>195.24</v>
      </c>
      <c r="Q1241" s="10">
        <f t="shared" si="39"/>
        <v>1</v>
      </c>
      <c r="R1241" s="8">
        <v>0</v>
      </c>
      <c r="S1241" s="9">
        <v>360.35</v>
      </c>
      <c r="T1241" s="8">
        <v>0</v>
      </c>
    </row>
    <row r="1242" spans="1:20" x14ac:dyDescent="0.35">
      <c r="A1242" t="s">
        <v>2812</v>
      </c>
      <c r="B1242" t="s">
        <v>2813</v>
      </c>
      <c r="C1242" t="s">
        <v>18</v>
      </c>
      <c r="D1242" t="s">
        <v>7921</v>
      </c>
      <c r="E1242" s="8">
        <v>10</v>
      </c>
      <c r="F1242" s="9">
        <v>23.54</v>
      </c>
      <c r="G1242" s="8">
        <v>54</v>
      </c>
      <c r="H1242" s="8">
        <v>275</v>
      </c>
      <c r="I1242" s="9">
        <v>23.54</v>
      </c>
      <c r="J1242" s="10">
        <f t="shared" si="38"/>
        <v>1</v>
      </c>
      <c r="K1242" s="8">
        <v>0</v>
      </c>
      <c r="L1242" s="9">
        <v>421.31</v>
      </c>
      <c r="M1242" s="8">
        <v>0</v>
      </c>
      <c r="N1242" s="8">
        <v>62</v>
      </c>
      <c r="O1242" s="8">
        <v>275</v>
      </c>
      <c r="P1242" s="9">
        <v>23.54</v>
      </c>
      <c r="Q1242" s="10">
        <f t="shared" si="39"/>
        <v>1</v>
      </c>
      <c r="R1242" s="8">
        <v>0</v>
      </c>
      <c r="S1242" s="9">
        <v>434.02</v>
      </c>
      <c r="T1242" s="8">
        <v>0</v>
      </c>
    </row>
    <row r="1243" spans="1:20" x14ac:dyDescent="0.35">
      <c r="A1243" t="s">
        <v>2814</v>
      </c>
      <c r="B1243" t="s">
        <v>2815</v>
      </c>
      <c r="C1243" t="s">
        <v>18</v>
      </c>
      <c r="D1243" t="s">
        <v>7921</v>
      </c>
      <c r="E1243" s="8">
        <v>497</v>
      </c>
      <c r="F1243" s="9">
        <v>697.17</v>
      </c>
      <c r="G1243" s="8">
        <v>77</v>
      </c>
      <c r="H1243" s="8">
        <v>461</v>
      </c>
      <c r="I1243" s="9">
        <v>697.17</v>
      </c>
      <c r="J1243" s="10">
        <f t="shared" si="38"/>
        <v>1</v>
      </c>
      <c r="K1243" s="8">
        <v>0</v>
      </c>
      <c r="L1243" s="9">
        <v>250.04</v>
      </c>
      <c r="M1243" s="8">
        <v>1</v>
      </c>
      <c r="N1243" s="8">
        <v>104</v>
      </c>
      <c r="O1243" s="8">
        <v>461</v>
      </c>
      <c r="P1243" s="9">
        <v>697.17</v>
      </c>
      <c r="Q1243" s="10">
        <f t="shared" si="39"/>
        <v>1</v>
      </c>
      <c r="R1243" s="8">
        <v>0</v>
      </c>
      <c r="S1243" s="9">
        <v>271.92</v>
      </c>
      <c r="T1243" s="8">
        <v>1</v>
      </c>
    </row>
    <row r="1244" spans="1:20" x14ac:dyDescent="0.35">
      <c r="A1244" t="s">
        <v>2818</v>
      </c>
      <c r="B1244" t="s">
        <v>2819</v>
      </c>
      <c r="C1244" t="s">
        <v>18</v>
      </c>
      <c r="D1244" t="s">
        <v>7921</v>
      </c>
      <c r="E1244" s="8">
        <v>126</v>
      </c>
      <c r="F1244" s="9">
        <v>407.15</v>
      </c>
      <c r="G1244" s="8">
        <v>41</v>
      </c>
      <c r="H1244" s="8">
        <v>201</v>
      </c>
      <c r="I1244" s="9">
        <v>407.15</v>
      </c>
      <c r="J1244" s="10">
        <f t="shared" si="38"/>
        <v>1</v>
      </c>
      <c r="K1244" s="8">
        <v>0</v>
      </c>
      <c r="L1244" s="9">
        <v>335.41</v>
      </c>
      <c r="M1244" s="8">
        <v>0</v>
      </c>
      <c r="N1244" s="8">
        <v>45</v>
      </c>
      <c r="O1244" s="8">
        <v>201</v>
      </c>
      <c r="P1244" s="9">
        <v>407.15</v>
      </c>
      <c r="Q1244" s="10">
        <f t="shared" si="39"/>
        <v>1</v>
      </c>
      <c r="R1244" s="8">
        <v>0</v>
      </c>
      <c r="S1244" s="9">
        <v>343.17</v>
      </c>
      <c r="T1244" s="8">
        <v>0</v>
      </c>
    </row>
    <row r="1245" spans="1:20" x14ac:dyDescent="0.35">
      <c r="A1245" t="s">
        <v>2820</v>
      </c>
      <c r="B1245" t="s">
        <v>2821</v>
      </c>
      <c r="C1245" t="s">
        <v>18</v>
      </c>
      <c r="D1245" t="s">
        <v>7921</v>
      </c>
      <c r="E1245" s="8">
        <v>2190</v>
      </c>
      <c r="F1245" s="9">
        <v>948.43</v>
      </c>
      <c r="G1245" s="8">
        <v>302</v>
      </c>
      <c r="H1245" s="8">
        <v>1493</v>
      </c>
      <c r="I1245" s="9">
        <v>844.93</v>
      </c>
      <c r="J1245" s="10">
        <f t="shared" si="38"/>
        <v>0.8908722836688</v>
      </c>
      <c r="K1245" s="8">
        <v>1</v>
      </c>
      <c r="L1245" s="9">
        <v>366.43</v>
      </c>
      <c r="M1245" s="8">
        <v>1</v>
      </c>
      <c r="N1245" s="8">
        <v>334</v>
      </c>
      <c r="O1245" s="8">
        <v>1493</v>
      </c>
      <c r="P1245" s="9">
        <v>858.79</v>
      </c>
      <c r="Q1245" s="10">
        <f t="shared" si="39"/>
        <v>0.90548590829054332</v>
      </c>
      <c r="R1245" s="8">
        <v>1</v>
      </c>
      <c r="S1245" s="9">
        <v>374.23</v>
      </c>
      <c r="T1245" s="8">
        <v>1</v>
      </c>
    </row>
    <row r="1246" spans="1:20" x14ac:dyDescent="0.35">
      <c r="A1246" t="s">
        <v>2822</v>
      </c>
      <c r="B1246" t="s">
        <v>2823</v>
      </c>
      <c r="C1246" t="s">
        <v>18</v>
      </c>
      <c r="D1246" t="s">
        <v>7921</v>
      </c>
      <c r="E1246" s="8">
        <v>194</v>
      </c>
      <c r="F1246" s="9">
        <v>85.2</v>
      </c>
      <c r="G1246" s="8">
        <v>310</v>
      </c>
      <c r="H1246" s="8">
        <v>1471</v>
      </c>
      <c r="I1246" s="9">
        <v>85.2</v>
      </c>
      <c r="J1246" s="10">
        <f t="shared" si="38"/>
        <v>1</v>
      </c>
      <c r="K1246" s="8">
        <v>0</v>
      </c>
      <c r="L1246" s="9">
        <v>427.05</v>
      </c>
      <c r="M1246" s="8">
        <v>0</v>
      </c>
      <c r="N1246" s="8">
        <v>329</v>
      </c>
      <c r="O1246" s="8">
        <v>1471</v>
      </c>
      <c r="P1246" s="9">
        <v>85.2</v>
      </c>
      <c r="Q1246" s="10">
        <f t="shared" si="39"/>
        <v>1</v>
      </c>
      <c r="R1246" s="8">
        <v>0</v>
      </c>
      <c r="S1246" s="9">
        <v>432.06</v>
      </c>
      <c r="T1246" s="8">
        <v>0</v>
      </c>
    </row>
    <row r="1247" spans="1:20" x14ac:dyDescent="0.35">
      <c r="A1247" t="s">
        <v>2826</v>
      </c>
      <c r="B1247" t="s">
        <v>2827</v>
      </c>
      <c r="C1247" t="s">
        <v>18</v>
      </c>
      <c r="D1247" t="s">
        <v>7921</v>
      </c>
      <c r="E1247" s="8">
        <v>3233</v>
      </c>
      <c r="F1247" s="9">
        <v>1444.01</v>
      </c>
      <c r="G1247" s="8">
        <v>319</v>
      </c>
      <c r="H1247" s="8">
        <v>1443</v>
      </c>
      <c r="I1247" s="9">
        <v>1417.21</v>
      </c>
      <c r="J1247" s="10">
        <f t="shared" si="38"/>
        <v>0.98144057174119292</v>
      </c>
      <c r="K1247" s="8">
        <v>1</v>
      </c>
      <c r="L1247" s="9">
        <v>274.97000000000003</v>
      </c>
      <c r="M1247" s="8">
        <v>2</v>
      </c>
      <c r="N1247" s="8">
        <v>322</v>
      </c>
      <c r="O1247" s="8">
        <v>1443</v>
      </c>
      <c r="P1247" s="9">
        <v>1418.55</v>
      </c>
      <c r="Q1247" s="10">
        <f t="shared" si="39"/>
        <v>0.98236854315413324</v>
      </c>
      <c r="R1247" s="8">
        <v>1</v>
      </c>
      <c r="S1247" s="9">
        <v>275.3</v>
      </c>
      <c r="T1247" s="8">
        <v>2</v>
      </c>
    </row>
    <row r="1248" spans="1:20" x14ac:dyDescent="0.35">
      <c r="A1248" t="s">
        <v>2828</v>
      </c>
      <c r="B1248" t="s">
        <v>2829</v>
      </c>
      <c r="C1248" t="s">
        <v>18</v>
      </c>
      <c r="D1248" t="s">
        <v>7922</v>
      </c>
      <c r="E1248" s="8">
        <v>33</v>
      </c>
      <c r="F1248" s="9">
        <v>42.22</v>
      </c>
      <c r="G1248" s="8">
        <v>167</v>
      </c>
      <c r="H1248" s="8">
        <v>504</v>
      </c>
      <c r="I1248" s="9">
        <v>42.22</v>
      </c>
      <c r="J1248" s="10">
        <f t="shared" si="38"/>
        <v>1</v>
      </c>
      <c r="K1248" s="8">
        <v>0</v>
      </c>
      <c r="L1248" s="9">
        <v>463.38</v>
      </c>
      <c r="M1248" s="8">
        <v>0</v>
      </c>
      <c r="N1248" s="8">
        <v>113</v>
      </c>
      <c r="O1248" s="8">
        <v>504</v>
      </c>
      <c r="P1248" s="9">
        <v>42.22</v>
      </c>
      <c r="Q1248" s="10">
        <f t="shared" si="39"/>
        <v>1</v>
      </c>
      <c r="R1248" s="8">
        <v>0</v>
      </c>
      <c r="S1248" s="9">
        <v>421.94</v>
      </c>
      <c r="T1248" s="8">
        <v>0</v>
      </c>
    </row>
    <row r="1249" spans="1:20" x14ac:dyDescent="0.35">
      <c r="A1249" t="s">
        <v>2830</v>
      </c>
      <c r="B1249" t="s">
        <v>2831</v>
      </c>
      <c r="C1249" t="s">
        <v>18</v>
      </c>
      <c r="D1249" t="s">
        <v>7921</v>
      </c>
      <c r="E1249" s="8">
        <v>282</v>
      </c>
      <c r="F1249" s="9">
        <v>1157.83</v>
      </c>
      <c r="G1249" s="8">
        <v>39</v>
      </c>
      <c r="H1249" s="8">
        <v>157</v>
      </c>
      <c r="I1249" s="9">
        <v>1157.83</v>
      </c>
      <c r="J1249" s="10">
        <f t="shared" si="38"/>
        <v>1</v>
      </c>
      <c r="K1249" s="8">
        <v>0</v>
      </c>
      <c r="L1249" s="9">
        <v>329.75</v>
      </c>
      <c r="M1249" s="8">
        <v>1</v>
      </c>
      <c r="N1249" s="8">
        <v>35</v>
      </c>
      <c r="O1249" s="8">
        <v>157</v>
      </c>
      <c r="P1249" s="9">
        <v>1157.83</v>
      </c>
      <c r="Q1249" s="10">
        <f t="shared" si="39"/>
        <v>1</v>
      </c>
      <c r="R1249" s="8">
        <v>0</v>
      </c>
      <c r="S1249" s="9">
        <v>322.35000000000002</v>
      </c>
      <c r="T1249" s="8">
        <v>1</v>
      </c>
    </row>
    <row r="1250" spans="1:20" x14ac:dyDescent="0.35">
      <c r="A1250" t="s">
        <v>2832</v>
      </c>
      <c r="B1250" t="s">
        <v>2833</v>
      </c>
      <c r="C1250" t="s">
        <v>18</v>
      </c>
      <c r="D1250" t="s">
        <v>7922</v>
      </c>
      <c r="E1250" s="8">
        <v>1062</v>
      </c>
      <c r="F1250" s="9">
        <v>2288.6799999999998</v>
      </c>
      <c r="G1250" s="8">
        <v>75</v>
      </c>
      <c r="H1250" s="8">
        <v>299</v>
      </c>
      <c r="I1250" s="9">
        <v>2137.83</v>
      </c>
      <c r="J1250" s="10">
        <f t="shared" si="38"/>
        <v>0.93408864498313438</v>
      </c>
      <c r="K1250" s="8">
        <v>1</v>
      </c>
      <c r="L1250" s="9">
        <v>220.49</v>
      </c>
      <c r="M1250" s="8">
        <v>3</v>
      </c>
      <c r="N1250" s="8">
        <v>67</v>
      </c>
      <c r="O1250" s="8">
        <v>299</v>
      </c>
      <c r="P1250" s="9">
        <v>2120.59</v>
      </c>
      <c r="Q1250" s="10">
        <f t="shared" si="39"/>
        <v>0.9265559186954927</v>
      </c>
      <c r="R1250" s="8">
        <v>1</v>
      </c>
      <c r="S1250" s="9">
        <v>210.58</v>
      </c>
      <c r="T1250" s="8">
        <v>3</v>
      </c>
    </row>
    <row r="1251" spans="1:20" x14ac:dyDescent="0.35">
      <c r="A1251" t="s">
        <v>2834</v>
      </c>
      <c r="B1251" t="s">
        <v>2835</v>
      </c>
      <c r="C1251" t="s">
        <v>18</v>
      </c>
      <c r="D1251" t="s">
        <v>7921</v>
      </c>
      <c r="E1251" s="8">
        <v>806</v>
      </c>
      <c r="F1251" s="9">
        <v>690.83</v>
      </c>
      <c r="G1251" s="8">
        <v>129</v>
      </c>
      <c r="H1251" s="8">
        <v>751</v>
      </c>
      <c r="I1251" s="9">
        <v>690.83</v>
      </c>
      <c r="J1251" s="10">
        <f t="shared" si="38"/>
        <v>1</v>
      </c>
      <c r="K1251" s="8">
        <v>0</v>
      </c>
      <c r="L1251" s="9">
        <v>269.69</v>
      </c>
      <c r="M1251" s="8">
        <v>1</v>
      </c>
      <c r="N1251" s="8">
        <v>167</v>
      </c>
      <c r="O1251" s="8">
        <v>751</v>
      </c>
      <c r="P1251" s="9">
        <v>690.83</v>
      </c>
      <c r="Q1251" s="10">
        <f t="shared" si="39"/>
        <v>1</v>
      </c>
      <c r="R1251" s="8">
        <v>0</v>
      </c>
      <c r="S1251" s="9">
        <v>289.75</v>
      </c>
      <c r="T1251" s="8">
        <v>1</v>
      </c>
    </row>
    <row r="1252" spans="1:20" x14ac:dyDescent="0.35">
      <c r="A1252" t="s">
        <v>2836</v>
      </c>
      <c r="B1252" t="s">
        <v>2837</v>
      </c>
      <c r="C1252" t="s">
        <v>18</v>
      </c>
      <c r="D1252" t="s">
        <v>7921</v>
      </c>
      <c r="E1252" s="8">
        <v>73</v>
      </c>
      <c r="F1252" s="9">
        <v>313.75</v>
      </c>
      <c r="G1252" s="8">
        <v>26</v>
      </c>
      <c r="H1252" s="8">
        <v>150</v>
      </c>
      <c r="I1252" s="9">
        <v>313.75</v>
      </c>
      <c r="J1252" s="10">
        <f t="shared" si="38"/>
        <v>1</v>
      </c>
      <c r="K1252" s="8">
        <v>0</v>
      </c>
      <c r="L1252" s="9">
        <v>395.58</v>
      </c>
      <c r="M1252" s="8">
        <v>0</v>
      </c>
      <c r="N1252" s="8">
        <v>34</v>
      </c>
      <c r="O1252" s="8">
        <v>150</v>
      </c>
      <c r="P1252" s="9">
        <v>313.75</v>
      </c>
      <c r="Q1252" s="10">
        <f t="shared" si="39"/>
        <v>1</v>
      </c>
      <c r="R1252" s="8">
        <v>0</v>
      </c>
      <c r="S1252" s="9">
        <v>416.21</v>
      </c>
      <c r="T1252" s="8">
        <v>0</v>
      </c>
    </row>
    <row r="1253" spans="1:20" x14ac:dyDescent="0.35">
      <c r="A1253" t="s">
        <v>2842</v>
      </c>
      <c r="B1253" t="s">
        <v>2843</v>
      </c>
      <c r="C1253" t="s">
        <v>18</v>
      </c>
      <c r="D1253" t="s">
        <v>7922</v>
      </c>
      <c r="E1253" s="8">
        <v>186</v>
      </c>
      <c r="F1253" s="9">
        <v>356.68</v>
      </c>
      <c r="G1253" s="8">
        <v>107</v>
      </c>
      <c r="H1253" s="8">
        <v>335</v>
      </c>
      <c r="I1253" s="9">
        <v>356.68</v>
      </c>
      <c r="J1253" s="10">
        <f t="shared" si="38"/>
        <v>1</v>
      </c>
      <c r="K1253" s="8">
        <v>0</v>
      </c>
      <c r="L1253" s="9">
        <v>333.26</v>
      </c>
      <c r="M1253" s="8">
        <v>0</v>
      </c>
      <c r="N1253" s="8">
        <v>75</v>
      </c>
      <c r="O1253" s="8">
        <v>335</v>
      </c>
      <c r="P1253" s="9">
        <v>356.68</v>
      </c>
      <c r="Q1253" s="10">
        <f t="shared" si="39"/>
        <v>1</v>
      </c>
      <c r="R1253" s="8">
        <v>0</v>
      </c>
      <c r="S1253" s="9">
        <v>295.29000000000002</v>
      </c>
      <c r="T1253" s="8">
        <v>0</v>
      </c>
    </row>
    <row r="1254" spans="1:20" x14ac:dyDescent="0.35">
      <c r="A1254" t="s">
        <v>2844</v>
      </c>
      <c r="B1254" t="s">
        <v>2845</v>
      </c>
      <c r="C1254" t="s">
        <v>18</v>
      </c>
      <c r="D1254" t="s">
        <v>7921</v>
      </c>
      <c r="E1254" s="8">
        <v>734</v>
      </c>
      <c r="F1254" s="9">
        <v>648.73</v>
      </c>
      <c r="G1254" s="8">
        <v>150</v>
      </c>
      <c r="H1254" s="8">
        <v>726</v>
      </c>
      <c r="I1254" s="9">
        <v>648.73</v>
      </c>
      <c r="J1254" s="10">
        <f t="shared" si="38"/>
        <v>1</v>
      </c>
      <c r="K1254" s="8">
        <v>0</v>
      </c>
      <c r="L1254" s="9">
        <v>268.89</v>
      </c>
      <c r="M1254" s="8">
        <v>1</v>
      </c>
      <c r="N1254" s="8">
        <v>161</v>
      </c>
      <c r="O1254" s="8">
        <v>726</v>
      </c>
      <c r="P1254" s="9">
        <v>648.73</v>
      </c>
      <c r="Q1254" s="10">
        <f t="shared" si="39"/>
        <v>1</v>
      </c>
      <c r="R1254" s="8">
        <v>0</v>
      </c>
      <c r="S1254" s="9">
        <v>275.26</v>
      </c>
      <c r="T1254" s="8">
        <v>1</v>
      </c>
    </row>
    <row r="1255" spans="1:20" x14ac:dyDescent="0.35">
      <c r="A1255" t="s">
        <v>2846</v>
      </c>
      <c r="B1255" t="s">
        <v>2847</v>
      </c>
      <c r="C1255" t="s">
        <v>18</v>
      </c>
      <c r="D1255" t="s">
        <v>7921</v>
      </c>
      <c r="E1255" s="8">
        <v>202</v>
      </c>
      <c r="F1255" s="9">
        <v>857.8</v>
      </c>
      <c r="G1255" s="8">
        <v>26</v>
      </c>
      <c r="H1255" s="8">
        <v>151</v>
      </c>
      <c r="I1255" s="9">
        <v>857.8</v>
      </c>
      <c r="J1255" s="10">
        <f t="shared" si="38"/>
        <v>1</v>
      </c>
      <c r="K1255" s="8">
        <v>0</v>
      </c>
      <c r="L1255" s="9">
        <v>248.74</v>
      </c>
      <c r="M1255" s="8">
        <v>1</v>
      </c>
      <c r="N1255" s="8">
        <v>34</v>
      </c>
      <c r="O1255" s="8">
        <v>151</v>
      </c>
      <c r="P1255" s="9">
        <v>857.8</v>
      </c>
      <c r="Q1255" s="10">
        <f t="shared" si="39"/>
        <v>1</v>
      </c>
      <c r="R1255" s="8">
        <v>0</v>
      </c>
      <c r="S1255" s="9">
        <v>269.13</v>
      </c>
      <c r="T1255" s="8">
        <v>1</v>
      </c>
    </row>
    <row r="1256" spans="1:20" x14ac:dyDescent="0.35">
      <c r="A1256" t="s">
        <v>2848</v>
      </c>
      <c r="B1256" t="s">
        <v>2849</v>
      </c>
      <c r="C1256" t="s">
        <v>18</v>
      </c>
      <c r="D1256" t="s">
        <v>7921</v>
      </c>
      <c r="E1256" s="8">
        <v>2380</v>
      </c>
      <c r="F1256" s="9">
        <v>999.26</v>
      </c>
      <c r="G1256" s="8">
        <v>306</v>
      </c>
      <c r="H1256" s="8">
        <v>1525</v>
      </c>
      <c r="I1256" s="9">
        <v>999.26</v>
      </c>
      <c r="J1256" s="10">
        <f t="shared" si="38"/>
        <v>1</v>
      </c>
      <c r="K1256" s="8">
        <v>0</v>
      </c>
      <c r="L1256" s="9">
        <v>220.5</v>
      </c>
      <c r="M1256" s="8">
        <v>1</v>
      </c>
      <c r="N1256" s="8">
        <v>338</v>
      </c>
      <c r="O1256" s="8">
        <v>1525</v>
      </c>
      <c r="P1256" s="9">
        <v>999.26</v>
      </c>
      <c r="Q1256" s="10">
        <f t="shared" si="39"/>
        <v>1</v>
      </c>
      <c r="R1256" s="8">
        <v>0</v>
      </c>
      <c r="S1256" s="9">
        <v>228.82</v>
      </c>
      <c r="T1256" s="8">
        <v>1</v>
      </c>
    </row>
    <row r="1257" spans="1:20" x14ac:dyDescent="0.35">
      <c r="A1257" t="s">
        <v>2850</v>
      </c>
      <c r="B1257" t="s">
        <v>2851</v>
      </c>
      <c r="C1257" t="s">
        <v>18</v>
      </c>
      <c r="D1257" t="s">
        <v>7921</v>
      </c>
      <c r="E1257" s="8">
        <v>4797</v>
      </c>
      <c r="F1257" s="9">
        <v>3287.59</v>
      </c>
      <c r="G1257" s="8">
        <v>200</v>
      </c>
      <c r="H1257" s="8">
        <v>934</v>
      </c>
      <c r="I1257" s="9">
        <v>2949.72</v>
      </c>
      <c r="J1257" s="10">
        <f t="shared" si="38"/>
        <v>0.8972286690250304</v>
      </c>
      <c r="K1257" s="8">
        <v>4</v>
      </c>
      <c r="L1257" s="9">
        <v>240.79</v>
      </c>
      <c r="M1257" s="8">
        <v>4</v>
      </c>
      <c r="N1257" s="8">
        <v>207</v>
      </c>
      <c r="O1257" s="8">
        <v>934</v>
      </c>
      <c r="P1257" s="9">
        <v>3151.21</v>
      </c>
      <c r="Q1257" s="10">
        <f t="shared" si="39"/>
        <v>0.95851672501741392</v>
      </c>
      <c r="R1257" s="8">
        <v>2</v>
      </c>
      <c r="S1257" s="9">
        <v>243.38</v>
      </c>
      <c r="T1257" s="8">
        <v>4</v>
      </c>
    </row>
    <row r="1258" spans="1:20" x14ac:dyDescent="0.35">
      <c r="A1258" t="s">
        <v>2852</v>
      </c>
      <c r="B1258" t="s">
        <v>2853</v>
      </c>
      <c r="C1258" t="s">
        <v>18</v>
      </c>
      <c r="D1258" t="s">
        <v>7921</v>
      </c>
      <c r="E1258" s="8">
        <v>1273</v>
      </c>
      <c r="F1258" s="9">
        <v>3553.96</v>
      </c>
      <c r="G1258" s="8">
        <v>42</v>
      </c>
      <c r="H1258" s="8">
        <v>230</v>
      </c>
      <c r="I1258" s="9">
        <v>1434.98</v>
      </c>
      <c r="J1258" s="10">
        <f t="shared" si="38"/>
        <v>0.40376931648077075</v>
      </c>
      <c r="K1258" s="8">
        <v>3</v>
      </c>
      <c r="L1258" s="9">
        <v>195.88</v>
      </c>
      <c r="M1258" s="8">
        <v>2</v>
      </c>
      <c r="N1258" s="8">
        <v>51</v>
      </c>
      <c r="O1258" s="8">
        <v>230</v>
      </c>
      <c r="P1258" s="9">
        <v>1460.11</v>
      </c>
      <c r="Q1258" s="10">
        <f t="shared" si="39"/>
        <v>0.41084030208556088</v>
      </c>
      <c r="R1258" s="8">
        <v>3</v>
      </c>
      <c r="S1258" s="9">
        <v>205.93</v>
      </c>
      <c r="T1258" s="8">
        <v>2</v>
      </c>
    </row>
    <row r="1259" spans="1:20" x14ac:dyDescent="0.35">
      <c r="A1259" t="s">
        <v>2856</v>
      </c>
      <c r="B1259" t="s">
        <v>2857</v>
      </c>
      <c r="C1259" t="s">
        <v>18</v>
      </c>
      <c r="D1259" t="s">
        <v>7920</v>
      </c>
      <c r="E1259" s="8">
        <v>514</v>
      </c>
      <c r="F1259" s="9">
        <v>707.03</v>
      </c>
      <c r="G1259" s="8">
        <v>69</v>
      </c>
      <c r="H1259" s="8">
        <v>464</v>
      </c>
      <c r="I1259" s="9">
        <v>686.4</v>
      </c>
      <c r="J1259" s="10">
        <f t="shared" si="38"/>
        <v>0.97082160587245236</v>
      </c>
      <c r="K1259" s="8">
        <v>1</v>
      </c>
      <c r="L1259" s="9">
        <v>278.08999999999997</v>
      </c>
      <c r="M1259" s="8">
        <v>1</v>
      </c>
      <c r="N1259" s="8">
        <v>103</v>
      </c>
      <c r="O1259" s="8">
        <v>464</v>
      </c>
      <c r="P1259" s="9">
        <v>707.03</v>
      </c>
      <c r="Q1259" s="10">
        <f t="shared" si="39"/>
        <v>1</v>
      </c>
      <c r="R1259" s="8">
        <v>0</v>
      </c>
      <c r="S1259" s="9">
        <v>305.89</v>
      </c>
      <c r="T1259" s="8">
        <v>1</v>
      </c>
    </row>
    <row r="1260" spans="1:20" x14ac:dyDescent="0.35">
      <c r="A1260" t="s">
        <v>2858</v>
      </c>
      <c r="B1260" t="s">
        <v>2859</v>
      </c>
      <c r="C1260" t="s">
        <v>18</v>
      </c>
      <c r="D1260" t="s">
        <v>7921</v>
      </c>
      <c r="E1260" s="8">
        <v>1809</v>
      </c>
      <c r="F1260" s="9">
        <v>1623.86</v>
      </c>
      <c r="G1260" s="8">
        <v>164</v>
      </c>
      <c r="H1260" s="8">
        <v>710</v>
      </c>
      <c r="I1260" s="9">
        <v>1608.6</v>
      </c>
      <c r="J1260" s="10">
        <f t="shared" si="38"/>
        <v>0.99060263815846195</v>
      </c>
      <c r="K1260" s="8">
        <v>2</v>
      </c>
      <c r="L1260" s="9">
        <v>278.92</v>
      </c>
      <c r="M1260" s="8">
        <v>2</v>
      </c>
      <c r="N1260" s="8">
        <v>157</v>
      </c>
      <c r="O1260" s="8">
        <v>710</v>
      </c>
      <c r="P1260" s="9">
        <v>1602.31</v>
      </c>
      <c r="Q1260" s="10">
        <f t="shared" si="39"/>
        <v>0.98672915152784113</v>
      </c>
      <c r="R1260" s="8">
        <v>2</v>
      </c>
      <c r="S1260" s="9">
        <v>275.86</v>
      </c>
      <c r="T1260" s="8">
        <v>2</v>
      </c>
    </row>
    <row r="1261" spans="1:20" x14ac:dyDescent="0.35">
      <c r="A1261" t="s">
        <v>2860</v>
      </c>
      <c r="B1261" t="s">
        <v>2861</v>
      </c>
      <c r="C1261" t="s">
        <v>18</v>
      </c>
      <c r="D1261" t="s">
        <v>7922</v>
      </c>
      <c r="E1261" s="8">
        <v>65</v>
      </c>
      <c r="F1261" s="9">
        <v>14.55</v>
      </c>
      <c r="G1261" s="8">
        <v>1607</v>
      </c>
      <c r="H1261" s="8">
        <v>2846</v>
      </c>
      <c r="I1261" s="9">
        <v>14.55</v>
      </c>
      <c r="J1261" s="10">
        <f t="shared" si="38"/>
        <v>1</v>
      </c>
      <c r="K1261" s="8">
        <v>0</v>
      </c>
      <c r="L1261" s="9">
        <v>566.87</v>
      </c>
      <c r="M1261" s="8">
        <v>0</v>
      </c>
      <c r="N1261" s="8">
        <v>628</v>
      </c>
      <c r="O1261" s="8">
        <v>2846</v>
      </c>
      <c r="P1261" s="9">
        <v>14.55</v>
      </c>
      <c r="Q1261" s="10">
        <f t="shared" si="39"/>
        <v>1</v>
      </c>
      <c r="R1261" s="8">
        <v>0</v>
      </c>
      <c r="S1261" s="9">
        <v>435.39</v>
      </c>
      <c r="T1261" s="8">
        <v>0</v>
      </c>
    </row>
    <row r="1262" spans="1:20" x14ac:dyDescent="0.35">
      <c r="A1262" t="s">
        <v>2862</v>
      </c>
      <c r="B1262" t="s">
        <v>2863</v>
      </c>
      <c r="C1262" t="s">
        <v>18</v>
      </c>
      <c r="D1262" t="s">
        <v>7920</v>
      </c>
      <c r="E1262" s="8">
        <v>149</v>
      </c>
      <c r="F1262" s="9">
        <v>541.07000000000005</v>
      </c>
      <c r="G1262" s="8">
        <v>25</v>
      </c>
      <c r="H1262" s="8">
        <v>176</v>
      </c>
      <c r="I1262" s="9">
        <v>541.07000000000005</v>
      </c>
      <c r="J1262" s="10">
        <f t="shared" si="38"/>
        <v>1</v>
      </c>
      <c r="K1262" s="8">
        <v>0</v>
      </c>
      <c r="L1262" s="9">
        <v>245.44</v>
      </c>
      <c r="M1262" s="8">
        <v>0</v>
      </c>
      <c r="N1262" s="8">
        <v>39</v>
      </c>
      <c r="O1262" s="8">
        <v>176</v>
      </c>
      <c r="P1262" s="9">
        <v>541.07000000000005</v>
      </c>
      <c r="Q1262" s="10">
        <f t="shared" si="39"/>
        <v>1</v>
      </c>
      <c r="R1262" s="8">
        <v>0</v>
      </c>
      <c r="S1262" s="9">
        <v>275.94</v>
      </c>
      <c r="T1262" s="8">
        <v>0</v>
      </c>
    </row>
    <row r="1263" spans="1:20" x14ac:dyDescent="0.35">
      <c r="A1263" t="s">
        <v>2864</v>
      </c>
      <c r="B1263" t="s">
        <v>2865</v>
      </c>
      <c r="C1263" t="s">
        <v>18</v>
      </c>
      <c r="D1263" t="s">
        <v>7921</v>
      </c>
      <c r="E1263" s="8">
        <v>475</v>
      </c>
      <c r="F1263" s="9">
        <v>589.5</v>
      </c>
      <c r="G1263" s="8">
        <v>93</v>
      </c>
      <c r="H1263" s="8">
        <v>513</v>
      </c>
      <c r="I1263" s="9">
        <v>589.5</v>
      </c>
      <c r="J1263" s="10">
        <f t="shared" si="38"/>
        <v>1</v>
      </c>
      <c r="K1263" s="8">
        <v>0</v>
      </c>
      <c r="L1263" s="9">
        <v>349.71</v>
      </c>
      <c r="M1263" s="8">
        <v>1</v>
      </c>
      <c r="N1263" s="8">
        <v>113</v>
      </c>
      <c r="O1263" s="8">
        <v>513</v>
      </c>
      <c r="P1263" s="9">
        <v>589.5</v>
      </c>
      <c r="Q1263" s="10">
        <f t="shared" si="39"/>
        <v>1</v>
      </c>
      <c r="R1263" s="8">
        <v>0</v>
      </c>
      <c r="S1263" s="9">
        <v>158.44</v>
      </c>
      <c r="T1263" s="8">
        <v>0</v>
      </c>
    </row>
    <row r="1264" spans="1:20" x14ac:dyDescent="0.35">
      <c r="A1264" t="s">
        <v>2868</v>
      </c>
      <c r="B1264" t="s">
        <v>2869</v>
      </c>
      <c r="C1264" t="s">
        <v>18</v>
      </c>
      <c r="D1264" t="s">
        <v>7920</v>
      </c>
      <c r="E1264" s="8">
        <v>205</v>
      </c>
      <c r="F1264" s="9">
        <v>607.07000000000005</v>
      </c>
      <c r="G1264" s="8">
        <v>34</v>
      </c>
      <c r="H1264" s="8">
        <v>215</v>
      </c>
      <c r="I1264" s="9">
        <v>607.07000000000005</v>
      </c>
      <c r="J1264" s="10">
        <f t="shared" si="38"/>
        <v>1</v>
      </c>
      <c r="K1264" s="8">
        <v>0</v>
      </c>
      <c r="L1264" s="9">
        <v>237.09</v>
      </c>
      <c r="M1264" s="8">
        <v>1</v>
      </c>
      <c r="N1264" s="8">
        <v>48</v>
      </c>
      <c r="O1264" s="8">
        <v>215</v>
      </c>
      <c r="P1264" s="9">
        <v>607.07000000000005</v>
      </c>
      <c r="Q1264" s="10">
        <f t="shared" si="39"/>
        <v>1</v>
      </c>
      <c r="R1264" s="8">
        <v>0</v>
      </c>
      <c r="S1264" s="9">
        <v>261.97000000000003</v>
      </c>
      <c r="T1264" s="8">
        <v>1</v>
      </c>
    </row>
    <row r="1265" spans="1:20" x14ac:dyDescent="0.35">
      <c r="A1265" t="s">
        <v>2870</v>
      </c>
      <c r="B1265" t="s">
        <v>2871</v>
      </c>
      <c r="C1265" t="s">
        <v>18</v>
      </c>
      <c r="D1265" t="s">
        <v>7920</v>
      </c>
      <c r="E1265" s="8">
        <v>1721</v>
      </c>
      <c r="F1265" s="9">
        <v>697.28</v>
      </c>
      <c r="G1265" s="8">
        <v>244</v>
      </c>
      <c r="H1265" s="8">
        <v>1570</v>
      </c>
      <c r="I1265" s="9">
        <v>697.28</v>
      </c>
      <c r="J1265" s="10">
        <f t="shared" si="38"/>
        <v>1</v>
      </c>
      <c r="K1265" s="8">
        <v>0</v>
      </c>
      <c r="L1265" s="9">
        <v>263.54000000000002</v>
      </c>
      <c r="M1265" s="8">
        <v>1</v>
      </c>
      <c r="N1265" s="8">
        <v>346</v>
      </c>
      <c r="O1265" s="8">
        <v>1570</v>
      </c>
      <c r="P1265" s="9">
        <v>697.28</v>
      </c>
      <c r="Q1265" s="10">
        <f t="shared" si="39"/>
        <v>1</v>
      </c>
      <c r="R1265" s="8">
        <v>0</v>
      </c>
      <c r="S1265" s="9">
        <v>288.33</v>
      </c>
      <c r="T1265" s="8">
        <v>1</v>
      </c>
    </row>
    <row r="1266" spans="1:20" x14ac:dyDescent="0.35">
      <c r="A1266" t="s">
        <v>2872</v>
      </c>
      <c r="B1266" t="s">
        <v>2873</v>
      </c>
      <c r="C1266" t="s">
        <v>18</v>
      </c>
      <c r="D1266" t="s">
        <v>7922</v>
      </c>
      <c r="E1266" s="8">
        <v>1781</v>
      </c>
      <c r="F1266" s="9">
        <v>2232.21</v>
      </c>
      <c r="G1266" s="8">
        <v>131</v>
      </c>
      <c r="H1266" s="8">
        <v>508</v>
      </c>
      <c r="I1266" s="9">
        <v>1688.26</v>
      </c>
      <c r="J1266" s="10">
        <f t="shared" si="38"/>
        <v>0.75631772996268276</v>
      </c>
      <c r="K1266" s="8">
        <v>2</v>
      </c>
      <c r="L1266" s="9">
        <v>369.28</v>
      </c>
      <c r="M1266" s="8">
        <v>2</v>
      </c>
      <c r="N1266" s="8">
        <v>112</v>
      </c>
      <c r="O1266" s="8">
        <v>508</v>
      </c>
      <c r="P1266" s="9">
        <v>1664.44</v>
      </c>
      <c r="Q1266" s="10">
        <f t="shared" si="39"/>
        <v>0.74564669094753633</v>
      </c>
      <c r="R1266" s="8">
        <v>2</v>
      </c>
      <c r="S1266" s="9">
        <v>357.97</v>
      </c>
      <c r="T1266" s="8">
        <v>2</v>
      </c>
    </row>
    <row r="1267" spans="1:20" x14ac:dyDescent="0.35">
      <c r="A1267" t="s">
        <v>2874</v>
      </c>
      <c r="B1267" t="s">
        <v>2875</v>
      </c>
      <c r="C1267" t="s">
        <v>18</v>
      </c>
      <c r="D1267" t="s">
        <v>7921</v>
      </c>
      <c r="E1267" s="8">
        <v>4071</v>
      </c>
      <c r="F1267" s="9">
        <v>1682.47</v>
      </c>
      <c r="G1267" s="8">
        <v>336</v>
      </c>
      <c r="H1267" s="8">
        <v>1539</v>
      </c>
      <c r="I1267" s="9">
        <v>1656.85</v>
      </c>
      <c r="J1267" s="10">
        <f t="shared" si="38"/>
        <v>0.98477238821494584</v>
      </c>
      <c r="K1267" s="8">
        <v>1</v>
      </c>
      <c r="L1267" s="9">
        <v>284.83999999999997</v>
      </c>
      <c r="M1267" s="8">
        <v>2</v>
      </c>
      <c r="N1267" s="8">
        <v>339</v>
      </c>
      <c r="O1267" s="8">
        <v>1539</v>
      </c>
      <c r="P1267" s="9">
        <v>1658.09</v>
      </c>
      <c r="Q1267" s="10">
        <f t="shared" si="39"/>
        <v>0.98550939987042852</v>
      </c>
      <c r="R1267" s="8">
        <v>1</v>
      </c>
      <c r="S1267" s="9">
        <v>285.2</v>
      </c>
      <c r="T1267" s="8">
        <v>2</v>
      </c>
    </row>
    <row r="1268" spans="1:20" x14ac:dyDescent="0.35">
      <c r="A1268" t="s">
        <v>2876</v>
      </c>
      <c r="B1268" t="s">
        <v>2877</v>
      </c>
      <c r="C1268" t="s">
        <v>18</v>
      </c>
      <c r="D1268" t="s">
        <v>7922</v>
      </c>
      <c r="E1268" s="8">
        <v>22</v>
      </c>
      <c r="F1268" s="9">
        <v>56.27</v>
      </c>
      <c r="G1268" s="8">
        <v>120</v>
      </c>
      <c r="H1268" s="8">
        <v>249</v>
      </c>
      <c r="I1268" s="9">
        <v>56.27</v>
      </c>
      <c r="J1268" s="10">
        <f t="shared" si="38"/>
        <v>1</v>
      </c>
      <c r="K1268" s="8">
        <v>0</v>
      </c>
      <c r="L1268" s="9">
        <v>518.02</v>
      </c>
      <c r="M1268" s="8">
        <v>0</v>
      </c>
      <c r="N1268" s="8">
        <v>55</v>
      </c>
      <c r="O1268" s="8">
        <v>249</v>
      </c>
      <c r="P1268" s="9">
        <v>56.27</v>
      </c>
      <c r="Q1268" s="10">
        <f t="shared" si="39"/>
        <v>1</v>
      </c>
      <c r="R1268" s="8">
        <v>0</v>
      </c>
      <c r="S1268" s="9">
        <v>418.27</v>
      </c>
      <c r="T1268" s="8">
        <v>0</v>
      </c>
    </row>
    <row r="1269" spans="1:20" x14ac:dyDescent="0.35">
      <c r="A1269" t="s">
        <v>2878</v>
      </c>
      <c r="B1269" t="s">
        <v>2879</v>
      </c>
      <c r="C1269" t="s">
        <v>18</v>
      </c>
      <c r="D1269" t="s">
        <v>7921</v>
      </c>
      <c r="E1269" s="8">
        <v>1498</v>
      </c>
      <c r="F1269" s="9">
        <v>1187.73</v>
      </c>
      <c r="G1269" s="8">
        <v>171</v>
      </c>
      <c r="H1269" s="8">
        <v>802</v>
      </c>
      <c r="I1269" s="9">
        <v>1187.73</v>
      </c>
      <c r="J1269" s="10">
        <f t="shared" si="38"/>
        <v>1</v>
      </c>
      <c r="K1269" s="8">
        <v>0</v>
      </c>
      <c r="L1269" s="9">
        <v>235.27</v>
      </c>
      <c r="M1269" s="8">
        <v>1</v>
      </c>
      <c r="N1269" s="8">
        <v>177</v>
      </c>
      <c r="O1269" s="8">
        <v>802</v>
      </c>
      <c r="P1269" s="9">
        <v>1187.73</v>
      </c>
      <c r="Q1269" s="10">
        <f t="shared" si="39"/>
        <v>1</v>
      </c>
      <c r="R1269" s="8">
        <v>0</v>
      </c>
      <c r="S1269" s="9">
        <v>238.12</v>
      </c>
      <c r="T1269" s="8">
        <v>1</v>
      </c>
    </row>
    <row r="1270" spans="1:20" x14ac:dyDescent="0.35">
      <c r="A1270" t="s">
        <v>2880</v>
      </c>
      <c r="B1270" t="s">
        <v>2881</v>
      </c>
      <c r="C1270" t="s">
        <v>18</v>
      </c>
      <c r="D1270" t="s">
        <v>7922</v>
      </c>
      <c r="E1270" s="8">
        <v>658</v>
      </c>
      <c r="F1270" s="9">
        <v>1036.6199999999999</v>
      </c>
      <c r="G1270" s="8">
        <v>136</v>
      </c>
      <c r="H1270" s="8">
        <v>404</v>
      </c>
      <c r="I1270" s="9">
        <v>1036.6199999999999</v>
      </c>
      <c r="J1270" s="10">
        <f t="shared" si="38"/>
        <v>1</v>
      </c>
      <c r="K1270" s="8">
        <v>0</v>
      </c>
      <c r="L1270" s="9">
        <v>344.42</v>
      </c>
      <c r="M1270" s="8">
        <v>1</v>
      </c>
      <c r="N1270" s="8">
        <v>89</v>
      </c>
      <c r="O1270" s="8">
        <v>404</v>
      </c>
      <c r="P1270" s="9">
        <v>1036.6199999999999</v>
      </c>
      <c r="Q1270" s="10">
        <f t="shared" si="39"/>
        <v>1</v>
      </c>
      <c r="R1270" s="8">
        <v>0</v>
      </c>
      <c r="S1270" s="9">
        <v>300.94</v>
      </c>
      <c r="T1270" s="8">
        <v>1</v>
      </c>
    </row>
    <row r="1271" spans="1:20" x14ac:dyDescent="0.35">
      <c r="A1271" t="s">
        <v>2882</v>
      </c>
      <c r="B1271" t="s">
        <v>2883</v>
      </c>
      <c r="C1271" t="s">
        <v>18</v>
      </c>
      <c r="D1271" t="s">
        <v>7921</v>
      </c>
      <c r="E1271" s="8">
        <v>773</v>
      </c>
      <c r="F1271" s="9">
        <v>2677.79</v>
      </c>
      <c r="G1271" s="8">
        <v>44</v>
      </c>
      <c r="H1271" s="8">
        <v>184</v>
      </c>
      <c r="I1271" s="9">
        <v>1770.18</v>
      </c>
      <c r="J1271" s="10">
        <f t="shared" si="38"/>
        <v>0.66106005325286898</v>
      </c>
      <c r="K1271" s="8">
        <v>4</v>
      </c>
      <c r="L1271" s="9">
        <v>175.76</v>
      </c>
      <c r="M1271" s="8">
        <v>2</v>
      </c>
      <c r="N1271" s="8">
        <v>41</v>
      </c>
      <c r="O1271" s="8">
        <v>184</v>
      </c>
      <c r="P1271" s="9">
        <v>1759.79</v>
      </c>
      <c r="Q1271" s="10">
        <f t="shared" si="39"/>
        <v>0.65717998797515864</v>
      </c>
      <c r="R1271" s="8">
        <v>4</v>
      </c>
      <c r="S1271" s="9">
        <v>170.31</v>
      </c>
      <c r="T1271" s="8">
        <v>2</v>
      </c>
    </row>
    <row r="1272" spans="1:20" x14ac:dyDescent="0.35">
      <c r="A1272" t="s">
        <v>2886</v>
      </c>
      <c r="B1272" t="s">
        <v>2887</v>
      </c>
      <c r="C1272" t="s">
        <v>18</v>
      </c>
      <c r="D1272" t="s">
        <v>7921</v>
      </c>
      <c r="E1272" s="8">
        <v>388</v>
      </c>
      <c r="F1272" s="9">
        <v>1239.77</v>
      </c>
      <c r="G1272" s="8">
        <v>44</v>
      </c>
      <c r="H1272" s="8">
        <v>199</v>
      </c>
      <c r="I1272" s="9">
        <v>1239.77</v>
      </c>
      <c r="J1272" s="10">
        <f t="shared" si="38"/>
        <v>1</v>
      </c>
      <c r="K1272" s="8">
        <v>0</v>
      </c>
      <c r="L1272" s="9">
        <v>247.24</v>
      </c>
      <c r="M1272" s="8">
        <v>2</v>
      </c>
      <c r="N1272" s="8">
        <v>44</v>
      </c>
      <c r="O1272" s="8">
        <v>199</v>
      </c>
      <c r="P1272" s="9">
        <v>1239.77</v>
      </c>
      <c r="Q1272" s="10">
        <f t="shared" si="39"/>
        <v>1</v>
      </c>
      <c r="R1272" s="8">
        <v>0</v>
      </c>
      <c r="S1272" s="9">
        <v>249.15</v>
      </c>
      <c r="T1272" s="8">
        <v>2</v>
      </c>
    </row>
    <row r="1273" spans="1:20" x14ac:dyDescent="0.35">
      <c r="A1273" t="s">
        <v>2888</v>
      </c>
      <c r="B1273" t="s">
        <v>2889</v>
      </c>
      <c r="C1273" t="s">
        <v>18</v>
      </c>
      <c r="D1273" t="s">
        <v>7921</v>
      </c>
      <c r="E1273" s="8">
        <v>812</v>
      </c>
      <c r="F1273" s="9">
        <v>601.48</v>
      </c>
      <c r="G1273" s="8">
        <v>185</v>
      </c>
      <c r="H1273" s="8">
        <v>857</v>
      </c>
      <c r="I1273" s="9">
        <v>601.48</v>
      </c>
      <c r="J1273" s="10">
        <f t="shared" si="38"/>
        <v>1</v>
      </c>
      <c r="K1273" s="8">
        <v>0</v>
      </c>
      <c r="L1273" s="9">
        <v>293.58</v>
      </c>
      <c r="M1273" s="8">
        <v>1</v>
      </c>
      <c r="N1273" s="8">
        <v>189</v>
      </c>
      <c r="O1273" s="8">
        <v>857</v>
      </c>
      <c r="P1273" s="9">
        <v>601.48</v>
      </c>
      <c r="Q1273" s="10">
        <f t="shared" si="39"/>
        <v>1</v>
      </c>
      <c r="R1273" s="8">
        <v>0</v>
      </c>
      <c r="S1273" s="9">
        <v>294.91000000000003</v>
      </c>
      <c r="T1273" s="8">
        <v>1</v>
      </c>
    </row>
    <row r="1274" spans="1:20" x14ac:dyDescent="0.35">
      <c r="A1274" t="s">
        <v>2892</v>
      </c>
      <c r="B1274" t="s">
        <v>2893</v>
      </c>
      <c r="C1274" t="s">
        <v>18</v>
      </c>
      <c r="D1274" t="s">
        <v>7921</v>
      </c>
      <c r="E1274" s="8">
        <v>117</v>
      </c>
      <c r="F1274" s="9">
        <v>72.11</v>
      </c>
      <c r="G1274" s="8">
        <v>204</v>
      </c>
      <c r="H1274" s="8">
        <v>1029</v>
      </c>
      <c r="I1274" s="9">
        <v>72.11</v>
      </c>
      <c r="J1274" s="10">
        <f t="shared" si="38"/>
        <v>1</v>
      </c>
      <c r="K1274" s="8">
        <v>0</v>
      </c>
      <c r="L1274" s="9">
        <v>398.53</v>
      </c>
      <c r="M1274" s="8">
        <v>0</v>
      </c>
      <c r="N1274" s="8">
        <v>226</v>
      </c>
      <c r="O1274" s="8">
        <v>1029</v>
      </c>
      <c r="P1274" s="9">
        <v>72.11</v>
      </c>
      <c r="Q1274" s="10">
        <f t="shared" si="39"/>
        <v>1</v>
      </c>
      <c r="R1274" s="8">
        <v>0</v>
      </c>
      <c r="S1274" s="9">
        <v>406.66</v>
      </c>
      <c r="T1274" s="8">
        <v>0</v>
      </c>
    </row>
    <row r="1275" spans="1:20" x14ac:dyDescent="0.35">
      <c r="A1275" t="s">
        <v>2894</v>
      </c>
      <c r="B1275" t="s">
        <v>2895</v>
      </c>
      <c r="C1275" t="s">
        <v>18</v>
      </c>
      <c r="D1275" t="s">
        <v>7921</v>
      </c>
      <c r="E1275" s="8">
        <v>552</v>
      </c>
      <c r="F1275" s="9">
        <v>726.52</v>
      </c>
      <c r="G1275" s="8">
        <v>88</v>
      </c>
      <c r="H1275" s="8">
        <v>482</v>
      </c>
      <c r="I1275" s="9">
        <v>726.52</v>
      </c>
      <c r="J1275" s="10">
        <f t="shared" si="38"/>
        <v>1</v>
      </c>
      <c r="K1275" s="8">
        <v>0</v>
      </c>
      <c r="L1275" s="9">
        <v>318.91000000000003</v>
      </c>
      <c r="M1275" s="8">
        <v>1</v>
      </c>
      <c r="N1275" s="8">
        <v>106</v>
      </c>
      <c r="O1275" s="8">
        <v>482</v>
      </c>
      <c r="P1275" s="9">
        <v>726.52</v>
      </c>
      <c r="Q1275" s="10">
        <f t="shared" si="39"/>
        <v>1</v>
      </c>
      <c r="R1275" s="8">
        <v>0</v>
      </c>
      <c r="S1275" s="9">
        <v>333.12</v>
      </c>
      <c r="T1275" s="8">
        <v>1</v>
      </c>
    </row>
    <row r="1276" spans="1:20" x14ac:dyDescent="0.35">
      <c r="A1276" t="s">
        <v>2898</v>
      </c>
      <c r="B1276" t="s">
        <v>2899</v>
      </c>
      <c r="C1276" t="s">
        <v>18</v>
      </c>
      <c r="D1276" t="s">
        <v>7921</v>
      </c>
      <c r="E1276" s="8">
        <v>79</v>
      </c>
      <c r="F1276" s="9">
        <v>67.61</v>
      </c>
      <c r="G1276" s="8">
        <v>168</v>
      </c>
      <c r="H1276" s="8">
        <v>740</v>
      </c>
      <c r="I1276" s="9">
        <v>67.61</v>
      </c>
      <c r="J1276" s="10">
        <f t="shared" si="38"/>
        <v>1</v>
      </c>
      <c r="K1276" s="8">
        <v>0</v>
      </c>
      <c r="L1276" s="9">
        <v>425.08</v>
      </c>
      <c r="M1276" s="8">
        <v>0</v>
      </c>
      <c r="N1276" s="8">
        <v>162</v>
      </c>
      <c r="O1276" s="8">
        <v>740</v>
      </c>
      <c r="P1276" s="9">
        <v>67.61</v>
      </c>
      <c r="Q1276" s="10">
        <f t="shared" si="39"/>
        <v>1</v>
      </c>
      <c r="R1276" s="8">
        <v>0</v>
      </c>
      <c r="S1276" s="9">
        <v>422</v>
      </c>
      <c r="T1276" s="8">
        <v>0</v>
      </c>
    </row>
    <row r="1277" spans="1:20" x14ac:dyDescent="0.35">
      <c r="A1277" t="s">
        <v>2900</v>
      </c>
      <c r="B1277" t="s">
        <v>2901</v>
      </c>
      <c r="C1277" t="s">
        <v>18</v>
      </c>
      <c r="D1277" t="s">
        <v>7920</v>
      </c>
      <c r="E1277" s="8">
        <v>500</v>
      </c>
      <c r="F1277" s="9">
        <v>206.55</v>
      </c>
      <c r="G1277" s="8">
        <v>217</v>
      </c>
      <c r="H1277" s="8">
        <v>1530</v>
      </c>
      <c r="I1277" s="9">
        <v>206.55</v>
      </c>
      <c r="J1277" s="10">
        <f t="shared" si="38"/>
        <v>1</v>
      </c>
      <c r="K1277" s="8">
        <v>0</v>
      </c>
      <c r="L1277" s="9">
        <v>304.98</v>
      </c>
      <c r="M1277" s="8">
        <v>0</v>
      </c>
      <c r="N1277" s="8">
        <v>335</v>
      </c>
      <c r="O1277" s="8">
        <v>1530</v>
      </c>
      <c r="P1277" s="9">
        <v>206.55</v>
      </c>
      <c r="Q1277" s="10">
        <f t="shared" si="39"/>
        <v>1</v>
      </c>
      <c r="R1277" s="8">
        <v>0</v>
      </c>
      <c r="S1277" s="9">
        <v>334.23</v>
      </c>
      <c r="T1277" s="8">
        <v>0</v>
      </c>
    </row>
    <row r="1278" spans="1:20" x14ac:dyDescent="0.35">
      <c r="A1278" t="s">
        <v>2902</v>
      </c>
      <c r="B1278" t="s">
        <v>2903</v>
      </c>
      <c r="C1278" t="s">
        <v>18</v>
      </c>
      <c r="D1278" t="s">
        <v>7922</v>
      </c>
      <c r="E1278" s="8">
        <v>340</v>
      </c>
      <c r="F1278" s="9">
        <v>801.8</v>
      </c>
      <c r="G1278" s="8">
        <v>95</v>
      </c>
      <c r="H1278" s="8">
        <v>268</v>
      </c>
      <c r="I1278" s="9">
        <v>801.8</v>
      </c>
      <c r="J1278" s="10">
        <f t="shared" si="38"/>
        <v>1</v>
      </c>
      <c r="K1278" s="8">
        <v>0</v>
      </c>
      <c r="L1278" s="9">
        <v>313.44</v>
      </c>
      <c r="M1278" s="8">
        <v>1</v>
      </c>
      <c r="N1278" s="8">
        <v>59</v>
      </c>
      <c r="O1278" s="8">
        <v>268</v>
      </c>
      <c r="P1278" s="9">
        <v>801.8</v>
      </c>
      <c r="Q1278" s="10">
        <f t="shared" si="39"/>
        <v>1</v>
      </c>
      <c r="R1278" s="8">
        <v>0</v>
      </c>
      <c r="S1278" s="9">
        <v>263.92</v>
      </c>
      <c r="T1278" s="8">
        <v>1</v>
      </c>
    </row>
    <row r="1279" spans="1:20" x14ac:dyDescent="0.35">
      <c r="A1279" t="s">
        <v>2904</v>
      </c>
      <c r="B1279" t="s">
        <v>2905</v>
      </c>
      <c r="C1279" t="s">
        <v>18</v>
      </c>
      <c r="D1279" t="s">
        <v>7921</v>
      </c>
      <c r="E1279" s="8">
        <v>1589</v>
      </c>
      <c r="F1279" s="9">
        <v>661.37</v>
      </c>
      <c r="G1279" s="8">
        <v>277</v>
      </c>
      <c r="H1279" s="8">
        <v>1518</v>
      </c>
      <c r="I1279" s="9">
        <v>661.37</v>
      </c>
      <c r="J1279" s="10">
        <f t="shared" si="38"/>
        <v>1</v>
      </c>
      <c r="K1279" s="8">
        <v>0</v>
      </c>
      <c r="L1279" s="9">
        <v>300.52</v>
      </c>
      <c r="M1279" s="8">
        <v>1</v>
      </c>
      <c r="N1279" s="8">
        <v>332</v>
      </c>
      <c r="O1279" s="8">
        <v>1518</v>
      </c>
      <c r="P1279" s="9">
        <v>661.37</v>
      </c>
      <c r="Q1279" s="10">
        <f t="shared" si="39"/>
        <v>1</v>
      </c>
      <c r="R1279" s="8">
        <v>0</v>
      </c>
      <c r="S1279" s="9">
        <v>314.26</v>
      </c>
      <c r="T1279" s="8">
        <v>1</v>
      </c>
    </row>
    <row r="1280" spans="1:20" x14ac:dyDescent="0.35">
      <c r="A1280" t="s">
        <v>2906</v>
      </c>
      <c r="B1280" t="s">
        <v>2907</v>
      </c>
      <c r="C1280" t="s">
        <v>18</v>
      </c>
      <c r="D1280" t="s">
        <v>7921</v>
      </c>
      <c r="E1280" s="8">
        <v>209</v>
      </c>
      <c r="F1280" s="9">
        <v>796.63</v>
      </c>
      <c r="G1280" s="8">
        <v>41</v>
      </c>
      <c r="H1280" s="8">
        <v>166</v>
      </c>
      <c r="I1280" s="9">
        <v>796.63</v>
      </c>
      <c r="J1280" s="10">
        <f t="shared" si="38"/>
        <v>1</v>
      </c>
      <c r="K1280" s="8">
        <v>0</v>
      </c>
      <c r="L1280" s="9">
        <v>402.98</v>
      </c>
      <c r="M1280" s="8">
        <v>1</v>
      </c>
      <c r="N1280" s="8">
        <v>37</v>
      </c>
      <c r="O1280" s="8">
        <v>166</v>
      </c>
      <c r="P1280" s="9">
        <v>796.63</v>
      </c>
      <c r="Q1280" s="10">
        <f t="shared" si="39"/>
        <v>1</v>
      </c>
      <c r="R1280" s="8">
        <v>0</v>
      </c>
      <c r="S1280" s="9">
        <v>396.12</v>
      </c>
      <c r="T1280" s="8">
        <v>1</v>
      </c>
    </row>
    <row r="1281" spans="1:20" x14ac:dyDescent="0.35">
      <c r="A1281" t="s">
        <v>2908</v>
      </c>
      <c r="B1281" t="s">
        <v>2909</v>
      </c>
      <c r="C1281" t="s">
        <v>18</v>
      </c>
      <c r="D1281" t="s">
        <v>7921</v>
      </c>
      <c r="E1281" s="8">
        <v>251</v>
      </c>
      <c r="F1281" s="9">
        <v>546.94000000000005</v>
      </c>
      <c r="G1281" s="8">
        <v>47</v>
      </c>
      <c r="H1281" s="8">
        <v>290</v>
      </c>
      <c r="I1281" s="9">
        <v>546.94000000000005</v>
      </c>
      <c r="J1281" s="10">
        <f t="shared" si="38"/>
        <v>1</v>
      </c>
      <c r="K1281" s="8">
        <v>0</v>
      </c>
      <c r="L1281" s="9">
        <v>291.2</v>
      </c>
      <c r="M1281" s="8">
        <v>0</v>
      </c>
      <c r="N1281" s="8">
        <v>64</v>
      </c>
      <c r="O1281" s="8">
        <v>290</v>
      </c>
      <c r="P1281" s="9">
        <v>546.94000000000005</v>
      </c>
      <c r="Q1281" s="10">
        <f t="shared" si="39"/>
        <v>1</v>
      </c>
      <c r="R1281" s="8">
        <v>0</v>
      </c>
      <c r="S1281" s="9">
        <v>314.73</v>
      </c>
      <c r="T1281" s="8">
        <v>0</v>
      </c>
    </row>
    <row r="1282" spans="1:20" x14ac:dyDescent="0.35">
      <c r="A1282" t="s">
        <v>2910</v>
      </c>
      <c r="B1282" t="s">
        <v>2911</v>
      </c>
      <c r="C1282" t="s">
        <v>18</v>
      </c>
      <c r="D1282" t="s">
        <v>7922</v>
      </c>
      <c r="E1282" s="8">
        <v>502</v>
      </c>
      <c r="F1282" s="9">
        <v>822.43</v>
      </c>
      <c r="G1282" s="8">
        <v>100</v>
      </c>
      <c r="H1282" s="8">
        <v>386</v>
      </c>
      <c r="I1282" s="9">
        <v>822.43</v>
      </c>
      <c r="J1282" s="10">
        <f t="shared" si="38"/>
        <v>1</v>
      </c>
      <c r="K1282" s="8">
        <v>0</v>
      </c>
      <c r="L1282" s="9">
        <v>336.43</v>
      </c>
      <c r="M1282" s="8">
        <v>1</v>
      </c>
      <c r="N1282" s="8">
        <v>85</v>
      </c>
      <c r="O1282" s="8">
        <v>386</v>
      </c>
      <c r="P1282" s="9">
        <v>822.43</v>
      </c>
      <c r="Q1282" s="10">
        <f t="shared" si="39"/>
        <v>1</v>
      </c>
      <c r="R1282" s="8">
        <v>0</v>
      </c>
      <c r="S1282" s="9">
        <v>321.68</v>
      </c>
      <c r="T1282" s="8">
        <v>1</v>
      </c>
    </row>
    <row r="1283" spans="1:20" x14ac:dyDescent="0.35">
      <c r="A1283" t="s">
        <v>2912</v>
      </c>
      <c r="B1283" t="s">
        <v>2913</v>
      </c>
      <c r="C1283" t="s">
        <v>18</v>
      </c>
      <c r="D1283" t="s">
        <v>7922</v>
      </c>
      <c r="E1283" s="8">
        <v>421</v>
      </c>
      <c r="F1283" s="9">
        <v>1196.48</v>
      </c>
      <c r="G1283" s="8">
        <v>62</v>
      </c>
      <c r="H1283" s="8">
        <v>222</v>
      </c>
      <c r="I1283" s="9">
        <v>1196.48</v>
      </c>
      <c r="J1283" s="10">
        <f t="shared" si="38"/>
        <v>1</v>
      </c>
      <c r="K1283" s="8">
        <v>0</v>
      </c>
      <c r="L1283" s="9">
        <v>285.62</v>
      </c>
      <c r="M1283" s="8">
        <v>1</v>
      </c>
      <c r="N1283" s="8">
        <v>49</v>
      </c>
      <c r="O1283" s="8">
        <v>222</v>
      </c>
      <c r="P1283" s="9">
        <v>1196.48</v>
      </c>
      <c r="Q1283" s="10">
        <f t="shared" si="39"/>
        <v>1</v>
      </c>
      <c r="R1283" s="8">
        <v>0</v>
      </c>
      <c r="S1283" s="9">
        <v>263.45</v>
      </c>
      <c r="T1283" s="8">
        <v>1</v>
      </c>
    </row>
    <row r="1284" spans="1:20" x14ac:dyDescent="0.35">
      <c r="A1284" t="s">
        <v>2916</v>
      </c>
      <c r="B1284" t="s">
        <v>2917</v>
      </c>
      <c r="C1284" t="s">
        <v>18</v>
      </c>
      <c r="D1284" t="s">
        <v>7921</v>
      </c>
      <c r="E1284" s="8">
        <v>388</v>
      </c>
      <c r="F1284" s="9">
        <v>1203.81</v>
      </c>
      <c r="G1284" s="8">
        <v>48</v>
      </c>
      <c r="H1284" s="8">
        <v>204</v>
      </c>
      <c r="I1284" s="9">
        <v>1203.81</v>
      </c>
      <c r="J1284" s="10">
        <f t="shared" si="38"/>
        <v>1</v>
      </c>
      <c r="K1284" s="8">
        <v>0</v>
      </c>
      <c r="L1284" s="9">
        <v>213.61</v>
      </c>
      <c r="M1284" s="8">
        <v>1</v>
      </c>
      <c r="N1284" s="8">
        <v>45</v>
      </c>
      <c r="O1284" s="8">
        <v>204</v>
      </c>
      <c r="P1284" s="9">
        <v>1200.71</v>
      </c>
      <c r="Q1284" s="10">
        <f t="shared" si="39"/>
        <v>0.9974248427908059</v>
      </c>
      <c r="R1284" s="8">
        <v>1</v>
      </c>
      <c r="S1284" s="9">
        <v>209.81</v>
      </c>
      <c r="T1284" s="8">
        <v>1</v>
      </c>
    </row>
    <row r="1285" spans="1:20" x14ac:dyDescent="0.35">
      <c r="A1285" t="s">
        <v>2918</v>
      </c>
      <c r="B1285" t="s">
        <v>2919</v>
      </c>
      <c r="C1285" t="s">
        <v>18</v>
      </c>
      <c r="D1285" t="s">
        <v>7920</v>
      </c>
      <c r="E1285" s="8">
        <v>2208</v>
      </c>
      <c r="F1285" s="9">
        <v>912.99</v>
      </c>
      <c r="G1285" s="8">
        <v>220</v>
      </c>
      <c r="H1285" s="8">
        <v>1524</v>
      </c>
      <c r="I1285" s="9">
        <v>912.99</v>
      </c>
      <c r="J1285" s="10">
        <f t="shared" ref="J1285:J1348" si="40">IF(F1285&gt;0,I1285/F1285,1)</f>
        <v>1</v>
      </c>
      <c r="K1285" s="8">
        <v>0</v>
      </c>
      <c r="L1285" s="9">
        <v>230.58</v>
      </c>
      <c r="M1285" s="8">
        <v>1</v>
      </c>
      <c r="N1285" s="8">
        <v>333</v>
      </c>
      <c r="O1285" s="8">
        <v>1524</v>
      </c>
      <c r="P1285" s="9">
        <v>912.99</v>
      </c>
      <c r="Q1285" s="10">
        <f t="shared" ref="Q1285:Q1348" si="41">IF(F1285&gt;0,P1285/F1285,1)</f>
        <v>1</v>
      </c>
      <c r="R1285" s="8">
        <v>0</v>
      </c>
      <c r="S1285" s="9">
        <v>258.62</v>
      </c>
      <c r="T1285" s="8">
        <v>1</v>
      </c>
    </row>
    <row r="1286" spans="1:20" x14ac:dyDescent="0.35">
      <c r="A1286" t="s">
        <v>2920</v>
      </c>
      <c r="B1286" t="s">
        <v>2921</v>
      </c>
      <c r="C1286" t="s">
        <v>18</v>
      </c>
      <c r="D1286" t="s">
        <v>7921</v>
      </c>
      <c r="E1286" s="8">
        <v>54</v>
      </c>
      <c r="F1286" s="9">
        <v>123.89</v>
      </c>
      <c r="G1286" s="8">
        <v>47</v>
      </c>
      <c r="H1286" s="8">
        <v>275</v>
      </c>
      <c r="I1286" s="9">
        <v>123.89</v>
      </c>
      <c r="J1286" s="10">
        <f t="shared" si="40"/>
        <v>1</v>
      </c>
      <c r="K1286" s="8">
        <v>0</v>
      </c>
      <c r="L1286" s="9">
        <v>359.32</v>
      </c>
      <c r="M1286" s="8">
        <v>0</v>
      </c>
      <c r="N1286" s="8">
        <v>60</v>
      </c>
      <c r="O1286" s="8">
        <v>275</v>
      </c>
      <c r="P1286" s="9">
        <v>123.89</v>
      </c>
      <c r="Q1286" s="10">
        <f t="shared" si="41"/>
        <v>1</v>
      </c>
      <c r="R1286" s="8">
        <v>0</v>
      </c>
      <c r="S1286" s="9">
        <v>377.21</v>
      </c>
      <c r="T1286" s="8">
        <v>0</v>
      </c>
    </row>
    <row r="1287" spans="1:20" x14ac:dyDescent="0.35">
      <c r="A1287" t="s">
        <v>2924</v>
      </c>
      <c r="B1287" t="s">
        <v>2925</v>
      </c>
      <c r="C1287" t="s">
        <v>18</v>
      </c>
      <c r="D1287" t="s">
        <v>7922</v>
      </c>
      <c r="E1287" s="8">
        <v>1832</v>
      </c>
      <c r="F1287" s="9">
        <v>2322.56</v>
      </c>
      <c r="G1287" s="8">
        <v>141</v>
      </c>
      <c r="H1287" s="8">
        <v>496</v>
      </c>
      <c r="I1287" s="9">
        <v>2211</v>
      </c>
      <c r="J1287" s="10">
        <f t="shared" si="40"/>
        <v>0.95196679526040229</v>
      </c>
      <c r="K1287" s="8">
        <v>1</v>
      </c>
      <c r="L1287" s="9">
        <v>268.20999999999998</v>
      </c>
      <c r="M1287" s="8">
        <v>3</v>
      </c>
      <c r="N1287" s="8">
        <v>108</v>
      </c>
      <c r="O1287" s="8">
        <v>496</v>
      </c>
      <c r="P1287" s="9">
        <v>2169.16</v>
      </c>
      <c r="Q1287" s="10">
        <f t="shared" si="41"/>
        <v>0.93395219068613944</v>
      </c>
      <c r="R1287" s="8">
        <v>1</v>
      </c>
      <c r="S1287" s="9">
        <v>247.26</v>
      </c>
      <c r="T1287" s="8">
        <v>3</v>
      </c>
    </row>
    <row r="1288" spans="1:20" x14ac:dyDescent="0.35">
      <c r="A1288" t="s">
        <v>2926</v>
      </c>
      <c r="B1288" t="s">
        <v>2927</v>
      </c>
      <c r="C1288" t="s">
        <v>18</v>
      </c>
      <c r="D1288" t="s">
        <v>7920</v>
      </c>
      <c r="E1288" s="8">
        <v>213</v>
      </c>
      <c r="F1288" s="9">
        <v>460.42</v>
      </c>
      <c r="G1288" s="8">
        <v>45</v>
      </c>
      <c r="H1288" s="8">
        <v>291</v>
      </c>
      <c r="I1288" s="9">
        <v>460.42</v>
      </c>
      <c r="J1288" s="10">
        <f t="shared" si="40"/>
        <v>1</v>
      </c>
      <c r="K1288" s="8">
        <v>0</v>
      </c>
      <c r="L1288" s="9">
        <v>326.39999999999998</v>
      </c>
      <c r="M1288" s="8">
        <v>0</v>
      </c>
      <c r="N1288" s="8">
        <v>64</v>
      </c>
      <c r="O1288" s="8">
        <v>291</v>
      </c>
      <c r="P1288" s="9">
        <v>460.42</v>
      </c>
      <c r="Q1288" s="10">
        <f t="shared" si="41"/>
        <v>1</v>
      </c>
      <c r="R1288" s="8">
        <v>0</v>
      </c>
      <c r="S1288" s="9">
        <v>351.04</v>
      </c>
      <c r="T1288" s="8">
        <v>0</v>
      </c>
    </row>
    <row r="1289" spans="1:20" x14ac:dyDescent="0.35">
      <c r="A1289" t="s">
        <v>2930</v>
      </c>
      <c r="B1289" t="s">
        <v>2931</v>
      </c>
      <c r="C1289" t="s">
        <v>18</v>
      </c>
      <c r="D1289" t="s">
        <v>7920</v>
      </c>
      <c r="E1289" s="8">
        <v>625</v>
      </c>
      <c r="F1289" s="9">
        <v>1397.86</v>
      </c>
      <c r="G1289" s="8">
        <v>44</v>
      </c>
      <c r="H1289" s="8">
        <v>281</v>
      </c>
      <c r="I1289" s="9">
        <v>1397.86</v>
      </c>
      <c r="J1289" s="10">
        <f t="shared" si="40"/>
        <v>1</v>
      </c>
      <c r="K1289" s="8">
        <v>0</v>
      </c>
      <c r="L1289" s="9">
        <v>230.4</v>
      </c>
      <c r="M1289" s="8">
        <v>2</v>
      </c>
      <c r="N1289" s="8">
        <v>62</v>
      </c>
      <c r="O1289" s="8">
        <v>281</v>
      </c>
      <c r="P1289" s="9">
        <v>1397.86</v>
      </c>
      <c r="Q1289" s="10">
        <f t="shared" si="41"/>
        <v>1</v>
      </c>
      <c r="R1289" s="8">
        <v>0</v>
      </c>
      <c r="S1289" s="9">
        <v>254.55</v>
      </c>
      <c r="T1289" s="8">
        <v>2</v>
      </c>
    </row>
    <row r="1290" spans="1:20" x14ac:dyDescent="0.35">
      <c r="A1290" t="s">
        <v>2934</v>
      </c>
      <c r="B1290" t="s">
        <v>2935</v>
      </c>
      <c r="C1290" t="s">
        <v>18</v>
      </c>
      <c r="D1290" t="s">
        <v>7921</v>
      </c>
      <c r="E1290" s="8">
        <v>93</v>
      </c>
      <c r="F1290" s="9">
        <v>340.28</v>
      </c>
      <c r="G1290" s="8">
        <v>29</v>
      </c>
      <c r="H1290" s="8">
        <v>172</v>
      </c>
      <c r="I1290" s="9">
        <v>340.28</v>
      </c>
      <c r="J1290" s="10">
        <f t="shared" si="40"/>
        <v>1</v>
      </c>
      <c r="K1290" s="8">
        <v>0</v>
      </c>
      <c r="L1290" s="9">
        <v>239.06</v>
      </c>
      <c r="M1290" s="8">
        <v>0</v>
      </c>
      <c r="N1290" s="8">
        <v>38</v>
      </c>
      <c r="O1290" s="8">
        <v>172</v>
      </c>
      <c r="P1290" s="9">
        <v>340.28</v>
      </c>
      <c r="Q1290" s="10">
        <f t="shared" si="41"/>
        <v>1</v>
      </c>
      <c r="R1290" s="8">
        <v>0</v>
      </c>
      <c r="S1290" s="9">
        <v>258.82</v>
      </c>
      <c r="T1290" s="8">
        <v>0</v>
      </c>
    </row>
    <row r="1291" spans="1:20" x14ac:dyDescent="0.35">
      <c r="A1291" t="s">
        <v>2940</v>
      </c>
      <c r="B1291" t="s">
        <v>2941</v>
      </c>
      <c r="C1291" t="s">
        <v>18</v>
      </c>
      <c r="D1291" t="s">
        <v>7922</v>
      </c>
      <c r="E1291" s="8">
        <v>1566</v>
      </c>
      <c r="F1291" s="9">
        <v>3173.89</v>
      </c>
      <c r="G1291" s="8">
        <v>111</v>
      </c>
      <c r="H1291" s="8">
        <v>310</v>
      </c>
      <c r="I1291" s="9">
        <v>3068.49</v>
      </c>
      <c r="J1291" s="10">
        <f t="shared" si="40"/>
        <v>0.96679153971939791</v>
      </c>
      <c r="K1291" s="8">
        <v>1</v>
      </c>
      <c r="L1291" s="9">
        <v>260.31</v>
      </c>
      <c r="M1291" s="8">
        <v>4</v>
      </c>
      <c r="N1291" s="8">
        <v>68</v>
      </c>
      <c r="O1291" s="8">
        <v>310</v>
      </c>
      <c r="P1291" s="9">
        <v>2979.32</v>
      </c>
      <c r="Q1291" s="10">
        <f t="shared" si="41"/>
        <v>0.93869667820875968</v>
      </c>
      <c r="R1291" s="8">
        <v>1</v>
      </c>
      <c r="S1291" s="9">
        <v>231.23</v>
      </c>
      <c r="T1291" s="8">
        <v>4</v>
      </c>
    </row>
    <row r="1292" spans="1:20" x14ac:dyDescent="0.35">
      <c r="A1292" t="s">
        <v>2942</v>
      </c>
      <c r="B1292" t="s">
        <v>2943</v>
      </c>
      <c r="C1292" t="s">
        <v>18</v>
      </c>
      <c r="D1292" t="s">
        <v>7921</v>
      </c>
      <c r="E1292" s="8">
        <v>507</v>
      </c>
      <c r="F1292" s="9">
        <v>772.76</v>
      </c>
      <c r="G1292" s="8">
        <v>87</v>
      </c>
      <c r="H1292" s="8">
        <v>411</v>
      </c>
      <c r="I1292" s="9">
        <v>772.76</v>
      </c>
      <c r="J1292" s="10">
        <f t="shared" si="40"/>
        <v>1</v>
      </c>
      <c r="K1292" s="8">
        <v>0</v>
      </c>
      <c r="L1292" s="9">
        <v>334.2</v>
      </c>
      <c r="M1292" s="8">
        <v>1</v>
      </c>
      <c r="N1292" s="8">
        <v>89</v>
      </c>
      <c r="O1292" s="8">
        <v>411</v>
      </c>
      <c r="P1292" s="9">
        <v>772.76</v>
      </c>
      <c r="Q1292" s="10">
        <f t="shared" si="41"/>
        <v>1</v>
      </c>
      <c r="R1292" s="8">
        <v>0</v>
      </c>
      <c r="S1292" s="9">
        <v>336.94</v>
      </c>
      <c r="T1292" s="8">
        <v>1</v>
      </c>
    </row>
    <row r="1293" spans="1:20" x14ac:dyDescent="0.35">
      <c r="A1293" t="s">
        <v>2944</v>
      </c>
      <c r="B1293" t="s">
        <v>2945</v>
      </c>
      <c r="C1293" t="s">
        <v>18</v>
      </c>
      <c r="D1293" t="s">
        <v>7922</v>
      </c>
      <c r="E1293" s="8">
        <v>399</v>
      </c>
      <c r="F1293" s="9">
        <v>1959.52</v>
      </c>
      <c r="G1293" s="8">
        <v>44</v>
      </c>
      <c r="H1293" s="8">
        <v>128</v>
      </c>
      <c r="I1293" s="9">
        <v>1851.48</v>
      </c>
      <c r="J1293" s="10">
        <f t="shared" si="40"/>
        <v>0.94486404833836857</v>
      </c>
      <c r="K1293" s="8">
        <v>2</v>
      </c>
      <c r="L1293" s="9">
        <v>285.27</v>
      </c>
      <c r="M1293" s="8">
        <v>3</v>
      </c>
      <c r="N1293" s="8">
        <v>28</v>
      </c>
      <c r="O1293" s="8">
        <v>128</v>
      </c>
      <c r="P1293" s="9">
        <v>1772.9</v>
      </c>
      <c r="Q1293" s="10">
        <f t="shared" si="41"/>
        <v>0.90476239078958121</v>
      </c>
      <c r="R1293" s="8">
        <v>2</v>
      </c>
      <c r="S1293" s="9">
        <v>259.74</v>
      </c>
      <c r="T1293" s="8">
        <v>2</v>
      </c>
    </row>
    <row r="1294" spans="1:20" x14ac:dyDescent="0.35">
      <c r="A1294" t="s">
        <v>2946</v>
      </c>
      <c r="B1294" t="s">
        <v>2947</v>
      </c>
      <c r="C1294" t="s">
        <v>18</v>
      </c>
      <c r="D1294" t="s">
        <v>7922</v>
      </c>
      <c r="E1294" s="8">
        <v>5613</v>
      </c>
      <c r="F1294" s="9">
        <v>24646.959999999999</v>
      </c>
      <c r="G1294" s="8">
        <v>85</v>
      </c>
      <c r="H1294" s="8">
        <v>143</v>
      </c>
      <c r="I1294" s="9">
        <v>11003.97</v>
      </c>
      <c r="J1294" s="10">
        <f t="shared" si="40"/>
        <v>0.44646358009263615</v>
      </c>
      <c r="K1294" s="8">
        <v>24</v>
      </c>
      <c r="L1294" s="9">
        <v>123.5</v>
      </c>
      <c r="M1294" s="8">
        <v>17</v>
      </c>
      <c r="N1294" s="8">
        <v>31</v>
      </c>
      <c r="O1294" s="8">
        <v>143</v>
      </c>
      <c r="P1294" s="9">
        <v>10138.93</v>
      </c>
      <c r="Q1294" s="10">
        <f t="shared" si="41"/>
        <v>0.41136635106317376</v>
      </c>
      <c r="R1294" s="8">
        <v>25</v>
      </c>
      <c r="S1294" s="9">
        <v>111.48</v>
      </c>
      <c r="T1294" s="8">
        <v>16</v>
      </c>
    </row>
    <row r="1295" spans="1:20" x14ac:dyDescent="0.35">
      <c r="A1295" t="s">
        <v>2948</v>
      </c>
      <c r="B1295" t="s">
        <v>2949</v>
      </c>
      <c r="C1295" t="s">
        <v>18</v>
      </c>
      <c r="D1295" t="s">
        <v>7922</v>
      </c>
      <c r="E1295" s="8">
        <v>264</v>
      </c>
      <c r="F1295" s="9">
        <v>286.49</v>
      </c>
      <c r="G1295" s="8">
        <v>156</v>
      </c>
      <c r="H1295" s="8">
        <v>576</v>
      </c>
      <c r="I1295" s="9">
        <v>286.49</v>
      </c>
      <c r="J1295" s="10">
        <f t="shared" si="40"/>
        <v>1</v>
      </c>
      <c r="K1295" s="8">
        <v>0</v>
      </c>
      <c r="L1295" s="9">
        <v>369.82</v>
      </c>
      <c r="M1295" s="8">
        <v>0</v>
      </c>
      <c r="N1295" s="8">
        <v>125</v>
      </c>
      <c r="O1295" s="8">
        <v>576</v>
      </c>
      <c r="P1295" s="9">
        <v>286.49</v>
      </c>
      <c r="Q1295" s="10">
        <f t="shared" si="41"/>
        <v>1</v>
      </c>
      <c r="R1295" s="8">
        <v>0</v>
      </c>
      <c r="S1295" s="9">
        <v>350.29</v>
      </c>
      <c r="T1295" s="8">
        <v>0</v>
      </c>
    </row>
    <row r="1296" spans="1:20" x14ac:dyDescent="0.35">
      <c r="A1296" t="s">
        <v>2950</v>
      </c>
      <c r="B1296" t="s">
        <v>2951</v>
      </c>
      <c r="C1296" t="s">
        <v>18</v>
      </c>
      <c r="D1296" t="s">
        <v>7922</v>
      </c>
      <c r="E1296" s="8">
        <v>13</v>
      </c>
      <c r="F1296" s="9">
        <v>2.9</v>
      </c>
      <c r="G1296" s="8">
        <v>1329</v>
      </c>
      <c r="H1296" s="8">
        <v>2795</v>
      </c>
      <c r="I1296" s="9">
        <v>2.9</v>
      </c>
      <c r="J1296" s="10">
        <f t="shared" si="40"/>
        <v>1</v>
      </c>
      <c r="K1296" s="8">
        <v>0</v>
      </c>
      <c r="L1296" s="9">
        <v>523.99</v>
      </c>
      <c r="M1296" s="8">
        <v>0</v>
      </c>
      <c r="N1296" s="8">
        <v>604</v>
      </c>
      <c r="O1296" s="8">
        <v>2795</v>
      </c>
      <c r="P1296" s="9">
        <v>2.9</v>
      </c>
      <c r="Q1296" s="10">
        <f t="shared" si="41"/>
        <v>1</v>
      </c>
      <c r="R1296" s="8">
        <v>0</v>
      </c>
      <c r="S1296" s="9">
        <v>427.01</v>
      </c>
      <c r="T1296" s="8">
        <v>0</v>
      </c>
    </row>
    <row r="1297" spans="1:20" x14ac:dyDescent="0.35">
      <c r="A1297" t="s">
        <v>2954</v>
      </c>
      <c r="B1297" t="s">
        <v>2955</v>
      </c>
      <c r="C1297" t="s">
        <v>18</v>
      </c>
      <c r="D1297" t="s">
        <v>7922</v>
      </c>
      <c r="E1297" s="8">
        <v>3442</v>
      </c>
      <c r="F1297" s="9">
        <v>4369.54</v>
      </c>
      <c r="G1297" s="8">
        <v>136</v>
      </c>
      <c r="H1297" s="8">
        <v>491</v>
      </c>
      <c r="I1297" s="9">
        <v>4059.79</v>
      </c>
      <c r="J1297" s="10">
        <f t="shared" si="40"/>
        <v>0.92911153119092627</v>
      </c>
      <c r="K1297" s="8">
        <v>5</v>
      </c>
      <c r="L1297" s="9">
        <v>200.61</v>
      </c>
      <c r="M1297" s="8">
        <v>6</v>
      </c>
      <c r="N1297" s="8">
        <v>106</v>
      </c>
      <c r="O1297" s="8">
        <v>491</v>
      </c>
      <c r="P1297" s="9">
        <v>4012.82</v>
      </c>
      <c r="Q1297" s="10">
        <f t="shared" si="41"/>
        <v>0.91836211592066908</v>
      </c>
      <c r="R1297" s="8">
        <v>8</v>
      </c>
      <c r="S1297" s="9">
        <v>177.85</v>
      </c>
      <c r="T1297" s="8">
        <v>6</v>
      </c>
    </row>
    <row r="1298" spans="1:20" x14ac:dyDescent="0.35">
      <c r="A1298" t="s">
        <v>2956</v>
      </c>
      <c r="B1298" t="s">
        <v>2957</v>
      </c>
      <c r="C1298" t="s">
        <v>18</v>
      </c>
      <c r="D1298" t="s">
        <v>7922</v>
      </c>
      <c r="E1298" s="8">
        <v>2</v>
      </c>
      <c r="F1298" s="9">
        <v>22.62</v>
      </c>
      <c r="G1298" s="8">
        <v>20</v>
      </c>
      <c r="H1298" s="8">
        <v>56</v>
      </c>
      <c r="I1298" s="9">
        <v>22.62</v>
      </c>
      <c r="J1298" s="10">
        <f t="shared" si="40"/>
        <v>1</v>
      </c>
      <c r="K1298" s="8">
        <v>0</v>
      </c>
      <c r="L1298" s="9">
        <v>480.58</v>
      </c>
      <c r="M1298" s="8">
        <v>0</v>
      </c>
      <c r="N1298" s="8">
        <v>12</v>
      </c>
      <c r="O1298" s="8">
        <v>56</v>
      </c>
      <c r="P1298" s="9">
        <v>22.62</v>
      </c>
      <c r="Q1298" s="10">
        <f t="shared" si="41"/>
        <v>1</v>
      </c>
      <c r="R1298" s="8">
        <v>0</v>
      </c>
      <c r="S1298" s="9">
        <v>426.31</v>
      </c>
      <c r="T1298" s="8">
        <v>0</v>
      </c>
    </row>
    <row r="1299" spans="1:20" x14ac:dyDescent="0.35">
      <c r="A1299" t="s">
        <v>2958</v>
      </c>
      <c r="B1299" t="s">
        <v>2959</v>
      </c>
      <c r="C1299" t="s">
        <v>18</v>
      </c>
      <c r="D1299" t="s">
        <v>7921</v>
      </c>
      <c r="E1299" s="8">
        <v>372</v>
      </c>
      <c r="F1299" s="9">
        <v>1366.38</v>
      </c>
      <c r="G1299" s="8">
        <v>29</v>
      </c>
      <c r="H1299" s="8">
        <v>170</v>
      </c>
      <c r="I1299" s="9">
        <v>1344.34</v>
      </c>
      <c r="J1299" s="10">
        <f t="shared" si="40"/>
        <v>0.98386978732124286</v>
      </c>
      <c r="K1299" s="8">
        <v>1</v>
      </c>
      <c r="L1299" s="9">
        <v>235.35</v>
      </c>
      <c r="M1299" s="8">
        <v>2</v>
      </c>
      <c r="N1299" s="8">
        <v>37</v>
      </c>
      <c r="O1299" s="8">
        <v>170</v>
      </c>
      <c r="P1299" s="9">
        <v>1366.38</v>
      </c>
      <c r="Q1299" s="10">
        <f t="shared" si="41"/>
        <v>1</v>
      </c>
      <c r="R1299" s="8">
        <v>0</v>
      </c>
      <c r="S1299" s="9">
        <v>256.2</v>
      </c>
      <c r="T1299" s="8">
        <v>2</v>
      </c>
    </row>
    <row r="1300" spans="1:20" x14ac:dyDescent="0.35">
      <c r="A1300" t="s">
        <v>2960</v>
      </c>
      <c r="B1300" t="s">
        <v>2961</v>
      </c>
      <c r="C1300" t="s">
        <v>18</v>
      </c>
      <c r="D1300" t="s">
        <v>7922</v>
      </c>
      <c r="E1300" s="8">
        <v>1119</v>
      </c>
      <c r="F1300" s="9">
        <v>1619.21</v>
      </c>
      <c r="G1300" s="8">
        <v>145</v>
      </c>
      <c r="H1300" s="8">
        <v>431</v>
      </c>
      <c r="I1300" s="9">
        <v>1619.21</v>
      </c>
      <c r="J1300" s="10">
        <f t="shared" si="40"/>
        <v>1</v>
      </c>
      <c r="K1300" s="8">
        <v>0</v>
      </c>
      <c r="L1300" s="9">
        <v>277.83</v>
      </c>
      <c r="M1300" s="8">
        <v>2</v>
      </c>
      <c r="N1300" s="8">
        <v>93</v>
      </c>
      <c r="O1300" s="8">
        <v>431</v>
      </c>
      <c r="P1300" s="9">
        <v>1597.5</v>
      </c>
      <c r="Q1300" s="10">
        <f t="shared" si="41"/>
        <v>0.98659222707369643</v>
      </c>
      <c r="R1300" s="8">
        <v>1</v>
      </c>
      <c r="S1300" s="9">
        <v>207.47</v>
      </c>
      <c r="T1300" s="8">
        <v>2</v>
      </c>
    </row>
    <row r="1301" spans="1:20" x14ac:dyDescent="0.35">
      <c r="A1301" t="s">
        <v>2962</v>
      </c>
      <c r="B1301" t="s">
        <v>2963</v>
      </c>
      <c r="C1301" t="s">
        <v>18</v>
      </c>
      <c r="D1301" t="s">
        <v>7921</v>
      </c>
      <c r="E1301" s="8">
        <v>1558</v>
      </c>
      <c r="F1301" s="9">
        <v>676.83</v>
      </c>
      <c r="G1301" s="8">
        <v>306</v>
      </c>
      <c r="H1301" s="8">
        <v>1434</v>
      </c>
      <c r="I1301" s="9">
        <v>676.83</v>
      </c>
      <c r="J1301" s="10">
        <f t="shared" si="40"/>
        <v>1</v>
      </c>
      <c r="K1301" s="8">
        <v>0</v>
      </c>
      <c r="L1301" s="9">
        <v>307.58</v>
      </c>
      <c r="M1301" s="8">
        <v>1</v>
      </c>
      <c r="N1301" s="8">
        <v>309</v>
      </c>
      <c r="O1301" s="8">
        <v>1434</v>
      </c>
      <c r="P1301" s="9">
        <v>676.83</v>
      </c>
      <c r="Q1301" s="10">
        <f t="shared" si="41"/>
        <v>1</v>
      </c>
      <c r="R1301" s="8">
        <v>0</v>
      </c>
      <c r="S1301" s="9">
        <v>308.36</v>
      </c>
      <c r="T1301" s="8">
        <v>1</v>
      </c>
    </row>
    <row r="1302" spans="1:20" x14ac:dyDescent="0.35">
      <c r="A1302" t="s">
        <v>2964</v>
      </c>
      <c r="B1302" t="s">
        <v>2965</v>
      </c>
      <c r="C1302" t="s">
        <v>18</v>
      </c>
      <c r="D1302" t="s">
        <v>7922</v>
      </c>
      <c r="E1302" s="8">
        <v>189</v>
      </c>
      <c r="F1302" s="9">
        <v>357.35</v>
      </c>
      <c r="G1302" s="8">
        <v>105</v>
      </c>
      <c r="H1302" s="8">
        <v>330</v>
      </c>
      <c r="I1302" s="9">
        <v>357.35</v>
      </c>
      <c r="J1302" s="10">
        <f t="shared" si="40"/>
        <v>1</v>
      </c>
      <c r="K1302" s="8">
        <v>0</v>
      </c>
      <c r="L1302" s="9">
        <v>321.26</v>
      </c>
      <c r="M1302" s="8">
        <v>0</v>
      </c>
      <c r="N1302" s="8">
        <v>71</v>
      </c>
      <c r="O1302" s="8">
        <v>330</v>
      </c>
      <c r="P1302" s="9">
        <v>357.35</v>
      </c>
      <c r="Q1302" s="10">
        <f t="shared" si="41"/>
        <v>1</v>
      </c>
      <c r="R1302" s="8">
        <v>0</v>
      </c>
      <c r="S1302" s="9">
        <v>283.82</v>
      </c>
      <c r="T1302" s="8">
        <v>0</v>
      </c>
    </row>
    <row r="1303" spans="1:20" x14ac:dyDescent="0.35">
      <c r="A1303" t="s">
        <v>2966</v>
      </c>
      <c r="B1303" t="s">
        <v>2967</v>
      </c>
      <c r="C1303" t="s">
        <v>18</v>
      </c>
      <c r="D1303" t="s">
        <v>7920</v>
      </c>
      <c r="E1303" s="8">
        <v>596</v>
      </c>
      <c r="F1303" s="9">
        <v>676.98</v>
      </c>
      <c r="G1303" s="8">
        <v>84</v>
      </c>
      <c r="H1303" s="8">
        <v>548</v>
      </c>
      <c r="I1303" s="9">
        <v>676.98</v>
      </c>
      <c r="J1303" s="10">
        <f t="shared" si="40"/>
        <v>1</v>
      </c>
      <c r="K1303" s="8">
        <v>0</v>
      </c>
      <c r="L1303" s="9">
        <v>256.17</v>
      </c>
      <c r="M1303" s="8">
        <v>1</v>
      </c>
      <c r="N1303" s="8">
        <v>119</v>
      </c>
      <c r="O1303" s="8">
        <v>548</v>
      </c>
      <c r="P1303" s="9">
        <v>676.98</v>
      </c>
      <c r="Q1303" s="10">
        <f t="shared" si="41"/>
        <v>1</v>
      </c>
      <c r="R1303" s="8">
        <v>0</v>
      </c>
      <c r="S1303" s="9">
        <v>279.33999999999997</v>
      </c>
      <c r="T1303" s="8">
        <v>1</v>
      </c>
    </row>
    <row r="1304" spans="1:20" x14ac:dyDescent="0.35">
      <c r="A1304" t="s">
        <v>2970</v>
      </c>
      <c r="B1304" t="s">
        <v>2971</v>
      </c>
      <c r="C1304" t="s">
        <v>18</v>
      </c>
      <c r="D1304" t="s">
        <v>7922</v>
      </c>
      <c r="E1304" s="8">
        <v>58</v>
      </c>
      <c r="F1304" s="9">
        <v>739.11</v>
      </c>
      <c r="G1304" s="8">
        <v>15</v>
      </c>
      <c r="H1304" s="8">
        <v>49</v>
      </c>
      <c r="I1304" s="9">
        <v>739.11</v>
      </c>
      <c r="J1304" s="10">
        <f t="shared" si="40"/>
        <v>1</v>
      </c>
      <c r="K1304" s="8">
        <v>0</v>
      </c>
      <c r="L1304" s="9">
        <v>315.24</v>
      </c>
      <c r="M1304" s="8">
        <v>1</v>
      </c>
      <c r="N1304" s="8">
        <v>11</v>
      </c>
      <c r="O1304" s="8">
        <v>49</v>
      </c>
      <c r="P1304" s="9">
        <v>739.11</v>
      </c>
      <c r="Q1304" s="10">
        <f t="shared" si="41"/>
        <v>1</v>
      </c>
      <c r="R1304" s="8">
        <v>0</v>
      </c>
      <c r="S1304" s="9">
        <v>277.01</v>
      </c>
      <c r="T1304" s="8">
        <v>1</v>
      </c>
    </row>
    <row r="1305" spans="1:20" x14ac:dyDescent="0.35">
      <c r="A1305" t="s">
        <v>2974</v>
      </c>
      <c r="B1305" t="s">
        <v>2975</v>
      </c>
      <c r="C1305" t="s">
        <v>18</v>
      </c>
      <c r="D1305" t="s">
        <v>7921</v>
      </c>
      <c r="E1305" s="8">
        <v>376</v>
      </c>
      <c r="F1305" s="9">
        <v>1205.94</v>
      </c>
      <c r="G1305" s="8">
        <v>32</v>
      </c>
      <c r="H1305" s="8">
        <v>194</v>
      </c>
      <c r="I1305" s="9">
        <v>1205.94</v>
      </c>
      <c r="J1305" s="10">
        <f t="shared" si="40"/>
        <v>1</v>
      </c>
      <c r="K1305" s="8">
        <v>0</v>
      </c>
      <c r="L1305" s="9">
        <v>212.88</v>
      </c>
      <c r="M1305" s="8">
        <v>2</v>
      </c>
      <c r="N1305" s="8">
        <v>42</v>
      </c>
      <c r="O1305" s="8">
        <v>194</v>
      </c>
      <c r="P1305" s="9">
        <v>1205.94</v>
      </c>
      <c r="Q1305" s="10">
        <f t="shared" si="41"/>
        <v>1</v>
      </c>
      <c r="R1305" s="8">
        <v>0</v>
      </c>
      <c r="S1305" s="9">
        <v>232.13</v>
      </c>
      <c r="T1305" s="8">
        <v>2</v>
      </c>
    </row>
    <row r="1306" spans="1:20" x14ac:dyDescent="0.35">
      <c r="A1306" t="s">
        <v>2976</v>
      </c>
      <c r="B1306" t="s">
        <v>2977</v>
      </c>
      <c r="C1306" t="s">
        <v>18</v>
      </c>
      <c r="D1306" t="s">
        <v>7922</v>
      </c>
      <c r="E1306" s="8">
        <v>24</v>
      </c>
      <c r="F1306" s="9">
        <v>70.5</v>
      </c>
      <c r="G1306" s="8">
        <v>61</v>
      </c>
      <c r="H1306" s="8">
        <v>212</v>
      </c>
      <c r="I1306" s="9">
        <v>70.5</v>
      </c>
      <c r="J1306" s="10">
        <f t="shared" si="40"/>
        <v>1</v>
      </c>
      <c r="K1306" s="8">
        <v>0</v>
      </c>
      <c r="L1306" s="9">
        <v>420.82</v>
      </c>
      <c r="M1306" s="8">
        <v>0</v>
      </c>
      <c r="N1306" s="8">
        <v>46</v>
      </c>
      <c r="O1306" s="8">
        <v>212</v>
      </c>
      <c r="P1306" s="9">
        <v>70.5</v>
      </c>
      <c r="Q1306" s="10">
        <f t="shared" si="41"/>
        <v>1</v>
      </c>
      <c r="R1306" s="8">
        <v>0</v>
      </c>
      <c r="S1306" s="9">
        <v>394.38</v>
      </c>
      <c r="T1306" s="8">
        <v>0</v>
      </c>
    </row>
    <row r="1307" spans="1:20" x14ac:dyDescent="0.35">
      <c r="A1307" t="s">
        <v>2978</v>
      </c>
      <c r="B1307" t="s">
        <v>2979</v>
      </c>
      <c r="C1307" t="s">
        <v>18</v>
      </c>
      <c r="D1307" t="s">
        <v>7921</v>
      </c>
      <c r="E1307" s="8">
        <v>257</v>
      </c>
      <c r="F1307" s="9">
        <v>747.39</v>
      </c>
      <c r="G1307" s="8">
        <v>49</v>
      </c>
      <c r="H1307" s="8">
        <v>214</v>
      </c>
      <c r="I1307" s="9">
        <v>747.39</v>
      </c>
      <c r="J1307" s="10">
        <f t="shared" si="40"/>
        <v>1</v>
      </c>
      <c r="K1307" s="8">
        <v>0</v>
      </c>
      <c r="L1307" s="9">
        <v>317.82</v>
      </c>
      <c r="M1307" s="8">
        <v>1</v>
      </c>
      <c r="N1307" s="8">
        <v>46</v>
      </c>
      <c r="O1307" s="8">
        <v>214</v>
      </c>
      <c r="P1307" s="9">
        <v>747.39</v>
      </c>
      <c r="Q1307" s="10">
        <f t="shared" si="41"/>
        <v>1</v>
      </c>
      <c r="R1307" s="8">
        <v>0</v>
      </c>
      <c r="S1307" s="9">
        <v>312.58999999999997</v>
      </c>
      <c r="T1307" s="8">
        <v>1</v>
      </c>
    </row>
    <row r="1308" spans="1:20" x14ac:dyDescent="0.35">
      <c r="A1308" t="s">
        <v>2980</v>
      </c>
      <c r="B1308" t="s">
        <v>2981</v>
      </c>
      <c r="C1308" t="s">
        <v>18</v>
      </c>
      <c r="D1308" t="s">
        <v>7921</v>
      </c>
      <c r="E1308" s="8">
        <v>1686</v>
      </c>
      <c r="F1308" s="9">
        <v>750.06</v>
      </c>
      <c r="G1308" s="8">
        <v>232</v>
      </c>
      <c r="H1308" s="8">
        <v>1396</v>
      </c>
      <c r="I1308" s="9">
        <v>750.06</v>
      </c>
      <c r="J1308" s="10">
        <f t="shared" si="40"/>
        <v>1</v>
      </c>
      <c r="K1308" s="8">
        <v>0</v>
      </c>
      <c r="L1308" s="9">
        <v>295.94</v>
      </c>
      <c r="M1308" s="8">
        <v>1</v>
      </c>
      <c r="N1308" s="8">
        <v>300</v>
      </c>
      <c r="O1308" s="8">
        <v>1396</v>
      </c>
      <c r="P1308" s="9">
        <v>750.06</v>
      </c>
      <c r="Q1308" s="10">
        <f t="shared" si="41"/>
        <v>1</v>
      </c>
      <c r="R1308" s="8">
        <v>0</v>
      </c>
      <c r="S1308" s="9">
        <v>314.08999999999997</v>
      </c>
      <c r="T1308" s="8">
        <v>1</v>
      </c>
    </row>
    <row r="1309" spans="1:20" x14ac:dyDescent="0.35">
      <c r="A1309" t="s">
        <v>2982</v>
      </c>
      <c r="B1309" t="s">
        <v>2983</v>
      </c>
      <c r="C1309" t="s">
        <v>18</v>
      </c>
      <c r="D1309" t="s">
        <v>7921</v>
      </c>
      <c r="E1309" s="8">
        <v>6</v>
      </c>
      <c r="F1309" s="9">
        <v>10.14</v>
      </c>
      <c r="G1309" s="8">
        <v>80</v>
      </c>
      <c r="H1309" s="8">
        <v>368</v>
      </c>
      <c r="I1309" s="9">
        <v>10.14</v>
      </c>
      <c r="J1309" s="10">
        <f t="shared" si="40"/>
        <v>1</v>
      </c>
      <c r="K1309" s="8">
        <v>0</v>
      </c>
      <c r="L1309" s="9">
        <v>425.69</v>
      </c>
      <c r="M1309" s="8">
        <v>0</v>
      </c>
      <c r="N1309" s="8">
        <v>79</v>
      </c>
      <c r="O1309" s="8">
        <v>368</v>
      </c>
      <c r="P1309" s="9">
        <v>10.14</v>
      </c>
      <c r="Q1309" s="10">
        <f t="shared" si="41"/>
        <v>1</v>
      </c>
      <c r="R1309" s="8">
        <v>0</v>
      </c>
      <c r="S1309" s="9">
        <v>424.67</v>
      </c>
      <c r="T1309" s="8">
        <v>0</v>
      </c>
    </row>
    <row r="1310" spans="1:20" x14ac:dyDescent="0.35">
      <c r="A1310" t="s">
        <v>2984</v>
      </c>
      <c r="B1310" t="s">
        <v>2985</v>
      </c>
      <c r="C1310" t="s">
        <v>18</v>
      </c>
      <c r="D1310" t="s">
        <v>7921</v>
      </c>
      <c r="E1310" s="8">
        <v>205</v>
      </c>
      <c r="F1310" s="9">
        <v>314.33</v>
      </c>
      <c r="G1310" s="8">
        <v>72</v>
      </c>
      <c r="H1310" s="8">
        <v>405</v>
      </c>
      <c r="I1310" s="9">
        <v>314.33</v>
      </c>
      <c r="J1310" s="10">
        <f t="shared" si="40"/>
        <v>1</v>
      </c>
      <c r="K1310" s="8">
        <v>0</v>
      </c>
      <c r="L1310" s="9">
        <v>253.57</v>
      </c>
      <c r="M1310" s="8">
        <v>0</v>
      </c>
      <c r="N1310" s="8">
        <v>87</v>
      </c>
      <c r="O1310" s="8">
        <v>405</v>
      </c>
      <c r="P1310" s="9">
        <v>314.33</v>
      </c>
      <c r="Q1310" s="10">
        <f t="shared" si="41"/>
        <v>1</v>
      </c>
      <c r="R1310" s="8">
        <v>0</v>
      </c>
      <c r="S1310" s="9">
        <v>267.37</v>
      </c>
      <c r="T1310" s="8">
        <v>0</v>
      </c>
    </row>
    <row r="1311" spans="1:20" x14ac:dyDescent="0.35">
      <c r="A1311" t="s">
        <v>2986</v>
      </c>
      <c r="B1311" t="s">
        <v>2987</v>
      </c>
      <c r="C1311" t="s">
        <v>18</v>
      </c>
      <c r="D1311" t="s">
        <v>7922</v>
      </c>
      <c r="E1311" s="8">
        <v>665</v>
      </c>
      <c r="F1311" s="9">
        <v>1159.3900000000001</v>
      </c>
      <c r="G1311" s="8">
        <v>126</v>
      </c>
      <c r="H1311" s="8">
        <v>356</v>
      </c>
      <c r="I1311" s="9">
        <v>1159.3900000000001</v>
      </c>
      <c r="J1311" s="10">
        <f t="shared" si="40"/>
        <v>1</v>
      </c>
      <c r="K1311" s="8">
        <v>0</v>
      </c>
      <c r="L1311" s="9">
        <v>351.37</v>
      </c>
      <c r="M1311" s="8">
        <v>1</v>
      </c>
      <c r="N1311" s="8">
        <v>77</v>
      </c>
      <c r="O1311" s="8">
        <v>356</v>
      </c>
      <c r="P1311" s="9">
        <v>1159.3900000000001</v>
      </c>
      <c r="Q1311" s="10">
        <f t="shared" si="41"/>
        <v>1</v>
      </c>
      <c r="R1311" s="8">
        <v>0</v>
      </c>
      <c r="S1311" s="9">
        <v>299.07</v>
      </c>
      <c r="T1311" s="8">
        <v>1</v>
      </c>
    </row>
    <row r="1312" spans="1:20" x14ac:dyDescent="0.35">
      <c r="A1312" t="s">
        <v>2988</v>
      </c>
      <c r="B1312" t="s">
        <v>2989</v>
      </c>
      <c r="C1312" t="s">
        <v>18</v>
      </c>
      <c r="D1312" t="s">
        <v>7921</v>
      </c>
      <c r="E1312" s="8">
        <v>745</v>
      </c>
      <c r="F1312" s="9">
        <v>998.4</v>
      </c>
      <c r="G1312" s="8">
        <v>85</v>
      </c>
      <c r="H1312" s="8">
        <v>463</v>
      </c>
      <c r="I1312" s="9">
        <v>998.4</v>
      </c>
      <c r="J1312" s="10">
        <f t="shared" si="40"/>
        <v>1</v>
      </c>
      <c r="K1312" s="8">
        <v>0</v>
      </c>
      <c r="L1312" s="9">
        <v>290.07</v>
      </c>
      <c r="M1312" s="8">
        <v>1</v>
      </c>
      <c r="N1312" s="8">
        <v>100</v>
      </c>
      <c r="O1312" s="8">
        <v>463</v>
      </c>
      <c r="P1312" s="9">
        <v>998.4</v>
      </c>
      <c r="Q1312" s="10">
        <f t="shared" si="41"/>
        <v>1</v>
      </c>
      <c r="R1312" s="8">
        <v>0</v>
      </c>
      <c r="S1312" s="9">
        <v>302.13</v>
      </c>
      <c r="T1312" s="8">
        <v>1</v>
      </c>
    </row>
    <row r="1313" spans="1:20" x14ac:dyDescent="0.35">
      <c r="A1313" t="s">
        <v>2992</v>
      </c>
      <c r="B1313" t="s">
        <v>2993</v>
      </c>
      <c r="C1313" t="s">
        <v>18</v>
      </c>
      <c r="D1313" t="s">
        <v>7922</v>
      </c>
      <c r="E1313" s="8">
        <v>136</v>
      </c>
      <c r="F1313" s="9">
        <v>116.29</v>
      </c>
      <c r="G1313" s="8">
        <v>197</v>
      </c>
      <c r="H1313" s="8">
        <v>724</v>
      </c>
      <c r="I1313" s="9">
        <v>116.29</v>
      </c>
      <c r="J1313" s="10">
        <f t="shared" si="40"/>
        <v>1</v>
      </c>
      <c r="K1313" s="8">
        <v>0</v>
      </c>
      <c r="L1313" s="9">
        <v>382.91</v>
      </c>
      <c r="M1313" s="8">
        <v>0</v>
      </c>
      <c r="N1313" s="8">
        <v>156</v>
      </c>
      <c r="O1313" s="8">
        <v>724</v>
      </c>
      <c r="P1313" s="9">
        <v>116.29</v>
      </c>
      <c r="Q1313" s="10">
        <f t="shared" si="41"/>
        <v>1</v>
      </c>
      <c r="R1313" s="8">
        <v>0</v>
      </c>
      <c r="S1313" s="9">
        <v>361.88</v>
      </c>
      <c r="T1313" s="8">
        <v>0</v>
      </c>
    </row>
    <row r="1314" spans="1:20" x14ac:dyDescent="0.35">
      <c r="A1314" t="s">
        <v>2994</v>
      </c>
      <c r="B1314" t="s">
        <v>2995</v>
      </c>
      <c r="C1314" t="s">
        <v>18</v>
      </c>
      <c r="D1314" t="s">
        <v>7921</v>
      </c>
      <c r="E1314" s="8">
        <v>408</v>
      </c>
      <c r="F1314" s="9">
        <v>315.45</v>
      </c>
      <c r="G1314" s="8">
        <v>170</v>
      </c>
      <c r="H1314" s="8">
        <v>801</v>
      </c>
      <c r="I1314" s="9">
        <v>315.45</v>
      </c>
      <c r="J1314" s="10">
        <f t="shared" si="40"/>
        <v>1</v>
      </c>
      <c r="K1314" s="8">
        <v>0</v>
      </c>
      <c r="L1314" s="9">
        <v>258.33999999999997</v>
      </c>
      <c r="M1314" s="8">
        <v>0</v>
      </c>
      <c r="N1314" s="8">
        <v>172</v>
      </c>
      <c r="O1314" s="8">
        <v>801</v>
      </c>
      <c r="P1314" s="9">
        <v>315.45</v>
      </c>
      <c r="Q1314" s="10">
        <f t="shared" si="41"/>
        <v>1</v>
      </c>
      <c r="R1314" s="8">
        <v>0</v>
      </c>
      <c r="S1314" s="9">
        <v>259.26</v>
      </c>
      <c r="T1314" s="8">
        <v>0</v>
      </c>
    </row>
    <row r="1315" spans="1:20" x14ac:dyDescent="0.35">
      <c r="A1315" t="s">
        <v>2996</v>
      </c>
      <c r="B1315" t="s">
        <v>2997</v>
      </c>
      <c r="C1315" t="s">
        <v>18</v>
      </c>
      <c r="D1315" t="s">
        <v>7922</v>
      </c>
      <c r="E1315" s="8">
        <v>28</v>
      </c>
      <c r="F1315" s="9">
        <v>1035.1400000000001</v>
      </c>
      <c r="G1315" s="8">
        <v>8</v>
      </c>
      <c r="H1315" s="8">
        <v>17</v>
      </c>
      <c r="I1315" s="9">
        <v>1035.1400000000001</v>
      </c>
      <c r="J1315" s="10">
        <f t="shared" si="40"/>
        <v>1</v>
      </c>
      <c r="K1315" s="8">
        <v>0</v>
      </c>
      <c r="L1315" s="9">
        <v>360.45</v>
      </c>
      <c r="M1315" s="8">
        <v>1</v>
      </c>
      <c r="N1315" s="8">
        <v>4</v>
      </c>
      <c r="O1315" s="8">
        <v>17</v>
      </c>
      <c r="P1315" s="9">
        <v>1035.1400000000001</v>
      </c>
      <c r="Q1315" s="10">
        <f t="shared" si="41"/>
        <v>1</v>
      </c>
      <c r="R1315" s="8">
        <v>0</v>
      </c>
      <c r="S1315" s="9">
        <v>271.72000000000003</v>
      </c>
      <c r="T1315" s="8">
        <v>1</v>
      </c>
    </row>
    <row r="1316" spans="1:20" x14ac:dyDescent="0.35">
      <c r="A1316" t="s">
        <v>2998</v>
      </c>
      <c r="B1316" t="s">
        <v>2999</v>
      </c>
      <c r="C1316" t="s">
        <v>18</v>
      </c>
      <c r="D1316" t="s">
        <v>7921</v>
      </c>
      <c r="E1316" s="8">
        <v>824</v>
      </c>
      <c r="F1316" s="9">
        <v>707.28</v>
      </c>
      <c r="G1316" s="8">
        <v>154</v>
      </c>
      <c r="H1316" s="8">
        <v>720</v>
      </c>
      <c r="I1316" s="9">
        <v>707.28</v>
      </c>
      <c r="J1316" s="10">
        <f t="shared" si="40"/>
        <v>1</v>
      </c>
      <c r="K1316" s="8">
        <v>0</v>
      </c>
      <c r="L1316" s="9">
        <v>321.41000000000003</v>
      </c>
      <c r="M1316" s="8">
        <v>1</v>
      </c>
      <c r="N1316" s="8">
        <v>154</v>
      </c>
      <c r="O1316" s="8">
        <v>720</v>
      </c>
      <c r="P1316" s="9">
        <v>707.28</v>
      </c>
      <c r="Q1316" s="10">
        <f t="shared" si="41"/>
        <v>1</v>
      </c>
      <c r="R1316" s="8">
        <v>0</v>
      </c>
      <c r="S1316" s="9">
        <v>321.92</v>
      </c>
      <c r="T1316" s="8">
        <v>1</v>
      </c>
    </row>
    <row r="1317" spans="1:20" x14ac:dyDescent="0.35">
      <c r="A1317" t="s">
        <v>3000</v>
      </c>
      <c r="B1317" t="s">
        <v>3001</v>
      </c>
      <c r="C1317" t="s">
        <v>18</v>
      </c>
      <c r="D1317" t="s">
        <v>7921</v>
      </c>
      <c r="E1317" s="8">
        <v>2292</v>
      </c>
      <c r="F1317" s="9">
        <v>1529.67</v>
      </c>
      <c r="G1317" s="8">
        <v>204</v>
      </c>
      <c r="H1317" s="8">
        <v>926</v>
      </c>
      <c r="I1317" s="9">
        <v>1264.04</v>
      </c>
      <c r="J1317" s="10">
        <f t="shared" si="40"/>
        <v>0.82634816659802435</v>
      </c>
      <c r="K1317" s="8">
        <v>1</v>
      </c>
      <c r="L1317" s="9">
        <v>345.28</v>
      </c>
      <c r="M1317" s="8">
        <v>2</v>
      </c>
      <c r="N1317" s="8">
        <v>198</v>
      </c>
      <c r="O1317" s="8">
        <v>926</v>
      </c>
      <c r="P1317" s="9">
        <v>1260.04</v>
      </c>
      <c r="Q1317" s="10">
        <f t="shared" si="41"/>
        <v>0.82373322350572342</v>
      </c>
      <c r="R1317" s="8">
        <v>1</v>
      </c>
      <c r="S1317" s="9">
        <v>343.37</v>
      </c>
      <c r="T1317" s="8">
        <v>2</v>
      </c>
    </row>
    <row r="1318" spans="1:20" x14ac:dyDescent="0.35">
      <c r="A1318" t="s">
        <v>3002</v>
      </c>
      <c r="B1318" t="s">
        <v>3003</v>
      </c>
      <c r="C1318" t="s">
        <v>18</v>
      </c>
      <c r="D1318" t="s">
        <v>7921</v>
      </c>
      <c r="E1318" s="8">
        <v>902</v>
      </c>
      <c r="F1318" s="9">
        <v>781.3</v>
      </c>
      <c r="G1318" s="8">
        <v>153</v>
      </c>
      <c r="H1318" s="8">
        <v>713</v>
      </c>
      <c r="I1318" s="9">
        <v>781.3</v>
      </c>
      <c r="J1318" s="10">
        <f t="shared" si="40"/>
        <v>1</v>
      </c>
      <c r="K1318" s="8">
        <v>0</v>
      </c>
      <c r="L1318" s="9">
        <v>288.3</v>
      </c>
      <c r="M1318" s="8">
        <v>1</v>
      </c>
      <c r="N1318" s="8">
        <v>153</v>
      </c>
      <c r="O1318" s="8">
        <v>713</v>
      </c>
      <c r="P1318" s="9">
        <v>781.3</v>
      </c>
      <c r="Q1318" s="10">
        <f t="shared" si="41"/>
        <v>1</v>
      </c>
      <c r="R1318" s="8">
        <v>0</v>
      </c>
      <c r="S1318" s="9">
        <v>288.3</v>
      </c>
      <c r="T1318" s="8">
        <v>1</v>
      </c>
    </row>
    <row r="1319" spans="1:20" x14ac:dyDescent="0.35">
      <c r="A1319" t="s">
        <v>3004</v>
      </c>
      <c r="B1319" t="s">
        <v>3005</v>
      </c>
      <c r="C1319" t="s">
        <v>18</v>
      </c>
      <c r="D1319" t="s">
        <v>7921</v>
      </c>
      <c r="E1319" s="8">
        <v>706</v>
      </c>
      <c r="F1319" s="9">
        <v>599.20000000000005</v>
      </c>
      <c r="G1319" s="8">
        <v>127</v>
      </c>
      <c r="H1319" s="8">
        <v>728</v>
      </c>
      <c r="I1319" s="9">
        <v>599.20000000000005</v>
      </c>
      <c r="J1319" s="10">
        <f t="shared" si="40"/>
        <v>1</v>
      </c>
      <c r="K1319" s="8">
        <v>0</v>
      </c>
      <c r="L1319" s="9">
        <v>252.67</v>
      </c>
      <c r="M1319" s="8">
        <v>1</v>
      </c>
      <c r="N1319" s="8">
        <v>156</v>
      </c>
      <c r="O1319" s="8">
        <v>728</v>
      </c>
      <c r="P1319" s="9">
        <v>599.20000000000005</v>
      </c>
      <c r="Q1319" s="10">
        <f t="shared" si="41"/>
        <v>1</v>
      </c>
      <c r="R1319" s="8">
        <v>0</v>
      </c>
      <c r="S1319" s="9">
        <v>267.43</v>
      </c>
      <c r="T1319" s="8">
        <v>1</v>
      </c>
    </row>
    <row r="1320" spans="1:20" x14ac:dyDescent="0.35">
      <c r="A1320" t="s">
        <v>3006</v>
      </c>
      <c r="B1320" t="s">
        <v>3007</v>
      </c>
      <c r="C1320" t="s">
        <v>18</v>
      </c>
      <c r="D1320" t="s">
        <v>7922</v>
      </c>
      <c r="E1320" s="8">
        <v>1510</v>
      </c>
      <c r="F1320" s="9">
        <v>3109.86</v>
      </c>
      <c r="G1320" s="8">
        <v>71</v>
      </c>
      <c r="H1320" s="8">
        <v>300</v>
      </c>
      <c r="I1320" s="9">
        <v>1344.86</v>
      </c>
      <c r="J1320" s="10">
        <f t="shared" si="40"/>
        <v>0.4324503353848726</v>
      </c>
      <c r="K1320" s="8">
        <v>4</v>
      </c>
      <c r="L1320" s="9">
        <v>340.1</v>
      </c>
      <c r="M1320" s="8">
        <v>2</v>
      </c>
      <c r="N1320" s="8">
        <v>64</v>
      </c>
      <c r="O1320" s="8">
        <v>300</v>
      </c>
      <c r="P1320" s="9">
        <v>1330.45</v>
      </c>
      <c r="Q1320" s="10">
        <f t="shared" si="41"/>
        <v>0.42781668628169756</v>
      </c>
      <c r="R1320" s="8">
        <v>4</v>
      </c>
      <c r="S1320" s="9">
        <v>338.12</v>
      </c>
      <c r="T1320" s="8">
        <v>2</v>
      </c>
    </row>
    <row r="1321" spans="1:20" x14ac:dyDescent="0.35">
      <c r="A1321" t="s">
        <v>3008</v>
      </c>
      <c r="B1321" t="s">
        <v>3009</v>
      </c>
      <c r="C1321" t="s">
        <v>18</v>
      </c>
      <c r="D1321" t="s">
        <v>7921</v>
      </c>
      <c r="E1321" s="8">
        <v>60</v>
      </c>
      <c r="F1321" s="9">
        <v>785.85</v>
      </c>
      <c r="G1321" s="8">
        <v>9</v>
      </c>
      <c r="H1321" s="8">
        <v>48</v>
      </c>
      <c r="I1321" s="9">
        <v>772.75</v>
      </c>
      <c r="J1321" s="10">
        <f t="shared" si="40"/>
        <v>0.98333015206464336</v>
      </c>
      <c r="K1321" s="8">
        <v>1</v>
      </c>
      <c r="L1321" s="9">
        <v>307.79000000000002</v>
      </c>
      <c r="M1321" s="8">
        <v>1</v>
      </c>
      <c r="N1321" s="8">
        <v>11</v>
      </c>
      <c r="O1321" s="8">
        <v>48</v>
      </c>
      <c r="P1321" s="9">
        <v>785.85</v>
      </c>
      <c r="Q1321" s="10">
        <f t="shared" si="41"/>
        <v>1</v>
      </c>
      <c r="R1321" s="8">
        <v>0</v>
      </c>
      <c r="S1321" s="9">
        <v>314.67</v>
      </c>
      <c r="T1321" s="8">
        <v>1</v>
      </c>
    </row>
    <row r="1322" spans="1:20" x14ac:dyDescent="0.35">
      <c r="A1322" t="s">
        <v>3014</v>
      </c>
      <c r="B1322" t="s">
        <v>3015</v>
      </c>
      <c r="C1322" t="s">
        <v>18</v>
      </c>
      <c r="D1322" t="s">
        <v>7922</v>
      </c>
      <c r="E1322" s="8">
        <v>51</v>
      </c>
      <c r="F1322" s="9">
        <v>19.54</v>
      </c>
      <c r="G1322" s="8">
        <v>764</v>
      </c>
      <c r="H1322" s="8">
        <v>1605</v>
      </c>
      <c r="I1322" s="9">
        <v>19.54</v>
      </c>
      <c r="J1322" s="10">
        <f t="shared" si="40"/>
        <v>1</v>
      </c>
      <c r="K1322" s="8">
        <v>0</v>
      </c>
      <c r="L1322" s="9">
        <v>510.21</v>
      </c>
      <c r="M1322" s="8">
        <v>0</v>
      </c>
      <c r="N1322" s="8">
        <v>342</v>
      </c>
      <c r="O1322" s="8">
        <v>1605</v>
      </c>
      <c r="P1322" s="9">
        <v>19.54</v>
      </c>
      <c r="Q1322" s="10">
        <f t="shared" si="41"/>
        <v>1</v>
      </c>
      <c r="R1322" s="8">
        <v>0</v>
      </c>
      <c r="S1322" s="9">
        <v>413.18</v>
      </c>
      <c r="T1322" s="8">
        <v>0</v>
      </c>
    </row>
    <row r="1323" spans="1:20" x14ac:dyDescent="0.35">
      <c r="A1323" t="s">
        <v>3016</v>
      </c>
      <c r="B1323" t="s">
        <v>3017</v>
      </c>
      <c r="C1323" t="s">
        <v>18</v>
      </c>
      <c r="D1323" t="s">
        <v>7921</v>
      </c>
      <c r="E1323" s="8">
        <v>792</v>
      </c>
      <c r="F1323" s="9">
        <v>766.63</v>
      </c>
      <c r="G1323" s="8">
        <v>117</v>
      </c>
      <c r="H1323" s="8">
        <v>636</v>
      </c>
      <c r="I1323" s="9">
        <v>766.63</v>
      </c>
      <c r="J1323" s="10">
        <f t="shared" si="40"/>
        <v>1</v>
      </c>
      <c r="K1323" s="8">
        <v>0</v>
      </c>
      <c r="L1323" s="9">
        <v>204.46</v>
      </c>
      <c r="M1323" s="8">
        <v>1</v>
      </c>
      <c r="N1323" s="8">
        <v>136</v>
      </c>
      <c r="O1323" s="8">
        <v>636</v>
      </c>
      <c r="P1323" s="9">
        <v>766.63</v>
      </c>
      <c r="Q1323" s="10">
        <f t="shared" si="41"/>
        <v>1</v>
      </c>
      <c r="R1323" s="8">
        <v>0</v>
      </c>
      <c r="S1323" s="9">
        <v>215.49</v>
      </c>
      <c r="T1323" s="8">
        <v>1</v>
      </c>
    </row>
    <row r="1324" spans="1:20" x14ac:dyDescent="0.35">
      <c r="A1324" t="s">
        <v>3018</v>
      </c>
      <c r="B1324" t="s">
        <v>3019</v>
      </c>
      <c r="C1324" t="s">
        <v>18</v>
      </c>
      <c r="D1324" t="s">
        <v>7922</v>
      </c>
      <c r="E1324" s="8">
        <v>15</v>
      </c>
      <c r="F1324" s="9">
        <v>27.95</v>
      </c>
      <c r="G1324" s="8">
        <v>84</v>
      </c>
      <c r="H1324" s="8">
        <v>330</v>
      </c>
      <c r="I1324" s="9">
        <v>27.95</v>
      </c>
      <c r="J1324" s="10">
        <f t="shared" si="40"/>
        <v>1</v>
      </c>
      <c r="K1324" s="8">
        <v>0</v>
      </c>
      <c r="L1324" s="9">
        <v>422.44</v>
      </c>
      <c r="M1324" s="8">
        <v>0</v>
      </c>
      <c r="N1324" s="8">
        <v>70</v>
      </c>
      <c r="O1324" s="8">
        <v>330</v>
      </c>
      <c r="P1324" s="9">
        <v>27.95</v>
      </c>
      <c r="Q1324" s="10">
        <f t="shared" si="41"/>
        <v>1</v>
      </c>
      <c r="R1324" s="8">
        <v>0</v>
      </c>
      <c r="S1324" s="9">
        <v>407.9</v>
      </c>
      <c r="T1324" s="8">
        <v>0</v>
      </c>
    </row>
    <row r="1325" spans="1:20" x14ac:dyDescent="0.35">
      <c r="A1325" t="s">
        <v>3020</v>
      </c>
      <c r="B1325" t="s">
        <v>3021</v>
      </c>
      <c r="C1325" t="s">
        <v>18</v>
      </c>
      <c r="D1325" t="s">
        <v>7922</v>
      </c>
      <c r="E1325" s="8">
        <v>53</v>
      </c>
      <c r="F1325" s="9">
        <v>34.06</v>
      </c>
      <c r="G1325" s="8">
        <v>625</v>
      </c>
      <c r="H1325" s="8">
        <v>954</v>
      </c>
      <c r="I1325" s="9">
        <v>34.06</v>
      </c>
      <c r="J1325" s="10">
        <f t="shared" si="40"/>
        <v>1</v>
      </c>
      <c r="K1325" s="8">
        <v>0</v>
      </c>
      <c r="L1325" s="9">
        <v>577.05999999999995</v>
      </c>
      <c r="M1325" s="8">
        <v>0</v>
      </c>
      <c r="N1325" s="8">
        <v>203</v>
      </c>
      <c r="O1325" s="8">
        <v>954</v>
      </c>
      <c r="P1325" s="9">
        <v>34.06</v>
      </c>
      <c r="Q1325" s="10">
        <f t="shared" si="41"/>
        <v>1</v>
      </c>
      <c r="R1325" s="8">
        <v>0</v>
      </c>
      <c r="S1325" s="9">
        <v>413.94</v>
      </c>
      <c r="T1325" s="8">
        <v>0</v>
      </c>
    </row>
    <row r="1326" spans="1:20" x14ac:dyDescent="0.35">
      <c r="A1326" t="s">
        <v>3022</v>
      </c>
      <c r="B1326" t="s">
        <v>3023</v>
      </c>
      <c r="C1326" t="s">
        <v>18</v>
      </c>
      <c r="D1326" t="s">
        <v>7921</v>
      </c>
      <c r="E1326" s="8">
        <v>67</v>
      </c>
      <c r="F1326" s="9">
        <v>793.49</v>
      </c>
      <c r="G1326" s="8">
        <v>9</v>
      </c>
      <c r="H1326" s="8">
        <v>52</v>
      </c>
      <c r="I1326" s="9">
        <v>793.49</v>
      </c>
      <c r="J1326" s="10">
        <f t="shared" si="40"/>
        <v>1</v>
      </c>
      <c r="K1326" s="8">
        <v>0</v>
      </c>
      <c r="L1326" s="9">
        <v>286.75</v>
      </c>
      <c r="M1326" s="8">
        <v>1</v>
      </c>
      <c r="N1326" s="8">
        <v>11</v>
      </c>
      <c r="O1326" s="8">
        <v>52</v>
      </c>
      <c r="P1326" s="9">
        <v>793.49</v>
      </c>
      <c r="Q1326" s="10">
        <f t="shared" si="41"/>
        <v>1</v>
      </c>
      <c r="R1326" s="8">
        <v>0</v>
      </c>
      <c r="S1326" s="9">
        <v>300.95999999999998</v>
      </c>
      <c r="T1326" s="8">
        <v>1</v>
      </c>
    </row>
    <row r="1327" spans="1:20" x14ac:dyDescent="0.35">
      <c r="A1327" t="s">
        <v>3028</v>
      </c>
      <c r="B1327" t="s">
        <v>3029</v>
      </c>
      <c r="C1327" t="s">
        <v>18</v>
      </c>
      <c r="D1327" t="s">
        <v>7922</v>
      </c>
      <c r="E1327" s="8">
        <v>66</v>
      </c>
      <c r="F1327" s="9">
        <v>35.4</v>
      </c>
      <c r="G1327" s="8">
        <v>326</v>
      </c>
      <c r="H1327" s="8">
        <v>1140</v>
      </c>
      <c r="I1327" s="9">
        <v>35.4</v>
      </c>
      <c r="J1327" s="10">
        <f t="shared" si="40"/>
        <v>1</v>
      </c>
      <c r="K1327" s="8">
        <v>0</v>
      </c>
      <c r="L1327" s="9">
        <v>434.02</v>
      </c>
      <c r="M1327" s="8">
        <v>0</v>
      </c>
      <c r="N1327" s="8">
        <v>242</v>
      </c>
      <c r="O1327" s="8">
        <v>1140</v>
      </c>
      <c r="P1327" s="9">
        <v>35.4</v>
      </c>
      <c r="Q1327" s="10">
        <f t="shared" si="41"/>
        <v>1</v>
      </c>
      <c r="R1327" s="8">
        <v>0</v>
      </c>
      <c r="S1327" s="9">
        <v>406.67</v>
      </c>
      <c r="T1327" s="8">
        <v>0</v>
      </c>
    </row>
    <row r="1328" spans="1:20" x14ac:dyDescent="0.35">
      <c r="A1328" t="s">
        <v>3030</v>
      </c>
      <c r="B1328" t="s">
        <v>3031</v>
      </c>
      <c r="C1328" t="s">
        <v>18</v>
      </c>
      <c r="D1328" t="s">
        <v>7921</v>
      </c>
      <c r="E1328" s="8">
        <v>103</v>
      </c>
      <c r="F1328" s="9">
        <v>724.95</v>
      </c>
      <c r="G1328" s="8">
        <v>18</v>
      </c>
      <c r="H1328" s="8">
        <v>87</v>
      </c>
      <c r="I1328" s="9">
        <v>689.75</v>
      </c>
      <c r="J1328" s="10">
        <f t="shared" si="40"/>
        <v>0.95144492723636109</v>
      </c>
      <c r="K1328" s="8">
        <v>1</v>
      </c>
      <c r="L1328" s="9">
        <v>259.10000000000002</v>
      </c>
      <c r="M1328" s="8">
        <v>1</v>
      </c>
      <c r="N1328" s="8">
        <v>19</v>
      </c>
      <c r="O1328" s="8">
        <v>87</v>
      </c>
      <c r="P1328" s="9">
        <v>703.83</v>
      </c>
      <c r="Q1328" s="10">
        <f t="shared" si="41"/>
        <v>0.97086695634181663</v>
      </c>
      <c r="R1328" s="8">
        <v>1</v>
      </c>
      <c r="S1328" s="9">
        <v>264.02</v>
      </c>
      <c r="T1328" s="8">
        <v>1</v>
      </c>
    </row>
    <row r="1329" spans="1:20" x14ac:dyDescent="0.35">
      <c r="A1329" t="s">
        <v>3032</v>
      </c>
      <c r="B1329" t="s">
        <v>3033</v>
      </c>
      <c r="C1329" t="s">
        <v>18</v>
      </c>
      <c r="D1329" t="s">
        <v>7921</v>
      </c>
      <c r="E1329" s="8">
        <v>483</v>
      </c>
      <c r="F1329" s="9">
        <v>1672.18</v>
      </c>
      <c r="G1329" s="8">
        <v>32</v>
      </c>
      <c r="H1329" s="8">
        <v>177</v>
      </c>
      <c r="I1329" s="9">
        <v>1298.28</v>
      </c>
      <c r="J1329" s="10">
        <f t="shared" si="40"/>
        <v>0.77639966989199727</v>
      </c>
      <c r="K1329" s="8">
        <v>2</v>
      </c>
      <c r="L1329" s="9">
        <v>206.34</v>
      </c>
      <c r="M1329" s="8">
        <v>2</v>
      </c>
      <c r="N1329" s="8">
        <v>38</v>
      </c>
      <c r="O1329" s="8">
        <v>177</v>
      </c>
      <c r="P1329" s="9">
        <v>1315.59</v>
      </c>
      <c r="Q1329" s="10">
        <f t="shared" si="41"/>
        <v>0.78675142628185957</v>
      </c>
      <c r="R1329" s="8">
        <v>2</v>
      </c>
      <c r="S1329" s="9">
        <v>215.86</v>
      </c>
      <c r="T1329" s="8">
        <v>2</v>
      </c>
    </row>
    <row r="1330" spans="1:20" x14ac:dyDescent="0.35">
      <c r="A1330" t="s">
        <v>3034</v>
      </c>
      <c r="B1330" t="s">
        <v>3035</v>
      </c>
      <c r="C1330" t="s">
        <v>18</v>
      </c>
      <c r="D1330" t="s">
        <v>7921</v>
      </c>
      <c r="E1330" s="8">
        <v>2281</v>
      </c>
      <c r="F1330" s="9">
        <v>1950.16</v>
      </c>
      <c r="G1330" s="8">
        <v>159</v>
      </c>
      <c r="H1330" s="8">
        <v>714</v>
      </c>
      <c r="I1330" s="9">
        <v>1314.07</v>
      </c>
      <c r="J1330" s="10">
        <f t="shared" si="40"/>
        <v>0.67382676293227217</v>
      </c>
      <c r="K1330" s="8">
        <v>3</v>
      </c>
      <c r="L1330" s="9">
        <v>351.15</v>
      </c>
      <c r="M1330" s="8">
        <v>2</v>
      </c>
      <c r="N1330" s="8">
        <v>151</v>
      </c>
      <c r="O1330" s="8">
        <v>714</v>
      </c>
      <c r="P1330" s="9">
        <v>1307.23</v>
      </c>
      <c r="Q1330" s="10">
        <f t="shared" si="41"/>
        <v>0.67031935841161749</v>
      </c>
      <c r="R1330" s="8">
        <v>3</v>
      </c>
      <c r="S1330" s="9">
        <v>347.48</v>
      </c>
      <c r="T1330" s="8">
        <v>2</v>
      </c>
    </row>
    <row r="1331" spans="1:20" x14ac:dyDescent="0.35">
      <c r="A1331" t="s">
        <v>3036</v>
      </c>
      <c r="B1331" t="s">
        <v>3037</v>
      </c>
      <c r="C1331" t="s">
        <v>18</v>
      </c>
      <c r="D1331" t="s">
        <v>7921</v>
      </c>
      <c r="E1331" s="8">
        <v>4147</v>
      </c>
      <c r="F1331" s="9">
        <v>898.6</v>
      </c>
      <c r="G1331" s="8">
        <v>434</v>
      </c>
      <c r="H1331" s="8">
        <v>2817</v>
      </c>
      <c r="I1331" s="9">
        <v>898.6</v>
      </c>
      <c r="J1331" s="10">
        <f t="shared" si="40"/>
        <v>1</v>
      </c>
      <c r="K1331" s="8">
        <v>0</v>
      </c>
      <c r="L1331" s="9">
        <v>227.16</v>
      </c>
      <c r="M1331" s="8">
        <v>1</v>
      </c>
      <c r="N1331" s="8">
        <v>595</v>
      </c>
      <c r="O1331" s="8">
        <v>2817</v>
      </c>
      <c r="P1331" s="9">
        <v>898.6</v>
      </c>
      <c r="Q1331" s="10">
        <f t="shared" si="41"/>
        <v>1</v>
      </c>
      <c r="R1331" s="8">
        <v>0</v>
      </c>
      <c r="S1331" s="9">
        <v>248.09</v>
      </c>
      <c r="T1331" s="8">
        <v>1</v>
      </c>
    </row>
    <row r="1332" spans="1:20" x14ac:dyDescent="0.35">
      <c r="A1332" t="s">
        <v>3038</v>
      </c>
      <c r="B1332" t="s">
        <v>3039</v>
      </c>
      <c r="C1332" t="s">
        <v>18</v>
      </c>
      <c r="D1332" t="s">
        <v>7921</v>
      </c>
      <c r="E1332" s="8">
        <v>313</v>
      </c>
      <c r="F1332" s="9">
        <v>863.14</v>
      </c>
      <c r="G1332" s="8">
        <v>40</v>
      </c>
      <c r="H1332" s="8">
        <v>222</v>
      </c>
      <c r="I1332" s="9">
        <v>863.14</v>
      </c>
      <c r="J1332" s="10">
        <f t="shared" si="40"/>
        <v>1</v>
      </c>
      <c r="K1332" s="8">
        <v>0</v>
      </c>
      <c r="L1332" s="9">
        <v>247.53</v>
      </c>
      <c r="M1332" s="8">
        <v>1</v>
      </c>
      <c r="N1332" s="8">
        <v>47</v>
      </c>
      <c r="O1332" s="8">
        <v>222</v>
      </c>
      <c r="P1332" s="9">
        <v>863.14</v>
      </c>
      <c r="Q1332" s="10">
        <f t="shared" si="41"/>
        <v>1</v>
      </c>
      <c r="R1332" s="8">
        <v>0</v>
      </c>
      <c r="S1332" s="9">
        <v>259.11</v>
      </c>
      <c r="T1332" s="8">
        <v>1</v>
      </c>
    </row>
    <row r="1333" spans="1:20" x14ac:dyDescent="0.35">
      <c r="A1333" t="s">
        <v>3040</v>
      </c>
      <c r="B1333" t="s">
        <v>3041</v>
      </c>
      <c r="C1333" t="s">
        <v>18</v>
      </c>
      <c r="D1333" t="s">
        <v>7922</v>
      </c>
      <c r="E1333" s="8">
        <v>913</v>
      </c>
      <c r="F1333" s="9">
        <v>974.4</v>
      </c>
      <c r="G1333" s="8">
        <v>147</v>
      </c>
      <c r="H1333" s="8">
        <v>572</v>
      </c>
      <c r="I1333" s="9">
        <v>974.4</v>
      </c>
      <c r="J1333" s="10">
        <f t="shared" si="40"/>
        <v>1</v>
      </c>
      <c r="K1333" s="8">
        <v>0</v>
      </c>
      <c r="L1333" s="9">
        <v>310.93</v>
      </c>
      <c r="M1333" s="8">
        <v>1</v>
      </c>
      <c r="N1333" s="8">
        <v>121</v>
      </c>
      <c r="O1333" s="8">
        <v>572</v>
      </c>
      <c r="P1333" s="9">
        <v>974.4</v>
      </c>
      <c r="Q1333" s="10">
        <f t="shared" si="41"/>
        <v>1</v>
      </c>
      <c r="R1333" s="8">
        <v>0</v>
      </c>
      <c r="S1333" s="9">
        <v>294.27999999999997</v>
      </c>
      <c r="T1333" s="8">
        <v>1</v>
      </c>
    </row>
    <row r="1334" spans="1:20" x14ac:dyDescent="0.35">
      <c r="A1334" t="s">
        <v>3042</v>
      </c>
      <c r="B1334" t="s">
        <v>3043</v>
      </c>
      <c r="C1334" t="s">
        <v>18</v>
      </c>
      <c r="D1334" t="s">
        <v>7922</v>
      </c>
      <c r="E1334" s="8">
        <v>637</v>
      </c>
      <c r="F1334" s="9">
        <v>1342.55</v>
      </c>
      <c r="G1334" s="8">
        <v>81</v>
      </c>
      <c r="H1334" s="8">
        <v>290</v>
      </c>
      <c r="I1334" s="9">
        <v>752.42</v>
      </c>
      <c r="J1334" s="10">
        <f t="shared" si="40"/>
        <v>0.56044095191985399</v>
      </c>
      <c r="K1334" s="8">
        <v>1</v>
      </c>
      <c r="L1334" s="9">
        <v>306.89999999999998</v>
      </c>
      <c r="M1334" s="8">
        <v>1</v>
      </c>
      <c r="N1334" s="8">
        <v>62</v>
      </c>
      <c r="O1334" s="8">
        <v>290</v>
      </c>
      <c r="P1334" s="9">
        <v>710.27</v>
      </c>
      <c r="Q1334" s="10">
        <f t="shared" si="41"/>
        <v>0.529045473166735</v>
      </c>
      <c r="R1334" s="8">
        <v>1</v>
      </c>
      <c r="S1334" s="9">
        <v>290.02999999999997</v>
      </c>
      <c r="T1334" s="8">
        <v>1</v>
      </c>
    </row>
    <row r="1335" spans="1:20" x14ac:dyDescent="0.35">
      <c r="A1335" t="s">
        <v>3046</v>
      </c>
      <c r="B1335" t="s">
        <v>3047</v>
      </c>
      <c r="C1335" t="s">
        <v>18</v>
      </c>
      <c r="D1335" t="s">
        <v>7922</v>
      </c>
      <c r="E1335" s="8">
        <v>1886</v>
      </c>
      <c r="F1335" s="9">
        <v>2949.87</v>
      </c>
      <c r="G1335" s="8">
        <v>94</v>
      </c>
      <c r="H1335" s="8">
        <v>390</v>
      </c>
      <c r="I1335" s="9">
        <v>2709</v>
      </c>
      <c r="J1335" s="10">
        <f t="shared" si="40"/>
        <v>0.91834555421086361</v>
      </c>
      <c r="K1335" s="8">
        <v>3</v>
      </c>
      <c r="L1335" s="9">
        <v>243.94</v>
      </c>
      <c r="M1335" s="8">
        <v>4</v>
      </c>
      <c r="N1335" s="8">
        <v>83</v>
      </c>
      <c r="O1335" s="8">
        <v>390</v>
      </c>
      <c r="P1335" s="9">
        <v>2691.79</v>
      </c>
      <c r="Q1335" s="10">
        <f t="shared" si="41"/>
        <v>0.91251139880740506</v>
      </c>
      <c r="R1335" s="8">
        <v>4</v>
      </c>
      <c r="S1335" s="9">
        <v>237.02</v>
      </c>
      <c r="T1335" s="8">
        <v>4</v>
      </c>
    </row>
    <row r="1336" spans="1:20" x14ac:dyDescent="0.35">
      <c r="A1336" t="s">
        <v>3048</v>
      </c>
      <c r="B1336" t="s">
        <v>3049</v>
      </c>
      <c r="C1336" t="s">
        <v>18</v>
      </c>
      <c r="D1336" t="s">
        <v>7921</v>
      </c>
      <c r="E1336" s="8">
        <v>582</v>
      </c>
      <c r="F1336" s="9">
        <v>664.02</v>
      </c>
      <c r="G1336" s="8">
        <v>93</v>
      </c>
      <c r="H1336" s="8">
        <v>534</v>
      </c>
      <c r="I1336" s="9">
        <v>664.02</v>
      </c>
      <c r="J1336" s="10">
        <f t="shared" si="40"/>
        <v>1</v>
      </c>
      <c r="K1336" s="8">
        <v>0</v>
      </c>
      <c r="L1336" s="9">
        <v>304.47000000000003</v>
      </c>
      <c r="M1336" s="8">
        <v>1</v>
      </c>
      <c r="N1336" s="8">
        <v>113</v>
      </c>
      <c r="O1336" s="8">
        <v>534</v>
      </c>
      <c r="P1336" s="9">
        <v>664.02</v>
      </c>
      <c r="Q1336" s="10">
        <f t="shared" si="41"/>
        <v>1</v>
      </c>
      <c r="R1336" s="8">
        <v>0</v>
      </c>
      <c r="S1336" s="9">
        <v>318.85000000000002</v>
      </c>
      <c r="T1336" s="8">
        <v>1</v>
      </c>
    </row>
    <row r="1337" spans="1:20" x14ac:dyDescent="0.35">
      <c r="A1337" t="s">
        <v>3052</v>
      </c>
      <c r="B1337" t="s">
        <v>3053</v>
      </c>
      <c r="C1337" t="s">
        <v>18</v>
      </c>
      <c r="D1337" t="s">
        <v>7921</v>
      </c>
      <c r="E1337" s="8">
        <v>419</v>
      </c>
      <c r="F1337" s="9">
        <v>683.43</v>
      </c>
      <c r="G1337" s="8">
        <v>87</v>
      </c>
      <c r="H1337" s="8">
        <v>374</v>
      </c>
      <c r="I1337" s="9">
        <v>683.43</v>
      </c>
      <c r="J1337" s="10">
        <f t="shared" si="40"/>
        <v>1</v>
      </c>
      <c r="K1337" s="8">
        <v>0</v>
      </c>
      <c r="L1337" s="9">
        <v>343.04</v>
      </c>
      <c r="M1337" s="8">
        <v>1</v>
      </c>
      <c r="N1337" s="8">
        <v>79</v>
      </c>
      <c r="O1337" s="8">
        <v>374</v>
      </c>
      <c r="P1337" s="9">
        <v>683.43</v>
      </c>
      <c r="Q1337" s="10">
        <f t="shared" si="41"/>
        <v>1</v>
      </c>
      <c r="R1337" s="8">
        <v>0</v>
      </c>
      <c r="S1337" s="9">
        <v>335.21</v>
      </c>
      <c r="T1337" s="8">
        <v>1</v>
      </c>
    </row>
    <row r="1338" spans="1:20" x14ac:dyDescent="0.35">
      <c r="A1338" t="s">
        <v>3056</v>
      </c>
      <c r="B1338" t="s">
        <v>3057</v>
      </c>
      <c r="C1338" t="s">
        <v>18</v>
      </c>
      <c r="D1338" t="s">
        <v>7920</v>
      </c>
      <c r="E1338" s="8">
        <v>729</v>
      </c>
      <c r="F1338" s="9">
        <v>636.63</v>
      </c>
      <c r="G1338" s="8">
        <v>106</v>
      </c>
      <c r="H1338" s="8">
        <v>697</v>
      </c>
      <c r="I1338" s="9">
        <v>636.63</v>
      </c>
      <c r="J1338" s="10">
        <f t="shared" si="40"/>
        <v>1</v>
      </c>
      <c r="K1338" s="8">
        <v>0</v>
      </c>
      <c r="L1338" s="9">
        <v>212.48</v>
      </c>
      <c r="M1338" s="8">
        <v>1</v>
      </c>
      <c r="N1338" s="8">
        <v>147</v>
      </c>
      <c r="O1338" s="8">
        <v>697</v>
      </c>
      <c r="P1338" s="9">
        <v>636.63</v>
      </c>
      <c r="Q1338" s="10">
        <f t="shared" si="41"/>
        <v>1</v>
      </c>
      <c r="R1338" s="8">
        <v>0</v>
      </c>
      <c r="S1338" s="9">
        <v>233.96</v>
      </c>
      <c r="T1338" s="8">
        <v>1</v>
      </c>
    </row>
    <row r="1339" spans="1:20" x14ac:dyDescent="0.35">
      <c r="A1339" t="s">
        <v>3058</v>
      </c>
      <c r="B1339" t="s">
        <v>3059</v>
      </c>
      <c r="C1339" t="s">
        <v>18</v>
      </c>
      <c r="D1339" t="s">
        <v>7922</v>
      </c>
      <c r="E1339" s="8">
        <v>174</v>
      </c>
      <c r="F1339" s="9">
        <v>472.77</v>
      </c>
      <c r="G1339" s="8">
        <v>56</v>
      </c>
      <c r="H1339" s="8">
        <v>224</v>
      </c>
      <c r="I1339" s="9">
        <v>472.77</v>
      </c>
      <c r="J1339" s="10">
        <f t="shared" si="40"/>
        <v>1</v>
      </c>
      <c r="K1339" s="8">
        <v>0</v>
      </c>
      <c r="L1339" s="9">
        <v>278.67</v>
      </c>
      <c r="M1339" s="8">
        <v>0</v>
      </c>
      <c r="N1339" s="8">
        <v>48</v>
      </c>
      <c r="O1339" s="8">
        <v>224</v>
      </c>
      <c r="P1339" s="9">
        <v>472.77</v>
      </c>
      <c r="Q1339" s="10">
        <f t="shared" si="41"/>
        <v>1</v>
      </c>
      <c r="R1339" s="8">
        <v>0</v>
      </c>
      <c r="S1339" s="9">
        <v>265.63</v>
      </c>
      <c r="T1339" s="8">
        <v>0</v>
      </c>
    </row>
    <row r="1340" spans="1:20" x14ac:dyDescent="0.35">
      <c r="A1340" t="s">
        <v>3060</v>
      </c>
      <c r="B1340" t="s">
        <v>3061</v>
      </c>
      <c r="C1340" t="s">
        <v>18</v>
      </c>
      <c r="D1340" t="s">
        <v>7921</v>
      </c>
      <c r="E1340" s="8">
        <v>690</v>
      </c>
      <c r="F1340" s="9">
        <v>295.11</v>
      </c>
      <c r="G1340" s="8">
        <v>293</v>
      </c>
      <c r="H1340" s="8">
        <v>1421</v>
      </c>
      <c r="I1340" s="9">
        <v>295.11</v>
      </c>
      <c r="J1340" s="10">
        <f t="shared" si="40"/>
        <v>1</v>
      </c>
      <c r="K1340" s="8">
        <v>0</v>
      </c>
      <c r="L1340" s="9">
        <v>320.39</v>
      </c>
      <c r="M1340" s="8">
        <v>0</v>
      </c>
      <c r="N1340" s="8">
        <v>299</v>
      </c>
      <c r="O1340" s="8">
        <v>1421</v>
      </c>
      <c r="P1340" s="9">
        <v>295.11</v>
      </c>
      <c r="Q1340" s="10">
        <f t="shared" si="41"/>
        <v>1</v>
      </c>
      <c r="R1340" s="8">
        <v>0</v>
      </c>
      <c r="S1340" s="9">
        <v>322.18</v>
      </c>
      <c r="T1340" s="8">
        <v>0</v>
      </c>
    </row>
    <row r="1341" spans="1:20" x14ac:dyDescent="0.35">
      <c r="A1341" t="s">
        <v>3062</v>
      </c>
      <c r="B1341" t="s">
        <v>3063</v>
      </c>
      <c r="C1341" t="s">
        <v>18</v>
      </c>
      <c r="D1341" t="s">
        <v>7921</v>
      </c>
      <c r="E1341" s="8">
        <v>829</v>
      </c>
      <c r="F1341" s="9">
        <v>738.81</v>
      </c>
      <c r="G1341" s="8">
        <v>126</v>
      </c>
      <c r="H1341" s="8">
        <v>682</v>
      </c>
      <c r="I1341" s="9">
        <v>738.81</v>
      </c>
      <c r="J1341" s="10">
        <f t="shared" si="40"/>
        <v>1</v>
      </c>
      <c r="K1341" s="8">
        <v>0</v>
      </c>
      <c r="L1341" s="9">
        <v>226.24</v>
      </c>
      <c r="M1341" s="8">
        <v>1</v>
      </c>
      <c r="N1341" s="8">
        <v>144</v>
      </c>
      <c r="O1341" s="8">
        <v>682</v>
      </c>
      <c r="P1341" s="9">
        <v>738.81</v>
      </c>
      <c r="Q1341" s="10">
        <f t="shared" si="41"/>
        <v>1</v>
      </c>
      <c r="R1341" s="8">
        <v>0</v>
      </c>
      <c r="S1341" s="9">
        <v>235.87</v>
      </c>
      <c r="T1341" s="8">
        <v>1</v>
      </c>
    </row>
    <row r="1342" spans="1:20" x14ac:dyDescent="0.35">
      <c r="A1342" t="s">
        <v>3064</v>
      </c>
      <c r="B1342" t="s">
        <v>3065</v>
      </c>
      <c r="C1342" t="s">
        <v>18</v>
      </c>
      <c r="D1342" t="s">
        <v>7921</v>
      </c>
      <c r="E1342" s="8">
        <v>4284</v>
      </c>
      <c r="F1342" s="9">
        <v>3668.26</v>
      </c>
      <c r="G1342" s="8">
        <v>121</v>
      </c>
      <c r="H1342" s="8">
        <v>708</v>
      </c>
      <c r="I1342" s="9">
        <v>3091.99</v>
      </c>
      <c r="J1342" s="10">
        <f t="shared" si="40"/>
        <v>0.84290372001984581</v>
      </c>
      <c r="K1342" s="8">
        <v>5</v>
      </c>
      <c r="L1342" s="9">
        <v>212.89</v>
      </c>
      <c r="M1342" s="8">
        <v>5</v>
      </c>
      <c r="N1342" s="8">
        <v>149</v>
      </c>
      <c r="O1342" s="8">
        <v>708</v>
      </c>
      <c r="P1342" s="9">
        <v>3115.97</v>
      </c>
      <c r="Q1342" s="10">
        <f t="shared" si="41"/>
        <v>0.84944087932698331</v>
      </c>
      <c r="R1342" s="8">
        <v>5</v>
      </c>
      <c r="S1342" s="9">
        <v>220.08</v>
      </c>
      <c r="T1342" s="8">
        <v>5</v>
      </c>
    </row>
    <row r="1343" spans="1:20" x14ac:dyDescent="0.35">
      <c r="A1343" t="s">
        <v>3066</v>
      </c>
      <c r="B1343" t="s">
        <v>3067</v>
      </c>
      <c r="C1343" t="s">
        <v>18</v>
      </c>
      <c r="D1343" t="s">
        <v>7920</v>
      </c>
      <c r="E1343" s="8">
        <v>181</v>
      </c>
      <c r="F1343" s="9">
        <v>685.22</v>
      </c>
      <c r="G1343" s="8">
        <v>21</v>
      </c>
      <c r="H1343" s="8">
        <v>161</v>
      </c>
      <c r="I1343" s="9">
        <v>685.22</v>
      </c>
      <c r="J1343" s="10">
        <f t="shared" si="40"/>
        <v>1</v>
      </c>
      <c r="K1343" s="8">
        <v>0</v>
      </c>
      <c r="L1343" s="9">
        <v>230.03</v>
      </c>
      <c r="M1343" s="8">
        <v>1</v>
      </c>
      <c r="N1343" s="8">
        <v>34</v>
      </c>
      <c r="O1343" s="8">
        <v>161</v>
      </c>
      <c r="P1343" s="9">
        <v>685.22</v>
      </c>
      <c r="Q1343" s="10">
        <f t="shared" si="41"/>
        <v>1</v>
      </c>
      <c r="R1343" s="8">
        <v>0</v>
      </c>
      <c r="S1343" s="9">
        <v>259.56</v>
      </c>
      <c r="T1343" s="8">
        <v>1</v>
      </c>
    </row>
    <row r="1344" spans="1:20" x14ac:dyDescent="0.35">
      <c r="A1344" t="s">
        <v>3068</v>
      </c>
      <c r="B1344" t="s">
        <v>3069</v>
      </c>
      <c r="C1344" t="s">
        <v>18</v>
      </c>
      <c r="D1344" t="s">
        <v>7922</v>
      </c>
      <c r="E1344" s="8">
        <v>492</v>
      </c>
      <c r="F1344" s="9">
        <v>3006.99</v>
      </c>
      <c r="G1344" s="8">
        <v>37</v>
      </c>
      <c r="H1344" s="8">
        <v>100</v>
      </c>
      <c r="I1344" s="9">
        <v>2976.44</v>
      </c>
      <c r="J1344" s="10">
        <f t="shared" si="40"/>
        <v>0.98984033867754806</v>
      </c>
      <c r="K1344" s="8">
        <v>1</v>
      </c>
      <c r="L1344" s="9">
        <v>164.48</v>
      </c>
      <c r="M1344" s="8">
        <v>4</v>
      </c>
      <c r="N1344" s="8">
        <v>21</v>
      </c>
      <c r="O1344" s="8">
        <v>100</v>
      </c>
      <c r="P1344" s="9">
        <v>2780.86</v>
      </c>
      <c r="Q1344" s="10">
        <f t="shared" si="41"/>
        <v>0.92479855270552958</v>
      </c>
      <c r="R1344" s="8">
        <v>4</v>
      </c>
      <c r="S1344" s="9">
        <v>186.03</v>
      </c>
      <c r="T1344" s="8">
        <v>4</v>
      </c>
    </row>
    <row r="1345" spans="1:20" x14ac:dyDescent="0.35">
      <c r="A1345" t="s">
        <v>3070</v>
      </c>
      <c r="B1345" t="s">
        <v>3071</v>
      </c>
      <c r="C1345" t="s">
        <v>18</v>
      </c>
      <c r="D1345" t="s">
        <v>7922</v>
      </c>
      <c r="E1345" s="8">
        <v>14</v>
      </c>
      <c r="F1345" s="9">
        <v>145.11000000000001</v>
      </c>
      <c r="G1345" s="8">
        <v>33</v>
      </c>
      <c r="H1345" s="8">
        <v>59</v>
      </c>
      <c r="I1345" s="9">
        <v>145.11000000000001</v>
      </c>
      <c r="J1345" s="10">
        <f t="shared" si="40"/>
        <v>1</v>
      </c>
      <c r="K1345" s="8">
        <v>0</v>
      </c>
      <c r="L1345" s="9">
        <v>461.12</v>
      </c>
      <c r="M1345" s="8">
        <v>0</v>
      </c>
      <c r="N1345" s="8">
        <v>13</v>
      </c>
      <c r="O1345" s="8">
        <v>59</v>
      </c>
      <c r="P1345" s="9">
        <v>145.11000000000001</v>
      </c>
      <c r="Q1345" s="10">
        <f t="shared" si="41"/>
        <v>1</v>
      </c>
      <c r="R1345" s="8">
        <v>0</v>
      </c>
      <c r="S1345" s="9">
        <v>336.74</v>
      </c>
      <c r="T1345" s="8">
        <v>0</v>
      </c>
    </row>
    <row r="1346" spans="1:20" x14ac:dyDescent="0.35">
      <c r="A1346" t="s">
        <v>3072</v>
      </c>
      <c r="B1346" t="s">
        <v>3073</v>
      </c>
      <c r="C1346" t="s">
        <v>18</v>
      </c>
      <c r="D1346" t="s">
        <v>7922</v>
      </c>
      <c r="E1346" s="8">
        <v>132</v>
      </c>
      <c r="F1346" s="9">
        <v>215.78</v>
      </c>
      <c r="G1346" s="8">
        <v>107</v>
      </c>
      <c r="H1346" s="8">
        <v>370</v>
      </c>
      <c r="I1346" s="9">
        <v>215.78</v>
      </c>
      <c r="J1346" s="10">
        <f t="shared" si="40"/>
        <v>1</v>
      </c>
      <c r="K1346" s="8">
        <v>0</v>
      </c>
      <c r="L1346" s="9">
        <v>404.65</v>
      </c>
      <c r="M1346" s="8">
        <v>0</v>
      </c>
      <c r="N1346" s="8">
        <v>78</v>
      </c>
      <c r="O1346" s="8">
        <v>370</v>
      </c>
      <c r="P1346" s="9">
        <v>215.78</v>
      </c>
      <c r="Q1346" s="10">
        <f t="shared" si="41"/>
        <v>1</v>
      </c>
      <c r="R1346" s="8">
        <v>0</v>
      </c>
      <c r="S1346" s="9">
        <v>376.21</v>
      </c>
      <c r="T1346" s="8">
        <v>0</v>
      </c>
    </row>
    <row r="1347" spans="1:20" x14ac:dyDescent="0.35">
      <c r="A1347" t="s">
        <v>3074</v>
      </c>
      <c r="B1347" t="s">
        <v>3075</v>
      </c>
      <c r="C1347" t="s">
        <v>18</v>
      </c>
      <c r="D1347" t="s">
        <v>7921</v>
      </c>
      <c r="E1347" s="8">
        <v>1112</v>
      </c>
      <c r="F1347" s="9">
        <v>975.54</v>
      </c>
      <c r="G1347" s="8">
        <v>106</v>
      </c>
      <c r="H1347" s="8">
        <v>690</v>
      </c>
      <c r="I1347" s="9">
        <v>975.54</v>
      </c>
      <c r="J1347" s="10">
        <f t="shared" si="40"/>
        <v>1</v>
      </c>
      <c r="K1347" s="8">
        <v>0</v>
      </c>
      <c r="L1347" s="9">
        <v>211.7</v>
      </c>
      <c r="M1347" s="8">
        <v>1</v>
      </c>
      <c r="N1347" s="8">
        <v>145</v>
      </c>
      <c r="O1347" s="8">
        <v>690</v>
      </c>
      <c r="P1347" s="9">
        <v>975.54</v>
      </c>
      <c r="Q1347" s="10">
        <f t="shared" si="41"/>
        <v>1</v>
      </c>
      <c r="R1347" s="8">
        <v>0</v>
      </c>
      <c r="S1347" s="9">
        <v>232.23</v>
      </c>
      <c r="T1347" s="8">
        <v>1</v>
      </c>
    </row>
    <row r="1348" spans="1:20" x14ac:dyDescent="0.35">
      <c r="A1348" t="s">
        <v>3076</v>
      </c>
      <c r="B1348" t="s">
        <v>3077</v>
      </c>
      <c r="C1348" t="s">
        <v>18</v>
      </c>
      <c r="D1348" t="s">
        <v>7921</v>
      </c>
      <c r="E1348" s="8">
        <v>1759</v>
      </c>
      <c r="F1348" s="9">
        <v>764.04</v>
      </c>
      <c r="G1348" s="8">
        <v>292</v>
      </c>
      <c r="H1348" s="8">
        <v>1392</v>
      </c>
      <c r="I1348" s="9">
        <v>704.1</v>
      </c>
      <c r="J1348" s="10">
        <f t="shared" si="40"/>
        <v>0.92154861002041788</v>
      </c>
      <c r="K1348" s="8">
        <v>1</v>
      </c>
      <c r="L1348" s="9">
        <v>315.5</v>
      </c>
      <c r="M1348" s="8">
        <v>1</v>
      </c>
      <c r="N1348" s="8">
        <v>292</v>
      </c>
      <c r="O1348" s="8">
        <v>1392</v>
      </c>
      <c r="P1348" s="9">
        <v>704.1</v>
      </c>
      <c r="Q1348" s="10">
        <f t="shared" si="41"/>
        <v>0.92154861002041788</v>
      </c>
      <c r="R1348" s="8">
        <v>1</v>
      </c>
      <c r="S1348" s="9">
        <v>315.5</v>
      </c>
      <c r="T1348" s="8">
        <v>1</v>
      </c>
    </row>
    <row r="1349" spans="1:20" x14ac:dyDescent="0.35">
      <c r="A1349" t="s">
        <v>3078</v>
      </c>
      <c r="B1349" t="s">
        <v>3079</v>
      </c>
      <c r="C1349" t="s">
        <v>18</v>
      </c>
      <c r="D1349" t="s">
        <v>7922</v>
      </c>
      <c r="E1349" s="8">
        <v>1275</v>
      </c>
      <c r="F1349" s="9">
        <v>2535.31</v>
      </c>
      <c r="G1349" s="8">
        <v>134</v>
      </c>
      <c r="H1349" s="8">
        <v>304</v>
      </c>
      <c r="I1349" s="9">
        <v>2535.31</v>
      </c>
      <c r="J1349" s="10">
        <f t="shared" ref="J1349:J1412" si="42">IF(F1349&gt;0,I1349/F1349,1)</f>
        <v>1</v>
      </c>
      <c r="K1349" s="8">
        <v>0</v>
      </c>
      <c r="L1349" s="9">
        <v>290.29000000000002</v>
      </c>
      <c r="M1349" s="8">
        <v>4</v>
      </c>
      <c r="N1349" s="8">
        <v>64</v>
      </c>
      <c r="O1349" s="8">
        <v>304</v>
      </c>
      <c r="P1349" s="9">
        <v>2503.4899999999998</v>
      </c>
      <c r="Q1349" s="10">
        <f t="shared" ref="Q1349:Q1412" si="43">IF(F1349&gt;0,P1349/F1349,1)</f>
        <v>0.98744926655911891</v>
      </c>
      <c r="R1349" s="8">
        <v>2</v>
      </c>
      <c r="S1349" s="9">
        <v>208.42</v>
      </c>
      <c r="T1349" s="8">
        <v>4</v>
      </c>
    </row>
    <row r="1350" spans="1:20" x14ac:dyDescent="0.35">
      <c r="A1350" t="s">
        <v>3080</v>
      </c>
      <c r="B1350" t="s">
        <v>3081</v>
      </c>
      <c r="C1350" t="s">
        <v>18</v>
      </c>
      <c r="D1350" t="s">
        <v>7921</v>
      </c>
      <c r="E1350" s="8">
        <v>2038</v>
      </c>
      <c r="F1350" s="9">
        <v>588.04999999999995</v>
      </c>
      <c r="G1350" s="8">
        <v>357</v>
      </c>
      <c r="H1350" s="8">
        <v>2095</v>
      </c>
      <c r="I1350" s="9">
        <v>588.04999999999995</v>
      </c>
      <c r="J1350" s="10">
        <f t="shared" si="42"/>
        <v>1</v>
      </c>
      <c r="K1350" s="8">
        <v>0</v>
      </c>
      <c r="L1350" s="9">
        <v>236.15</v>
      </c>
      <c r="M1350" s="8">
        <v>1</v>
      </c>
      <c r="N1350" s="8">
        <v>438</v>
      </c>
      <c r="O1350" s="8">
        <v>2095</v>
      </c>
      <c r="P1350" s="9">
        <v>588.04999999999995</v>
      </c>
      <c r="Q1350" s="10">
        <f t="shared" si="43"/>
        <v>1</v>
      </c>
      <c r="R1350" s="8">
        <v>0</v>
      </c>
      <c r="S1350" s="9">
        <v>250.18</v>
      </c>
      <c r="T1350" s="8">
        <v>1</v>
      </c>
    </row>
    <row r="1351" spans="1:20" x14ac:dyDescent="0.35">
      <c r="A1351" t="s">
        <v>3082</v>
      </c>
      <c r="B1351" t="s">
        <v>3083</v>
      </c>
      <c r="C1351" t="s">
        <v>18</v>
      </c>
      <c r="D1351" t="s">
        <v>7921</v>
      </c>
      <c r="E1351" s="8">
        <v>321</v>
      </c>
      <c r="F1351" s="9">
        <v>624.72</v>
      </c>
      <c r="G1351" s="8">
        <v>49</v>
      </c>
      <c r="H1351" s="8">
        <v>310</v>
      </c>
      <c r="I1351" s="9">
        <v>624.72</v>
      </c>
      <c r="J1351" s="10">
        <f t="shared" si="42"/>
        <v>1</v>
      </c>
      <c r="K1351" s="8">
        <v>0</v>
      </c>
      <c r="L1351" s="9">
        <v>263.49</v>
      </c>
      <c r="M1351" s="8">
        <v>1</v>
      </c>
      <c r="N1351" s="8">
        <v>65</v>
      </c>
      <c r="O1351" s="8">
        <v>310</v>
      </c>
      <c r="P1351" s="9">
        <v>624.72</v>
      </c>
      <c r="Q1351" s="10">
        <f t="shared" si="43"/>
        <v>1</v>
      </c>
      <c r="R1351" s="8">
        <v>0</v>
      </c>
      <c r="S1351" s="9">
        <v>282.17</v>
      </c>
      <c r="T1351" s="8">
        <v>1</v>
      </c>
    </row>
    <row r="1352" spans="1:20" x14ac:dyDescent="0.35">
      <c r="A1352" t="s">
        <v>3084</v>
      </c>
      <c r="B1352" t="s">
        <v>3085</v>
      </c>
      <c r="C1352" t="s">
        <v>18</v>
      </c>
      <c r="D1352" t="s">
        <v>7921</v>
      </c>
      <c r="E1352" s="8">
        <v>1945</v>
      </c>
      <c r="F1352" s="9">
        <v>2280.2600000000002</v>
      </c>
      <c r="G1352" s="8">
        <v>109</v>
      </c>
      <c r="H1352" s="8">
        <v>514</v>
      </c>
      <c r="I1352" s="9">
        <v>1884</v>
      </c>
      <c r="J1352" s="10">
        <f t="shared" si="42"/>
        <v>0.82622157122433404</v>
      </c>
      <c r="K1352" s="8">
        <v>1</v>
      </c>
      <c r="L1352" s="9">
        <v>247.5</v>
      </c>
      <c r="M1352" s="8">
        <v>3</v>
      </c>
      <c r="N1352" s="8">
        <v>108</v>
      </c>
      <c r="O1352" s="8">
        <v>514</v>
      </c>
      <c r="P1352" s="9">
        <v>1882.82</v>
      </c>
      <c r="Q1352" s="10">
        <f t="shared" si="43"/>
        <v>0.82570408637611492</v>
      </c>
      <c r="R1352" s="8">
        <v>1</v>
      </c>
      <c r="S1352" s="9">
        <v>246.92</v>
      </c>
      <c r="T1352" s="8">
        <v>3</v>
      </c>
    </row>
    <row r="1353" spans="1:20" x14ac:dyDescent="0.35">
      <c r="A1353" t="s">
        <v>3088</v>
      </c>
      <c r="B1353" t="s">
        <v>3089</v>
      </c>
      <c r="C1353" t="s">
        <v>18</v>
      </c>
      <c r="D1353" t="s">
        <v>7922</v>
      </c>
      <c r="E1353" s="8">
        <v>2017</v>
      </c>
      <c r="F1353" s="9">
        <v>2555.85</v>
      </c>
      <c r="G1353" s="8">
        <v>145</v>
      </c>
      <c r="H1353" s="8">
        <v>475</v>
      </c>
      <c r="I1353" s="9">
        <v>2422.8000000000002</v>
      </c>
      <c r="J1353" s="10">
        <f t="shared" si="42"/>
        <v>0.94794295439873244</v>
      </c>
      <c r="K1353" s="8">
        <v>1</v>
      </c>
      <c r="L1353" s="9">
        <v>270.87</v>
      </c>
      <c r="M1353" s="8">
        <v>4</v>
      </c>
      <c r="N1353" s="8">
        <v>99</v>
      </c>
      <c r="O1353" s="8">
        <v>475</v>
      </c>
      <c r="P1353" s="9">
        <v>2364.5100000000002</v>
      </c>
      <c r="Q1353" s="10">
        <f t="shared" si="43"/>
        <v>0.92513645166969904</v>
      </c>
      <c r="R1353" s="8">
        <v>1</v>
      </c>
      <c r="S1353" s="9">
        <v>240.27</v>
      </c>
      <c r="T1353" s="8">
        <v>3</v>
      </c>
    </row>
    <row r="1354" spans="1:20" x14ac:dyDescent="0.35">
      <c r="A1354" t="s">
        <v>3090</v>
      </c>
      <c r="B1354" t="s">
        <v>3091</v>
      </c>
      <c r="C1354" t="s">
        <v>18</v>
      </c>
      <c r="D1354" t="s">
        <v>7921</v>
      </c>
      <c r="E1354" s="8">
        <v>797</v>
      </c>
      <c r="F1354" s="9">
        <v>677.84</v>
      </c>
      <c r="G1354" s="8">
        <v>131</v>
      </c>
      <c r="H1354" s="8">
        <v>708</v>
      </c>
      <c r="I1354" s="9">
        <v>677.84</v>
      </c>
      <c r="J1354" s="10">
        <f t="shared" si="42"/>
        <v>1</v>
      </c>
      <c r="K1354" s="8">
        <v>0</v>
      </c>
      <c r="L1354" s="9">
        <v>264.41000000000003</v>
      </c>
      <c r="M1354" s="8">
        <v>1</v>
      </c>
      <c r="N1354" s="8">
        <v>148</v>
      </c>
      <c r="O1354" s="8">
        <v>708</v>
      </c>
      <c r="P1354" s="9">
        <v>677.84</v>
      </c>
      <c r="Q1354" s="10">
        <f t="shared" si="43"/>
        <v>1</v>
      </c>
      <c r="R1354" s="8">
        <v>0</v>
      </c>
      <c r="S1354" s="9">
        <v>273.08</v>
      </c>
      <c r="T1354" s="8">
        <v>1</v>
      </c>
    </row>
    <row r="1355" spans="1:20" x14ac:dyDescent="0.35">
      <c r="A1355" t="s">
        <v>3092</v>
      </c>
      <c r="B1355" t="s">
        <v>3093</v>
      </c>
      <c r="C1355" t="s">
        <v>18</v>
      </c>
      <c r="D1355" t="s">
        <v>7922</v>
      </c>
      <c r="E1355" s="8">
        <v>714</v>
      </c>
      <c r="F1355" s="9">
        <v>3009.66</v>
      </c>
      <c r="G1355" s="8">
        <v>43</v>
      </c>
      <c r="H1355" s="8">
        <v>143</v>
      </c>
      <c r="I1355" s="9">
        <v>3009.66</v>
      </c>
      <c r="J1355" s="10">
        <f t="shared" si="42"/>
        <v>1</v>
      </c>
      <c r="K1355" s="8">
        <v>0</v>
      </c>
      <c r="L1355" s="9">
        <v>241.27</v>
      </c>
      <c r="M1355" s="8">
        <v>5</v>
      </c>
      <c r="N1355" s="8">
        <v>30</v>
      </c>
      <c r="O1355" s="8">
        <v>143</v>
      </c>
      <c r="P1355" s="9">
        <v>2959.08</v>
      </c>
      <c r="Q1355" s="10">
        <f t="shared" si="43"/>
        <v>0.98319411494986142</v>
      </c>
      <c r="R1355" s="8">
        <v>2</v>
      </c>
      <c r="S1355" s="9">
        <v>176.93</v>
      </c>
      <c r="T1355" s="8">
        <v>4</v>
      </c>
    </row>
    <row r="1356" spans="1:20" x14ac:dyDescent="0.35">
      <c r="A1356" t="s">
        <v>3098</v>
      </c>
      <c r="B1356" t="s">
        <v>3099</v>
      </c>
      <c r="C1356" t="s">
        <v>18</v>
      </c>
      <c r="D1356" t="s">
        <v>7922</v>
      </c>
      <c r="E1356" s="8">
        <v>450</v>
      </c>
      <c r="F1356" s="9">
        <v>471.6</v>
      </c>
      <c r="G1356" s="8">
        <v>139</v>
      </c>
      <c r="H1356" s="8">
        <v>573</v>
      </c>
      <c r="I1356" s="9">
        <v>471.6</v>
      </c>
      <c r="J1356" s="10">
        <f t="shared" si="42"/>
        <v>1</v>
      </c>
      <c r="K1356" s="8">
        <v>0</v>
      </c>
      <c r="L1356" s="9">
        <v>224.47</v>
      </c>
      <c r="M1356" s="8">
        <v>0</v>
      </c>
      <c r="N1356" s="8">
        <v>119</v>
      </c>
      <c r="O1356" s="8">
        <v>573</v>
      </c>
      <c r="P1356" s="9">
        <v>471.6</v>
      </c>
      <c r="Q1356" s="10">
        <f t="shared" si="43"/>
        <v>1</v>
      </c>
      <c r="R1356" s="8">
        <v>0</v>
      </c>
      <c r="S1356" s="9">
        <v>212.52</v>
      </c>
      <c r="T1356" s="8">
        <v>0</v>
      </c>
    </row>
    <row r="1357" spans="1:20" x14ac:dyDescent="0.35">
      <c r="A1357" t="s">
        <v>3100</v>
      </c>
      <c r="B1357" t="s">
        <v>3101</v>
      </c>
      <c r="C1357" t="s">
        <v>18</v>
      </c>
      <c r="D1357" t="s">
        <v>7921</v>
      </c>
      <c r="E1357" s="8">
        <v>4301</v>
      </c>
      <c r="F1357" s="9">
        <v>1681.66</v>
      </c>
      <c r="G1357" s="8">
        <v>319</v>
      </c>
      <c r="H1357" s="8">
        <v>1534</v>
      </c>
      <c r="I1357" s="9">
        <v>1527.22</v>
      </c>
      <c r="J1357" s="10">
        <f t="shared" si="42"/>
        <v>0.90816217309087444</v>
      </c>
      <c r="K1357" s="8">
        <v>1</v>
      </c>
      <c r="L1357" s="9">
        <v>199.09</v>
      </c>
      <c r="M1357" s="8">
        <v>2</v>
      </c>
      <c r="N1357" s="8">
        <v>319</v>
      </c>
      <c r="O1357" s="8">
        <v>1534</v>
      </c>
      <c r="P1357" s="9">
        <v>1527.22</v>
      </c>
      <c r="Q1357" s="10">
        <f t="shared" si="43"/>
        <v>0.90816217309087444</v>
      </c>
      <c r="R1357" s="8">
        <v>1</v>
      </c>
      <c r="S1357" s="9">
        <v>199.09</v>
      </c>
      <c r="T1357" s="8">
        <v>2</v>
      </c>
    </row>
    <row r="1358" spans="1:20" x14ac:dyDescent="0.35">
      <c r="A1358" t="s">
        <v>3102</v>
      </c>
      <c r="B1358" t="s">
        <v>3103</v>
      </c>
      <c r="C1358" t="s">
        <v>18</v>
      </c>
      <c r="D1358" t="s">
        <v>7921</v>
      </c>
      <c r="E1358" s="8">
        <v>320</v>
      </c>
      <c r="F1358" s="9">
        <v>473.27</v>
      </c>
      <c r="G1358" s="8">
        <v>64</v>
      </c>
      <c r="H1358" s="8">
        <v>406</v>
      </c>
      <c r="I1358" s="9">
        <v>473.27</v>
      </c>
      <c r="J1358" s="10">
        <f t="shared" si="42"/>
        <v>1</v>
      </c>
      <c r="K1358" s="8">
        <v>0</v>
      </c>
      <c r="L1358" s="9">
        <v>243.83</v>
      </c>
      <c r="M1358" s="8">
        <v>0</v>
      </c>
      <c r="N1358" s="8">
        <v>85</v>
      </c>
      <c r="O1358" s="8">
        <v>406</v>
      </c>
      <c r="P1358" s="9">
        <v>473.27</v>
      </c>
      <c r="Q1358" s="10">
        <f t="shared" si="43"/>
        <v>1</v>
      </c>
      <c r="R1358" s="8">
        <v>0</v>
      </c>
      <c r="S1358" s="9">
        <v>262.45999999999998</v>
      </c>
      <c r="T1358" s="8">
        <v>0</v>
      </c>
    </row>
    <row r="1359" spans="1:20" x14ac:dyDescent="0.35">
      <c r="A1359" t="s">
        <v>3104</v>
      </c>
      <c r="B1359" t="s">
        <v>3105</v>
      </c>
      <c r="C1359" t="s">
        <v>18</v>
      </c>
      <c r="D1359" t="s">
        <v>7921</v>
      </c>
      <c r="E1359" s="8">
        <v>271</v>
      </c>
      <c r="F1359" s="9">
        <v>847.85</v>
      </c>
      <c r="G1359" s="8">
        <v>36</v>
      </c>
      <c r="H1359" s="8">
        <v>192</v>
      </c>
      <c r="I1359" s="9">
        <v>847.85</v>
      </c>
      <c r="J1359" s="10">
        <f t="shared" si="42"/>
        <v>1</v>
      </c>
      <c r="K1359" s="8">
        <v>0</v>
      </c>
      <c r="L1359" s="9">
        <v>243.68</v>
      </c>
      <c r="M1359" s="8">
        <v>1</v>
      </c>
      <c r="N1359" s="8">
        <v>40</v>
      </c>
      <c r="O1359" s="8">
        <v>192</v>
      </c>
      <c r="P1359" s="9">
        <v>847.85</v>
      </c>
      <c r="Q1359" s="10">
        <f t="shared" si="43"/>
        <v>1</v>
      </c>
      <c r="R1359" s="8">
        <v>0</v>
      </c>
      <c r="S1359" s="9">
        <v>251.19</v>
      </c>
      <c r="T1359" s="8">
        <v>1</v>
      </c>
    </row>
    <row r="1360" spans="1:20" x14ac:dyDescent="0.35">
      <c r="A1360" t="s">
        <v>3106</v>
      </c>
      <c r="B1360" t="s">
        <v>3107</v>
      </c>
      <c r="C1360" t="s">
        <v>18</v>
      </c>
      <c r="D1360" t="s">
        <v>7920</v>
      </c>
      <c r="E1360" s="8">
        <v>1375</v>
      </c>
      <c r="F1360" s="9">
        <v>581.57000000000005</v>
      </c>
      <c r="G1360" s="8">
        <v>160</v>
      </c>
      <c r="H1360" s="8">
        <v>1416</v>
      </c>
      <c r="I1360" s="9">
        <v>581.57000000000005</v>
      </c>
      <c r="J1360" s="10">
        <f t="shared" si="42"/>
        <v>1</v>
      </c>
      <c r="K1360" s="8">
        <v>0</v>
      </c>
      <c r="L1360" s="9">
        <v>229.23</v>
      </c>
      <c r="M1360" s="8">
        <v>1</v>
      </c>
      <c r="N1360" s="8">
        <v>294</v>
      </c>
      <c r="O1360" s="8">
        <v>1416</v>
      </c>
      <c r="P1360" s="9">
        <v>581.57000000000005</v>
      </c>
      <c r="Q1360" s="10">
        <f t="shared" si="43"/>
        <v>1</v>
      </c>
      <c r="R1360" s="8">
        <v>0</v>
      </c>
      <c r="S1360" s="9">
        <v>263.24</v>
      </c>
      <c r="T1360" s="8">
        <v>1</v>
      </c>
    </row>
    <row r="1361" spans="1:20" x14ac:dyDescent="0.35">
      <c r="A1361" t="s">
        <v>3108</v>
      </c>
      <c r="B1361" t="s">
        <v>3109</v>
      </c>
      <c r="C1361" t="s">
        <v>18</v>
      </c>
      <c r="D1361" t="s">
        <v>7921</v>
      </c>
      <c r="E1361" s="8">
        <v>1940</v>
      </c>
      <c r="F1361" s="9">
        <v>1606.75</v>
      </c>
      <c r="G1361" s="8">
        <v>153</v>
      </c>
      <c r="H1361" s="8">
        <v>724</v>
      </c>
      <c r="I1361" s="9">
        <v>1606.75</v>
      </c>
      <c r="J1361" s="10">
        <f t="shared" si="42"/>
        <v>1</v>
      </c>
      <c r="K1361" s="8">
        <v>0</v>
      </c>
      <c r="L1361" s="9">
        <v>263.89999999999998</v>
      </c>
      <c r="M1361" s="8">
        <v>2</v>
      </c>
      <c r="N1361" s="8">
        <v>150</v>
      </c>
      <c r="O1361" s="8">
        <v>724</v>
      </c>
      <c r="P1361" s="9">
        <v>1606.75</v>
      </c>
      <c r="Q1361" s="10">
        <f t="shared" si="43"/>
        <v>1</v>
      </c>
      <c r="R1361" s="8">
        <v>0</v>
      </c>
      <c r="S1361" s="9">
        <v>262.41000000000003</v>
      </c>
      <c r="T1361" s="8">
        <v>2</v>
      </c>
    </row>
    <row r="1362" spans="1:20" x14ac:dyDescent="0.35">
      <c r="A1362" t="s">
        <v>3110</v>
      </c>
      <c r="B1362" t="s">
        <v>3111</v>
      </c>
      <c r="C1362" t="s">
        <v>18</v>
      </c>
      <c r="D1362" t="s">
        <v>7922</v>
      </c>
      <c r="E1362" s="8">
        <v>183</v>
      </c>
      <c r="F1362" s="9">
        <v>231.51</v>
      </c>
      <c r="G1362" s="8">
        <v>119</v>
      </c>
      <c r="H1362" s="8">
        <v>474</v>
      </c>
      <c r="I1362" s="9">
        <v>231.51</v>
      </c>
      <c r="J1362" s="10">
        <f t="shared" si="42"/>
        <v>1</v>
      </c>
      <c r="K1362" s="8">
        <v>0</v>
      </c>
      <c r="L1362" s="9">
        <v>302.68</v>
      </c>
      <c r="M1362" s="8">
        <v>0</v>
      </c>
      <c r="N1362" s="8">
        <v>99</v>
      </c>
      <c r="O1362" s="8">
        <v>474</v>
      </c>
      <c r="P1362" s="9">
        <v>231.51</v>
      </c>
      <c r="Q1362" s="10">
        <f t="shared" si="43"/>
        <v>1</v>
      </c>
      <c r="R1362" s="8">
        <v>0</v>
      </c>
      <c r="S1362" s="9">
        <v>287.5</v>
      </c>
      <c r="T1362" s="8">
        <v>0</v>
      </c>
    </row>
    <row r="1363" spans="1:20" x14ac:dyDescent="0.35">
      <c r="A1363" t="s">
        <v>3112</v>
      </c>
      <c r="B1363" t="s">
        <v>2889</v>
      </c>
      <c r="C1363" t="s">
        <v>18</v>
      </c>
      <c r="D1363" t="s">
        <v>7922</v>
      </c>
      <c r="E1363" s="8">
        <v>152</v>
      </c>
      <c r="F1363" s="9">
        <v>164.01</v>
      </c>
      <c r="G1363" s="8">
        <v>129</v>
      </c>
      <c r="H1363" s="8">
        <v>555</v>
      </c>
      <c r="I1363" s="9">
        <v>164.01</v>
      </c>
      <c r="J1363" s="10">
        <f t="shared" si="42"/>
        <v>1</v>
      </c>
      <c r="K1363" s="8">
        <v>0</v>
      </c>
      <c r="L1363" s="9">
        <v>349.59</v>
      </c>
      <c r="M1363" s="8">
        <v>0</v>
      </c>
      <c r="N1363" s="8">
        <v>115</v>
      </c>
      <c r="O1363" s="8">
        <v>555</v>
      </c>
      <c r="P1363" s="9">
        <v>164.01</v>
      </c>
      <c r="Q1363" s="10">
        <f t="shared" si="43"/>
        <v>1</v>
      </c>
      <c r="R1363" s="8">
        <v>0</v>
      </c>
      <c r="S1363" s="9">
        <v>341.18</v>
      </c>
      <c r="T1363" s="8">
        <v>0</v>
      </c>
    </row>
    <row r="1364" spans="1:20" x14ac:dyDescent="0.35">
      <c r="A1364" t="s">
        <v>3113</v>
      </c>
      <c r="B1364" t="s">
        <v>3114</v>
      </c>
      <c r="C1364" t="s">
        <v>18</v>
      </c>
      <c r="D1364" t="s">
        <v>7922</v>
      </c>
      <c r="E1364" s="8">
        <v>38</v>
      </c>
      <c r="F1364" s="9">
        <v>13.06</v>
      </c>
      <c r="G1364" s="8">
        <v>1079</v>
      </c>
      <c r="H1364" s="8">
        <v>1740</v>
      </c>
      <c r="I1364" s="9">
        <v>13.06</v>
      </c>
      <c r="J1364" s="10">
        <f t="shared" si="42"/>
        <v>1</v>
      </c>
      <c r="K1364" s="8">
        <v>0</v>
      </c>
      <c r="L1364" s="9">
        <v>550.83000000000004</v>
      </c>
      <c r="M1364" s="8">
        <v>0</v>
      </c>
      <c r="N1364" s="8">
        <v>360</v>
      </c>
      <c r="O1364" s="8">
        <v>1740</v>
      </c>
      <c r="P1364" s="9">
        <v>13.06</v>
      </c>
      <c r="Q1364" s="10">
        <f t="shared" si="43"/>
        <v>1</v>
      </c>
      <c r="R1364" s="8">
        <v>0</v>
      </c>
      <c r="S1364" s="9">
        <v>402.56</v>
      </c>
      <c r="T1364" s="8">
        <v>0</v>
      </c>
    </row>
    <row r="1365" spans="1:20" x14ac:dyDescent="0.35">
      <c r="A1365" t="s">
        <v>3115</v>
      </c>
      <c r="B1365" t="s">
        <v>3116</v>
      </c>
      <c r="C1365" t="s">
        <v>18</v>
      </c>
      <c r="D1365" t="s">
        <v>7921</v>
      </c>
      <c r="E1365" s="8">
        <v>210</v>
      </c>
      <c r="F1365" s="9">
        <v>596.02</v>
      </c>
      <c r="G1365" s="8">
        <v>39</v>
      </c>
      <c r="H1365" s="8">
        <v>211</v>
      </c>
      <c r="I1365" s="9">
        <v>596.02</v>
      </c>
      <c r="J1365" s="10">
        <f t="shared" si="42"/>
        <v>1</v>
      </c>
      <c r="K1365" s="8">
        <v>0</v>
      </c>
      <c r="L1365" s="9">
        <v>243.16</v>
      </c>
      <c r="M1365" s="8">
        <v>1</v>
      </c>
      <c r="N1365" s="8">
        <v>44</v>
      </c>
      <c r="O1365" s="8">
        <v>211</v>
      </c>
      <c r="P1365" s="9">
        <v>596.02</v>
      </c>
      <c r="Q1365" s="10">
        <f t="shared" si="43"/>
        <v>1</v>
      </c>
      <c r="R1365" s="8">
        <v>0</v>
      </c>
      <c r="S1365" s="9">
        <v>249.97</v>
      </c>
      <c r="T1365" s="8">
        <v>1</v>
      </c>
    </row>
    <row r="1366" spans="1:20" x14ac:dyDescent="0.35">
      <c r="A1366" t="s">
        <v>3117</v>
      </c>
      <c r="B1366" t="s">
        <v>3118</v>
      </c>
      <c r="C1366" t="s">
        <v>18</v>
      </c>
      <c r="D1366" t="s">
        <v>7922</v>
      </c>
      <c r="E1366" s="8">
        <v>427</v>
      </c>
      <c r="F1366" s="9">
        <v>589.48</v>
      </c>
      <c r="G1366" s="8">
        <v>109</v>
      </c>
      <c r="H1366" s="8">
        <v>433</v>
      </c>
      <c r="I1366" s="9">
        <v>589.48</v>
      </c>
      <c r="J1366" s="10">
        <f t="shared" si="42"/>
        <v>1</v>
      </c>
      <c r="K1366" s="8">
        <v>0</v>
      </c>
      <c r="L1366" s="9">
        <v>408.89</v>
      </c>
      <c r="M1366" s="8">
        <v>1</v>
      </c>
      <c r="N1366" s="8">
        <v>90</v>
      </c>
      <c r="O1366" s="8">
        <v>433</v>
      </c>
      <c r="P1366" s="9">
        <v>589.48</v>
      </c>
      <c r="Q1366" s="10">
        <f t="shared" si="43"/>
        <v>1</v>
      </c>
      <c r="R1366" s="8">
        <v>0</v>
      </c>
      <c r="S1366" s="9">
        <v>393.15</v>
      </c>
      <c r="T1366" s="8">
        <v>1</v>
      </c>
    </row>
    <row r="1367" spans="1:20" x14ac:dyDescent="0.35">
      <c r="A1367" t="s">
        <v>3121</v>
      </c>
      <c r="B1367" t="s">
        <v>3122</v>
      </c>
      <c r="C1367" t="s">
        <v>18</v>
      </c>
      <c r="D1367" t="s">
        <v>7921</v>
      </c>
      <c r="E1367" s="8">
        <v>5884</v>
      </c>
      <c r="F1367" s="9">
        <v>2402.13</v>
      </c>
      <c r="G1367" s="8">
        <v>288</v>
      </c>
      <c r="H1367" s="8">
        <v>1460</v>
      </c>
      <c r="I1367" s="9">
        <v>2402.13</v>
      </c>
      <c r="J1367" s="10">
        <f t="shared" si="42"/>
        <v>1</v>
      </c>
      <c r="K1367" s="8">
        <v>0</v>
      </c>
      <c r="L1367" s="9">
        <v>213.33</v>
      </c>
      <c r="M1367" s="8">
        <v>4</v>
      </c>
      <c r="N1367" s="8">
        <v>302</v>
      </c>
      <c r="O1367" s="8">
        <v>1460</v>
      </c>
      <c r="P1367" s="9">
        <v>2402.13</v>
      </c>
      <c r="Q1367" s="10">
        <f t="shared" si="43"/>
        <v>1</v>
      </c>
      <c r="R1367" s="8">
        <v>0</v>
      </c>
      <c r="S1367" s="9">
        <v>216.51</v>
      </c>
      <c r="T1367" s="8">
        <v>4</v>
      </c>
    </row>
    <row r="1368" spans="1:20" x14ac:dyDescent="0.35">
      <c r="A1368" t="s">
        <v>3123</v>
      </c>
      <c r="B1368" t="s">
        <v>3124</v>
      </c>
      <c r="C1368" t="s">
        <v>18</v>
      </c>
      <c r="D1368" t="s">
        <v>7921</v>
      </c>
      <c r="E1368" s="8">
        <v>2371</v>
      </c>
      <c r="F1368" s="9">
        <v>1126.8699999999999</v>
      </c>
      <c r="G1368" s="8">
        <v>231</v>
      </c>
      <c r="H1368" s="8">
        <v>1254</v>
      </c>
      <c r="I1368" s="9">
        <v>1075.06</v>
      </c>
      <c r="J1368" s="10">
        <f t="shared" si="42"/>
        <v>0.95402309050733447</v>
      </c>
      <c r="K1368" s="8">
        <v>1</v>
      </c>
      <c r="L1368" s="9">
        <v>240.9</v>
      </c>
      <c r="M1368" s="8">
        <v>1</v>
      </c>
      <c r="N1368" s="8">
        <v>259</v>
      </c>
      <c r="O1368" s="8">
        <v>1254</v>
      </c>
      <c r="P1368" s="9">
        <v>1088.3699999999999</v>
      </c>
      <c r="Q1368" s="10">
        <f t="shared" si="43"/>
        <v>0.9658345683175521</v>
      </c>
      <c r="R1368" s="8">
        <v>1</v>
      </c>
      <c r="S1368" s="9">
        <v>246.89</v>
      </c>
      <c r="T1368" s="8">
        <v>1</v>
      </c>
    </row>
    <row r="1369" spans="1:20" x14ac:dyDescent="0.35">
      <c r="A1369" t="s">
        <v>3125</v>
      </c>
      <c r="B1369" t="s">
        <v>3126</v>
      </c>
      <c r="C1369" t="s">
        <v>18</v>
      </c>
      <c r="D1369" t="s">
        <v>7922</v>
      </c>
      <c r="E1369" s="8">
        <v>4144</v>
      </c>
      <c r="F1369" s="9">
        <v>3286.35</v>
      </c>
      <c r="G1369" s="8">
        <v>219</v>
      </c>
      <c r="H1369" s="8">
        <v>752</v>
      </c>
      <c r="I1369" s="9">
        <v>3238.77</v>
      </c>
      <c r="J1369" s="10">
        <f t="shared" si="42"/>
        <v>0.98552193162627233</v>
      </c>
      <c r="K1369" s="8">
        <v>2</v>
      </c>
      <c r="L1369" s="9">
        <v>231.99</v>
      </c>
      <c r="M1369" s="8">
        <v>5</v>
      </c>
      <c r="N1369" s="8">
        <v>155</v>
      </c>
      <c r="O1369" s="8">
        <v>752</v>
      </c>
      <c r="P1369" s="9">
        <v>3188.81</v>
      </c>
      <c r="Q1369" s="10">
        <f t="shared" si="43"/>
        <v>0.9703196555449054</v>
      </c>
      <c r="R1369" s="8">
        <v>2</v>
      </c>
      <c r="S1369" s="9">
        <v>202.14</v>
      </c>
      <c r="T1369" s="8">
        <v>5</v>
      </c>
    </row>
    <row r="1370" spans="1:20" x14ac:dyDescent="0.35">
      <c r="A1370" t="s">
        <v>3127</v>
      </c>
      <c r="B1370" t="s">
        <v>3128</v>
      </c>
      <c r="C1370" t="s">
        <v>18</v>
      </c>
      <c r="D1370" t="s">
        <v>7921</v>
      </c>
      <c r="E1370" s="8">
        <v>50</v>
      </c>
      <c r="F1370" s="9">
        <v>85.04</v>
      </c>
      <c r="G1370" s="8">
        <v>57</v>
      </c>
      <c r="H1370" s="8">
        <v>351</v>
      </c>
      <c r="I1370" s="9">
        <v>85.04</v>
      </c>
      <c r="J1370" s="10">
        <f t="shared" si="42"/>
        <v>1</v>
      </c>
      <c r="K1370" s="8">
        <v>0</v>
      </c>
      <c r="L1370" s="9">
        <v>359.97</v>
      </c>
      <c r="M1370" s="8">
        <v>0</v>
      </c>
      <c r="N1370" s="8">
        <v>73</v>
      </c>
      <c r="O1370" s="8">
        <v>351</v>
      </c>
      <c r="P1370" s="9">
        <v>85.04</v>
      </c>
      <c r="Q1370" s="10">
        <f t="shared" si="43"/>
        <v>1</v>
      </c>
      <c r="R1370" s="8">
        <v>0</v>
      </c>
      <c r="S1370" s="9">
        <v>376.3</v>
      </c>
      <c r="T1370" s="8">
        <v>0</v>
      </c>
    </row>
    <row r="1371" spans="1:20" x14ac:dyDescent="0.35">
      <c r="A1371" t="s">
        <v>3131</v>
      </c>
      <c r="B1371" t="s">
        <v>3132</v>
      </c>
      <c r="C1371" t="s">
        <v>18</v>
      </c>
      <c r="D1371" t="s">
        <v>7921</v>
      </c>
      <c r="E1371" s="8">
        <v>271</v>
      </c>
      <c r="F1371" s="9">
        <v>980.57</v>
      </c>
      <c r="G1371" s="8">
        <v>35</v>
      </c>
      <c r="H1371" s="8">
        <v>165</v>
      </c>
      <c r="I1371" s="9">
        <v>980.57</v>
      </c>
      <c r="J1371" s="10">
        <f t="shared" si="42"/>
        <v>1</v>
      </c>
      <c r="K1371" s="8">
        <v>0</v>
      </c>
      <c r="L1371" s="9">
        <v>238.58</v>
      </c>
      <c r="M1371" s="8">
        <v>1</v>
      </c>
      <c r="N1371" s="8">
        <v>34</v>
      </c>
      <c r="O1371" s="8">
        <v>165</v>
      </c>
      <c r="P1371" s="9">
        <v>980.57</v>
      </c>
      <c r="Q1371" s="10">
        <f t="shared" si="43"/>
        <v>1</v>
      </c>
      <c r="R1371" s="8">
        <v>0</v>
      </c>
      <c r="S1371" s="9">
        <v>236.41</v>
      </c>
      <c r="T1371" s="8">
        <v>1</v>
      </c>
    </row>
    <row r="1372" spans="1:20" x14ac:dyDescent="0.35">
      <c r="A1372" t="s">
        <v>3133</v>
      </c>
      <c r="B1372" t="s">
        <v>3134</v>
      </c>
      <c r="C1372" t="s">
        <v>18</v>
      </c>
      <c r="D1372" t="s">
        <v>7922</v>
      </c>
      <c r="E1372" s="8">
        <v>20</v>
      </c>
      <c r="F1372" s="9">
        <v>9.2100000000000009</v>
      </c>
      <c r="G1372" s="8">
        <v>594</v>
      </c>
      <c r="H1372" s="8">
        <v>1293</v>
      </c>
      <c r="I1372" s="9">
        <v>9.2100000000000009</v>
      </c>
      <c r="J1372" s="10">
        <f t="shared" si="42"/>
        <v>1</v>
      </c>
      <c r="K1372" s="8">
        <v>0</v>
      </c>
      <c r="L1372" s="9">
        <v>493.63</v>
      </c>
      <c r="M1372" s="8">
        <v>0</v>
      </c>
      <c r="N1372" s="8">
        <v>267</v>
      </c>
      <c r="O1372" s="8">
        <v>1293</v>
      </c>
      <c r="P1372" s="9">
        <v>9.2100000000000009</v>
      </c>
      <c r="Q1372" s="10">
        <f t="shared" si="43"/>
        <v>1</v>
      </c>
      <c r="R1372" s="8">
        <v>0</v>
      </c>
      <c r="S1372" s="9">
        <v>403.25</v>
      </c>
      <c r="T1372" s="8">
        <v>0</v>
      </c>
    </row>
    <row r="1373" spans="1:20" x14ac:dyDescent="0.35">
      <c r="A1373" t="s">
        <v>3135</v>
      </c>
      <c r="B1373" t="s">
        <v>3136</v>
      </c>
      <c r="C1373" t="s">
        <v>18</v>
      </c>
      <c r="D1373" t="s">
        <v>7922</v>
      </c>
      <c r="E1373" s="8">
        <v>1203</v>
      </c>
      <c r="F1373" s="9">
        <v>2500.94</v>
      </c>
      <c r="G1373" s="8">
        <v>72</v>
      </c>
      <c r="H1373" s="8">
        <v>286</v>
      </c>
      <c r="I1373" s="9">
        <v>2500.94</v>
      </c>
      <c r="J1373" s="10">
        <f t="shared" si="42"/>
        <v>1</v>
      </c>
      <c r="K1373" s="8">
        <v>0</v>
      </c>
      <c r="L1373" s="9">
        <v>190.74</v>
      </c>
      <c r="M1373" s="8">
        <v>4</v>
      </c>
      <c r="N1373" s="8">
        <v>59</v>
      </c>
      <c r="O1373" s="8">
        <v>286</v>
      </c>
      <c r="P1373" s="9">
        <v>2492.63</v>
      </c>
      <c r="Q1373" s="10">
        <f t="shared" si="43"/>
        <v>0.99667724935424284</v>
      </c>
      <c r="R1373" s="8">
        <v>1</v>
      </c>
      <c r="S1373" s="9">
        <v>175.98</v>
      </c>
      <c r="T1373" s="8">
        <v>4</v>
      </c>
    </row>
    <row r="1374" spans="1:20" x14ac:dyDescent="0.35">
      <c r="A1374" t="s">
        <v>3137</v>
      </c>
      <c r="B1374" t="s">
        <v>3138</v>
      </c>
      <c r="C1374" t="s">
        <v>18</v>
      </c>
      <c r="D1374" t="s">
        <v>7921</v>
      </c>
      <c r="E1374" s="8">
        <v>630</v>
      </c>
      <c r="F1374" s="9">
        <v>868.02</v>
      </c>
      <c r="G1374" s="8">
        <v>67</v>
      </c>
      <c r="H1374" s="8">
        <v>432</v>
      </c>
      <c r="I1374" s="9">
        <v>868.02</v>
      </c>
      <c r="J1374" s="10">
        <f t="shared" si="42"/>
        <v>1</v>
      </c>
      <c r="K1374" s="8">
        <v>0</v>
      </c>
      <c r="L1374" s="9">
        <v>268.72000000000003</v>
      </c>
      <c r="M1374" s="8">
        <v>1</v>
      </c>
      <c r="N1374" s="8">
        <v>89</v>
      </c>
      <c r="O1374" s="8">
        <v>432</v>
      </c>
      <c r="P1374" s="9">
        <v>868.02</v>
      </c>
      <c r="Q1374" s="10">
        <f t="shared" si="43"/>
        <v>1</v>
      </c>
      <c r="R1374" s="8">
        <v>0</v>
      </c>
      <c r="S1374" s="9">
        <v>287.74</v>
      </c>
      <c r="T1374" s="8">
        <v>1</v>
      </c>
    </row>
    <row r="1375" spans="1:20" x14ac:dyDescent="0.35">
      <c r="A1375" t="s">
        <v>3139</v>
      </c>
      <c r="B1375" t="s">
        <v>3140</v>
      </c>
      <c r="C1375" t="s">
        <v>18</v>
      </c>
      <c r="D1375" t="s">
        <v>7921</v>
      </c>
      <c r="E1375" s="8">
        <v>485</v>
      </c>
      <c r="F1375" s="9">
        <v>1497.7</v>
      </c>
      <c r="G1375" s="8">
        <v>42</v>
      </c>
      <c r="H1375" s="8">
        <v>193</v>
      </c>
      <c r="I1375" s="9">
        <v>1281.54</v>
      </c>
      <c r="J1375" s="10">
        <f t="shared" si="42"/>
        <v>0.85567203044668483</v>
      </c>
      <c r="K1375" s="8">
        <v>2</v>
      </c>
      <c r="L1375" s="9">
        <v>340.34</v>
      </c>
      <c r="M1375" s="8">
        <v>2</v>
      </c>
      <c r="N1375" s="8">
        <v>40</v>
      </c>
      <c r="O1375" s="8">
        <v>193</v>
      </c>
      <c r="P1375" s="9">
        <v>1275.3599999999999</v>
      </c>
      <c r="Q1375" s="10">
        <f t="shared" si="43"/>
        <v>0.85154570341189817</v>
      </c>
      <c r="R1375" s="8">
        <v>2</v>
      </c>
      <c r="S1375" s="9">
        <v>336.87</v>
      </c>
      <c r="T1375" s="8">
        <v>2</v>
      </c>
    </row>
    <row r="1376" spans="1:20" x14ac:dyDescent="0.35">
      <c r="A1376" t="s">
        <v>3141</v>
      </c>
      <c r="B1376" t="s">
        <v>3142</v>
      </c>
      <c r="C1376" t="s">
        <v>18</v>
      </c>
      <c r="D1376" t="s">
        <v>7921</v>
      </c>
      <c r="E1376" s="8">
        <v>5497</v>
      </c>
      <c r="F1376" s="9">
        <v>4051.03</v>
      </c>
      <c r="G1376" s="8">
        <v>145</v>
      </c>
      <c r="H1376" s="8">
        <v>807</v>
      </c>
      <c r="I1376" s="9">
        <v>3624.33</v>
      </c>
      <c r="J1376" s="10">
        <f t="shared" si="42"/>
        <v>0.89466876325280231</v>
      </c>
      <c r="K1376" s="8">
        <v>4</v>
      </c>
      <c r="L1376" s="9">
        <v>189.18</v>
      </c>
      <c r="M1376" s="8">
        <v>6</v>
      </c>
      <c r="N1376" s="8">
        <v>166</v>
      </c>
      <c r="O1376" s="8">
        <v>807</v>
      </c>
      <c r="P1376" s="9">
        <v>3782.77</v>
      </c>
      <c r="Q1376" s="10">
        <f t="shared" si="43"/>
        <v>0.93377980414857453</v>
      </c>
      <c r="R1376" s="8">
        <v>4</v>
      </c>
      <c r="S1376" s="9">
        <v>192.26</v>
      </c>
      <c r="T1376" s="8">
        <v>6</v>
      </c>
    </row>
    <row r="1377" spans="1:20" x14ac:dyDescent="0.35">
      <c r="A1377" t="s">
        <v>3143</v>
      </c>
      <c r="B1377" t="s">
        <v>3144</v>
      </c>
      <c r="C1377" t="s">
        <v>18</v>
      </c>
      <c r="D1377" t="s">
        <v>7921</v>
      </c>
      <c r="E1377" s="8">
        <v>708</v>
      </c>
      <c r="F1377" s="9">
        <v>485.19</v>
      </c>
      <c r="G1377" s="8">
        <v>170</v>
      </c>
      <c r="H1377" s="8">
        <v>867</v>
      </c>
      <c r="I1377" s="9">
        <v>485.19</v>
      </c>
      <c r="J1377" s="10">
        <f t="shared" si="42"/>
        <v>1</v>
      </c>
      <c r="K1377" s="8">
        <v>0</v>
      </c>
      <c r="L1377" s="9">
        <v>315.02</v>
      </c>
      <c r="M1377" s="8">
        <v>0</v>
      </c>
      <c r="N1377" s="8">
        <v>179</v>
      </c>
      <c r="O1377" s="8">
        <v>867</v>
      </c>
      <c r="P1377" s="9">
        <v>485.19</v>
      </c>
      <c r="Q1377" s="10">
        <f t="shared" si="43"/>
        <v>1</v>
      </c>
      <c r="R1377" s="8">
        <v>0</v>
      </c>
      <c r="S1377" s="9">
        <v>318.31</v>
      </c>
      <c r="T1377" s="8">
        <v>0</v>
      </c>
    </row>
    <row r="1378" spans="1:20" x14ac:dyDescent="0.35">
      <c r="A1378" t="s">
        <v>3145</v>
      </c>
      <c r="B1378" t="s">
        <v>3146</v>
      </c>
      <c r="C1378" t="s">
        <v>18</v>
      </c>
      <c r="D1378" t="s">
        <v>7921</v>
      </c>
      <c r="E1378" s="8">
        <v>380</v>
      </c>
      <c r="F1378" s="9">
        <v>504.09</v>
      </c>
      <c r="G1378" s="8">
        <v>89</v>
      </c>
      <c r="H1378" s="8">
        <v>448</v>
      </c>
      <c r="I1378" s="9">
        <v>504.09</v>
      </c>
      <c r="J1378" s="10">
        <f t="shared" si="42"/>
        <v>1</v>
      </c>
      <c r="K1378" s="8">
        <v>0</v>
      </c>
      <c r="L1378" s="9">
        <v>221.07</v>
      </c>
      <c r="M1378" s="8">
        <v>0</v>
      </c>
      <c r="N1378" s="8">
        <v>93</v>
      </c>
      <c r="O1378" s="8">
        <v>448</v>
      </c>
      <c r="P1378" s="9">
        <v>504.09</v>
      </c>
      <c r="Q1378" s="10">
        <f t="shared" si="43"/>
        <v>1</v>
      </c>
      <c r="R1378" s="8">
        <v>0</v>
      </c>
      <c r="S1378" s="9">
        <v>224.25</v>
      </c>
      <c r="T1378" s="8">
        <v>0</v>
      </c>
    </row>
    <row r="1379" spans="1:20" x14ac:dyDescent="0.35">
      <c r="A1379" t="s">
        <v>3147</v>
      </c>
      <c r="B1379" t="s">
        <v>3148</v>
      </c>
      <c r="C1379" t="s">
        <v>18</v>
      </c>
      <c r="D1379" t="s">
        <v>7922</v>
      </c>
      <c r="E1379" s="8">
        <v>174</v>
      </c>
      <c r="F1379" s="9">
        <v>311.39</v>
      </c>
      <c r="G1379" s="8">
        <v>78</v>
      </c>
      <c r="H1379" s="8">
        <v>332</v>
      </c>
      <c r="I1379" s="9">
        <v>311.39</v>
      </c>
      <c r="J1379" s="10">
        <f t="shared" si="42"/>
        <v>1</v>
      </c>
      <c r="K1379" s="8">
        <v>0</v>
      </c>
      <c r="L1379" s="9">
        <v>304.58999999999997</v>
      </c>
      <c r="M1379" s="8">
        <v>0</v>
      </c>
      <c r="N1379" s="8">
        <v>68</v>
      </c>
      <c r="O1379" s="8">
        <v>332</v>
      </c>
      <c r="P1379" s="9">
        <v>311.39</v>
      </c>
      <c r="Q1379" s="10">
        <f t="shared" si="43"/>
        <v>1</v>
      </c>
      <c r="R1379" s="8">
        <v>0</v>
      </c>
      <c r="S1379" s="9">
        <v>293.85000000000002</v>
      </c>
      <c r="T1379" s="8">
        <v>0</v>
      </c>
    </row>
    <row r="1380" spans="1:20" x14ac:dyDescent="0.35">
      <c r="A1380" t="s">
        <v>3149</v>
      </c>
      <c r="B1380" t="s">
        <v>3150</v>
      </c>
      <c r="C1380" t="s">
        <v>18</v>
      </c>
      <c r="D1380" t="s">
        <v>7922</v>
      </c>
      <c r="E1380" s="8">
        <v>1147</v>
      </c>
      <c r="F1380" s="9">
        <v>2135.3000000000002</v>
      </c>
      <c r="G1380" s="8">
        <v>87</v>
      </c>
      <c r="H1380" s="8">
        <v>319</v>
      </c>
      <c r="I1380" s="9">
        <v>2114.83</v>
      </c>
      <c r="J1380" s="10">
        <f t="shared" si="42"/>
        <v>0.9904135250316114</v>
      </c>
      <c r="K1380" s="8">
        <v>2</v>
      </c>
      <c r="L1380" s="9">
        <v>238.2</v>
      </c>
      <c r="M1380" s="8">
        <v>3</v>
      </c>
      <c r="N1380" s="8">
        <v>66</v>
      </c>
      <c r="O1380" s="8">
        <v>319</v>
      </c>
      <c r="P1380" s="9">
        <v>2075.73</v>
      </c>
      <c r="Q1380" s="10">
        <f t="shared" si="43"/>
        <v>0.9721022807099704</v>
      </c>
      <c r="R1380" s="8">
        <v>2</v>
      </c>
      <c r="S1380" s="9">
        <v>222.56</v>
      </c>
      <c r="T1380" s="8">
        <v>3</v>
      </c>
    </row>
    <row r="1381" spans="1:20" x14ac:dyDescent="0.35">
      <c r="A1381" t="s">
        <v>3157</v>
      </c>
      <c r="B1381" t="s">
        <v>3158</v>
      </c>
      <c r="C1381" t="s">
        <v>18</v>
      </c>
      <c r="D1381" t="s">
        <v>7921</v>
      </c>
      <c r="E1381" s="8">
        <v>1122</v>
      </c>
      <c r="F1381" s="9">
        <v>1454.73</v>
      </c>
      <c r="G1381" s="8">
        <v>81</v>
      </c>
      <c r="H1381" s="8">
        <v>457</v>
      </c>
      <c r="I1381" s="9">
        <v>1435.28</v>
      </c>
      <c r="J1381" s="10">
        <f t="shared" si="42"/>
        <v>0.9866298213414173</v>
      </c>
      <c r="K1381" s="8">
        <v>1</v>
      </c>
      <c r="L1381" s="9">
        <v>284.61</v>
      </c>
      <c r="M1381" s="8">
        <v>2</v>
      </c>
      <c r="N1381" s="8">
        <v>94</v>
      </c>
      <c r="O1381" s="8">
        <v>457</v>
      </c>
      <c r="P1381" s="9">
        <v>1452.14</v>
      </c>
      <c r="Q1381" s="10">
        <f t="shared" si="43"/>
        <v>0.99821960088813733</v>
      </c>
      <c r="R1381" s="8">
        <v>1</v>
      </c>
      <c r="S1381" s="9">
        <v>301.95</v>
      </c>
      <c r="T1381" s="8">
        <v>2</v>
      </c>
    </row>
    <row r="1382" spans="1:20" x14ac:dyDescent="0.35">
      <c r="A1382" t="s">
        <v>3159</v>
      </c>
      <c r="B1382" t="s">
        <v>3160</v>
      </c>
      <c r="C1382" t="s">
        <v>18</v>
      </c>
      <c r="D1382" t="s">
        <v>7921</v>
      </c>
      <c r="E1382" s="8">
        <v>340</v>
      </c>
      <c r="F1382" s="9">
        <v>2327.1799999999998</v>
      </c>
      <c r="G1382" s="8">
        <v>17</v>
      </c>
      <c r="H1382" s="8">
        <v>87</v>
      </c>
      <c r="I1382" s="9">
        <v>1615.34</v>
      </c>
      <c r="J1382" s="10">
        <f t="shared" si="42"/>
        <v>0.69411906255639877</v>
      </c>
      <c r="K1382" s="8">
        <v>4</v>
      </c>
      <c r="L1382" s="9">
        <v>203.71</v>
      </c>
      <c r="M1382" s="8">
        <v>2</v>
      </c>
      <c r="N1382" s="8">
        <v>18</v>
      </c>
      <c r="O1382" s="8">
        <v>87</v>
      </c>
      <c r="P1382" s="9">
        <v>1642.71</v>
      </c>
      <c r="Q1382" s="10">
        <f t="shared" si="43"/>
        <v>0.70588007803435926</v>
      </c>
      <c r="R1382" s="8">
        <v>3</v>
      </c>
      <c r="S1382" s="9">
        <v>206.19</v>
      </c>
      <c r="T1382" s="8">
        <v>2</v>
      </c>
    </row>
    <row r="1383" spans="1:20" x14ac:dyDescent="0.35">
      <c r="A1383" t="s">
        <v>3161</v>
      </c>
      <c r="B1383" t="s">
        <v>3162</v>
      </c>
      <c r="C1383" t="s">
        <v>18</v>
      </c>
      <c r="D1383" t="s">
        <v>7921</v>
      </c>
      <c r="E1383" s="8">
        <v>175</v>
      </c>
      <c r="F1383" s="9">
        <v>238.9</v>
      </c>
      <c r="G1383" s="8">
        <v>70</v>
      </c>
      <c r="H1383" s="8">
        <v>433</v>
      </c>
      <c r="I1383" s="9">
        <v>238.9</v>
      </c>
      <c r="J1383" s="10">
        <f t="shared" si="42"/>
        <v>1</v>
      </c>
      <c r="K1383" s="8">
        <v>0</v>
      </c>
      <c r="L1383" s="9">
        <v>287.77</v>
      </c>
      <c r="M1383" s="8">
        <v>0</v>
      </c>
      <c r="N1383" s="8">
        <v>89</v>
      </c>
      <c r="O1383" s="8">
        <v>433</v>
      </c>
      <c r="P1383" s="9">
        <v>238.9</v>
      </c>
      <c r="Q1383" s="10">
        <f t="shared" si="43"/>
        <v>1</v>
      </c>
      <c r="R1383" s="8">
        <v>0</v>
      </c>
      <c r="S1383" s="9">
        <v>302.52</v>
      </c>
      <c r="T1383" s="8">
        <v>0</v>
      </c>
    </row>
    <row r="1384" spans="1:20" x14ac:dyDescent="0.35">
      <c r="A1384" t="s">
        <v>3167</v>
      </c>
      <c r="B1384" t="s">
        <v>3168</v>
      </c>
      <c r="C1384" t="s">
        <v>18</v>
      </c>
      <c r="D1384" t="s">
        <v>7921</v>
      </c>
      <c r="E1384" s="8">
        <v>99</v>
      </c>
      <c r="F1384" s="9">
        <v>537.32000000000005</v>
      </c>
      <c r="G1384" s="8">
        <v>19</v>
      </c>
      <c r="H1384" s="8">
        <v>109</v>
      </c>
      <c r="I1384" s="9">
        <v>537.32000000000005</v>
      </c>
      <c r="J1384" s="10">
        <f t="shared" si="42"/>
        <v>1</v>
      </c>
      <c r="K1384" s="8">
        <v>0</v>
      </c>
      <c r="L1384" s="9">
        <v>119.74</v>
      </c>
      <c r="M1384" s="8">
        <v>0</v>
      </c>
      <c r="N1384" s="8">
        <v>23</v>
      </c>
      <c r="O1384" s="8">
        <v>109</v>
      </c>
      <c r="P1384" s="9">
        <v>537.32000000000005</v>
      </c>
      <c r="Q1384" s="10">
        <f t="shared" si="43"/>
        <v>1</v>
      </c>
      <c r="R1384" s="8">
        <v>0</v>
      </c>
      <c r="S1384" s="9">
        <v>129.51</v>
      </c>
      <c r="T1384" s="8">
        <v>0</v>
      </c>
    </row>
    <row r="1385" spans="1:20" x14ac:dyDescent="0.35">
      <c r="A1385" t="s">
        <v>3169</v>
      </c>
      <c r="B1385" t="s">
        <v>3170</v>
      </c>
      <c r="C1385" t="s">
        <v>18</v>
      </c>
      <c r="D1385" t="s">
        <v>7921</v>
      </c>
      <c r="E1385" s="8">
        <v>332</v>
      </c>
      <c r="F1385" s="9">
        <v>571.29999999999995</v>
      </c>
      <c r="G1385" s="8">
        <v>61</v>
      </c>
      <c r="H1385" s="8">
        <v>343</v>
      </c>
      <c r="I1385" s="9">
        <v>571.29999999999995</v>
      </c>
      <c r="J1385" s="10">
        <f t="shared" si="42"/>
        <v>1</v>
      </c>
      <c r="K1385" s="8">
        <v>0</v>
      </c>
      <c r="L1385" s="9">
        <v>236.97</v>
      </c>
      <c r="M1385" s="8">
        <v>1</v>
      </c>
      <c r="N1385" s="8">
        <v>70</v>
      </c>
      <c r="O1385" s="8">
        <v>343</v>
      </c>
      <c r="P1385" s="9">
        <v>571.29999999999995</v>
      </c>
      <c r="Q1385" s="10">
        <f t="shared" si="43"/>
        <v>1</v>
      </c>
      <c r="R1385" s="8">
        <v>0</v>
      </c>
      <c r="S1385" s="9">
        <v>246.26</v>
      </c>
      <c r="T1385" s="8">
        <v>1</v>
      </c>
    </row>
    <row r="1386" spans="1:20" x14ac:dyDescent="0.35">
      <c r="A1386" t="s">
        <v>3175</v>
      </c>
      <c r="B1386" t="s">
        <v>3176</v>
      </c>
      <c r="C1386" t="s">
        <v>18</v>
      </c>
      <c r="D1386" t="s">
        <v>7922</v>
      </c>
      <c r="E1386" s="8">
        <v>98</v>
      </c>
      <c r="F1386" s="9">
        <v>142.07</v>
      </c>
      <c r="G1386" s="8">
        <v>97</v>
      </c>
      <c r="H1386" s="8">
        <v>406</v>
      </c>
      <c r="I1386" s="9">
        <v>142.07</v>
      </c>
      <c r="J1386" s="10">
        <f t="shared" si="42"/>
        <v>1</v>
      </c>
      <c r="K1386" s="8">
        <v>0</v>
      </c>
      <c r="L1386" s="9">
        <v>365.79</v>
      </c>
      <c r="M1386" s="8">
        <v>0</v>
      </c>
      <c r="N1386" s="8">
        <v>83</v>
      </c>
      <c r="O1386" s="8">
        <v>406</v>
      </c>
      <c r="P1386" s="9">
        <v>142.07</v>
      </c>
      <c r="Q1386" s="10">
        <f t="shared" si="43"/>
        <v>1</v>
      </c>
      <c r="R1386" s="8">
        <v>0</v>
      </c>
      <c r="S1386" s="9">
        <v>353.62</v>
      </c>
      <c r="T1386" s="8">
        <v>0</v>
      </c>
    </row>
    <row r="1387" spans="1:20" x14ac:dyDescent="0.35">
      <c r="A1387" t="s">
        <v>3177</v>
      </c>
      <c r="B1387" t="s">
        <v>3178</v>
      </c>
      <c r="C1387" t="s">
        <v>18</v>
      </c>
      <c r="D1387" t="s">
        <v>7921</v>
      </c>
      <c r="E1387" s="8">
        <v>781</v>
      </c>
      <c r="F1387" s="9">
        <v>2361.5100000000002</v>
      </c>
      <c r="G1387" s="8">
        <v>33</v>
      </c>
      <c r="H1387" s="8">
        <v>195</v>
      </c>
      <c r="I1387" s="9">
        <v>1826.32</v>
      </c>
      <c r="J1387" s="10">
        <f t="shared" si="42"/>
        <v>0.77336958132720157</v>
      </c>
      <c r="K1387" s="8">
        <v>5</v>
      </c>
      <c r="L1387" s="9">
        <v>285.06</v>
      </c>
      <c r="M1387" s="8">
        <v>3</v>
      </c>
      <c r="N1387" s="8">
        <v>40</v>
      </c>
      <c r="O1387" s="8">
        <v>195</v>
      </c>
      <c r="P1387" s="9">
        <v>1850.51</v>
      </c>
      <c r="Q1387" s="10">
        <f t="shared" si="43"/>
        <v>0.78361302725798321</v>
      </c>
      <c r="R1387" s="8">
        <v>5</v>
      </c>
      <c r="S1387" s="9">
        <v>297.14999999999998</v>
      </c>
      <c r="T1387" s="8">
        <v>3</v>
      </c>
    </row>
    <row r="1388" spans="1:20" x14ac:dyDescent="0.35">
      <c r="A1388" t="s">
        <v>3179</v>
      </c>
      <c r="B1388" t="s">
        <v>3180</v>
      </c>
      <c r="C1388" t="s">
        <v>18</v>
      </c>
      <c r="D1388" t="s">
        <v>7922</v>
      </c>
      <c r="E1388" s="8">
        <v>31</v>
      </c>
      <c r="F1388" s="9">
        <v>91.5</v>
      </c>
      <c r="G1388" s="8">
        <v>55</v>
      </c>
      <c r="H1388" s="8">
        <v>200</v>
      </c>
      <c r="I1388" s="9">
        <v>91.5</v>
      </c>
      <c r="J1388" s="10">
        <f t="shared" si="42"/>
        <v>1</v>
      </c>
      <c r="K1388" s="8">
        <v>0</v>
      </c>
      <c r="L1388" s="9">
        <v>381.57</v>
      </c>
      <c r="M1388" s="8">
        <v>0</v>
      </c>
      <c r="N1388" s="8">
        <v>41</v>
      </c>
      <c r="O1388" s="8">
        <v>200</v>
      </c>
      <c r="P1388" s="9">
        <v>91.5</v>
      </c>
      <c r="Q1388" s="10">
        <f t="shared" si="43"/>
        <v>1</v>
      </c>
      <c r="R1388" s="8">
        <v>0</v>
      </c>
      <c r="S1388" s="9">
        <v>355</v>
      </c>
      <c r="T1388" s="8">
        <v>0</v>
      </c>
    </row>
    <row r="1389" spans="1:20" x14ac:dyDescent="0.35">
      <c r="A1389" t="s">
        <v>3181</v>
      </c>
      <c r="B1389" t="s">
        <v>3182</v>
      </c>
      <c r="C1389" t="s">
        <v>18</v>
      </c>
      <c r="D1389" t="s">
        <v>7922</v>
      </c>
      <c r="E1389" s="8">
        <v>23</v>
      </c>
      <c r="F1389" s="9">
        <v>2645</v>
      </c>
      <c r="G1389" s="8">
        <v>2</v>
      </c>
      <c r="H1389" s="8">
        <v>6</v>
      </c>
      <c r="I1389" s="9">
        <v>2645</v>
      </c>
      <c r="J1389" s="10">
        <f t="shared" si="42"/>
        <v>1</v>
      </c>
      <c r="K1389" s="8">
        <v>0</v>
      </c>
      <c r="L1389" s="9">
        <v>385.25</v>
      </c>
      <c r="M1389" s="8">
        <v>3</v>
      </c>
      <c r="N1389" s="8">
        <v>2</v>
      </c>
      <c r="O1389" s="8">
        <v>6</v>
      </c>
      <c r="P1389" s="9">
        <v>2645</v>
      </c>
      <c r="Q1389" s="10">
        <f t="shared" si="43"/>
        <v>1</v>
      </c>
      <c r="R1389" s="8">
        <v>0</v>
      </c>
      <c r="S1389" s="9">
        <v>333.5</v>
      </c>
      <c r="T1389" s="8">
        <v>4</v>
      </c>
    </row>
    <row r="1390" spans="1:20" x14ac:dyDescent="0.35">
      <c r="A1390" t="s">
        <v>3183</v>
      </c>
      <c r="B1390" t="s">
        <v>3184</v>
      </c>
      <c r="C1390" t="s">
        <v>18</v>
      </c>
      <c r="D1390" t="s">
        <v>7922</v>
      </c>
      <c r="E1390" s="8">
        <v>433</v>
      </c>
      <c r="F1390" s="9">
        <v>2854.46</v>
      </c>
      <c r="G1390" s="8">
        <v>24</v>
      </c>
      <c r="H1390" s="8">
        <v>90</v>
      </c>
      <c r="I1390" s="9">
        <v>2650.1</v>
      </c>
      <c r="J1390" s="10">
        <f t="shared" si="42"/>
        <v>0.92840677396074911</v>
      </c>
      <c r="K1390" s="8">
        <v>2</v>
      </c>
      <c r="L1390" s="9">
        <v>241.94</v>
      </c>
      <c r="M1390" s="8">
        <v>4</v>
      </c>
      <c r="N1390" s="8">
        <v>19</v>
      </c>
      <c r="O1390" s="8">
        <v>90</v>
      </c>
      <c r="P1390" s="9">
        <v>2617.14</v>
      </c>
      <c r="Q1390" s="10">
        <f t="shared" si="43"/>
        <v>0.91685993147565559</v>
      </c>
      <c r="R1390" s="8">
        <v>2</v>
      </c>
      <c r="S1390" s="9">
        <v>224.22</v>
      </c>
      <c r="T1390" s="8">
        <v>4</v>
      </c>
    </row>
    <row r="1391" spans="1:20" x14ac:dyDescent="0.35">
      <c r="A1391" t="s">
        <v>3185</v>
      </c>
      <c r="B1391" t="s">
        <v>3186</v>
      </c>
      <c r="C1391" t="s">
        <v>18</v>
      </c>
      <c r="D1391" t="s">
        <v>7921</v>
      </c>
      <c r="E1391" s="8">
        <v>1381</v>
      </c>
      <c r="F1391" s="9">
        <v>1791.91</v>
      </c>
      <c r="G1391" s="8">
        <v>81</v>
      </c>
      <c r="H1391" s="8">
        <v>452</v>
      </c>
      <c r="I1391" s="9">
        <v>1180.77</v>
      </c>
      <c r="J1391" s="10">
        <f t="shared" si="42"/>
        <v>0.658944924689298</v>
      </c>
      <c r="K1391" s="8">
        <v>1</v>
      </c>
      <c r="L1391" s="9">
        <v>235.31</v>
      </c>
      <c r="M1391" s="8">
        <v>2</v>
      </c>
      <c r="N1391" s="8">
        <v>92</v>
      </c>
      <c r="O1391" s="8">
        <v>452</v>
      </c>
      <c r="P1391" s="9">
        <v>1196.3399999999999</v>
      </c>
      <c r="Q1391" s="10">
        <f t="shared" si="43"/>
        <v>0.66763397715287032</v>
      </c>
      <c r="R1391" s="8">
        <v>1</v>
      </c>
      <c r="S1391" s="9">
        <v>237.84</v>
      </c>
      <c r="T1391" s="8">
        <v>2</v>
      </c>
    </row>
    <row r="1392" spans="1:20" x14ac:dyDescent="0.35">
      <c r="A1392" t="s">
        <v>3187</v>
      </c>
      <c r="B1392" t="s">
        <v>3188</v>
      </c>
      <c r="C1392" t="s">
        <v>18</v>
      </c>
      <c r="D1392" t="s">
        <v>7921</v>
      </c>
      <c r="E1392" s="8">
        <v>2752</v>
      </c>
      <c r="F1392" s="9">
        <v>1120.96</v>
      </c>
      <c r="G1392" s="8">
        <v>264</v>
      </c>
      <c r="H1392" s="8">
        <v>1438</v>
      </c>
      <c r="I1392" s="9">
        <v>1120.96</v>
      </c>
      <c r="J1392" s="10">
        <f t="shared" si="42"/>
        <v>1</v>
      </c>
      <c r="K1392" s="8">
        <v>0</v>
      </c>
      <c r="L1392" s="9">
        <v>222.99</v>
      </c>
      <c r="M1392" s="8">
        <v>1</v>
      </c>
      <c r="N1392" s="8">
        <v>292</v>
      </c>
      <c r="O1392" s="8">
        <v>1438</v>
      </c>
      <c r="P1392" s="9">
        <v>1120.96</v>
      </c>
      <c r="Q1392" s="10">
        <f t="shared" si="43"/>
        <v>1</v>
      </c>
      <c r="R1392" s="8">
        <v>0</v>
      </c>
      <c r="S1392" s="9">
        <v>229.83</v>
      </c>
      <c r="T1392" s="8">
        <v>1</v>
      </c>
    </row>
    <row r="1393" spans="1:20" x14ac:dyDescent="0.35">
      <c r="A1393" t="s">
        <v>3189</v>
      </c>
      <c r="B1393" t="s">
        <v>3190</v>
      </c>
      <c r="C1393" t="s">
        <v>18</v>
      </c>
      <c r="D1393" t="s">
        <v>7921</v>
      </c>
      <c r="E1393" s="8">
        <v>182</v>
      </c>
      <c r="F1393" s="9">
        <v>1546.62</v>
      </c>
      <c r="G1393" s="8">
        <v>14</v>
      </c>
      <c r="H1393" s="8">
        <v>69</v>
      </c>
      <c r="I1393" s="9">
        <v>1410.66</v>
      </c>
      <c r="J1393" s="10">
        <f t="shared" si="42"/>
        <v>0.91209217519494135</v>
      </c>
      <c r="K1393" s="8">
        <v>3</v>
      </c>
      <c r="L1393" s="9">
        <v>248.78</v>
      </c>
      <c r="M1393" s="8">
        <v>2</v>
      </c>
      <c r="N1393" s="8">
        <v>14</v>
      </c>
      <c r="O1393" s="8">
        <v>69</v>
      </c>
      <c r="P1393" s="9">
        <v>1419.15</v>
      </c>
      <c r="Q1393" s="10">
        <f t="shared" si="43"/>
        <v>0.91758156496101184</v>
      </c>
      <c r="R1393" s="8">
        <v>3</v>
      </c>
      <c r="S1393" s="9">
        <v>250.58</v>
      </c>
      <c r="T1393" s="8">
        <v>2</v>
      </c>
    </row>
    <row r="1394" spans="1:20" x14ac:dyDescent="0.35">
      <c r="A1394" t="s">
        <v>3191</v>
      </c>
      <c r="B1394" t="s">
        <v>3192</v>
      </c>
      <c r="C1394" t="s">
        <v>18</v>
      </c>
      <c r="D1394" t="s">
        <v>7921</v>
      </c>
      <c r="E1394" s="8">
        <v>796</v>
      </c>
      <c r="F1394" s="9">
        <v>1448.55</v>
      </c>
      <c r="G1394" s="8">
        <v>65</v>
      </c>
      <c r="H1394" s="8">
        <v>322</v>
      </c>
      <c r="I1394" s="9">
        <v>1322.99</v>
      </c>
      <c r="J1394" s="10">
        <f t="shared" si="42"/>
        <v>0.91332021676849262</v>
      </c>
      <c r="K1394" s="8">
        <v>1</v>
      </c>
      <c r="L1394" s="9">
        <v>178.07</v>
      </c>
      <c r="M1394" s="8">
        <v>2</v>
      </c>
      <c r="N1394" s="8">
        <v>66</v>
      </c>
      <c r="O1394" s="8">
        <v>322</v>
      </c>
      <c r="P1394" s="9">
        <v>1322.99</v>
      </c>
      <c r="Q1394" s="10">
        <f t="shared" si="43"/>
        <v>0.91332021676849262</v>
      </c>
      <c r="R1394" s="8">
        <v>1</v>
      </c>
      <c r="S1394" s="9">
        <v>178.07</v>
      </c>
      <c r="T1394" s="8">
        <v>2</v>
      </c>
    </row>
    <row r="1395" spans="1:20" x14ac:dyDescent="0.35">
      <c r="A1395" t="s">
        <v>3193</v>
      </c>
      <c r="B1395" t="s">
        <v>3194</v>
      </c>
      <c r="C1395" t="s">
        <v>18</v>
      </c>
      <c r="D1395" t="s">
        <v>7922</v>
      </c>
      <c r="E1395" s="8">
        <v>128</v>
      </c>
      <c r="F1395" s="9">
        <v>116.67</v>
      </c>
      <c r="G1395" s="8">
        <v>248</v>
      </c>
      <c r="H1395" s="8">
        <v>642</v>
      </c>
      <c r="I1395" s="9">
        <v>116.67</v>
      </c>
      <c r="J1395" s="10">
        <f t="shared" si="42"/>
        <v>1</v>
      </c>
      <c r="K1395" s="8">
        <v>0</v>
      </c>
      <c r="L1395" s="9">
        <v>421.49</v>
      </c>
      <c r="M1395" s="8">
        <v>0</v>
      </c>
      <c r="N1395" s="8">
        <v>130</v>
      </c>
      <c r="O1395" s="8">
        <v>642</v>
      </c>
      <c r="P1395" s="9">
        <v>116.67</v>
      </c>
      <c r="Q1395" s="10">
        <f t="shared" si="43"/>
        <v>1</v>
      </c>
      <c r="R1395" s="8">
        <v>0</v>
      </c>
      <c r="S1395" s="9">
        <v>356.96</v>
      </c>
      <c r="T1395" s="8">
        <v>0</v>
      </c>
    </row>
    <row r="1396" spans="1:20" x14ac:dyDescent="0.35">
      <c r="A1396" t="s">
        <v>3195</v>
      </c>
      <c r="B1396" t="s">
        <v>3196</v>
      </c>
      <c r="C1396" t="s">
        <v>18</v>
      </c>
      <c r="D1396" t="s">
        <v>7921</v>
      </c>
      <c r="E1396" s="8">
        <v>299</v>
      </c>
      <c r="F1396" s="9">
        <v>402.96</v>
      </c>
      <c r="G1396" s="8">
        <v>74</v>
      </c>
      <c r="H1396" s="8">
        <v>434</v>
      </c>
      <c r="I1396" s="9">
        <v>402.96</v>
      </c>
      <c r="J1396" s="10">
        <f t="shared" si="42"/>
        <v>1</v>
      </c>
      <c r="K1396" s="8">
        <v>0</v>
      </c>
      <c r="L1396" s="9">
        <v>256.68</v>
      </c>
      <c r="M1396" s="8">
        <v>0</v>
      </c>
      <c r="N1396" s="8">
        <v>88</v>
      </c>
      <c r="O1396" s="8">
        <v>434</v>
      </c>
      <c r="P1396" s="9">
        <v>402.96</v>
      </c>
      <c r="Q1396" s="10">
        <f t="shared" si="43"/>
        <v>1</v>
      </c>
      <c r="R1396" s="8">
        <v>0</v>
      </c>
      <c r="S1396" s="9">
        <v>268</v>
      </c>
      <c r="T1396" s="8">
        <v>0</v>
      </c>
    </row>
    <row r="1397" spans="1:20" x14ac:dyDescent="0.35">
      <c r="A1397" t="s">
        <v>3197</v>
      </c>
      <c r="B1397" t="s">
        <v>3198</v>
      </c>
      <c r="C1397" t="s">
        <v>18</v>
      </c>
      <c r="D1397" t="s">
        <v>7921</v>
      </c>
      <c r="E1397" s="8">
        <v>1801</v>
      </c>
      <c r="F1397" s="9">
        <v>1559.54</v>
      </c>
      <c r="G1397" s="8">
        <v>147</v>
      </c>
      <c r="H1397" s="8">
        <v>675</v>
      </c>
      <c r="I1397" s="9">
        <v>1418.39</v>
      </c>
      <c r="J1397" s="10">
        <f t="shared" si="42"/>
        <v>0.90949254267283952</v>
      </c>
      <c r="K1397" s="8">
        <v>2</v>
      </c>
      <c r="L1397" s="9">
        <v>340.78</v>
      </c>
      <c r="M1397" s="8">
        <v>2</v>
      </c>
      <c r="N1397" s="8">
        <v>137</v>
      </c>
      <c r="O1397" s="8">
        <v>675</v>
      </c>
      <c r="P1397" s="9">
        <v>1408.87</v>
      </c>
      <c r="Q1397" s="10">
        <f t="shared" si="43"/>
        <v>0.90338817856547438</v>
      </c>
      <c r="R1397" s="8">
        <v>2</v>
      </c>
      <c r="S1397" s="9">
        <v>335.78</v>
      </c>
      <c r="T1397" s="8">
        <v>2</v>
      </c>
    </row>
    <row r="1398" spans="1:20" x14ac:dyDescent="0.35">
      <c r="A1398" t="s">
        <v>3199</v>
      </c>
      <c r="B1398" t="s">
        <v>3200</v>
      </c>
      <c r="C1398" t="s">
        <v>18</v>
      </c>
      <c r="D1398" t="s">
        <v>7922</v>
      </c>
      <c r="E1398" s="8">
        <v>814</v>
      </c>
      <c r="F1398" s="9">
        <v>2493.81</v>
      </c>
      <c r="G1398" s="8">
        <v>43</v>
      </c>
      <c r="H1398" s="8">
        <v>191</v>
      </c>
      <c r="I1398" s="9">
        <v>2116.98</v>
      </c>
      <c r="J1398" s="10">
        <f t="shared" si="42"/>
        <v>0.84889386120033206</v>
      </c>
      <c r="K1398" s="8">
        <v>4</v>
      </c>
      <c r="L1398" s="9">
        <v>200.78</v>
      </c>
      <c r="M1398" s="8">
        <v>3</v>
      </c>
      <c r="N1398" s="8">
        <v>39</v>
      </c>
      <c r="O1398" s="8">
        <v>191</v>
      </c>
      <c r="P1398" s="9">
        <v>2101.67</v>
      </c>
      <c r="Q1398" s="10">
        <f t="shared" si="43"/>
        <v>0.84275466053949588</v>
      </c>
      <c r="R1398" s="8">
        <v>4</v>
      </c>
      <c r="S1398" s="9">
        <v>199.87</v>
      </c>
      <c r="T1398" s="8">
        <v>3</v>
      </c>
    </row>
    <row r="1399" spans="1:20" x14ac:dyDescent="0.35">
      <c r="A1399" t="s">
        <v>3201</v>
      </c>
      <c r="B1399" t="s">
        <v>3202</v>
      </c>
      <c r="C1399" t="s">
        <v>18</v>
      </c>
      <c r="D1399" t="s">
        <v>7922</v>
      </c>
      <c r="E1399" s="8">
        <v>55</v>
      </c>
      <c r="F1399" s="9">
        <v>5.72</v>
      </c>
      <c r="G1399" s="8">
        <v>2455</v>
      </c>
      <c r="H1399" s="8">
        <v>5610</v>
      </c>
      <c r="I1399" s="9">
        <v>5.72</v>
      </c>
      <c r="J1399" s="10">
        <f t="shared" si="42"/>
        <v>1</v>
      </c>
      <c r="K1399" s="8">
        <v>0</v>
      </c>
      <c r="L1399" s="9">
        <v>478.51</v>
      </c>
      <c r="M1399" s="8">
        <v>0</v>
      </c>
      <c r="N1399" s="8">
        <v>1134</v>
      </c>
      <c r="O1399" s="8">
        <v>5610</v>
      </c>
      <c r="P1399" s="9">
        <v>5.72</v>
      </c>
      <c r="Q1399" s="10">
        <f t="shared" si="43"/>
        <v>1</v>
      </c>
      <c r="R1399" s="8">
        <v>0</v>
      </c>
      <c r="S1399" s="9">
        <v>396.01</v>
      </c>
      <c r="T1399" s="8">
        <v>0</v>
      </c>
    </row>
    <row r="1400" spans="1:20" x14ac:dyDescent="0.35">
      <c r="A1400" t="s">
        <v>3203</v>
      </c>
      <c r="B1400" t="s">
        <v>3204</v>
      </c>
      <c r="C1400" t="s">
        <v>18</v>
      </c>
      <c r="D1400" t="s">
        <v>7922</v>
      </c>
      <c r="E1400" s="8">
        <v>2625</v>
      </c>
      <c r="F1400" s="9">
        <v>1022.5</v>
      </c>
      <c r="G1400" s="8">
        <v>415</v>
      </c>
      <c r="H1400" s="8">
        <v>1499</v>
      </c>
      <c r="I1400" s="9">
        <v>1022.5</v>
      </c>
      <c r="J1400" s="10">
        <f t="shared" si="42"/>
        <v>1</v>
      </c>
      <c r="K1400" s="8">
        <v>0</v>
      </c>
      <c r="L1400" s="9">
        <v>276.70999999999998</v>
      </c>
      <c r="M1400" s="8">
        <v>1</v>
      </c>
      <c r="N1400" s="8">
        <v>303</v>
      </c>
      <c r="O1400" s="8">
        <v>1499</v>
      </c>
      <c r="P1400" s="9">
        <v>1022.5</v>
      </c>
      <c r="Q1400" s="10">
        <f t="shared" si="43"/>
        <v>1</v>
      </c>
      <c r="R1400" s="8">
        <v>0</v>
      </c>
      <c r="S1400" s="9">
        <v>250.53</v>
      </c>
      <c r="T1400" s="8">
        <v>1</v>
      </c>
    </row>
    <row r="1401" spans="1:20" x14ac:dyDescent="0.35">
      <c r="A1401" t="s">
        <v>3205</v>
      </c>
      <c r="B1401" t="s">
        <v>3206</v>
      </c>
      <c r="C1401" t="s">
        <v>18</v>
      </c>
      <c r="D1401" t="s">
        <v>7921</v>
      </c>
      <c r="E1401" s="8">
        <v>128</v>
      </c>
      <c r="F1401" s="9">
        <v>2103.9499999999998</v>
      </c>
      <c r="G1401" s="8">
        <v>8</v>
      </c>
      <c r="H1401" s="8">
        <v>36</v>
      </c>
      <c r="I1401" s="9">
        <v>1808.08</v>
      </c>
      <c r="J1401" s="10">
        <f t="shared" si="42"/>
        <v>0.85937403455405315</v>
      </c>
      <c r="K1401" s="8">
        <v>2</v>
      </c>
      <c r="L1401" s="9">
        <v>297.92</v>
      </c>
      <c r="M1401" s="8">
        <v>3</v>
      </c>
      <c r="N1401" s="8">
        <v>8</v>
      </c>
      <c r="O1401" s="8">
        <v>36</v>
      </c>
      <c r="P1401" s="9">
        <v>1791.64</v>
      </c>
      <c r="Q1401" s="10">
        <f t="shared" si="43"/>
        <v>0.85156016065020568</v>
      </c>
      <c r="R1401" s="8">
        <v>3</v>
      </c>
      <c r="S1401" s="9">
        <v>292.58</v>
      </c>
      <c r="T1401" s="8">
        <v>3</v>
      </c>
    </row>
    <row r="1402" spans="1:20" x14ac:dyDescent="0.35">
      <c r="A1402" t="s">
        <v>3207</v>
      </c>
      <c r="B1402" t="s">
        <v>3208</v>
      </c>
      <c r="C1402" t="s">
        <v>18</v>
      </c>
      <c r="D1402" t="s">
        <v>7922</v>
      </c>
      <c r="E1402" s="8">
        <v>11</v>
      </c>
      <c r="F1402" s="9">
        <v>86.03</v>
      </c>
      <c r="G1402" s="8">
        <v>30</v>
      </c>
      <c r="H1402" s="8">
        <v>75</v>
      </c>
      <c r="I1402" s="9">
        <v>86.03</v>
      </c>
      <c r="J1402" s="10">
        <f t="shared" si="42"/>
        <v>1</v>
      </c>
      <c r="K1402" s="8">
        <v>0</v>
      </c>
      <c r="L1402" s="9">
        <v>426.55</v>
      </c>
      <c r="M1402" s="8">
        <v>0</v>
      </c>
      <c r="N1402" s="8">
        <v>15</v>
      </c>
      <c r="O1402" s="8">
        <v>75</v>
      </c>
      <c r="P1402" s="9">
        <v>86.03</v>
      </c>
      <c r="Q1402" s="10">
        <f t="shared" si="43"/>
        <v>1</v>
      </c>
      <c r="R1402" s="8">
        <v>0</v>
      </c>
      <c r="S1402" s="9">
        <v>356.16</v>
      </c>
      <c r="T1402" s="8">
        <v>0</v>
      </c>
    </row>
    <row r="1403" spans="1:20" x14ac:dyDescent="0.35">
      <c r="A1403" t="s">
        <v>3209</v>
      </c>
      <c r="B1403" t="s">
        <v>3210</v>
      </c>
      <c r="C1403" t="s">
        <v>18</v>
      </c>
      <c r="D1403" t="s">
        <v>7920</v>
      </c>
      <c r="E1403" s="8">
        <v>626</v>
      </c>
      <c r="F1403" s="9">
        <v>418.84</v>
      </c>
      <c r="G1403" s="8">
        <v>112</v>
      </c>
      <c r="H1403" s="8">
        <v>870</v>
      </c>
      <c r="I1403" s="9">
        <v>418.84</v>
      </c>
      <c r="J1403" s="10">
        <f t="shared" si="42"/>
        <v>1</v>
      </c>
      <c r="K1403" s="8">
        <v>0</v>
      </c>
      <c r="L1403" s="9">
        <v>255.53</v>
      </c>
      <c r="M1403" s="8">
        <v>0</v>
      </c>
      <c r="N1403" s="8">
        <v>176</v>
      </c>
      <c r="O1403" s="8">
        <v>870</v>
      </c>
      <c r="P1403" s="9">
        <v>418.84</v>
      </c>
      <c r="Q1403" s="10">
        <f t="shared" si="43"/>
        <v>1</v>
      </c>
      <c r="R1403" s="8">
        <v>0</v>
      </c>
      <c r="S1403" s="9">
        <v>280.83</v>
      </c>
      <c r="T1403" s="8">
        <v>0</v>
      </c>
    </row>
    <row r="1404" spans="1:20" x14ac:dyDescent="0.35">
      <c r="A1404" t="s">
        <v>3211</v>
      </c>
      <c r="B1404" t="s">
        <v>3212</v>
      </c>
      <c r="C1404" t="s">
        <v>18</v>
      </c>
      <c r="D1404" t="s">
        <v>7922</v>
      </c>
      <c r="E1404" s="8">
        <v>22</v>
      </c>
      <c r="F1404" s="9">
        <v>55.03</v>
      </c>
      <c r="G1404" s="8">
        <v>115</v>
      </c>
      <c r="H1404" s="8">
        <v>233</v>
      </c>
      <c r="I1404" s="9">
        <v>55.03</v>
      </c>
      <c r="J1404" s="10">
        <f t="shared" si="42"/>
        <v>1</v>
      </c>
      <c r="K1404" s="8">
        <v>0</v>
      </c>
      <c r="L1404" s="9">
        <v>482.57</v>
      </c>
      <c r="M1404" s="8">
        <v>0</v>
      </c>
      <c r="N1404" s="8">
        <v>47</v>
      </c>
      <c r="O1404" s="8">
        <v>233</v>
      </c>
      <c r="P1404" s="9">
        <v>55.03</v>
      </c>
      <c r="Q1404" s="10">
        <f t="shared" si="43"/>
        <v>1</v>
      </c>
      <c r="R1404" s="8">
        <v>0</v>
      </c>
      <c r="S1404" s="9">
        <v>380.51</v>
      </c>
      <c r="T1404" s="8">
        <v>0</v>
      </c>
    </row>
    <row r="1405" spans="1:20" x14ac:dyDescent="0.35">
      <c r="A1405" t="s">
        <v>3213</v>
      </c>
      <c r="B1405" t="s">
        <v>3214</v>
      </c>
      <c r="C1405" t="s">
        <v>18</v>
      </c>
      <c r="D1405" t="s">
        <v>7920</v>
      </c>
      <c r="E1405" s="8">
        <v>554</v>
      </c>
      <c r="F1405" s="9">
        <v>483.06</v>
      </c>
      <c r="G1405" s="8">
        <v>85</v>
      </c>
      <c r="H1405" s="8">
        <v>666</v>
      </c>
      <c r="I1405" s="9">
        <v>483.06</v>
      </c>
      <c r="J1405" s="10">
        <f t="shared" si="42"/>
        <v>1</v>
      </c>
      <c r="K1405" s="8">
        <v>0</v>
      </c>
      <c r="L1405" s="9">
        <v>219.72</v>
      </c>
      <c r="M1405" s="8">
        <v>0</v>
      </c>
      <c r="N1405" s="8">
        <v>134</v>
      </c>
      <c r="O1405" s="8">
        <v>666</v>
      </c>
      <c r="P1405" s="9">
        <v>483.06</v>
      </c>
      <c r="Q1405" s="10">
        <f t="shared" si="43"/>
        <v>1</v>
      </c>
      <c r="R1405" s="8">
        <v>0</v>
      </c>
      <c r="S1405" s="9">
        <v>245.36</v>
      </c>
      <c r="T1405" s="8">
        <v>0</v>
      </c>
    </row>
    <row r="1406" spans="1:20" x14ac:dyDescent="0.35">
      <c r="A1406" t="s">
        <v>3215</v>
      </c>
      <c r="B1406" t="s">
        <v>3216</v>
      </c>
      <c r="C1406" t="s">
        <v>18</v>
      </c>
      <c r="D1406" t="s">
        <v>7921</v>
      </c>
      <c r="E1406" s="8">
        <v>233</v>
      </c>
      <c r="F1406" s="9">
        <v>80.94</v>
      </c>
      <c r="G1406" s="8">
        <v>297</v>
      </c>
      <c r="H1406" s="8">
        <v>1670</v>
      </c>
      <c r="I1406" s="9">
        <v>80.94</v>
      </c>
      <c r="J1406" s="10">
        <f t="shared" si="42"/>
        <v>1</v>
      </c>
      <c r="K1406" s="8">
        <v>0</v>
      </c>
      <c r="L1406" s="9">
        <v>338.14</v>
      </c>
      <c r="M1406" s="8">
        <v>0</v>
      </c>
      <c r="N1406" s="8">
        <v>336</v>
      </c>
      <c r="O1406" s="8">
        <v>1670</v>
      </c>
      <c r="P1406" s="9">
        <v>80.94</v>
      </c>
      <c r="Q1406" s="10">
        <f t="shared" si="43"/>
        <v>1</v>
      </c>
      <c r="R1406" s="8">
        <v>0</v>
      </c>
      <c r="S1406" s="9">
        <v>346.27</v>
      </c>
      <c r="T1406" s="8">
        <v>0</v>
      </c>
    </row>
    <row r="1407" spans="1:20" x14ac:dyDescent="0.35">
      <c r="A1407" t="s">
        <v>3217</v>
      </c>
      <c r="B1407" t="s">
        <v>3218</v>
      </c>
      <c r="C1407" t="s">
        <v>18</v>
      </c>
      <c r="D1407" t="s">
        <v>7922</v>
      </c>
      <c r="E1407" s="8">
        <v>498</v>
      </c>
      <c r="F1407" s="9">
        <v>499</v>
      </c>
      <c r="G1407" s="8">
        <v>150</v>
      </c>
      <c r="H1407" s="8">
        <v>579</v>
      </c>
      <c r="I1407" s="9">
        <v>499</v>
      </c>
      <c r="J1407" s="10">
        <f t="shared" si="42"/>
        <v>1</v>
      </c>
      <c r="K1407" s="8">
        <v>0</v>
      </c>
      <c r="L1407" s="9">
        <v>198.83</v>
      </c>
      <c r="M1407" s="8">
        <v>0</v>
      </c>
      <c r="N1407" s="8">
        <v>117</v>
      </c>
      <c r="O1407" s="8">
        <v>579</v>
      </c>
      <c r="P1407" s="9">
        <v>499</v>
      </c>
      <c r="Q1407" s="10">
        <f t="shared" si="43"/>
        <v>1</v>
      </c>
      <c r="R1407" s="8">
        <v>0</v>
      </c>
      <c r="S1407" s="9">
        <v>178.38</v>
      </c>
      <c r="T1407" s="8">
        <v>0</v>
      </c>
    </row>
    <row r="1408" spans="1:20" x14ac:dyDescent="0.35">
      <c r="A1408" t="s">
        <v>3219</v>
      </c>
      <c r="B1408" t="s">
        <v>3220</v>
      </c>
      <c r="C1408" t="s">
        <v>18</v>
      </c>
      <c r="D1408" t="s">
        <v>7921</v>
      </c>
      <c r="E1408" s="8">
        <v>560</v>
      </c>
      <c r="F1408" s="9">
        <v>1015.25</v>
      </c>
      <c r="G1408" s="8">
        <v>59</v>
      </c>
      <c r="H1408" s="8">
        <v>320</v>
      </c>
      <c r="I1408" s="9">
        <v>962.68</v>
      </c>
      <c r="J1408" s="10">
        <f t="shared" si="42"/>
        <v>0.94821965033243039</v>
      </c>
      <c r="K1408" s="8">
        <v>1</v>
      </c>
      <c r="L1408" s="9">
        <v>250.41</v>
      </c>
      <c r="M1408" s="8">
        <v>1</v>
      </c>
      <c r="N1408" s="8">
        <v>65</v>
      </c>
      <c r="O1408" s="8">
        <v>320</v>
      </c>
      <c r="P1408" s="9">
        <v>971.74</v>
      </c>
      <c r="Q1408" s="10">
        <f t="shared" si="43"/>
        <v>0.95714356069933515</v>
      </c>
      <c r="R1408" s="8">
        <v>1</v>
      </c>
      <c r="S1408" s="9">
        <v>254.61</v>
      </c>
      <c r="T1408" s="8">
        <v>1</v>
      </c>
    </row>
    <row r="1409" spans="1:20" x14ac:dyDescent="0.35">
      <c r="A1409" t="s">
        <v>3221</v>
      </c>
      <c r="B1409" t="s">
        <v>3222</v>
      </c>
      <c r="C1409" t="s">
        <v>18</v>
      </c>
      <c r="D1409" t="s">
        <v>7922</v>
      </c>
      <c r="E1409" s="8">
        <v>8</v>
      </c>
      <c r="F1409" s="9">
        <v>50.39</v>
      </c>
      <c r="G1409" s="8">
        <v>23</v>
      </c>
      <c r="H1409" s="8">
        <v>93</v>
      </c>
      <c r="I1409" s="9">
        <v>50.39</v>
      </c>
      <c r="J1409" s="10">
        <f t="shared" si="42"/>
        <v>1</v>
      </c>
      <c r="K1409" s="8">
        <v>0</v>
      </c>
      <c r="L1409" s="9">
        <v>388.63</v>
      </c>
      <c r="M1409" s="8">
        <v>0</v>
      </c>
      <c r="N1409" s="8">
        <v>19</v>
      </c>
      <c r="O1409" s="8">
        <v>93</v>
      </c>
      <c r="P1409" s="9">
        <v>50.39</v>
      </c>
      <c r="Q1409" s="10">
        <f t="shared" si="43"/>
        <v>1</v>
      </c>
      <c r="R1409" s="8">
        <v>0</v>
      </c>
      <c r="S1409" s="9">
        <v>373.52</v>
      </c>
      <c r="T1409" s="8">
        <v>0</v>
      </c>
    </row>
    <row r="1410" spans="1:20" x14ac:dyDescent="0.35">
      <c r="A1410" t="s">
        <v>3223</v>
      </c>
      <c r="B1410" t="s">
        <v>3224</v>
      </c>
      <c r="C1410" t="s">
        <v>18</v>
      </c>
      <c r="D1410" t="s">
        <v>7922</v>
      </c>
      <c r="E1410" s="8">
        <v>169</v>
      </c>
      <c r="F1410" s="9">
        <v>448.63</v>
      </c>
      <c r="G1410" s="8">
        <v>95</v>
      </c>
      <c r="H1410" s="8">
        <v>219</v>
      </c>
      <c r="I1410" s="9">
        <v>448.63</v>
      </c>
      <c r="J1410" s="10">
        <f t="shared" si="42"/>
        <v>1</v>
      </c>
      <c r="K1410" s="8">
        <v>0</v>
      </c>
      <c r="L1410" s="9">
        <v>391.63</v>
      </c>
      <c r="M1410" s="8">
        <v>0</v>
      </c>
      <c r="N1410" s="8">
        <v>44</v>
      </c>
      <c r="O1410" s="8">
        <v>219</v>
      </c>
      <c r="P1410" s="9">
        <v>448.63</v>
      </c>
      <c r="Q1410" s="10">
        <f t="shared" si="43"/>
        <v>1</v>
      </c>
      <c r="R1410" s="8">
        <v>0</v>
      </c>
      <c r="S1410" s="9">
        <v>311.99</v>
      </c>
      <c r="T1410" s="8">
        <v>0</v>
      </c>
    </row>
    <row r="1411" spans="1:20" x14ac:dyDescent="0.35">
      <c r="A1411" t="s">
        <v>3225</v>
      </c>
      <c r="B1411" t="s">
        <v>3226</v>
      </c>
      <c r="C1411" t="s">
        <v>18</v>
      </c>
      <c r="D1411" t="s">
        <v>7922</v>
      </c>
      <c r="E1411" s="8">
        <v>395</v>
      </c>
      <c r="F1411" s="9">
        <v>2157.65</v>
      </c>
      <c r="G1411" s="8">
        <v>41</v>
      </c>
      <c r="H1411" s="8">
        <v>106</v>
      </c>
      <c r="I1411" s="9">
        <v>2157.65</v>
      </c>
      <c r="J1411" s="10">
        <f t="shared" si="42"/>
        <v>1</v>
      </c>
      <c r="K1411" s="8">
        <v>0</v>
      </c>
      <c r="L1411" s="9">
        <v>254.75</v>
      </c>
      <c r="M1411" s="8">
        <v>3</v>
      </c>
      <c r="N1411" s="8">
        <v>22</v>
      </c>
      <c r="O1411" s="8">
        <v>106</v>
      </c>
      <c r="P1411" s="9">
        <v>2064.79</v>
      </c>
      <c r="Q1411" s="10">
        <f t="shared" si="43"/>
        <v>0.95696243598359321</v>
      </c>
      <c r="R1411" s="8">
        <v>2</v>
      </c>
      <c r="S1411" s="9">
        <v>225.12</v>
      </c>
      <c r="T1411" s="8">
        <v>3</v>
      </c>
    </row>
    <row r="1412" spans="1:20" x14ac:dyDescent="0.35">
      <c r="A1412" t="s">
        <v>3227</v>
      </c>
      <c r="B1412" t="s">
        <v>3228</v>
      </c>
      <c r="C1412" t="s">
        <v>18</v>
      </c>
      <c r="D1412" t="s">
        <v>7921</v>
      </c>
      <c r="E1412" s="8">
        <v>1097</v>
      </c>
      <c r="F1412" s="9">
        <v>968.77</v>
      </c>
      <c r="G1412" s="8">
        <v>102</v>
      </c>
      <c r="H1412" s="8">
        <v>653</v>
      </c>
      <c r="I1412" s="9">
        <v>968.77</v>
      </c>
      <c r="J1412" s="10">
        <f t="shared" si="42"/>
        <v>1</v>
      </c>
      <c r="K1412" s="8">
        <v>0</v>
      </c>
      <c r="L1412" s="9">
        <v>214.96</v>
      </c>
      <c r="M1412" s="8">
        <v>1</v>
      </c>
      <c r="N1412" s="8">
        <v>131</v>
      </c>
      <c r="O1412" s="8">
        <v>653</v>
      </c>
      <c r="P1412" s="9">
        <v>968.77</v>
      </c>
      <c r="Q1412" s="10">
        <f t="shared" si="43"/>
        <v>1</v>
      </c>
      <c r="R1412" s="8">
        <v>0</v>
      </c>
      <c r="S1412" s="9">
        <v>229.8</v>
      </c>
      <c r="T1412" s="8">
        <v>1</v>
      </c>
    </row>
    <row r="1413" spans="1:20" x14ac:dyDescent="0.35">
      <c r="A1413" t="s">
        <v>3229</v>
      </c>
      <c r="B1413" t="s">
        <v>3230</v>
      </c>
      <c r="C1413" t="s">
        <v>18</v>
      </c>
      <c r="D1413" t="s">
        <v>7921</v>
      </c>
      <c r="E1413" s="8">
        <v>420</v>
      </c>
      <c r="F1413" s="9">
        <v>542.71</v>
      </c>
      <c r="G1413" s="8">
        <v>69</v>
      </c>
      <c r="H1413" s="8">
        <v>446</v>
      </c>
      <c r="I1413" s="9">
        <v>542.71</v>
      </c>
      <c r="J1413" s="10">
        <f t="shared" ref="J1413:J1476" si="44">IF(F1413&gt;0,I1413/F1413,1)</f>
        <v>1</v>
      </c>
      <c r="K1413" s="8">
        <v>0</v>
      </c>
      <c r="L1413" s="9">
        <v>205.23</v>
      </c>
      <c r="M1413" s="8">
        <v>1</v>
      </c>
      <c r="N1413" s="8">
        <v>89</v>
      </c>
      <c r="O1413" s="8">
        <v>446</v>
      </c>
      <c r="P1413" s="9">
        <v>542.71</v>
      </c>
      <c r="Q1413" s="10">
        <f t="shared" ref="Q1413:Q1476" si="45">IF(F1413&gt;0,P1413/F1413,1)</f>
        <v>1</v>
      </c>
      <c r="R1413" s="8">
        <v>0</v>
      </c>
      <c r="S1413" s="9">
        <v>221.51</v>
      </c>
      <c r="T1413" s="8">
        <v>1</v>
      </c>
    </row>
    <row r="1414" spans="1:20" x14ac:dyDescent="0.35">
      <c r="A1414" t="s">
        <v>3231</v>
      </c>
      <c r="B1414" t="s">
        <v>3232</v>
      </c>
      <c r="C1414" t="s">
        <v>18</v>
      </c>
      <c r="D1414" t="s">
        <v>7922</v>
      </c>
      <c r="E1414" s="8">
        <v>1046</v>
      </c>
      <c r="F1414" s="9">
        <v>1952.09</v>
      </c>
      <c r="G1414" s="8">
        <v>72</v>
      </c>
      <c r="H1414" s="8">
        <v>309</v>
      </c>
      <c r="I1414" s="9">
        <v>1576.97</v>
      </c>
      <c r="J1414" s="10">
        <f t="shared" si="44"/>
        <v>0.80783672883934654</v>
      </c>
      <c r="K1414" s="8">
        <v>3</v>
      </c>
      <c r="L1414" s="9">
        <v>328.37</v>
      </c>
      <c r="M1414" s="8">
        <v>2</v>
      </c>
      <c r="N1414" s="8">
        <v>62</v>
      </c>
      <c r="O1414" s="8">
        <v>309</v>
      </c>
      <c r="P1414" s="9">
        <v>1558.31</v>
      </c>
      <c r="Q1414" s="10">
        <f t="shared" si="45"/>
        <v>0.79827774334175161</v>
      </c>
      <c r="R1414" s="8">
        <v>3</v>
      </c>
      <c r="S1414" s="9">
        <v>319.02999999999997</v>
      </c>
      <c r="T1414" s="8">
        <v>2</v>
      </c>
    </row>
    <row r="1415" spans="1:20" x14ac:dyDescent="0.35">
      <c r="A1415" t="s">
        <v>3233</v>
      </c>
      <c r="B1415" t="s">
        <v>3234</v>
      </c>
      <c r="C1415" t="s">
        <v>18</v>
      </c>
      <c r="D1415" t="s">
        <v>7921</v>
      </c>
      <c r="E1415" s="8">
        <v>1572</v>
      </c>
      <c r="F1415" s="9">
        <v>663.27</v>
      </c>
      <c r="G1415" s="8">
        <v>206</v>
      </c>
      <c r="H1415" s="8">
        <v>1363</v>
      </c>
      <c r="I1415" s="9">
        <v>663.27</v>
      </c>
      <c r="J1415" s="10">
        <f t="shared" si="44"/>
        <v>1</v>
      </c>
      <c r="K1415" s="8">
        <v>0</v>
      </c>
      <c r="L1415" s="9">
        <v>241.18</v>
      </c>
      <c r="M1415" s="8">
        <v>1</v>
      </c>
      <c r="N1415" s="8">
        <v>272</v>
      </c>
      <c r="O1415" s="8">
        <v>1363</v>
      </c>
      <c r="P1415" s="9">
        <v>663.27</v>
      </c>
      <c r="Q1415" s="10">
        <f t="shared" si="45"/>
        <v>1</v>
      </c>
      <c r="R1415" s="8">
        <v>0</v>
      </c>
      <c r="S1415" s="9">
        <v>257.63</v>
      </c>
      <c r="T1415" s="8">
        <v>1</v>
      </c>
    </row>
    <row r="1416" spans="1:20" x14ac:dyDescent="0.35">
      <c r="A1416" t="s">
        <v>3235</v>
      </c>
      <c r="B1416" t="s">
        <v>3236</v>
      </c>
      <c r="C1416" t="s">
        <v>18</v>
      </c>
      <c r="D1416" t="s">
        <v>7921</v>
      </c>
      <c r="E1416" s="8">
        <v>1925</v>
      </c>
      <c r="F1416" s="9">
        <v>817.47</v>
      </c>
      <c r="G1416" s="8">
        <v>270</v>
      </c>
      <c r="H1416" s="8">
        <v>1354</v>
      </c>
      <c r="I1416" s="9">
        <v>814.93</v>
      </c>
      <c r="J1416" s="10">
        <f t="shared" si="44"/>
        <v>0.99689285233708869</v>
      </c>
      <c r="K1416" s="8">
        <v>1</v>
      </c>
      <c r="L1416" s="9">
        <v>204.51</v>
      </c>
      <c r="M1416" s="8">
        <v>1</v>
      </c>
      <c r="N1416" s="8">
        <v>270</v>
      </c>
      <c r="O1416" s="8">
        <v>1354</v>
      </c>
      <c r="P1416" s="9">
        <v>814.5</v>
      </c>
      <c r="Q1416" s="10">
        <f t="shared" si="45"/>
        <v>0.99636683915006052</v>
      </c>
      <c r="R1416" s="8">
        <v>1</v>
      </c>
      <c r="S1416" s="9">
        <v>204.3</v>
      </c>
      <c r="T1416" s="8">
        <v>1</v>
      </c>
    </row>
    <row r="1417" spans="1:20" x14ac:dyDescent="0.35">
      <c r="A1417" t="s">
        <v>3239</v>
      </c>
      <c r="B1417" t="s">
        <v>3240</v>
      </c>
      <c r="C1417" t="s">
        <v>18</v>
      </c>
      <c r="D1417" t="s">
        <v>7921</v>
      </c>
      <c r="E1417" s="8">
        <v>923</v>
      </c>
      <c r="F1417" s="9">
        <v>394.51</v>
      </c>
      <c r="G1417" s="8">
        <v>262</v>
      </c>
      <c r="H1417" s="8">
        <v>1344</v>
      </c>
      <c r="I1417" s="9">
        <v>394.51</v>
      </c>
      <c r="J1417" s="10">
        <f t="shared" si="44"/>
        <v>1</v>
      </c>
      <c r="K1417" s="8">
        <v>0</v>
      </c>
      <c r="L1417" s="9">
        <v>288.83</v>
      </c>
      <c r="M1417" s="8">
        <v>0</v>
      </c>
      <c r="N1417" s="8">
        <v>268</v>
      </c>
      <c r="O1417" s="8">
        <v>1344</v>
      </c>
      <c r="P1417" s="9">
        <v>394.51</v>
      </c>
      <c r="Q1417" s="10">
        <f t="shared" si="45"/>
        <v>1</v>
      </c>
      <c r="R1417" s="8">
        <v>0</v>
      </c>
      <c r="S1417" s="9">
        <v>290.37</v>
      </c>
      <c r="T1417" s="8">
        <v>0</v>
      </c>
    </row>
    <row r="1418" spans="1:20" x14ac:dyDescent="0.35">
      <c r="A1418" t="s">
        <v>3241</v>
      </c>
      <c r="B1418" t="s">
        <v>3242</v>
      </c>
      <c r="C1418" t="s">
        <v>18</v>
      </c>
      <c r="D1418" t="s">
        <v>7922</v>
      </c>
      <c r="E1418" s="8">
        <v>168</v>
      </c>
      <c r="F1418" s="9">
        <v>2051.16</v>
      </c>
      <c r="G1418" s="8">
        <v>19</v>
      </c>
      <c r="H1418" s="8">
        <v>48</v>
      </c>
      <c r="I1418" s="9">
        <v>1977.9</v>
      </c>
      <c r="J1418" s="10">
        <f t="shared" si="44"/>
        <v>0.9642836248756802</v>
      </c>
      <c r="K1418" s="8">
        <v>2</v>
      </c>
      <c r="L1418" s="9">
        <v>310.42</v>
      </c>
      <c r="M1418" s="8">
        <v>3</v>
      </c>
      <c r="N1418" s="8">
        <v>10</v>
      </c>
      <c r="O1418" s="8">
        <v>48</v>
      </c>
      <c r="P1418" s="9">
        <v>1868.02</v>
      </c>
      <c r="Q1418" s="10">
        <f t="shared" si="45"/>
        <v>0.91071393747928009</v>
      </c>
      <c r="R1418" s="8">
        <v>2</v>
      </c>
      <c r="S1418" s="9">
        <v>219.77</v>
      </c>
      <c r="T1418" s="8">
        <v>3</v>
      </c>
    </row>
    <row r="1419" spans="1:20" x14ac:dyDescent="0.35">
      <c r="A1419" t="s">
        <v>3243</v>
      </c>
      <c r="B1419" t="s">
        <v>3244</v>
      </c>
      <c r="C1419" t="s">
        <v>18</v>
      </c>
      <c r="D1419" t="s">
        <v>7922</v>
      </c>
      <c r="E1419" s="8">
        <v>352</v>
      </c>
      <c r="F1419" s="9">
        <v>622.54</v>
      </c>
      <c r="G1419" s="8">
        <v>79</v>
      </c>
      <c r="H1419" s="8">
        <v>325</v>
      </c>
      <c r="I1419" s="9">
        <v>622.54</v>
      </c>
      <c r="J1419" s="10">
        <f t="shared" si="44"/>
        <v>1</v>
      </c>
      <c r="K1419" s="8">
        <v>0</v>
      </c>
      <c r="L1419" s="9">
        <v>213.93</v>
      </c>
      <c r="M1419" s="8">
        <v>1</v>
      </c>
      <c r="N1419" s="8">
        <v>65</v>
      </c>
      <c r="O1419" s="8">
        <v>325</v>
      </c>
      <c r="P1419" s="9">
        <v>622.54</v>
      </c>
      <c r="Q1419" s="10">
        <f t="shared" si="45"/>
        <v>1</v>
      </c>
      <c r="R1419" s="8">
        <v>0</v>
      </c>
      <c r="S1419" s="9">
        <v>198.01</v>
      </c>
      <c r="T1419" s="8">
        <v>1</v>
      </c>
    </row>
    <row r="1420" spans="1:20" x14ac:dyDescent="0.35">
      <c r="A1420" t="s">
        <v>3245</v>
      </c>
      <c r="B1420" t="s">
        <v>3246</v>
      </c>
      <c r="C1420" t="s">
        <v>18</v>
      </c>
      <c r="D1420" t="s">
        <v>7922</v>
      </c>
      <c r="E1420" s="8">
        <v>75</v>
      </c>
      <c r="F1420" s="9">
        <v>39.56</v>
      </c>
      <c r="G1420" s="8">
        <v>247</v>
      </c>
      <c r="H1420" s="8">
        <v>1089</v>
      </c>
      <c r="I1420" s="9">
        <v>39.56</v>
      </c>
      <c r="J1420" s="10">
        <f t="shared" si="44"/>
        <v>1</v>
      </c>
      <c r="K1420" s="8">
        <v>0</v>
      </c>
      <c r="L1420" s="9">
        <v>376.59</v>
      </c>
      <c r="M1420" s="8">
        <v>0</v>
      </c>
      <c r="N1420" s="8">
        <v>217</v>
      </c>
      <c r="O1420" s="8">
        <v>1089</v>
      </c>
      <c r="P1420" s="9">
        <v>39.56</v>
      </c>
      <c r="Q1420" s="10">
        <f t="shared" si="45"/>
        <v>1</v>
      </c>
      <c r="R1420" s="8">
        <v>0</v>
      </c>
      <c r="S1420" s="9">
        <v>367.09</v>
      </c>
      <c r="T1420" s="8">
        <v>0</v>
      </c>
    </row>
    <row r="1421" spans="1:20" x14ac:dyDescent="0.35">
      <c r="A1421" t="s">
        <v>3247</v>
      </c>
      <c r="B1421" t="s">
        <v>3248</v>
      </c>
      <c r="C1421" t="s">
        <v>18</v>
      </c>
      <c r="D1421" t="s">
        <v>7922</v>
      </c>
      <c r="E1421" s="8">
        <v>6</v>
      </c>
      <c r="F1421" s="9">
        <v>160.24</v>
      </c>
      <c r="G1421" s="8">
        <v>6</v>
      </c>
      <c r="H1421" s="8">
        <v>22</v>
      </c>
      <c r="I1421" s="9">
        <v>160.24</v>
      </c>
      <c r="J1421" s="10">
        <f t="shared" si="44"/>
        <v>1</v>
      </c>
      <c r="K1421" s="8">
        <v>0</v>
      </c>
      <c r="L1421" s="9">
        <v>362.88</v>
      </c>
      <c r="M1421" s="8">
        <v>0</v>
      </c>
      <c r="N1421" s="8">
        <v>5</v>
      </c>
      <c r="O1421" s="8">
        <v>22</v>
      </c>
      <c r="P1421" s="9">
        <v>160.24</v>
      </c>
      <c r="Q1421" s="10">
        <f t="shared" si="45"/>
        <v>1</v>
      </c>
      <c r="R1421" s="8">
        <v>0</v>
      </c>
      <c r="S1421" s="9">
        <v>330.83</v>
      </c>
      <c r="T1421" s="8">
        <v>0</v>
      </c>
    </row>
    <row r="1422" spans="1:20" x14ac:dyDescent="0.35">
      <c r="A1422" t="s">
        <v>3253</v>
      </c>
      <c r="B1422" t="s">
        <v>3254</v>
      </c>
      <c r="C1422" t="s">
        <v>18</v>
      </c>
      <c r="D1422" t="s">
        <v>7920</v>
      </c>
      <c r="E1422" s="8">
        <v>547</v>
      </c>
      <c r="F1422" s="9">
        <v>1650.03</v>
      </c>
      <c r="G1422" s="8">
        <v>28</v>
      </c>
      <c r="H1422" s="8">
        <v>190</v>
      </c>
      <c r="I1422" s="9">
        <v>1610.81</v>
      </c>
      <c r="J1422" s="10">
        <f t="shared" si="44"/>
        <v>0.97623073519875392</v>
      </c>
      <c r="K1422" s="8">
        <v>2</v>
      </c>
      <c r="L1422" s="9">
        <v>196</v>
      </c>
      <c r="M1422" s="8">
        <v>2</v>
      </c>
      <c r="N1422" s="8">
        <v>38</v>
      </c>
      <c r="O1422" s="8">
        <v>190</v>
      </c>
      <c r="P1422" s="9">
        <v>1643.99</v>
      </c>
      <c r="Q1422" s="10">
        <f t="shared" si="45"/>
        <v>0.99633946049465771</v>
      </c>
      <c r="R1422" s="8">
        <v>2</v>
      </c>
      <c r="S1422" s="9">
        <v>204.41</v>
      </c>
      <c r="T1422" s="8">
        <v>2</v>
      </c>
    </row>
    <row r="1423" spans="1:20" x14ac:dyDescent="0.35">
      <c r="A1423" t="s">
        <v>3255</v>
      </c>
      <c r="B1423" t="s">
        <v>3256</v>
      </c>
      <c r="C1423" t="s">
        <v>18</v>
      </c>
      <c r="D1423" t="s">
        <v>7922</v>
      </c>
      <c r="E1423" s="8">
        <v>387</v>
      </c>
      <c r="F1423" s="9">
        <v>473.28</v>
      </c>
      <c r="G1423" s="8">
        <v>126</v>
      </c>
      <c r="H1423" s="8">
        <v>468</v>
      </c>
      <c r="I1423" s="9">
        <v>473.28</v>
      </c>
      <c r="J1423" s="10">
        <f t="shared" si="44"/>
        <v>1</v>
      </c>
      <c r="K1423" s="8">
        <v>0</v>
      </c>
      <c r="L1423" s="9">
        <v>334.89</v>
      </c>
      <c r="M1423" s="8">
        <v>0</v>
      </c>
      <c r="N1423" s="8">
        <v>93</v>
      </c>
      <c r="O1423" s="8">
        <v>468</v>
      </c>
      <c r="P1423" s="9">
        <v>473.28</v>
      </c>
      <c r="Q1423" s="10">
        <f t="shared" si="45"/>
        <v>1</v>
      </c>
      <c r="R1423" s="8">
        <v>0</v>
      </c>
      <c r="S1423" s="9">
        <v>310.68</v>
      </c>
      <c r="T1423" s="8">
        <v>0</v>
      </c>
    </row>
    <row r="1424" spans="1:20" x14ac:dyDescent="0.35">
      <c r="A1424" t="s">
        <v>3259</v>
      </c>
      <c r="B1424" t="s">
        <v>3260</v>
      </c>
      <c r="C1424" t="s">
        <v>18</v>
      </c>
      <c r="D1424" t="s">
        <v>7921</v>
      </c>
      <c r="E1424" s="8">
        <v>383</v>
      </c>
      <c r="F1424" s="9">
        <v>1327.01</v>
      </c>
      <c r="G1424" s="8">
        <v>35</v>
      </c>
      <c r="H1424" s="8">
        <v>166</v>
      </c>
      <c r="I1424" s="9">
        <v>1233.46</v>
      </c>
      <c r="J1424" s="10">
        <f t="shared" si="44"/>
        <v>0.92950316877792938</v>
      </c>
      <c r="K1424" s="8">
        <v>2</v>
      </c>
      <c r="L1424" s="9">
        <v>215.86</v>
      </c>
      <c r="M1424" s="8">
        <v>2</v>
      </c>
      <c r="N1424" s="8">
        <v>33</v>
      </c>
      <c r="O1424" s="8">
        <v>166</v>
      </c>
      <c r="P1424" s="9">
        <v>1226.53</v>
      </c>
      <c r="Q1424" s="10">
        <f t="shared" si="45"/>
        <v>0.92428090217858194</v>
      </c>
      <c r="R1424" s="8">
        <v>2</v>
      </c>
      <c r="S1424" s="9">
        <v>212.04</v>
      </c>
      <c r="T1424" s="8">
        <v>2</v>
      </c>
    </row>
    <row r="1425" spans="1:20" x14ac:dyDescent="0.35">
      <c r="A1425" t="s">
        <v>3261</v>
      </c>
      <c r="B1425" t="s">
        <v>3262</v>
      </c>
      <c r="C1425" t="s">
        <v>18</v>
      </c>
      <c r="D1425" t="s">
        <v>7921</v>
      </c>
      <c r="E1425" s="8">
        <v>966</v>
      </c>
      <c r="F1425" s="9">
        <v>948.06</v>
      </c>
      <c r="G1425" s="8">
        <v>98</v>
      </c>
      <c r="H1425" s="8">
        <v>583</v>
      </c>
      <c r="I1425" s="9">
        <v>948.06</v>
      </c>
      <c r="J1425" s="10">
        <f t="shared" si="44"/>
        <v>1</v>
      </c>
      <c r="K1425" s="8">
        <v>0</v>
      </c>
      <c r="L1425" s="9">
        <v>248.67</v>
      </c>
      <c r="M1425" s="8">
        <v>1</v>
      </c>
      <c r="N1425" s="8">
        <v>116</v>
      </c>
      <c r="O1425" s="8">
        <v>583</v>
      </c>
      <c r="P1425" s="9">
        <v>948.06</v>
      </c>
      <c r="Q1425" s="10">
        <f t="shared" si="45"/>
        <v>1</v>
      </c>
      <c r="R1425" s="8">
        <v>0</v>
      </c>
      <c r="S1425" s="9">
        <v>259.27</v>
      </c>
      <c r="T1425" s="8">
        <v>1</v>
      </c>
    </row>
    <row r="1426" spans="1:20" x14ac:dyDescent="0.35">
      <c r="A1426" t="s">
        <v>3263</v>
      </c>
      <c r="B1426" t="s">
        <v>3264</v>
      </c>
      <c r="C1426" t="s">
        <v>18</v>
      </c>
      <c r="D1426" t="s">
        <v>7921</v>
      </c>
      <c r="E1426" s="8">
        <v>741</v>
      </c>
      <c r="F1426" s="9">
        <v>876.3</v>
      </c>
      <c r="G1426" s="8">
        <v>103</v>
      </c>
      <c r="H1426" s="8">
        <v>483</v>
      </c>
      <c r="I1426" s="9">
        <v>876.3</v>
      </c>
      <c r="J1426" s="10">
        <f t="shared" si="44"/>
        <v>1</v>
      </c>
      <c r="K1426" s="8">
        <v>0</v>
      </c>
      <c r="L1426" s="9">
        <v>293.75</v>
      </c>
      <c r="M1426" s="8">
        <v>1</v>
      </c>
      <c r="N1426" s="8">
        <v>96</v>
      </c>
      <c r="O1426" s="8">
        <v>483</v>
      </c>
      <c r="P1426" s="9">
        <v>876.3</v>
      </c>
      <c r="Q1426" s="10">
        <f t="shared" si="45"/>
        <v>1</v>
      </c>
      <c r="R1426" s="8">
        <v>0</v>
      </c>
      <c r="S1426" s="9">
        <v>288.79000000000002</v>
      </c>
      <c r="T1426" s="8">
        <v>1</v>
      </c>
    </row>
    <row r="1427" spans="1:20" x14ac:dyDescent="0.35">
      <c r="A1427" t="s">
        <v>3265</v>
      </c>
      <c r="B1427" t="s">
        <v>3266</v>
      </c>
      <c r="C1427" t="s">
        <v>18</v>
      </c>
      <c r="D1427" t="s">
        <v>7922</v>
      </c>
      <c r="E1427" s="8">
        <v>1263</v>
      </c>
      <c r="F1427" s="9">
        <v>1857.37</v>
      </c>
      <c r="G1427" s="8">
        <v>97</v>
      </c>
      <c r="H1427" s="8">
        <v>388</v>
      </c>
      <c r="I1427" s="9">
        <v>1857.37</v>
      </c>
      <c r="J1427" s="10">
        <f t="shared" si="44"/>
        <v>1</v>
      </c>
      <c r="K1427" s="8">
        <v>0</v>
      </c>
      <c r="L1427" s="9">
        <v>223.59</v>
      </c>
      <c r="M1427" s="8">
        <v>3</v>
      </c>
      <c r="N1427" s="8">
        <v>77</v>
      </c>
      <c r="O1427" s="8">
        <v>388</v>
      </c>
      <c r="P1427" s="9">
        <v>1848.55</v>
      </c>
      <c r="Q1427" s="10">
        <f t="shared" si="45"/>
        <v>0.99525135002718901</v>
      </c>
      <c r="R1427" s="8">
        <v>1</v>
      </c>
      <c r="S1427" s="9">
        <v>205.39</v>
      </c>
      <c r="T1427" s="8">
        <v>3</v>
      </c>
    </row>
    <row r="1428" spans="1:20" x14ac:dyDescent="0.35">
      <c r="A1428" t="s">
        <v>3271</v>
      </c>
      <c r="B1428" t="s">
        <v>3272</v>
      </c>
      <c r="C1428" t="s">
        <v>18</v>
      </c>
      <c r="D1428" t="s">
        <v>7922</v>
      </c>
      <c r="E1428" s="8">
        <v>230</v>
      </c>
      <c r="F1428" s="9">
        <v>508.31</v>
      </c>
      <c r="G1428" s="8">
        <v>61</v>
      </c>
      <c r="H1428" s="8">
        <v>258</v>
      </c>
      <c r="I1428" s="9">
        <v>508.31</v>
      </c>
      <c r="J1428" s="10">
        <f t="shared" si="44"/>
        <v>1</v>
      </c>
      <c r="K1428" s="8">
        <v>0</v>
      </c>
      <c r="L1428" s="9">
        <v>314.49</v>
      </c>
      <c r="M1428" s="8">
        <v>0</v>
      </c>
      <c r="N1428" s="8">
        <v>51</v>
      </c>
      <c r="O1428" s="8">
        <v>258</v>
      </c>
      <c r="P1428" s="9">
        <v>508.31</v>
      </c>
      <c r="Q1428" s="10">
        <f t="shared" si="45"/>
        <v>1</v>
      </c>
      <c r="R1428" s="8">
        <v>0</v>
      </c>
      <c r="S1428" s="9">
        <v>301.23</v>
      </c>
      <c r="T1428" s="8">
        <v>0</v>
      </c>
    </row>
    <row r="1429" spans="1:20" x14ac:dyDescent="0.35">
      <c r="A1429" t="s">
        <v>3273</v>
      </c>
      <c r="B1429" t="s">
        <v>3274</v>
      </c>
      <c r="C1429" t="s">
        <v>18</v>
      </c>
      <c r="D1429" t="s">
        <v>7922</v>
      </c>
      <c r="E1429" s="8">
        <v>1734</v>
      </c>
      <c r="F1429" s="9">
        <v>858.89</v>
      </c>
      <c r="G1429" s="8">
        <v>338</v>
      </c>
      <c r="H1429" s="8">
        <v>1150</v>
      </c>
      <c r="I1429" s="9">
        <v>858.89</v>
      </c>
      <c r="J1429" s="10">
        <f t="shared" si="44"/>
        <v>1</v>
      </c>
      <c r="K1429" s="8">
        <v>0</v>
      </c>
      <c r="L1429" s="9">
        <v>283.62</v>
      </c>
      <c r="M1429" s="8">
        <v>1</v>
      </c>
      <c r="N1429" s="8">
        <v>227</v>
      </c>
      <c r="O1429" s="8">
        <v>1150</v>
      </c>
      <c r="P1429" s="9">
        <v>858.89</v>
      </c>
      <c r="Q1429" s="10">
        <f t="shared" si="45"/>
        <v>1</v>
      </c>
      <c r="R1429" s="8">
        <v>0</v>
      </c>
      <c r="S1429" s="9">
        <v>250.63</v>
      </c>
      <c r="T1429" s="8">
        <v>1</v>
      </c>
    </row>
    <row r="1430" spans="1:20" x14ac:dyDescent="0.35">
      <c r="A1430" t="s">
        <v>3275</v>
      </c>
      <c r="B1430" t="s">
        <v>3276</v>
      </c>
      <c r="C1430" t="s">
        <v>18</v>
      </c>
      <c r="D1430" t="s">
        <v>7922</v>
      </c>
      <c r="E1430" s="8">
        <v>11</v>
      </c>
      <c r="F1430" s="9">
        <v>183.64</v>
      </c>
      <c r="G1430" s="8">
        <v>13</v>
      </c>
      <c r="H1430" s="8">
        <v>35</v>
      </c>
      <c r="I1430" s="9">
        <v>183.64</v>
      </c>
      <c r="J1430" s="10">
        <f t="shared" si="44"/>
        <v>1</v>
      </c>
      <c r="K1430" s="8">
        <v>0</v>
      </c>
      <c r="L1430" s="9">
        <v>419.25</v>
      </c>
      <c r="M1430" s="8">
        <v>0</v>
      </c>
      <c r="N1430" s="8">
        <v>7</v>
      </c>
      <c r="O1430" s="8">
        <v>35</v>
      </c>
      <c r="P1430" s="9">
        <v>183.64</v>
      </c>
      <c r="Q1430" s="10">
        <f t="shared" si="45"/>
        <v>1</v>
      </c>
      <c r="R1430" s="8">
        <v>0</v>
      </c>
      <c r="S1430" s="9">
        <v>369.16</v>
      </c>
      <c r="T1430" s="8">
        <v>0</v>
      </c>
    </row>
    <row r="1431" spans="1:20" x14ac:dyDescent="0.35">
      <c r="A1431" t="s">
        <v>3277</v>
      </c>
      <c r="B1431" t="s">
        <v>3278</v>
      </c>
      <c r="C1431" t="s">
        <v>18</v>
      </c>
      <c r="D1431" t="s">
        <v>7921</v>
      </c>
      <c r="E1431" s="8">
        <v>639</v>
      </c>
      <c r="F1431" s="9">
        <v>594.46</v>
      </c>
      <c r="G1431" s="8">
        <v>98</v>
      </c>
      <c r="H1431" s="8">
        <v>611</v>
      </c>
      <c r="I1431" s="9">
        <v>594.46</v>
      </c>
      <c r="J1431" s="10">
        <f t="shared" si="44"/>
        <v>1</v>
      </c>
      <c r="K1431" s="8">
        <v>0</v>
      </c>
      <c r="L1431" s="9">
        <v>248.48</v>
      </c>
      <c r="M1431" s="8">
        <v>1</v>
      </c>
      <c r="N1431" s="8">
        <v>120</v>
      </c>
      <c r="O1431" s="8">
        <v>611</v>
      </c>
      <c r="P1431" s="9">
        <v>594.46</v>
      </c>
      <c r="Q1431" s="10">
        <f t="shared" si="45"/>
        <v>1</v>
      </c>
      <c r="R1431" s="8">
        <v>0</v>
      </c>
      <c r="S1431" s="9">
        <v>260.76</v>
      </c>
      <c r="T1431" s="8">
        <v>1</v>
      </c>
    </row>
    <row r="1432" spans="1:20" x14ac:dyDescent="0.35">
      <c r="A1432" t="s">
        <v>3279</v>
      </c>
      <c r="B1432" t="s">
        <v>3280</v>
      </c>
      <c r="C1432" t="s">
        <v>18</v>
      </c>
      <c r="D1432" t="s">
        <v>7921</v>
      </c>
      <c r="E1432" s="8">
        <v>488</v>
      </c>
      <c r="F1432" s="9">
        <v>2142.94</v>
      </c>
      <c r="G1432" s="8">
        <v>25</v>
      </c>
      <c r="H1432" s="8">
        <v>130</v>
      </c>
      <c r="I1432" s="9">
        <v>1176.8599999999999</v>
      </c>
      <c r="J1432" s="10">
        <f t="shared" si="44"/>
        <v>0.54918009836952963</v>
      </c>
      <c r="K1432" s="8">
        <v>2</v>
      </c>
      <c r="L1432" s="9">
        <v>252.83</v>
      </c>
      <c r="M1432" s="8">
        <v>2</v>
      </c>
      <c r="N1432" s="8">
        <v>26</v>
      </c>
      <c r="O1432" s="8">
        <v>130</v>
      </c>
      <c r="P1432" s="9">
        <v>1176.8599999999999</v>
      </c>
      <c r="Q1432" s="10">
        <f t="shared" si="45"/>
        <v>0.54918009836952963</v>
      </c>
      <c r="R1432" s="8">
        <v>2</v>
      </c>
      <c r="S1432" s="9">
        <v>252.83</v>
      </c>
      <c r="T1432" s="8">
        <v>2</v>
      </c>
    </row>
    <row r="1433" spans="1:20" x14ac:dyDescent="0.35">
      <c r="A1433" t="s">
        <v>3281</v>
      </c>
      <c r="B1433" t="s">
        <v>3282</v>
      </c>
      <c r="C1433" t="s">
        <v>18</v>
      </c>
      <c r="D1433" t="s">
        <v>7921</v>
      </c>
      <c r="E1433" s="8">
        <v>1</v>
      </c>
      <c r="F1433" s="9">
        <v>1.26</v>
      </c>
      <c r="G1433" s="8">
        <v>73</v>
      </c>
      <c r="H1433" s="8">
        <v>450</v>
      </c>
      <c r="I1433" s="9">
        <v>1.26</v>
      </c>
      <c r="J1433" s="10">
        <f t="shared" si="44"/>
        <v>1</v>
      </c>
      <c r="K1433" s="8">
        <v>0</v>
      </c>
      <c r="L1433" s="9">
        <v>372.78</v>
      </c>
      <c r="M1433" s="8">
        <v>0</v>
      </c>
      <c r="N1433" s="8">
        <v>89</v>
      </c>
      <c r="O1433" s="8">
        <v>450</v>
      </c>
      <c r="P1433" s="9">
        <v>1.26</v>
      </c>
      <c r="Q1433" s="10">
        <f t="shared" si="45"/>
        <v>1</v>
      </c>
      <c r="R1433" s="8">
        <v>0</v>
      </c>
      <c r="S1433" s="9">
        <v>384.89</v>
      </c>
      <c r="T1433" s="8">
        <v>0</v>
      </c>
    </row>
    <row r="1434" spans="1:20" x14ac:dyDescent="0.35">
      <c r="A1434" t="s">
        <v>3285</v>
      </c>
      <c r="B1434" t="s">
        <v>3286</v>
      </c>
      <c r="C1434" t="s">
        <v>18</v>
      </c>
      <c r="D1434" t="s">
        <v>7921</v>
      </c>
      <c r="E1434" s="8">
        <v>2758</v>
      </c>
      <c r="F1434" s="9">
        <v>955.59</v>
      </c>
      <c r="G1434" s="8">
        <v>250</v>
      </c>
      <c r="H1434" s="8">
        <v>1637</v>
      </c>
      <c r="I1434" s="9">
        <v>955.59</v>
      </c>
      <c r="J1434" s="10">
        <f t="shared" si="44"/>
        <v>1</v>
      </c>
      <c r="K1434" s="8">
        <v>0</v>
      </c>
      <c r="L1434" s="9">
        <v>205.62</v>
      </c>
      <c r="M1434" s="8">
        <v>1</v>
      </c>
      <c r="N1434" s="8">
        <v>322</v>
      </c>
      <c r="O1434" s="8">
        <v>1637</v>
      </c>
      <c r="P1434" s="9">
        <v>955.59</v>
      </c>
      <c r="Q1434" s="10">
        <f t="shared" si="45"/>
        <v>1</v>
      </c>
      <c r="R1434" s="8">
        <v>0</v>
      </c>
      <c r="S1434" s="9">
        <v>220.59</v>
      </c>
      <c r="T1434" s="8">
        <v>1</v>
      </c>
    </row>
    <row r="1435" spans="1:20" x14ac:dyDescent="0.35">
      <c r="A1435" t="s">
        <v>3287</v>
      </c>
      <c r="B1435" t="s">
        <v>3288</v>
      </c>
      <c r="C1435" t="s">
        <v>18</v>
      </c>
      <c r="D1435" t="s">
        <v>7921</v>
      </c>
      <c r="E1435" s="8">
        <v>60</v>
      </c>
      <c r="F1435" s="9">
        <v>119.02</v>
      </c>
      <c r="G1435" s="8">
        <v>55</v>
      </c>
      <c r="H1435" s="8">
        <v>285</v>
      </c>
      <c r="I1435" s="9">
        <v>119.02</v>
      </c>
      <c r="J1435" s="10">
        <f t="shared" si="44"/>
        <v>1</v>
      </c>
      <c r="K1435" s="8">
        <v>0</v>
      </c>
      <c r="L1435" s="9">
        <v>329.02</v>
      </c>
      <c r="M1435" s="8">
        <v>0</v>
      </c>
      <c r="N1435" s="8">
        <v>56</v>
      </c>
      <c r="O1435" s="8">
        <v>285</v>
      </c>
      <c r="P1435" s="9">
        <v>119.02</v>
      </c>
      <c r="Q1435" s="10">
        <f t="shared" si="45"/>
        <v>1</v>
      </c>
      <c r="R1435" s="8">
        <v>0</v>
      </c>
      <c r="S1435" s="9">
        <v>331.4</v>
      </c>
      <c r="T1435" s="8">
        <v>0</v>
      </c>
    </row>
    <row r="1436" spans="1:20" x14ac:dyDescent="0.35">
      <c r="A1436" t="s">
        <v>3289</v>
      </c>
      <c r="B1436" t="s">
        <v>3290</v>
      </c>
      <c r="C1436" t="s">
        <v>18</v>
      </c>
      <c r="D1436" t="s">
        <v>7922</v>
      </c>
      <c r="E1436" s="8">
        <v>188</v>
      </c>
      <c r="F1436" s="9">
        <v>204.06</v>
      </c>
      <c r="G1436" s="8">
        <v>231</v>
      </c>
      <c r="H1436" s="8">
        <v>521</v>
      </c>
      <c r="I1436" s="9">
        <v>204.06</v>
      </c>
      <c r="J1436" s="10">
        <f t="shared" si="44"/>
        <v>1</v>
      </c>
      <c r="K1436" s="8">
        <v>0</v>
      </c>
      <c r="L1436" s="9">
        <v>371.75</v>
      </c>
      <c r="M1436" s="8">
        <v>0</v>
      </c>
      <c r="N1436" s="8">
        <v>102</v>
      </c>
      <c r="O1436" s="8">
        <v>521</v>
      </c>
      <c r="P1436" s="9">
        <v>204.06</v>
      </c>
      <c r="Q1436" s="10">
        <f t="shared" si="45"/>
        <v>1</v>
      </c>
      <c r="R1436" s="8">
        <v>0</v>
      </c>
      <c r="S1436" s="9">
        <v>287.74</v>
      </c>
      <c r="T1436" s="8">
        <v>0</v>
      </c>
    </row>
    <row r="1437" spans="1:20" x14ac:dyDescent="0.35">
      <c r="A1437" t="s">
        <v>3291</v>
      </c>
      <c r="B1437" t="s">
        <v>3292</v>
      </c>
      <c r="C1437" t="s">
        <v>18</v>
      </c>
      <c r="D1437" t="s">
        <v>7921</v>
      </c>
      <c r="E1437" s="8">
        <v>573</v>
      </c>
      <c r="F1437" s="9">
        <v>860.93</v>
      </c>
      <c r="G1437" s="8">
        <v>72</v>
      </c>
      <c r="H1437" s="8">
        <v>376</v>
      </c>
      <c r="I1437" s="9">
        <v>860.93</v>
      </c>
      <c r="J1437" s="10">
        <f t="shared" si="44"/>
        <v>1</v>
      </c>
      <c r="K1437" s="8">
        <v>0</v>
      </c>
      <c r="L1437" s="9">
        <v>242.56</v>
      </c>
      <c r="M1437" s="8">
        <v>1</v>
      </c>
      <c r="N1437" s="8">
        <v>74</v>
      </c>
      <c r="O1437" s="8">
        <v>376</v>
      </c>
      <c r="P1437" s="9">
        <v>860.93</v>
      </c>
      <c r="Q1437" s="10">
        <f t="shared" si="45"/>
        <v>1</v>
      </c>
      <c r="R1437" s="8">
        <v>0</v>
      </c>
      <c r="S1437" s="9">
        <v>250.52</v>
      </c>
      <c r="T1437" s="8">
        <v>1</v>
      </c>
    </row>
    <row r="1438" spans="1:20" x14ac:dyDescent="0.35">
      <c r="A1438" t="s">
        <v>3293</v>
      </c>
      <c r="B1438" t="s">
        <v>3294</v>
      </c>
      <c r="C1438" t="s">
        <v>18</v>
      </c>
      <c r="D1438" t="s">
        <v>7922</v>
      </c>
      <c r="E1438" s="8">
        <v>874</v>
      </c>
      <c r="F1438" s="9">
        <v>833.02</v>
      </c>
      <c r="G1438" s="8">
        <v>141</v>
      </c>
      <c r="H1438" s="8">
        <v>592</v>
      </c>
      <c r="I1438" s="9">
        <v>833.02</v>
      </c>
      <c r="J1438" s="10">
        <f t="shared" si="44"/>
        <v>1</v>
      </c>
      <c r="K1438" s="8">
        <v>0</v>
      </c>
      <c r="L1438" s="9">
        <v>258.10000000000002</v>
      </c>
      <c r="M1438" s="8">
        <v>1</v>
      </c>
      <c r="N1438" s="8">
        <v>116</v>
      </c>
      <c r="O1438" s="8">
        <v>592</v>
      </c>
      <c r="P1438" s="9">
        <v>833.02</v>
      </c>
      <c r="Q1438" s="10">
        <f t="shared" si="45"/>
        <v>1</v>
      </c>
      <c r="R1438" s="8">
        <v>0</v>
      </c>
      <c r="S1438" s="9">
        <v>250.29</v>
      </c>
      <c r="T1438" s="8">
        <v>1</v>
      </c>
    </row>
    <row r="1439" spans="1:20" x14ac:dyDescent="0.35">
      <c r="A1439" t="s">
        <v>3295</v>
      </c>
      <c r="B1439" t="s">
        <v>3296</v>
      </c>
      <c r="C1439" t="s">
        <v>18</v>
      </c>
      <c r="D1439" t="s">
        <v>7922</v>
      </c>
      <c r="E1439" s="8">
        <v>814</v>
      </c>
      <c r="F1439" s="9">
        <v>143.22999999999999</v>
      </c>
      <c r="G1439" s="8">
        <v>917</v>
      </c>
      <c r="H1439" s="8">
        <v>3202</v>
      </c>
      <c r="I1439" s="9">
        <v>143.22999999999999</v>
      </c>
      <c r="J1439" s="10">
        <f t="shared" si="44"/>
        <v>1</v>
      </c>
      <c r="K1439" s="8">
        <v>0</v>
      </c>
      <c r="L1439" s="9">
        <v>355.39</v>
      </c>
      <c r="M1439" s="8">
        <v>0</v>
      </c>
      <c r="N1439" s="8">
        <v>625</v>
      </c>
      <c r="O1439" s="8">
        <v>3202</v>
      </c>
      <c r="P1439" s="9">
        <v>143.22999999999999</v>
      </c>
      <c r="Q1439" s="10">
        <f t="shared" si="45"/>
        <v>1</v>
      </c>
      <c r="R1439" s="8">
        <v>0</v>
      </c>
      <c r="S1439" s="9">
        <v>324.56</v>
      </c>
      <c r="T1439" s="8">
        <v>0</v>
      </c>
    </row>
    <row r="1440" spans="1:20" x14ac:dyDescent="0.35">
      <c r="A1440" t="s">
        <v>3297</v>
      </c>
      <c r="B1440" t="s">
        <v>3298</v>
      </c>
      <c r="C1440" t="s">
        <v>18</v>
      </c>
      <c r="D1440" t="s">
        <v>7920</v>
      </c>
      <c r="E1440" s="8">
        <v>342</v>
      </c>
      <c r="F1440" s="9">
        <v>432.83</v>
      </c>
      <c r="G1440" s="8">
        <v>61</v>
      </c>
      <c r="H1440" s="8">
        <v>445</v>
      </c>
      <c r="I1440" s="9">
        <v>432.83</v>
      </c>
      <c r="J1440" s="10">
        <f t="shared" si="44"/>
        <v>1</v>
      </c>
      <c r="K1440" s="8">
        <v>0</v>
      </c>
      <c r="L1440" s="9">
        <v>237.31</v>
      </c>
      <c r="M1440" s="8">
        <v>0</v>
      </c>
      <c r="N1440" s="8">
        <v>87</v>
      </c>
      <c r="O1440" s="8">
        <v>445</v>
      </c>
      <c r="P1440" s="9">
        <v>432.83</v>
      </c>
      <c r="Q1440" s="10">
        <f t="shared" si="45"/>
        <v>1</v>
      </c>
      <c r="R1440" s="8">
        <v>0</v>
      </c>
      <c r="S1440" s="9">
        <v>257.05</v>
      </c>
      <c r="T1440" s="8">
        <v>0</v>
      </c>
    </row>
    <row r="1441" spans="1:20" x14ac:dyDescent="0.35">
      <c r="A1441" t="s">
        <v>3299</v>
      </c>
      <c r="B1441" t="s">
        <v>3300</v>
      </c>
      <c r="C1441" t="s">
        <v>18</v>
      </c>
      <c r="D1441" t="s">
        <v>7921</v>
      </c>
      <c r="E1441" s="8">
        <v>438</v>
      </c>
      <c r="F1441" s="9">
        <v>851.18</v>
      </c>
      <c r="G1441" s="8">
        <v>52</v>
      </c>
      <c r="H1441" s="8">
        <v>289</v>
      </c>
      <c r="I1441" s="9">
        <v>851.18</v>
      </c>
      <c r="J1441" s="10">
        <f t="shared" si="44"/>
        <v>1</v>
      </c>
      <c r="K1441" s="8">
        <v>0</v>
      </c>
      <c r="L1441" s="9">
        <v>265.31</v>
      </c>
      <c r="M1441" s="8">
        <v>1</v>
      </c>
      <c r="N1441" s="8">
        <v>57</v>
      </c>
      <c r="O1441" s="8">
        <v>289</v>
      </c>
      <c r="P1441" s="9">
        <v>851.18</v>
      </c>
      <c r="Q1441" s="10">
        <f t="shared" si="45"/>
        <v>1</v>
      </c>
      <c r="R1441" s="8">
        <v>0</v>
      </c>
      <c r="S1441" s="9">
        <v>269.98</v>
      </c>
      <c r="T1441" s="8">
        <v>1</v>
      </c>
    </row>
    <row r="1442" spans="1:20" x14ac:dyDescent="0.35">
      <c r="A1442" t="s">
        <v>3301</v>
      </c>
      <c r="B1442" t="s">
        <v>3302</v>
      </c>
      <c r="C1442" t="s">
        <v>18</v>
      </c>
      <c r="D1442" t="s">
        <v>7921</v>
      </c>
      <c r="E1442" s="8">
        <v>465</v>
      </c>
      <c r="F1442" s="9">
        <v>1438.1</v>
      </c>
      <c r="G1442" s="8">
        <v>32</v>
      </c>
      <c r="H1442" s="8">
        <v>182</v>
      </c>
      <c r="I1442" s="9">
        <v>1181.4100000000001</v>
      </c>
      <c r="J1442" s="10">
        <f t="shared" si="44"/>
        <v>0.82150754467700449</v>
      </c>
      <c r="K1442" s="8">
        <v>2</v>
      </c>
      <c r="L1442" s="9">
        <v>191.24</v>
      </c>
      <c r="M1442" s="8">
        <v>2</v>
      </c>
      <c r="N1442" s="8">
        <v>36</v>
      </c>
      <c r="O1442" s="8">
        <v>182</v>
      </c>
      <c r="P1442" s="9">
        <v>1193.78</v>
      </c>
      <c r="Q1442" s="10">
        <f t="shared" si="45"/>
        <v>0.8301091718239344</v>
      </c>
      <c r="R1442" s="8">
        <v>2</v>
      </c>
      <c r="S1442" s="9">
        <v>192.48</v>
      </c>
      <c r="T1442" s="8">
        <v>2</v>
      </c>
    </row>
    <row r="1443" spans="1:20" x14ac:dyDescent="0.35">
      <c r="A1443" t="s">
        <v>3303</v>
      </c>
      <c r="B1443" t="s">
        <v>3304</v>
      </c>
      <c r="C1443" t="s">
        <v>18</v>
      </c>
      <c r="D1443" t="s">
        <v>7922</v>
      </c>
      <c r="E1443" s="8">
        <v>314</v>
      </c>
      <c r="F1443" s="9">
        <v>389.07</v>
      </c>
      <c r="G1443" s="8">
        <v>107</v>
      </c>
      <c r="H1443" s="8">
        <v>452</v>
      </c>
      <c r="I1443" s="9">
        <v>389.07</v>
      </c>
      <c r="J1443" s="10">
        <f t="shared" si="44"/>
        <v>1</v>
      </c>
      <c r="K1443" s="8">
        <v>0</v>
      </c>
      <c r="L1443" s="9">
        <v>299.07</v>
      </c>
      <c r="M1443" s="8">
        <v>0</v>
      </c>
      <c r="N1443" s="8">
        <v>88</v>
      </c>
      <c r="O1443" s="8">
        <v>452</v>
      </c>
      <c r="P1443" s="9">
        <v>389.07</v>
      </c>
      <c r="Q1443" s="10">
        <f t="shared" si="45"/>
        <v>1</v>
      </c>
      <c r="R1443" s="8">
        <v>0</v>
      </c>
      <c r="S1443" s="9">
        <v>284.94</v>
      </c>
      <c r="T1443" s="8">
        <v>0</v>
      </c>
    </row>
    <row r="1444" spans="1:20" x14ac:dyDescent="0.35">
      <c r="A1444" t="s">
        <v>3305</v>
      </c>
      <c r="B1444" t="s">
        <v>3306</v>
      </c>
      <c r="C1444" t="s">
        <v>18</v>
      </c>
      <c r="D1444" t="s">
        <v>7921</v>
      </c>
      <c r="E1444" s="8">
        <v>1101</v>
      </c>
      <c r="F1444" s="9">
        <v>1454.19</v>
      </c>
      <c r="G1444" s="8">
        <v>84</v>
      </c>
      <c r="H1444" s="8">
        <v>424</v>
      </c>
      <c r="I1444" s="9">
        <v>1454.19</v>
      </c>
      <c r="J1444" s="10">
        <f t="shared" si="44"/>
        <v>1</v>
      </c>
      <c r="K1444" s="8">
        <v>0</v>
      </c>
      <c r="L1444" s="9">
        <v>224.68</v>
      </c>
      <c r="M1444" s="8">
        <v>2</v>
      </c>
      <c r="N1444" s="8">
        <v>83</v>
      </c>
      <c r="O1444" s="8">
        <v>424</v>
      </c>
      <c r="P1444" s="9">
        <v>1454.19</v>
      </c>
      <c r="Q1444" s="10">
        <f t="shared" si="45"/>
        <v>1</v>
      </c>
      <c r="R1444" s="8">
        <v>0</v>
      </c>
      <c r="S1444" s="9">
        <v>230.1</v>
      </c>
      <c r="T1444" s="8">
        <v>2</v>
      </c>
    </row>
    <row r="1445" spans="1:20" x14ac:dyDescent="0.35">
      <c r="A1445" t="s">
        <v>3307</v>
      </c>
      <c r="B1445" t="s">
        <v>3308</v>
      </c>
      <c r="C1445" t="s">
        <v>18</v>
      </c>
      <c r="D1445" t="s">
        <v>7920</v>
      </c>
      <c r="E1445" s="8">
        <v>248</v>
      </c>
      <c r="F1445" s="9">
        <v>835.55</v>
      </c>
      <c r="G1445" s="8">
        <v>22</v>
      </c>
      <c r="H1445" s="8">
        <v>167</v>
      </c>
      <c r="I1445" s="9">
        <v>835.55</v>
      </c>
      <c r="J1445" s="10">
        <f t="shared" si="44"/>
        <v>1</v>
      </c>
      <c r="K1445" s="8">
        <v>0</v>
      </c>
      <c r="L1445" s="9">
        <v>238.24</v>
      </c>
      <c r="M1445" s="8">
        <v>1</v>
      </c>
      <c r="N1445" s="8">
        <v>33</v>
      </c>
      <c r="O1445" s="8">
        <v>167</v>
      </c>
      <c r="P1445" s="9">
        <v>835.55</v>
      </c>
      <c r="Q1445" s="10">
        <f t="shared" si="45"/>
        <v>1</v>
      </c>
      <c r="R1445" s="8">
        <v>0</v>
      </c>
      <c r="S1445" s="9">
        <v>265.49</v>
      </c>
      <c r="T1445" s="8">
        <v>1</v>
      </c>
    </row>
    <row r="1446" spans="1:20" x14ac:dyDescent="0.35">
      <c r="A1446" t="s">
        <v>3311</v>
      </c>
      <c r="B1446" t="s">
        <v>3312</v>
      </c>
      <c r="C1446" t="s">
        <v>18</v>
      </c>
      <c r="D1446" t="s">
        <v>7922</v>
      </c>
      <c r="E1446" s="8">
        <v>148</v>
      </c>
      <c r="F1446" s="9">
        <v>39.94</v>
      </c>
      <c r="G1446" s="8">
        <v>1165</v>
      </c>
      <c r="H1446" s="8">
        <v>2070</v>
      </c>
      <c r="I1446" s="9">
        <v>39.94</v>
      </c>
      <c r="J1446" s="10">
        <f t="shared" si="44"/>
        <v>1</v>
      </c>
      <c r="K1446" s="8">
        <v>0</v>
      </c>
      <c r="L1446" s="9">
        <v>496.11</v>
      </c>
      <c r="M1446" s="8">
        <v>0</v>
      </c>
      <c r="N1446" s="8">
        <v>400</v>
      </c>
      <c r="O1446" s="8">
        <v>2070</v>
      </c>
      <c r="P1446" s="9">
        <v>39.94</v>
      </c>
      <c r="Q1446" s="10">
        <f t="shared" si="45"/>
        <v>1</v>
      </c>
      <c r="R1446" s="8">
        <v>0</v>
      </c>
      <c r="S1446" s="9">
        <v>372.42</v>
      </c>
      <c r="T1446" s="8">
        <v>0</v>
      </c>
    </row>
    <row r="1447" spans="1:20" x14ac:dyDescent="0.35">
      <c r="A1447" t="s">
        <v>3313</v>
      </c>
      <c r="B1447" t="s">
        <v>3314</v>
      </c>
      <c r="C1447" t="s">
        <v>18</v>
      </c>
      <c r="D1447" t="s">
        <v>7921</v>
      </c>
      <c r="E1447" s="8">
        <v>222</v>
      </c>
      <c r="F1447" s="9">
        <v>573.41999999999996</v>
      </c>
      <c r="G1447" s="8">
        <v>38</v>
      </c>
      <c r="H1447" s="8">
        <v>217</v>
      </c>
      <c r="I1447" s="9">
        <v>573.41999999999996</v>
      </c>
      <c r="J1447" s="10">
        <f t="shared" si="44"/>
        <v>1</v>
      </c>
      <c r="K1447" s="8">
        <v>0</v>
      </c>
      <c r="L1447" s="9">
        <v>217.75</v>
      </c>
      <c r="M1447" s="8">
        <v>1</v>
      </c>
      <c r="N1447" s="8">
        <v>42</v>
      </c>
      <c r="O1447" s="8">
        <v>217</v>
      </c>
      <c r="P1447" s="9">
        <v>573.41999999999996</v>
      </c>
      <c r="Q1447" s="10">
        <f t="shared" si="45"/>
        <v>1</v>
      </c>
      <c r="R1447" s="8">
        <v>0</v>
      </c>
      <c r="S1447" s="9">
        <v>223.94</v>
      </c>
      <c r="T1447" s="8">
        <v>1</v>
      </c>
    </row>
    <row r="1448" spans="1:20" x14ac:dyDescent="0.35">
      <c r="A1448" t="s">
        <v>3315</v>
      </c>
      <c r="B1448" t="s">
        <v>3316</v>
      </c>
      <c r="C1448" t="s">
        <v>18</v>
      </c>
      <c r="D1448" t="s">
        <v>7922</v>
      </c>
      <c r="E1448" s="8">
        <v>935</v>
      </c>
      <c r="F1448" s="9">
        <v>1920.93</v>
      </c>
      <c r="G1448" s="8">
        <v>91</v>
      </c>
      <c r="H1448" s="8">
        <v>272</v>
      </c>
      <c r="I1448" s="9">
        <v>1920.93</v>
      </c>
      <c r="J1448" s="10">
        <f t="shared" si="44"/>
        <v>1</v>
      </c>
      <c r="K1448" s="8">
        <v>0</v>
      </c>
      <c r="L1448" s="9">
        <v>264.08</v>
      </c>
      <c r="M1448" s="8">
        <v>3</v>
      </c>
      <c r="N1448" s="8">
        <v>53</v>
      </c>
      <c r="O1448" s="8">
        <v>272</v>
      </c>
      <c r="P1448" s="9">
        <v>1920.93</v>
      </c>
      <c r="Q1448" s="10">
        <f t="shared" si="45"/>
        <v>1</v>
      </c>
      <c r="R1448" s="8">
        <v>0</v>
      </c>
      <c r="S1448" s="9">
        <v>216</v>
      </c>
      <c r="T1448" s="8">
        <v>3</v>
      </c>
    </row>
    <row r="1449" spans="1:20" x14ac:dyDescent="0.35">
      <c r="A1449" t="s">
        <v>3317</v>
      </c>
      <c r="B1449" t="s">
        <v>3318</v>
      </c>
      <c r="C1449" t="s">
        <v>18</v>
      </c>
      <c r="D1449" t="s">
        <v>7922</v>
      </c>
      <c r="E1449" s="8">
        <v>106</v>
      </c>
      <c r="F1449" s="9">
        <v>16.309999999999999</v>
      </c>
      <c r="G1449" s="8">
        <v>1576</v>
      </c>
      <c r="H1449" s="8">
        <v>3618</v>
      </c>
      <c r="I1449" s="9">
        <v>16.309999999999999</v>
      </c>
      <c r="J1449" s="10">
        <f t="shared" si="44"/>
        <v>1</v>
      </c>
      <c r="K1449" s="8">
        <v>0</v>
      </c>
      <c r="L1449" s="9">
        <v>453.67</v>
      </c>
      <c r="M1449" s="8">
        <v>0</v>
      </c>
      <c r="N1449" s="8">
        <v>698</v>
      </c>
      <c r="O1449" s="8">
        <v>3618</v>
      </c>
      <c r="P1449" s="9">
        <v>16.309999999999999</v>
      </c>
      <c r="Q1449" s="10">
        <f t="shared" si="45"/>
        <v>1</v>
      </c>
      <c r="R1449" s="8">
        <v>0</v>
      </c>
      <c r="S1449" s="9">
        <v>372.51</v>
      </c>
      <c r="T1449" s="8">
        <v>0</v>
      </c>
    </row>
    <row r="1450" spans="1:20" x14ac:dyDescent="0.35">
      <c r="A1450" t="s">
        <v>3319</v>
      </c>
      <c r="B1450" t="s">
        <v>3320</v>
      </c>
      <c r="C1450" t="s">
        <v>18</v>
      </c>
      <c r="D1450" t="s">
        <v>7922</v>
      </c>
      <c r="E1450" s="8">
        <v>158</v>
      </c>
      <c r="F1450" s="9">
        <v>275.74</v>
      </c>
      <c r="G1450" s="8">
        <v>85</v>
      </c>
      <c r="H1450" s="8">
        <v>319</v>
      </c>
      <c r="I1450" s="9">
        <v>275.74</v>
      </c>
      <c r="J1450" s="10">
        <f t="shared" si="44"/>
        <v>1</v>
      </c>
      <c r="K1450" s="8">
        <v>0</v>
      </c>
      <c r="L1450" s="9">
        <v>276.58999999999997</v>
      </c>
      <c r="M1450" s="8">
        <v>0</v>
      </c>
      <c r="N1450" s="8">
        <v>62</v>
      </c>
      <c r="O1450" s="8">
        <v>319</v>
      </c>
      <c r="P1450" s="9">
        <v>275.74</v>
      </c>
      <c r="Q1450" s="10">
        <f t="shared" si="45"/>
        <v>1</v>
      </c>
      <c r="R1450" s="8">
        <v>0</v>
      </c>
      <c r="S1450" s="9">
        <v>252.51</v>
      </c>
      <c r="T1450" s="8">
        <v>0</v>
      </c>
    </row>
    <row r="1451" spans="1:20" x14ac:dyDescent="0.35">
      <c r="A1451" t="s">
        <v>3321</v>
      </c>
      <c r="B1451" t="s">
        <v>3322</v>
      </c>
      <c r="C1451" t="s">
        <v>18</v>
      </c>
      <c r="D1451" t="s">
        <v>7921</v>
      </c>
      <c r="E1451" s="8">
        <v>56</v>
      </c>
      <c r="F1451" s="9">
        <v>148.04</v>
      </c>
      <c r="G1451" s="8">
        <v>35</v>
      </c>
      <c r="H1451" s="8">
        <v>211</v>
      </c>
      <c r="I1451" s="9">
        <v>148.04</v>
      </c>
      <c r="J1451" s="10">
        <f t="shared" si="44"/>
        <v>1</v>
      </c>
      <c r="K1451" s="8">
        <v>0</v>
      </c>
      <c r="L1451" s="9">
        <v>311.98</v>
      </c>
      <c r="M1451" s="8">
        <v>0</v>
      </c>
      <c r="N1451" s="8">
        <v>41</v>
      </c>
      <c r="O1451" s="8">
        <v>211</v>
      </c>
      <c r="P1451" s="9">
        <v>148.04</v>
      </c>
      <c r="Q1451" s="10">
        <f t="shared" si="45"/>
        <v>1</v>
      </c>
      <c r="R1451" s="8">
        <v>0</v>
      </c>
      <c r="S1451" s="9">
        <v>321.5</v>
      </c>
      <c r="T1451" s="8">
        <v>0</v>
      </c>
    </row>
    <row r="1452" spans="1:20" x14ac:dyDescent="0.35">
      <c r="A1452" t="s">
        <v>3323</v>
      </c>
      <c r="B1452" t="s">
        <v>3324</v>
      </c>
      <c r="C1452" t="s">
        <v>18</v>
      </c>
      <c r="D1452" t="s">
        <v>7921</v>
      </c>
      <c r="E1452" s="8">
        <v>6</v>
      </c>
      <c r="F1452" s="9">
        <v>22.81</v>
      </c>
      <c r="G1452" s="8">
        <v>24</v>
      </c>
      <c r="H1452" s="8">
        <v>147</v>
      </c>
      <c r="I1452" s="9">
        <v>22.81</v>
      </c>
      <c r="J1452" s="10">
        <f t="shared" si="44"/>
        <v>1</v>
      </c>
      <c r="K1452" s="8">
        <v>0</v>
      </c>
      <c r="L1452" s="9">
        <v>358.33</v>
      </c>
      <c r="M1452" s="8">
        <v>0</v>
      </c>
      <c r="N1452" s="8">
        <v>29</v>
      </c>
      <c r="O1452" s="8">
        <v>147</v>
      </c>
      <c r="P1452" s="9">
        <v>22.81</v>
      </c>
      <c r="Q1452" s="10">
        <f t="shared" si="45"/>
        <v>1</v>
      </c>
      <c r="R1452" s="8">
        <v>0</v>
      </c>
      <c r="S1452" s="9">
        <v>367.45</v>
      </c>
      <c r="T1452" s="8">
        <v>0</v>
      </c>
    </row>
    <row r="1453" spans="1:20" x14ac:dyDescent="0.35">
      <c r="A1453" t="s">
        <v>3325</v>
      </c>
      <c r="B1453" t="s">
        <v>3326</v>
      </c>
      <c r="C1453" t="s">
        <v>18</v>
      </c>
      <c r="D1453" t="s">
        <v>7921</v>
      </c>
      <c r="E1453" s="8">
        <v>1</v>
      </c>
      <c r="F1453" s="9">
        <v>5.39</v>
      </c>
      <c r="G1453" s="8">
        <v>20</v>
      </c>
      <c r="H1453" s="8">
        <v>104</v>
      </c>
      <c r="I1453" s="9">
        <v>5.39</v>
      </c>
      <c r="J1453" s="10">
        <f t="shared" si="44"/>
        <v>1</v>
      </c>
      <c r="K1453" s="8">
        <v>0</v>
      </c>
      <c r="L1453" s="9">
        <v>379.31</v>
      </c>
      <c r="M1453" s="8">
        <v>0</v>
      </c>
      <c r="N1453" s="8">
        <v>20</v>
      </c>
      <c r="O1453" s="8">
        <v>104</v>
      </c>
      <c r="P1453" s="9">
        <v>5.39</v>
      </c>
      <c r="Q1453" s="10">
        <f t="shared" si="45"/>
        <v>1</v>
      </c>
      <c r="R1453" s="8">
        <v>0</v>
      </c>
      <c r="S1453" s="9">
        <v>379.31</v>
      </c>
      <c r="T1453" s="8">
        <v>0</v>
      </c>
    </row>
    <row r="1454" spans="1:20" x14ac:dyDescent="0.35">
      <c r="A1454" t="s">
        <v>3329</v>
      </c>
      <c r="B1454" t="s">
        <v>3330</v>
      </c>
      <c r="C1454" t="s">
        <v>18</v>
      </c>
      <c r="D1454" t="s">
        <v>7921</v>
      </c>
      <c r="E1454" s="8">
        <v>958</v>
      </c>
      <c r="F1454" s="9">
        <v>1479.38</v>
      </c>
      <c r="G1454" s="8">
        <v>55</v>
      </c>
      <c r="H1454" s="8">
        <v>360</v>
      </c>
      <c r="I1454" s="9">
        <v>1425.33</v>
      </c>
      <c r="J1454" s="10">
        <f t="shared" si="44"/>
        <v>0.96346442428584933</v>
      </c>
      <c r="K1454" s="8">
        <v>3</v>
      </c>
      <c r="L1454" s="9">
        <v>190.23</v>
      </c>
      <c r="M1454" s="8">
        <v>2</v>
      </c>
      <c r="N1454" s="8">
        <v>70</v>
      </c>
      <c r="O1454" s="8">
        <v>360</v>
      </c>
      <c r="P1454" s="9">
        <v>1450.04</v>
      </c>
      <c r="Q1454" s="10">
        <f t="shared" si="45"/>
        <v>0.9801673674106719</v>
      </c>
      <c r="R1454" s="8">
        <v>2</v>
      </c>
      <c r="S1454" s="9">
        <v>190.77</v>
      </c>
      <c r="T1454" s="8">
        <v>2</v>
      </c>
    </row>
    <row r="1455" spans="1:20" x14ac:dyDescent="0.35">
      <c r="A1455" t="s">
        <v>3331</v>
      </c>
      <c r="B1455" t="s">
        <v>3332</v>
      </c>
      <c r="C1455" t="s">
        <v>18</v>
      </c>
      <c r="D1455" t="s">
        <v>7922</v>
      </c>
      <c r="E1455" s="8">
        <v>6</v>
      </c>
      <c r="F1455" s="9">
        <v>10.86</v>
      </c>
      <c r="G1455" s="8">
        <v>67</v>
      </c>
      <c r="H1455" s="8">
        <v>307</v>
      </c>
      <c r="I1455" s="9">
        <v>10.86</v>
      </c>
      <c r="J1455" s="10">
        <f t="shared" si="44"/>
        <v>1</v>
      </c>
      <c r="K1455" s="8">
        <v>0</v>
      </c>
      <c r="L1455" s="9">
        <v>379.51</v>
      </c>
      <c r="M1455" s="8">
        <v>0</v>
      </c>
      <c r="N1455" s="8">
        <v>59</v>
      </c>
      <c r="O1455" s="8">
        <v>307</v>
      </c>
      <c r="P1455" s="9">
        <v>10.86</v>
      </c>
      <c r="Q1455" s="10">
        <f t="shared" si="45"/>
        <v>1</v>
      </c>
      <c r="R1455" s="8">
        <v>0</v>
      </c>
      <c r="S1455" s="9">
        <v>371.9</v>
      </c>
      <c r="T1455" s="8">
        <v>0</v>
      </c>
    </row>
    <row r="1456" spans="1:20" x14ac:dyDescent="0.35">
      <c r="A1456" t="s">
        <v>3335</v>
      </c>
      <c r="B1456" t="s">
        <v>3336</v>
      </c>
      <c r="C1456" t="s">
        <v>18</v>
      </c>
      <c r="D1456" t="s">
        <v>7921</v>
      </c>
      <c r="E1456" s="8">
        <v>2968</v>
      </c>
      <c r="F1456" s="9">
        <v>1254.6500000000001</v>
      </c>
      <c r="G1456" s="8">
        <v>193</v>
      </c>
      <c r="H1456" s="8">
        <v>1312</v>
      </c>
      <c r="I1456" s="9">
        <v>1254.6500000000001</v>
      </c>
      <c r="J1456" s="10">
        <f t="shared" si="44"/>
        <v>1</v>
      </c>
      <c r="K1456" s="8">
        <v>0</v>
      </c>
      <c r="L1456" s="9">
        <v>196.74</v>
      </c>
      <c r="M1456" s="8">
        <v>2</v>
      </c>
      <c r="N1456" s="8">
        <v>252</v>
      </c>
      <c r="O1456" s="8">
        <v>1312</v>
      </c>
      <c r="P1456" s="9">
        <v>1254.6500000000001</v>
      </c>
      <c r="Q1456" s="10">
        <f t="shared" si="45"/>
        <v>1</v>
      </c>
      <c r="R1456" s="8">
        <v>0</v>
      </c>
      <c r="S1456" s="9">
        <v>211.71</v>
      </c>
      <c r="T1456" s="8">
        <v>2</v>
      </c>
    </row>
    <row r="1457" spans="1:20" x14ac:dyDescent="0.35">
      <c r="A1457" t="s">
        <v>3337</v>
      </c>
      <c r="B1457" t="s">
        <v>3338</v>
      </c>
      <c r="C1457" t="s">
        <v>18</v>
      </c>
      <c r="D1457" t="s">
        <v>7921</v>
      </c>
      <c r="E1457" s="8">
        <v>10168</v>
      </c>
      <c r="F1457" s="9">
        <v>1200.18</v>
      </c>
      <c r="G1457" s="8">
        <v>872</v>
      </c>
      <c r="H1457" s="8">
        <v>4694</v>
      </c>
      <c r="I1457" s="9">
        <v>1175.6300000000001</v>
      </c>
      <c r="J1457" s="10">
        <f t="shared" si="44"/>
        <v>0.97954473495642325</v>
      </c>
      <c r="K1457" s="8">
        <v>1</v>
      </c>
      <c r="L1457" s="9">
        <v>272.61</v>
      </c>
      <c r="M1457" s="8">
        <v>2</v>
      </c>
      <c r="N1457" s="8">
        <v>901</v>
      </c>
      <c r="O1457" s="8">
        <v>4694</v>
      </c>
      <c r="P1457" s="9">
        <v>1179.05</v>
      </c>
      <c r="Q1457" s="10">
        <f t="shared" si="45"/>
        <v>0.98239430752053847</v>
      </c>
      <c r="R1457" s="8">
        <v>1</v>
      </c>
      <c r="S1457" s="9">
        <v>274.62</v>
      </c>
      <c r="T1457" s="8">
        <v>2</v>
      </c>
    </row>
    <row r="1458" spans="1:20" x14ac:dyDescent="0.35">
      <c r="A1458" t="s">
        <v>3339</v>
      </c>
      <c r="B1458" t="s">
        <v>3340</v>
      </c>
      <c r="C1458" t="s">
        <v>18</v>
      </c>
      <c r="D1458" t="s">
        <v>7922</v>
      </c>
      <c r="E1458" s="8">
        <v>467</v>
      </c>
      <c r="F1458" s="9">
        <v>510.93</v>
      </c>
      <c r="G1458" s="8">
        <v>141</v>
      </c>
      <c r="H1458" s="8">
        <v>506</v>
      </c>
      <c r="I1458" s="9">
        <v>510.93</v>
      </c>
      <c r="J1458" s="10">
        <f t="shared" si="44"/>
        <v>1</v>
      </c>
      <c r="K1458" s="8">
        <v>0</v>
      </c>
      <c r="L1458" s="9">
        <v>160.24</v>
      </c>
      <c r="M1458" s="8">
        <v>0</v>
      </c>
      <c r="N1458" s="8">
        <v>97</v>
      </c>
      <c r="O1458" s="8">
        <v>506</v>
      </c>
      <c r="P1458" s="9">
        <v>510.93</v>
      </c>
      <c r="Q1458" s="10">
        <f t="shared" si="45"/>
        <v>1</v>
      </c>
      <c r="R1458" s="8">
        <v>0</v>
      </c>
      <c r="S1458" s="9">
        <v>131.36000000000001</v>
      </c>
      <c r="T1458" s="8">
        <v>0</v>
      </c>
    </row>
    <row r="1459" spans="1:20" x14ac:dyDescent="0.35">
      <c r="A1459" t="s">
        <v>3341</v>
      </c>
      <c r="B1459" t="s">
        <v>3342</v>
      </c>
      <c r="C1459" t="s">
        <v>18</v>
      </c>
      <c r="D1459" t="s">
        <v>7920</v>
      </c>
      <c r="E1459" s="8">
        <v>222</v>
      </c>
      <c r="F1459" s="9">
        <v>505.92</v>
      </c>
      <c r="G1459" s="8">
        <v>32</v>
      </c>
      <c r="H1459" s="8">
        <v>243</v>
      </c>
      <c r="I1459" s="9">
        <v>505.92</v>
      </c>
      <c r="J1459" s="10">
        <f t="shared" si="44"/>
        <v>1</v>
      </c>
      <c r="K1459" s="8">
        <v>0</v>
      </c>
      <c r="L1459" s="9">
        <v>206.01</v>
      </c>
      <c r="M1459" s="8">
        <v>0</v>
      </c>
      <c r="N1459" s="8">
        <v>47</v>
      </c>
      <c r="O1459" s="8">
        <v>243</v>
      </c>
      <c r="P1459" s="9">
        <v>505.92</v>
      </c>
      <c r="Q1459" s="10">
        <f t="shared" si="45"/>
        <v>1</v>
      </c>
      <c r="R1459" s="8">
        <v>0</v>
      </c>
      <c r="S1459" s="9">
        <v>226.52</v>
      </c>
      <c r="T1459" s="8">
        <v>0</v>
      </c>
    </row>
    <row r="1460" spans="1:20" x14ac:dyDescent="0.35">
      <c r="A1460" t="s">
        <v>3343</v>
      </c>
      <c r="B1460" t="s">
        <v>3344</v>
      </c>
      <c r="C1460" t="s">
        <v>18</v>
      </c>
      <c r="D1460" t="s">
        <v>7922</v>
      </c>
      <c r="E1460" s="8">
        <v>659</v>
      </c>
      <c r="F1460" s="9">
        <v>1224.7</v>
      </c>
      <c r="G1460" s="8">
        <v>66</v>
      </c>
      <c r="H1460" s="8">
        <v>298</v>
      </c>
      <c r="I1460" s="9">
        <v>1194.96</v>
      </c>
      <c r="J1460" s="10">
        <f t="shared" si="44"/>
        <v>0.97571650200048987</v>
      </c>
      <c r="K1460" s="8">
        <v>1</v>
      </c>
      <c r="L1460" s="9">
        <v>319.97000000000003</v>
      </c>
      <c r="M1460" s="8">
        <v>2</v>
      </c>
      <c r="N1460" s="8">
        <v>57</v>
      </c>
      <c r="O1460" s="8">
        <v>298</v>
      </c>
      <c r="P1460" s="9">
        <v>1178.24</v>
      </c>
      <c r="Q1460" s="10">
        <f t="shared" si="45"/>
        <v>0.96206417898260799</v>
      </c>
      <c r="R1460" s="8">
        <v>1</v>
      </c>
      <c r="S1460" s="9">
        <v>310.14999999999998</v>
      </c>
      <c r="T1460" s="8">
        <v>2</v>
      </c>
    </row>
    <row r="1461" spans="1:20" x14ac:dyDescent="0.35">
      <c r="A1461" t="s">
        <v>3345</v>
      </c>
      <c r="B1461" t="s">
        <v>3346</v>
      </c>
      <c r="C1461" t="s">
        <v>18</v>
      </c>
      <c r="D1461" t="s">
        <v>7921</v>
      </c>
      <c r="E1461" s="8">
        <v>179</v>
      </c>
      <c r="F1461" s="9">
        <v>636.76</v>
      </c>
      <c r="G1461" s="8">
        <v>27</v>
      </c>
      <c r="H1461" s="8">
        <v>156</v>
      </c>
      <c r="I1461" s="9">
        <v>636.76</v>
      </c>
      <c r="J1461" s="10">
        <f t="shared" si="44"/>
        <v>1</v>
      </c>
      <c r="K1461" s="8">
        <v>0</v>
      </c>
      <c r="L1461" s="9">
        <v>284.89999999999998</v>
      </c>
      <c r="M1461" s="8">
        <v>1</v>
      </c>
      <c r="N1461" s="8">
        <v>30</v>
      </c>
      <c r="O1461" s="8">
        <v>156</v>
      </c>
      <c r="P1461" s="9">
        <v>636.76</v>
      </c>
      <c r="Q1461" s="10">
        <f t="shared" si="45"/>
        <v>1</v>
      </c>
      <c r="R1461" s="8">
        <v>0</v>
      </c>
      <c r="S1461" s="9">
        <v>291.3</v>
      </c>
      <c r="T1461" s="8">
        <v>1</v>
      </c>
    </row>
    <row r="1462" spans="1:20" x14ac:dyDescent="0.35">
      <c r="A1462" t="s">
        <v>3347</v>
      </c>
      <c r="B1462" t="s">
        <v>3348</v>
      </c>
      <c r="C1462" t="s">
        <v>18</v>
      </c>
      <c r="D1462" t="s">
        <v>7922</v>
      </c>
      <c r="E1462" s="8">
        <v>82</v>
      </c>
      <c r="F1462" s="9">
        <v>298.39</v>
      </c>
      <c r="G1462" s="8">
        <v>44</v>
      </c>
      <c r="H1462" s="8">
        <v>152</v>
      </c>
      <c r="I1462" s="9">
        <v>298.39</v>
      </c>
      <c r="J1462" s="10">
        <f t="shared" si="44"/>
        <v>1</v>
      </c>
      <c r="K1462" s="8">
        <v>0</v>
      </c>
      <c r="L1462" s="9">
        <v>320.18</v>
      </c>
      <c r="M1462" s="8">
        <v>0</v>
      </c>
      <c r="N1462" s="8">
        <v>30</v>
      </c>
      <c r="O1462" s="8">
        <v>152</v>
      </c>
      <c r="P1462" s="9">
        <v>298.39</v>
      </c>
      <c r="Q1462" s="10">
        <f t="shared" si="45"/>
        <v>1</v>
      </c>
      <c r="R1462" s="8">
        <v>0</v>
      </c>
      <c r="S1462" s="9">
        <v>289.61</v>
      </c>
      <c r="T1462" s="8">
        <v>0</v>
      </c>
    </row>
    <row r="1463" spans="1:20" x14ac:dyDescent="0.35">
      <c r="A1463" t="s">
        <v>3349</v>
      </c>
      <c r="B1463" t="s">
        <v>3350</v>
      </c>
      <c r="C1463" t="s">
        <v>18</v>
      </c>
      <c r="D1463" t="s">
        <v>7920</v>
      </c>
      <c r="E1463" s="8">
        <v>2837</v>
      </c>
      <c r="F1463" s="9">
        <v>1299.1400000000001</v>
      </c>
      <c r="G1463" s="8">
        <v>142</v>
      </c>
      <c r="H1463" s="8">
        <v>1208</v>
      </c>
      <c r="I1463" s="9">
        <v>1253.8</v>
      </c>
      <c r="J1463" s="10">
        <f t="shared" si="44"/>
        <v>0.96509998922364015</v>
      </c>
      <c r="K1463" s="8">
        <v>2</v>
      </c>
      <c r="L1463" s="9">
        <v>186.26</v>
      </c>
      <c r="M1463" s="8">
        <v>2</v>
      </c>
      <c r="N1463" s="8">
        <v>231</v>
      </c>
      <c r="O1463" s="8">
        <v>1208</v>
      </c>
      <c r="P1463" s="9">
        <v>1299.1400000000001</v>
      </c>
      <c r="Q1463" s="10">
        <f t="shared" si="45"/>
        <v>1</v>
      </c>
      <c r="R1463" s="8">
        <v>0</v>
      </c>
      <c r="S1463" s="9">
        <v>211.19</v>
      </c>
      <c r="T1463" s="8">
        <v>2</v>
      </c>
    </row>
    <row r="1464" spans="1:20" x14ac:dyDescent="0.35">
      <c r="A1464" t="s">
        <v>3351</v>
      </c>
      <c r="B1464" t="s">
        <v>3352</v>
      </c>
      <c r="C1464" t="s">
        <v>18</v>
      </c>
      <c r="D1464" t="s">
        <v>7921</v>
      </c>
      <c r="E1464" s="8">
        <v>3</v>
      </c>
      <c r="F1464" s="9">
        <v>1.7</v>
      </c>
      <c r="G1464" s="8">
        <v>198</v>
      </c>
      <c r="H1464" s="8">
        <v>975</v>
      </c>
      <c r="I1464" s="9">
        <v>1.7</v>
      </c>
      <c r="J1464" s="10">
        <f t="shared" si="44"/>
        <v>1</v>
      </c>
      <c r="K1464" s="8">
        <v>0</v>
      </c>
      <c r="L1464" s="9">
        <v>377.29</v>
      </c>
      <c r="M1464" s="8">
        <v>0</v>
      </c>
      <c r="N1464" s="8">
        <v>187</v>
      </c>
      <c r="O1464" s="8">
        <v>975</v>
      </c>
      <c r="P1464" s="9">
        <v>1.7</v>
      </c>
      <c r="Q1464" s="10">
        <f t="shared" si="45"/>
        <v>1</v>
      </c>
      <c r="R1464" s="8">
        <v>0</v>
      </c>
      <c r="S1464" s="9">
        <v>373.55</v>
      </c>
      <c r="T1464" s="8">
        <v>0</v>
      </c>
    </row>
    <row r="1465" spans="1:20" x14ac:dyDescent="0.35">
      <c r="A1465" t="s">
        <v>3353</v>
      </c>
      <c r="B1465" t="s">
        <v>3354</v>
      </c>
      <c r="C1465" t="s">
        <v>18</v>
      </c>
      <c r="D1465" t="s">
        <v>7921</v>
      </c>
      <c r="E1465" s="8">
        <v>545</v>
      </c>
      <c r="F1465" s="9">
        <v>726.02</v>
      </c>
      <c r="G1465" s="8">
        <v>71</v>
      </c>
      <c r="H1465" s="8">
        <v>415</v>
      </c>
      <c r="I1465" s="9">
        <v>726.02</v>
      </c>
      <c r="J1465" s="10">
        <f t="shared" si="44"/>
        <v>1</v>
      </c>
      <c r="K1465" s="8">
        <v>0</v>
      </c>
      <c r="L1465" s="9">
        <v>237.96</v>
      </c>
      <c r="M1465" s="8">
        <v>1</v>
      </c>
      <c r="N1465" s="8">
        <v>80</v>
      </c>
      <c r="O1465" s="8">
        <v>415</v>
      </c>
      <c r="P1465" s="9">
        <v>726.02</v>
      </c>
      <c r="Q1465" s="10">
        <f t="shared" si="45"/>
        <v>1</v>
      </c>
      <c r="R1465" s="8">
        <v>0</v>
      </c>
      <c r="S1465" s="9">
        <v>245.15</v>
      </c>
      <c r="T1465" s="8">
        <v>1</v>
      </c>
    </row>
    <row r="1466" spans="1:20" x14ac:dyDescent="0.35">
      <c r="A1466" t="s">
        <v>3357</v>
      </c>
      <c r="B1466" t="s">
        <v>3358</v>
      </c>
      <c r="C1466" t="s">
        <v>18</v>
      </c>
      <c r="D1466" t="s">
        <v>7920</v>
      </c>
      <c r="E1466" s="8">
        <v>161</v>
      </c>
      <c r="F1466" s="9">
        <v>579.59</v>
      </c>
      <c r="G1466" s="8">
        <v>21</v>
      </c>
      <c r="H1466" s="8">
        <v>154</v>
      </c>
      <c r="I1466" s="9">
        <v>579.59</v>
      </c>
      <c r="J1466" s="10">
        <f t="shared" si="44"/>
        <v>1</v>
      </c>
      <c r="K1466" s="8">
        <v>0</v>
      </c>
      <c r="L1466" s="9">
        <v>166.45</v>
      </c>
      <c r="M1466" s="8">
        <v>1</v>
      </c>
      <c r="N1466" s="8">
        <v>30</v>
      </c>
      <c r="O1466" s="8">
        <v>154</v>
      </c>
      <c r="P1466" s="9">
        <v>579.59</v>
      </c>
      <c r="Q1466" s="10">
        <f t="shared" si="45"/>
        <v>1</v>
      </c>
      <c r="R1466" s="8">
        <v>0</v>
      </c>
      <c r="S1466" s="9">
        <v>183.73</v>
      </c>
      <c r="T1466" s="8">
        <v>1</v>
      </c>
    </row>
    <row r="1467" spans="1:20" x14ac:dyDescent="0.35">
      <c r="A1467" t="s">
        <v>3361</v>
      </c>
      <c r="B1467" t="s">
        <v>3362</v>
      </c>
      <c r="C1467" t="s">
        <v>18</v>
      </c>
      <c r="D1467" t="s">
        <v>7921</v>
      </c>
      <c r="E1467" s="8">
        <v>300</v>
      </c>
      <c r="F1467" s="9">
        <v>1058.3399999999999</v>
      </c>
      <c r="G1467" s="8">
        <v>34</v>
      </c>
      <c r="H1467" s="8">
        <v>157</v>
      </c>
      <c r="I1467" s="9">
        <v>765.53</v>
      </c>
      <c r="J1467" s="10">
        <f t="shared" si="44"/>
        <v>0.72333087665589513</v>
      </c>
      <c r="K1467" s="8">
        <v>2</v>
      </c>
      <c r="L1467" s="9">
        <v>189.93</v>
      </c>
      <c r="M1467" s="8">
        <v>1</v>
      </c>
      <c r="N1467" s="8">
        <v>30</v>
      </c>
      <c r="O1467" s="8">
        <v>157</v>
      </c>
      <c r="P1467" s="9">
        <v>751.42</v>
      </c>
      <c r="Q1467" s="10">
        <f t="shared" si="45"/>
        <v>0.70999867717368714</v>
      </c>
      <c r="R1467" s="8">
        <v>2</v>
      </c>
      <c r="S1467" s="9">
        <v>182.52</v>
      </c>
      <c r="T1467" s="8">
        <v>1</v>
      </c>
    </row>
    <row r="1468" spans="1:20" x14ac:dyDescent="0.35">
      <c r="A1468" t="s">
        <v>3365</v>
      </c>
      <c r="B1468" t="s">
        <v>3366</v>
      </c>
      <c r="C1468" t="s">
        <v>18</v>
      </c>
      <c r="D1468" t="s">
        <v>7921</v>
      </c>
      <c r="E1468" s="8">
        <v>13</v>
      </c>
      <c r="F1468" s="9">
        <v>71.75</v>
      </c>
      <c r="G1468" s="8">
        <v>19</v>
      </c>
      <c r="H1468" s="8">
        <v>100</v>
      </c>
      <c r="I1468" s="9">
        <v>71.75</v>
      </c>
      <c r="J1468" s="10">
        <f t="shared" si="44"/>
        <v>1</v>
      </c>
      <c r="K1468" s="8">
        <v>0</v>
      </c>
      <c r="L1468" s="9">
        <v>344.8</v>
      </c>
      <c r="M1468" s="8">
        <v>0</v>
      </c>
      <c r="N1468" s="8">
        <v>20</v>
      </c>
      <c r="O1468" s="8">
        <v>100</v>
      </c>
      <c r="P1468" s="9">
        <v>71.75</v>
      </c>
      <c r="Q1468" s="10">
        <f t="shared" si="45"/>
        <v>1</v>
      </c>
      <c r="R1468" s="8">
        <v>0</v>
      </c>
      <c r="S1468" s="9">
        <v>344.8</v>
      </c>
      <c r="T1468" s="8">
        <v>0</v>
      </c>
    </row>
    <row r="1469" spans="1:20" x14ac:dyDescent="0.35">
      <c r="A1469" t="s">
        <v>3369</v>
      </c>
      <c r="B1469" t="s">
        <v>3370</v>
      </c>
      <c r="C1469" t="s">
        <v>18</v>
      </c>
      <c r="D1469" t="s">
        <v>7921</v>
      </c>
      <c r="E1469" s="8">
        <v>26</v>
      </c>
      <c r="F1469" s="9">
        <v>42.09</v>
      </c>
      <c r="G1469" s="8">
        <v>50</v>
      </c>
      <c r="H1469" s="8">
        <v>341</v>
      </c>
      <c r="I1469" s="9">
        <v>42.09</v>
      </c>
      <c r="J1469" s="10">
        <f t="shared" si="44"/>
        <v>1</v>
      </c>
      <c r="K1469" s="8">
        <v>0</v>
      </c>
      <c r="L1469" s="9">
        <v>335.47</v>
      </c>
      <c r="M1469" s="8">
        <v>0</v>
      </c>
      <c r="N1469" s="8">
        <v>65</v>
      </c>
      <c r="O1469" s="8">
        <v>341</v>
      </c>
      <c r="P1469" s="9">
        <v>42.09</v>
      </c>
      <c r="Q1469" s="10">
        <f t="shared" si="45"/>
        <v>1</v>
      </c>
      <c r="R1469" s="8">
        <v>0</v>
      </c>
      <c r="S1469" s="9">
        <v>350.04</v>
      </c>
      <c r="T1469" s="8">
        <v>0</v>
      </c>
    </row>
    <row r="1470" spans="1:20" x14ac:dyDescent="0.35">
      <c r="A1470" t="s">
        <v>3375</v>
      </c>
      <c r="B1470" t="s">
        <v>3376</v>
      </c>
      <c r="C1470" t="s">
        <v>18</v>
      </c>
      <c r="D1470" t="s">
        <v>7921</v>
      </c>
      <c r="E1470" s="8">
        <v>896</v>
      </c>
      <c r="F1470" s="9">
        <v>1477.81</v>
      </c>
      <c r="G1470" s="8">
        <v>52</v>
      </c>
      <c r="H1470" s="8">
        <v>334</v>
      </c>
      <c r="I1470" s="9">
        <v>1477.81</v>
      </c>
      <c r="J1470" s="10">
        <f t="shared" si="44"/>
        <v>1</v>
      </c>
      <c r="K1470" s="8">
        <v>0</v>
      </c>
      <c r="L1470" s="9">
        <v>239.63</v>
      </c>
      <c r="M1470" s="8">
        <v>2</v>
      </c>
      <c r="N1470" s="8">
        <v>64</v>
      </c>
      <c r="O1470" s="8">
        <v>334</v>
      </c>
      <c r="P1470" s="9">
        <v>1477.81</v>
      </c>
      <c r="Q1470" s="10">
        <f t="shared" si="45"/>
        <v>1</v>
      </c>
      <c r="R1470" s="8">
        <v>0</v>
      </c>
      <c r="S1470" s="9">
        <v>251.5</v>
      </c>
      <c r="T1470" s="8">
        <v>2</v>
      </c>
    </row>
    <row r="1471" spans="1:20" x14ac:dyDescent="0.35">
      <c r="A1471" t="s">
        <v>3377</v>
      </c>
      <c r="B1471" t="s">
        <v>3378</v>
      </c>
      <c r="C1471" t="s">
        <v>18</v>
      </c>
      <c r="D1471" t="s">
        <v>7921</v>
      </c>
      <c r="E1471" s="8">
        <v>680</v>
      </c>
      <c r="F1471" s="9">
        <v>589.57000000000005</v>
      </c>
      <c r="G1471" s="8">
        <v>105</v>
      </c>
      <c r="H1471" s="8">
        <v>635</v>
      </c>
      <c r="I1471" s="9">
        <v>589.57000000000005</v>
      </c>
      <c r="J1471" s="10">
        <f t="shared" si="44"/>
        <v>1</v>
      </c>
      <c r="K1471" s="8">
        <v>0</v>
      </c>
      <c r="L1471" s="9">
        <v>169.95</v>
      </c>
      <c r="M1471" s="8">
        <v>1</v>
      </c>
      <c r="N1471" s="8">
        <v>121</v>
      </c>
      <c r="O1471" s="8">
        <v>635</v>
      </c>
      <c r="P1471" s="9">
        <v>589.57000000000005</v>
      </c>
      <c r="Q1471" s="10">
        <f t="shared" si="45"/>
        <v>1</v>
      </c>
      <c r="R1471" s="8">
        <v>0</v>
      </c>
      <c r="S1471" s="9">
        <v>178.79</v>
      </c>
      <c r="T1471" s="8">
        <v>1</v>
      </c>
    </row>
    <row r="1472" spans="1:20" x14ac:dyDescent="0.35">
      <c r="A1472" t="s">
        <v>3379</v>
      </c>
      <c r="B1472" t="s">
        <v>3380</v>
      </c>
      <c r="C1472" t="s">
        <v>18</v>
      </c>
      <c r="D1472" t="s">
        <v>7921</v>
      </c>
      <c r="E1472" s="8">
        <v>606</v>
      </c>
      <c r="F1472" s="9">
        <v>1490.27</v>
      </c>
      <c r="G1472" s="8">
        <v>41</v>
      </c>
      <c r="H1472" s="8">
        <v>224</v>
      </c>
      <c r="I1472" s="9">
        <v>1323.04</v>
      </c>
      <c r="J1472" s="10">
        <f t="shared" si="44"/>
        <v>0.88778543485408679</v>
      </c>
      <c r="K1472" s="8">
        <v>2</v>
      </c>
      <c r="L1472" s="9">
        <v>217.45</v>
      </c>
      <c r="M1472" s="8">
        <v>2</v>
      </c>
      <c r="N1472" s="8">
        <v>43</v>
      </c>
      <c r="O1472" s="8">
        <v>224</v>
      </c>
      <c r="P1472" s="9">
        <v>1327.96</v>
      </c>
      <c r="Q1472" s="10">
        <f t="shared" si="45"/>
        <v>0.89108685003388655</v>
      </c>
      <c r="R1472" s="8">
        <v>2</v>
      </c>
      <c r="S1472" s="9">
        <v>224.46</v>
      </c>
      <c r="T1472" s="8">
        <v>2</v>
      </c>
    </row>
    <row r="1473" spans="1:20" x14ac:dyDescent="0.35">
      <c r="A1473" t="s">
        <v>3381</v>
      </c>
      <c r="B1473" t="s">
        <v>3382</v>
      </c>
      <c r="C1473" t="s">
        <v>18</v>
      </c>
      <c r="D1473" t="s">
        <v>7922</v>
      </c>
      <c r="E1473" s="8">
        <v>4181</v>
      </c>
      <c r="F1473" s="9">
        <v>2735.34</v>
      </c>
      <c r="G1473" s="8">
        <v>178</v>
      </c>
      <c r="H1473" s="8">
        <v>840</v>
      </c>
      <c r="I1473" s="9">
        <v>2010.45</v>
      </c>
      <c r="J1473" s="10">
        <f t="shared" si="44"/>
        <v>0.73499089692689024</v>
      </c>
      <c r="K1473" s="8">
        <v>5</v>
      </c>
      <c r="L1473" s="9">
        <v>304.5</v>
      </c>
      <c r="M1473" s="8">
        <v>3</v>
      </c>
      <c r="N1473" s="8">
        <v>160</v>
      </c>
      <c r="O1473" s="8">
        <v>840</v>
      </c>
      <c r="P1473" s="9">
        <v>1998.67</v>
      </c>
      <c r="Q1473" s="10">
        <f t="shared" si="45"/>
        <v>0.73068430249987204</v>
      </c>
      <c r="R1473" s="8">
        <v>5</v>
      </c>
      <c r="S1473" s="9">
        <v>298.62</v>
      </c>
      <c r="T1473" s="8">
        <v>3</v>
      </c>
    </row>
    <row r="1474" spans="1:20" x14ac:dyDescent="0.35">
      <c r="A1474" t="s">
        <v>3383</v>
      </c>
      <c r="B1474" t="s">
        <v>3384</v>
      </c>
      <c r="C1474" t="s">
        <v>18</v>
      </c>
      <c r="D1474" t="s">
        <v>7921</v>
      </c>
      <c r="E1474" s="8">
        <v>1258</v>
      </c>
      <c r="F1474" s="9">
        <v>834.45</v>
      </c>
      <c r="G1474" s="8">
        <v>120</v>
      </c>
      <c r="H1474" s="8">
        <v>828</v>
      </c>
      <c r="I1474" s="9">
        <v>834.45</v>
      </c>
      <c r="J1474" s="10">
        <f t="shared" si="44"/>
        <v>1</v>
      </c>
      <c r="K1474" s="8">
        <v>0</v>
      </c>
      <c r="L1474" s="9">
        <v>223.7</v>
      </c>
      <c r="M1474" s="8">
        <v>1</v>
      </c>
      <c r="N1474" s="8">
        <v>158</v>
      </c>
      <c r="O1474" s="8">
        <v>828</v>
      </c>
      <c r="P1474" s="9">
        <v>834.45</v>
      </c>
      <c r="Q1474" s="10">
        <f t="shared" si="45"/>
        <v>1</v>
      </c>
      <c r="R1474" s="8">
        <v>0</v>
      </c>
      <c r="S1474" s="9">
        <v>238.43</v>
      </c>
      <c r="T1474" s="8">
        <v>1</v>
      </c>
    </row>
    <row r="1475" spans="1:20" x14ac:dyDescent="0.35">
      <c r="A1475" t="s">
        <v>3385</v>
      </c>
      <c r="B1475" t="s">
        <v>3386</v>
      </c>
      <c r="C1475" t="s">
        <v>18</v>
      </c>
      <c r="D1475" t="s">
        <v>7921</v>
      </c>
      <c r="E1475" s="8">
        <v>626</v>
      </c>
      <c r="F1475" s="9">
        <v>1044.03</v>
      </c>
      <c r="G1475" s="8">
        <v>69</v>
      </c>
      <c r="H1475" s="8">
        <v>329</v>
      </c>
      <c r="I1475" s="9">
        <v>1044.03</v>
      </c>
      <c r="J1475" s="10">
        <f t="shared" si="44"/>
        <v>1</v>
      </c>
      <c r="K1475" s="8">
        <v>0</v>
      </c>
      <c r="L1475" s="9">
        <v>206.85</v>
      </c>
      <c r="M1475" s="8">
        <v>1</v>
      </c>
      <c r="N1475" s="8">
        <v>63</v>
      </c>
      <c r="O1475" s="8">
        <v>329</v>
      </c>
      <c r="P1475" s="9">
        <v>1044.03</v>
      </c>
      <c r="Q1475" s="10">
        <f t="shared" si="45"/>
        <v>1</v>
      </c>
      <c r="R1475" s="8">
        <v>0</v>
      </c>
      <c r="S1475" s="9">
        <v>199.84</v>
      </c>
      <c r="T1475" s="8">
        <v>1</v>
      </c>
    </row>
    <row r="1476" spans="1:20" x14ac:dyDescent="0.35">
      <c r="A1476" t="s">
        <v>3387</v>
      </c>
      <c r="B1476" t="s">
        <v>3388</v>
      </c>
      <c r="C1476" t="s">
        <v>18</v>
      </c>
      <c r="D1476" t="s">
        <v>7922</v>
      </c>
      <c r="E1476" s="8">
        <v>32</v>
      </c>
      <c r="F1476" s="9">
        <v>1198.4000000000001</v>
      </c>
      <c r="G1476" s="8">
        <v>4</v>
      </c>
      <c r="H1476" s="8">
        <v>15</v>
      </c>
      <c r="I1476" s="9">
        <v>1011.15</v>
      </c>
      <c r="J1476" s="10">
        <f t="shared" si="44"/>
        <v>0.84374999999999989</v>
      </c>
      <c r="K1476" s="8">
        <v>1</v>
      </c>
      <c r="L1476" s="9">
        <v>194.27</v>
      </c>
      <c r="M1476" s="8">
        <v>1</v>
      </c>
      <c r="N1476" s="8">
        <v>3</v>
      </c>
      <c r="O1476" s="8">
        <v>15</v>
      </c>
      <c r="P1476" s="9">
        <v>973.7</v>
      </c>
      <c r="Q1476" s="10">
        <f t="shared" si="45"/>
        <v>0.8125</v>
      </c>
      <c r="R1476" s="8">
        <v>1</v>
      </c>
      <c r="S1476" s="9">
        <v>184.91</v>
      </c>
      <c r="T1476" s="8">
        <v>1</v>
      </c>
    </row>
    <row r="1477" spans="1:20" x14ac:dyDescent="0.35">
      <c r="A1477" t="s">
        <v>3389</v>
      </c>
      <c r="B1477" t="s">
        <v>3390</v>
      </c>
      <c r="C1477" t="s">
        <v>18</v>
      </c>
      <c r="D1477" t="s">
        <v>7921</v>
      </c>
      <c r="E1477" s="8">
        <v>1857</v>
      </c>
      <c r="F1477" s="9">
        <v>728.04</v>
      </c>
      <c r="G1477" s="8">
        <v>283</v>
      </c>
      <c r="H1477" s="8">
        <v>1396</v>
      </c>
      <c r="I1477" s="9">
        <v>728.04</v>
      </c>
      <c r="J1477" s="10">
        <f t="shared" ref="J1477:J1540" si="46">IF(F1477&gt;0,I1477/F1477,1)</f>
        <v>1</v>
      </c>
      <c r="K1477" s="8">
        <v>0</v>
      </c>
      <c r="L1477" s="9">
        <v>287.27999999999997</v>
      </c>
      <c r="M1477" s="8">
        <v>1</v>
      </c>
      <c r="N1477" s="8">
        <v>265</v>
      </c>
      <c r="O1477" s="8">
        <v>1396</v>
      </c>
      <c r="P1477" s="9">
        <v>728.04</v>
      </c>
      <c r="Q1477" s="10">
        <f t="shared" ref="Q1477:Q1540" si="47">IF(F1477&gt;0,P1477/F1477,1)</f>
        <v>1</v>
      </c>
      <c r="R1477" s="8">
        <v>0</v>
      </c>
      <c r="S1477" s="9">
        <v>283.04000000000002</v>
      </c>
      <c r="T1477" s="8">
        <v>1</v>
      </c>
    </row>
    <row r="1478" spans="1:20" x14ac:dyDescent="0.35">
      <c r="A1478" t="s">
        <v>3391</v>
      </c>
      <c r="B1478" t="s">
        <v>3392</v>
      </c>
      <c r="C1478" t="s">
        <v>18</v>
      </c>
      <c r="D1478" t="s">
        <v>7921</v>
      </c>
      <c r="E1478" s="8">
        <v>493</v>
      </c>
      <c r="F1478" s="9">
        <v>1474.73</v>
      </c>
      <c r="G1478" s="8">
        <v>29</v>
      </c>
      <c r="H1478" s="8">
        <v>183</v>
      </c>
      <c r="I1478" s="9">
        <v>777.75</v>
      </c>
      <c r="J1478" s="10">
        <f t="shared" si="46"/>
        <v>0.52738467380469645</v>
      </c>
      <c r="K1478" s="8">
        <v>1</v>
      </c>
      <c r="L1478" s="9">
        <v>244.17</v>
      </c>
      <c r="M1478" s="8">
        <v>1</v>
      </c>
      <c r="N1478" s="8">
        <v>35</v>
      </c>
      <c r="O1478" s="8">
        <v>183</v>
      </c>
      <c r="P1478" s="9">
        <v>798.69</v>
      </c>
      <c r="Q1478" s="10">
        <f t="shared" si="47"/>
        <v>0.5415838831514922</v>
      </c>
      <c r="R1478" s="8">
        <v>1</v>
      </c>
      <c r="S1478" s="9">
        <v>247.05</v>
      </c>
      <c r="T1478" s="8">
        <v>1</v>
      </c>
    </row>
    <row r="1479" spans="1:20" x14ac:dyDescent="0.35">
      <c r="A1479" t="s">
        <v>3397</v>
      </c>
      <c r="B1479" t="s">
        <v>3398</v>
      </c>
      <c r="C1479" t="s">
        <v>18</v>
      </c>
      <c r="D1479" t="s">
        <v>7921</v>
      </c>
      <c r="E1479" s="8">
        <v>87</v>
      </c>
      <c r="F1479" s="9">
        <v>173.55</v>
      </c>
      <c r="G1479" s="8">
        <v>48</v>
      </c>
      <c r="H1479" s="8">
        <v>274</v>
      </c>
      <c r="I1479" s="9">
        <v>173.55</v>
      </c>
      <c r="J1479" s="10">
        <f t="shared" si="46"/>
        <v>1</v>
      </c>
      <c r="K1479" s="8">
        <v>0</v>
      </c>
      <c r="L1479" s="9">
        <v>272.82</v>
      </c>
      <c r="M1479" s="8">
        <v>0</v>
      </c>
      <c r="N1479" s="8">
        <v>52</v>
      </c>
      <c r="O1479" s="8">
        <v>274</v>
      </c>
      <c r="P1479" s="9">
        <v>173.55</v>
      </c>
      <c r="Q1479" s="10">
        <f t="shared" si="47"/>
        <v>1</v>
      </c>
      <c r="R1479" s="8">
        <v>0</v>
      </c>
      <c r="S1479" s="9">
        <v>277.60000000000002</v>
      </c>
      <c r="T1479" s="8">
        <v>0</v>
      </c>
    </row>
    <row r="1480" spans="1:20" x14ac:dyDescent="0.35">
      <c r="A1480" t="s">
        <v>3401</v>
      </c>
      <c r="B1480" t="s">
        <v>3402</v>
      </c>
      <c r="C1480" t="s">
        <v>18</v>
      </c>
      <c r="D1480" t="s">
        <v>7921</v>
      </c>
      <c r="E1480" s="8">
        <v>232</v>
      </c>
      <c r="F1480" s="9">
        <v>572.96</v>
      </c>
      <c r="G1480" s="8">
        <v>46</v>
      </c>
      <c r="H1480" s="8">
        <v>221</v>
      </c>
      <c r="I1480" s="9">
        <v>572.96</v>
      </c>
      <c r="J1480" s="10">
        <f t="shared" si="46"/>
        <v>1</v>
      </c>
      <c r="K1480" s="8">
        <v>0</v>
      </c>
      <c r="L1480" s="9">
        <v>244.53</v>
      </c>
      <c r="M1480" s="8">
        <v>1</v>
      </c>
      <c r="N1480" s="8">
        <v>42</v>
      </c>
      <c r="O1480" s="8">
        <v>221</v>
      </c>
      <c r="P1480" s="9">
        <v>572.96</v>
      </c>
      <c r="Q1480" s="10">
        <f t="shared" si="47"/>
        <v>1</v>
      </c>
      <c r="R1480" s="8">
        <v>0</v>
      </c>
      <c r="S1480" s="9">
        <v>238.6</v>
      </c>
      <c r="T1480" s="8">
        <v>1</v>
      </c>
    </row>
    <row r="1481" spans="1:20" x14ac:dyDescent="0.35">
      <c r="A1481" t="s">
        <v>3403</v>
      </c>
      <c r="B1481" t="s">
        <v>3404</v>
      </c>
      <c r="C1481" t="s">
        <v>18</v>
      </c>
      <c r="D1481" t="s">
        <v>7922</v>
      </c>
      <c r="E1481" s="8">
        <v>973</v>
      </c>
      <c r="F1481" s="9">
        <v>1249.8599999999999</v>
      </c>
      <c r="G1481" s="8">
        <v>91</v>
      </c>
      <c r="H1481" s="8">
        <v>425</v>
      </c>
      <c r="I1481" s="9">
        <v>1152.24</v>
      </c>
      <c r="J1481" s="10">
        <f t="shared" si="46"/>
        <v>0.92189525226825408</v>
      </c>
      <c r="K1481" s="8">
        <v>1</v>
      </c>
      <c r="L1481" s="9">
        <v>302.38</v>
      </c>
      <c r="M1481" s="8">
        <v>2</v>
      </c>
      <c r="N1481" s="8">
        <v>80</v>
      </c>
      <c r="O1481" s="8">
        <v>425</v>
      </c>
      <c r="P1481" s="9">
        <v>1139.3900000000001</v>
      </c>
      <c r="Q1481" s="10">
        <f t="shared" si="47"/>
        <v>0.9116141007792874</v>
      </c>
      <c r="R1481" s="8">
        <v>1</v>
      </c>
      <c r="S1481" s="9">
        <v>250.92</v>
      </c>
      <c r="T1481" s="8">
        <v>2</v>
      </c>
    </row>
    <row r="1482" spans="1:20" x14ac:dyDescent="0.35">
      <c r="A1482" t="s">
        <v>3405</v>
      </c>
      <c r="B1482" t="s">
        <v>3406</v>
      </c>
      <c r="C1482" t="s">
        <v>18</v>
      </c>
      <c r="D1482" t="s">
        <v>7921</v>
      </c>
      <c r="E1482" s="8">
        <v>158</v>
      </c>
      <c r="F1482" s="9">
        <v>316.33</v>
      </c>
      <c r="G1482" s="8">
        <v>46</v>
      </c>
      <c r="H1482" s="8">
        <v>272</v>
      </c>
      <c r="I1482" s="9">
        <v>316.33</v>
      </c>
      <c r="J1482" s="10">
        <f t="shared" si="46"/>
        <v>1</v>
      </c>
      <c r="K1482" s="8">
        <v>0</v>
      </c>
      <c r="L1482" s="9">
        <v>217.78</v>
      </c>
      <c r="M1482" s="8">
        <v>0</v>
      </c>
      <c r="N1482" s="8">
        <v>52</v>
      </c>
      <c r="O1482" s="8">
        <v>272</v>
      </c>
      <c r="P1482" s="9">
        <v>316.33</v>
      </c>
      <c r="Q1482" s="10">
        <f t="shared" si="47"/>
        <v>1</v>
      </c>
      <c r="R1482" s="8">
        <v>0</v>
      </c>
      <c r="S1482" s="9">
        <v>226.18</v>
      </c>
      <c r="T1482" s="8">
        <v>0</v>
      </c>
    </row>
    <row r="1483" spans="1:20" x14ac:dyDescent="0.35">
      <c r="A1483" t="s">
        <v>3407</v>
      </c>
      <c r="B1483" t="s">
        <v>3408</v>
      </c>
      <c r="C1483" t="s">
        <v>18</v>
      </c>
      <c r="D1483" t="s">
        <v>7921</v>
      </c>
      <c r="E1483" s="8">
        <v>1197</v>
      </c>
      <c r="F1483" s="9">
        <v>785.41</v>
      </c>
      <c r="G1483" s="8">
        <v>156</v>
      </c>
      <c r="H1483" s="8">
        <v>830</v>
      </c>
      <c r="I1483" s="9">
        <v>785.41</v>
      </c>
      <c r="J1483" s="10">
        <f t="shared" si="46"/>
        <v>1</v>
      </c>
      <c r="K1483" s="8">
        <v>0</v>
      </c>
      <c r="L1483" s="9">
        <v>219.89</v>
      </c>
      <c r="M1483" s="8">
        <v>1</v>
      </c>
      <c r="N1483" s="8">
        <v>157</v>
      </c>
      <c r="O1483" s="8">
        <v>830</v>
      </c>
      <c r="P1483" s="9">
        <v>785.41</v>
      </c>
      <c r="Q1483" s="10">
        <f t="shared" si="47"/>
        <v>1</v>
      </c>
      <c r="R1483" s="8">
        <v>0</v>
      </c>
      <c r="S1483" s="9">
        <v>220.29</v>
      </c>
      <c r="T1483" s="8">
        <v>1</v>
      </c>
    </row>
    <row r="1484" spans="1:20" x14ac:dyDescent="0.35">
      <c r="A1484" t="s">
        <v>3409</v>
      </c>
      <c r="B1484" t="s">
        <v>3410</v>
      </c>
      <c r="C1484" t="s">
        <v>18</v>
      </c>
      <c r="D1484" t="s">
        <v>7922</v>
      </c>
      <c r="E1484" s="8">
        <v>34</v>
      </c>
      <c r="F1484" s="9">
        <v>18.43</v>
      </c>
      <c r="G1484" s="8">
        <v>517</v>
      </c>
      <c r="H1484" s="8">
        <v>1003</v>
      </c>
      <c r="I1484" s="9">
        <v>18.43</v>
      </c>
      <c r="J1484" s="10">
        <f t="shared" si="46"/>
        <v>1</v>
      </c>
      <c r="K1484" s="8">
        <v>0</v>
      </c>
      <c r="L1484" s="9">
        <v>465.75</v>
      </c>
      <c r="M1484" s="8">
        <v>0</v>
      </c>
      <c r="N1484" s="8">
        <v>189</v>
      </c>
      <c r="O1484" s="8">
        <v>1003</v>
      </c>
      <c r="P1484" s="9">
        <v>18.43</v>
      </c>
      <c r="Q1484" s="10">
        <f t="shared" si="47"/>
        <v>1</v>
      </c>
      <c r="R1484" s="8">
        <v>0</v>
      </c>
      <c r="S1484" s="9">
        <v>359.05</v>
      </c>
      <c r="T1484" s="8">
        <v>0</v>
      </c>
    </row>
    <row r="1485" spans="1:20" x14ac:dyDescent="0.35">
      <c r="A1485" t="s">
        <v>3411</v>
      </c>
      <c r="B1485" t="s">
        <v>3412</v>
      </c>
      <c r="C1485" t="s">
        <v>18</v>
      </c>
      <c r="D1485" t="s">
        <v>7921</v>
      </c>
      <c r="E1485" s="8">
        <v>183</v>
      </c>
      <c r="F1485" s="9">
        <v>848.82</v>
      </c>
      <c r="G1485" s="8">
        <v>20</v>
      </c>
      <c r="H1485" s="8">
        <v>118</v>
      </c>
      <c r="I1485" s="9">
        <v>848.82</v>
      </c>
      <c r="J1485" s="10">
        <f t="shared" si="46"/>
        <v>1</v>
      </c>
      <c r="K1485" s="8">
        <v>0</v>
      </c>
      <c r="L1485" s="9">
        <v>226.41</v>
      </c>
      <c r="M1485" s="8">
        <v>1</v>
      </c>
      <c r="N1485" s="8">
        <v>23</v>
      </c>
      <c r="O1485" s="8">
        <v>118</v>
      </c>
      <c r="P1485" s="9">
        <v>848.82</v>
      </c>
      <c r="Q1485" s="10">
        <f t="shared" si="47"/>
        <v>1</v>
      </c>
      <c r="R1485" s="8">
        <v>0</v>
      </c>
      <c r="S1485" s="9">
        <v>231.98</v>
      </c>
      <c r="T1485" s="8">
        <v>1</v>
      </c>
    </row>
    <row r="1486" spans="1:20" x14ac:dyDescent="0.35">
      <c r="A1486" t="s">
        <v>3413</v>
      </c>
      <c r="B1486" t="s">
        <v>3414</v>
      </c>
      <c r="C1486" t="s">
        <v>18</v>
      </c>
      <c r="D1486" t="s">
        <v>7922</v>
      </c>
      <c r="E1486" s="8">
        <v>94</v>
      </c>
      <c r="F1486" s="9">
        <v>593.48</v>
      </c>
      <c r="G1486" s="8">
        <v>22</v>
      </c>
      <c r="H1486" s="8">
        <v>86</v>
      </c>
      <c r="I1486" s="9">
        <v>593.48</v>
      </c>
      <c r="J1486" s="10">
        <f t="shared" si="46"/>
        <v>1</v>
      </c>
      <c r="K1486" s="8">
        <v>0</v>
      </c>
      <c r="L1486" s="9">
        <v>197.14</v>
      </c>
      <c r="M1486" s="8">
        <v>1</v>
      </c>
      <c r="N1486" s="8">
        <v>17</v>
      </c>
      <c r="O1486" s="8">
        <v>86</v>
      </c>
      <c r="P1486" s="9">
        <v>593.48</v>
      </c>
      <c r="Q1486" s="10">
        <f t="shared" si="47"/>
        <v>1</v>
      </c>
      <c r="R1486" s="8">
        <v>0</v>
      </c>
      <c r="S1486" s="9">
        <v>174.41</v>
      </c>
      <c r="T1486" s="8">
        <v>1</v>
      </c>
    </row>
    <row r="1487" spans="1:20" x14ac:dyDescent="0.35">
      <c r="A1487" t="s">
        <v>3415</v>
      </c>
      <c r="B1487" t="s">
        <v>3416</v>
      </c>
      <c r="C1487" t="s">
        <v>18</v>
      </c>
      <c r="D1487" t="s">
        <v>7922</v>
      </c>
      <c r="E1487" s="8">
        <v>2387</v>
      </c>
      <c r="F1487" s="9">
        <v>2124.14</v>
      </c>
      <c r="G1487" s="8">
        <v>148</v>
      </c>
      <c r="H1487" s="8">
        <v>610</v>
      </c>
      <c r="I1487" s="9">
        <v>1966.63</v>
      </c>
      <c r="J1487" s="10">
        <f t="shared" si="46"/>
        <v>0.92584763716139251</v>
      </c>
      <c r="K1487" s="8">
        <v>2</v>
      </c>
      <c r="L1487" s="9">
        <v>217.1</v>
      </c>
      <c r="M1487" s="8">
        <v>3</v>
      </c>
      <c r="N1487" s="8">
        <v>115</v>
      </c>
      <c r="O1487" s="8">
        <v>610</v>
      </c>
      <c r="P1487" s="9">
        <v>1937.27</v>
      </c>
      <c r="Q1487" s="10">
        <f t="shared" si="47"/>
        <v>0.91202557270236428</v>
      </c>
      <c r="R1487" s="8">
        <v>2</v>
      </c>
      <c r="S1487" s="9">
        <v>200.58</v>
      </c>
      <c r="T1487" s="8">
        <v>3</v>
      </c>
    </row>
    <row r="1488" spans="1:20" x14ac:dyDescent="0.35">
      <c r="A1488" t="s">
        <v>3417</v>
      </c>
      <c r="B1488" t="s">
        <v>3418</v>
      </c>
      <c r="C1488" t="s">
        <v>18</v>
      </c>
      <c r="D1488" t="s">
        <v>7921</v>
      </c>
      <c r="E1488" s="8">
        <v>460</v>
      </c>
      <c r="F1488" s="9">
        <v>601.13</v>
      </c>
      <c r="G1488" s="8">
        <v>66</v>
      </c>
      <c r="H1488" s="8">
        <v>415</v>
      </c>
      <c r="I1488" s="9">
        <v>594.6</v>
      </c>
      <c r="J1488" s="10">
        <f t="shared" si="46"/>
        <v>0.9891371250810973</v>
      </c>
      <c r="K1488" s="8">
        <v>1</v>
      </c>
      <c r="L1488" s="9">
        <v>286.83</v>
      </c>
      <c r="M1488" s="8">
        <v>1</v>
      </c>
      <c r="N1488" s="8">
        <v>78</v>
      </c>
      <c r="O1488" s="8">
        <v>415</v>
      </c>
      <c r="P1488" s="9">
        <v>601.13</v>
      </c>
      <c r="Q1488" s="10">
        <f t="shared" si="47"/>
        <v>1</v>
      </c>
      <c r="R1488" s="8">
        <v>0</v>
      </c>
      <c r="S1488" s="9">
        <v>293.3</v>
      </c>
      <c r="T1488" s="8">
        <v>1</v>
      </c>
    </row>
    <row r="1489" spans="1:20" x14ac:dyDescent="0.35">
      <c r="A1489" t="s">
        <v>3423</v>
      </c>
      <c r="B1489" t="s">
        <v>3424</v>
      </c>
      <c r="C1489" t="s">
        <v>18</v>
      </c>
      <c r="D1489" t="s">
        <v>7921</v>
      </c>
      <c r="E1489" s="8">
        <v>84</v>
      </c>
      <c r="F1489" s="9">
        <v>129.79</v>
      </c>
      <c r="G1489" s="8">
        <v>66</v>
      </c>
      <c r="H1489" s="8">
        <v>351</v>
      </c>
      <c r="I1489" s="9">
        <v>129.79</v>
      </c>
      <c r="J1489" s="10">
        <f t="shared" si="46"/>
        <v>1</v>
      </c>
      <c r="K1489" s="8">
        <v>0</v>
      </c>
      <c r="L1489" s="9">
        <v>337.01</v>
      </c>
      <c r="M1489" s="8">
        <v>0</v>
      </c>
      <c r="N1489" s="8">
        <v>66</v>
      </c>
      <c r="O1489" s="8">
        <v>351</v>
      </c>
      <c r="P1489" s="9">
        <v>129.79</v>
      </c>
      <c r="Q1489" s="10">
        <f t="shared" si="47"/>
        <v>1</v>
      </c>
      <c r="R1489" s="8">
        <v>0</v>
      </c>
      <c r="S1489" s="9">
        <v>337.01</v>
      </c>
      <c r="T1489" s="8">
        <v>0</v>
      </c>
    </row>
    <row r="1490" spans="1:20" x14ac:dyDescent="0.35">
      <c r="A1490" t="s">
        <v>3425</v>
      </c>
      <c r="B1490" t="s">
        <v>3426</v>
      </c>
      <c r="C1490" t="s">
        <v>18</v>
      </c>
      <c r="D1490" t="s">
        <v>7921</v>
      </c>
      <c r="E1490" s="8">
        <v>420</v>
      </c>
      <c r="F1490" s="9">
        <v>936.82</v>
      </c>
      <c r="G1490" s="8">
        <v>43</v>
      </c>
      <c r="H1490" s="8">
        <v>243</v>
      </c>
      <c r="I1490" s="9">
        <v>936.82</v>
      </c>
      <c r="J1490" s="10">
        <f t="shared" si="46"/>
        <v>1</v>
      </c>
      <c r="K1490" s="8">
        <v>0</v>
      </c>
      <c r="L1490" s="9">
        <v>248.01</v>
      </c>
      <c r="M1490" s="8">
        <v>1</v>
      </c>
      <c r="N1490" s="8">
        <v>46</v>
      </c>
      <c r="O1490" s="8">
        <v>243</v>
      </c>
      <c r="P1490" s="9">
        <v>936.82</v>
      </c>
      <c r="Q1490" s="10">
        <f t="shared" si="47"/>
        <v>1</v>
      </c>
      <c r="R1490" s="8">
        <v>0</v>
      </c>
      <c r="S1490" s="9">
        <v>252.02</v>
      </c>
      <c r="T1490" s="8">
        <v>1</v>
      </c>
    </row>
    <row r="1491" spans="1:20" x14ac:dyDescent="0.35">
      <c r="A1491" t="s">
        <v>3427</v>
      </c>
      <c r="B1491" t="s">
        <v>3428</v>
      </c>
      <c r="C1491" t="s">
        <v>18</v>
      </c>
      <c r="D1491" t="s">
        <v>7922</v>
      </c>
      <c r="E1491" s="8">
        <v>53</v>
      </c>
      <c r="F1491" s="9">
        <v>1082.01</v>
      </c>
      <c r="G1491" s="8">
        <v>8</v>
      </c>
      <c r="H1491" s="8">
        <v>27</v>
      </c>
      <c r="I1491" s="9">
        <v>1082.01</v>
      </c>
      <c r="J1491" s="10">
        <f t="shared" si="46"/>
        <v>1</v>
      </c>
      <c r="K1491" s="8">
        <v>0</v>
      </c>
      <c r="L1491" s="9">
        <v>248.56</v>
      </c>
      <c r="M1491" s="8">
        <v>2</v>
      </c>
      <c r="N1491" s="8">
        <v>5</v>
      </c>
      <c r="O1491" s="8">
        <v>27</v>
      </c>
      <c r="P1491" s="9">
        <v>1082.01</v>
      </c>
      <c r="Q1491" s="10">
        <f t="shared" si="47"/>
        <v>1</v>
      </c>
      <c r="R1491" s="8">
        <v>0</v>
      </c>
      <c r="S1491" s="9">
        <v>224.06</v>
      </c>
      <c r="T1491" s="8">
        <v>2</v>
      </c>
    </row>
    <row r="1492" spans="1:20" x14ac:dyDescent="0.35">
      <c r="A1492" t="s">
        <v>3431</v>
      </c>
      <c r="B1492" t="s">
        <v>3432</v>
      </c>
      <c r="C1492" t="s">
        <v>18</v>
      </c>
      <c r="D1492" t="s">
        <v>7922</v>
      </c>
      <c r="E1492" s="8">
        <v>2912</v>
      </c>
      <c r="F1492" s="9">
        <v>3972.29</v>
      </c>
      <c r="G1492" s="8">
        <v>90</v>
      </c>
      <c r="H1492" s="8">
        <v>397</v>
      </c>
      <c r="I1492" s="9">
        <v>3715.84</v>
      </c>
      <c r="J1492" s="10">
        <f t="shared" si="46"/>
        <v>0.93544026241790001</v>
      </c>
      <c r="K1492" s="8">
        <v>5</v>
      </c>
      <c r="L1492" s="9">
        <v>181.89</v>
      </c>
      <c r="M1492" s="8">
        <v>6</v>
      </c>
      <c r="N1492" s="8">
        <v>75</v>
      </c>
      <c r="O1492" s="8">
        <v>397</v>
      </c>
      <c r="P1492" s="9">
        <v>3601.26</v>
      </c>
      <c r="Q1492" s="10">
        <f t="shared" si="47"/>
        <v>0.90659543990997637</v>
      </c>
      <c r="R1492" s="8">
        <v>7</v>
      </c>
      <c r="S1492" s="9">
        <v>164.67</v>
      </c>
      <c r="T1492" s="8">
        <v>6</v>
      </c>
    </row>
    <row r="1493" spans="1:20" x14ac:dyDescent="0.35">
      <c r="A1493" t="s">
        <v>3433</v>
      </c>
      <c r="B1493" t="s">
        <v>3434</v>
      </c>
      <c r="C1493" t="s">
        <v>18</v>
      </c>
      <c r="D1493" t="s">
        <v>7921</v>
      </c>
      <c r="E1493" s="8">
        <v>1727</v>
      </c>
      <c r="F1493" s="9">
        <v>709.76</v>
      </c>
      <c r="G1493" s="8">
        <v>187</v>
      </c>
      <c r="H1493" s="8">
        <v>1313</v>
      </c>
      <c r="I1493" s="9">
        <v>709.76</v>
      </c>
      <c r="J1493" s="10">
        <f t="shared" si="46"/>
        <v>1</v>
      </c>
      <c r="K1493" s="8">
        <v>0</v>
      </c>
      <c r="L1493" s="9">
        <v>229.16</v>
      </c>
      <c r="M1493" s="8">
        <v>1</v>
      </c>
      <c r="N1493" s="8">
        <v>246</v>
      </c>
      <c r="O1493" s="8">
        <v>1313</v>
      </c>
      <c r="P1493" s="9">
        <v>709.76</v>
      </c>
      <c r="Q1493" s="10">
        <f t="shared" si="47"/>
        <v>1</v>
      </c>
      <c r="R1493" s="8">
        <v>0</v>
      </c>
      <c r="S1493" s="9">
        <v>243.71</v>
      </c>
      <c r="T1493" s="8">
        <v>1</v>
      </c>
    </row>
    <row r="1494" spans="1:20" x14ac:dyDescent="0.35">
      <c r="A1494" t="s">
        <v>3439</v>
      </c>
      <c r="B1494" t="s">
        <v>3440</v>
      </c>
      <c r="C1494" t="s">
        <v>18</v>
      </c>
      <c r="D1494" t="s">
        <v>7922</v>
      </c>
      <c r="E1494" s="8">
        <v>806</v>
      </c>
      <c r="F1494" s="9">
        <v>2842.21</v>
      </c>
      <c r="G1494" s="8">
        <v>34</v>
      </c>
      <c r="H1494" s="8">
        <v>153</v>
      </c>
      <c r="I1494" s="9">
        <v>1812.53</v>
      </c>
      <c r="J1494" s="10">
        <f t="shared" si="46"/>
        <v>0.63771853592802785</v>
      </c>
      <c r="K1494" s="8">
        <v>4</v>
      </c>
      <c r="L1494" s="9">
        <v>125.23</v>
      </c>
      <c r="M1494" s="8">
        <v>3</v>
      </c>
      <c r="N1494" s="8">
        <v>29</v>
      </c>
      <c r="O1494" s="8">
        <v>153</v>
      </c>
      <c r="P1494" s="9">
        <v>1791.37</v>
      </c>
      <c r="Q1494" s="10">
        <f t="shared" si="47"/>
        <v>0.63027362510159346</v>
      </c>
      <c r="R1494" s="8">
        <v>4</v>
      </c>
      <c r="S1494" s="9">
        <v>114.12</v>
      </c>
      <c r="T1494" s="8">
        <v>3</v>
      </c>
    </row>
    <row r="1495" spans="1:20" x14ac:dyDescent="0.35">
      <c r="A1495" t="s">
        <v>3441</v>
      </c>
      <c r="B1495" t="s">
        <v>3442</v>
      </c>
      <c r="C1495" t="s">
        <v>18</v>
      </c>
      <c r="D1495" t="s">
        <v>7922</v>
      </c>
      <c r="E1495" s="8">
        <v>49</v>
      </c>
      <c r="F1495" s="9">
        <v>136.76</v>
      </c>
      <c r="G1495" s="8">
        <v>61</v>
      </c>
      <c r="H1495" s="8">
        <v>194</v>
      </c>
      <c r="I1495" s="9">
        <v>136.76</v>
      </c>
      <c r="J1495" s="10">
        <f t="shared" si="46"/>
        <v>1</v>
      </c>
      <c r="K1495" s="8">
        <v>0</v>
      </c>
      <c r="L1495" s="9">
        <v>366.95</v>
      </c>
      <c r="M1495" s="8">
        <v>0</v>
      </c>
      <c r="N1495" s="8">
        <v>36</v>
      </c>
      <c r="O1495" s="8">
        <v>194</v>
      </c>
      <c r="P1495" s="9">
        <v>136.76</v>
      </c>
      <c r="Q1495" s="10">
        <f t="shared" si="47"/>
        <v>1</v>
      </c>
      <c r="R1495" s="8">
        <v>0</v>
      </c>
      <c r="S1495" s="9">
        <v>325.08</v>
      </c>
      <c r="T1495" s="8">
        <v>0</v>
      </c>
    </row>
    <row r="1496" spans="1:20" x14ac:dyDescent="0.35">
      <c r="A1496" t="s">
        <v>3443</v>
      </c>
      <c r="B1496" t="s">
        <v>3444</v>
      </c>
      <c r="C1496" t="s">
        <v>18</v>
      </c>
      <c r="D1496" t="s">
        <v>7922</v>
      </c>
      <c r="E1496" s="8">
        <v>11</v>
      </c>
      <c r="F1496" s="9">
        <v>2.68</v>
      </c>
      <c r="G1496" s="8">
        <v>1222</v>
      </c>
      <c r="H1496" s="8">
        <v>2212</v>
      </c>
      <c r="I1496" s="9">
        <v>2.68</v>
      </c>
      <c r="J1496" s="10">
        <f t="shared" si="46"/>
        <v>1</v>
      </c>
      <c r="K1496" s="8">
        <v>0</v>
      </c>
      <c r="L1496" s="9">
        <v>480.24</v>
      </c>
      <c r="M1496" s="8">
        <v>0</v>
      </c>
      <c r="N1496" s="8">
        <v>413</v>
      </c>
      <c r="O1496" s="8">
        <v>2212</v>
      </c>
      <c r="P1496" s="9">
        <v>2.68</v>
      </c>
      <c r="Q1496" s="10">
        <f t="shared" si="47"/>
        <v>1</v>
      </c>
      <c r="R1496" s="8">
        <v>0</v>
      </c>
      <c r="S1496" s="9">
        <v>362.02</v>
      </c>
      <c r="T1496" s="8">
        <v>0</v>
      </c>
    </row>
    <row r="1497" spans="1:20" x14ac:dyDescent="0.35">
      <c r="A1497" t="s">
        <v>3445</v>
      </c>
      <c r="B1497" t="s">
        <v>3446</v>
      </c>
      <c r="C1497" t="s">
        <v>18</v>
      </c>
      <c r="D1497" t="s">
        <v>7922</v>
      </c>
      <c r="E1497" s="8">
        <v>1176</v>
      </c>
      <c r="F1497" s="9">
        <v>955.12</v>
      </c>
      <c r="G1497" s="8">
        <v>261</v>
      </c>
      <c r="H1497" s="8">
        <v>664</v>
      </c>
      <c r="I1497" s="9">
        <v>955.12</v>
      </c>
      <c r="J1497" s="10">
        <f t="shared" si="46"/>
        <v>1</v>
      </c>
      <c r="K1497" s="8">
        <v>0</v>
      </c>
      <c r="L1497" s="9">
        <v>322.39</v>
      </c>
      <c r="M1497" s="8">
        <v>1</v>
      </c>
      <c r="N1497" s="8">
        <v>124</v>
      </c>
      <c r="O1497" s="8">
        <v>664</v>
      </c>
      <c r="P1497" s="9">
        <v>955.12</v>
      </c>
      <c r="Q1497" s="10">
        <f t="shared" si="47"/>
        <v>1</v>
      </c>
      <c r="R1497" s="8">
        <v>0</v>
      </c>
      <c r="S1497" s="9">
        <v>256.12</v>
      </c>
      <c r="T1497" s="8">
        <v>1</v>
      </c>
    </row>
    <row r="1498" spans="1:20" x14ac:dyDescent="0.35">
      <c r="A1498" t="s">
        <v>3447</v>
      </c>
      <c r="B1498" t="s">
        <v>3448</v>
      </c>
      <c r="C1498" t="s">
        <v>18</v>
      </c>
      <c r="D1498" t="s">
        <v>7921</v>
      </c>
      <c r="E1498" s="8">
        <v>597</v>
      </c>
      <c r="F1498" s="9">
        <v>768.54</v>
      </c>
      <c r="G1498" s="8">
        <v>71</v>
      </c>
      <c r="H1498" s="8">
        <v>419</v>
      </c>
      <c r="I1498" s="9">
        <v>768.54</v>
      </c>
      <c r="J1498" s="10">
        <f t="shared" si="46"/>
        <v>1</v>
      </c>
      <c r="K1498" s="8">
        <v>0</v>
      </c>
      <c r="L1498" s="9">
        <v>238.67</v>
      </c>
      <c r="M1498" s="8">
        <v>1</v>
      </c>
      <c r="N1498" s="8">
        <v>78</v>
      </c>
      <c r="O1498" s="8">
        <v>419</v>
      </c>
      <c r="P1498" s="9">
        <v>768.54</v>
      </c>
      <c r="Q1498" s="10">
        <f t="shared" si="47"/>
        <v>1</v>
      </c>
      <c r="R1498" s="8">
        <v>0</v>
      </c>
      <c r="S1498" s="9">
        <v>244.08</v>
      </c>
      <c r="T1498" s="8">
        <v>1</v>
      </c>
    </row>
    <row r="1499" spans="1:20" x14ac:dyDescent="0.35">
      <c r="A1499" t="s">
        <v>3451</v>
      </c>
      <c r="B1499" t="s">
        <v>3452</v>
      </c>
      <c r="C1499" t="s">
        <v>18</v>
      </c>
      <c r="D1499" t="s">
        <v>7921</v>
      </c>
      <c r="E1499" s="8">
        <v>1904</v>
      </c>
      <c r="F1499" s="9">
        <v>2030.1</v>
      </c>
      <c r="G1499" s="8">
        <v>79</v>
      </c>
      <c r="H1499" s="8">
        <v>504</v>
      </c>
      <c r="I1499" s="9">
        <v>1848.85</v>
      </c>
      <c r="J1499" s="10">
        <f t="shared" si="46"/>
        <v>0.91071868380867937</v>
      </c>
      <c r="K1499" s="8">
        <v>3</v>
      </c>
      <c r="L1499" s="9">
        <v>227.23</v>
      </c>
      <c r="M1499" s="8">
        <v>3</v>
      </c>
      <c r="N1499" s="8">
        <v>94</v>
      </c>
      <c r="O1499" s="8">
        <v>504</v>
      </c>
      <c r="P1499" s="9">
        <v>1865.91</v>
      </c>
      <c r="Q1499" s="10">
        <f t="shared" si="47"/>
        <v>0.91912221072853562</v>
      </c>
      <c r="R1499" s="8">
        <v>3</v>
      </c>
      <c r="S1499" s="9">
        <v>234.48</v>
      </c>
      <c r="T1499" s="8">
        <v>3</v>
      </c>
    </row>
    <row r="1500" spans="1:20" x14ac:dyDescent="0.35">
      <c r="A1500" t="s">
        <v>3453</v>
      </c>
      <c r="B1500" t="s">
        <v>3454</v>
      </c>
      <c r="C1500" t="s">
        <v>18</v>
      </c>
      <c r="D1500" t="s">
        <v>7921</v>
      </c>
      <c r="E1500" s="8">
        <v>273</v>
      </c>
      <c r="F1500" s="9">
        <v>848.79</v>
      </c>
      <c r="G1500" s="8">
        <v>27</v>
      </c>
      <c r="H1500" s="8">
        <v>173</v>
      </c>
      <c r="I1500" s="9">
        <v>848.79</v>
      </c>
      <c r="J1500" s="10">
        <f t="shared" si="46"/>
        <v>1</v>
      </c>
      <c r="K1500" s="8">
        <v>0</v>
      </c>
      <c r="L1500" s="9">
        <v>221.49</v>
      </c>
      <c r="M1500" s="8">
        <v>1</v>
      </c>
      <c r="N1500" s="8">
        <v>33</v>
      </c>
      <c r="O1500" s="8">
        <v>173</v>
      </c>
      <c r="P1500" s="9">
        <v>848.79</v>
      </c>
      <c r="Q1500" s="10">
        <f t="shared" si="47"/>
        <v>1</v>
      </c>
      <c r="R1500" s="8">
        <v>0</v>
      </c>
      <c r="S1500" s="9">
        <v>232.68</v>
      </c>
      <c r="T1500" s="8">
        <v>1</v>
      </c>
    </row>
    <row r="1501" spans="1:20" x14ac:dyDescent="0.35">
      <c r="A1501" t="s">
        <v>3455</v>
      </c>
      <c r="B1501" t="s">
        <v>3456</v>
      </c>
      <c r="C1501" t="s">
        <v>18</v>
      </c>
      <c r="D1501" t="s">
        <v>7921</v>
      </c>
      <c r="E1501" s="8">
        <v>29</v>
      </c>
      <c r="F1501" s="9">
        <v>236.38</v>
      </c>
      <c r="G1501" s="8">
        <v>11</v>
      </c>
      <c r="H1501" s="8">
        <v>66</v>
      </c>
      <c r="I1501" s="9">
        <v>236.38</v>
      </c>
      <c r="J1501" s="10">
        <f t="shared" si="46"/>
        <v>1</v>
      </c>
      <c r="K1501" s="8">
        <v>0</v>
      </c>
      <c r="L1501" s="9">
        <v>332.87</v>
      </c>
      <c r="M1501" s="8">
        <v>0</v>
      </c>
      <c r="N1501" s="8">
        <v>13</v>
      </c>
      <c r="O1501" s="8">
        <v>66</v>
      </c>
      <c r="P1501" s="9">
        <v>236.38</v>
      </c>
      <c r="Q1501" s="10">
        <f t="shared" si="47"/>
        <v>1</v>
      </c>
      <c r="R1501" s="8">
        <v>0</v>
      </c>
      <c r="S1501" s="9">
        <v>342.65</v>
      </c>
      <c r="T1501" s="8">
        <v>0</v>
      </c>
    </row>
    <row r="1502" spans="1:20" x14ac:dyDescent="0.35">
      <c r="A1502" t="s">
        <v>3457</v>
      </c>
      <c r="B1502" t="s">
        <v>3458</v>
      </c>
      <c r="C1502" t="s">
        <v>18</v>
      </c>
      <c r="D1502" t="s">
        <v>7921</v>
      </c>
      <c r="E1502" s="8">
        <v>43</v>
      </c>
      <c r="F1502" s="9">
        <v>65.31</v>
      </c>
      <c r="G1502" s="8">
        <v>63</v>
      </c>
      <c r="H1502" s="8">
        <v>353</v>
      </c>
      <c r="I1502" s="9">
        <v>65.31</v>
      </c>
      <c r="J1502" s="10">
        <f t="shared" si="46"/>
        <v>1</v>
      </c>
      <c r="K1502" s="8">
        <v>0</v>
      </c>
      <c r="L1502" s="9">
        <v>354.43</v>
      </c>
      <c r="M1502" s="8">
        <v>0</v>
      </c>
      <c r="N1502" s="8">
        <v>66</v>
      </c>
      <c r="O1502" s="8">
        <v>353</v>
      </c>
      <c r="P1502" s="9">
        <v>65.31</v>
      </c>
      <c r="Q1502" s="10">
        <f t="shared" si="47"/>
        <v>1</v>
      </c>
      <c r="R1502" s="8">
        <v>0</v>
      </c>
      <c r="S1502" s="9">
        <v>356.25</v>
      </c>
      <c r="T1502" s="8">
        <v>0</v>
      </c>
    </row>
    <row r="1503" spans="1:20" x14ac:dyDescent="0.35">
      <c r="A1503" t="s">
        <v>3461</v>
      </c>
      <c r="B1503" t="s">
        <v>3462</v>
      </c>
      <c r="C1503" t="s">
        <v>18</v>
      </c>
      <c r="D1503" t="s">
        <v>7921</v>
      </c>
      <c r="E1503" s="8">
        <v>435</v>
      </c>
      <c r="F1503" s="9">
        <v>1236.77</v>
      </c>
      <c r="G1503" s="8">
        <v>32</v>
      </c>
      <c r="H1503" s="8">
        <v>188</v>
      </c>
      <c r="I1503" s="9">
        <v>1236.77</v>
      </c>
      <c r="J1503" s="10">
        <f t="shared" si="46"/>
        <v>1</v>
      </c>
      <c r="K1503" s="8">
        <v>0</v>
      </c>
      <c r="L1503" s="9">
        <v>191.49</v>
      </c>
      <c r="M1503" s="8">
        <v>2</v>
      </c>
      <c r="N1503" s="8">
        <v>35</v>
      </c>
      <c r="O1503" s="8">
        <v>188</v>
      </c>
      <c r="P1503" s="9">
        <v>1236.77</v>
      </c>
      <c r="Q1503" s="10">
        <f t="shared" si="47"/>
        <v>1</v>
      </c>
      <c r="R1503" s="8">
        <v>0</v>
      </c>
      <c r="S1503" s="9">
        <v>196.6</v>
      </c>
      <c r="T1503" s="8">
        <v>2</v>
      </c>
    </row>
    <row r="1504" spans="1:20" x14ac:dyDescent="0.35">
      <c r="A1504" t="s">
        <v>3463</v>
      </c>
      <c r="B1504" t="s">
        <v>3464</v>
      </c>
      <c r="C1504" t="s">
        <v>18</v>
      </c>
      <c r="D1504" t="s">
        <v>7921</v>
      </c>
      <c r="E1504" s="8">
        <v>44</v>
      </c>
      <c r="F1504" s="9">
        <v>38.270000000000003</v>
      </c>
      <c r="G1504" s="8">
        <v>94</v>
      </c>
      <c r="H1504" s="8">
        <v>614</v>
      </c>
      <c r="I1504" s="9">
        <v>38.270000000000003</v>
      </c>
      <c r="J1504" s="10">
        <f t="shared" si="46"/>
        <v>1</v>
      </c>
      <c r="K1504" s="8">
        <v>0</v>
      </c>
      <c r="L1504" s="9">
        <v>335.81</v>
      </c>
      <c r="M1504" s="8">
        <v>0</v>
      </c>
      <c r="N1504" s="8">
        <v>114</v>
      </c>
      <c r="O1504" s="8">
        <v>614</v>
      </c>
      <c r="P1504" s="9">
        <v>38.270000000000003</v>
      </c>
      <c r="Q1504" s="10">
        <f t="shared" si="47"/>
        <v>1</v>
      </c>
      <c r="R1504" s="8">
        <v>0</v>
      </c>
      <c r="S1504" s="9">
        <v>346.25</v>
      </c>
      <c r="T1504" s="8">
        <v>0</v>
      </c>
    </row>
    <row r="1505" spans="1:20" x14ac:dyDescent="0.35">
      <c r="A1505" t="s">
        <v>3465</v>
      </c>
      <c r="B1505" t="s">
        <v>3466</v>
      </c>
      <c r="C1505" t="s">
        <v>18</v>
      </c>
      <c r="D1505" t="s">
        <v>7922</v>
      </c>
      <c r="E1505" s="8">
        <v>98</v>
      </c>
      <c r="F1505" s="9">
        <v>396.25</v>
      </c>
      <c r="G1505" s="8">
        <v>27</v>
      </c>
      <c r="H1505" s="8">
        <v>132</v>
      </c>
      <c r="I1505" s="9">
        <v>396.25</v>
      </c>
      <c r="J1505" s="10">
        <f t="shared" si="46"/>
        <v>1</v>
      </c>
      <c r="K1505" s="8">
        <v>0</v>
      </c>
      <c r="L1505" s="9">
        <v>248.11</v>
      </c>
      <c r="M1505" s="8">
        <v>0</v>
      </c>
      <c r="N1505" s="8">
        <v>25</v>
      </c>
      <c r="O1505" s="8">
        <v>132</v>
      </c>
      <c r="P1505" s="9">
        <v>396.25</v>
      </c>
      <c r="Q1505" s="10">
        <f t="shared" si="47"/>
        <v>1</v>
      </c>
      <c r="R1505" s="8">
        <v>0</v>
      </c>
      <c r="S1505" s="9">
        <v>243.26</v>
      </c>
      <c r="T1505" s="8">
        <v>0</v>
      </c>
    </row>
    <row r="1506" spans="1:20" x14ac:dyDescent="0.35">
      <c r="A1506" t="s">
        <v>3467</v>
      </c>
      <c r="B1506" t="s">
        <v>3468</v>
      </c>
      <c r="C1506" t="s">
        <v>18</v>
      </c>
      <c r="D1506" t="s">
        <v>7921</v>
      </c>
      <c r="E1506" s="8">
        <v>187</v>
      </c>
      <c r="F1506" s="9">
        <v>265.76</v>
      </c>
      <c r="G1506" s="8">
        <v>67</v>
      </c>
      <c r="H1506" s="8">
        <v>375</v>
      </c>
      <c r="I1506" s="9">
        <v>265.76</v>
      </c>
      <c r="J1506" s="10">
        <f t="shared" si="46"/>
        <v>1</v>
      </c>
      <c r="K1506" s="8">
        <v>0</v>
      </c>
      <c r="L1506" s="9">
        <v>291.18</v>
      </c>
      <c r="M1506" s="8">
        <v>0</v>
      </c>
      <c r="N1506" s="8">
        <v>69</v>
      </c>
      <c r="O1506" s="8">
        <v>375</v>
      </c>
      <c r="P1506" s="9">
        <v>265.76</v>
      </c>
      <c r="Q1506" s="10">
        <f t="shared" si="47"/>
        <v>1</v>
      </c>
      <c r="R1506" s="8">
        <v>0</v>
      </c>
      <c r="S1506" s="9">
        <v>292.89</v>
      </c>
      <c r="T1506" s="8">
        <v>0</v>
      </c>
    </row>
    <row r="1507" spans="1:20" x14ac:dyDescent="0.35">
      <c r="A1507" t="s">
        <v>3469</v>
      </c>
      <c r="B1507" t="s">
        <v>3470</v>
      </c>
      <c r="C1507" t="s">
        <v>18</v>
      </c>
      <c r="D1507" t="s">
        <v>7921</v>
      </c>
      <c r="E1507" s="8">
        <v>115</v>
      </c>
      <c r="F1507" s="9">
        <v>420.09</v>
      </c>
      <c r="G1507" s="8">
        <v>26</v>
      </c>
      <c r="H1507" s="8">
        <v>146</v>
      </c>
      <c r="I1507" s="9">
        <v>420.09</v>
      </c>
      <c r="J1507" s="10">
        <f t="shared" si="46"/>
        <v>1</v>
      </c>
      <c r="K1507" s="8">
        <v>0</v>
      </c>
      <c r="L1507" s="9">
        <v>245.71</v>
      </c>
      <c r="M1507" s="8">
        <v>0</v>
      </c>
      <c r="N1507" s="8">
        <v>27</v>
      </c>
      <c r="O1507" s="8">
        <v>146</v>
      </c>
      <c r="P1507" s="9">
        <v>420.09</v>
      </c>
      <c r="Q1507" s="10">
        <f t="shared" si="47"/>
        <v>1</v>
      </c>
      <c r="R1507" s="8">
        <v>0</v>
      </c>
      <c r="S1507" s="9">
        <v>247.9</v>
      </c>
      <c r="T1507" s="8">
        <v>0</v>
      </c>
    </row>
    <row r="1508" spans="1:20" x14ac:dyDescent="0.35">
      <c r="A1508" t="s">
        <v>3471</v>
      </c>
      <c r="B1508" t="s">
        <v>3472</v>
      </c>
      <c r="C1508" t="s">
        <v>18</v>
      </c>
      <c r="D1508" t="s">
        <v>7921</v>
      </c>
      <c r="E1508" s="8">
        <v>3</v>
      </c>
      <c r="F1508" s="9">
        <v>11.37</v>
      </c>
      <c r="G1508" s="8">
        <v>24</v>
      </c>
      <c r="H1508" s="8">
        <v>141</v>
      </c>
      <c r="I1508" s="9">
        <v>11.37</v>
      </c>
      <c r="J1508" s="10">
        <f t="shared" si="46"/>
        <v>1</v>
      </c>
      <c r="K1508" s="8">
        <v>0</v>
      </c>
      <c r="L1508" s="9">
        <v>350.51</v>
      </c>
      <c r="M1508" s="8">
        <v>0</v>
      </c>
      <c r="N1508" s="8">
        <v>26</v>
      </c>
      <c r="O1508" s="8">
        <v>141</v>
      </c>
      <c r="P1508" s="9">
        <v>11.37</v>
      </c>
      <c r="Q1508" s="10">
        <f t="shared" si="47"/>
        <v>1</v>
      </c>
      <c r="R1508" s="8">
        <v>0</v>
      </c>
      <c r="S1508" s="9">
        <v>355.05</v>
      </c>
      <c r="T1508" s="8">
        <v>0</v>
      </c>
    </row>
    <row r="1509" spans="1:20" x14ac:dyDescent="0.35">
      <c r="A1509" t="s">
        <v>3473</v>
      </c>
      <c r="B1509" t="s">
        <v>3474</v>
      </c>
      <c r="C1509" t="s">
        <v>18</v>
      </c>
      <c r="D1509" t="s">
        <v>7922</v>
      </c>
      <c r="E1509" s="8">
        <v>131</v>
      </c>
      <c r="F1509" s="9">
        <v>1973.8</v>
      </c>
      <c r="G1509" s="8">
        <v>9</v>
      </c>
      <c r="H1509" s="8">
        <v>36</v>
      </c>
      <c r="I1509" s="9">
        <v>1973.8</v>
      </c>
      <c r="J1509" s="10">
        <f t="shared" si="46"/>
        <v>1</v>
      </c>
      <c r="K1509" s="8">
        <v>0</v>
      </c>
      <c r="L1509" s="9">
        <v>210.19</v>
      </c>
      <c r="M1509" s="8">
        <v>3</v>
      </c>
      <c r="N1509" s="8">
        <v>7</v>
      </c>
      <c r="O1509" s="8">
        <v>36</v>
      </c>
      <c r="P1509" s="9">
        <v>1973.8</v>
      </c>
      <c r="Q1509" s="10">
        <f t="shared" si="47"/>
        <v>1</v>
      </c>
      <c r="R1509" s="8">
        <v>0</v>
      </c>
      <c r="S1509" s="9">
        <v>192.11</v>
      </c>
      <c r="T1509" s="8">
        <v>3</v>
      </c>
    </row>
    <row r="1510" spans="1:20" x14ac:dyDescent="0.35">
      <c r="A1510" t="s">
        <v>3475</v>
      </c>
      <c r="B1510" t="s">
        <v>3476</v>
      </c>
      <c r="C1510" t="s">
        <v>18</v>
      </c>
      <c r="D1510" t="s">
        <v>7921</v>
      </c>
      <c r="E1510" s="8">
        <v>16</v>
      </c>
      <c r="F1510" s="9">
        <v>48.84</v>
      </c>
      <c r="G1510" s="8">
        <v>30</v>
      </c>
      <c r="H1510" s="8">
        <v>174</v>
      </c>
      <c r="I1510" s="9">
        <v>48.84</v>
      </c>
      <c r="J1510" s="10">
        <f t="shared" si="46"/>
        <v>1</v>
      </c>
      <c r="K1510" s="8">
        <v>0</v>
      </c>
      <c r="L1510" s="9">
        <v>336.92</v>
      </c>
      <c r="M1510" s="8">
        <v>0</v>
      </c>
      <c r="N1510" s="8">
        <v>32</v>
      </c>
      <c r="O1510" s="8">
        <v>174</v>
      </c>
      <c r="P1510" s="9">
        <v>48.84</v>
      </c>
      <c r="Q1510" s="10">
        <f t="shared" si="47"/>
        <v>1</v>
      </c>
      <c r="R1510" s="8">
        <v>0</v>
      </c>
      <c r="S1510" s="9">
        <v>340.58</v>
      </c>
      <c r="T1510" s="8">
        <v>0</v>
      </c>
    </row>
    <row r="1511" spans="1:20" x14ac:dyDescent="0.35">
      <c r="A1511" t="s">
        <v>3477</v>
      </c>
      <c r="B1511" t="s">
        <v>3478</v>
      </c>
      <c r="C1511" t="s">
        <v>18</v>
      </c>
      <c r="D1511" t="s">
        <v>7921</v>
      </c>
      <c r="E1511" s="8">
        <v>956</v>
      </c>
      <c r="F1511" s="9">
        <v>661.13</v>
      </c>
      <c r="G1511" s="8">
        <v>153</v>
      </c>
      <c r="H1511" s="8">
        <v>767</v>
      </c>
      <c r="I1511" s="9">
        <v>661.13</v>
      </c>
      <c r="J1511" s="10">
        <f t="shared" si="46"/>
        <v>1</v>
      </c>
      <c r="K1511" s="8">
        <v>0</v>
      </c>
      <c r="L1511" s="9">
        <v>278.49</v>
      </c>
      <c r="M1511" s="8">
        <v>1</v>
      </c>
      <c r="N1511" s="8">
        <v>141</v>
      </c>
      <c r="O1511" s="8">
        <v>767</v>
      </c>
      <c r="P1511" s="9">
        <v>661.13</v>
      </c>
      <c r="Q1511" s="10">
        <f t="shared" si="47"/>
        <v>1</v>
      </c>
      <c r="R1511" s="8">
        <v>0</v>
      </c>
      <c r="S1511" s="9">
        <v>273.51</v>
      </c>
      <c r="T1511" s="8">
        <v>1</v>
      </c>
    </row>
    <row r="1512" spans="1:20" x14ac:dyDescent="0.35">
      <c r="A1512" t="s">
        <v>3479</v>
      </c>
      <c r="B1512" t="s">
        <v>3480</v>
      </c>
      <c r="C1512" t="s">
        <v>18</v>
      </c>
      <c r="D1512" t="s">
        <v>7922</v>
      </c>
      <c r="E1512" s="8">
        <v>114</v>
      </c>
      <c r="F1512" s="9">
        <v>203.88</v>
      </c>
      <c r="G1512" s="8">
        <v>106</v>
      </c>
      <c r="H1512" s="8">
        <v>296</v>
      </c>
      <c r="I1512" s="9">
        <v>203.88</v>
      </c>
      <c r="J1512" s="10">
        <f t="shared" si="46"/>
        <v>1</v>
      </c>
      <c r="K1512" s="8">
        <v>0</v>
      </c>
      <c r="L1512" s="9">
        <v>341.77</v>
      </c>
      <c r="M1512" s="8">
        <v>0</v>
      </c>
      <c r="N1512" s="8">
        <v>55</v>
      </c>
      <c r="O1512" s="8">
        <v>296</v>
      </c>
      <c r="P1512" s="9">
        <v>203.88</v>
      </c>
      <c r="Q1512" s="10">
        <f t="shared" si="47"/>
        <v>1</v>
      </c>
      <c r="R1512" s="8">
        <v>0</v>
      </c>
      <c r="S1512" s="9">
        <v>287.05</v>
      </c>
      <c r="T1512" s="8">
        <v>0</v>
      </c>
    </row>
    <row r="1513" spans="1:20" x14ac:dyDescent="0.35">
      <c r="A1513" t="s">
        <v>3481</v>
      </c>
      <c r="B1513" t="s">
        <v>3482</v>
      </c>
      <c r="C1513" t="s">
        <v>18</v>
      </c>
      <c r="D1513" t="s">
        <v>7922</v>
      </c>
      <c r="E1513" s="8">
        <v>78</v>
      </c>
      <c r="F1513" s="9">
        <v>171.91</v>
      </c>
      <c r="G1513" s="8">
        <v>92</v>
      </c>
      <c r="H1513" s="8">
        <v>241</v>
      </c>
      <c r="I1513" s="9">
        <v>171.91</v>
      </c>
      <c r="J1513" s="10">
        <f t="shared" si="46"/>
        <v>1</v>
      </c>
      <c r="K1513" s="8">
        <v>0</v>
      </c>
      <c r="L1513" s="9">
        <v>361.95</v>
      </c>
      <c r="M1513" s="8">
        <v>0</v>
      </c>
      <c r="N1513" s="8">
        <v>44</v>
      </c>
      <c r="O1513" s="8">
        <v>241</v>
      </c>
      <c r="P1513" s="9">
        <v>171.91</v>
      </c>
      <c r="Q1513" s="10">
        <f t="shared" si="47"/>
        <v>1</v>
      </c>
      <c r="R1513" s="8">
        <v>0</v>
      </c>
      <c r="S1513" s="9">
        <v>298.47000000000003</v>
      </c>
      <c r="T1513" s="8">
        <v>0</v>
      </c>
    </row>
    <row r="1514" spans="1:20" x14ac:dyDescent="0.35">
      <c r="A1514" t="s">
        <v>3483</v>
      </c>
      <c r="B1514" t="s">
        <v>3484</v>
      </c>
      <c r="C1514" t="s">
        <v>18</v>
      </c>
      <c r="D1514" t="s">
        <v>7922</v>
      </c>
      <c r="E1514" s="8">
        <v>58</v>
      </c>
      <c r="F1514" s="9">
        <v>8.51</v>
      </c>
      <c r="G1514" s="8">
        <v>1929</v>
      </c>
      <c r="H1514" s="8">
        <v>3604</v>
      </c>
      <c r="I1514" s="9">
        <v>8.51</v>
      </c>
      <c r="J1514" s="10">
        <f t="shared" si="46"/>
        <v>1</v>
      </c>
      <c r="K1514" s="8">
        <v>0</v>
      </c>
      <c r="L1514" s="9">
        <v>465.88</v>
      </c>
      <c r="M1514" s="8">
        <v>0</v>
      </c>
      <c r="N1514" s="8">
        <v>660</v>
      </c>
      <c r="O1514" s="8">
        <v>3604</v>
      </c>
      <c r="P1514" s="9">
        <v>8.51</v>
      </c>
      <c r="Q1514" s="10">
        <f t="shared" si="47"/>
        <v>1</v>
      </c>
      <c r="R1514" s="8">
        <v>0</v>
      </c>
      <c r="S1514" s="9">
        <v>354.17</v>
      </c>
      <c r="T1514" s="8">
        <v>0</v>
      </c>
    </row>
    <row r="1515" spans="1:20" x14ac:dyDescent="0.35">
      <c r="A1515" t="s">
        <v>3485</v>
      </c>
      <c r="B1515" t="s">
        <v>3486</v>
      </c>
      <c r="C1515" t="s">
        <v>18</v>
      </c>
      <c r="D1515" t="s">
        <v>7921</v>
      </c>
      <c r="E1515" s="8">
        <v>492</v>
      </c>
      <c r="F1515" s="9">
        <v>318.26</v>
      </c>
      <c r="G1515" s="8">
        <v>156</v>
      </c>
      <c r="H1515" s="8">
        <v>818</v>
      </c>
      <c r="I1515" s="9">
        <v>318.26</v>
      </c>
      <c r="J1515" s="10">
        <f t="shared" si="46"/>
        <v>1</v>
      </c>
      <c r="K1515" s="8">
        <v>0</v>
      </c>
      <c r="L1515" s="9">
        <v>213.81</v>
      </c>
      <c r="M1515" s="8">
        <v>0</v>
      </c>
      <c r="N1515" s="8">
        <v>150</v>
      </c>
      <c r="O1515" s="8">
        <v>818</v>
      </c>
      <c r="P1515" s="9">
        <v>318.26</v>
      </c>
      <c r="Q1515" s="10">
        <f t="shared" si="47"/>
        <v>1</v>
      </c>
      <c r="R1515" s="8">
        <v>0</v>
      </c>
      <c r="S1515" s="9">
        <v>211.48</v>
      </c>
      <c r="T1515" s="8">
        <v>0</v>
      </c>
    </row>
    <row r="1516" spans="1:20" x14ac:dyDescent="0.35">
      <c r="A1516" t="s">
        <v>3487</v>
      </c>
      <c r="B1516" t="s">
        <v>3488</v>
      </c>
      <c r="C1516" t="s">
        <v>18</v>
      </c>
      <c r="D1516" t="s">
        <v>7921</v>
      </c>
      <c r="E1516" s="8">
        <v>336</v>
      </c>
      <c r="F1516" s="9">
        <v>1050.08</v>
      </c>
      <c r="G1516" s="8">
        <v>26</v>
      </c>
      <c r="H1516" s="8">
        <v>170</v>
      </c>
      <c r="I1516" s="9">
        <v>1050.08</v>
      </c>
      <c r="J1516" s="10">
        <f t="shared" si="46"/>
        <v>1</v>
      </c>
      <c r="K1516" s="8">
        <v>0</v>
      </c>
      <c r="L1516" s="9">
        <v>166.85</v>
      </c>
      <c r="M1516" s="8">
        <v>2</v>
      </c>
      <c r="N1516" s="8">
        <v>31</v>
      </c>
      <c r="O1516" s="8">
        <v>170</v>
      </c>
      <c r="P1516" s="9">
        <v>1050.08</v>
      </c>
      <c r="Q1516" s="10">
        <f t="shared" si="47"/>
        <v>1</v>
      </c>
      <c r="R1516" s="8">
        <v>0</v>
      </c>
      <c r="S1516" s="9">
        <v>171.46</v>
      </c>
      <c r="T1516" s="8">
        <v>2</v>
      </c>
    </row>
    <row r="1517" spans="1:20" x14ac:dyDescent="0.35">
      <c r="A1517" t="s">
        <v>3489</v>
      </c>
      <c r="B1517" t="s">
        <v>3490</v>
      </c>
      <c r="C1517" t="s">
        <v>18</v>
      </c>
      <c r="D1517" t="s">
        <v>7922</v>
      </c>
      <c r="E1517" s="8">
        <v>804</v>
      </c>
      <c r="F1517" s="9">
        <v>1569.67</v>
      </c>
      <c r="G1517" s="8">
        <v>68</v>
      </c>
      <c r="H1517" s="8">
        <v>271</v>
      </c>
      <c r="I1517" s="9">
        <v>1569.67</v>
      </c>
      <c r="J1517" s="10">
        <f t="shared" si="46"/>
        <v>1</v>
      </c>
      <c r="K1517" s="8">
        <v>0</v>
      </c>
      <c r="L1517" s="9">
        <v>180.15</v>
      </c>
      <c r="M1517" s="8">
        <v>3</v>
      </c>
      <c r="N1517" s="8">
        <v>50</v>
      </c>
      <c r="O1517" s="8">
        <v>271</v>
      </c>
      <c r="P1517" s="9">
        <v>1569.67</v>
      </c>
      <c r="Q1517" s="10">
        <f t="shared" si="47"/>
        <v>1</v>
      </c>
      <c r="R1517" s="8">
        <v>0</v>
      </c>
      <c r="S1517" s="9">
        <v>157.88999999999999</v>
      </c>
      <c r="T1517" s="8">
        <v>3</v>
      </c>
    </row>
    <row r="1518" spans="1:20" x14ac:dyDescent="0.35">
      <c r="A1518" t="s">
        <v>3493</v>
      </c>
      <c r="B1518" t="s">
        <v>3494</v>
      </c>
      <c r="C1518" t="s">
        <v>18</v>
      </c>
      <c r="D1518" t="s">
        <v>7922</v>
      </c>
      <c r="E1518" s="8">
        <v>130</v>
      </c>
      <c r="F1518" s="9">
        <v>1219.47</v>
      </c>
      <c r="G1518" s="8">
        <v>16</v>
      </c>
      <c r="H1518" s="8">
        <v>57</v>
      </c>
      <c r="I1518" s="9">
        <v>806.73</v>
      </c>
      <c r="J1518" s="10">
        <f t="shared" si="46"/>
        <v>0.66154148933553103</v>
      </c>
      <c r="K1518" s="8">
        <v>1</v>
      </c>
      <c r="L1518" s="9">
        <v>246.24</v>
      </c>
      <c r="M1518" s="8">
        <v>1</v>
      </c>
      <c r="N1518" s="8">
        <v>11</v>
      </c>
      <c r="O1518" s="8">
        <v>57</v>
      </c>
      <c r="P1518" s="9">
        <v>759.83</v>
      </c>
      <c r="Q1518" s="10">
        <f t="shared" si="47"/>
        <v>0.62308215864268901</v>
      </c>
      <c r="R1518" s="8">
        <v>2</v>
      </c>
      <c r="S1518" s="9">
        <v>245.65</v>
      </c>
      <c r="T1518" s="8">
        <v>1</v>
      </c>
    </row>
    <row r="1519" spans="1:20" x14ac:dyDescent="0.35">
      <c r="A1519" t="s">
        <v>3495</v>
      </c>
      <c r="B1519" t="s">
        <v>3496</v>
      </c>
      <c r="C1519" t="s">
        <v>18</v>
      </c>
      <c r="D1519" t="s">
        <v>7921</v>
      </c>
      <c r="E1519" s="8">
        <v>569</v>
      </c>
      <c r="F1519" s="9">
        <v>474.03</v>
      </c>
      <c r="G1519" s="8">
        <v>90</v>
      </c>
      <c r="H1519" s="8">
        <v>633</v>
      </c>
      <c r="I1519" s="9">
        <v>474.03</v>
      </c>
      <c r="J1519" s="10">
        <f t="shared" si="46"/>
        <v>1</v>
      </c>
      <c r="K1519" s="8">
        <v>0</v>
      </c>
      <c r="L1519" s="9">
        <v>191.04</v>
      </c>
      <c r="M1519" s="8">
        <v>0</v>
      </c>
      <c r="N1519" s="8">
        <v>116</v>
      </c>
      <c r="O1519" s="8">
        <v>633</v>
      </c>
      <c r="P1519" s="9">
        <v>474.03</v>
      </c>
      <c r="Q1519" s="10">
        <f t="shared" si="47"/>
        <v>1</v>
      </c>
      <c r="R1519" s="8">
        <v>0</v>
      </c>
      <c r="S1519" s="9">
        <v>203.54</v>
      </c>
      <c r="T1519" s="8">
        <v>0</v>
      </c>
    </row>
    <row r="1520" spans="1:20" x14ac:dyDescent="0.35">
      <c r="A1520" t="s">
        <v>3497</v>
      </c>
      <c r="B1520" t="s">
        <v>3498</v>
      </c>
      <c r="C1520" t="s">
        <v>18</v>
      </c>
      <c r="D1520" t="s">
        <v>7921</v>
      </c>
      <c r="E1520" s="8">
        <v>274</v>
      </c>
      <c r="F1520" s="9">
        <v>877.85</v>
      </c>
      <c r="G1520" s="8">
        <v>23</v>
      </c>
      <c r="H1520" s="8">
        <v>165</v>
      </c>
      <c r="I1520" s="9">
        <v>877.85</v>
      </c>
      <c r="J1520" s="10">
        <f t="shared" si="46"/>
        <v>1</v>
      </c>
      <c r="K1520" s="8">
        <v>0</v>
      </c>
      <c r="L1520" s="9">
        <v>204.69</v>
      </c>
      <c r="M1520" s="8">
        <v>1</v>
      </c>
      <c r="N1520" s="8">
        <v>30</v>
      </c>
      <c r="O1520" s="8">
        <v>165</v>
      </c>
      <c r="P1520" s="9">
        <v>877.85</v>
      </c>
      <c r="Q1520" s="10">
        <f t="shared" si="47"/>
        <v>1</v>
      </c>
      <c r="R1520" s="8">
        <v>0</v>
      </c>
      <c r="S1520" s="9">
        <v>218.14</v>
      </c>
      <c r="T1520" s="8">
        <v>1</v>
      </c>
    </row>
    <row r="1521" spans="1:20" x14ac:dyDescent="0.35">
      <c r="A1521" t="s">
        <v>3499</v>
      </c>
      <c r="B1521" t="s">
        <v>3500</v>
      </c>
      <c r="C1521" t="s">
        <v>18</v>
      </c>
      <c r="D1521" t="s">
        <v>7922</v>
      </c>
      <c r="E1521" s="8">
        <v>123</v>
      </c>
      <c r="F1521" s="9">
        <v>287.74</v>
      </c>
      <c r="G1521" s="8">
        <v>58</v>
      </c>
      <c r="H1521" s="8">
        <v>226</v>
      </c>
      <c r="I1521" s="9">
        <v>287.74</v>
      </c>
      <c r="J1521" s="10">
        <f t="shared" si="46"/>
        <v>1</v>
      </c>
      <c r="K1521" s="8">
        <v>0</v>
      </c>
      <c r="L1521" s="9">
        <v>342.16</v>
      </c>
      <c r="M1521" s="8">
        <v>0</v>
      </c>
      <c r="N1521" s="8">
        <v>42</v>
      </c>
      <c r="O1521" s="8">
        <v>226</v>
      </c>
      <c r="P1521" s="9">
        <v>287.74</v>
      </c>
      <c r="Q1521" s="10">
        <f t="shared" si="47"/>
        <v>1</v>
      </c>
      <c r="R1521" s="8">
        <v>0</v>
      </c>
      <c r="S1521" s="9">
        <v>318.3</v>
      </c>
      <c r="T1521" s="8">
        <v>0</v>
      </c>
    </row>
    <row r="1522" spans="1:20" x14ac:dyDescent="0.35">
      <c r="A1522" t="s">
        <v>3501</v>
      </c>
      <c r="B1522" t="s">
        <v>3502</v>
      </c>
      <c r="C1522" t="s">
        <v>18</v>
      </c>
      <c r="D1522" t="s">
        <v>7921</v>
      </c>
      <c r="E1522" s="8">
        <v>373</v>
      </c>
      <c r="F1522" s="9">
        <v>442.34</v>
      </c>
      <c r="G1522" s="8">
        <v>87</v>
      </c>
      <c r="H1522" s="8">
        <v>445</v>
      </c>
      <c r="I1522" s="9">
        <v>442.34</v>
      </c>
      <c r="J1522" s="10">
        <f t="shared" si="46"/>
        <v>1</v>
      </c>
      <c r="K1522" s="8">
        <v>0</v>
      </c>
      <c r="L1522" s="9">
        <v>133.09</v>
      </c>
      <c r="M1522" s="8">
        <v>0</v>
      </c>
      <c r="N1522" s="8">
        <v>81</v>
      </c>
      <c r="O1522" s="8">
        <v>445</v>
      </c>
      <c r="P1522" s="9">
        <v>442.34</v>
      </c>
      <c r="Q1522" s="10">
        <f t="shared" si="47"/>
        <v>1</v>
      </c>
      <c r="R1522" s="8">
        <v>0</v>
      </c>
      <c r="S1522" s="9">
        <v>128.82</v>
      </c>
      <c r="T1522" s="8">
        <v>0</v>
      </c>
    </row>
    <row r="1523" spans="1:20" x14ac:dyDescent="0.35">
      <c r="A1523" t="s">
        <v>3505</v>
      </c>
      <c r="B1523" t="s">
        <v>3506</v>
      </c>
      <c r="C1523" t="s">
        <v>18</v>
      </c>
      <c r="D1523" t="s">
        <v>7921</v>
      </c>
      <c r="E1523" s="8">
        <v>172</v>
      </c>
      <c r="F1523" s="9">
        <v>416.44</v>
      </c>
      <c r="G1523" s="8">
        <v>37</v>
      </c>
      <c r="H1523" s="8">
        <v>218</v>
      </c>
      <c r="I1523" s="9">
        <v>416.44</v>
      </c>
      <c r="J1523" s="10">
        <f t="shared" si="46"/>
        <v>1</v>
      </c>
      <c r="K1523" s="8">
        <v>0</v>
      </c>
      <c r="L1523" s="9">
        <v>228.01</v>
      </c>
      <c r="M1523" s="8">
        <v>0</v>
      </c>
      <c r="N1523" s="8">
        <v>40</v>
      </c>
      <c r="O1523" s="8">
        <v>218</v>
      </c>
      <c r="P1523" s="9">
        <v>416.44</v>
      </c>
      <c r="Q1523" s="10">
        <f t="shared" si="47"/>
        <v>1</v>
      </c>
      <c r="R1523" s="8">
        <v>0</v>
      </c>
      <c r="S1523" s="9">
        <v>232.37</v>
      </c>
      <c r="T1523" s="8">
        <v>0</v>
      </c>
    </row>
    <row r="1524" spans="1:20" x14ac:dyDescent="0.35">
      <c r="A1524" t="s">
        <v>3507</v>
      </c>
      <c r="B1524" t="s">
        <v>3508</v>
      </c>
      <c r="C1524" t="s">
        <v>18</v>
      </c>
      <c r="D1524" t="s">
        <v>7921</v>
      </c>
      <c r="E1524" s="8">
        <v>1708</v>
      </c>
      <c r="F1524" s="9">
        <v>717.36</v>
      </c>
      <c r="G1524" s="8">
        <v>182</v>
      </c>
      <c r="H1524" s="8">
        <v>1252</v>
      </c>
      <c r="I1524" s="9">
        <v>717.36</v>
      </c>
      <c r="J1524" s="10">
        <f t="shared" si="46"/>
        <v>1</v>
      </c>
      <c r="K1524" s="8">
        <v>0</v>
      </c>
      <c r="L1524" s="9">
        <v>233.94</v>
      </c>
      <c r="M1524" s="8">
        <v>1</v>
      </c>
      <c r="N1524" s="8">
        <v>228</v>
      </c>
      <c r="O1524" s="8">
        <v>1252</v>
      </c>
      <c r="P1524" s="9">
        <v>717.36</v>
      </c>
      <c r="Q1524" s="10">
        <f t="shared" si="47"/>
        <v>1</v>
      </c>
      <c r="R1524" s="8">
        <v>0</v>
      </c>
      <c r="S1524" s="9">
        <v>245.53</v>
      </c>
      <c r="T1524" s="8">
        <v>1</v>
      </c>
    </row>
    <row r="1525" spans="1:20" x14ac:dyDescent="0.35">
      <c r="A1525" t="s">
        <v>3509</v>
      </c>
      <c r="B1525" t="s">
        <v>3510</v>
      </c>
      <c r="C1525" t="s">
        <v>18</v>
      </c>
      <c r="D1525" t="s">
        <v>7920</v>
      </c>
      <c r="E1525" s="8">
        <v>900</v>
      </c>
      <c r="F1525" s="9">
        <v>378</v>
      </c>
      <c r="G1525" s="8">
        <v>157</v>
      </c>
      <c r="H1525" s="8">
        <v>1252</v>
      </c>
      <c r="I1525" s="9">
        <v>378</v>
      </c>
      <c r="J1525" s="10">
        <f t="shared" si="46"/>
        <v>1</v>
      </c>
      <c r="K1525" s="8">
        <v>0</v>
      </c>
      <c r="L1525" s="9">
        <v>217.27</v>
      </c>
      <c r="M1525" s="8">
        <v>0</v>
      </c>
      <c r="N1525" s="8">
        <v>228</v>
      </c>
      <c r="O1525" s="8">
        <v>1252</v>
      </c>
      <c r="P1525" s="9">
        <v>378</v>
      </c>
      <c r="Q1525" s="10">
        <f t="shared" si="47"/>
        <v>1</v>
      </c>
      <c r="R1525" s="8">
        <v>0</v>
      </c>
      <c r="S1525" s="9">
        <v>235.16</v>
      </c>
      <c r="T1525" s="8">
        <v>0</v>
      </c>
    </row>
    <row r="1526" spans="1:20" x14ac:dyDescent="0.35">
      <c r="A1526" t="s">
        <v>3511</v>
      </c>
      <c r="B1526" t="s">
        <v>3512</v>
      </c>
      <c r="C1526" t="s">
        <v>18</v>
      </c>
      <c r="D1526" t="s">
        <v>7921</v>
      </c>
      <c r="E1526" s="8">
        <v>2</v>
      </c>
      <c r="F1526" s="9">
        <v>8.07</v>
      </c>
      <c r="G1526" s="8">
        <v>18</v>
      </c>
      <c r="H1526" s="8">
        <v>131</v>
      </c>
      <c r="I1526" s="9">
        <v>8.07</v>
      </c>
      <c r="J1526" s="10">
        <f t="shared" si="46"/>
        <v>1</v>
      </c>
      <c r="K1526" s="8">
        <v>0</v>
      </c>
      <c r="L1526" s="9">
        <v>336.57</v>
      </c>
      <c r="M1526" s="8">
        <v>0</v>
      </c>
      <c r="N1526" s="8">
        <v>24</v>
      </c>
      <c r="O1526" s="8">
        <v>131</v>
      </c>
      <c r="P1526" s="9">
        <v>8.07</v>
      </c>
      <c r="Q1526" s="10">
        <f t="shared" si="47"/>
        <v>1</v>
      </c>
      <c r="R1526" s="8">
        <v>0</v>
      </c>
      <c r="S1526" s="9">
        <v>351.09</v>
      </c>
      <c r="T1526" s="8">
        <v>0</v>
      </c>
    </row>
    <row r="1527" spans="1:20" x14ac:dyDescent="0.35">
      <c r="A1527" t="s">
        <v>3513</v>
      </c>
      <c r="B1527" t="s">
        <v>3514</v>
      </c>
      <c r="C1527" t="s">
        <v>18</v>
      </c>
      <c r="D1527" t="s">
        <v>7921</v>
      </c>
      <c r="E1527" s="8">
        <v>97</v>
      </c>
      <c r="F1527" s="9">
        <v>1083.54</v>
      </c>
      <c r="G1527" s="8">
        <v>7</v>
      </c>
      <c r="H1527" s="8">
        <v>47</v>
      </c>
      <c r="I1527" s="9">
        <v>1083.54</v>
      </c>
      <c r="J1527" s="10">
        <f t="shared" si="46"/>
        <v>1</v>
      </c>
      <c r="K1527" s="8">
        <v>0</v>
      </c>
      <c r="L1527" s="9">
        <v>212.24</v>
      </c>
      <c r="M1527" s="8">
        <v>2</v>
      </c>
      <c r="N1527" s="8">
        <v>9</v>
      </c>
      <c r="O1527" s="8">
        <v>47</v>
      </c>
      <c r="P1527" s="9">
        <v>1083.54</v>
      </c>
      <c r="Q1527" s="10">
        <f t="shared" si="47"/>
        <v>1</v>
      </c>
      <c r="R1527" s="8">
        <v>0</v>
      </c>
      <c r="S1527" s="9">
        <v>225.64</v>
      </c>
      <c r="T1527" s="8">
        <v>2</v>
      </c>
    </row>
    <row r="1528" spans="1:20" x14ac:dyDescent="0.35">
      <c r="A1528" t="s">
        <v>3515</v>
      </c>
      <c r="B1528" t="s">
        <v>3516</v>
      </c>
      <c r="C1528" t="s">
        <v>18</v>
      </c>
      <c r="D1528" t="s">
        <v>7922</v>
      </c>
      <c r="E1528" s="8">
        <v>419</v>
      </c>
      <c r="F1528" s="9">
        <v>5485.91</v>
      </c>
      <c r="G1528" s="8">
        <v>14</v>
      </c>
      <c r="H1528" s="8">
        <v>41</v>
      </c>
      <c r="I1528" s="9">
        <v>1767.54</v>
      </c>
      <c r="J1528" s="10">
        <f t="shared" si="46"/>
        <v>0.32219631747513172</v>
      </c>
      <c r="K1528" s="8">
        <v>3</v>
      </c>
      <c r="L1528" s="9">
        <v>260.70999999999998</v>
      </c>
      <c r="M1528" s="8">
        <v>3</v>
      </c>
      <c r="N1528" s="8">
        <v>8</v>
      </c>
      <c r="O1528" s="8">
        <v>41</v>
      </c>
      <c r="P1528" s="9">
        <v>1675.89</v>
      </c>
      <c r="Q1528" s="10">
        <f t="shared" si="47"/>
        <v>0.30548988226201307</v>
      </c>
      <c r="R1528" s="8">
        <v>4</v>
      </c>
      <c r="S1528" s="9">
        <v>241.56</v>
      </c>
      <c r="T1528" s="8">
        <v>3</v>
      </c>
    </row>
    <row r="1529" spans="1:20" x14ac:dyDescent="0.35">
      <c r="A1529" t="s">
        <v>3517</v>
      </c>
      <c r="B1529" t="s">
        <v>3518</v>
      </c>
      <c r="C1529" t="s">
        <v>18</v>
      </c>
      <c r="D1529" t="s">
        <v>7922</v>
      </c>
      <c r="E1529" s="8">
        <v>39</v>
      </c>
      <c r="F1529" s="9">
        <v>9.86</v>
      </c>
      <c r="G1529" s="8">
        <v>1113</v>
      </c>
      <c r="H1529" s="8">
        <v>2074</v>
      </c>
      <c r="I1529" s="9">
        <v>9.86</v>
      </c>
      <c r="J1529" s="10">
        <f t="shared" si="46"/>
        <v>1</v>
      </c>
      <c r="K1529" s="8">
        <v>0</v>
      </c>
      <c r="L1529" s="9">
        <v>460.75</v>
      </c>
      <c r="M1529" s="8">
        <v>0</v>
      </c>
      <c r="N1529" s="8">
        <v>377</v>
      </c>
      <c r="O1529" s="8">
        <v>2074</v>
      </c>
      <c r="P1529" s="9">
        <v>9.86</v>
      </c>
      <c r="Q1529" s="10">
        <f t="shared" si="47"/>
        <v>1</v>
      </c>
      <c r="R1529" s="8">
        <v>0</v>
      </c>
      <c r="S1529" s="9">
        <v>348.93</v>
      </c>
      <c r="T1529" s="8">
        <v>0</v>
      </c>
    </row>
    <row r="1530" spans="1:20" x14ac:dyDescent="0.35">
      <c r="A1530" t="s">
        <v>3521</v>
      </c>
      <c r="B1530" t="s">
        <v>3522</v>
      </c>
      <c r="C1530" t="s">
        <v>18</v>
      </c>
      <c r="D1530" t="s">
        <v>7920</v>
      </c>
      <c r="E1530" s="8">
        <v>1100</v>
      </c>
      <c r="F1530" s="9">
        <v>453.2</v>
      </c>
      <c r="G1530" s="8">
        <v>164</v>
      </c>
      <c r="H1530" s="8">
        <v>1273</v>
      </c>
      <c r="I1530" s="9">
        <v>453.2</v>
      </c>
      <c r="J1530" s="10">
        <f t="shared" si="46"/>
        <v>1</v>
      </c>
      <c r="K1530" s="8">
        <v>0</v>
      </c>
      <c r="L1530" s="9">
        <v>207.57</v>
      </c>
      <c r="M1530" s="8">
        <v>0</v>
      </c>
      <c r="N1530" s="8">
        <v>231</v>
      </c>
      <c r="O1530" s="8">
        <v>1273</v>
      </c>
      <c r="P1530" s="9">
        <v>453.2</v>
      </c>
      <c r="Q1530" s="10">
        <f t="shared" si="47"/>
        <v>1</v>
      </c>
      <c r="R1530" s="8">
        <v>0</v>
      </c>
      <c r="S1530" s="9">
        <v>224.13</v>
      </c>
      <c r="T1530" s="8">
        <v>0</v>
      </c>
    </row>
    <row r="1531" spans="1:20" x14ac:dyDescent="0.35">
      <c r="A1531" t="s">
        <v>3525</v>
      </c>
      <c r="B1531" t="s">
        <v>3526</v>
      </c>
      <c r="C1531" t="s">
        <v>18</v>
      </c>
      <c r="D1531" t="s">
        <v>7920</v>
      </c>
      <c r="E1531" s="8">
        <v>238</v>
      </c>
      <c r="F1531" s="9">
        <v>605.64</v>
      </c>
      <c r="G1531" s="8">
        <v>27</v>
      </c>
      <c r="H1531" s="8">
        <v>206</v>
      </c>
      <c r="I1531" s="9">
        <v>605.64</v>
      </c>
      <c r="J1531" s="10">
        <f t="shared" si="46"/>
        <v>1</v>
      </c>
      <c r="K1531" s="8">
        <v>0</v>
      </c>
      <c r="L1531" s="9">
        <v>200.87</v>
      </c>
      <c r="M1531" s="8">
        <v>1</v>
      </c>
      <c r="N1531" s="8">
        <v>38</v>
      </c>
      <c r="O1531" s="8">
        <v>206</v>
      </c>
      <c r="P1531" s="9">
        <v>605.64</v>
      </c>
      <c r="Q1531" s="10">
        <f t="shared" si="47"/>
        <v>1</v>
      </c>
      <c r="R1531" s="8">
        <v>0</v>
      </c>
      <c r="S1531" s="9">
        <v>216.14</v>
      </c>
      <c r="T1531" s="8">
        <v>1</v>
      </c>
    </row>
    <row r="1532" spans="1:20" x14ac:dyDescent="0.35">
      <c r="A1532" t="s">
        <v>3527</v>
      </c>
      <c r="B1532" t="s">
        <v>3528</v>
      </c>
      <c r="C1532" t="s">
        <v>18</v>
      </c>
      <c r="D1532" t="s">
        <v>7921</v>
      </c>
      <c r="E1532" s="8">
        <v>130</v>
      </c>
      <c r="F1532" s="9">
        <v>117.01</v>
      </c>
      <c r="G1532" s="8">
        <v>76</v>
      </c>
      <c r="H1532" s="8">
        <v>580</v>
      </c>
      <c r="I1532" s="9">
        <v>117.01</v>
      </c>
      <c r="J1532" s="10">
        <f t="shared" si="46"/>
        <v>1</v>
      </c>
      <c r="K1532" s="8">
        <v>0</v>
      </c>
      <c r="L1532" s="9">
        <v>286.23</v>
      </c>
      <c r="M1532" s="8">
        <v>0</v>
      </c>
      <c r="N1532" s="8">
        <v>105</v>
      </c>
      <c r="O1532" s="8">
        <v>580</v>
      </c>
      <c r="P1532" s="9">
        <v>117.01</v>
      </c>
      <c r="Q1532" s="10">
        <f t="shared" si="47"/>
        <v>1</v>
      </c>
      <c r="R1532" s="8">
        <v>0</v>
      </c>
      <c r="S1532" s="9">
        <v>301.89</v>
      </c>
      <c r="T1532" s="8">
        <v>0</v>
      </c>
    </row>
    <row r="1533" spans="1:20" x14ac:dyDescent="0.35">
      <c r="A1533" t="s">
        <v>3529</v>
      </c>
      <c r="B1533" t="s">
        <v>3530</v>
      </c>
      <c r="C1533" t="s">
        <v>18</v>
      </c>
      <c r="D1533" t="s">
        <v>7922</v>
      </c>
      <c r="E1533" s="8">
        <v>3332</v>
      </c>
      <c r="F1533" s="9">
        <v>2724.84</v>
      </c>
      <c r="G1533" s="8">
        <v>250</v>
      </c>
      <c r="H1533" s="8">
        <v>639</v>
      </c>
      <c r="I1533" s="9">
        <v>2553.1</v>
      </c>
      <c r="J1533" s="10">
        <f t="shared" si="46"/>
        <v>0.93697244608857755</v>
      </c>
      <c r="K1533" s="8">
        <v>2</v>
      </c>
      <c r="L1533" s="9">
        <v>209.82</v>
      </c>
      <c r="M1533" s="8">
        <v>4</v>
      </c>
      <c r="N1533" s="8">
        <v>116</v>
      </c>
      <c r="O1533" s="8">
        <v>639</v>
      </c>
      <c r="P1533" s="9">
        <v>2416.5300000000002</v>
      </c>
      <c r="Q1533" s="10">
        <f t="shared" si="47"/>
        <v>0.8868520720482671</v>
      </c>
      <c r="R1533" s="8">
        <v>3</v>
      </c>
      <c r="S1533" s="9">
        <v>161.15</v>
      </c>
      <c r="T1533" s="8">
        <v>4</v>
      </c>
    </row>
    <row r="1534" spans="1:20" x14ac:dyDescent="0.35">
      <c r="A1534" t="s">
        <v>3533</v>
      </c>
      <c r="B1534" t="s">
        <v>3534</v>
      </c>
      <c r="C1534" t="s">
        <v>18</v>
      </c>
      <c r="D1534" t="s">
        <v>7921</v>
      </c>
      <c r="E1534" s="8">
        <v>263</v>
      </c>
      <c r="F1534" s="9">
        <v>484.8</v>
      </c>
      <c r="G1534" s="8">
        <v>52</v>
      </c>
      <c r="H1534" s="8">
        <v>284</v>
      </c>
      <c r="I1534" s="9">
        <v>484.8</v>
      </c>
      <c r="J1534" s="10">
        <f t="shared" si="46"/>
        <v>1</v>
      </c>
      <c r="K1534" s="8">
        <v>0</v>
      </c>
      <c r="L1534" s="9">
        <v>248.57</v>
      </c>
      <c r="M1534" s="8">
        <v>0</v>
      </c>
      <c r="N1534" s="8">
        <v>52</v>
      </c>
      <c r="O1534" s="8">
        <v>284</v>
      </c>
      <c r="P1534" s="9">
        <v>484.8</v>
      </c>
      <c r="Q1534" s="10">
        <f t="shared" si="47"/>
        <v>1</v>
      </c>
      <c r="R1534" s="8">
        <v>0</v>
      </c>
      <c r="S1534" s="9">
        <v>248.57</v>
      </c>
      <c r="T1534" s="8">
        <v>0</v>
      </c>
    </row>
    <row r="1535" spans="1:20" x14ac:dyDescent="0.35">
      <c r="A1535" t="s">
        <v>3537</v>
      </c>
      <c r="B1535" t="s">
        <v>3538</v>
      </c>
      <c r="C1535" t="s">
        <v>18</v>
      </c>
      <c r="D1535" t="s">
        <v>7922</v>
      </c>
      <c r="E1535" s="8">
        <v>142</v>
      </c>
      <c r="F1535" s="9">
        <v>21.99</v>
      </c>
      <c r="G1535" s="8">
        <v>1759</v>
      </c>
      <c r="H1535" s="8">
        <v>3367</v>
      </c>
      <c r="I1535" s="9">
        <v>21.99</v>
      </c>
      <c r="J1535" s="10">
        <f t="shared" si="46"/>
        <v>1</v>
      </c>
      <c r="K1535" s="8">
        <v>0</v>
      </c>
      <c r="L1535" s="9">
        <v>451.6</v>
      </c>
      <c r="M1535" s="8">
        <v>0</v>
      </c>
      <c r="N1535" s="8">
        <v>608</v>
      </c>
      <c r="O1535" s="8">
        <v>3367</v>
      </c>
      <c r="P1535" s="9">
        <v>21.99</v>
      </c>
      <c r="Q1535" s="10">
        <f t="shared" si="47"/>
        <v>1</v>
      </c>
      <c r="R1535" s="8">
        <v>0</v>
      </c>
      <c r="S1535" s="9">
        <v>344.68</v>
      </c>
      <c r="T1535" s="8">
        <v>0</v>
      </c>
    </row>
    <row r="1536" spans="1:20" x14ac:dyDescent="0.35">
      <c r="A1536" t="s">
        <v>3539</v>
      </c>
      <c r="B1536" t="s">
        <v>3540</v>
      </c>
      <c r="C1536" t="s">
        <v>18</v>
      </c>
      <c r="D1536" t="s">
        <v>7922</v>
      </c>
      <c r="E1536" s="8">
        <v>1021</v>
      </c>
      <c r="F1536" s="9">
        <v>961.76</v>
      </c>
      <c r="G1536" s="8">
        <v>130</v>
      </c>
      <c r="H1536" s="8">
        <v>554</v>
      </c>
      <c r="I1536" s="9">
        <v>961.76</v>
      </c>
      <c r="J1536" s="10">
        <f t="shared" si="46"/>
        <v>1</v>
      </c>
      <c r="K1536" s="8">
        <v>0</v>
      </c>
      <c r="L1536" s="9">
        <v>259.70999999999998</v>
      </c>
      <c r="M1536" s="8">
        <v>1</v>
      </c>
      <c r="N1536" s="8">
        <v>100</v>
      </c>
      <c r="O1536" s="8">
        <v>554</v>
      </c>
      <c r="P1536" s="9">
        <v>961.76</v>
      </c>
      <c r="Q1536" s="10">
        <f t="shared" si="47"/>
        <v>1</v>
      </c>
      <c r="R1536" s="8">
        <v>0</v>
      </c>
      <c r="S1536" s="9">
        <v>242.76</v>
      </c>
      <c r="T1536" s="8">
        <v>1</v>
      </c>
    </row>
    <row r="1537" spans="1:20" x14ac:dyDescent="0.35">
      <c r="A1537" t="s">
        <v>3541</v>
      </c>
      <c r="B1537" t="s">
        <v>3542</v>
      </c>
      <c r="C1537" t="s">
        <v>18</v>
      </c>
      <c r="D1537" t="s">
        <v>7921</v>
      </c>
      <c r="E1537" s="8">
        <v>1000</v>
      </c>
      <c r="F1537" s="9">
        <v>1364.38</v>
      </c>
      <c r="G1537" s="8">
        <v>62</v>
      </c>
      <c r="H1537" s="8">
        <v>382</v>
      </c>
      <c r="I1537" s="9">
        <v>1117.43</v>
      </c>
      <c r="J1537" s="10">
        <f t="shared" si="46"/>
        <v>0.8190020375555197</v>
      </c>
      <c r="K1537" s="8">
        <v>3</v>
      </c>
      <c r="L1537" s="9">
        <v>175.31</v>
      </c>
      <c r="M1537" s="8">
        <v>2</v>
      </c>
      <c r="N1537" s="8">
        <v>69</v>
      </c>
      <c r="O1537" s="8">
        <v>382</v>
      </c>
      <c r="P1537" s="9">
        <v>1211.57</v>
      </c>
      <c r="Q1537" s="10">
        <f t="shared" si="47"/>
        <v>0.88800041044283839</v>
      </c>
      <c r="R1537" s="8">
        <v>2</v>
      </c>
      <c r="S1537" s="9">
        <v>184.34</v>
      </c>
      <c r="T1537" s="8">
        <v>2</v>
      </c>
    </row>
    <row r="1538" spans="1:20" x14ac:dyDescent="0.35">
      <c r="A1538" t="s">
        <v>3543</v>
      </c>
      <c r="B1538" t="s">
        <v>3544</v>
      </c>
      <c r="C1538" t="s">
        <v>18</v>
      </c>
      <c r="D1538" t="s">
        <v>7921</v>
      </c>
      <c r="E1538" s="8">
        <v>201</v>
      </c>
      <c r="F1538" s="9">
        <v>181.34</v>
      </c>
      <c r="G1538" s="8">
        <v>77</v>
      </c>
      <c r="H1538" s="8">
        <v>577</v>
      </c>
      <c r="I1538" s="9">
        <v>181.34</v>
      </c>
      <c r="J1538" s="10">
        <f t="shared" si="46"/>
        <v>1</v>
      </c>
      <c r="K1538" s="8">
        <v>0</v>
      </c>
      <c r="L1538" s="9">
        <v>262.5</v>
      </c>
      <c r="M1538" s="8">
        <v>0</v>
      </c>
      <c r="N1538" s="8">
        <v>104</v>
      </c>
      <c r="O1538" s="8">
        <v>577</v>
      </c>
      <c r="P1538" s="9">
        <v>181.34</v>
      </c>
      <c r="Q1538" s="10">
        <f t="shared" si="47"/>
        <v>1</v>
      </c>
      <c r="R1538" s="8">
        <v>0</v>
      </c>
      <c r="S1538" s="9">
        <v>277.11</v>
      </c>
      <c r="T1538" s="8">
        <v>0</v>
      </c>
    </row>
    <row r="1539" spans="1:20" x14ac:dyDescent="0.35">
      <c r="A1539" t="s">
        <v>3545</v>
      </c>
      <c r="B1539" t="s">
        <v>3546</v>
      </c>
      <c r="C1539" t="s">
        <v>18</v>
      </c>
      <c r="D1539" t="s">
        <v>7922</v>
      </c>
      <c r="E1539" s="8">
        <v>138</v>
      </c>
      <c r="F1539" s="9">
        <v>377.43</v>
      </c>
      <c r="G1539" s="8">
        <v>39</v>
      </c>
      <c r="H1539" s="8">
        <v>191</v>
      </c>
      <c r="I1539" s="9">
        <v>377.43</v>
      </c>
      <c r="J1539" s="10">
        <f t="shared" si="46"/>
        <v>1</v>
      </c>
      <c r="K1539" s="8">
        <v>0</v>
      </c>
      <c r="L1539" s="9">
        <v>200.23</v>
      </c>
      <c r="M1539" s="8">
        <v>0</v>
      </c>
      <c r="N1539" s="8">
        <v>35</v>
      </c>
      <c r="O1539" s="8">
        <v>191</v>
      </c>
      <c r="P1539" s="9">
        <v>377.43</v>
      </c>
      <c r="Q1539" s="10">
        <f t="shared" si="47"/>
        <v>1</v>
      </c>
      <c r="R1539" s="8">
        <v>0</v>
      </c>
      <c r="S1539" s="9">
        <v>193.67</v>
      </c>
      <c r="T1539" s="8">
        <v>0</v>
      </c>
    </row>
    <row r="1540" spans="1:20" x14ac:dyDescent="0.35">
      <c r="A1540" t="s">
        <v>3547</v>
      </c>
      <c r="B1540" t="s">
        <v>3548</v>
      </c>
      <c r="C1540" t="s">
        <v>18</v>
      </c>
      <c r="D1540" t="s">
        <v>7922</v>
      </c>
      <c r="E1540" s="8">
        <v>77</v>
      </c>
      <c r="F1540" s="9">
        <v>104.4</v>
      </c>
      <c r="G1540" s="8">
        <v>126</v>
      </c>
      <c r="H1540" s="8">
        <v>384</v>
      </c>
      <c r="I1540" s="9">
        <v>104.4</v>
      </c>
      <c r="J1540" s="10">
        <f t="shared" si="46"/>
        <v>1</v>
      </c>
      <c r="K1540" s="8">
        <v>0</v>
      </c>
      <c r="L1540" s="9">
        <v>381.92</v>
      </c>
      <c r="M1540" s="8">
        <v>0</v>
      </c>
      <c r="N1540" s="8">
        <v>70</v>
      </c>
      <c r="O1540" s="8">
        <v>384</v>
      </c>
      <c r="P1540" s="9">
        <v>104.4</v>
      </c>
      <c r="Q1540" s="10">
        <f t="shared" si="47"/>
        <v>1</v>
      </c>
      <c r="R1540" s="8">
        <v>0</v>
      </c>
      <c r="S1540" s="9">
        <v>336.36</v>
      </c>
      <c r="T1540" s="8">
        <v>0</v>
      </c>
    </row>
    <row r="1541" spans="1:20" x14ac:dyDescent="0.35">
      <c r="A1541" t="s">
        <v>3549</v>
      </c>
      <c r="B1541" t="s">
        <v>3550</v>
      </c>
      <c r="C1541" t="s">
        <v>18</v>
      </c>
      <c r="D1541" t="s">
        <v>7921</v>
      </c>
      <c r="E1541" s="8">
        <v>955</v>
      </c>
      <c r="F1541" s="9">
        <v>1254.21</v>
      </c>
      <c r="G1541" s="8">
        <v>75</v>
      </c>
      <c r="H1541" s="8">
        <v>396</v>
      </c>
      <c r="I1541" s="9">
        <v>1250.27</v>
      </c>
      <c r="J1541" s="10">
        <f t="shared" ref="J1541:J1604" si="48">IF(F1541&gt;0,I1541/F1541,1)</f>
        <v>0.99685858030154439</v>
      </c>
      <c r="K1541" s="8">
        <v>1</v>
      </c>
      <c r="L1541" s="9">
        <v>200.84</v>
      </c>
      <c r="M1541" s="8">
        <v>2</v>
      </c>
      <c r="N1541" s="8">
        <v>72</v>
      </c>
      <c r="O1541" s="8">
        <v>396</v>
      </c>
      <c r="P1541" s="9">
        <v>1245.01</v>
      </c>
      <c r="Q1541" s="10">
        <f t="shared" ref="Q1541:Q1604" si="49">IF(F1541&gt;0,P1541/F1541,1)</f>
        <v>0.99266470527264172</v>
      </c>
      <c r="R1541" s="8">
        <v>2</v>
      </c>
      <c r="S1541" s="9">
        <v>198.05</v>
      </c>
      <c r="T1541" s="8">
        <v>2</v>
      </c>
    </row>
    <row r="1542" spans="1:20" x14ac:dyDescent="0.35">
      <c r="A1542" t="s">
        <v>3553</v>
      </c>
      <c r="B1542" t="s">
        <v>3554</v>
      </c>
      <c r="C1542" t="s">
        <v>18</v>
      </c>
      <c r="D1542" t="s">
        <v>7922</v>
      </c>
      <c r="E1542" s="8">
        <v>1175</v>
      </c>
      <c r="F1542" s="9">
        <v>924.53</v>
      </c>
      <c r="G1542" s="8">
        <v>161</v>
      </c>
      <c r="H1542" s="8">
        <v>661</v>
      </c>
      <c r="I1542" s="9">
        <v>924.53</v>
      </c>
      <c r="J1542" s="10">
        <f t="shared" si="48"/>
        <v>1</v>
      </c>
      <c r="K1542" s="8">
        <v>0</v>
      </c>
      <c r="L1542" s="9">
        <v>222.79</v>
      </c>
      <c r="M1542" s="8">
        <v>1</v>
      </c>
      <c r="N1542" s="8">
        <v>119</v>
      </c>
      <c r="O1542" s="8">
        <v>661</v>
      </c>
      <c r="P1542" s="9">
        <v>924.53</v>
      </c>
      <c r="Q1542" s="10">
        <f t="shared" si="49"/>
        <v>1</v>
      </c>
      <c r="R1542" s="8">
        <v>0</v>
      </c>
      <c r="S1542" s="9">
        <v>202.96</v>
      </c>
      <c r="T1542" s="8">
        <v>1</v>
      </c>
    </row>
    <row r="1543" spans="1:20" x14ac:dyDescent="0.35">
      <c r="A1543" t="s">
        <v>3555</v>
      </c>
      <c r="B1543" t="s">
        <v>3556</v>
      </c>
      <c r="C1543" t="s">
        <v>18</v>
      </c>
      <c r="D1543" t="s">
        <v>7921</v>
      </c>
      <c r="E1543" s="8">
        <v>1416</v>
      </c>
      <c r="F1543" s="9">
        <v>1998.91</v>
      </c>
      <c r="G1543" s="8">
        <v>50</v>
      </c>
      <c r="H1543" s="8">
        <v>368</v>
      </c>
      <c r="I1543" s="9">
        <v>1850.69</v>
      </c>
      <c r="J1543" s="10">
        <f t="shared" si="48"/>
        <v>0.9258495880254739</v>
      </c>
      <c r="K1543" s="8">
        <v>3</v>
      </c>
      <c r="L1543" s="9">
        <v>221.77</v>
      </c>
      <c r="M1543" s="8">
        <v>3</v>
      </c>
      <c r="N1543" s="8">
        <v>66</v>
      </c>
      <c r="O1543" s="8">
        <v>368</v>
      </c>
      <c r="P1543" s="9">
        <v>1873.27</v>
      </c>
      <c r="Q1543" s="10">
        <f t="shared" si="49"/>
        <v>0.93714574443071474</v>
      </c>
      <c r="R1543" s="8">
        <v>2</v>
      </c>
      <c r="S1543" s="9">
        <v>232.06</v>
      </c>
      <c r="T1543" s="8">
        <v>3</v>
      </c>
    </row>
    <row r="1544" spans="1:20" x14ac:dyDescent="0.35">
      <c r="A1544" t="s">
        <v>3557</v>
      </c>
      <c r="B1544" t="s">
        <v>3558</v>
      </c>
      <c r="C1544" t="s">
        <v>18</v>
      </c>
      <c r="D1544" t="s">
        <v>7922</v>
      </c>
      <c r="E1544" s="8">
        <v>30</v>
      </c>
      <c r="F1544" s="9">
        <v>244.49</v>
      </c>
      <c r="G1544" s="8">
        <v>13</v>
      </c>
      <c r="H1544" s="8">
        <v>64</v>
      </c>
      <c r="I1544" s="9">
        <v>244.49</v>
      </c>
      <c r="J1544" s="10">
        <f t="shared" si="48"/>
        <v>1</v>
      </c>
      <c r="K1544" s="8">
        <v>0</v>
      </c>
      <c r="L1544" s="9">
        <v>292.67</v>
      </c>
      <c r="M1544" s="8">
        <v>0</v>
      </c>
      <c r="N1544" s="8">
        <v>12</v>
      </c>
      <c r="O1544" s="8">
        <v>64</v>
      </c>
      <c r="P1544" s="9">
        <v>244.49</v>
      </c>
      <c r="Q1544" s="10">
        <f t="shared" si="49"/>
        <v>1</v>
      </c>
      <c r="R1544" s="8">
        <v>0</v>
      </c>
      <c r="S1544" s="9">
        <v>287.77999999999997</v>
      </c>
      <c r="T1544" s="8">
        <v>0</v>
      </c>
    </row>
    <row r="1545" spans="1:20" x14ac:dyDescent="0.35">
      <c r="A1545" t="s">
        <v>3559</v>
      </c>
      <c r="B1545" t="s">
        <v>3560</v>
      </c>
      <c r="C1545" t="s">
        <v>18</v>
      </c>
      <c r="D1545" t="s">
        <v>7922</v>
      </c>
      <c r="E1545" s="8">
        <v>1</v>
      </c>
      <c r="F1545" s="9">
        <v>1.1299999999999999</v>
      </c>
      <c r="G1545" s="8">
        <v>127</v>
      </c>
      <c r="H1545" s="8">
        <v>461</v>
      </c>
      <c r="I1545" s="9">
        <v>1.1299999999999999</v>
      </c>
      <c r="J1545" s="10">
        <f t="shared" si="48"/>
        <v>1</v>
      </c>
      <c r="K1545" s="8">
        <v>0</v>
      </c>
      <c r="L1545" s="9">
        <v>378.44</v>
      </c>
      <c r="M1545" s="8">
        <v>0</v>
      </c>
      <c r="N1545" s="8">
        <v>83</v>
      </c>
      <c r="O1545" s="8">
        <v>461</v>
      </c>
      <c r="P1545" s="9">
        <v>1.1299999999999999</v>
      </c>
      <c r="Q1545" s="10">
        <f t="shared" si="49"/>
        <v>1</v>
      </c>
      <c r="R1545" s="8">
        <v>0</v>
      </c>
      <c r="S1545" s="9">
        <v>348.03</v>
      </c>
      <c r="T1545" s="8">
        <v>0</v>
      </c>
    </row>
    <row r="1546" spans="1:20" x14ac:dyDescent="0.35">
      <c r="A1546" t="s">
        <v>3561</v>
      </c>
      <c r="B1546" t="s">
        <v>3562</v>
      </c>
      <c r="C1546" t="s">
        <v>18</v>
      </c>
      <c r="D1546" t="s">
        <v>7921</v>
      </c>
      <c r="E1546" s="8">
        <v>161</v>
      </c>
      <c r="F1546" s="9">
        <v>391.48</v>
      </c>
      <c r="G1546" s="8">
        <v>41</v>
      </c>
      <c r="H1546" s="8">
        <v>214</v>
      </c>
      <c r="I1546" s="9">
        <v>391.48</v>
      </c>
      <c r="J1546" s="10">
        <f t="shared" si="48"/>
        <v>1</v>
      </c>
      <c r="K1546" s="8">
        <v>0</v>
      </c>
      <c r="L1546" s="9">
        <v>264.7</v>
      </c>
      <c r="M1546" s="8">
        <v>0</v>
      </c>
      <c r="N1546" s="8">
        <v>39</v>
      </c>
      <c r="O1546" s="8">
        <v>214</v>
      </c>
      <c r="P1546" s="9">
        <v>391.48</v>
      </c>
      <c r="Q1546" s="10">
        <f t="shared" si="49"/>
        <v>1</v>
      </c>
      <c r="R1546" s="8">
        <v>0</v>
      </c>
      <c r="S1546" s="9">
        <v>261.79000000000002</v>
      </c>
      <c r="T1546" s="8">
        <v>0</v>
      </c>
    </row>
    <row r="1547" spans="1:20" x14ac:dyDescent="0.35">
      <c r="A1547" t="s">
        <v>3563</v>
      </c>
      <c r="B1547" t="s">
        <v>3564</v>
      </c>
      <c r="C1547" t="s">
        <v>18</v>
      </c>
      <c r="D1547" t="s">
        <v>7921</v>
      </c>
      <c r="E1547" s="8">
        <v>929</v>
      </c>
      <c r="F1547" s="9">
        <v>1577.18</v>
      </c>
      <c r="G1547" s="8">
        <v>45</v>
      </c>
      <c r="H1547" s="8">
        <v>306</v>
      </c>
      <c r="I1547" s="9">
        <v>1458.34</v>
      </c>
      <c r="J1547" s="10">
        <f t="shared" si="48"/>
        <v>0.92465032526407887</v>
      </c>
      <c r="K1547" s="8">
        <v>1</v>
      </c>
      <c r="L1547" s="9">
        <v>165.32</v>
      </c>
      <c r="M1547" s="8">
        <v>2</v>
      </c>
      <c r="N1547" s="8">
        <v>55</v>
      </c>
      <c r="O1547" s="8">
        <v>306</v>
      </c>
      <c r="P1547" s="9">
        <v>1477.02</v>
      </c>
      <c r="Q1547" s="10">
        <f t="shared" si="49"/>
        <v>0.93649424922963764</v>
      </c>
      <c r="R1547" s="8">
        <v>1</v>
      </c>
      <c r="S1547" s="9">
        <v>171.38</v>
      </c>
      <c r="T1547" s="8">
        <v>2</v>
      </c>
    </row>
    <row r="1548" spans="1:20" x14ac:dyDescent="0.35">
      <c r="A1548" t="s">
        <v>3565</v>
      </c>
      <c r="B1548" t="s">
        <v>3566</v>
      </c>
      <c r="C1548" t="s">
        <v>18</v>
      </c>
      <c r="D1548" t="s">
        <v>7921</v>
      </c>
      <c r="E1548" s="8">
        <v>35</v>
      </c>
      <c r="F1548" s="9">
        <v>122.31</v>
      </c>
      <c r="G1548" s="8">
        <v>27</v>
      </c>
      <c r="H1548" s="8">
        <v>149</v>
      </c>
      <c r="I1548" s="9">
        <v>122.31</v>
      </c>
      <c r="J1548" s="10">
        <f t="shared" si="48"/>
        <v>1</v>
      </c>
      <c r="K1548" s="8">
        <v>0</v>
      </c>
      <c r="L1548" s="9">
        <v>302.06</v>
      </c>
      <c r="M1548" s="8">
        <v>0</v>
      </c>
      <c r="N1548" s="8">
        <v>27</v>
      </c>
      <c r="O1548" s="8">
        <v>149</v>
      </c>
      <c r="P1548" s="9">
        <v>122.31</v>
      </c>
      <c r="Q1548" s="10">
        <f t="shared" si="49"/>
        <v>1</v>
      </c>
      <c r="R1548" s="8">
        <v>0</v>
      </c>
      <c r="S1548" s="9">
        <v>302.06</v>
      </c>
      <c r="T1548" s="8">
        <v>0</v>
      </c>
    </row>
    <row r="1549" spans="1:20" x14ac:dyDescent="0.35">
      <c r="A1549" t="s">
        <v>3567</v>
      </c>
      <c r="B1549" t="s">
        <v>3568</v>
      </c>
      <c r="C1549" t="s">
        <v>18</v>
      </c>
      <c r="D1549" t="s">
        <v>7922</v>
      </c>
      <c r="E1549" s="8">
        <v>1</v>
      </c>
      <c r="F1549" s="9">
        <v>0.5</v>
      </c>
      <c r="G1549" s="8">
        <v>546</v>
      </c>
      <c r="H1549" s="8">
        <v>1042</v>
      </c>
      <c r="I1549" s="9">
        <v>0.5</v>
      </c>
      <c r="J1549" s="10">
        <f t="shared" si="48"/>
        <v>1</v>
      </c>
      <c r="K1549" s="8">
        <v>0</v>
      </c>
      <c r="L1549" s="9">
        <v>454.48</v>
      </c>
      <c r="M1549" s="8">
        <v>0</v>
      </c>
      <c r="N1549" s="8">
        <v>187</v>
      </c>
      <c r="O1549" s="8">
        <v>1042</v>
      </c>
      <c r="P1549" s="9">
        <v>0.5</v>
      </c>
      <c r="Q1549" s="10">
        <f t="shared" si="49"/>
        <v>1</v>
      </c>
      <c r="R1549" s="8">
        <v>0</v>
      </c>
      <c r="S1549" s="9">
        <v>347.5</v>
      </c>
      <c r="T1549" s="8">
        <v>0</v>
      </c>
    </row>
    <row r="1550" spans="1:20" x14ac:dyDescent="0.35">
      <c r="A1550" t="s">
        <v>3571</v>
      </c>
      <c r="B1550" t="s">
        <v>3572</v>
      </c>
      <c r="C1550" t="s">
        <v>18</v>
      </c>
      <c r="D1550" t="s">
        <v>7922</v>
      </c>
      <c r="E1550" s="8">
        <v>272</v>
      </c>
      <c r="F1550" s="9">
        <v>45.27</v>
      </c>
      <c r="G1550" s="8">
        <v>1584</v>
      </c>
      <c r="H1550" s="8">
        <v>3106</v>
      </c>
      <c r="I1550" s="9">
        <v>45.27</v>
      </c>
      <c r="J1550" s="10">
        <f t="shared" si="48"/>
        <v>1</v>
      </c>
      <c r="K1550" s="8">
        <v>0</v>
      </c>
      <c r="L1550" s="9">
        <v>439.69</v>
      </c>
      <c r="M1550" s="8">
        <v>0</v>
      </c>
      <c r="N1550" s="8">
        <v>556</v>
      </c>
      <c r="O1550" s="8">
        <v>3106</v>
      </c>
      <c r="P1550" s="9">
        <v>45.27</v>
      </c>
      <c r="Q1550" s="10">
        <f t="shared" si="49"/>
        <v>1</v>
      </c>
      <c r="R1550" s="8">
        <v>0</v>
      </c>
      <c r="S1550" s="9">
        <v>337.04</v>
      </c>
      <c r="T1550" s="8">
        <v>0</v>
      </c>
    </row>
    <row r="1551" spans="1:20" x14ac:dyDescent="0.35">
      <c r="A1551" t="s">
        <v>3573</v>
      </c>
      <c r="B1551" t="s">
        <v>3574</v>
      </c>
      <c r="C1551" t="s">
        <v>18</v>
      </c>
      <c r="D1551" t="s">
        <v>7921</v>
      </c>
      <c r="E1551" s="8">
        <v>487</v>
      </c>
      <c r="F1551" s="9">
        <v>416.95</v>
      </c>
      <c r="G1551" s="8">
        <v>89</v>
      </c>
      <c r="H1551" s="8">
        <v>604</v>
      </c>
      <c r="I1551" s="9">
        <v>416.95</v>
      </c>
      <c r="J1551" s="10">
        <f t="shared" si="48"/>
        <v>1</v>
      </c>
      <c r="K1551" s="8">
        <v>0</v>
      </c>
      <c r="L1551" s="9">
        <v>202.85</v>
      </c>
      <c r="M1551" s="8">
        <v>0</v>
      </c>
      <c r="N1551" s="8">
        <v>108</v>
      </c>
      <c r="O1551" s="8">
        <v>604</v>
      </c>
      <c r="P1551" s="9">
        <v>416.95</v>
      </c>
      <c r="Q1551" s="10">
        <f t="shared" si="49"/>
        <v>1</v>
      </c>
      <c r="R1551" s="8">
        <v>0</v>
      </c>
      <c r="S1551" s="9">
        <v>212.62</v>
      </c>
      <c r="T1551" s="8">
        <v>0</v>
      </c>
    </row>
    <row r="1552" spans="1:20" x14ac:dyDescent="0.35">
      <c r="A1552" t="s">
        <v>3575</v>
      </c>
      <c r="B1552" t="s">
        <v>3576</v>
      </c>
      <c r="C1552" t="s">
        <v>18</v>
      </c>
      <c r="D1552" t="s">
        <v>7921</v>
      </c>
      <c r="E1552" s="8">
        <v>394</v>
      </c>
      <c r="F1552" s="9">
        <v>540.9</v>
      </c>
      <c r="G1552" s="8">
        <v>66</v>
      </c>
      <c r="H1552" s="8">
        <v>377</v>
      </c>
      <c r="I1552" s="9">
        <v>540.9</v>
      </c>
      <c r="J1552" s="10">
        <f t="shared" si="48"/>
        <v>1</v>
      </c>
      <c r="K1552" s="8">
        <v>0</v>
      </c>
      <c r="L1552" s="9">
        <v>216.65</v>
      </c>
      <c r="M1552" s="8">
        <v>1</v>
      </c>
      <c r="N1552" s="8">
        <v>68</v>
      </c>
      <c r="O1552" s="8">
        <v>377</v>
      </c>
      <c r="P1552" s="9">
        <v>540.9</v>
      </c>
      <c r="Q1552" s="10">
        <f t="shared" si="49"/>
        <v>1</v>
      </c>
      <c r="R1552" s="8">
        <v>0</v>
      </c>
      <c r="S1552" s="9">
        <v>217.48</v>
      </c>
      <c r="T1552" s="8">
        <v>1</v>
      </c>
    </row>
    <row r="1553" spans="1:20" x14ac:dyDescent="0.35">
      <c r="A1553" t="s">
        <v>3579</v>
      </c>
      <c r="B1553" t="s">
        <v>3580</v>
      </c>
      <c r="C1553" t="s">
        <v>18</v>
      </c>
      <c r="D1553" t="s">
        <v>7921</v>
      </c>
      <c r="E1553" s="8">
        <v>39</v>
      </c>
      <c r="F1553" s="9">
        <v>81.86</v>
      </c>
      <c r="G1553" s="8">
        <v>37</v>
      </c>
      <c r="H1553" s="8">
        <v>246</v>
      </c>
      <c r="I1553" s="9">
        <v>81.86</v>
      </c>
      <c r="J1553" s="10">
        <f t="shared" si="48"/>
        <v>1</v>
      </c>
      <c r="K1553" s="8">
        <v>0</v>
      </c>
      <c r="L1553" s="9">
        <v>301.73</v>
      </c>
      <c r="M1553" s="8">
        <v>0</v>
      </c>
      <c r="N1553" s="8">
        <v>44</v>
      </c>
      <c r="O1553" s="8">
        <v>246</v>
      </c>
      <c r="P1553" s="9">
        <v>81.86</v>
      </c>
      <c r="Q1553" s="10">
        <f t="shared" si="49"/>
        <v>1</v>
      </c>
      <c r="R1553" s="8">
        <v>0</v>
      </c>
      <c r="S1553" s="9">
        <v>311.81</v>
      </c>
      <c r="T1553" s="8">
        <v>0</v>
      </c>
    </row>
    <row r="1554" spans="1:20" x14ac:dyDescent="0.35">
      <c r="A1554" t="s">
        <v>3581</v>
      </c>
      <c r="B1554" t="s">
        <v>3582</v>
      </c>
      <c r="C1554" t="s">
        <v>18</v>
      </c>
      <c r="D1554" t="s">
        <v>7921</v>
      </c>
      <c r="E1554" s="8">
        <v>17</v>
      </c>
      <c r="F1554" s="9">
        <v>97.09</v>
      </c>
      <c r="G1554" s="8">
        <v>15</v>
      </c>
      <c r="H1554" s="8">
        <v>91</v>
      </c>
      <c r="I1554" s="9">
        <v>97.09</v>
      </c>
      <c r="J1554" s="10">
        <f t="shared" si="48"/>
        <v>1</v>
      </c>
      <c r="K1554" s="8">
        <v>0</v>
      </c>
      <c r="L1554" s="9">
        <v>303.83</v>
      </c>
      <c r="M1554" s="8">
        <v>0</v>
      </c>
      <c r="N1554" s="8">
        <v>17</v>
      </c>
      <c r="O1554" s="8">
        <v>91</v>
      </c>
      <c r="P1554" s="9">
        <v>97.09</v>
      </c>
      <c r="Q1554" s="10">
        <f t="shared" si="49"/>
        <v>1</v>
      </c>
      <c r="R1554" s="8">
        <v>0</v>
      </c>
      <c r="S1554" s="9">
        <v>307.26</v>
      </c>
      <c r="T1554" s="8">
        <v>0</v>
      </c>
    </row>
    <row r="1555" spans="1:20" x14ac:dyDescent="0.35">
      <c r="A1555" t="s">
        <v>3583</v>
      </c>
      <c r="B1555" t="s">
        <v>3584</v>
      </c>
      <c r="C1555" t="s">
        <v>18</v>
      </c>
      <c r="D1555" t="s">
        <v>7922</v>
      </c>
      <c r="E1555" s="8">
        <v>12</v>
      </c>
      <c r="F1555" s="9">
        <v>51</v>
      </c>
      <c r="G1555" s="8">
        <v>28</v>
      </c>
      <c r="H1555" s="8">
        <v>122</v>
      </c>
      <c r="I1555" s="9">
        <v>51</v>
      </c>
      <c r="J1555" s="10">
        <f t="shared" si="48"/>
        <v>1</v>
      </c>
      <c r="K1555" s="8">
        <v>0</v>
      </c>
      <c r="L1555" s="9">
        <v>352.7</v>
      </c>
      <c r="M1555" s="8">
        <v>0</v>
      </c>
      <c r="N1555" s="8">
        <v>22</v>
      </c>
      <c r="O1555" s="8">
        <v>122</v>
      </c>
      <c r="P1555" s="9">
        <v>51</v>
      </c>
      <c r="Q1555" s="10">
        <f t="shared" si="49"/>
        <v>1</v>
      </c>
      <c r="R1555" s="8">
        <v>0</v>
      </c>
      <c r="S1555" s="9">
        <v>337.4</v>
      </c>
      <c r="T1555" s="8">
        <v>0</v>
      </c>
    </row>
    <row r="1556" spans="1:20" x14ac:dyDescent="0.35">
      <c r="A1556" t="s">
        <v>3585</v>
      </c>
      <c r="B1556" t="s">
        <v>3586</v>
      </c>
      <c r="C1556" t="s">
        <v>18</v>
      </c>
      <c r="D1556" t="s">
        <v>7922</v>
      </c>
      <c r="E1556" s="8">
        <v>13</v>
      </c>
      <c r="F1556" s="9">
        <v>23.97</v>
      </c>
      <c r="G1556" s="8">
        <v>61</v>
      </c>
      <c r="H1556" s="8">
        <v>280</v>
      </c>
      <c r="I1556" s="9">
        <v>23.97</v>
      </c>
      <c r="J1556" s="10">
        <f t="shared" si="48"/>
        <v>1</v>
      </c>
      <c r="K1556" s="8">
        <v>0</v>
      </c>
      <c r="L1556" s="9">
        <v>347.8</v>
      </c>
      <c r="M1556" s="8">
        <v>0</v>
      </c>
      <c r="N1556" s="8">
        <v>50</v>
      </c>
      <c r="O1556" s="8">
        <v>280</v>
      </c>
      <c r="P1556" s="9">
        <v>23.97</v>
      </c>
      <c r="Q1556" s="10">
        <f t="shared" si="49"/>
        <v>1</v>
      </c>
      <c r="R1556" s="8">
        <v>0</v>
      </c>
      <c r="S1556" s="9">
        <v>336.74</v>
      </c>
      <c r="T1556" s="8">
        <v>0</v>
      </c>
    </row>
    <row r="1557" spans="1:20" x14ac:dyDescent="0.35">
      <c r="A1557" t="s">
        <v>3587</v>
      </c>
      <c r="B1557" t="s">
        <v>3588</v>
      </c>
      <c r="C1557" t="s">
        <v>18</v>
      </c>
      <c r="D1557" t="s">
        <v>7922</v>
      </c>
      <c r="E1557" s="8">
        <v>34</v>
      </c>
      <c r="F1557" s="9">
        <v>108.51</v>
      </c>
      <c r="G1557" s="8">
        <v>61</v>
      </c>
      <c r="H1557" s="8">
        <v>162</v>
      </c>
      <c r="I1557" s="9">
        <v>108.51</v>
      </c>
      <c r="J1557" s="10">
        <f t="shared" si="48"/>
        <v>1</v>
      </c>
      <c r="K1557" s="8">
        <v>0</v>
      </c>
      <c r="L1557" s="9">
        <v>354.68</v>
      </c>
      <c r="M1557" s="8">
        <v>0</v>
      </c>
      <c r="N1557" s="8">
        <v>29</v>
      </c>
      <c r="O1557" s="8">
        <v>162</v>
      </c>
      <c r="P1557" s="9">
        <v>108.51</v>
      </c>
      <c r="Q1557" s="10">
        <f t="shared" si="49"/>
        <v>1</v>
      </c>
      <c r="R1557" s="8">
        <v>0</v>
      </c>
      <c r="S1557" s="9">
        <v>295.32</v>
      </c>
      <c r="T1557" s="8">
        <v>0</v>
      </c>
    </row>
    <row r="1558" spans="1:20" x14ac:dyDescent="0.35">
      <c r="A1558" t="s">
        <v>3589</v>
      </c>
      <c r="B1558" t="s">
        <v>3590</v>
      </c>
      <c r="C1558" t="s">
        <v>18</v>
      </c>
      <c r="D1558" t="s">
        <v>7921</v>
      </c>
      <c r="E1558" s="8">
        <v>700</v>
      </c>
      <c r="F1558" s="9">
        <v>280.63</v>
      </c>
      <c r="G1558" s="8">
        <v>221</v>
      </c>
      <c r="H1558" s="8">
        <v>1287</v>
      </c>
      <c r="I1558" s="9">
        <v>280.63</v>
      </c>
      <c r="J1558" s="10">
        <f t="shared" si="48"/>
        <v>1</v>
      </c>
      <c r="K1558" s="8">
        <v>0</v>
      </c>
      <c r="L1558" s="9">
        <v>259.27</v>
      </c>
      <c r="M1558" s="8">
        <v>0</v>
      </c>
      <c r="N1558" s="8">
        <v>230</v>
      </c>
      <c r="O1558" s="8">
        <v>1287</v>
      </c>
      <c r="P1558" s="9">
        <v>280.63</v>
      </c>
      <c r="Q1558" s="10">
        <f t="shared" si="49"/>
        <v>1</v>
      </c>
      <c r="R1558" s="8">
        <v>0</v>
      </c>
      <c r="S1558" s="9">
        <v>261.68</v>
      </c>
      <c r="T1558" s="8">
        <v>0</v>
      </c>
    </row>
    <row r="1559" spans="1:20" x14ac:dyDescent="0.35">
      <c r="A1559" t="s">
        <v>3591</v>
      </c>
      <c r="B1559" t="s">
        <v>3592</v>
      </c>
      <c r="C1559" t="s">
        <v>18</v>
      </c>
      <c r="D1559" t="s">
        <v>7921</v>
      </c>
      <c r="E1559" s="8">
        <v>289</v>
      </c>
      <c r="F1559" s="9">
        <v>1038.53</v>
      </c>
      <c r="G1559" s="8">
        <v>22</v>
      </c>
      <c r="H1559" s="8">
        <v>144</v>
      </c>
      <c r="I1559" s="9">
        <v>1038.53</v>
      </c>
      <c r="J1559" s="10">
        <f t="shared" si="48"/>
        <v>1</v>
      </c>
      <c r="K1559" s="8">
        <v>0</v>
      </c>
      <c r="L1559" s="9">
        <v>195.13</v>
      </c>
      <c r="M1559" s="8">
        <v>2</v>
      </c>
      <c r="N1559" s="8">
        <v>26</v>
      </c>
      <c r="O1559" s="8">
        <v>144</v>
      </c>
      <c r="P1559" s="9">
        <v>1038.53</v>
      </c>
      <c r="Q1559" s="10">
        <f t="shared" si="49"/>
        <v>1</v>
      </c>
      <c r="R1559" s="8">
        <v>0</v>
      </c>
      <c r="S1559" s="9">
        <v>199.44</v>
      </c>
      <c r="T1559" s="8">
        <v>2</v>
      </c>
    </row>
    <row r="1560" spans="1:20" x14ac:dyDescent="0.35">
      <c r="A1560" t="s">
        <v>3593</v>
      </c>
      <c r="B1560" t="s">
        <v>3594</v>
      </c>
      <c r="C1560" t="s">
        <v>18</v>
      </c>
      <c r="D1560" t="s">
        <v>7922</v>
      </c>
      <c r="E1560" s="8">
        <v>46</v>
      </c>
      <c r="F1560" s="9">
        <v>184.94</v>
      </c>
      <c r="G1560" s="8">
        <v>49</v>
      </c>
      <c r="H1560" s="8">
        <v>129</v>
      </c>
      <c r="I1560" s="9">
        <v>184.94</v>
      </c>
      <c r="J1560" s="10">
        <f t="shared" si="48"/>
        <v>1</v>
      </c>
      <c r="K1560" s="8">
        <v>0</v>
      </c>
      <c r="L1560" s="9">
        <v>361.69</v>
      </c>
      <c r="M1560" s="8">
        <v>0</v>
      </c>
      <c r="N1560" s="8">
        <v>23</v>
      </c>
      <c r="O1560" s="8">
        <v>129</v>
      </c>
      <c r="P1560" s="9">
        <v>184.94</v>
      </c>
      <c r="Q1560" s="10">
        <f t="shared" si="49"/>
        <v>1</v>
      </c>
      <c r="R1560" s="8">
        <v>0</v>
      </c>
      <c r="S1560" s="9">
        <v>301.38</v>
      </c>
      <c r="T1560" s="8">
        <v>0</v>
      </c>
    </row>
    <row r="1561" spans="1:20" x14ac:dyDescent="0.35">
      <c r="A1561" t="s">
        <v>3595</v>
      </c>
      <c r="B1561" t="s">
        <v>3596</v>
      </c>
      <c r="C1561" t="s">
        <v>18</v>
      </c>
      <c r="D1561" t="s">
        <v>7921</v>
      </c>
      <c r="E1561" s="8">
        <v>232</v>
      </c>
      <c r="F1561" s="9">
        <v>462.83</v>
      </c>
      <c r="G1561" s="8">
        <v>42</v>
      </c>
      <c r="H1561" s="8">
        <v>259</v>
      </c>
      <c r="I1561" s="9">
        <v>462.83</v>
      </c>
      <c r="J1561" s="10">
        <f t="shared" si="48"/>
        <v>1</v>
      </c>
      <c r="K1561" s="8">
        <v>0</v>
      </c>
      <c r="L1561" s="9">
        <v>221.59</v>
      </c>
      <c r="M1561" s="8">
        <v>0</v>
      </c>
      <c r="N1561" s="8">
        <v>47</v>
      </c>
      <c r="O1561" s="8">
        <v>259</v>
      </c>
      <c r="P1561" s="9">
        <v>462.83</v>
      </c>
      <c r="Q1561" s="10">
        <f t="shared" si="49"/>
        <v>1</v>
      </c>
      <c r="R1561" s="8">
        <v>0</v>
      </c>
      <c r="S1561" s="9">
        <v>227.57</v>
      </c>
      <c r="T1561" s="8">
        <v>0</v>
      </c>
    </row>
    <row r="1562" spans="1:20" x14ac:dyDescent="0.35">
      <c r="A1562" t="s">
        <v>3597</v>
      </c>
      <c r="B1562" t="s">
        <v>3598</v>
      </c>
      <c r="C1562" t="s">
        <v>18</v>
      </c>
      <c r="D1562" t="s">
        <v>7922</v>
      </c>
      <c r="E1562" s="8">
        <v>286</v>
      </c>
      <c r="F1562" s="9">
        <v>821.7</v>
      </c>
      <c r="G1562" s="8">
        <v>37</v>
      </c>
      <c r="H1562" s="8">
        <v>180</v>
      </c>
      <c r="I1562" s="9">
        <v>810.21</v>
      </c>
      <c r="J1562" s="10">
        <f t="shared" si="48"/>
        <v>0.98601679445052937</v>
      </c>
      <c r="K1562" s="8">
        <v>1</v>
      </c>
      <c r="L1562" s="9">
        <v>231.57</v>
      </c>
      <c r="M1562" s="8">
        <v>1</v>
      </c>
      <c r="N1562" s="8">
        <v>32</v>
      </c>
      <c r="O1562" s="8">
        <v>180</v>
      </c>
      <c r="P1562" s="9">
        <v>798.71</v>
      </c>
      <c r="Q1562" s="10">
        <f t="shared" si="49"/>
        <v>0.97202141900937078</v>
      </c>
      <c r="R1562" s="8">
        <v>1</v>
      </c>
      <c r="S1562" s="9">
        <v>225.68</v>
      </c>
      <c r="T1562" s="8">
        <v>1</v>
      </c>
    </row>
    <row r="1563" spans="1:20" x14ac:dyDescent="0.35">
      <c r="A1563" t="s">
        <v>3601</v>
      </c>
      <c r="B1563" t="s">
        <v>3602</v>
      </c>
      <c r="C1563" t="s">
        <v>18</v>
      </c>
      <c r="D1563" t="s">
        <v>7922</v>
      </c>
      <c r="E1563" s="8">
        <v>983</v>
      </c>
      <c r="F1563" s="9">
        <v>674.3</v>
      </c>
      <c r="G1563" s="8">
        <v>153</v>
      </c>
      <c r="H1563" s="8">
        <v>751</v>
      </c>
      <c r="I1563" s="9">
        <v>674.3</v>
      </c>
      <c r="J1563" s="10">
        <f t="shared" si="48"/>
        <v>1</v>
      </c>
      <c r="K1563" s="8">
        <v>0</v>
      </c>
      <c r="L1563" s="9">
        <v>232.56</v>
      </c>
      <c r="M1563" s="8">
        <v>1</v>
      </c>
      <c r="N1563" s="8">
        <v>134</v>
      </c>
      <c r="O1563" s="8">
        <v>751</v>
      </c>
      <c r="P1563" s="9">
        <v>674.3</v>
      </c>
      <c r="Q1563" s="10">
        <f t="shared" si="49"/>
        <v>1</v>
      </c>
      <c r="R1563" s="8">
        <v>0</v>
      </c>
      <c r="S1563" s="9">
        <v>225.15</v>
      </c>
      <c r="T1563" s="8">
        <v>1</v>
      </c>
    </row>
    <row r="1564" spans="1:20" x14ac:dyDescent="0.35">
      <c r="A1564" t="s">
        <v>3603</v>
      </c>
      <c r="B1564" t="s">
        <v>3604</v>
      </c>
      <c r="C1564" t="s">
        <v>18</v>
      </c>
      <c r="D1564" t="s">
        <v>7922</v>
      </c>
      <c r="E1564" s="8">
        <v>46</v>
      </c>
      <c r="F1564" s="9">
        <v>46.42</v>
      </c>
      <c r="G1564" s="8">
        <v>165</v>
      </c>
      <c r="H1564" s="8">
        <v>510</v>
      </c>
      <c r="I1564" s="9">
        <v>46.42</v>
      </c>
      <c r="J1564" s="10">
        <f t="shared" si="48"/>
        <v>1</v>
      </c>
      <c r="K1564" s="8">
        <v>0</v>
      </c>
      <c r="L1564" s="9">
        <v>371.94</v>
      </c>
      <c r="M1564" s="8">
        <v>0</v>
      </c>
      <c r="N1564" s="8">
        <v>91</v>
      </c>
      <c r="O1564" s="8">
        <v>510</v>
      </c>
      <c r="P1564" s="9">
        <v>46.42</v>
      </c>
      <c r="Q1564" s="10">
        <f t="shared" si="49"/>
        <v>1</v>
      </c>
      <c r="R1564" s="8">
        <v>0</v>
      </c>
      <c r="S1564" s="9">
        <v>327.74</v>
      </c>
      <c r="T1564" s="8">
        <v>0</v>
      </c>
    </row>
    <row r="1565" spans="1:20" x14ac:dyDescent="0.35">
      <c r="A1565" t="s">
        <v>3607</v>
      </c>
      <c r="B1565" t="s">
        <v>3608</v>
      </c>
      <c r="C1565" t="s">
        <v>18</v>
      </c>
      <c r="D1565" t="s">
        <v>7921</v>
      </c>
      <c r="E1565" s="8">
        <v>149</v>
      </c>
      <c r="F1565" s="9">
        <v>381.88</v>
      </c>
      <c r="G1565" s="8">
        <v>33</v>
      </c>
      <c r="H1565" s="8">
        <v>201</v>
      </c>
      <c r="I1565" s="9">
        <v>381.88</v>
      </c>
      <c r="J1565" s="10">
        <f t="shared" si="48"/>
        <v>1</v>
      </c>
      <c r="K1565" s="8">
        <v>0</v>
      </c>
      <c r="L1565" s="9">
        <v>191.87</v>
      </c>
      <c r="M1565" s="8">
        <v>0</v>
      </c>
      <c r="N1565" s="8">
        <v>36</v>
      </c>
      <c r="O1565" s="8">
        <v>201</v>
      </c>
      <c r="P1565" s="9">
        <v>381.88</v>
      </c>
      <c r="Q1565" s="10">
        <f t="shared" si="49"/>
        <v>1</v>
      </c>
      <c r="R1565" s="8">
        <v>0</v>
      </c>
      <c r="S1565" s="9">
        <v>196.48</v>
      </c>
      <c r="T1565" s="8">
        <v>0</v>
      </c>
    </row>
    <row r="1566" spans="1:20" x14ac:dyDescent="0.35">
      <c r="A1566" t="s">
        <v>3611</v>
      </c>
      <c r="B1566" t="s">
        <v>3612</v>
      </c>
      <c r="C1566" t="s">
        <v>18</v>
      </c>
      <c r="D1566" t="s">
        <v>7922</v>
      </c>
      <c r="E1566" s="8">
        <v>70</v>
      </c>
      <c r="F1566" s="9">
        <v>102.84</v>
      </c>
      <c r="G1566" s="8">
        <v>112</v>
      </c>
      <c r="H1566" s="8">
        <v>350</v>
      </c>
      <c r="I1566" s="9">
        <v>102.84</v>
      </c>
      <c r="J1566" s="10">
        <f t="shared" si="48"/>
        <v>1</v>
      </c>
      <c r="K1566" s="8">
        <v>0</v>
      </c>
      <c r="L1566" s="9">
        <v>357.6</v>
      </c>
      <c r="M1566" s="8">
        <v>0</v>
      </c>
      <c r="N1566" s="8">
        <v>62</v>
      </c>
      <c r="O1566" s="8">
        <v>350</v>
      </c>
      <c r="P1566" s="9">
        <v>102.84</v>
      </c>
      <c r="Q1566" s="10">
        <f t="shared" si="49"/>
        <v>1</v>
      </c>
      <c r="R1566" s="8">
        <v>0</v>
      </c>
      <c r="S1566" s="9">
        <v>314.39999999999998</v>
      </c>
      <c r="T1566" s="8">
        <v>0</v>
      </c>
    </row>
    <row r="1567" spans="1:20" x14ac:dyDescent="0.35">
      <c r="A1567" t="s">
        <v>3613</v>
      </c>
      <c r="B1567" t="s">
        <v>3614</v>
      </c>
      <c r="C1567" t="s">
        <v>18</v>
      </c>
      <c r="D1567" t="s">
        <v>7922</v>
      </c>
      <c r="E1567" s="8">
        <v>281</v>
      </c>
      <c r="F1567" s="9">
        <v>353.32</v>
      </c>
      <c r="G1567" s="8">
        <v>92</v>
      </c>
      <c r="H1567" s="8">
        <v>408</v>
      </c>
      <c r="I1567" s="9">
        <v>353.32</v>
      </c>
      <c r="J1567" s="10">
        <f t="shared" si="48"/>
        <v>1</v>
      </c>
      <c r="K1567" s="8">
        <v>0</v>
      </c>
      <c r="L1567" s="9">
        <v>186.01</v>
      </c>
      <c r="M1567" s="8">
        <v>0</v>
      </c>
      <c r="N1567" s="8">
        <v>73</v>
      </c>
      <c r="O1567" s="8">
        <v>408</v>
      </c>
      <c r="P1567" s="9">
        <v>353.32</v>
      </c>
      <c r="Q1567" s="10">
        <f t="shared" si="49"/>
        <v>1</v>
      </c>
      <c r="R1567" s="8">
        <v>0</v>
      </c>
      <c r="S1567" s="9">
        <v>171.68</v>
      </c>
      <c r="T1567" s="8">
        <v>0</v>
      </c>
    </row>
    <row r="1568" spans="1:20" x14ac:dyDescent="0.35">
      <c r="A1568" t="s">
        <v>3617</v>
      </c>
      <c r="B1568" t="s">
        <v>1835</v>
      </c>
      <c r="C1568" t="s">
        <v>18</v>
      </c>
      <c r="D1568" t="s">
        <v>7921</v>
      </c>
      <c r="E1568" s="8">
        <v>2716</v>
      </c>
      <c r="F1568" s="9">
        <v>2234.04</v>
      </c>
      <c r="G1568" s="8">
        <v>97</v>
      </c>
      <c r="H1568" s="8">
        <v>623</v>
      </c>
      <c r="I1568" s="9">
        <v>1783.29</v>
      </c>
      <c r="J1568" s="10">
        <f t="shared" si="48"/>
        <v>0.7982354836976957</v>
      </c>
      <c r="K1568" s="8">
        <v>5</v>
      </c>
      <c r="L1568" s="9">
        <v>169.74</v>
      </c>
      <c r="M1568" s="8">
        <v>3</v>
      </c>
      <c r="N1568" s="8">
        <v>111</v>
      </c>
      <c r="O1568" s="8">
        <v>623</v>
      </c>
      <c r="P1568" s="9">
        <v>1793.98</v>
      </c>
      <c r="Q1568" s="10">
        <f t="shared" si="49"/>
        <v>0.80302053678537544</v>
      </c>
      <c r="R1568" s="8">
        <v>5</v>
      </c>
      <c r="S1568" s="9">
        <v>172.82</v>
      </c>
      <c r="T1568" s="8">
        <v>3</v>
      </c>
    </row>
    <row r="1569" spans="1:20" x14ac:dyDescent="0.35">
      <c r="A1569" t="s">
        <v>3618</v>
      </c>
      <c r="B1569" t="s">
        <v>3619</v>
      </c>
      <c r="C1569" t="s">
        <v>18</v>
      </c>
      <c r="D1569" t="s">
        <v>7922</v>
      </c>
      <c r="E1569" s="8">
        <v>1415</v>
      </c>
      <c r="F1569" s="9">
        <v>1584.06</v>
      </c>
      <c r="G1569" s="8">
        <v>91</v>
      </c>
      <c r="H1569" s="8">
        <v>458</v>
      </c>
      <c r="I1569" s="9">
        <v>1579.58</v>
      </c>
      <c r="J1569" s="10">
        <f t="shared" si="48"/>
        <v>0.99717182429958462</v>
      </c>
      <c r="K1569" s="8">
        <v>1</v>
      </c>
      <c r="L1569" s="9">
        <v>190.34</v>
      </c>
      <c r="M1569" s="8">
        <v>3</v>
      </c>
      <c r="N1569" s="8">
        <v>82</v>
      </c>
      <c r="O1569" s="8">
        <v>458</v>
      </c>
      <c r="P1569" s="9">
        <v>1569.5</v>
      </c>
      <c r="Q1569" s="10">
        <f t="shared" si="49"/>
        <v>0.99080842897365007</v>
      </c>
      <c r="R1569" s="8">
        <v>1</v>
      </c>
      <c r="S1569" s="9">
        <v>186.06</v>
      </c>
      <c r="T1569" s="8">
        <v>3</v>
      </c>
    </row>
    <row r="1570" spans="1:20" x14ac:dyDescent="0.35">
      <c r="A1570" t="s">
        <v>3620</v>
      </c>
      <c r="B1570" t="s">
        <v>3621</v>
      </c>
      <c r="C1570" t="s">
        <v>18</v>
      </c>
      <c r="D1570" t="s">
        <v>7922</v>
      </c>
      <c r="E1570" s="8">
        <v>34</v>
      </c>
      <c r="F1570" s="9">
        <v>136.43</v>
      </c>
      <c r="G1570" s="8">
        <v>26</v>
      </c>
      <c r="H1570" s="8">
        <v>128</v>
      </c>
      <c r="I1570" s="9">
        <v>136.43</v>
      </c>
      <c r="J1570" s="10">
        <f t="shared" si="48"/>
        <v>1</v>
      </c>
      <c r="K1570" s="8">
        <v>0</v>
      </c>
      <c r="L1570" s="9">
        <v>303.51</v>
      </c>
      <c r="M1570" s="8">
        <v>0</v>
      </c>
      <c r="N1570" s="8">
        <v>23</v>
      </c>
      <c r="O1570" s="8">
        <v>128</v>
      </c>
      <c r="P1570" s="9">
        <v>136.43</v>
      </c>
      <c r="Q1570" s="10">
        <f t="shared" si="49"/>
        <v>1</v>
      </c>
      <c r="R1570" s="8">
        <v>0</v>
      </c>
      <c r="S1570" s="9">
        <v>296.27999999999997</v>
      </c>
      <c r="T1570" s="8">
        <v>0</v>
      </c>
    </row>
    <row r="1571" spans="1:20" x14ac:dyDescent="0.35">
      <c r="A1571" t="s">
        <v>3622</v>
      </c>
      <c r="B1571" t="s">
        <v>3623</v>
      </c>
      <c r="C1571" t="s">
        <v>18</v>
      </c>
      <c r="D1571" t="s">
        <v>7921</v>
      </c>
      <c r="E1571" s="8">
        <v>779</v>
      </c>
      <c r="F1571" s="9">
        <v>769.25</v>
      </c>
      <c r="G1571" s="8">
        <v>71</v>
      </c>
      <c r="H1571" s="8">
        <v>519</v>
      </c>
      <c r="I1571" s="9">
        <v>769.25</v>
      </c>
      <c r="J1571" s="10">
        <f t="shared" si="48"/>
        <v>1</v>
      </c>
      <c r="K1571" s="8">
        <v>0</v>
      </c>
      <c r="L1571" s="9">
        <v>196.78</v>
      </c>
      <c r="M1571" s="8">
        <v>1</v>
      </c>
      <c r="N1571" s="8">
        <v>92</v>
      </c>
      <c r="O1571" s="8">
        <v>519</v>
      </c>
      <c r="P1571" s="9">
        <v>769.25</v>
      </c>
      <c r="Q1571" s="10">
        <f t="shared" si="49"/>
        <v>1</v>
      </c>
      <c r="R1571" s="8">
        <v>0</v>
      </c>
      <c r="S1571" s="9">
        <v>209.82</v>
      </c>
      <c r="T1571" s="8">
        <v>1</v>
      </c>
    </row>
    <row r="1572" spans="1:20" x14ac:dyDescent="0.35">
      <c r="A1572" t="s">
        <v>3624</v>
      </c>
      <c r="B1572" t="s">
        <v>3625</v>
      </c>
      <c r="C1572" t="s">
        <v>18</v>
      </c>
      <c r="D1572" t="s">
        <v>7922</v>
      </c>
      <c r="E1572" s="8">
        <v>127</v>
      </c>
      <c r="F1572" s="9">
        <v>244.05</v>
      </c>
      <c r="G1572" s="8">
        <v>83</v>
      </c>
      <c r="H1572" s="8">
        <v>267</v>
      </c>
      <c r="I1572" s="9">
        <v>244.05</v>
      </c>
      <c r="J1572" s="10">
        <f t="shared" si="48"/>
        <v>1</v>
      </c>
      <c r="K1572" s="8">
        <v>0</v>
      </c>
      <c r="L1572" s="9">
        <v>294.92</v>
      </c>
      <c r="M1572" s="8">
        <v>0</v>
      </c>
      <c r="N1572" s="8">
        <v>48</v>
      </c>
      <c r="O1572" s="8">
        <v>267</v>
      </c>
      <c r="P1572" s="9">
        <v>244.05</v>
      </c>
      <c r="Q1572" s="10">
        <f t="shared" si="49"/>
        <v>1</v>
      </c>
      <c r="R1572" s="8">
        <v>0</v>
      </c>
      <c r="S1572" s="9">
        <v>254.57</v>
      </c>
      <c r="T1572" s="8">
        <v>0</v>
      </c>
    </row>
    <row r="1573" spans="1:20" x14ac:dyDescent="0.35">
      <c r="A1573" t="s">
        <v>3626</v>
      </c>
      <c r="B1573" t="s">
        <v>3627</v>
      </c>
      <c r="C1573" t="s">
        <v>18</v>
      </c>
      <c r="D1573" t="s">
        <v>7921</v>
      </c>
      <c r="E1573" s="8">
        <v>164</v>
      </c>
      <c r="F1573" s="9">
        <v>1149.17</v>
      </c>
      <c r="G1573" s="8">
        <v>10</v>
      </c>
      <c r="H1573" s="8">
        <v>73</v>
      </c>
      <c r="I1573" s="9">
        <v>1114.1400000000001</v>
      </c>
      <c r="J1573" s="10">
        <f t="shared" si="48"/>
        <v>0.96951712975451854</v>
      </c>
      <c r="K1573" s="8">
        <v>2</v>
      </c>
      <c r="L1573" s="9">
        <v>168.35</v>
      </c>
      <c r="M1573" s="8">
        <v>2</v>
      </c>
      <c r="N1573" s="8">
        <v>13</v>
      </c>
      <c r="O1573" s="8">
        <v>73</v>
      </c>
      <c r="P1573" s="9">
        <v>1135.1600000000001</v>
      </c>
      <c r="Q1573" s="10">
        <f t="shared" si="49"/>
        <v>0.98780859228834728</v>
      </c>
      <c r="R1573" s="8">
        <v>1</v>
      </c>
      <c r="S1573" s="9">
        <v>179.82</v>
      </c>
      <c r="T1573" s="8">
        <v>2</v>
      </c>
    </row>
    <row r="1574" spans="1:20" x14ac:dyDescent="0.35">
      <c r="A1574" t="s">
        <v>3628</v>
      </c>
      <c r="B1574" t="s">
        <v>3629</v>
      </c>
      <c r="C1574" t="s">
        <v>18</v>
      </c>
      <c r="D1574" t="s">
        <v>7921</v>
      </c>
      <c r="E1574" s="8">
        <v>219</v>
      </c>
      <c r="F1574" s="9">
        <v>195.87</v>
      </c>
      <c r="G1574" s="8">
        <v>76</v>
      </c>
      <c r="H1574" s="8">
        <v>572</v>
      </c>
      <c r="I1574" s="9">
        <v>195.87</v>
      </c>
      <c r="J1574" s="10">
        <f t="shared" si="48"/>
        <v>1</v>
      </c>
      <c r="K1574" s="8">
        <v>0</v>
      </c>
      <c r="L1574" s="9">
        <v>255.65</v>
      </c>
      <c r="M1574" s="8">
        <v>0</v>
      </c>
      <c r="N1574" s="8">
        <v>102</v>
      </c>
      <c r="O1574" s="8">
        <v>572</v>
      </c>
      <c r="P1574" s="9">
        <v>195.87</v>
      </c>
      <c r="Q1574" s="10">
        <f t="shared" si="49"/>
        <v>1</v>
      </c>
      <c r="R1574" s="8">
        <v>0</v>
      </c>
      <c r="S1574" s="9">
        <v>269.60000000000002</v>
      </c>
      <c r="T1574" s="8">
        <v>0</v>
      </c>
    </row>
    <row r="1575" spans="1:20" x14ac:dyDescent="0.35">
      <c r="A1575" t="s">
        <v>3630</v>
      </c>
      <c r="B1575" t="s">
        <v>3631</v>
      </c>
      <c r="C1575" t="s">
        <v>18</v>
      </c>
      <c r="D1575" t="s">
        <v>7922</v>
      </c>
      <c r="E1575" s="8">
        <v>640</v>
      </c>
      <c r="F1575" s="9">
        <v>1062.07</v>
      </c>
      <c r="G1575" s="8">
        <v>77</v>
      </c>
      <c r="H1575" s="8">
        <v>308</v>
      </c>
      <c r="I1575" s="9">
        <v>1062.07</v>
      </c>
      <c r="J1575" s="10">
        <f t="shared" si="48"/>
        <v>1</v>
      </c>
      <c r="K1575" s="8">
        <v>0</v>
      </c>
      <c r="L1575" s="9">
        <v>269.75</v>
      </c>
      <c r="M1575" s="8">
        <v>2</v>
      </c>
      <c r="N1575" s="8">
        <v>55</v>
      </c>
      <c r="O1575" s="8">
        <v>308</v>
      </c>
      <c r="P1575" s="9">
        <v>1062.07</v>
      </c>
      <c r="Q1575" s="10">
        <f t="shared" si="49"/>
        <v>1</v>
      </c>
      <c r="R1575" s="8">
        <v>0</v>
      </c>
      <c r="S1575" s="9">
        <v>247.85</v>
      </c>
      <c r="T1575" s="8">
        <v>2</v>
      </c>
    </row>
    <row r="1576" spans="1:20" x14ac:dyDescent="0.35">
      <c r="A1576" t="s">
        <v>3634</v>
      </c>
      <c r="B1576" t="s">
        <v>3635</v>
      </c>
      <c r="C1576" t="s">
        <v>18</v>
      </c>
      <c r="D1576" t="s">
        <v>7922</v>
      </c>
      <c r="E1576" s="8">
        <v>9</v>
      </c>
      <c r="F1576" s="9">
        <v>72.459999999999994</v>
      </c>
      <c r="G1576" s="8">
        <v>20</v>
      </c>
      <c r="H1576" s="8">
        <v>64</v>
      </c>
      <c r="I1576" s="9">
        <v>72.459999999999994</v>
      </c>
      <c r="J1576" s="10">
        <f t="shared" si="48"/>
        <v>1</v>
      </c>
      <c r="K1576" s="8">
        <v>0</v>
      </c>
      <c r="L1576" s="9">
        <v>369.43</v>
      </c>
      <c r="M1576" s="8">
        <v>0</v>
      </c>
      <c r="N1576" s="8">
        <v>12</v>
      </c>
      <c r="O1576" s="8">
        <v>64</v>
      </c>
      <c r="P1576" s="9">
        <v>72.459999999999994</v>
      </c>
      <c r="Q1576" s="10">
        <f t="shared" si="49"/>
        <v>1</v>
      </c>
      <c r="R1576" s="8">
        <v>0</v>
      </c>
      <c r="S1576" s="9">
        <v>330.79</v>
      </c>
      <c r="T1576" s="8">
        <v>0</v>
      </c>
    </row>
    <row r="1577" spans="1:20" x14ac:dyDescent="0.35">
      <c r="A1577" t="s">
        <v>3638</v>
      </c>
      <c r="B1577" t="s">
        <v>3639</v>
      </c>
      <c r="C1577" t="s">
        <v>18</v>
      </c>
      <c r="D1577" t="s">
        <v>7921</v>
      </c>
      <c r="E1577" s="8">
        <v>154</v>
      </c>
      <c r="F1577" s="9">
        <v>715.77</v>
      </c>
      <c r="G1577" s="8">
        <v>19</v>
      </c>
      <c r="H1577" s="8">
        <v>110</v>
      </c>
      <c r="I1577" s="9">
        <v>715.77</v>
      </c>
      <c r="J1577" s="10">
        <f t="shared" si="48"/>
        <v>1</v>
      </c>
      <c r="K1577" s="8">
        <v>0</v>
      </c>
      <c r="L1577" s="9">
        <v>203.69</v>
      </c>
      <c r="M1577" s="8">
        <v>1</v>
      </c>
      <c r="N1577" s="8">
        <v>20</v>
      </c>
      <c r="O1577" s="8">
        <v>110</v>
      </c>
      <c r="P1577" s="9">
        <v>715.77</v>
      </c>
      <c r="Q1577" s="10">
        <f t="shared" si="49"/>
        <v>1</v>
      </c>
      <c r="R1577" s="8">
        <v>0</v>
      </c>
      <c r="S1577" s="9">
        <v>203.69</v>
      </c>
      <c r="T1577" s="8">
        <v>1</v>
      </c>
    </row>
    <row r="1578" spans="1:20" x14ac:dyDescent="0.35">
      <c r="A1578" t="s">
        <v>3640</v>
      </c>
      <c r="B1578" t="s">
        <v>3641</v>
      </c>
      <c r="C1578" t="s">
        <v>18</v>
      </c>
      <c r="D1578" t="s">
        <v>7922</v>
      </c>
      <c r="E1578" s="8">
        <v>300</v>
      </c>
      <c r="F1578" s="9">
        <v>514.07000000000005</v>
      </c>
      <c r="G1578" s="8">
        <v>59</v>
      </c>
      <c r="H1578" s="8">
        <v>298</v>
      </c>
      <c r="I1578" s="9">
        <v>514.07000000000005</v>
      </c>
      <c r="J1578" s="10">
        <f t="shared" si="48"/>
        <v>1</v>
      </c>
      <c r="K1578" s="8">
        <v>0</v>
      </c>
      <c r="L1578" s="9">
        <v>203.31</v>
      </c>
      <c r="M1578" s="8">
        <v>1</v>
      </c>
      <c r="N1578" s="8">
        <v>53</v>
      </c>
      <c r="O1578" s="8">
        <v>298</v>
      </c>
      <c r="P1578" s="9">
        <v>514.07000000000005</v>
      </c>
      <c r="Q1578" s="10">
        <f t="shared" si="49"/>
        <v>1</v>
      </c>
      <c r="R1578" s="8">
        <v>0</v>
      </c>
      <c r="S1578" s="9">
        <v>196.12</v>
      </c>
      <c r="T1578" s="8">
        <v>1</v>
      </c>
    </row>
    <row r="1579" spans="1:20" x14ac:dyDescent="0.35">
      <c r="A1579" t="s">
        <v>3642</v>
      </c>
      <c r="B1579" t="s">
        <v>3643</v>
      </c>
      <c r="C1579" t="s">
        <v>18</v>
      </c>
      <c r="D1579" t="s">
        <v>7921</v>
      </c>
      <c r="E1579" s="8">
        <v>252</v>
      </c>
      <c r="F1579" s="9">
        <v>563.63</v>
      </c>
      <c r="G1579" s="8">
        <v>41</v>
      </c>
      <c r="H1579" s="8">
        <v>228</v>
      </c>
      <c r="I1579" s="9">
        <v>563.63</v>
      </c>
      <c r="J1579" s="10">
        <f t="shared" si="48"/>
        <v>1</v>
      </c>
      <c r="K1579" s="8">
        <v>0</v>
      </c>
      <c r="L1579" s="9">
        <v>174.74</v>
      </c>
      <c r="M1579" s="8">
        <v>1</v>
      </c>
      <c r="N1579" s="8">
        <v>41</v>
      </c>
      <c r="O1579" s="8">
        <v>228</v>
      </c>
      <c r="P1579" s="9">
        <v>563.63</v>
      </c>
      <c r="Q1579" s="10">
        <f t="shared" si="49"/>
        <v>1</v>
      </c>
      <c r="R1579" s="8">
        <v>0</v>
      </c>
      <c r="S1579" s="9">
        <v>174.74</v>
      </c>
      <c r="T1579" s="8">
        <v>1</v>
      </c>
    </row>
    <row r="1580" spans="1:20" x14ac:dyDescent="0.35">
      <c r="A1580" t="s">
        <v>3644</v>
      </c>
      <c r="B1580" t="s">
        <v>3645</v>
      </c>
      <c r="C1580" t="s">
        <v>18</v>
      </c>
      <c r="D1580" t="s">
        <v>7922</v>
      </c>
      <c r="E1580" s="8">
        <v>1724</v>
      </c>
      <c r="F1580" s="9">
        <v>2101.17</v>
      </c>
      <c r="G1580" s="8">
        <v>109</v>
      </c>
      <c r="H1580" s="8">
        <v>418</v>
      </c>
      <c r="I1580" s="9">
        <v>2101.17</v>
      </c>
      <c r="J1580" s="10">
        <f t="shared" si="48"/>
        <v>1</v>
      </c>
      <c r="K1580" s="8">
        <v>0</v>
      </c>
      <c r="L1580" s="9">
        <v>190.04</v>
      </c>
      <c r="M1580" s="8">
        <v>4</v>
      </c>
      <c r="N1580" s="8">
        <v>74</v>
      </c>
      <c r="O1580" s="8">
        <v>418</v>
      </c>
      <c r="P1580" s="9">
        <v>2084.11</v>
      </c>
      <c r="Q1580" s="10">
        <f t="shared" si="49"/>
        <v>0.99188071407834688</v>
      </c>
      <c r="R1580" s="8">
        <v>1</v>
      </c>
      <c r="S1580" s="9">
        <v>164.26</v>
      </c>
      <c r="T1580" s="8">
        <v>4</v>
      </c>
    </row>
    <row r="1581" spans="1:20" x14ac:dyDescent="0.35">
      <c r="A1581" t="s">
        <v>3646</v>
      </c>
      <c r="B1581" t="s">
        <v>3647</v>
      </c>
      <c r="C1581" t="s">
        <v>18</v>
      </c>
      <c r="D1581" t="s">
        <v>7921</v>
      </c>
      <c r="E1581" s="8">
        <v>368</v>
      </c>
      <c r="F1581" s="9">
        <v>334.88</v>
      </c>
      <c r="G1581" s="8">
        <v>72</v>
      </c>
      <c r="H1581" s="8">
        <v>560</v>
      </c>
      <c r="I1581" s="9">
        <v>334.88</v>
      </c>
      <c r="J1581" s="10">
        <f t="shared" si="48"/>
        <v>1</v>
      </c>
      <c r="K1581" s="8">
        <v>0</v>
      </c>
      <c r="L1581" s="9">
        <v>237.44</v>
      </c>
      <c r="M1581" s="8">
        <v>0</v>
      </c>
      <c r="N1581" s="8">
        <v>99</v>
      </c>
      <c r="O1581" s="8">
        <v>560</v>
      </c>
      <c r="P1581" s="9">
        <v>334.88</v>
      </c>
      <c r="Q1581" s="10">
        <f t="shared" si="49"/>
        <v>1</v>
      </c>
      <c r="R1581" s="8">
        <v>0</v>
      </c>
      <c r="S1581" s="9">
        <v>252.18</v>
      </c>
      <c r="T1581" s="8">
        <v>0</v>
      </c>
    </row>
    <row r="1582" spans="1:20" x14ac:dyDescent="0.35">
      <c r="A1582" t="s">
        <v>3648</v>
      </c>
      <c r="B1582" t="s">
        <v>3649</v>
      </c>
      <c r="C1582" t="s">
        <v>18</v>
      </c>
      <c r="D1582" t="s">
        <v>7922</v>
      </c>
      <c r="E1582" s="8">
        <v>203</v>
      </c>
      <c r="F1582" s="9">
        <v>575.67999999999995</v>
      </c>
      <c r="G1582" s="8">
        <v>62</v>
      </c>
      <c r="H1582" s="8">
        <v>180</v>
      </c>
      <c r="I1582" s="9">
        <v>575.67999999999995</v>
      </c>
      <c r="J1582" s="10">
        <f t="shared" si="48"/>
        <v>1</v>
      </c>
      <c r="K1582" s="8">
        <v>0</v>
      </c>
      <c r="L1582" s="9">
        <v>293.69</v>
      </c>
      <c r="M1582" s="8">
        <v>1</v>
      </c>
      <c r="N1582" s="8">
        <v>32</v>
      </c>
      <c r="O1582" s="8">
        <v>180</v>
      </c>
      <c r="P1582" s="9">
        <v>575.67999999999995</v>
      </c>
      <c r="Q1582" s="10">
        <f t="shared" si="49"/>
        <v>1</v>
      </c>
      <c r="R1582" s="8">
        <v>0</v>
      </c>
      <c r="S1582" s="9">
        <v>242.64</v>
      </c>
      <c r="T1582" s="8">
        <v>1</v>
      </c>
    </row>
    <row r="1583" spans="1:20" x14ac:dyDescent="0.35">
      <c r="A1583" t="s">
        <v>3650</v>
      </c>
      <c r="B1583" t="s">
        <v>3651</v>
      </c>
      <c r="C1583" t="s">
        <v>18</v>
      </c>
      <c r="D1583" t="s">
        <v>7921</v>
      </c>
      <c r="E1583" s="8">
        <v>832</v>
      </c>
      <c r="F1583" s="9">
        <v>1404.38</v>
      </c>
      <c r="G1583" s="8">
        <v>42</v>
      </c>
      <c r="H1583" s="8">
        <v>302</v>
      </c>
      <c r="I1583" s="9">
        <v>1304.79</v>
      </c>
      <c r="J1583" s="10">
        <f t="shared" si="48"/>
        <v>0.92908614477563045</v>
      </c>
      <c r="K1583" s="8">
        <v>2</v>
      </c>
      <c r="L1583" s="9">
        <v>182.59</v>
      </c>
      <c r="M1583" s="8">
        <v>2</v>
      </c>
      <c r="N1583" s="8">
        <v>54</v>
      </c>
      <c r="O1583" s="8">
        <v>302</v>
      </c>
      <c r="P1583" s="9">
        <v>1325.05</v>
      </c>
      <c r="Q1583" s="10">
        <f t="shared" si="49"/>
        <v>0.94351243965308529</v>
      </c>
      <c r="R1583" s="8">
        <v>1</v>
      </c>
      <c r="S1583" s="9">
        <v>188.92</v>
      </c>
      <c r="T1583" s="8">
        <v>2</v>
      </c>
    </row>
    <row r="1584" spans="1:20" x14ac:dyDescent="0.35">
      <c r="A1584" t="s">
        <v>3652</v>
      </c>
      <c r="B1584" t="s">
        <v>3653</v>
      </c>
      <c r="C1584" t="s">
        <v>18</v>
      </c>
      <c r="D1584" t="s">
        <v>7922</v>
      </c>
      <c r="E1584" s="8">
        <v>485</v>
      </c>
      <c r="F1584" s="9">
        <v>666.13</v>
      </c>
      <c r="G1584" s="8">
        <v>87</v>
      </c>
      <c r="H1584" s="8">
        <v>371</v>
      </c>
      <c r="I1584" s="9">
        <v>666.13</v>
      </c>
      <c r="J1584" s="10">
        <f t="shared" si="48"/>
        <v>1</v>
      </c>
      <c r="K1584" s="8">
        <v>0</v>
      </c>
      <c r="L1584" s="9">
        <v>225.2</v>
      </c>
      <c r="M1584" s="8">
        <v>1</v>
      </c>
      <c r="N1584" s="8">
        <v>66</v>
      </c>
      <c r="O1584" s="8">
        <v>371</v>
      </c>
      <c r="P1584" s="9">
        <v>666.13</v>
      </c>
      <c r="Q1584" s="10">
        <f t="shared" si="49"/>
        <v>1</v>
      </c>
      <c r="R1584" s="8">
        <v>0</v>
      </c>
      <c r="S1584" s="9">
        <v>207.07</v>
      </c>
      <c r="T1584" s="8">
        <v>1</v>
      </c>
    </row>
    <row r="1585" spans="1:20" x14ac:dyDescent="0.35">
      <c r="A1585" t="s">
        <v>3654</v>
      </c>
      <c r="B1585" t="s">
        <v>3655</v>
      </c>
      <c r="C1585" t="s">
        <v>18</v>
      </c>
      <c r="D1585" t="s">
        <v>7922</v>
      </c>
      <c r="E1585" s="8">
        <v>18</v>
      </c>
      <c r="F1585" s="9">
        <v>71.099999999999994</v>
      </c>
      <c r="G1585" s="8">
        <v>30</v>
      </c>
      <c r="H1585" s="8">
        <v>129</v>
      </c>
      <c r="I1585" s="9">
        <v>71.099999999999994</v>
      </c>
      <c r="J1585" s="10">
        <f t="shared" si="48"/>
        <v>1</v>
      </c>
      <c r="K1585" s="8">
        <v>0</v>
      </c>
      <c r="L1585" s="9">
        <v>329.13</v>
      </c>
      <c r="M1585" s="8">
        <v>0</v>
      </c>
      <c r="N1585" s="8">
        <v>23</v>
      </c>
      <c r="O1585" s="8">
        <v>129</v>
      </c>
      <c r="P1585" s="9">
        <v>71.099999999999994</v>
      </c>
      <c r="Q1585" s="10">
        <f t="shared" si="49"/>
        <v>1</v>
      </c>
      <c r="R1585" s="8">
        <v>0</v>
      </c>
      <c r="S1585" s="9">
        <v>312.54000000000002</v>
      </c>
      <c r="T1585" s="8">
        <v>0</v>
      </c>
    </row>
    <row r="1586" spans="1:20" x14ac:dyDescent="0.35">
      <c r="A1586" t="s">
        <v>3656</v>
      </c>
      <c r="B1586" t="s">
        <v>3657</v>
      </c>
      <c r="C1586" t="s">
        <v>18</v>
      </c>
      <c r="D1586" t="s">
        <v>7921</v>
      </c>
      <c r="E1586" s="8">
        <v>796</v>
      </c>
      <c r="F1586" s="9">
        <v>1046.08</v>
      </c>
      <c r="G1586" s="8">
        <v>72</v>
      </c>
      <c r="H1586" s="8">
        <v>387</v>
      </c>
      <c r="I1586" s="9">
        <v>1046.08</v>
      </c>
      <c r="J1586" s="10">
        <f t="shared" si="48"/>
        <v>1</v>
      </c>
      <c r="K1586" s="8">
        <v>0</v>
      </c>
      <c r="L1586" s="9">
        <v>185.05</v>
      </c>
      <c r="M1586" s="8">
        <v>2</v>
      </c>
      <c r="N1586" s="8">
        <v>68</v>
      </c>
      <c r="O1586" s="8">
        <v>387</v>
      </c>
      <c r="P1586" s="9">
        <v>1046.08</v>
      </c>
      <c r="Q1586" s="10">
        <f t="shared" si="49"/>
        <v>1</v>
      </c>
      <c r="R1586" s="8">
        <v>0</v>
      </c>
      <c r="S1586" s="9">
        <v>181.9</v>
      </c>
      <c r="T1586" s="8">
        <v>2</v>
      </c>
    </row>
    <row r="1587" spans="1:20" x14ac:dyDescent="0.35">
      <c r="A1587" t="s">
        <v>3658</v>
      </c>
      <c r="B1587" t="s">
        <v>3659</v>
      </c>
      <c r="C1587" t="s">
        <v>18</v>
      </c>
      <c r="D1587" t="s">
        <v>7921</v>
      </c>
      <c r="E1587" s="8">
        <v>90</v>
      </c>
      <c r="F1587" s="9">
        <v>325.49</v>
      </c>
      <c r="G1587" s="8">
        <v>24</v>
      </c>
      <c r="H1587" s="8">
        <v>141</v>
      </c>
      <c r="I1587" s="9">
        <v>325.49</v>
      </c>
      <c r="J1587" s="10">
        <f t="shared" si="48"/>
        <v>1</v>
      </c>
      <c r="K1587" s="8">
        <v>0</v>
      </c>
      <c r="L1587" s="9">
        <v>240.23</v>
      </c>
      <c r="M1587" s="8">
        <v>0</v>
      </c>
      <c r="N1587" s="8">
        <v>25</v>
      </c>
      <c r="O1587" s="8">
        <v>141</v>
      </c>
      <c r="P1587" s="9">
        <v>325.49</v>
      </c>
      <c r="Q1587" s="10">
        <f t="shared" si="49"/>
        <v>1</v>
      </c>
      <c r="R1587" s="8">
        <v>0</v>
      </c>
      <c r="S1587" s="9">
        <v>242.4</v>
      </c>
      <c r="T1587" s="8">
        <v>0</v>
      </c>
    </row>
    <row r="1588" spans="1:20" x14ac:dyDescent="0.35">
      <c r="A1588" t="s">
        <v>3660</v>
      </c>
      <c r="B1588" t="s">
        <v>3661</v>
      </c>
      <c r="C1588" t="s">
        <v>18</v>
      </c>
      <c r="D1588" t="s">
        <v>7922</v>
      </c>
      <c r="E1588" s="8">
        <v>139</v>
      </c>
      <c r="F1588" s="9">
        <v>385.54</v>
      </c>
      <c r="G1588" s="8">
        <v>65</v>
      </c>
      <c r="H1588" s="8">
        <v>184</v>
      </c>
      <c r="I1588" s="9">
        <v>385.54</v>
      </c>
      <c r="J1588" s="10">
        <f t="shared" si="48"/>
        <v>1</v>
      </c>
      <c r="K1588" s="8">
        <v>0</v>
      </c>
      <c r="L1588" s="9">
        <v>332.18</v>
      </c>
      <c r="M1588" s="8">
        <v>0</v>
      </c>
      <c r="N1588" s="8">
        <v>33</v>
      </c>
      <c r="O1588" s="8">
        <v>184</v>
      </c>
      <c r="P1588" s="9">
        <v>385.54</v>
      </c>
      <c r="Q1588" s="10">
        <f t="shared" si="49"/>
        <v>1</v>
      </c>
      <c r="R1588" s="8">
        <v>0</v>
      </c>
      <c r="S1588" s="9">
        <v>278.93</v>
      </c>
      <c r="T1588" s="8">
        <v>0</v>
      </c>
    </row>
    <row r="1589" spans="1:20" x14ac:dyDescent="0.35">
      <c r="A1589" t="s">
        <v>3662</v>
      </c>
      <c r="B1589" t="s">
        <v>3663</v>
      </c>
      <c r="C1589" t="s">
        <v>18</v>
      </c>
      <c r="D1589" t="s">
        <v>7922</v>
      </c>
      <c r="E1589" s="8">
        <v>1275</v>
      </c>
      <c r="F1589" s="9">
        <v>534.46</v>
      </c>
      <c r="G1589" s="8">
        <v>246</v>
      </c>
      <c r="H1589" s="8">
        <v>1212</v>
      </c>
      <c r="I1589" s="9">
        <v>534.46</v>
      </c>
      <c r="J1589" s="10">
        <f t="shared" si="48"/>
        <v>1</v>
      </c>
      <c r="K1589" s="8">
        <v>0</v>
      </c>
      <c r="L1589" s="9">
        <v>203.73</v>
      </c>
      <c r="M1589" s="8">
        <v>1</v>
      </c>
      <c r="N1589" s="8">
        <v>213</v>
      </c>
      <c r="O1589" s="8">
        <v>1212</v>
      </c>
      <c r="P1589" s="9">
        <v>534.46</v>
      </c>
      <c r="Q1589" s="10">
        <f t="shared" si="49"/>
        <v>1</v>
      </c>
      <c r="R1589" s="8">
        <v>0</v>
      </c>
      <c r="S1589" s="9">
        <v>195.43</v>
      </c>
      <c r="T1589" s="8">
        <v>1</v>
      </c>
    </row>
    <row r="1590" spans="1:20" x14ac:dyDescent="0.35">
      <c r="A1590" t="s">
        <v>3664</v>
      </c>
      <c r="B1590" t="s">
        <v>3665</v>
      </c>
      <c r="C1590" t="s">
        <v>18</v>
      </c>
      <c r="D1590" t="s">
        <v>7922</v>
      </c>
      <c r="E1590" s="8">
        <v>822</v>
      </c>
      <c r="F1590" s="9">
        <v>509.25</v>
      </c>
      <c r="G1590" s="8">
        <v>186</v>
      </c>
      <c r="H1590" s="8">
        <v>820</v>
      </c>
      <c r="I1590" s="9">
        <v>509.25</v>
      </c>
      <c r="J1590" s="10">
        <f t="shared" si="48"/>
        <v>1</v>
      </c>
      <c r="K1590" s="8">
        <v>0</v>
      </c>
      <c r="L1590" s="9">
        <v>300.06</v>
      </c>
      <c r="M1590" s="8">
        <v>1</v>
      </c>
      <c r="N1590" s="8">
        <v>145</v>
      </c>
      <c r="O1590" s="8">
        <v>820</v>
      </c>
      <c r="P1590" s="9">
        <v>509.25</v>
      </c>
      <c r="Q1590" s="10">
        <f t="shared" si="49"/>
        <v>1</v>
      </c>
      <c r="R1590" s="8">
        <v>0</v>
      </c>
      <c r="S1590" s="9">
        <v>284.82</v>
      </c>
      <c r="T1590" s="8">
        <v>1</v>
      </c>
    </row>
    <row r="1591" spans="1:20" x14ac:dyDescent="0.35">
      <c r="A1591" t="s">
        <v>3666</v>
      </c>
      <c r="B1591" t="s">
        <v>3667</v>
      </c>
      <c r="C1591" t="s">
        <v>18</v>
      </c>
      <c r="D1591" t="s">
        <v>7921</v>
      </c>
      <c r="E1591" s="8">
        <v>40</v>
      </c>
      <c r="F1591" s="9">
        <v>199.62</v>
      </c>
      <c r="G1591" s="8">
        <v>20</v>
      </c>
      <c r="H1591" s="8">
        <v>102</v>
      </c>
      <c r="I1591" s="9">
        <v>199.62</v>
      </c>
      <c r="J1591" s="10">
        <f t="shared" si="48"/>
        <v>1</v>
      </c>
      <c r="K1591" s="8">
        <v>0</v>
      </c>
      <c r="L1591" s="9">
        <v>297.56</v>
      </c>
      <c r="M1591" s="8">
        <v>0</v>
      </c>
      <c r="N1591" s="8">
        <v>18</v>
      </c>
      <c r="O1591" s="8">
        <v>102</v>
      </c>
      <c r="P1591" s="9">
        <v>199.62</v>
      </c>
      <c r="Q1591" s="10">
        <f t="shared" si="49"/>
        <v>1</v>
      </c>
      <c r="R1591" s="8">
        <v>0</v>
      </c>
      <c r="S1591" s="9">
        <v>291.57</v>
      </c>
      <c r="T1591" s="8">
        <v>0</v>
      </c>
    </row>
    <row r="1592" spans="1:20" x14ac:dyDescent="0.35">
      <c r="A1592" t="s">
        <v>3668</v>
      </c>
      <c r="B1592" t="s">
        <v>3669</v>
      </c>
      <c r="C1592" t="s">
        <v>18</v>
      </c>
      <c r="D1592" t="s">
        <v>7922</v>
      </c>
      <c r="E1592" s="8">
        <v>63</v>
      </c>
      <c r="F1592" s="9">
        <v>8.6300000000000008</v>
      </c>
      <c r="G1592" s="8">
        <v>1926</v>
      </c>
      <c r="H1592" s="8">
        <v>3704</v>
      </c>
      <c r="I1592" s="9">
        <v>8.6300000000000008</v>
      </c>
      <c r="J1592" s="10">
        <f t="shared" si="48"/>
        <v>1</v>
      </c>
      <c r="K1592" s="8">
        <v>0</v>
      </c>
      <c r="L1592" s="9">
        <v>442.66</v>
      </c>
      <c r="M1592" s="8">
        <v>0</v>
      </c>
      <c r="N1592" s="8">
        <v>651</v>
      </c>
      <c r="O1592" s="8">
        <v>3704</v>
      </c>
      <c r="P1592" s="9">
        <v>8.6300000000000008</v>
      </c>
      <c r="Q1592" s="10">
        <f t="shared" si="49"/>
        <v>1</v>
      </c>
      <c r="R1592" s="8">
        <v>0</v>
      </c>
      <c r="S1592" s="9">
        <v>337.82</v>
      </c>
      <c r="T1592" s="8">
        <v>0</v>
      </c>
    </row>
    <row r="1593" spans="1:20" x14ac:dyDescent="0.35">
      <c r="A1593" t="s">
        <v>3670</v>
      </c>
      <c r="B1593" t="s">
        <v>3671</v>
      </c>
      <c r="C1593" t="s">
        <v>18</v>
      </c>
      <c r="D1593" t="s">
        <v>7922</v>
      </c>
      <c r="E1593" s="8">
        <v>78</v>
      </c>
      <c r="F1593" s="9">
        <v>9.93</v>
      </c>
      <c r="G1593" s="8">
        <v>1566</v>
      </c>
      <c r="H1593" s="8">
        <v>3982</v>
      </c>
      <c r="I1593" s="9">
        <v>9.93</v>
      </c>
      <c r="J1593" s="10">
        <f t="shared" si="48"/>
        <v>1</v>
      </c>
      <c r="K1593" s="8">
        <v>0</v>
      </c>
      <c r="L1593" s="9">
        <v>401.36</v>
      </c>
      <c r="M1593" s="8">
        <v>0</v>
      </c>
      <c r="N1593" s="8">
        <v>699</v>
      </c>
      <c r="O1593" s="8">
        <v>3982</v>
      </c>
      <c r="P1593" s="9">
        <v>9.93</v>
      </c>
      <c r="Q1593" s="10">
        <f t="shared" si="49"/>
        <v>1</v>
      </c>
      <c r="R1593" s="8">
        <v>0</v>
      </c>
      <c r="S1593" s="9">
        <v>335.11</v>
      </c>
      <c r="T1593" s="8">
        <v>0</v>
      </c>
    </row>
    <row r="1594" spans="1:20" x14ac:dyDescent="0.35">
      <c r="A1594" t="s">
        <v>3672</v>
      </c>
      <c r="B1594" t="s">
        <v>3673</v>
      </c>
      <c r="C1594" t="s">
        <v>18</v>
      </c>
      <c r="D1594" t="s">
        <v>7921</v>
      </c>
      <c r="E1594" s="8">
        <v>390</v>
      </c>
      <c r="F1594" s="9">
        <v>477.86</v>
      </c>
      <c r="G1594" s="8">
        <v>78</v>
      </c>
      <c r="H1594" s="8">
        <v>414</v>
      </c>
      <c r="I1594" s="9">
        <v>477.86</v>
      </c>
      <c r="J1594" s="10">
        <f t="shared" si="48"/>
        <v>1</v>
      </c>
      <c r="K1594" s="8">
        <v>0</v>
      </c>
      <c r="L1594" s="9">
        <v>196.92</v>
      </c>
      <c r="M1594" s="8">
        <v>1</v>
      </c>
      <c r="N1594" s="8">
        <v>73</v>
      </c>
      <c r="O1594" s="8">
        <v>414</v>
      </c>
      <c r="P1594" s="9">
        <v>477.86</v>
      </c>
      <c r="Q1594" s="10">
        <f t="shared" si="49"/>
        <v>1</v>
      </c>
      <c r="R1594" s="8">
        <v>0</v>
      </c>
      <c r="S1594" s="9">
        <v>193.98</v>
      </c>
      <c r="T1594" s="8">
        <v>1</v>
      </c>
    </row>
    <row r="1595" spans="1:20" x14ac:dyDescent="0.35">
      <c r="A1595" t="s">
        <v>3674</v>
      </c>
      <c r="B1595" t="s">
        <v>3675</v>
      </c>
      <c r="C1595" t="s">
        <v>18</v>
      </c>
      <c r="D1595" t="s">
        <v>7921</v>
      </c>
      <c r="E1595" s="8">
        <v>483</v>
      </c>
      <c r="F1595" s="9">
        <v>579.79</v>
      </c>
      <c r="G1595" s="8">
        <v>70</v>
      </c>
      <c r="H1595" s="8">
        <v>422</v>
      </c>
      <c r="I1595" s="9">
        <v>579.79</v>
      </c>
      <c r="J1595" s="10">
        <f t="shared" si="48"/>
        <v>1</v>
      </c>
      <c r="K1595" s="8">
        <v>0</v>
      </c>
      <c r="L1595" s="9">
        <v>177.34</v>
      </c>
      <c r="M1595" s="8">
        <v>1</v>
      </c>
      <c r="N1595" s="8">
        <v>74</v>
      </c>
      <c r="O1595" s="8">
        <v>422</v>
      </c>
      <c r="P1595" s="9">
        <v>579.79</v>
      </c>
      <c r="Q1595" s="10">
        <f t="shared" si="49"/>
        <v>1</v>
      </c>
      <c r="R1595" s="8">
        <v>0</v>
      </c>
      <c r="S1595" s="9">
        <v>180.22</v>
      </c>
      <c r="T1595" s="8">
        <v>1</v>
      </c>
    </row>
    <row r="1596" spans="1:20" x14ac:dyDescent="0.35">
      <c r="A1596" t="s">
        <v>3676</v>
      </c>
      <c r="B1596" t="s">
        <v>3677</v>
      </c>
      <c r="C1596" t="s">
        <v>18</v>
      </c>
      <c r="D1596" t="s">
        <v>7921</v>
      </c>
      <c r="E1596" s="8">
        <v>926</v>
      </c>
      <c r="F1596" s="9">
        <v>660.47</v>
      </c>
      <c r="G1596" s="8">
        <v>134</v>
      </c>
      <c r="H1596" s="8">
        <v>710</v>
      </c>
      <c r="I1596" s="9">
        <v>660.47</v>
      </c>
      <c r="J1596" s="10">
        <f t="shared" si="48"/>
        <v>1</v>
      </c>
      <c r="K1596" s="8">
        <v>0</v>
      </c>
      <c r="L1596" s="9">
        <v>238.06</v>
      </c>
      <c r="M1596" s="8">
        <v>1</v>
      </c>
      <c r="N1596" s="8">
        <v>125</v>
      </c>
      <c r="O1596" s="8">
        <v>710</v>
      </c>
      <c r="P1596" s="9">
        <v>660.47</v>
      </c>
      <c r="Q1596" s="10">
        <f t="shared" si="49"/>
        <v>1</v>
      </c>
      <c r="R1596" s="8">
        <v>0</v>
      </c>
      <c r="S1596" s="9">
        <v>233.78</v>
      </c>
      <c r="T1596" s="8">
        <v>1</v>
      </c>
    </row>
    <row r="1597" spans="1:20" x14ac:dyDescent="0.35">
      <c r="A1597" t="s">
        <v>3678</v>
      </c>
      <c r="B1597" t="s">
        <v>3679</v>
      </c>
      <c r="C1597" t="s">
        <v>18</v>
      </c>
      <c r="D1597" t="s">
        <v>7922</v>
      </c>
      <c r="E1597" s="8">
        <v>358</v>
      </c>
      <c r="F1597" s="9">
        <v>1456.11</v>
      </c>
      <c r="G1597" s="8">
        <v>32</v>
      </c>
      <c r="H1597" s="8">
        <v>125</v>
      </c>
      <c r="I1597" s="9">
        <v>1456.11</v>
      </c>
      <c r="J1597" s="10">
        <f t="shared" si="48"/>
        <v>1</v>
      </c>
      <c r="K1597" s="8">
        <v>0</v>
      </c>
      <c r="L1597" s="9">
        <v>227.42</v>
      </c>
      <c r="M1597" s="8">
        <v>2</v>
      </c>
      <c r="N1597" s="8">
        <v>22</v>
      </c>
      <c r="O1597" s="8">
        <v>125</v>
      </c>
      <c r="P1597" s="9">
        <v>1456.11</v>
      </c>
      <c r="Q1597" s="10">
        <f t="shared" si="49"/>
        <v>1</v>
      </c>
      <c r="R1597" s="8">
        <v>0</v>
      </c>
      <c r="S1597" s="9">
        <v>203.01</v>
      </c>
      <c r="T1597" s="8">
        <v>2</v>
      </c>
    </row>
    <row r="1598" spans="1:20" x14ac:dyDescent="0.35">
      <c r="A1598" t="s">
        <v>3680</v>
      </c>
      <c r="B1598" t="s">
        <v>3681</v>
      </c>
      <c r="C1598" t="s">
        <v>18</v>
      </c>
      <c r="D1598" t="s">
        <v>7922</v>
      </c>
      <c r="E1598" s="8">
        <v>78</v>
      </c>
      <c r="F1598" s="9">
        <v>17.760000000000002</v>
      </c>
      <c r="G1598" s="8">
        <v>1166</v>
      </c>
      <c r="H1598" s="8">
        <v>2222</v>
      </c>
      <c r="I1598" s="9">
        <v>17.760000000000002</v>
      </c>
      <c r="J1598" s="10">
        <f t="shared" si="48"/>
        <v>1</v>
      </c>
      <c r="K1598" s="8">
        <v>0</v>
      </c>
      <c r="L1598" s="9">
        <v>440.6</v>
      </c>
      <c r="M1598" s="8">
        <v>0</v>
      </c>
      <c r="N1598" s="8">
        <v>390</v>
      </c>
      <c r="O1598" s="8">
        <v>2222</v>
      </c>
      <c r="P1598" s="9">
        <v>17.760000000000002</v>
      </c>
      <c r="Q1598" s="10">
        <f t="shared" si="49"/>
        <v>1</v>
      </c>
      <c r="R1598" s="8">
        <v>0</v>
      </c>
      <c r="S1598" s="9">
        <v>334.47</v>
      </c>
      <c r="T1598" s="8">
        <v>0</v>
      </c>
    </row>
    <row r="1599" spans="1:20" x14ac:dyDescent="0.35">
      <c r="A1599" t="s">
        <v>3682</v>
      </c>
      <c r="B1599" t="s">
        <v>3683</v>
      </c>
      <c r="C1599" t="s">
        <v>18</v>
      </c>
      <c r="D1599" t="s">
        <v>7922</v>
      </c>
      <c r="E1599" s="8">
        <v>675</v>
      </c>
      <c r="F1599" s="9">
        <v>653.55999999999995</v>
      </c>
      <c r="G1599" s="8">
        <v>123</v>
      </c>
      <c r="H1599" s="8">
        <v>522</v>
      </c>
      <c r="I1599" s="9">
        <v>653.55999999999995</v>
      </c>
      <c r="J1599" s="10">
        <f t="shared" si="48"/>
        <v>1</v>
      </c>
      <c r="K1599" s="8">
        <v>0</v>
      </c>
      <c r="L1599" s="9">
        <v>190.93</v>
      </c>
      <c r="M1599" s="8">
        <v>1</v>
      </c>
      <c r="N1599" s="8">
        <v>92</v>
      </c>
      <c r="O1599" s="8">
        <v>522</v>
      </c>
      <c r="P1599" s="9">
        <v>653.55999999999995</v>
      </c>
      <c r="Q1599" s="10">
        <f t="shared" si="49"/>
        <v>1</v>
      </c>
      <c r="R1599" s="8">
        <v>0</v>
      </c>
      <c r="S1599" s="9">
        <v>172.34</v>
      </c>
      <c r="T1599" s="8">
        <v>1</v>
      </c>
    </row>
    <row r="1600" spans="1:20" x14ac:dyDescent="0.35">
      <c r="A1600" t="s">
        <v>3686</v>
      </c>
      <c r="B1600" t="s">
        <v>3687</v>
      </c>
      <c r="C1600" t="s">
        <v>18</v>
      </c>
      <c r="D1600" t="s">
        <v>7922</v>
      </c>
      <c r="E1600" s="8">
        <v>78</v>
      </c>
      <c r="F1600" s="9">
        <v>93.91</v>
      </c>
      <c r="G1600" s="8">
        <v>132</v>
      </c>
      <c r="H1600" s="8">
        <v>420</v>
      </c>
      <c r="I1600" s="9">
        <v>93.91</v>
      </c>
      <c r="J1600" s="10">
        <f t="shared" si="48"/>
        <v>1</v>
      </c>
      <c r="K1600" s="8">
        <v>0</v>
      </c>
      <c r="L1600" s="9">
        <v>349.8</v>
      </c>
      <c r="M1600" s="8">
        <v>0</v>
      </c>
      <c r="N1600" s="8">
        <v>74</v>
      </c>
      <c r="O1600" s="8">
        <v>420</v>
      </c>
      <c r="P1600" s="9">
        <v>93.91</v>
      </c>
      <c r="Q1600" s="10">
        <f t="shared" si="49"/>
        <v>1</v>
      </c>
      <c r="R1600" s="8">
        <v>0</v>
      </c>
      <c r="S1600" s="9">
        <v>307.89999999999998</v>
      </c>
      <c r="T1600" s="8">
        <v>0</v>
      </c>
    </row>
    <row r="1601" spans="1:20" x14ac:dyDescent="0.35">
      <c r="A1601" t="s">
        <v>3688</v>
      </c>
      <c r="B1601" t="s">
        <v>3689</v>
      </c>
      <c r="C1601" t="s">
        <v>18</v>
      </c>
      <c r="D1601" t="s">
        <v>7922</v>
      </c>
      <c r="E1601" s="8">
        <v>644</v>
      </c>
      <c r="F1601" s="9">
        <v>500.39</v>
      </c>
      <c r="G1601" s="8">
        <v>158</v>
      </c>
      <c r="H1601" s="8">
        <v>651</v>
      </c>
      <c r="I1601" s="9">
        <v>500.39</v>
      </c>
      <c r="J1601" s="10">
        <f t="shared" si="48"/>
        <v>1</v>
      </c>
      <c r="K1601" s="8">
        <v>0</v>
      </c>
      <c r="L1601" s="9">
        <v>287.58</v>
      </c>
      <c r="M1601" s="8">
        <v>1</v>
      </c>
      <c r="N1601" s="8">
        <v>114</v>
      </c>
      <c r="O1601" s="8">
        <v>651</v>
      </c>
      <c r="P1601" s="9">
        <v>500.39</v>
      </c>
      <c r="Q1601" s="10">
        <f t="shared" si="49"/>
        <v>1</v>
      </c>
      <c r="R1601" s="8">
        <v>0</v>
      </c>
      <c r="S1601" s="9">
        <v>267.07</v>
      </c>
      <c r="T1601" s="8">
        <v>1</v>
      </c>
    </row>
    <row r="1602" spans="1:20" x14ac:dyDescent="0.35">
      <c r="A1602" t="s">
        <v>3690</v>
      </c>
      <c r="B1602" t="s">
        <v>3691</v>
      </c>
      <c r="C1602" t="s">
        <v>18</v>
      </c>
      <c r="D1602" t="s">
        <v>7921</v>
      </c>
      <c r="E1602" s="8">
        <v>713</v>
      </c>
      <c r="F1602" s="9">
        <v>2263.23</v>
      </c>
      <c r="G1602" s="8">
        <v>30</v>
      </c>
      <c r="H1602" s="8">
        <v>160</v>
      </c>
      <c r="I1602" s="9">
        <v>2063.25</v>
      </c>
      <c r="J1602" s="10">
        <f t="shared" si="48"/>
        <v>0.91163955939078223</v>
      </c>
      <c r="K1602" s="8">
        <v>2</v>
      </c>
      <c r="L1602" s="9">
        <v>146.65</v>
      </c>
      <c r="M1602" s="8">
        <v>4</v>
      </c>
      <c r="N1602" s="8">
        <v>28</v>
      </c>
      <c r="O1602" s="8">
        <v>160</v>
      </c>
      <c r="P1602" s="9">
        <v>2060.08</v>
      </c>
      <c r="Q1602" s="10">
        <f t="shared" si="49"/>
        <v>0.91023890634182114</v>
      </c>
      <c r="R1602" s="8">
        <v>2</v>
      </c>
      <c r="S1602" s="9">
        <v>138.59</v>
      </c>
      <c r="T1602" s="8">
        <v>4</v>
      </c>
    </row>
    <row r="1603" spans="1:20" x14ac:dyDescent="0.35">
      <c r="A1603" t="s">
        <v>3692</v>
      </c>
      <c r="B1603" t="s">
        <v>3693</v>
      </c>
      <c r="C1603" t="s">
        <v>18</v>
      </c>
      <c r="D1603" t="s">
        <v>7922</v>
      </c>
      <c r="E1603" s="8">
        <v>126</v>
      </c>
      <c r="F1603" s="9">
        <v>174.32</v>
      </c>
      <c r="G1603" s="8">
        <v>76</v>
      </c>
      <c r="H1603" s="8">
        <v>365</v>
      </c>
      <c r="I1603" s="9">
        <v>174.32</v>
      </c>
      <c r="J1603" s="10">
        <f t="shared" si="48"/>
        <v>1</v>
      </c>
      <c r="K1603" s="8">
        <v>0</v>
      </c>
      <c r="L1603" s="9">
        <v>304.64999999999998</v>
      </c>
      <c r="M1603" s="8">
        <v>0</v>
      </c>
      <c r="N1603" s="8">
        <v>64</v>
      </c>
      <c r="O1603" s="8">
        <v>365</v>
      </c>
      <c r="P1603" s="9">
        <v>174.32</v>
      </c>
      <c r="Q1603" s="10">
        <f t="shared" si="49"/>
        <v>1</v>
      </c>
      <c r="R1603" s="8">
        <v>0</v>
      </c>
      <c r="S1603" s="9">
        <v>294.68</v>
      </c>
      <c r="T1603" s="8">
        <v>0</v>
      </c>
    </row>
    <row r="1604" spans="1:20" x14ac:dyDescent="0.35">
      <c r="A1604" t="s">
        <v>3696</v>
      </c>
      <c r="B1604" t="s">
        <v>3697</v>
      </c>
      <c r="C1604" t="s">
        <v>18</v>
      </c>
      <c r="D1604" t="s">
        <v>7922</v>
      </c>
      <c r="E1604" s="8">
        <v>79</v>
      </c>
      <c r="F1604" s="9">
        <v>154.6</v>
      </c>
      <c r="G1604" s="8">
        <v>80</v>
      </c>
      <c r="H1604" s="8">
        <v>258</v>
      </c>
      <c r="I1604" s="9">
        <v>154.6</v>
      </c>
      <c r="J1604" s="10">
        <f t="shared" si="48"/>
        <v>1</v>
      </c>
      <c r="K1604" s="8">
        <v>0</v>
      </c>
      <c r="L1604" s="9">
        <v>331.5</v>
      </c>
      <c r="M1604" s="8">
        <v>0</v>
      </c>
      <c r="N1604" s="8">
        <v>45</v>
      </c>
      <c r="O1604" s="8">
        <v>258</v>
      </c>
      <c r="P1604" s="9">
        <v>154.6</v>
      </c>
      <c r="Q1604" s="10">
        <f t="shared" si="49"/>
        <v>1</v>
      </c>
      <c r="R1604" s="8">
        <v>0</v>
      </c>
      <c r="S1604" s="9">
        <v>290.41000000000003</v>
      </c>
      <c r="T1604" s="8">
        <v>0</v>
      </c>
    </row>
    <row r="1605" spans="1:20" x14ac:dyDescent="0.35">
      <c r="A1605" t="s">
        <v>3698</v>
      </c>
      <c r="B1605" t="s">
        <v>3699</v>
      </c>
      <c r="C1605" t="s">
        <v>18</v>
      </c>
      <c r="D1605" t="s">
        <v>7921</v>
      </c>
      <c r="E1605" s="8">
        <v>973</v>
      </c>
      <c r="F1605" s="9">
        <v>399.96</v>
      </c>
      <c r="G1605" s="8">
        <v>187</v>
      </c>
      <c r="H1605" s="8">
        <v>1227</v>
      </c>
      <c r="I1605" s="9">
        <v>399.96</v>
      </c>
      <c r="J1605" s="10">
        <f t="shared" ref="J1605:J1668" si="50">IF(F1605&gt;0,I1605/F1605,1)</f>
        <v>1</v>
      </c>
      <c r="K1605" s="8">
        <v>0</v>
      </c>
      <c r="L1605" s="9">
        <v>247.51</v>
      </c>
      <c r="M1605" s="8">
        <v>0</v>
      </c>
      <c r="N1605" s="8">
        <v>215</v>
      </c>
      <c r="O1605" s="8">
        <v>1227</v>
      </c>
      <c r="P1605" s="9">
        <v>399.96</v>
      </c>
      <c r="Q1605" s="10">
        <f t="shared" ref="Q1605:Q1668" si="51">IF(F1605&gt;0,P1605/F1605,1)</f>
        <v>1</v>
      </c>
      <c r="R1605" s="8">
        <v>0</v>
      </c>
      <c r="S1605" s="9">
        <v>254.41</v>
      </c>
      <c r="T1605" s="8">
        <v>0</v>
      </c>
    </row>
    <row r="1606" spans="1:20" x14ac:dyDescent="0.35">
      <c r="A1606" t="s">
        <v>3700</v>
      </c>
      <c r="B1606" t="s">
        <v>3701</v>
      </c>
      <c r="C1606" t="s">
        <v>18</v>
      </c>
      <c r="D1606" t="s">
        <v>7922</v>
      </c>
      <c r="E1606" s="8">
        <v>49</v>
      </c>
      <c r="F1606" s="9">
        <v>106.72</v>
      </c>
      <c r="G1606" s="8">
        <v>79</v>
      </c>
      <c r="H1606" s="8">
        <v>232</v>
      </c>
      <c r="I1606" s="9">
        <v>106.72</v>
      </c>
      <c r="J1606" s="10">
        <f t="shared" si="50"/>
        <v>1</v>
      </c>
      <c r="K1606" s="8">
        <v>0</v>
      </c>
      <c r="L1606" s="9">
        <v>343.26</v>
      </c>
      <c r="M1606" s="8">
        <v>0</v>
      </c>
      <c r="N1606" s="8">
        <v>41</v>
      </c>
      <c r="O1606" s="8">
        <v>232</v>
      </c>
      <c r="P1606" s="9">
        <v>106.72</v>
      </c>
      <c r="Q1606" s="10">
        <f t="shared" si="51"/>
        <v>1</v>
      </c>
      <c r="R1606" s="8">
        <v>0</v>
      </c>
      <c r="S1606" s="9">
        <v>293.61</v>
      </c>
      <c r="T1606" s="8">
        <v>0</v>
      </c>
    </row>
    <row r="1607" spans="1:20" x14ac:dyDescent="0.35">
      <c r="A1607" t="s">
        <v>3702</v>
      </c>
      <c r="B1607" t="s">
        <v>3703</v>
      </c>
      <c r="C1607" t="s">
        <v>18</v>
      </c>
      <c r="D1607" t="s">
        <v>7922</v>
      </c>
      <c r="E1607" s="8">
        <v>752</v>
      </c>
      <c r="F1607" s="9">
        <v>1075.97</v>
      </c>
      <c r="G1607" s="8">
        <v>75</v>
      </c>
      <c r="H1607" s="8">
        <v>353</v>
      </c>
      <c r="I1607" s="9">
        <v>583.77</v>
      </c>
      <c r="J1607" s="10">
        <f t="shared" si="50"/>
        <v>0.54255230164409785</v>
      </c>
      <c r="K1607" s="8">
        <v>2</v>
      </c>
      <c r="L1607" s="9">
        <v>303.60000000000002</v>
      </c>
      <c r="M1607" s="8">
        <v>1</v>
      </c>
      <c r="N1607" s="8">
        <v>62</v>
      </c>
      <c r="O1607" s="8">
        <v>353</v>
      </c>
      <c r="P1607" s="9">
        <v>563.74</v>
      </c>
      <c r="Q1607" s="10">
        <f t="shared" si="51"/>
        <v>0.5239365409816259</v>
      </c>
      <c r="R1607" s="8">
        <v>2</v>
      </c>
      <c r="S1607" s="9">
        <v>293.58</v>
      </c>
      <c r="T1607" s="8">
        <v>1</v>
      </c>
    </row>
    <row r="1608" spans="1:20" x14ac:dyDescent="0.35">
      <c r="A1608" t="s">
        <v>3704</v>
      </c>
      <c r="B1608" t="s">
        <v>3705</v>
      </c>
      <c r="C1608" t="s">
        <v>18</v>
      </c>
      <c r="D1608" t="s">
        <v>7922</v>
      </c>
      <c r="E1608" s="8">
        <v>2</v>
      </c>
      <c r="F1608" s="9">
        <v>7.61</v>
      </c>
      <c r="G1608" s="8">
        <v>28</v>
      </c>
      <c r="H1608" s="8">
        <v>133</v>
      </c>
      <c r="I1608" s="9">
        <v>7.61</v>
      </c>
      <c r="J1608" s="10">
        <f t="shared" si="50"/>
        <v>1</v>
      </c>
      <c r="K1608" s="8">
        <v>0</v>
      </c>
      <c r="L1608" s="9">
        <v>347.37</v>
      </c>
      <c r="M1608" s="8">
        <v>0</v>
      </c>
      <c r="N1608" s="8">
        <v>24</v>
      </c>
      <c r="O1608" s="8">
        <v>133</v>
      </c>
      <c r="P1608" s="9">
        <v>7.61</v>
      </c>
      <c r="Q1608" s="10">
        <f t="shared" si="51"/>
        <v>1</v>
      </c>
      <c r="R1608" s="8">
        <v>0</v>
      </c>
      <c r="S1608" s="9">
        <v>335.96</v>
      </c>
      <c r="T1608" s="8">
        <v>0</v>
      </c>
    </row>
    <row r="1609" spans="1:20" x14ac:dyDescent="0.35">
      <c r="A1609" t="s">
        <v>3706</v>
      </c>
      <c r="B1609" t="s">
        <v>3707</v>
      </c>
      <c r="C1609" t="s">
        <v>18</v>
      </c>
      <c r="D1609" t="s">
        <v>7922</v>
      </c>
      <c r="E1609" s="8">
        <v>7</v>
      </c>
      <c r="F1609" s="9">
        <v>265.64999999999998</v>
      </c>
      <c r="G1609" s="8">
        <v>4</v>
      </c>
      <c r="H1609" s="8">
        <v>14</v>
      </c>
      <c r="I1609" s="9">
        <v>265.64999999999998</v>
      </c>
      <c r="J1609" s="10">
        <f t="shared" si="50"/>
        <v>1</v>
      </c>
      <c r="K1609" s="8">
        <v>0</v>
      </c>
      <c r="L1609" s="9">
        <v>293.64</v>
      </c>
      <c r="M1609" s="8">
        <v>0</v>
      </c>
      <c r="N1609" s="8">
        <v>3</v>
      </c>
      <c r="O1609" s="8">
        <v>14</v>
      </c>
      <c r="P1609" s="9">
        <v>265.64999999999998</v>
      </c>
      <c r="Q1609" s="10">
        <f t="shared" si="51"/>
        <v>1</v>
      </c>
      <c r="R1609" s="8">
        <v>0</v>
      </c>
      <c r="S1609" s="9">
        <v>270.87</v>
      </c>
      <c r="T1609" s="8">
        <v>0</v>
      </c>
    </row>
    <row r="1610" spans="1:20" x14ac:dyDescent="0.35">
      <c r="A1610" t="s">
        <v>3708</v>
      </c>
      <c r="B1610" t="s">
        <v>3709</v>
      </c>
      <c r="C1610" t="s">
        <v>18</v>
      </c>
      <c r="D1610" t="s">
        <v>7922</v>
      </c>
      <c r="E1610" s="8">
        <v>290</v>
      </c>
      <c r="F1610" s="9">
        <v>2362.63</v>
      </c>
      <c r="G1610" s="8">
        <v>15</v>
      </c>
      <c r="H1610" s="8">
        <v>62</v>
      </c>
      <c r="I1610" s="9">
        <v>2354.48</v>
      </c>
      <c r="J1610" s="10">
        <f t="shared" si="50"/>
        <v>0.99655045436653222</v>
      </c>
      <c r="K1610" s="8">
        <v>1</v>
      </c>
      <c r="L1610" s="9">
        <v>189.72</v>
      </c>
      <c r="M1610" s="8">
        <v>4</v>
      </c>
      <c r="N1610" s="8">
        <v>11</v>
      </c>
      <c r="O1610" s="8">
        <v>62</v>
      </c>
      <c r="P1610" s="9">
        <v>2330.04</v>
      </c>
      <c r="Q1610" s="10">
        <f t="shared" si="51"/>
        <v>0.9862060500374582</v>
      </c>
      <c r="R1610" s="8">
        <v>1</v>
      </c>
      <c r="S1610" s="9">
        <v>168.34</v>
      </c>
      <c r="T1610" s="8">
        <v>4</v>
      </c>
    </row>
    <row r="1611" spans="1:20" x14ac:dyDescent="0.35">
      <c r="A1611" t="s">
        <v>3712</v>
      </c>
      <c r="B1611" t="s">
        <v>3713</v>
      </c>
      <c r="C1611" t="s">
        <v>18</v>
      </c>
      <c r="D1611" t="s">
        <v>7921</v>
      </c>
      <c r="E1611" s="8">
        <v>102</v>
      </c>
      <c r="F1611" s="9">
        <v>482.29</v>
      </c>
      <c r="G1611" s="8">
        <v>18</v>
      </c>
      <c r="H1611" s="8">
        <v>107</v>
      </c>
      <c r="I1611" s="9">
        <v>482.29</v>
      </c>
      <c r="J1611" s="10">
        <f t="shared" si="50"/>
        <v>1</v>
      </c>
      <c r="K1611" s="8">
        <v>0</v>
      </c>
      <c r="L1611" s="9">
        <v>209.41</v>
      </c>
      <c r="M1611" s="8">
        <v>1</v>
      </c>
      <c r="N1611" s="8">
        <v>19</v>
      </c>
      <c r="O1611" s="8">
        <v>107</v>
      </c>
      <c r="P1611" s="9">
        <v>482.29</v>
      </c>
      <c r="Q1611" s="10">
        <f t="shared" si="51"/>
        <v>1</v>
      </c>
      <c r="R1611" s="8">
        <v>0</v>
      </c>
      <c r="S1611" s="9">
        <v>212.24</v>
      </c>
      <c r="T1611" s="8">
        <v>1</v>
      </c>
    </row>
    <row r="1612" spans="1:20" x14ac:dyDescent="0.35">
      <c r="A1612" t="s">
        <v>3718</v>
      </c>
      <c r="B1612" t="s">
        <v>3719</v>
      </c>
      <c r="C1612" t="s">
        <v>18</v>
      </c>
      <c r="D1612" t="s">
        <v>7921</v>
      </c>
      <c r="E1612" s="8">
        <v>106</v>
      </c>
      <c r="F1612" s="9">
        <v>383.59</v>
      </c>
      <c r="G1612" s="8">
        <v>24</v>
      </c>
      <c r="H1612" s="8">
        <v>139</v>
      </c>
      <c r="I1612" s="9">
        <v>383.59</v>
      </c>
      <c r="J1612" s="10">
        <f t="shared" si="50"/>
        <v>1</v>
      </c>
      <c r="K1612" s="8">
        <v>0</v>
      </c>
      <c r="L1612" s="9">
        <v>236.71</v>
      </c>
      <c r="M1612" s="8">
        <v>0</v>
      </c>
      <c r="N1612" s="8">
        <v>24</v>
      </c>
      <c r="O1612" s="8">
        <v>139</v>
      </c>
      <c r="P1612" s="9">
        <v>383.59</v>
      </c>
      <c r="Q1612" s="10">
        <f t="shared" si="51"/>
        <v>1</v>
      </c>
      <c r="R1612" s="8">
        <v>0</v>
      </c>
      <c r="S1612" s="9">
        <v>236.71</v>
      </c>
      <c r="T1612" s="8">
        <v>0</v>
      </c>
    </row>
    <row r="1613" spans="1:20" x14ac:dyDescent="0.35">
      <c r="A1613" t="s">
        <v>3720</v>
      </c>
      <c r="B1613" t="s">
        <v>3721</v>
      </c>
      <c r="C1613" t="s">
        <v>18</v>
      </c>
      <c r="D1613" t="s">
        <v>7920</v>
      </c>
      <c r="E1613" s="8">
        <v>875</v>
      </c>
      <c r="F1613" s="9">
        <v>367.5</v>
      </c>
      <c r="G1613" s="8">
        <v>142</v>
      </c>
      <c r="H1613" s="8">
        <v>1192</v>
      </c>
      <c r="I1613" s="9">
        <v>367.5</v>
      </c>
      <c r="J1613" s="10">
        <f t="shared" si="50"/>
        <v>1</v>
      </c>
      <c r="K1613" s="8">
        <v>0</v>
      </c>
      <c r="L1613" s="9">
        <v>208</v>
      </c>
      <c r="M1613" s="8">
        <v>0</v>
      </c>
      <c r="N1613" s="8">
        <v>207</v>
      </c>
      <c r="O1613" s="8">
        <v>1192</v>
      </c>
      <c r="P1613" s="9">
        <v>367.5</v>
      </c>
      <c r="Q1613" s="10">
        <f t="shared" si="51"/>
        <v>1</v>
      </c>
      <c r="R1613" s="8">
        <v>0</v>
      </c>
      <c r="S1613" s="9">
        <v>224.38</v>
      </c>
      <c r="T1613" s="8">
        <v>0</v>
      </c>
    </row>
    <row r="1614" spans="1:20" x14ac:dyDescent="0.35">
      <c r="A1614" t="s">
        <v>3722</v>
      </c>
      <c r="B1614" t="s">
        <v>3723</v>
      </c>
      <c r="C1614" t="s">
        <v>18</v>
      </c>
      <c r="D1614" t="s">
        <v>7921</v>
      </c>
      <c r="E1614" s="8">
        <v>727</v>
      </c>
      <c r="F1614" s="9">
        <v>423.94</v>
      </c>
      <c r="G1614" s="8">
        <v>136</v>
      </c>
      <c r="H1614" s="8">
        <v>859</v>
      </c>
      <c r="I1614" s="9">
        <v>423.94</v>
      </c>
      <c r="J1614" s="10">
        <f t="shared" si="50"/>
        <v>1</v>
      </c>
      <c r="K1614" s="8">
        <v>0</v>
      </c>
      <c r="L1614" s="9">
        <v>154.30000000000001</v>
      </c>
      <c r="M1614" s="8">
        <v>0</v>
      </c>
      <c r="N1614" s="8">
        <v>149</v>
      </c>
      <c r="O1614" s="8">
        <v>859</v>
      </c>
      <c r="P1614" s="9">
        <v>423.94</v>
      </c>
      <c r="Q1614" s="10">
        <f t="shared" si="51"/>
        <v>1</v>
      </c>
      <c r="R1614" s="8">
        <v>0</v>
      </c>
      <c r="S1614" s="9">
        <v>159.19999999999999</v>
      </c>
      <c r="T1614" s="8">
        <v>0</v>
      </c>
    </row>
    <row r="1615" spans="1:20" x14ac:dyDescent="0.35">
      <c r="A1615" t="s">
        <v>3724</v>
      </c>
      <c r="B1615" t="s">
        <v>3725</v>
      </c>
      <c r="C1615" t="s">
        <v>18</v>
      </c>
      <c r="D1615" t="s">
        <v>7922</v>
      </c>
      <c r="E1615" s="8">
        <v>684</v>
      </c>
      <c r="F1615" s="9">
        <v>554.99</v>
      </c>
      <c r="G1615" s="8">
        <v>168</v>
      </c>
      <c r="H1615" s="8">
        <v>617</v>
      </c>
      <c r="I1615" s="9">
        <v>554.99</v>
      </c>
      <c r="J1615" s="10">
        <f t="shared" si="50"/>
        <v>1</v>
      </c>
      <c r="K1615" s="8">
        <v>0</v>
      </c>
      <c r="L1615" s="9">
        <v>229.03</v>
      </c>
      <c r="M1615" s="8">
        <v>1</v>
      </c>
      <c r="N1615" s="8">
        <v>107</v>
      </c>
      <c r="O1615" s="8">
        <v>617</v>
      </c>
      <c r="P1615" s="9">
        <v>554.99</v>
      </c>
      <c r="Q1615" s="10">
        <f t="shared" si="51"/>
        <v>1</v>
      </c>
      <c r="R1615" s="8">
        <v>0</v>
      </c>
      <c r="S1615" s="9">
        <v>199.34</v>
      </c>
      <c r="T1615" s="8">
        <v>1</v>
      </c>
    </row>
    <row r="1616" spans="1:20" x14ac:dyDescent="0.35">
      <c r="A1616" t="s">
        <v>3726</v>
      </c>
      <c r="B1616" t="s">
        <v>3727</v>
      </c>
      <c r="C1616" t="s">
        <v>18</v>
      </c>
      <c r="D1616" t="s">
        <v>7921</v>
      </c>
      <c r="E1616" s="8">
        <v>499</v>
      </c>
      <c r="F1616" s="9">
        <v>414.66</v>
      </c>
      <c r="G1616" s="8">
        <v>115</v>
      </c>
      <c r="H1616" s="8">
        <v>603</v>
      </c>
      <c r="I1616" s="9">
        <v>414.66</v>
      </c>
      <c r="J1616" s="10">
        <f t="shared" si="50"/>
        <v>1</v>
      </c>
      <c r="K1616" s="8">
        <v>0</v>
      </c>
      <c r="L1616" s="9">
        <v>241.46</v>
      </c>
      <c r="M1616" s="8">
        <v>0</v>
      </c>
      <c r="N1616" s="8">
        <v>105</v>
      </c>
      <c r="O1616" s="8">
        <v>603</v>
      </c>
      <c r="P1616" s="9">
        <v>414.66</v>
      </c>
      <c r="Q1616" s="10">
        <f t="shared" si="51"/>
        <v>1</v>
      </c>
      <c r="R1616" s="8">
        <v>0</v>
      </c>
      <c r="S1616" s="9">
        <v>236.48</v>
      </c>
      <c r="T1616" s="8">
        <v>0</v>
      </c>
    </row>
    <row r="1617" spans="1:20" x14ac:dyDescent="0.35">
      <c r="A1617" t="s">
        <v>3730</v>
      </c>
      <c r="B1617" t="s">
        <v>3731</v>
      </c>
      <c r="C1617" t="s">
        <v>18</v>
      </c>
      <c r="D1617" t="s">
        <v>7921</v>
      </c>
      <c r="E1617" s="8">
        <v>304</v>
      </c>
      <c r="F1617" s="9">
        <v>1176.29</v>
      </c>
      <c r="G1617" s="8">
        <v>24</v>
      </c>
      <c r="H1617" s="8">
        <v>129</v>
      </c>
      <c r="I1617" s="9">
        <v>1160.81</v>
      </c>
      <c r="J1617" s="10">
        <f t="shared" si="50"/>
        <v>0.9868399799369203</v>
      </c>
      <c r="K1617" s="8">
        <v>1</v>
      </c>
      <c r="L1617" s="9">
        <v>202.18</v>
      </c>
      <c r="M1617" s="8">
        <v>2</v>
      </c>
      <c r="N1617" s="8">
        <v>23</v>
      </c>
      <c r="O1617" s="8">
        <v>129</v>
      </c>
      <c r="P1617" s="9">
        <v>1156.94</v>
      </c>
      <c r="Q1617" s="10">
        <f t="shared" si="51"/>
        <v>0.98354997492115048</v>
      </c>
      <c r="R1617" s="8">
        <v>1</v>
      </c>
      <c r="S1617" s="9">
        <v>194.63</v>
      </c>
      <c r="T1617" s="8">
        <v>2</v>
      </c>
    </row>
    <row r="1618" spans="1:20" x14ac:dyDescent="0.35">
      <c r="A1618" t="s">
        <v>3732</v>
      </c>
      <c r="B1618" t="s">
        <v>3733</v>
      </c>
      <c r="C1618" t="s">
        <v>18</v>
      </c>
      <c r="D1618" t="s">
        <v>7921</v>
      </c>
      <c r="E1618" s="8">
        <v>1515</v>
      </c>
      <c r="F1618" s="9">
        <v>1994.75</v>
      </c>
      <c r="G1618" s="8">
        <v>58</v>
      </c>
      <c r="H1618" s="8">
        <v>379</v>
      </c>
      <c r="I1618" s="9">
        <v>1865.72</v>
      </c>
      <c r="J1618" s="10">
        <f t="shared" si="50"/>
        <v>0.9353152024063166</v>
      </c>
      <c r="K1618" s="8">
        <v>3</v>
      </c>
      <c r="L1618" s="9">
        <v>173.19</v>
      </c>
      <c r="M1618" s="8">
        <v>3</v>
      </c>
      <c r="N1618" s="8">
        <v>66</v>
      </c>
      <c r="O1618" s="8">
        <v>379</v>
      </c>
      <c r="P1618" s="9">
        <v>1876.25</v>
      </c>
      <c r="Q1618" s="10">
        <f t="shared" si="51"/>
        <v>0.94059405940594054</v>
      </c>
      <c r="R1618" s="8">
        <v>3</v>
      </c>
      <c r="S1618" s="9">
        <v>175.96</v>
      </c>
      <c r="T1618" s="8">
        <v>3</v>
      </c>
    </row>
    <row r="1619" spans="1:20" x14ac:dyDescent="0.35">
      <c r="A1619" t="s">
        <v>3736</v>
      </c>
      <c r="B1619" t="s">
        <v>3737</v>
      </c>
      <c r="C1619" t="s">
        <v>18</v>
      </c>
      <c r="D1619" t="s">
        <v>7921</v>
      </c>
      <c r="E1619" s="8">
        <v>520</v>
      </c>
      <c r="F1619" s="9">
        <v>2216.2399999999998</v>
      </c>
      <c r="G1619" s="8">
        <v>19</v>
      </c>
      <c r="H1619" s="8">
        <v>117</v>
      </c>
      <c r="I1619" s="9">
        <v>549.79999999999995</v>
      </c>
      <c r="J1619" s="10">
        <f t="shared" si="50"/>
        <v>0.24807782550626287</v>
      </c>
      <c r="K1619" s="8">
        <v>2</v>
      </c>
      <c r="L1619" s="9">
        <v>179.43</v>
      </c>
      <c r="M1619" s="8">
        <v>1</v>
      </c>
      <c r="N1619" s="8">
        <v>21</v>
      </c>
      <c r="O1619" s="8">
        <v>117</v>
      </c>
      <c r="P1619" s="9">
        <v>558.32000000000005</v>
      </c>
      <c r="Q1619" s="10">
        <f t="shared" si="51"/>
        <v>0.25192217449373716</v>
      </c>
      <c r="R1619" s="8">
        <v>2</v>
      </c>
      <c r="S1619" s="9">
        <v>183.91</v>
      </c>
      <c r="T1619" s="8">
        <v>1</v>
      </c>
    </row>
    <row r="1620" spans="1:20" x14ac:dyDescent="0.35">
      <c r="A1620" t="s">
        <v>3738</v>
      </c>
      <c r="B1620" t="s">
        <v>3739</v>
      </c>
      <c r="C1620" t="s">
        <v>18</v>
      </c>
      <c r="D1620" t="s">
        <v>7921</v>
      </c>
      <c r="E1620" s="8">
        <v>301</v>
      </c>
      <c r="F1620" s="9">
        <v>568.32000000000005</v>
      </c>
      <c r="G1620" s="8">
        <v>41</v>
      </c>
      <c r="H1620" s="8">
        <v>265</v>
      </c>
      <c r="I1620" s="9">
        <v>549.44000000000005</v>
      </c>
      <c r="J1620" s="10">
        <f t="shared" si="50"/>
        <v>0.96677927927927931</v>
      </c>
      <c r="K1620" s="8">
        <v>1</v>
      </c>
      <c r="L1620" s="9">
        <v>233.84</v>
      </c>
      <c r="M1620" s="8">
        <v>1</v>
      </c>
      <c r="N1620" s="8">
        <v>46</v>
      </c>
      <c r="O1620" s="8">
        <v>265</v>
      </c>
      <c r="P1620" s="9">
        <v>558.88</v>
      </c>
      <c r="Q1620" s="10">
        <f t="shared" si="51"/>
        <v>0.98338963963963955</v>
      </c>
      <c r="R1620" s="8">
        <v>1</v>
      </c>
      <c r="S1620" s="9">
        <v>237.74</v>
      </c>
      <c r="T1620" s="8">
        <v>1</v>
      </c>
    </row>
    <row r="1621" spans="1:20" x14ac:dyDescent="0.35">
      <c r="A1621" t="s">
        <v>3740</v>
      </c>
      <c r="B1621" t="s">
        <v>3741</v>
      </c>
      <c r="C1621" t="s">
        <v>18</v>
      </c>
      <c r="D1621" t="s">
        <v>7921</v>
      </c>
      <c r="E1621" s="8">
        <v>617</v>
      </c>
      <c r="F1621" s="9">
        <v>719.72</v>
      </c>
      <c r="G1621" s="8">
        <v>80</v>
      </c>
      <c r="H1621" s="8">
        <v>427</v>
      </c>
      <c r="I1621" s="9">
        <v>719.72</v>
      </c>
      <c r="J1621" s="10">
        <f t="shared" si="50"/>
        <v>1</v>
      </c>
      <c r="K1621" s="8">
        <v>0</v>
      </c>
      <c r="L1621" s="9">
        <v>258.32</v>
      </c>
      <c r="M1621" s="8">
        <v>1</v>
      </c>
      <c r="N1621" s="8">
        <v>74</v>
      </c>
      <c r="O1621" s="8">
        <v>427</v>
      </c>
      <c r="P1621" s="9">
        <v>719.72</v>
      </c>
      <c r="Q1621" s="10">
        <f t="shared" si="51"/>
        <v>1</v>
      </c>
      <c r="R1621" s="8">
        <v>0</v>
      </c>
      <c r="S1621" s="9">
        <v>254.12</v>
      </c>
      <c r="T1621" s="8">
        <v>1</v>
      </c>
    </row>
    <row r="1622" spans="1:20" x14ac:dyDescent="0.35">
      <c r="A1622" t="s">
        <v>3744</v>
      </c>
      <c r="B1622" t="s">
        <v>3745</v>
      </c>
      <c r="C1622" t="s">
        <v>18</v>
      </c>
      <c r="D1622" t="s">
        <v>7922</v>
      </c>
      <c r="E1622" s="8">
        <v>1005</v>
      </c>
      <c r="F1622" s="9">
        <v>3577.9</v>
      </c>
      <c r="G1622" s="8">
        <v>27</v>
      </c>
      <c r="H1622" s="8">
        <v>140</v>
      </c>
      <c r="I1622" s="9">
        <v>1790.73</v>
      </c>
      <c r="J1622" s="10">
        <f t="shared" si="50"/>
        <v>0.50049749853265879</v>
      </c>
      <c r="K1622" s="8">
        <v>4</v>
      </c>
      <c r="L1622" s="9">
        <v>136.4</v>
      </c>
      <c r="M1622" s="8">
        <v>3</v>
      </c>
      <c r="N1622" s="8">
        <v>25</v>
      </c>
      <c r="O1622" s="8">
        <v>140</v>
      </c>
      <c r="P1622" s="9">
        <v>1783.61</v>
      </c>
      <c r="Q1622" s="10">
        <f t="shared" si="51"/>
        <v>0.49850750440202352</v>
      </c>
      <c r="R1622" s="8">
        <v>4</v>
      </c>
      <c r="S1622" s="9">
        <v>132.66</v>
      </c>
      <c r="T1622" s="8">
        <v>3</v>
      </c>
    </row>
    <row r="1623" spans="1:20" x14ac:dyDescent="0.35">
      <c r="A1623" t="s">
        <v>3746</v>
      </c>
      <c r="B1623" t="s">
        <v>3747</v>
      </c>
      <c r="C1623" t="s">
        <v>18</v>
      </c>
      <c r="D1623" t="s">
        <v>7922</v>
      </c>
      <c r="E1623" s="8">
        <v>363</v>
      </c>
      <c r="F1623" s="9">
        <v>646.41999999999996</v>
      </c>
      <c r="G1623" s="8">
        <v>56</v>
      </c>
      <c r="H1623" s="8">
        <v>280</v>
      </c>
      <c r="I1623" s="9">
        <v>646.41999999999996</v>
      </c>
      <c r="J1623" s="10">
        <f t="shared" si="50"/>
        <v>1</v>
      </c>
      <c r="K1623" s="8">
        <v>0</v>
      </c>
      <c r="L1623" s="9">
        <v>205.75</v>
      </c>
      <c r="M1623" s="8">
        <v>1</v>
      </c>
      <c r="N1623" s="8">
        <v>48</v>
      </c>
      <c r="O1623" s="8">
        <v>280</v>
      </c>
      <c r="P1623" s="9">
        <v>646.41999999999996</v>
      </c>
      <c r="Q1623" s="10">
        <f t="shared" si="51"/>
        <v>1</v>
      </c>
      <c r="R1623" s="8">
        <v>0</v>
      </c>
      <c r="S1623" s="9">
        <v>197.2</v>
      </c>
      <c r="T1623" s="8">
        <v>1</v>
      </c>
    </row>
    <row r="1624" spans="1:20" x14ac:dyDescent="0.35">
      <c r="A1624" t="s">
        <v>3748</v>
      </c>
      <c r="B1624" t="s">
        <v>3655</v>
      </c>
      <c r="C1624" t="s">
        <v>18</v>
      </c>
      <c r="D1624" t="s">
        <v>7922</v>
      </c>
      <c r="E1624" s="8">
        <v>97</v>
      </c>
      <c r="F1624" s="9">
        <v>593.17999999999995</v>
      </c>
      <c r="G1624" s="8">
        <v>17</v>
      </c>
      <c r="H1624" s="8">
        <v>82</v>
      </c>
      <c r="I1624" s="9">
        <v>593.17999999999995</v>
      </c>
      <c r="J1624" s="10">
        <f t="shared" si="50"/>
        <v>1</v>
      </c>
      <c r="K1624" s="8">
        <v>0</v>
      </c>
      <c r="L1624" s="9">
        <v>273.89</v>
      </c>
      <c r="M1624" s="8">
        <v>1</v>
      </c>
      <c r="N1624" s="8">
        <v>14</v>
      </c>
      <c r="O1624" s="8">
        <v>82</v>
      </c>
      <c r="P1624" s="9">
        <v>593.17999999999995</v>
      </c>
      <c r="Q1624" s="10">
        <f t="shared" si="51"/>
        <v>1</v>
      </c>
      <c r="R1624" s="8">
        <v>0</v>
      </c>
      <c r="S1624" s="9">
        <v>241.48</v>
      </c>
      <c r="T1624" s="8">
        <v>1</v>
      </c>
    </row>
    <row r="1625" spans="1:20" x14ac:dyDescent="0.35">
      <c r="A1625" t="s">
        <v>3749</v>
      </c>
      <c r="B1625" t="s">
        <v>3750</v>
      </c>
      <c r="C1625" t="s">
        <v>18</v>
      </c>
      <c r="D1625" t="s">
        <v>7921</v>
      </c>
      <c r="E1625" s="8">
        <v>3401</v>
      </c>
      <c r="F1625" s="9">
        <v>1424.83</v>
      </c>
      <c r="G1625" s="8">
        <v>171</v>
      </c>
      <c r="H1625" s="8">
        <v>1185</v>
      </c>
      <c r="I1625" s="9">
        <v>1415.61</v>
      </c>
      <c r="J1625" s="10">
        <f t="shared" si="50"/>
        <v>0.99352905258872981</v>
      </c>
      <c r="K1625" s="8">
        <v>2</v>
      </c>
      <c r="L1625" s="9">
        <v>156.13999999999999</v>
      </c>
      <c r="M1625" s="8">
        <v>2</v>
      </c>
      <c r="N1625" s="8">
        <v>204</v>
      </c>
      <c r="O1625" s="8">
        <v>1185</v>
      </c>
      <c r="P1625" s="9">
        <v>1424.83</v>
      </c>
      <c r="Q1625" s="10">
        <f t="shared" si="51"/>
        <v>1</v>
      </c>
      <c r="R1625" s="8">
        <v>0</v>
      </c>
      <c r="S1625" s="9">
        <v>160.62</v>
      </c>
      <c r="T1625" s="8">
        <v>2</v>
      </c>
    </row>
    <row r="1626" spans="1:20" x14ac:dyDescent="0.35">
      <c r="A1626" t="s">
        <v>3753</v>
      </c>
      <c r="B1626" t="s">
        <v>3754</v>
      </c>
      <c r="C1626" t="s">
        <v>18</v>
      </c>
      <c r="D1626" t="s">
        <v>7922</v>
      </c>
      <c r="E1626" s="8">
        <v>50</v>
      </c>
      <c r="F1626" s="9">
        <v>460.71</v>
      </c>
      <c r="G1626" s="8">
        <v>15</v>
      </c>
      <c r="H1626" s="8">
        <v>54</v>
      </c>
      <c r="I1626" s="9">
        <v>460.71</v>
      </c>
      <c r="J1626" s="10">
        <f t="shared" si="50"/>
        <v>1</v>
      </c>
      <c r="K1626" s="8">
        <v>0</v>
      </c>
      <c r="L1626" s="9">
        <v>91.22</v>
      </c>
      <c r="M1626" s="8">
        <v>0</v>
      </c>
      <c r="N1626" s="8">
        <v>10</v>
      </c>
      <c r="O1626" s="8">
        <v>54</v>
      </c>
      <c r="P1626" s="9">
        <v>460.71</v>
      </c>
      <c r="Q1626" s="10">
        <f t="shared" si="51"/>
        <v>1</v>
      </c>
      <c r="R1626" s="8">
        <v>0</v>
      </c>
      <c r="S1626" s="9">
        <v>63.58</v>
      </c>
      <c r="T1626" s="8">
        <v>0</v>
      </c>
    </row>
    <row r="1627" spans="1:20" x14ac:dyDescent="0.35">
      <c r="A1627" t="s">
        <v>3755</v>
      </c>
      <c r="B1627" t="s">
        <v>3756</v>
      </c>
      <c r="C1627" t="s">
        <v>18</v>
      </c>
      <c r="D1627" t="s">
        <v>7922</v>
      </c>
      <c r="E1627" s="8">
        <v>95</v>
      </c>
      <c r="F1627" s="9">
        <v>414.37</v>
      </c>
      <c r="G1627" s="8">
        <v>31</v>
      </c>
      <c r="H1627" s="8">
        <v>114</v>
      </c>
      <c r="I1627" s="9">
        <v>414.37</v>
      </c>
      <c r="J1627" s="10">
        <f t="shared" si="50"/>
        <v>1</v>
      </c>
      <c r="K1627" s="8">
        <v>0</v>
      </c>
      <c r="L1627" s="9">
        <v>257.73</v>
      </c>
      <c r="M1627" s="8">
        <v>0</v>
      </c>
      <c r="N1627" s="8">
        <v>20</v>
      </c>
      <c r="O1627" s="8">
        <v>114</v>
      </c>
      <c r="P1627" s="9">
        <v>414.37</v>
      </c>
      <c r="Q1627" s="10">
        <f t="shared" si="51"/>
        <v>1</v>
      </c>
      <c r="R1627" s="8">
        <v>0</v>
      </c>
      <c r="S1627" s="9">
        <v>228.94</v>
      </c>
      <c r="T1627" s="8">
        <v>0</v>
      </c>
    </row>
    <row r="1628" spans="1:20" x14ac:dyDescent="0.35">
      <c r="A1628" t="s">
        <v>3757</v>
      </c>
      <c r="B1628" t="s">
        <v>3758</v>
      </c>
      <c r="C1628" t="s">
        <v>18</v>
      </c>
      <c r="D1628" t="s">
        <v>7922</v>
      </c>
      <c r="E1628" s="8">
        <v>355</v>
      </c>
      <c r="F1628" s="9">
        <v>1021.48</v>
      </c>
      <c r="G1628" s="8">
        <v>56</v>
      </c>
      <c r="H1628" s="8">
        <v>173</v>
      </c>
      <c r="I1628" s="9">
        <v>912.14</v>
      </c>
      <c r="J1628" s="10">
        <f t="shared" si="50"/>
        <v>0.89295923561890589</v>
      </c>
      <c r="K1628" s="8">
        <v>1</v>
      </c>
      <c r="L1628" s="9">
        <v>179.05</v>
      </c>
      <c r="M1628" s="8">
        <v>1</v>
      </c>
      <c r="N1628" s="8">
        <v>30</v>
      </c>
      <c r="O1628" s="8">
        <v>173</v>
      </c>
      <c r="P1628" s="9">
        <v>837.33</v>
      </c>
      <c r="Q1628" s="10">
        <f t="shared" si="51"/>
        <v>0.81972236362924389</v>
      </c>
      <c r="R1628" s="8">
        <v>1</v>
      </c>
      <c r="S1628" s="9">
        <v>177.18</v>
      </c>
      <c r="T1628" s="8">
        <v>1</v>
      </c>
    </row>
    <row r="1629" spans="1:20" x14ac:dyDescent="0.35">
      <c r="A1629" t="s">
        <v>3759</v>
      </c>
      <c r="B1629" t="s">
        <v>3760</v>
      </c>
      <c r="C1629" t="s">
        <v>18</v>
      </c>
      <c r="D1629" t="s">
        <v>7921</v>
      </c>
      <c r="E1629" s="8">
        <v>393</v>
      </c>
      <c r="F1629" s="9">
        <v>511.09</v>
      </c>
      <c r="G1629" s="8">
        <v>51</v>
      </c>
      <c r="H1629" s="8">
        <v>381</v>
      </c>
      <c r="I1629" s="9">
        <v>511.09</v>
      </c>
      <c r="J1629" s="10">
        <f t="shared" si="50"/>
        <v>1</v>
      </c>
      <c r="K1629" s="8">
        <v>0</v>
      </c>
      <c r="L1629" s="9">
        <v>151.25</v>
      </c>
      <c r="M1629" s="8">
        <v>1</v>
      </c>
      <c r="N1629" s="8">
        <v>66</v>
      </c>
      <c r="O1629" s="8">
        <v>381</v>
      </c>
      <c r="P1629" s="9">
        <v>511.09</v>
      </c>
      <c r="Q1629" s="10">
        <f t="shared" si="51"/>
        <v>1</v>
      </c>
      <c r="R1629" s="8">
        <v>0</v>
      </c>
      <c r="S1629" s="9">
        <v>162.94999999999999</v>
      </c>
      <c r="T1629" s="8">
        <v>1</v>
      </c>
    </row>
    <row r="1630" spans="1:20" x14ac:dyDescent="0.35">
      <c r="A1630" t="s">
        <v>3761</v>
      </c>
      <c r="B1630" t="s">
        <v>3762</v>
      </c>
      <c r="C1630" t="s">
        <v>18</v>
      </c>
      <c r="D1630" t="s">
        <v>7922</v>
      </c>
      <c r="E1630" s="8">
        <v>29</v>
      </c>
      <c r="F1630" s="9">
        <v>60.29</v>
      </c>
      <c r="G1630" s="8">
        <v>82</v>
      </c>
      <c r="H1630" s="8">
        <v>239</v>
      </c>
      <c r="I1630" s="9">
        <v>60.29</v>
      </c>
      <c r="J1630" s="10">
        <f t="shared" si="50"/>
        <v>1</v>
      </c>
      <c r="K1630" s="8">
        <v>0</v>
      </c>
      <c r="L1630" s="9">
        <v>364.49</v>
      </c>
      <c r="M1630" s="8">
        <v>0</v>
      </c>
      <c r="N1630" s="8">
        <v>41</v>
      </c>
      <c r="O1630" s="8">
        <v>239</v>
      </c>
      <c r="P1630" s="9">
        <v>60.29</v>
      </c>
      <c r="Q1630" s="10">
        <f t="shared" si="51"/>
        <v>1</v>
      </c>
      <c r="R1630" s="8">
        <v>0</v>
      </c>
      <c r="S1630" s="9">
        <v>314.60000000000002</v>
      </c>
      <c r="T1630" s="8">
        <v>0</v>
      </c>
    </row>
    <row r="1631" spans="1:20" x14ac:dyDescent="0.35">
      <c r="A1631" t="s">
        <v>3763</v>
      </c>
      <c r="B1631" t="s">
        <v>3764</v>
      </c>
      <c r="C1631" t="s">
        <v>18</v>
      </c>
      <c r="D1631" t="s">
        <v>7921</v>
      </c>
      <c r="E1631" s="8">
        <v>700</v>
      </c>
      <c r="F1631" s="9">
        <v>207.81</v>
      </c>
      <c r="G1631" s="8">
        <v>310</v>
      </c>
      <c r="H1631" s="8">
        <v>1668</v>
      </c>
      <c r="I1631" s="9">
        <v>207.81</v>
      </c>
      <c r="J1631" s="10">
        <f t="shared" si="50"/>
        <v>1</v>
      </c>
      <c r="K1631" s="8">
        <v>0</v>
      </c>
      <c r="L1631" s="9">
        <v>311.57</v>
      </c>
      <c r="M1631" s="8">
        <v>0</v>
      </c>
      <c r="N1631" s="8">
        <v>286</v>
      </c>
      <c r="O1631" s="8">
        <v>1668</v>
      </c>
      <c r="P1631" s="9">
        <v>207.81</v>
      </c>
      <c r="Q1631" s="10">
        <f t="shared" si="51"/>
        <v>1</v>
      </c>
      <c r="R1631" s="8">
        <v>0</v>
      </c>
      <c r="S1631" s="9">
        <v>307.47000000000003</v>
      </c>
      <c r="T1631" s="8">
        <v>0</v>
      </c>
    </row>
    <row r="1632" spans="1:20" x14ac:dyDescent="0.35">
      <c r="A1632" t="s">
        <v>3769</v>
      </c>
      <c r="B1632" t="s">
        <v>3770</v>
      </c>
      <c r="C1632" t="s">
        <v>18</v>
      </c>
      <c r="D1632" t="s">
        <v>7922</v>
      </c>
      <c r="E1632" s="8">
        <v>9</v>
      </c>
      <c r="F1632" s="9">
        <v>7.71</v>
      </c>
      <c r="G1632" s="8">
        <v>125</v>
      </c>
      <c r="H1632" s="8">
        <v>577</v>
      </c>
      <c r="I1632" s="9">
        <v>7.71</v>
      </c>
      <c r="J1632" s="10">
        <f t="shared" si="50"/>
        <v>1</v>
      </c>
      <c r="K1632" s="8">
        <v>0</v>
      </c>
      <c r="L1632" s="9">
        <v>339.7</v>
      </c>
      <c r="M1632" s="8">
        <v>0</v>
      </c>
      <c r="N1632" s="8">
        <v>99</v>
      </c>
      <c r="O1632" s="8">
        <v>577</v>
      </c>
      <c r="P1632" s="9">
        <v>7.71</v>
      </c>
      <c r="Q1632" s="10">
        <f t="shared" si="51"/>
        <v>1</v>
      </c>
      <c r="R1632" s="8">
        <v>0</v>
      </c>
      <c r="S1632" s="9">
        <v>326.33</v>
      </c>
      <c r="T1632" s="8">
        <v>0</v>
      </c>
    </row>
    <row r="1633" spans="1:20" x14ac:dyDescent="0.35">
      <c r="A1633" t="s">
        <v>3771</v>
      </c>
      <c r="B1633" t="s">
        <v>3772</v>
      </c>
      <c r="C1633" t="s">
        <v>18</v>
      </c>
      <c r="D1633" t="s">
        <v>7921</v>
      </c>
      <c r="E1633" s="8">
        <v>141</v>
      </c>
      <c r="F1633" s="9">
        <v>259.18</v>
      </c>
      <c r="G1633" s="8">
        <v>43</v>
      </c>
      <c r="H1633" s="8">
        <v>269</v>
      </c>
      <c r="I1633" s="9">
        <v>259.18</v>
      </c>
      <c r="J1633" s="10">
        <f t="shared" si="50"/>
        <v>1</v>
      </c>
      <c r="K1633" s="8">
        <v>0</v>
      </c>
      <c r="L1633" s="9">
        <v>237.54</v>
      </c>
      <c r="M1633" s="8">
        <v>0</v>
      </c>
      <c r="N1633" s="8">
        <v>46</v>
      </c>
      <c r="O1633" s="8">
        <v>269</v>
      </c>
      <c r="P1633" s="9">
        <v>259.18</v>
      </c>
      <c r="Q1633" s="10">
        <f t="shared" si="51"/>
        <v>1</v>
      </c>
      <c r="R1633" s="8">
        <v>0</v>
      </c>
      <c r="S1633" s="9">
        <v>240.85</v>
      </c>
      <c r="T1633" s="8">
        <v>0</v>
      </c>
    </row>
    <row r="1634" spans="1:20" x14ac:dyDescent="0.35">
      <c r="A1634" t="s">
        <v>3775</v>
      </c>
      <c r="B1634" t="s">
        <v>3776</v>
      </c>
      <c r="C1634" t="s">
        <v>18</v>
      </c>
      <c r="D1634" t="s">
        <v>7922</v>
      </c>
      <c r="E1634" s="8">
        <v>411</v>
      </c>
      <c r="F1634" s="9">
        <v>1948.54</v>
      </c>
      <c r="G1634" s="8">
        <v>33</v>
      </c>
      <c r="H1634" s="8">
        <v>105</v>
      </c>
      <c r="I1634" s="9">
        <v>1725.71</v>
      </c>
      <c r="J1634" s="10">
        <f t="shared" si="50"/>
        <v>0.88564258367803594</v>
      </c>
      <c r="K1634" s="8">
        <v>2</v>
      </c>
      <c r="L1634" s="9">
        <v>230.71</v>
      </c>
      <c r="M1634" s="8">
        <v>3</v>
      </c>
      <c r="N1634" s="8">
        <v>18</v>
      </c>
      <c r="O1634" s="8">
        <v>105</v>
      </c>
      <c r="P1634" s="9">
        <v>1654.6</v>
      </c>
      <c r="Q1634" s="10">
        <f t="shared" si="51"/>
        <v>0.84914859330575709</v>
      </c>
      <c r="R1634" s="8">
        <v>2</v>
      </c>
      <c r="S1634" s="9">
        <v>195.15</v>
      </c>
      <c r="T1634" s="8">
        <v>3</v>
      </c>
    </row>
    <row r="1635" spans="1:20" x14ac:dyDescent="0.35">
      <c r="A1635" t="s">
        <v>3777</v>
      </c>
      <c r="B1635" t="s">
        <v>3778</v>
      </c>
      <c r="C1635" t="s">
        <v>18</v>
      </c>
      <c r="D1635" t="s">
        <v>7921</v>
      </c>
      <c r="E1635" s="8">
        <v>1057</v>
      </c>
      <c r="F1635" s="9">
        <v>2327.5100000000002</v>
      </c>
      <c r="G1635" s="8">
        <v>33</v>
      </c>
      <c r="H1635" s="8">
        <v>224</v>
      </c>
      <c r="I1635" s="9">
        <v>1620.67</v>
      </c>
      <c r="J1635" s="10">
        <f t="shared" si="50"/>
        <v>0.69631064957830469</v>
      </c>
      <c r="K1635" s="8">
        <v>5</v>
      </c>
      <c r="L1635" s="9">
        <v>207.24</v>
      </c>
      <c r="M1635" s="8">
        <v>3</v>
      </c>
      <c r="N1635" s="8">
        <v>39</v>
      </c>
      <c r="O1635" s="8">
        <v>224</v>
      </c>
      <c r="P1635" s="9">
        <v>1631.68</v>
      </c>
      <c r="Q1635" s="10">
        <f t="shared" si="51"/>
        <v>0.70104102667657708</v>
      </c>
      <c r="R1635" s="8">
        <v>5</v>
      </c>
      <c r="S1635" s="9">
        <v>210.4</v>
      </c>
      <c r="T1635" s="8">
        <v>3</v>
      </c>
    </row>
    <row r="1636" spans="1:20" x14ac:dyDescent="0.35">
      <c r="A1636" t="s">
        <v>3779</v>
      </c>
      <c r="B1636" t="s">
        <v>3780</v>
      </c>
      <c r="C1636" t="s">
        <v>18</v>
      </c>
      <c r="D1636" t="s">
        <v>7922</v>
      </c>
      <c r="E1636" s="8">
        <v>614</v>
      </c>
      <c r="F1636" s="9">
        <v>784.93</v>
      </c>
      <c r="G1636" s="8">
        <v>97</v>
      </c>
      <c r="H1636" s="8">
        <v>386</v>
      </c>
      <c r="I1636" s="9">
        <v>784.93</v>
      </c>
      <c r="J1636" s="10">
        <f t="shared" si="50"/>
        <v>1</v>
      </c>
      <c r="K1636" s="8">
        <v>0</v>
      </c>
      <c r="L1636" s="9">
        <v>270.17</v>
      </c>
      <c r="M1636" s="8">
        <v>1</v>
      </c>
      <c r="N1636" s="8">
        <v>66</v>
      </c>
      <c r="O1636" s="8">
        <v>386</v>
      </c>
      <c r="P1636" s="9">
        <v>784.93</v>
      </c>
      <c r="Q1636" s="10">
        <f t="shared" si="51"/>
        <v>1</v>
      </c>
      <c r="R1636" s="8">
        <v>0</v>
      </c>
      <c r="S1636" s="9">
        <v>246.39</v>
      </c>
      <c r="T1636" s="8">
        <v>1</v>
      </c>
    </row>
    <row r="1637" spans="1:20" x14ac:dyDescent="0.35">
      <c r="A1637" t="s">
        <v>3781</v>
      </c>
      <c r="B1637" t="s">
        <v>3782</v>
      </c>
      <c r="C1637" t="s">
        <v>18</v>
      </c>
      <c r="D1637" t="s">
        <v>7921</v>
      </c>
      <c r="E1637" s="8">
        <v>547</v>
      </c>
      <c r="F1637" s="9">
        <v>639.87</v>
      </c>
      <c r="G1637" s="8">
        <v>75</v>
      </c>
      <c r="H1637" s="8">
        <v>422</v>
      </c>
      <c r="I1637" s="9">
        <v>618.80999999999995</v>
      </c>
      <c r="J1637" s="10">
        <f t="shared" si="50"/>
        <v>0.96708706455998861</v>
      </c>
      <c r="K1637" s="8">
        <v>1</v>
      </c>
      <c r="L1637" s="9">
        <v>170.52</v>
      </c>
      <c r="M1637" s="8">
        <v>1</v>
      </c>
      <c r="N1637" s="8">
        <v>72</v>
      </c>
      <c r="O1637" s="8">
        <v>422</v>
      </c>
      <c r="P1637" s="9">
        <v>615.29999999999995</v>
      </c>
      <c r="Q1637" s="10">
        <f t="shared" si="51"/>
        <v>0.9616015753199868</v>
      </c>
      <c r="R1637" s="8">
        <v>1</v>
      </c>
      <c r="S1637" s="9">
        <v>168.9</v>
      </c>
      <c r="T1637" s="8">
        <v>1</v>
      </c>
    </row>
    <row r="1638" spans="1:20" x14ac:dyDescent="0.35">
      <c r="A1638" t="s">
        <v>3783</v>
      </c>
      <c r="B1638" t="s">
        <v>3784</v>
      </c>
      <c r="C1638" t="s">
        <v>18</v>
      </c>
      <c r="D1638" t="s">
        <v>7922</v>
      </c>
      <c r="E1638" s="8">
        <v>739</v>
      </c>
      <c r="F1638" s="9">
        <v>1173.7</v>
      </c>
      <c r="G1638" s="8">
        <v>82</v>
      </c>
      <c r="H1638" s="8">
        <v>311</v>
      </c>
      <c r="I1638" s="9">
        <v>1173.7</v>
      </c>
      <c r="J1638" s="10">
        <f t="shared" si="50"/>
        <v>1</v>
      </c>
      <c r="K1638" s="8">
        <v>0</v>
      </c>
      <c r="L1638" s="9">
        <v>197.58</v>
      </c>
      <c r="M1638" s="8">
        <v>2</v>
      </c>
      <c r="N1638" s="8">
        <v>53</v>
      </c>
      <c r="O1638" s="8">
        <v>311</v>
      </c>
      <c r="P1638" s="9">
        <v>1173.7</v>
      </c>
      <c r="Q1638" s="10">
        <f t="shared" si="51"/>
        <v>1</v>
      </c>
      <c r="R1638" s="8">
        <v>0</v>
      </c>
      <c r="S1638" s="9">
        <v>169.94</v>
      </c>
      <c r="T1638" s="8">
        <v>2</v>
      </c>
    </row>
    <row r="1639" spans="1:20" x14ac:dyDescent="0.35">
      <c r="A1639" t="s">
        <v>3785</v>
      </c>
      <c r="B1639" t="s">
        <v>3786</v>
      </c>
      <c r="C1639" t="s">
        <v>18</v>
      </c>
      <c r="D1639" t="s">
        <v>7921</v>
      </c>
      <c r="E1639" s="8">
        <v>1082</v>
      </c>
      <c r="F1639" s="9">
        <v>1277.5</v>
      </c>
      <c r="G1639" s="8">
        <v>64</v>
      </c>
      <c r="H1639" s="8">
        <v>418</v>
      </c>
      <c r="I1639" s="9">
        <v>1116.92</v>
      </c>
      <c r="J1639" s="10">
        <f t="shared" si="50"/>
        <v>0.87430136986301377</v>
      </c>
      <c r="K1639" s="8">
        <v>4</v>
      </c>
      <c r="L1639" s="9">
        <v>183.14</v>
      </c>
      <c r="M1639" s="8">
        <v>2</v>
      </c>
      <c r="N1639" s="8">
        <v>72</v>
      </c>
      <c r="O1639" s="8">
        <v>418</v>
      </c>
      <c r="P1639" s="9">
        <v>1126.3699999999999</v>
      </c>
      <c r="Q1639" s="10">
        <f t="shared" si="51"/>
        <v>0.88169863013698624</v>
      </c>
      <c r="R1639" s="8">
        <v>4</v>
      </c>
      <c r="S1639" s="9">
        <v>187.98</v>
      </c>
      <c r="T1639" s="8">
        <v>2</v>
      </c>
    </row>
    <row r="1640" spans="1:20" x14ac:dyDescent="0.35">
      <c r="A1640" t="s">
        <v>3787</v>
      </c>
      <c r="B1640" t="s">
        <v>3788</v>
      </c>
      <c r="C1640" t="s">
        <v>18</v>
      </c>
      <c r="D1640" t="s">
        <v>7921</v>
      </c>
      <c r="E1640" s="8">
        <v>110</v>
      </c>
      <c r="F1640" s="9">
        <v>1326.51</v>
      </c>
      <c r="G1640" s="8">
        <v>8</v>
      </c>
      <c r="H1640" s="8">
        <v>41</v>
      </c>
      <c r="I1640" s="9">
        <v>1049.1500000000001</v>
      </c>
      <c r="J1640" s="10">
        <f t="shared" si="50"/>
        <v>0.79090998183202543</v>
      </c>
      <c r="K1640" s="8">
        <v>2</v>
      </c>
      <c r="L1640" s="9">
        <v>230.78</v>
      </c>
      <c r="M1640" s="8">
        <v>2</v>
      </c>
      <c r="N1640" s="8">
        <v>7</v>
      </c>
      <c r="O1640" s="8">
        <v>41</v>
      </c>
      <c r="P1640" s="9">
        <v>1037.0899999999999</v>
      </c>
      <c r="Q1640" s="10">
        <f t="shared" si="51"/>
        <v>0.78181845594831545</v>
      </c>
      <c r="R1640" s="8">
        <v>2</v>
      </c>
      <c r="S1640" s="9">
        <v>193.55</v>
      </c>
      <c r="T1640" s="8">
        <v>2</v>
      </c>
    </row>
    <row r="1641" spans="1:20" x14ac:dyDescent="0.35">
      <c r="A1641" t="s">
        <v>3789</v>
      </c>
      <c r="B1641" t="s">
        <v>3790</v>
      </c>
      <c r="C1641" t="s">
        <v>18</v>
      </c>
      <c r="D1641" t="s">
        <v>7922</v>
      </c>
      <c r="E1641" s="8">
        <v>7</v>
      </c>
      <c r="F1641" s="9">
        <v>15.33</v>
      </c>
      <c r="G1641" s="8">
        <v>95</v>
      </c>
      <c r="H1641" s="8">
        <v>225</v>
      </c>
      <c r="I1641" s="9">
        <v>15.33</v>
      </c>
      <c r="J1641" s="10">
        <f t="shared" si="50"/>
        <v>1</v>
      </c>
      <c r="K1641" s="8">
        <v>0</v>
      </c>
      <c r="L1641" s="9">
        <v>397.55</v>
      </c>
      <c r="M1641" s="8">
        <v>0</v>
      </c>
      <c r="N1641" s="8">
        <v>39</v>
      </c>
      <c r="O1641" s="8">
        <v>225</v>
      </c>
      <c r="P1641" s="9">
        <v>15.33</v>
      </c>
      <c r="Q1641" s="10">
        <f t="shared" si="51"/>
        <v>1</v>
      </c>
      <c r="R1641" s="8">
        <v>0</v>
      </c>
      <c r="S1641" s="9">
        <v>323.94</v>
      </c>
      <c r="T1641" s="8">
        <v>0</v>
      </c>
    </row>
    <row r="1642" spans="1:20" x14ac:dyDescent="0.35">
      <c r="A1642" t="s">
        <v>3791</v>
      </c>
      <c r="B1642" t="s">
        <v>3792</v>
      </c>
      <c r="C1642" t="s">
        <v>18</v>
      </c>
      <c r="D1642" t="s">
        <v>7921</v>
      </c>
      <c r="E1642" s="8">
        <v>21</v>
      </c>
      <c r="F1642" s="9">
        <v>89.21</v>
      </c>
      <c r="G1642" s="8">
        <v>17</v>
      </c>
      <c r="H1642" s="8">
        <v>116</v>
      </c>
      <c r="I1642" s="9">
        <v>89.21</v>
      </c>
      <c r="J1642" s="10">
        <f t="shared" si="50"/>
        <v>1</v>
      </c>
      <c r="K1642" s="8">
        <v>0</v>
      </c>
      <c r="L1642" s="9">
        <v>275.44</v>
      </c>
      <c r="M1642" s="8">
        <v>0</v>
      </c>
      <c r="N1642" s="8">
        <v>20</v>
      </c>
      <c r="O1642" s="8">
        <v>116</v>
      </c>
      <c r="P1642" s="9">
        <v>89.21</v>
      </c>
      <c r="Q1642" s="10">
        <f t="shared" si="51"/>
        <v>1</v>
      </c>
      <c r="R1642" s="8">
        <v>0</v>
      </c>
      <c r="S1642" s="9">
        <v>283.08999999999997</v>
      </c>
      <c r="T1642" s="8">
        <v>0</v>
      </c>
    </row>
    <row r="1643" spans="1:20" x14ac:dyDescent="0.35">
      <c r="A1643" t="s">
        <v>3793</v>
      </c>
      <c r="B1643" t="s">
        <v>3794</v>
      </c>
      <c r="C1643" t="s">
        <v>18</v>
      </c>
      <c r="D1643" t="s">
        <v>7921</v>
      </c>
      <c r="E1643" s="8">
        <v>128</v>
      </c>
      <c r="F1643" s="9">
        <v>323</v>
      </c>
      <c r="G1643" s="8">
        <v>36</v>
      </c>
      <c r="H1643" s="8">
        <v>195</v>
      </c>
      <c r="I1643" s="9">
        <v>323</v>
      </c>
      <c r="J1643" s="10">
        <f t="shared" si="50"/>
        <v>1</v>
      </c>
      <c r="K1643" s="8">
        <v>0</v>
      </c>
      <c r="L1643" s="9">
        <v>185.85</v>
      </c>
      <c r="M1643" s="8">
        <v>0</v>
      </c>
      <c r="N1643" s="8">
        <v>33</v>
      </c>
      <c r="O1643" s="8">
        <v>195</v>
      </c>
      <c r="P1643" s="9">
        <v>323</v>
      </c>
      <c r="Q1643" s="10">
        <f t="shared" si="51"/>
        <v>1</v>
      </c>
      <c r="R1643" s="8">
        <v>0</v>
      </c>
      <c r="S1643" s="9">
        <v>181.31</v>
      </c>
      <c r="T1643" s="8">
        <v>0</v>
      </c>
    </row>
    <row r="1644" spans="1:20" x14ac:dyDescent="0.35">
      <c r="A1644" t="s">
        <v>3795</v>
      </c>
      <c r="B1644" t="s">
        <v>3796</v>
      </c>
      <c r="C1644" t="s">
        <v>18</v>
      </c>
      <c r="D1644" t="s">
        <v>7922</v>
      </c>
      <c r="E1644" s="8">
        <v>451</v>
      </c>
      <c r="F1644" s="9">
        <v>801.52</v>
      </c>
      <c r="G1644" s="8">
        <v>58</v>
      </c>
      <c r="H1644" s="8">
        <v>276</v>
      </c>
      <c r="I1644" s="9">
        <v>749.99</v>
      </c>
      <c r="J1644" s="10">
        <f t="shared" si="50"/>
        <v>0.9357096516618425</v>
      </c>
      <c r="K1644" s="8">
        <v>1</v>
      </c>
      <c r="L1644" s="9">
        <v>186.5</v>
      </c>
      <c r="M1644" s="8">
        <v>1</v>
      </c>
      <c r="N1644" s="8">
        <v>47</v>
      </c>
      <c r="O1644" s="8">
        <v>276</v>
      </c>
      <c r="P1644" s="9">
        <v>732.21</v>
      </c>
      <c r="Q1644" s="10">
        <f t="shared" si="51"/>
        <v>0.91352679908174472</v>
      </c>
      <c r="R1644" s="8">
        <v>1</v>
      </c>
      <c r="S1644" s="9">
        <v>180.72</v>
      </c>
      <c r="T1644" s="8">
        <v>1</v>
      </c>
    </row>
    <row r="1645" spans="1:20" x14ac:dyDescent="0.35">
      <c r="A1645" t="s">
        <v>3799</v>
      </c>
      <c r="B1645" t="s">
        <v>3800</v>
      </c>
      <c r="C1645" t="s">
        <v>18</v>
      </c>
      <c r="D1645" t="s">
        <v>7922</v>
      </c>
      <c r="E1645" s="8">
        <v>3880</v>
      </c>
      <c r="F1645" s="9">
        <v>1560.24</v>
      </c>
      <c r="G1645" s="8">
        <v>271</v>
      </c>
      <c r="H1645" s="8">
        <v>1219</v>
      </c>
      <c r="I1645" s="9">
        <v>1560.24</v>
      </c>
      <c r="J1645" s="10">
        <f t="shared" si="50"/>
        <v>1</v>
      </c>
      <c r="K1645" s="8">
        <v>0</v>
      </c>
      <c r="L1645" s="9">
        <v>187.59</v>
      </c>
      <c r="M1645" s="8">
        <v>3</v>
      </c>
      <c r="N1645" s="8">
        <v>207</v>
      </c>
      <c r="O1645" s="8">
        <v>1219</v>
      </c>
      <c r="P1645" s="9">
        <v>1556.22</v>
      </c>
      <c r="Q1645" s="10">
        <f t="shared" si="51"/>
        <v>0.99742347331179815</v>
      </c>
      <c r="R1645" s="8">
        <v>1</v>
      </c>
      <c r="S1645" s="9">
        <v>172.34</v>
      </c>
      <c r="T1645" s="8">
        <v>3</v>
      </c>
    </row>
    <row r="1646" spans="1:20" x14ac:dyDescent="0.35">
      <c r="A1646" t="s">
        <v>3801</v>
      </c>
      <c r="B1646" t="s">
        <v>3802</v>
      </c>
      <c r="C1646" t="s">
        <v>18</v>
      </c>
      <c r="D1646" t="s">
        <v>7922</v>
      </c>
      <c r="E1646" s="8">
        <v>2760</v>
      </c>
      <c r="F1646" s="9">
        <v>2205.06</v>
      </c>
      <c r="G1646" s="8">
        <v>225</v>
      </c>
      <c r="H1646" s="8">
        <v>613</v>
      </c>
      <c r="I1646" s="9">
        <v>2205.06</v>
      </c>
      <c r="J1646" s="10">
        <f t="shared" si="50"/>
        <v>1</v>
      </c>
      <c r="K1646" s="8">
        <v>0</v>
      </c>
      <c r="L1646" s="9">
        <v>204.18</v>
      </c>
      <c r="M1646" s="8">
        <v>4</v>
      </c>
      <c r="N1646" s="8">
        <v>104</v>
      </c>
      <c r="O1646" s="8">
        <v>613</v>
      </c>
      <c r="P1646" s="9">
        <v>2050.86</v>
      </c>
      <c r="Q1646" s="10">
        <f t="shared" si="51"/>
        <v>0.93006993006993011</v>
      </c>
      <c r="R1646" s="8">
        <v>4</v>
      </c>
      <c r="S1646" s="9">
        <v>152.13</v>
      </c>
      <c r="T1646" s="8">
        <v>4</v>
      </c>
    </row>
    <row r="1647" spans="1:20" x14ac:dyDescent="0.35">
      <c r="A1647" t="s">
        <v>3803</v>
      </c>
      <c r="B1647" t="s">
        <v>3804</v>
      </c>
      <c r="C1647" t="s">
        <v>18</v>
      </c>
      <c r="D1647" t="s">
        <v>7922</v>
      </c>
      <c r="E1647" s="8">
        <v>535</v>
      </c>
      <c r="F1647" s="9">
        <v>382.94</v>
      </c>
      <c r="G1647" s="8">
        <v>146</v>
      </c>
      <c r="H1647" s="8">
        <v>684</v>
      </c>
      <c r="I1647" s="9">
        <v>382.94</v>
      </c>
      <c r="J1647" s="10">
        <f t="shared" si="50"/>
        <v>1</v>
      </c>
      <c r="K1647" s="8">
        <v>0</v>
      </c>
      <c r="L1647" s="9">
        <v>235.38</v>
      </c>
      <c r="M1647" s="8">
        <v>0</v>
      </c>
      <c r="N1647" s="8">
        <v>116</v>
      </c>
      <c r="O1647" s="8">
        <v>684</v>
      </c>
      <c r="P1647" s="9">
        <v>382.94</v>
      </c>
      <c r="Q1647" s="10">
        <f t="shared" si="51"/>
        <v>1</v>
      </c>
      <c r="R1647" s="8">
        <v>0</v>
      </c>
      <c r="S1647" s="9">
        <v>222.5</v>
      </c>
      <c r="T1647" s="8">
        <v>0</v>
      </c>
    </row>
    <row r="1648" spans="1:20" x14ac:dyDescent="0.35">
      <c r="A1648" t="s">
        <v>3805</v>
      </c>
      <c r="B1648" t="s">
        <v>3806</v>
      </c>
      <c r="C1648" t="s">
        <v>18</v>
      </c>
      <c r="D1648" t="s">
        <v>7922</v>
      </c>
      <c r="E1648" s="8">
        <v>82</v>
      </c>
      <c r="F1648" s="9">
        <v>210.22</v>
      </c>
      <c r="G1648" s="8">
        <v>53</v>
      </c>
      <c r="H1648" s="8">
        <v>191</v>
      </c>
      <c r="I1648" s="9">
        <v>210.22</v>
      </c>
      <c r="J1648" s="10">
        <f t="shared" si="50"/>
        <v>1</v>
      </c>
      <c r="K1648" s="8">
        <v>0</v>
      </c>
      <c r="L1648" s="9">
        <v>281.83999999999997</v>
      </c>
      <c r="M1648" s="8">
        <v>0</v>
      </c>
      <c r="N1648" s="8">
        <v>33</v>
      </c>
      <c r="O1648" s="8">
        <v>191</v>
      </c>
      <c r="P1648" s="9">
        <v>210.22</v>
      </c>
      <c r="Q1648" s="10">
        <f t="shared" si="51"/>
        <v>1</v>
      </c>
      <c r="R1648" s="8">
        <v>0</v>
      </c>
      <c r="S1648" s="9">
        <v>251.08</v>
      </c>
      <c r="T1648" s="8">
        <v>0</v>
      </c>
    </row>
    <row r="1649" spans="1:20" x14ac:dyDescent="0.35">
      <c r="A1649" t="s">
        <v>3807</v>
      </c>
      <c r="B1649" t="s">
        <v>3808</v>
      </c>
      <c r="C1649" t="s">
        <v>18</v>
      </c>
      <c r="D1649" t="s">
        <v>7921</v>
      </c>
      <c r="E1649" s="8">
        <v>270</v>
      </c>
      <c r="F1649" s="9">
        <v>806.49</v>
      </c>
      <c r="G1649" s="8">
        <v>24</v>
      </c>
      <c r="H1649" s="8">
        <v>164</v>
      </c>
      <c r="I1649" s="9">
        <v>669.09</v>
      </c>
      <c r="J1649" s="10">
        <f t="shared" si="50"/>
        <v>0.82963210951158728</v>
      </c>
      <c r="K1649" s="8">
        <v>1</v>
      </c>
      <c r="L1649" s="9">
        <v>267.11</v>
      </c>
      <c r="M1649" s="8">
        <v>1</v>
      </c>
      <c r="N1649" s="8">
        <v>28</v>
      </c>
      <c r="O1649" s="8">
        <v>164</v>
      </c>
      <c r="P1649" s="9">
        <v>684.02</v>
      </c>
      <c r="Q1649" s="10">
        <f t="shared" si="51"/>
        <v>0.84814442832521164</v>
      </c>
      <c r="R1649" s="8">
        <v>1</v>
      </c>
      <c r="S1649" s="9">
        <v>272.33999999999997</v>
      </c>
      <c r="T1649" s="8">
        <v>1</v>
      </c>
    </row>
    <row r="1650" spans="1:20" x14ac:dyDescent="0.35">
      <c r="A1650" t="s">
        <v>3809</v>
      </c>
      <c r="B1650" t="s">
        <v>3810</v>
      </c>
      <c r="C1650" t="s">
        <v>18</v>
      </c>
      <c r="D1650" t="s">
        <v>7922</v>
      </c>
      <c r="E1650" s="8">
        <v>192</v>
      </c>
      <c r="F1650" s="9">
        <v>257.20999999999998</v>
      </c>
      <c r="G1650" s="8">
        <v>124</v>
      </c>
      <c r="H1650" s="8">
        <v>365</v>
      </c>
      <c r="I1650" s="9">
        <v>257.20999999999998</v>
      </c>
      <c r="J1650" s="10">
        <f t="shared" si="50"/>
        <v>1</v>
      </c>
      <c r="K1650" s="8">
        <v>0</v>
      </c>
      <c r="L1650" s="9">
        <v>323.24</v>
      </c>
      <c r="M1650" s="8">
        <v>0</v>
      </c>
      <c r="N1650" s="8">
        <v>62</v>
      </c>
      <c r="O1650" s="8">
        <v>365</v>
      </c>
      <c r="P1650" s="9">
        <v>257.20999999999998</v>
      </c>
      <c r="Q1650" s="10">
        <f t="shared" si="51"/>
        <v>1</v>
      </c>
      <c r="R1650" s="8">
        <v>0</v>
      </c>
      <c r="S1650" s="9">
        <v>273.39999999999998</v>
      </c>
      <c r="T1650" s="8">
        <v>0</v>
      </c>
    </row>
    <row r="1651" spans="1:20" x14ac:dyDescent="0.35">
      <c r="A1651" t="s">
        <v>3811</v>
      </c>
      <c r="B1651" t="s">
        <v>3812</v>
      </c>
      <c r="C1651" t="s">
        <v>18</v>
      </c>
      <c r="D1651" t="s">
        <v>7922</v>
      </c>
      <c r="E1651" s="8">
        <v>13</v>
      </c>
      <c r="F1651" s="9">
        <v>17.12</v>
      </c>
      <c r="G1651" s="8">
        <v>97</v>
      </c>
      <c r="H1651" s="8">
        <v>372</v>
      </c>
      <c r="I1651" s="9">
        <v>17.12</v>
      </c>
      <c r="J1651" s="10">
        <f t="shared" si="50"/>
        <v>1</v>
      </c>
      <c r="K1651" s="8">
        <v>0</v>
      </c>
      <c r="L1651" s="9">
        <v>344.34</v>
      </c>
      <c r="M1651" s="8">
        <v>0</v>
      </c>
      <c r="N1651" s="8">
        <v>63</v>
      </c>
      <c r="O1651" s="8">
        <v>372</v>
      </c>
      <c r="P1651" s="9">
        <v>17.12</v>
      </c>
      <c r="Q1651" s="10">
        <f t="shared" si="51"/>
        <v>1</v>
      </c>
      <c r="R1651" s="8">
        <v>0</v>
      </c>
      <c r="S1651" s="9">
        <v>317.47000000000003</v>
      </c>
      <c r="T1651" s="8">
        <v>0</v>
      </c>
    </row>
    <row r="1652" spans="1:20" x14ac:dyDescent="0.35">
      <c r="A1652" t="s">
        <v>3815</v>
      </c>
      <c r="B1652" t="s">
        <v>3816</v>
      </c>
      <c r="C1652" t="s">
        <v>18</v>
      </c>
      <c r="D1652" t="s">
        <v>7922</v>
      </c>
      <c r="E1652" s="8">
        <v>56</v>
      </c>
      <c r="F1652" s="9">
        <v>460.93</v>
      </c>
      <c r="G1652" s="8">
        <v>12</v>
      </c>
      <c r="H1652" s="8">
        <v>60</v>
      </c>
      <c r="I1652" s="9">
        <v>460.93</v>
      </c>
      <c r="J1652" s="10">
        <f t="shared" si="50"/>
        <v>1</v>
      </c>
      <c r="K1652" s="8">
        <v>0</v>
      </c>
      <c r="L1652" s="9">
        <v>234.38</v>
      </c>
      <c r="M1652" s="8">
        <v>0</v>
      </c>
      <c r="N1652" s="8">
        <v>11</v>
      </c>
      <c r="O1652" s="8">
        <v>60</v>
      </c>
      <c r="P1652" s="9">
        <v>460.93</v>
      </c>
      <c r="Q1652" s="10">
        <f t="shared" si="51"/>
        <v>1</v>
      </c>
      <c r="R1652" s="8">
        <v>0</v>
      </c>
      <c r="S1652" s="9">
        <v>224.5</v>
      </c>
      <c r="T1652" s="8">
        <v>1</v>
      </c>
    </row>
    <row r="1653" spans="1:20" x14ac:dyDescent="0.35">
      <c r="A1653" t="s">
        <v>3817</v>
      </c>
      <c r="B1653" t="s">
        <v>3818</v>
      </c>
      <c r="C1653" t="s">
        <v>18</v>
      </c>
      <c r="D1653" t="s">
        <v>7922</v>
      </c>
      <c r="E1653" s="8">
        <v>887</v>
      </c>
      <c r="F1653" s="9">
        <v>1102.3</v>
      </c>
      <c r="G1653" s="8">
        <v>75</v>
      </c>
      <c r="H1653" s="8">
        <v>393</v>
      </c>
      <c r="I1653" s="9">
        <v>1102.3</v>
      </c>
      <c r="J1653" s="10">
        <f t="shared" si="50"/>
        <v>1</v>
      </c>
      <c r="K1653" s="8">
        <v>0</v>
      </c>
      <c r="L1653" s="9">
        <v>211.23</v>
      </c>
      <c r="M1653" s="8">
        <v>2</v>
      </c>
      <c r="N1653" s="8">
        <v>67</v>
      </c>
      <c r="O1653" s="8">
        <v>393</v>
      </c>
      <c r="P1653" s="9">
        <v>1102.3</v>
      </c>
      <c r="Q1653" s="10">
        <f t="shared" si="51"/>
        <v>1</v>
      </c>
      <c r="R1653" s="8">
        <v>0</v>
      </c>
      <c r="S1653" s="9">
        <v>205.27</v>
      </c>
      <c r="T1653" s="8">
        <v>2</v>
      </c>
    </row>
    <row r="1654" spans="1:20" x14ac:dyDescent="0.35">
      <c r="A1654" t="s">
        <v>3819</v>
      </c>
      <c r="B1654" t="s">
        <v>3820</v>
      </c>
      <c r="C1654" t="s">
        <v>18</v>
      </c>
      <c r="D1654" t="s">
        <v>7920</v>
      </c>
      <c r="E1654" s="8">
        <v>1</v>
      </c>
      <c r="F1654" s="9">
        <v>0.94</v>
      </c>
      <c r="G1654" s="8">
        <v>63</v>
      </c>
      <c r="H1654" s="8">
        <v>520</v>
      </c>
      <c r="I1654" s="9">
        <v>0.94</v>
      </c>
      <c r="J1654" s="10">
        <f t="shared" si="50"/>
        <v>1</v>
      </c>
      <c r="K1654" s="8">
        <v>0</v>
      </c>
      <c r="L1654" s="9">
        <v>311.39999999999998</v>
      </c>
      <c r="M1654" s="8">
        <v>0</v>
      </c>
      <c r="N1654" s="8">
        <v>88</v>
      </c>
      <c r="O1654" s="8">
        <v>520</v>
      </c>
      <c r="P1654" s="9">
        <v>0.94</v>
      </c>
      <c r="Q1654" s="10">
        <f t="shared" si="51"/>
        <v>1</v>
      </c>
      <c r="R1654" s="8">
        <v>0</v>
      </c>
      <c r="S1654" s="9">
        <v>325.48</v>
      </c>
      <c r="T1654" s="8">
        <v>0</v>
      </c>
    </row>
    <row r="1655" spans="1:20" x14ac:dyDescent="0.35">
      <c r="A1655" t="s">
        <v>3821</v>
      </c>
      <c r="B1655" t="s">
        <v>3822</v>
      </c>
      <c r="C1655" t="s">
        <v>18</v>
      </c>
      <c r="D1655" t="s">
        <v>7922</v>
      </c>
      <c r="E1655" s="8">
        <v>1038</v>
      </c>
      <c r="F1655" s="9">
        <v>2160.6999999999998</v>
      </c>
      <c r="G1655" s="8">
        <v>61</v>
      </c>
      <c r="H1655" s="8">
        <v>235</v>
      </c>
      <c r="I1655" s="9">
        <v>1103.25</v>
      </c>
      <c r="J1655" s="10">
        <f t="shared" si="50"/>
        <v>0.51059841717961774</v>
      </c>
      <c r="K1655" s="8">
        <v>1</v>
      </c>
      <c r="L1655" s="9">
        <v>252.26</v>
      </c>
      <c r="M1655" s="8">
        <v>2</v>
      </c>
      <c r="N1655" s="8">
        <v>40</v>
      </c>
      <c r="O1655" s="8">
        <v>235</v>
      </c>
      <c r="P1655" s="9">
        <v>1059.54</v>
      </c>
      <c r="Q1655" s="10">
        <f t="shared" si="51"/>
        <v>0.49036886194288892</v>
      </c>
      <c r="R1655" s="8">
        <v>1</v>
      </c>
      <c r="S1655" s="9">
        <v>241.34</v>
      </c>
      <c r="T1655" s="8">
        <v>2</v>
      </c>
    </row>
    <row r="1656" spans="1:20" x14ac:dyDescent="0.35">
      <c r="A1656" t="s">
        <v>3823</v>
      </c>
      <c r="B1656" t="s">
        <v>3824</v>
      </c>
      <c r="C1656" t="s">
        <v>18</v>
      </c>
      <c r="D1656" t="s">
        <v>7921</v>
      </c>
      <c r="E1656" s="8">
        <v>28</v>
      </c>
      <c r="F1656" s="9">
        <v>262.99</v>
      </c>
      <c r="G1656" s="8">
        <v>8</v>
      </c>
      <c r="H1656" s="8">
        <v>52</v>
      </c>
      <c r="I1656" s="9">
        <v>262.99</v>
      </c>
      <c r="J1656" s="10">
        <f t="shared" si="50"/>
        <v>1</v>
      </c>
      <c r="K1656" s="8">
        <v>0</v>
      </c>
      <c r="L1656" s="9">
        <v>236.11</v>
      </c>
      <c r="M1656" s="8">
        <v>0</v>
      </c>
      <c r="N1656" s="8">
        <v>9</v>
      </c>
      <c r="O1656" s="8">
        <v>52</v>
      </c>
      <c r="P1656" s="9">
        <v>262.99</v>
      </c>
      <c r="Q1656" s="10">
        <f t="shared" si="51"/>
        <v>1</v>
      </c>
      <c r="R1656" s="8">
        <v>0</v>
      </c>
      <c r="S1656" s="9">
        <v>241.74</v>
      </c>
      <c r="T1656" s="8">
        <v>0</v>
      </c>
    </row>
    <row r="1657" spans="1:20" x14ac:dyDescent="0.35">
      <c r="A1657" t="s">
        <v>3829</v>
      </c>
      <c r="B1657" t="s">
        <v>3830</v>
      </c>
      <c r="C1657" t="s">
        <v>18</v>
      </c>
      <c r="D1657" t="s">
        <v>7922</v>
      </c>
      <c r="E1657" s="8">
        <v>30</v>
      </c>
      <c r="F1657" s="9">
        <v>270.66000000000003</v>
      </c>
      <c r="G1657" s="8">
        <v>20</v>
      </c>
      <c r="H1657" s="8">
        <v>55</v>
      </c>
      <c r="I1657" s="9">
        <v>270.66000000000003</v>
      </c>
      <c r="J1657" s="10">
        <f t="shared" si="50"/>
        <v>1</v>
      </c>
      <c r="K1657" s="8">
        <v>0</v>
      </c>
      <c r="L1657" s="9">
        <v>290.29000000000002</v>
      </c>
      <c r="M1657" s="8">
        <v>0</v>
      </c>
      <c r="N1657" s="8">
        <v>10</v>
      </c>
      <c r="O1657" s="8">
        <v>55</v>
      </c>
      <c r="P1657" s="9">
        <v>270.66000000000003</v>
      </c>
      <c r="Q1657" s="10">
        <f t="shared" si="51"/>
        <v>1</v>
      </c>
      <c r="R1657" s="8">
        <v>0</v>
      </c>
      <c r="S1657" s="9">
        <v>236.15</v>
      </c>
      <c r="T1657" s="8">
        <v>0</v>
      </c>
    </row>
    <row r="1658" spans="1:20" x14ac:dyDescent="0.35">
      <c r="A1658" t="s">
        <v>3831</v>
      </c>
      <c r="B1658" t="s">
        <v>3832</v>
      </c>
      <c r="C1658" t="s">
        <v>18</v>
      </c>
      <c r="D1658" t="s">
        <v>7921</v>
      </c>
      <c r="E1658" s="8">
        <v>699</v>
      </c>
      <c r="F1658" s="9">
        <v>905.78</v>
      </c>
      <c r="G1658" s="8">
        <v>68</v>
      </c>
      <c r="H1658" s="8">
        <v>377</v>
      </c>
      <c r="I1658" s="9">
        <v>905.78</v>
      </c>
      <c r="J1658" s="10">
        <f t="shared" si="50"/>
        <v>1</v>
      </c>
      <c r="K1658" s="8">
        <v>0</v>
      </c>
      <c r="L1658" s="9">
        <v>187.34</v>
      </c>
      <c r="M1658" s="8">
        <v>1</v>
      </c>
      <c r="N1658" s="8">
        <v>64</v>
      </c>
      <c r="O1658" s="8">
        <v>377</v>
      </c>
      <c r="P1658" s="9">
        <v>905.78</v>
      </c>
      <c r="Q1658" s="10">
        <f t="shared" si="51"/>
        <v>1</v>
      </c>
      <c r="R1658" s="8">
        <v>0</v>
      </c>
      <c r="S1658" s="9">
        <v>184.23</v>
      </c>
      <c r="T1658" s="8">
        <v>1</v>
      </c>
    </row>
    <row r="1659" spans="1:20" x14ac:dyDescent="0.35">
      <c r="A1659" t="s">
        <v>3833</v>
      </c>
      <c r="B1659" t="s">
        <v>3834</v>
      </c>
      <c r="C1659" t="s">
        <v>18</v>
      </c>
      <c r="D1659" t="s">
        <v>7922</v>
      </c>
      <c r="E1659" s="8">
        <v>91</v>
      </c>
      <c r="F1659" s="9">
        <v>22.05</v>
      </c>
      <c r="G1659" s="8">
        <v>984</v>
      </c>
      <c r="H1659" s="8">
        <v>2011</v>
      </c>
      <c r="I1659" s="9">
        <v>22.05</v>
      </c>
      <c r="J1659" s="10">
        <f t="shared" si="50"/>
        <v>1</v>
      </c>
      <c r="K1659" s="8">
        <v>0</v>
      </c>
      <c r="L1659" s="9">
        <v>410.5</v>
      </c>
      <c r="M1659" s="8">
        <v>0</v>
      </c>
      <c r="N1659" s="8">
        <v>340</v>
      </c>
      <c r="O1659" s="8">
        <v>2011</v>
      </c>
      <c r="P1659" s="9">
        <v>22.05</v>
      </c>
      <c r="Q1659" s="10">
        <f t="shared" si="51"/>
        <v>1</v>
      </c>
      <c r="R1659" s="8">
        <v>0</v>
      </c>
      <c r="S1659" s="9">
        <v>316.87</v>
      </c>
      <c r="T1659" s="8">
        <v>0</v>
      </c>
    </row>
    <row r="1660" spans="1:20" x14ac:dyDescent="0.35">
      <c r="A1660" t="s">
        <v>3837</v>
      </c>
      <c r="B1660" t="s">
        <v>3838</v>
      </c>
      <c r="C1660" t="s">
        <v>18</v>
      </c>
      <c r="D1660" t="s">
        <v>7922</v>
      </c>
      <c r="E1660" s="8">
        <v>162</v>
      </c>
      <c r="F1660" s="9">
        <v>236.97</v>
      </c>
      <c r="G1660" s="8">
        <v>80</v>
      </c>
      <c r="H1660" s="8">
        <v>333</v>
      </c>
      <c r="I1660" s="9">
        <v>236.97</v>
      </c>
      <c r="J1660" s="10">
        <f t="shared" si="50"/>
        <v>1</v>
      </c>
      <c r="K1660" s="8">
        <v>0</v>
      </c>
      <c r="L1660" s="9">
        <v>272.27999999999997</v>
      </c>
      <c r="M1660" s="8">
        <v>0</v>
      </c>
      <c r="N1660" s="8">
        <v>56</v>
      </c>
      <c r="O1660" s="8">
        <v>333</v>
      </c>
      <c r="P1660" s="9">
        <v>236.97</v>
      </c>
      <c r="Q1660" s="10">
        <f t="shared" si="51"/>
        <v>1</v>
      </c>
      <c r="R1660" s="8">
        <v>0</v>
      </c>
      <c r="S1660" s="9">
        <v>252.09</v>
      </c>
      <c r="T1660" s="8">
        <v>0</v>
      </c>
    </row>
    <row r="1661" spans="1:20" x14ac:dyDescent="0.35">
      <c r="A1661" t="s">
        <v>3839</v>
      </c>
      <c r="B1661" t="s">
        <v>3840</v>
      </c>
      <c r="C1661" t="s">
        <v>18</v>
      </c>
      <c r="D1661" t="s">
        <v>7921</v>
      </c>
      <c r="E1661" s="8">
        <v>1399</v>
      </c>
      <c r="F1661" s="9">
        <v>1558.4</v>
      </c>
      <c r="G1661" s="8">
        <v>63</v>
      </c>
      <c r="H1661" s="8">
        <v>436</v>
      </c>
      <c r="I1661" s="9">
        <v>1220.8699999999999</v>
      </c>
      <c r="J1661" s="10">
        <f t="shared" si="50"/>
        <v>0.78341247433264871</v>
      </c>
      <c r="K1661" s="8">
        <v>3</v>
      </c>
      <c r="L1661" s="9">
        <v>184.7</v>
      </c>
      <c r="M1661" s="8">
        <v>2</v>
      </c>
      <c r="N1661" s="8">
        <v>74</v>
      </c>
      <c r="O1661" s="8">
        <v>436</v>
      </c>
      <c r="P1661" s="9">
        <v>1232.01</v>
      </c>
      <c r="Q1661" s="10">
        <f t="shared" si="51"/>
        <v>0.7905608316221765</v>
      </c>
      <c r="R1661" s="8">
        <v>3</v>
      </c>
      <c r="S1661" s="9">
        <v>189.02</v>
      </c>
      <c r="T1661" s="8">
        <v>2</v>
      </c>
    </row>
    <row r="1662" spans="1:20" x14ac:dyDescent="0.35">
      <c r="A1662" t="s">
        <v>3841</v>
      </c>
      <c r="B1662" t="s">
        <v>3842</v>
      </c>
      <c r="C1662" t="s">
        <v>18</v>
      </c>
      <c r="D1662" t="s">
        <v>7921</v>
      </c>
      <c r="E1662" s="8">
        <v>736</v>
      </c>
      <c r="F1662" s="9">
        <v>705.68</v>
      </c>
      <c r="G1662" s="8">
        <v>80</v>
      </c>
      <c r="H1662" s="8">
        <v>507</v>
      </c>
      <c r="I1662" s="9">
        <v>705.68</v>
      </c>
      <c r="J1662" s="10">
        <f t="shared" si="50"/>
        <v>1</v>
      </c>
      <c r="K1662" s="8">
        <v>0</v>
      </c>
      <c r="L1662" s="9">
        <v>203.03</v>
      </c>
      <c r="M1662" s="8">
        <v>1</v>
      </c>
      <c r="N1662" s="8">
        <v>86</v>
      </c>
      <c r="O1662" s="8">
        <v>507</v>
      </c>
      <c r="P1662" s="9">
        <v>705.68</v>
      </c>
      <c r="Q1662" s="10">
        <f t="shared" si="51"/>
        <v>1</v>
      </c>
      <c r="R1662" s="8">
        <v>0</v>
      </c>
      <c r="S1662" s="9">
        <v>205.9</v>
      </c>
      <c r="T1662" s="8">
        <v>1</v>
      </c>
    </row>
    <row r="1663" spans="1:20" x14ac:dyDescent="0.35">
      <c r="A1663" t="s">
        <v>3843</v>
      </c>
      <c r="B1663" t="s">
        <v>3844</v>
      </c>
      <c r="C1663" t="s">
        <v>18</v>
      </c>
      <c r="D1663" t="s">
        <v>7922</v>
      </c>
      <c r="E1663" s="8">
        <v>31</v>
      </c>
      <c r="F1663" s="9">
        <v>17.63</v>
      </c>
      <c r="G1663" s="8">
        <v>263</v>
      </c>
      <c r="H1663" s="8">
        <v>854</v>
      </c>
      <c r="I1663" s="9">
        <v>17.63</v>
      </c>
      <c r="J1663" s="10">
        <f t="shared" si="50"/>
        <v>1</v>
      </c>
      <c r="K1663" s="8">
        <v>0</v>
      </c>
      <c r="L1663" s="9">
        <v>361.11</v>
      </c>
      <c r="M1663" s="8">
        <v>0</v>
      </c>
      <c r="N1663" s="8">
        <v>144</v>
      </c>
      <c r="O1663" s="8">
        <v>854</v>
      </c>
      <c r="P1663" s="9">
        <v>17.63</v>
      </c>
      <c r="Q1663" s="10">
        <f t="shared" si="51"/>
        <v>1</v>
      </c>
      <c r="R1663" s="8">
        <v>0</v>
      </c>
      <c r="S1663" s="9">
        <v>320.51</v>
      </c>
      <c r="T1663" s="8">
        <v>0</v>
      </c>
    </row>
    <row r="1664" spans="1:20" x14ac:dyDescent="0.35">
      <c r="A1664" t="s">
        <v>3845</v>
      </c>
      <c r="B1664" t="s">
        <v>3846</v>
      </c>
      <c r="C1664" t="s">
        <v>18</v>
      </c>
      <c r="D1664" t="s">
        <v>7922</v>
      </c>
      <c r="E1664" s="8">
        <v>16</v>
      </c>
      <c r="F1664" s="9">
        <v>87.53</v>
      </c>
      <c r="G1664" s="8">
        <v>20</v>
      </c>
      <c r="H1664" s="8">
        <v>89</v>
      </c>
      <c r="I1664" s="9">
        <v>87.53</v>
      </c>
      <c r="J1664" s="10">
        <f t="shared" si="50"/>
        <v>1</v>
      </c>
      <c r="K1664" s="8">
        <v>0</v>
      </c>
      <c r="L1664" s="9">
        <v>328.8</v>
      </c>
      <c r="M1664" s="8">
        <v>0</v>
      </c>
      <c r="N1664" s="8">
        <v>15</v>
      </c>
      <c r="O1664" s="8">
        <v>89</v>
      </c>
      <c r="P1664" s="9">
        <v>87.53</v>
      </c>
      <c r="Q1664" s="10">
        <f t="shared" si="51"/>
        <v>1</v>
      </c>
      <c r="R1664" s="8">
        <v>0</v>
      </c>
      <c r="S1664" s="9">
        <v>312.39</v>
      </c>
      <c r="T1664" s="8">
        <v>0</v>
      </c>
    </row>
    <row r="1665" spans="1:20" x14ac:dyDescent="0.35">
      <c r="A1665" t="s">
        <v>3851</v>
      </c>
      <c r="B1665" t="s">
        <v>3852</v>
      </c>
      <c r="C1665" t="s">
        <v>18</v>
      </c>
      <c r="D1665" t="s">
        <v>7922</v>
      </c>
      <c r="E1665" s="8">
        <v>139</v>
      </c>
      <c r="F1665" s="9">
        <v>358.73</v>
      </c>
      <c r="G1665" s="8">
        <v>61</v>
      </c>
      <c r="H1665" s="8">
        <v>188</v>
      </c>
      <c r="I1665" s="9">
        <v>358.73</v>
      </c>
      <c r="J1665" s="10">
        <f t="shared" si="50"/>
        <v>1</v>
      </c>
      <c r="K1665" s="8">
        <v>0</v>
      </c>
      <c r="L1665" s="9">
        <v>303.27</v>
      </c>
      <c r="M1665" s="8">
        <v>0</v>
      </c>
      <c r="N1665" s="8">
        <v>32</v>
      </c>
      <c r="O1665" s="8">
        <v>188</v>
      </c>
      <c r="P1665" s="9">
        <v>358.73</v>
      </c>
      <c r="Q1665" s="10">
        <f t="shared" si="51"/>
        <v>1</v>
      </c>
      <c r="R1665" s="8">
        <v>0</v>
      </c>
      <c r="S1665" s="9">
        <v>256.82</v>
      </c>
      <c r="T1665" s="8">
        <v>0</v>
      </c>
    </row>
    <row r="1666" spans="1:20" x14ac:dyDescent="0.35">
      <c r="A1666" t="s">
        <v>3853</v>
      </c>
      <c r="B1666" t="s">
        <v>3854</v>
      </c>
      <c r="C1666" t="s">
        <v>18</v>
      </c>
      <c r="D1666" t="s">
        <v>7922</v>
      </c>
      <c r="E1666" s="8">
        <v>792</v>
      </c>
      <c r="F1666" s="9">
        <v>1042.42</v>
      </c>
      <c r="G1666" s="8">
        <v>119</v>
      </c>
      <c r="H1666" s="8">
        <v>369</v>
      </c>
      <c r="I1666" s="9">
        <v>1042.42</v>
      </c>
      <c r="J1666" s="10">
        <f t="shared" si="50"/>
        <v>1</v>
      </c>
      <c r="K1666" s="8">
        <v>0</v>
      </c>
      <c r="L1666" s="9">
        <v>220.13</v>
      </c>
      <c r="M1666" s="8">
        <v>2</v>
      </c>
      <c r="N1666" s="8">
        <v>62</v>
      </c>
      <c r="O1666" s="8">
        <v>369</v>
      </c>
      <c r="P1666" s="9">
        <v>972.66</v>
      </c>
      <c r="Q1666" s="10">
        <f t="shared" si="51"/>
        <v>0.93307879741371036</v>
      </c>
      <c r="R1666" s="8">
        <v>2</v>
      </c>
      <c r="S1666" s="9">
        <v>165.08</v>
      </c>
      <c r="T1666" s="8">
        <v>2</v>
      </c>
    </row>
    <row r="1667" spans="1:20" x14ac:dyDescent="0.35">
      <c r="A1667" t="s">
        <v>3855</v>
      </c>
      <c r="B1667" t="s">
        <v>3856</v>
      </c>
      <c r="C1667" t="s">
        <v>18</v>
      </c>
      <c r="D1667" t="s">
        <v>7922</v>
      </c>
      <c r="E1667" s="8">
        <v>911</v>
      </c>
      <c r="F1667" s="9">
        <v>787.93</v>
      </c>
      <c r="G1667" s="8">
        <v>110</v>
      </c>
      <c r="H1667" s="8">
        <v>561</v>
      </c>
      <c r="I1667" s="9">
        <v>778.41</v>
      </c>
      <c r="J1667" s="10">
        <f t="shared" si="50"/>
        <v>0.98791770842587545</v>
      </c>
      <c r="K1667" s="8">
        <v>1</v>
      </c>
      <c r="L1667" s="9">
        <v>291.58</v>
      </c>
      <c r="M1667" s="8">
        <v>1</v>
      </c>
      <c r="N1667" s="8">
        <v>94</v>
      </c>
      <c r="O1667" s="8">
        <v>561</v>
      </c>
      <c r="P1667" s="9">
        <v>764.57</v>
      </c>
      <c r="Q1667" s="10">
        <f t="shared" si="51"/>
        <v>0.97035269630550947</v>
      </c>
      <c r="R1667" s="8">
        <v>1</v>
      </c>
      <c r="S1667" s="9">
        <v>283.97000000000003</v>
      </c>
      <c r="T1667" s="8">
        <v>1</v>
      </c>
    </row>
    <row r="1668" spans="1:20" x14ac:dyDescent="0.35">
      <c r="A1668" t="s">
        <v>3859</v>
      </c>
      <c r="B1668" t="s">
        <v>3860</v>
      </c>
      <c r="C1668" t="s">
        <v>18</v>
      </c>
      <c r="D1668" t="s">
        <v>7921</v>
      </c>
      <c r="E1668" s="8">
        <v>1121</v>
      </c>
      <c r="F1668" s="9">
        <v>941.51</v>
      </c>
      <c r="G1668" s="8">
        <v>79</v>
      </c>
      <c r="H1668" s="8">
        <v>576</v>
      </c>
      <c r="I1668" s="9">
        <v>941.51</v>
      </c>
      <c r="J1668" s="10">
        <f t="shared" si="50"/>
        <v>1</v>
      </c>
      <c r="K1668" s="8">
        <v>0</v>
      </c>
      <c r="L1668" s="9">
        <v>136.85</v>
      </c>
      <c r="M1668" s="8">
        <v>2</v>
      </c>
      <c r="N1668" s="8">
        <v>97</v>
      </c>
      <c r="O1668" s="8">
        <v>576</v>
      </c>
      <c r="P1668" s="9">
        <v>941.51</v>
      </c>
      <c r="Q1668" s="10">
        <f t="shared" si="51"/>
        <v>1</v>
      </c>
      <c r="R1668" s="8">
        <v>0</v>
      </c>
      <c r="S1668" s="9">
        <v>145.91999999999999</v>
      </c>
      <c r="T1668" s="8">
        <v>2</v>
      </c>
    </row>
    <row r="1669" spans="1:20" x14ac:dyDescent="0.35">
      <c r="A1669" t="s">
        <v>3863</v>
      </c>
      <c r="B1669" t="s">
        <v>3864</v>
      </c>
      <c r="C1669" t="s">
        <v>18</v>
      </c>
      <c r="D1669" t="s">
        <v>7922</v>
      </c>
      <c r="E1669" s="8">
        <v>4818</v>
      </c>
      <c r="F1669" s="9">
        <v>2025.76</v>
      </c>
      <c r="G1669" s="8">
        <v>225</v>
      </c>
      <c r="H1669" s="8">
        <v>1150</v>
      </c>
      <c r="I1669" s="9">
        <v>1989.6</v>
      </c>
      <c r="J1669" s="10">
        <f t="shared" ref="J1669:J1732" si="52">IF(F1669&gt;0,I1669/F1669,1)</f>
        <v>0.98214990916989175</v>
      </c>
      <c r="K1669" s="8">
        <v>1</v>
      </c>
      <c r="L1669" s="9">
        <v>160.51</v>
      </c>
      <c r="M1669" s="8">
        <v>4</v>
      </c>
      <c r="N1669" s="8">
        <v>193</v>
      </c>
      <c r="O1669" s="8">
        <v>1150</v>
      </c>
      <c r="P1669" s="9">
        <v>1976.14</v>
      </c>
      <c r="Q1669" s="10">
        <f t="shared" ref="Q1669:Q1732" si="53">IF(F1669&gt;0,P1669/F1669,1)</f>
        <v>0.97550548929784386</v>
      </c>
      <c r="R1669" s="8">
        <v>1</v>
      </c>
      <c r="S1669" s="9">
        <v>154.46</v>
      </c>
      <c r="T1669" s="8">
        <v>4</v>
      </c>
    </row>
    <row r="1670" spans="1:20" x14ac:dyDescent="0.35">
      <c r="A1670" t="s">
        <v>3865</v>
      </c>
      <c r="B1670" t="s">
        <v>3866</v>
      </c>
      <c r="C1670" t="s">
        <v>18</v>
      </c>
      <c r="D1670" t="s">
        <v>7921</v>
      </c>
      <c r="E1670" s="8">
        <v>62</v>
      </c>
      <c r="F1670" s="9">
        <v>163.1</v>
      </c>
      <c r="G1670" s="8">
        <v>28</v>
      </c>
      <c r="H1670" s="8">
        <v>184</v>
      </c>
      <c r="I1670" s="9">
        <v>163.1</v>
      </c>
      <c r="J1670" s="10">
        <f t="shared" si="52"/>
        <v>1</v>
      </c>
      <c r="K1670" s="8">
        <v>0</v>
      </c>
      <c r="L1670" s="9">
        <v>271.12</v>
      </c>
      <c r="M1670" s="8">
        <v>0</v>
      </c>
      <c r="N1670" s="8">
        <v>31</v>
      </c>
      <c r="O1670" s="8">
        <v>184</v>
      </c>
      <c r="P1670" s="9">
        <v>163.1</v>
      </c>
      <c r="Q1670" s="10">
        <f t="shared" si="53"/>
        <v>1</v>
      </c>
      <c r="R1670" s="8">
        <v>0</v>
      </c>
      <c r="S1670" s="9">
        <v>277.43</v>
      </c>
      <c r="T1670" s="8">
        <v>0</v>
      </c>
    </row>
    <row r="1671" spans="1:20" x14ac:dyDescent="0.35">
      <c r="A1671" t="s">
        <v>3867</v>
      </c>
      <c r="B1671" t="s">
        <v>3868</v>
      </c>
      <c r="C1671" t="s">
        <v>18</v>
      </c>
      <c r="D1671" t="s">
        <v>7922</v>
      </c>
      <c r="E1671" s="8">
        <v>103</v>
      </c>
      <c r="F1671" s="9">
        <v>395.22</v>
      </c>
      <c r="G1671" s="8">
        <v>34</v>
      </c>
      <c r="H1671" s="8">
        <v>126</v>
      </c>
      <c r="I1671" s="9">
        <v>395.22</v>
      </c>
      <c r="J1671" s="10">
        <f t="shared" si="52"/>
        <v>1</v>
      </c>
      <c r="K1671" s="8">
        <v>0</v>
      </c>
      <c r="L1671" s="9">
        <v>188.78</v>
      </c>
      <c r="M1671" s="8">
        <v>0</v>
      </c>
      <c r="N1671" s="8">
        <v>21</v>
      </c>
      <c r="O1671" s="8">
        <v>126</v>
      </c>
      <c r="P1671" s="9">
        <v>395.22</v>
      </c>
      <c r="Q1671" s="10">
        <f t="shared" si="53"/>
        <v>1</v>
      </c>
      <c r="R1671" s="8">
        <v>0</v>
      </c>
      <c r="S1671" s="9">
        <v>158.86000000000001</v>
      </c>
      <c r="T1671" s="8">
        <v>0</v>
      </c>
    </row>
    <row r="1672" spans="1:20" x14ac:dyDescent="0.35">
      <c r="A1672" t="s">
        <v>3869</v>
      </c>
      <c r="B1672" t="s">
        <v>3870</v>
      </c>
      <c r="C1672" t="s">
        <v>18</v>
      </c>
      <c r="D1672" t="s">
        <v>7922</v>
      </c>
      <c r="E1672" s="8">
        <v>123</v>
      </c>
      <c r="F1672" s="9">
        <v>24.77</v>
      </c>
      <c r="G1672" s="8">
        <v>1218</v>
      </c>
      <c r="H1672" s="8">
        <v>2396</v>
      </c>
      <c r="I1672" s="9">
        <v>24.77</v>
      </c>
      <c r="J1672" s="10">
        <f t="shared" si="52"/>
        <v>1</v>
      </c>
      <c r="K1672" s="8">
        <v>0</v>
      </c>
      <c r="L1672" s="9">
        <v>416.49</v>
      </c>
      <c r="M1672" s="8">
        <v>0</v>
      </c>
      <c r="N1672" s="8">
        <v>401</v>
      </c>
      <c r="O1672" s="8">
        <v>2396</v>
      </c>
      <c r="P1672" s="9">
        <v>24.77</v>
      </c>
      <c r="Q1672" s="10">
        <f t="shared" si="53"/>
        <v>1</v>
      </c>
      <c r="R1672" s="8">
        <v>0</v>
      </c>
      <c r="S1672" s="9">
        <v>317.64999999999998</v>
      </c>
      <c r="T1672" s="8">
        <v>0</v>
      </c>
    </row>
    <row r="1673" spans="1:20" x14ac:dyDescent="0.35">
      <c r="A1673" t="s">
        <v>3871</v>
      </c>
      <c r="B1673" t="s">
        <v>3872</v>
      </c>
      <c r="C1673" t="s">
        <v>18</v>
      </c>
      <c r="D1673" t="s">
        <v>7921</v>
      </c>
      <c r="E1673" s="8">
        <v>596</v>
      </c>
      <c r="F1673" s="9">
        <v>1014.51</v>
      </c>
      <c r="G1673" s="8">
        <v>48</v>
      </c>
      <c r="H1673" s="8">
        <v>284</v>
      </c>
      <c r="I1673" s="9">
        <v>1014.51</v>
      </c>
      <c r="J1673" s="10">
        <f t="shared" si="52"/>
        <v>1</v>
      </c>
      <c r="K1673" s="8">
        <v>0</v>
      </c>
      <c r="L1673" s="9">
        <v>199.56</v>
      </c>
      <c r="M1673" s="8">
        <v>2</v>
      </c>
      <c r="N1673" s="8">
        <v>48</v>
      </c>
      <c r="O1673" s="8">
        <v>284</v>
      </c>
      <c r="P1673" s="9">
        <v>1014.51</v>
      </c>
      <c r="Q1673" s="10">
        <f t="shared" si="53"/>
        <v>1</v>
      </c>
      <c r="R1673" s="8">
        <v>0</v>
      </c>
      <c r="S1673" s="9">
        <v>199.56</v>
      </c>
      <c r="T1673" s="8">
        <v>2</v>
      </c>
    </row>
    <row r="1674" spans="1:20" x14ac:dyDescent="0.35">
      <c r="A1674" t="s">
        <v>3873</v>
      </c>
      <c r="B1674" t="s">
        <v>3874</v>
      </c>
      <c r="C1674" t="s">
        <v>18</v>
      </c>
      <c r="D1674" t="s">
        <v>7922</v>
      </c>
      <c r="E1674" s="8">
        <v>23</v>
      </c>
      <c r="F1674" s="9">
        <v>43.47</v>
      </c>
      <c r="G1674" s="8">
        <v>49</v>
      </c>
      <c r="H1674" s="8">
        <v>256</v>
      </c>
      <c r="I1674" s="9">
        <v>43.47</v>
      </c>
      <c r="J1674" s="10">
        <f t="shared" si="52"/>
        <v>1</v>
      </c>
      <c r="K1674" s="8">
        <v>0</v>
      </c>
      <c r="L1674" s="9">
        <v>311.33999999999997</v>
      </c>
      <c r="M1674" s="8">
        <v>0</v>
      </c>
      <c r="N1674" s="8">
        <v>43</v>
      </c>
      <c r="O1674" s="8">
        <v>256</v>
      </c>
      <c r="P1674" s="9">
        <v>43.47</v>
      </c>
      <c r="Q1674" s="10">
        <f t="shared" si="53"/>
        <v>1</v>
      </c>
      <c r="R1674" s="8">
        <v>0</v>
      </c>
      <c r="S1674" s="9">
        <v>304.52999999999997</v>
      </c>
      <c r="T1674" s="8">
        <v>0</v>
      </c>
    </row>
    <row r="1675" spans="1:20" x14ac:dyDescent="0.35">
      <c r="A1675" t="s">
        <v>3879</v>
      </c>
      <c r="B1675" t="s">
        <v>3880</v>
      </c>
      <c r="C1675" t="s">
        <v>18</v>
      </c>
      <c r="D1675" t="s">
        <v>7921</v>
      </c>
      <c r="E1675" s="8">
        <v>436</v>
      </c>
      <c r="F1675" s="9">
        <v>562.44000000000005</v>
      </c>
      <c r="G1675" s="8">
        <v>48</v>
      </c>
      <c r="H1675" s="8">
        <v>374</v>
      </c>
      <c r="I1675" s="9">
        <v>562.44000000000005</v>
      </c>
      <c r="J1675" s="10">
        <f t="shared" si="52"/>
        <v>1</v>
      </c>
      <c r="K1675" s="8">
        <v>0</v>
      </c>
      <c r="L1675" s="9">
        <v>199.27</v>
      </c>
      <c r="M1675" s="8">
        <v>1</v>
      </c>
      <c r="N1675" s="8">
        <v>63</v>
      </c>
      <c r="O1675" s="8">
        <v>374</v>
      </c>
      <c r="P1675" s="9">
        <v>562.44000000000005</v>
      </c>
      <c r="Q1675" s="10">
        <f t="shared" si="53"/>
        <v>1</v>
      </c>
      <c r="R1675" s="8">
        <v>0</v>
      </c>
      <c r="S1675" s="9">
        <v>210.88</v>
      </c>
      <c r="T1675" s="8">
        <v>1</v>
      </c>
    </row>
    <row r="1676" spans="1:20" x14ac:dyDescent="0.35">
      <c r="A1676" t="s">
        <v>3881</v>
      </c>
      <c r="B1676" t="s">
        <v>3882</v>
      </c>
      <c r="C1676" t="s">
        <v>18</v>
      </c>
      <c r="D1676" t="s">
        <v>7921</v>
      </c>
      <c r="E1676" s="8">
        <v>256</v>
      </c>
      <c r="F1676" s="9">
        <v>350.6</v>
      </c>
      <c r="G1676" s="8">
        <v>46</v>
      </c>
      <c r="H1676" s="8">
        <v>352</v>
      </c>
      <c r="I1676" s="9">
        <v>350.6</v>
      </c>
      <c r="J1676" s="10">
        <f t="shared" si="52"/>
        <v>1</v>
      </c>
      <c r="K1676" s="8">
        <v>0</v>
      </c>
      <c r="L1676" s="9">
        <v>207.35</v>
      </c>
      <c r="M1676" s="8">
        <v>0</v>
      </c>
      <c r="N1676" s="8">
        <v>59</v>
      </c>
      <c r="O1676" s="8">
        <v>352</v>
      </c>
      <c r="P1676" s="9">
        <v>350.6</v>
      </c>
      <c r="Q1676" s="10">
        <f t="shared" si="53"/>
        <v>1</v>
      </c>
      <c r="R1676" s="8">
        <v>0</v>
      </c>
      <c r="S1676" s="9">
        <v>218.03</v>
      </c>
      <c r="T1676" s="8">
        <v>0</v>
      </c>
    </row>
    <row r="1677" spans="1:20" x14ac:dyDescent="0.35">
      <c r="A1677" t="s">
        <v>3883</v>
      </c>
      <c r="B1677" t="s">
        <v>3884</v>
      </c>
      <c r="C1677" t="s">
        <v>18</v>
      </c>
      <c r="D1677" t="s">
        <v>7922</v>
      </c>
      <c r="E1677" s="8">
        <v>687</v>
      </c>
      <c r="F1677" s="9">
        <v>295.75</v>
      </c>
      <c r="G1677" s="8">
        <v>295</v>
      </c>
      <c r="H1677" s="8">
        <v>1119</v>
      </c>
      <c r="I1677" s="9">
        <v>295.75</v>
      </c>
      <c r="J1677" s="10">
        <f t="shared" si="52"/>
        <v>1</v>
      </c>
      <c r="K1677" s="8">
        <v>0</v>
      </c>
      <c r="L1677" s="9">
        <v>304.13</v>
      </c>
      <c r="M1677" s="8">
        <v>0</v>
      </c>
      <c r="N1677" s="8">
        <v>187</v>
      </c>
      <c r="O1677" s="8">
        <v>1119</v>
      </c>
      <c r="P1677" s="9">
        <v>295.75</v>
      </c>
      <c r="Q1677" s="10">
        <f t="shared" si="53"/>
        <v>1</v>
      </c>
      <c r="R1677" s="8">
        <v>0</v>
      </c>
      <c r="S1677" s="9">
        <v>276.24</v>
      </c>
      <c r="T1677" s="8">
        <v>0</v>
      </c>
    </row>
    <row r="1678" spans="1:20" x14ac:dyDescent="0.35">
      <c r="A1678" t="s">
        <v>3885</v>
      </c>
      <c r="B1678" t="s">
        <v>3886</v>
      </c>
      <c r="C1678" t="s">
        <v>18</v>
      </c>
      <c r="D1678" t="s">
        <v>7921</v>
      </c>
      <c r="E1678" s="8">
        <v>29</v>
      </c>
      <c r="F1678" s="9">
        <v>88.77</v>
      </c>
      <c r="G1678" s="8">
        <v>28</v>
      </c>
      <c r="H1678" s="8">
        <v>158</v>
      </c>
      <c r="I1678" s="9">
        <v>88.77</v>
      </c>
      <c r="J1678" s="10">
        <f t="shared" si="52"/>
        <v>1</v>
      </c>
      <c r="K1678" s="8">
        <v>0</v>
      </c>
      <c r="L1678" s="9">
        <v>313.87</v>
      </c>
      <c r="M1678" s="8">
        <v>0</v>
      </c>
      <c r="N1678" s="8">
        <v>27</v>
      </c>
      <c r="O1678" s="8">
        <v>158</v>
      </c>
      <c r="P1678" s="9">
        <v>88.77</v>
      </c>
      <c r="Q1678" s="10">
        <f t="shared" si="53"/>
        <v>1</v>
      </c>
      <c r="R1678" s="8">
        <v>0</v>
      </c>
      <c r="S1678" s="9">
        <v>312.02999999999997</v>
      </c>
      <c r="T1678" s="8">
        <v>0</v>
      </c>
    </row>
    <row r="1679" spans="1:20" x14ac:dyDescent="0.35">
      <c r="A1679" t="s">
        <v>3887</v>
      </c>
      <c r="B1679" t="s">
        <v>3888</v>
      </c>
      <c r="C1679" t="s">
        <v>18</v>
      </c>
      <c r="D1679" t="s">
        <v>7921</v>
      </c>
      <c r="E1679" s="8">
        <v>168</v>
      </c>
      <c r="F1679" s="9">
        <v>236.74</v>
      </c>
      <c r="G1679" s="8">
        <v>49</v>
      </c>
      <c r="H1679" s="8">
        <v>342</v>
      </c>
      <c r="I1679" s="9">
        <v>236.74</v>
      </c>
      <c r="J1679" s="10">
        <f t="shared" si="52"/>
        <v>1</v>
      </c>
      <c r="K1679" s="8">
        <v>0</v>
      </c>
      <c r="L1679" s="9">
        <v>207.1</v>
      </c>
      <c r="M1679" s="8">
        <v>0</v>
      </c>
      <c r="N1679" s="8">
        <v>57</v>
      </c>
      <c r="O1679" s="8">
        <v>342</v>
      </c>
      <c r="P1679" s="9">
        <v>236.74</v>
      </c>
      <c r="Q1679" s="10">
        <f t="shared" si="53"/>
        <v>1</v>
      </c>
      <c r="R1679" s="8">
        <v>0</v>
      </c>
      <c r="S1679" s="9">
        <v>213.86</v>
      </c>
      <c r="T1679" s="8">
        <v>0</v>
      </c>
    </row>
    <row r="1680" spans="1:20" x14ac:dyDescent="0.35">
      <c r="A1680" t="s">
        <v>3889</v>
      </c>
      <c r="B1680" t="s">
        <v>3890</v>
      </c>
      <c r="C1680" t="s">
        <v>18</v>
      </c>
      <c r="D1680" t="s">
        <v>7921</v>
      </c>
      <c r="E1680" s="8">
        <v>23</v>
      </c>
      <c r="F1680" s="9">
        <v>613.98</v>
      </c>
      <c r="G1680" s="8">
        <v>3</v>
      </c>
      <c r="H1680" s="8">
        <v>19</v>
      </c>
      <c r="I1680" s="9">
        <v>613.98</v>
      </c>
      <c r="J1680" s="10">
        <f t="shared" si="52"/>
        <v>1</v>
      </c>
      <c r="K1680" s="8">
        <v>0</v>
      </c>
      <c r="L1680" s="9">
        <v>211.89</v>
      </c>
      <c r="M1680" s="8">
        <v>1</v>
      </c>
      <c r="N1680" s="8">
        <v>3</v>
      </c>
      <c r="O1680" s="8">
        <v>19</v>
      </c>
      <c r="P1680" s="9">
        <v>613.98</v>
      </c>
      <c r="Q1680" s="10">
        <f t="shared" si="53"/>
        <v>1</v>
      </c>
      <c r="R1680" s="8">
        <v>0</v>
      </c>
      <c r="S1680" s="9">
        <v>211.89</v>
      </c>
      <c r="T1680" s="8">
        <v>1</v>
      </c>
    </row>
    <row r="1681" spans="1:20" x14ac:dyDescent="0.35">
      <c r="A1681" t="s">
        <v>3891</v>
      </c>
      <c r="B1681" t="s">
        <v>3892</v>
      </c>
      <c r="C1681" t="s">
        <v>18</v>
      </c>
      <c r="D1681" t="s">
        <v>7922</v>
      </c>
      <c r="E1681" s="8">
        <v>786</v>
      </c>
      <c r="F1681" s="9">
        <v>1013.79</v>
      </c>
      <c r="G1681" s="8">
        <v>69</v>
      </c>
      <c r="H1681" s="8">
        <v>373</v>
      </c>
      <c r="I1681" s="9">
        <v>1013.79</v>
      </c>
      <c r="J1681" s="10">
        <f t="shared" si="52"/>
        <v>1</v>
      </c>
      <c r="K1681" s="8">
        <v>0</v>
      </c>
      <c r="L1681" s="9">
        <v>183.33</v>
      </c>
      <c r="M1681" s="8">
        <v>2</v>
      </c>
      <c r="N1681" s="8">
        <v>63</v>
      </c>
      <c r="O1681" s="8">
        <v>373</v>
      </c>
      <c r="P1681" s="9">
        <v>1013.79</v>
      </c>
      <c r="Q1681" s="10">
        <f t="shared" si="53"/>
        <v>1</v>
      </c>
      <c r="R1681" s="8">
        <v>0</v>
      </c>
      <c r="S1681" s="9">
        <v>177.91</v>
      </c>
      <c r="T1681" s="8">
        <v>2</v>
      </c>
    </row>
    <row r="1682" spans="1:20" x14ac:dyDescent="0.35">
      <c r="A1682" t="s">
        <v>3895</v>
      </c>
      <c r="B1682" t="s">
        <v>3896</v>
      </c>
      <c r="C1682" t="s">
        <v>18</v>
      </c>
      <c r="D1682" t="s">
        <v>7922</v>
      </c>
      <c r="E1682" s="8">
        <v>7</v>
      </c>
      <c r="F1682" s="9">
        <v>4.67</v>
      </c>
      <c r="G1682" s="8">
        <v>147</v>
      </c>
      <c r="H1682" s="8">
        <v>721</v>
      </c>
      <c r="I1682" s="9">
        <v>4.67</v>
      </c>
      <c r="J1682" s="10">
        <f t="shared" si="52"/>
        <v>1</v>
      </c>
      <c r="K1682" s="8">
        <v>0</v>
      </c>
      <c r="L1682" s="9">
        <v>329</v>
      </c>
      <c r="M1682" s="8">
        <v>0</v>
      </c>
      <c r="N1682" s="8">
        <v>120</v>
      </c>
      <c r="O1682" s="8">
        <v>721</v>
      </c>
      <c r="P1682" s="9">
        <v>4.67</v>
      </c>
      <c r="Q1682" s="10">
        <f t="shared" si="53"/>
        <v>1</v>
      </c>
      <c r="R1682" s="8">
        <v>0</v>
      </c>
      <c r="S1682" s="9">
        <v>318.2</v>
      </c>
      <c r="T1682" s="8">
        <v>0</v>
      </c>
    </row>
    <row r="1683" spans="1:20" x14ac:dyDescent="0.35">
      <c r="A1683" t="s">
        <v>3897</v>
      </c>
      <c r="B1683" t="s">
        <v>3898</v>
      </c>
      <c r="C1683" t="s">
        <v>18</v>
      </c>
      <c r="D1683" t="s">
        <v>7922</v>
      </c>
      <c r="E1683" s="8">
        <v>680</v>
      </c>
      <c r="F1683" s="9">
        <v>364.29</v>
      </c>
      <c r="G1683" s="8">
        <v>199</v>
      </c>
      <c r="H1683" s="8">
        <v>896</v>
      </c>
      <c r="I1683" s="9">
        <v>364.29</v>
      </c>
      <c r="J1683" s="10">
        <f t="shared" si="52"/>
        <v>1</v>
      </c>
      <c r="K1683" s="8">
        <v>0</v>
      </c>
      <c r="L1683" s="9">
        <v>288.45</v>
      </c>
      <c r="M1683" s="8">
        <v>0</v>
      </c>
      <c r="N1683" s="8">
        <v>149</v>
      </c>
      <c r="O1683" s="8">
        <v>896</v>
      </c>
      <c r="P1683" s="9">
        <v>364.29</v>
      </c>
      <c r="Q1683" s="10">
        <f t="shared" si="53"/>
        <v>1</v>
      </c>
      <c r="R1683" s="8">
        <v>0</v>
      </c>
      <c r="S1683" s="9">
        <v>272.38</v>
      </c>
      <c r="T1683" s="8">
        <v>0</v>
      </c>
    </row>
    <row r="1684" spans="1:20" x14ac:dyDescent="0.35">
      <c r="A1684" t="s">
        <v>3899</v>
      </c>
      <c r="B1684" t="s">
        <v>3900</v>
      </c>
      <c r="C1684" t="s">
        <v>18</v>
      </c>
      <c r="D1684" t="s">
        <v>7922</v>
      </c>
      <c r="E1684" s="8">
        <v>115</v>
      </c>
      <c r="F1684" s="9">
        <v>331.79</v>
      </c>
      <c r="G1684" s="8">
        <v>33</v>
      </c>
      <c r="H1684" s="8">
        <v>167</v>
      </c>
      <c r="I1684" s="9">
        <v>331.79</v>
      </c>
      <c r="J1684" s="10">
        <f t="shared" si="52"/>
        <v>1</v>
      </c>
      <c r="K1684" s="8">
        <v>0</v>
      </c>
      <c r="L1684" s="9">
        <v>190.46</v>
      </c>
      <c r="M1684" s="8">
        <v>0</v>
      </c>
      <c r="N1684" s="8">
        <v>28</v>
      </c>
      <c r="O1684" s="8">
        <v>167</v>
      </c>
      <c r="P1684" s="9">
        <v>331.79</v>
      </c>
      <c r="Q1684" s="10">
        <f t="shared" si="53"/>
        <v>1</v>
      </c>
      <c r="R1684" s="8">
        <v>0</v>
      </c>
      <c r="S1684" s="9">
        <v>183.53</v>
      </c>
      <c r="T1684" s="8">
        <v>0</v>
      </c>
    </row>
    <row r="1685" spans="1:20" x14ac:dyDescent="0.35">
      <c r="A1685" t="s">
        <v>3903</v>
      </c>
      <c r="B1685" t="s">
        <v>3904</v>
      </c>
      <c r="C1685" t="s">
        <v>18</v>
      </c>
      <c r="D1685" t="s">
        <v>7922</v>
      </c>
      <c r="E1685" s="8">
        <v>605</v>
      </c>
      <c r="F1685" s="9">
        <v>565.72</v>
      </c>
      <c r="G1685" s="8">
        <v>116</v>
      </c>
      <c r="H1685" s="8">
        <v>513</v>
      </c>
      <c r="I1685" s="9">
        <v>565.72</v>
      </c>
      <c r="J1685" s="10">
        <f t="shared" si="52"/>
        <v>1</v>
      </c>
      <c r="K1685" s="8">
        <v>0</v>
      </c>
      <c r="L1685" s="9">
        <v>251.88</v>
      </c>
      <c r="M1685" s="8">
        <v>1</v>
      </c>
      <c r="N1685" s="8">
        <v>85</v>
      </c>
      <c r="O1685" s="8">
        <v>513</v>
      </c>
      <c r="P1685" s="9">
        <v>565.72</v>
      </c>
      <c r="Q1685" s="10">
        <f t="shared" si="53"/>
        <v>1</v>
      </c>
      <c r="R1685" s="8">
        <v>0</v>
      </c>
      <c r="S1685" s="9">
        <v>235.04</v>
      </c>
      <c r="T1685" s="8">
        <v>1</v>
      </c>
    </row>
    <row r="1686" spans="1:20" x14ac:dyDescent="0.35">
      <c r="A1686" t="s">
        <v>3905</v>
      </c>
      <c r="B1686" t="s">
        <v>3906</v>
      </c>
      <c r="C1686" t="s">
        <v>18</v>
      </c>
      <c r="D1686" t="s">
        <v>7922</v>
      </c>
      <c r="E1686" s="8">
        <v>79</v>
      </c>
      <c r="F1686" s="9">
        <v>235.55</v>
      </c>
      <c r="G1686" s="8">
        <v>46</v>
      </c>
      <c r="H1686" s="8">
        <v>161</v>
      </c>
      <c r="I1686" s="9">
        <v>235.55</v>
      </c>
      <c r="J1686" s="10">
        <f t="shared" si="52"/>
        <v>1</v>
      </c>
      <c r="K1686" s="8">
        <v>0</v>
      </c>
      <c r="L1686" s="9">
        <v>292.8</v>
      </c>
      <c r="M1686" s="8">
        <v>0</v>
      </c>
      <c r="N1686" s="8">
        <v>27</v>
      </c>
      <c r="O1686" s="8">
        <v>161</v>
      </c>
      <c r="P1686" s="9">
        <v>235.55</v>
      </c>
      <c r="Q1686" s="10">
        <f t="shared" si="53"/>
        <v>1</v>
      </c>
      <c r="R1686" s="8">
        <v>0</v>
      </c>
      <c r="S1686" s="9">
        <v>258.81</v>
      </c>
      <c r="T1686" s="8">
        <v>0</v>
      </c>
    </row>
    <row r="1687" spans="1:20" x14ac:dyDescent="0.35">
      <c r="A1687" t="s">
        <v>3907</v>
      </c>
      <c r="B1687" t="s">
        <v>3908</v>
      </c>
      <c r="C1687" t="s">
        <v>18</v>
      </c>
      <c r="D1687" t="s">
        <v>7922</v>
      </c>
      <c r="E1687" s="8">
        <v>1205</v>
      </c>
      <c r="F1687" s="9">
        <v>1193.3</v>
      </c>
      <c r="G1687" s="8">
        <v>110</v>
      </c>
      <c r="H1687" s="8">
        <v>483</v>
      </c>
      <c r="I1687" s="9">
        <v>1102.19</v>
      </c>
      <c r="J1687" s="10">
        <f t="shared" si="52"/>
        <v>0.92364870527109699</v>
      </c>
      <c r="K1687" s="8">
        <v>2</v>
      </c>
      <c r="L1687" s="9">
        <v>181.02</v>
      </c>
      <c r="M1687" s="8">
        <v>2</v>
      </c>
      <c r="N1687" s="8">
        <v>80</v>
      </c>
      <c r="O1687" s="8">
        <v>483</v>
      </c>
      <c r="P1687" s="9">
        <v>1072.48</v>
      </c>
      <c r="Q1687" s="10">
        <f t="shared" si="53"/>
        <v>0.89875136176988191</v>
      </c>
      <c r="R1687" s="8">
        <v>2</v>
      </c>
      <c r="S1687" s="9">
        <v>167.28</v>
      </c>
      <c r="T1687" s="8">
        <v>2</v>
      </c>
    </row>
    <row r="1688" spans="1:20" x14ac:dyDescent="0.35">
      <c r="A1688" t="s">
        <v>3909</v>
      </c>
      <c r="B1688" t="s">
        <v>3910</v>
      </c>
      <c r="C1688" t="s">
        <v>18</v>
      </c>
      <c r="D1688" t="s">
        <v>7921</v>
      </c>
      <c r="E1688" s="8">
        <v>383</v>
      </c>
      <c r="F1688" s="9">
        <v>337.83</v>
      </c>
      <c r="G1688" s="8">
        <v>97</v>
      </c>
      <c r="H1688" s="8">
        <v>542</v>
      </c>
      <c r="I1688" s="9">
        <v>337.83</v>
      </c>
      <c r="J1688" s="10">
        <f t="shared" si="52"/>
        <v>1</v>
      </c>
      <c r="K1688" s="8">
        <v>0</v>
      </c>
      <c r="L1688" s="9">
        <v>191.23</v>
      </c>
      <c r="M1688" s="8">
        <v>0</v>
      </c>
      <c r="N1688" s="8">
        <v>90</v>
      </c>
      <c r="O1688" s="8">
        <v>542</v>
      </c>
      <c r="P1688" s="9">
        <v>337.83</v>
      </c>
      <c r="Q1688" s="10">
        <f t="shared" si="53"/>
        <v>1</v>
      </c>
      <c r="R1688" s="8">
        <v>0</v>
      </c>
      <c r="S1688" s="9">
        <v>187.53</v>
      </c>
      <c r="T1688" s="8">
        <v>0</v>
      </c>
    </row>
    <row r="1689" spans="1:20" x14ac:dyDescent="0.35">
      <c r="A1689" t="s">
        <v>3911</v>
      </c>
      <c r="B1689" t="s">
        <v>3912</v>
      </c>
      <c r="C1689" t="s">
        <v>18</v>
      </c>
      <c r="D1689" t="s">
        <v>7922</v>
      </c>
      <c r="E1689" s="8">
        <v>371</v>
      </c>
      <c r="F1689" s="9">
        <v>2756.53</v>
      </c>
      <c r="G1689" s="8">
        <v>18</v>
      </c>
      <c r="H1689" s="8">
        <v>65</v>
      </c>
      <c r="I1689" s="9">
        <v>2414.75</v>
      </c>
      <c r="J1689" s="10">
        <f t="shared" si="52"/>
        <v>0.87601078167115898</v>
      </c>
      <c r="K1689" s="8">
        <v>5</v>
      </c>
      <c r="L1689" s="9">
        <v>185.47</v>
      </c>
      <c r="M1689" s="8">
        <v>5</v>
      </c>
      <c r="N1689" s="8">
        <v>11</v>
      </c>
      <c r="O1689" s="8">
        <v>65</v>
      </c>
      <c r="P1689" s="9">
        <v>2370.17</v>
      </c>
      <c r="Q1689" s="10">
        <f t="shared" si="53"/>
        <v>0.85983827493261455</v>
      </c>
      <c r="R1689" s="8">
        <v>6</v>
      </c>
      <c r="S1689" s="9">
        <v>125.85</v>
      </c>
      <c r="T1689" s="8">
        <v>4</v>
      </c>
    </row>
    <row r="1690" spans="1:20" x14ac:dyDescent="0.35">
      <c r="A1690" t="s">
        <v>3915</v>
      </c>
      <c r="B1690" t="s">
        <v>3916</v>
      </c>
      <c r="C1690" t="s">
        <v>19</v>
      </c>
      <c r="D1690" t="s">
        <v>7922</v>
      </c>
      <c r="E1690" s="8">
        <v>155</v>
      </c>
      <c r="F1690" s="9">
        <v>787.89</v>
      </c>
      <c r="G1690" s="8">
        <v>18</v>
      </c>
      <c r="H1690" s="8">
        <v>94</v>
      </c>
      <c r="I1690" s="9">
        <v>747.22</v>
      </c>
      <c r="J1690" s="10">
        <f t="shared" si="52"/>
        <v>0.94838111919176538</v>
      </c>
      <c r="K1690" s="8">
        <v>2</v>
      </c>
      <c r="L1690" s="9">
        <v>176</v>
      </c>
      <c r="M1690" s="8">
        <v>1</v>
      </c>
      <c r="N1690" s="8">
        <v>16</v>
      </c>
      <c r="O1690" s="8">
        <v>94</v>
      </c>
      <c r="P1690" s="9">
        <v>737.05</v>
      </c>
      <c r="Q1690" s="10">
        <f t="shared" si="53"/>
        <v>0.93547322595793825</v>
      </c>
      <c r="R1690" s="8">
        <v>2</v>
      </c>
      <c r="S1690" s="9">
        <v>170.67</v>
      </c>
      <c r="T1690" s="8">
        <v>1</v>
      </c>
    </row>
    <row r="1691" spans="1:20" x14ac:dyDescent="0.35">
      <c r="A1691" t="s">
        <v>3917</v>
      </c>
      <c r="B1691" t="s">
        <v>3918</v>
      </c>
      <c r="C1691" t="s">
        <v>19</v>
      </c>
      <c r="D1691" t="s">
        <v>7922</v>
      </c>
      <c r="E1691" s="8">
        <v>78</v>
      </c>
      <c r="F1691" s="9">
        <v>136.80000000000001</v>
      </c>
      <c r="G1691" s="8">
        <v>49</v>
      </c>
      <c r="H1691" s="8">
        <v>271</v>
      </c>
      <c r="I1691" s="9">
        <v>136.80000000000001</v>
      </c>
      <c r="J1691" s="10">
        <f t="shared" si="52"/>
        <v>1</v>
      </c>
      <c r="K1691" s="8">
        <v>0</v>
      </c>
      <c r="L1691" s="9">
        <v>288.97000000000003</v>
      </c>
      <c r="M1691" s="8">
        <v>0</v>
      </c>
      <c r="N1691" s="8">
        <v>45</v>
      </c>
      <c r="O1691" s="8">
        <v>271</v>
      </c>
      <c r="P1691" s="9">
        <v>136.80000000000001</v>
      </c>
      <c r="Q1691" s="10">
        <f t="shared" si="53"/>
        <v>1</v>
      </c>
      <c r="R1691" s="8">
        <v>0</v>
      </c>
      <c r="S1691" s="9">
        <v>284.77</v>
      </c>
      <c r="T1691" s="8">
        <v>0</v>
      </c>
    </row>
    <row r="1692" spans="1:20" x14ac:dyDescent="0.35">
      <c r="A1692" t="s">
        <v>3919</v>
      </c>
      <c r="B1692" t="s">
        <v>3920</v>
      </c>
      <c r="C1692" t="s">
        <v>19</v>
      </c>
      <c r="D1692" t="s">
        <v>7921</v>
      </c>
      <c r="E1692" s="8">
        <v>16</v>
      </c>
      <c r="F1692" s="9">
        <v>48.47</v>
      </c>
      <c r="G1692" s="8">
        <v>21</v>
      </c>
      <c r="H1692" s="8">
        <v>157</v>
      </c>
      <c r="I1692" s="9">
        <v>48.47</v>
      </c>
      <c r="J1692" s="10">
        <f t="shared" si="52"/>
        <v>1</v>
      </c>
      <c r="K1692" s="8">
        <v>0</v>
      </c>
      <c r="L1692" s="9">
        <v>282.97000000000003</v>
      </c>
      <c r="M1692" s="8">
        <v>0</v>
      </c>
      <c r="N1692" s="8">
        <v>26</v>
      </c>
      <c r="O1692" s="8">
        <v>157</v>
      </c>
      <c r="P1692" s="9">
        <v>48.47</v>
      </c>
      <c r="Q1692" s="10">
        <f t="shared" si="53"/>
        <v>1</v>
      </c>
      <c r="R1692" s="8">
        <v>0</v>
      </c>
      <c r="S1692" s="9">
        <v>293.88</v>
      </c>
      <c r="T1692" s="8">
        <v>0</v>
      </c>
    </row>
    <row r="1693" spans="1:20" x14ac:dyDescent="0.35">
      <c r="A1693" t="s">
        <v>3923</v>
      </c>
      <c r="B1693" t="s">
        <v>3924</v>
      </c>
      <c r="C1693" t="s">
        <v>19</v>
      </c>
      <c r="D1693" t="s">
        <v>7921</v>
      </c>
      <c r="E1693" s="8">
        <v>1400</v>
      </c>
      <c r="F1693" s="9">
        <v>3000.99</v>
      </c>
      <c r="G1693" s="8">
        <v>27</v>
      </c>
      <c r="H1693" s="8">
        <v>221</v>
      </c>
      <c r="I1693" s="9">
        <v>1521.93</v>
      </c>
      <c r="J1693" s="10">
        <f t="shared" si="52"/>
        <v>0.50714264292783384</v>
      </c>
      <c r="K1693" s="8">
        <v>6</v>
      </c>
      <c r="L1693" s="9">
        <v>213.74</v>
      </c>
      <c r="M1693" s="8">
        <v>3</v>
      </c>
      <c r="N1693" s="8">
        <v>37</v>
      </c>
      <c r="O1693" s="8">
        <v>221</v>
      </c>
      <c r="P1693" s="9">
        <v>1543.37</v>
      </c>
      <c r="Q1693" s="10">
        <f t="shared" si="53"/>
        <v>0.51428695197251573</v>
      </c>
      <c r="R1693" s="8">
        <v>6</v>
      </c>
      <c r="S1693" s="9">
        <v>217.49</v>
      </c>
      <c r="T1693" s="8">
        <v>3</v>
      </c>
    </row>
    <row r="1694" spans="1:20" x14ac:dyDescent="0.35">
      <c r="A1694" t="s">
        <v>3925</v>
      </c>
      <c r="B1694" t="s">
        <v>3926</v>
      </c>
      <c r="C1694" t="s">
        <v>19</v>
      </c>
      <c r="D1694" t="s">
        <v>7921</v>
      </c>
      <c r="E1694" s="8">
        <v>193</v>
      </c>
      <c r="F1694" s="9">
        <v>166.86</v>
      </c>
      <c r="G1694" s="8">
        <v>64</v>
      </c>
      <c r="H1694" s="8">
        <v>547</v>
      </c>
      <c r="I1694" s="9">
        <v>166.86</v>
      </c>
      <c r="J1694" s="10">
        <f t="shared" si="52"/>
        <v>1</v>
      </c>
      <c r="K1694" s="8">
        <v>0</v>
      </c>
      <c r="L1694" s="9">
        <v>228.52</v>
      </c>
      <c r="M1694" s="8">
        <v>0</v>
      </c>
      <c r="N1694" s="8">
        <v>90</v>
      </c>
      <c r="O1694" s="8">
        <v>547</v>
      </c>
      <c r="P1694" s="9">
        <v>166.86</v>
      </c>
      <c r="Q1694" s="10">
        <f t="shared" si="53"/>
        <v>1</v>
      </c>
      <c r="R1694" s="8">
        <v>0</v>
      </c>
      <c r="S1694" s="9">
        <v>242.01</v>
      </c>
      <c r="T1694" s="8">
        <v>0</v>
      </c>
    </row>
    <row r="1695" spans="1:20" x14ac:dyDescent="0.35">
      <c r="A1695" t="s">
        <v>3927</v>
      </c>
      <c r="B1695" t="s">
        <v>3928</v>
      </c>
      <c r="C1695" t="s">
        <v>19</v>
      </c>
      <c r="D1695" t="s">
        <v>7921</v>
      </c>
      <c r="E1695" s="8">
        <v>47</v>
      </c>
      <c r="F1695" s="9">
        <v>364.83</v>
      </c>
      <c r="G1695" s="8">
        <v>8</v>
      </c>
      <c r="H1695" s="8">
        <v>61</v>
      </c>
      <c r="I1695" s="9">
        <v>364.83</v>
      </c>
      <c r="J1695" s="10">
        <f t="shared" si="52"/>
        <v>1</v>
      </c>
      <c r="K1695" s="8">
        <v>0</v>
      </c>
      <c r="L1695" s="9">
        <v>214.63</v>
      </c>
      <c r="M1695" s="8">
        <v>0</v>
      </c>
      <c r="N1695" s="8">
        <v>10</v>
      </c>
      <c r="O1695" s="8">
        <v>61</v>
      </c>
      <c r="P1695" s="9">
        <v>364.83</v>
      </c>
      <c r="Q1695" s="10">
        <f t="shared" si="53"/>
        <v>1</v>
      </c>
      <c r="R1695" s="8">
        <v>0</v>
      </c>
      <c r="S1695" s="9">
        <v>228.6</v>
      </c>
      <c r="T1695" s="8">
        <v>0</v>
      </c>
    </row>
    <row r="1696" spans="1:20" x14ac:dyDescent="0.35">
      <c r="A1696" t="s">
        <v>3929</v>
      </c>
      <c r="B1696" t="s">
        <v>3930</v>
      </c>
      <c r="C1696" t="s">
        <v>19</v>
      </c>
      <c r="D1696" t="s">
        <v>7921</v>
      </c>
      <c r="E1696" s="8">
        <v>608</v>
      </c>
      <c r="F1696" s="9">
        <v>789.87</v>
      </c>
      <c r="G1696" s="8">
        <v>56</v>
      </c>
      <c r="H1696" s="8">
        <v>363</v>
      </c>
      <c r="I1696" s="9">
        <v>789.87</v>
      </c>
      <c r="J1696" s="10">
        <f t="shared" si="52"/>
        <v>1</v>
      </c>
      <c r="K1696" s="8">
        <v>0</v>
      </c>
      <c r="L1696" s="9">
        <v>185.87</v>
      </c>
      <c r="M1696" s="8">
        <v>1</v>
      </c>
      <c r="N1696" s="8">
        <v>60</v>
      </c>
      <c r="O1696" s="8">
        <v>363</v>
      </c>
      <c r="P1696" s="9">
        <v>789.87</v>
      </c>
      <c r="Q1696" s="10">
        <f t="shared" si="53"/>
        <v>1</v>
      </c>
      <c r="R1696" s="8">
        <v>0</v>
      </c>
      <c r="S1696" s="9">
        <v>188.99</v>
      </c>
      <c r="T1696" s="8">
        <v>1</v>
      </c>
    </row>
    <row r="1697" spans="1:20" x14ac:dyDescent="0.35">
      <c r="A1697" t="s">
        <v>3931</v>
      </c>
      <c r="B1697" t="s">
        <v>3932</v>
      </c>
      <c r="C1697" t="s">
        <v>19</v>
      </c>
      <c r="D1697" t="s">
        <v>7921</v>
      </c>
      <c r="E1697" s="8">
        <v>2408</v>
      </c>
      <c r="F1697" s="9">
        <v>1617.25</v>
      </c>
      <c r="G1697" s="8">
        <v>100</v>
      </c>
      <c r="H1697" s="8">
        <v>702</v>
      </c>
      <c r="I1697" s="9">
        <v>1368.75</v>
      </c>
      <c r="J1697" s="10">
        <f t="shared" si="52"/>
        <v>0.84634410264337612</v>
      </c>
      <c r="K1697" s="8">
        <v>3</v>
      </c>
      <c r="L1697" s="9">
        <v>229.06</v>
      </c>
      <c r="M1697" s="8">
        <v>2</v>
      </c>
      <c r="N1697" s="8">
        <v>115</v>
      </c>
      <c r="O1697" s="8">
        <v>702</v>
      </c>
      <c r="P1697" s="9">
        <v>1378.82</v>
      </c>
      <c r="Q1697" s="10">
        <f t="shared" si="53"/>
        <v>0.85257072190446737</v>
      </c>
      <c r="R1697" s="8">
        <v>3</v>
      </c>
      <c r="S1697" s="9">
        <v>233.97</v>
      </c>
      <c r="T1697" s="8">
        <v>2</v>
      </c>
    </row>
    <row r="1698" spans="1:20" x14ac:dyDescent="0.35">
      <c r="A1698" t="s">
        <v>3933</v>
      </c>
      <c r="B1698" t="s">
        <v>3934</v>
      </c>
      <c r="C1698" t="s">
        <v>19</v>
      </c>
      <c r="D1698" t="s">
        <v>7921</v>
      </c>
      <c r="E1698" s="8">
        <v>799</v>
      </c>
      <c r="F1698" s="9">
        <v>744.04</v>
      </c>
      <c r="G1698" s="8">
        <v>65</v>
      </c>
      <c r="H1698" s="8">
        <v>506</v>
      </c>
      <c r="I1698" s="9">
        <v>744.04</v>
      </c>
      <c r="J1698" s="10">
        <f t="shared" si="52"/>
        <v>1</v>
      </c>
      <c r="K1698" s="8">
        <v>0</v>
      </c>
      <c r="L1698" s="9">
        <v>171.05</v>
      </c>
      <c r="M1698" s="8">
        <v>1</v>
      </c>
      <c r="N1698" s="8">
        <v>83</v>
      </c>
      <c r="O1698" s="8">
        <v>506</v>
      </c>
      <c r="P1698" s="9">
        <v>744.04</v>
      </c>
      <c r="Q1698" s="10">
        <f t="shared" si="53"/>
        <v>1</v>
      </c>
      <c r="R1698" s="8">
        <v>0</v>
      </c>
      <c r="S1698" s="9">
        <v>180.55</v>
      </c>
      <c r="T1698" s="8">
        <v>1</v>
      </c>
    </row>
    <row r="1699" spans="1:20" x14ac:dyDescent="0.35">
      <c r="A1699" t="s">
        <v>3935</v>
      </c>
      <c r="B1699" t="s">
        <v>3936</v>
      </c>
      <c r="C1699" t="s">
        <v>19</v>
      </c>
      <c r="D1699" t="s">
        <v>7921</v>
      </c>
      <c r="E1699" s="8">
        <v>94</v>
      </c>
      <c r="F1699" s="9">
        <v>233.83</v>
      </c>
      <c r="G1699" s="8">
        <v>25</v>
      </c>
      <c r="H1699" s="8">
        <v>190</v>
      </c>
      <c r="I1699" s="9">
        <v>233.83</v>
      </c>
      <c r="J1699" s="10">
        <f t="shared" si="52"/>
        <v>1</v>
      </c>
      <c r="K1699" s="8">
        <v>0</v>
      </c>
      <c r="L1699" s="9">
        <v>255.54</v>
      </c>
      <c r="M1699" s="8">
        <v>0</v>
      </c>
      <c r="N1699" s="8">
        <v>31</v>
      </c>
      <c r="O1699" s="8">
        <v>190</v>
      </c>
      <c r="P1699" s="9">
        <v>233.83</v>
      </c>
      <c r="Q1699" s="10">
        <f t="shared" si="53"/>
        <v>1</v>
      </c>
      <c r="R1699" s="8">
        <v>0</v>
      </c>
      <c r="S1699" s="9">
        <v>264.49</v>
      </c>
      <c r="T1699" s="8">
        <v>0</v>
      </c>
    </row>
    <row r="1700" spans="1:20" x14ac:dyDescent="0.35">
      <c r="A1700" t="s">
        <v>3937</v>
      </c>
      <c r="B1700" t="s">
        <v>3938</v>
      </c>
      <c r="C1700" t="s">
        <v>19</v>
      </c>
      <c r="D1700" t="s">
        <v>7922</v>
      </c>
      <c r="E1700" s="8">
        <v>3</v>
      </c>
      <c r="F1700" s="9">
        <v>7.11</v>
      </c>
      <c r="G1700" s="8">
        <v>47</v>
      </c>
      <c r="H1700" s="8">
        <v>199</v>
      </c>
      <c r="I1700" s="9">
        <v>7.11</v>
      </c>
      <c r="J1700" s="10">
        <f t="shared" si="52"/>
        <v>1</v>
      </c>
      <c r="K1700" s="8">
        <v>0</v>
      </c>
      <c r="L1700" s="9">
        <v>331.33</v>
      </c>
      <c r="M1700" s="8">
        <v>0</v>
      </c>
      <c r="N1700" s="8">
        <v>33</v>
      </c>
      <c r="O1700" s="8">
        <v>199</v>
      </c>
      <c r="P1700" s="9">
        <v>7.11</v>
      </c>
      <c r="Q1700" s="10">
        <f t="shared" si="53"/>
        <v>1</v>
      </c>
      <c r="R1700" s="8">
        <v>0</v>
      </c>
      <c r="S1700" s="9">
        <v>311.42</v>
      </c>
      <c r="T1700" s="8">
        <v>0</v>
      </c>
    </row>
    <row r="1701" spans="1:20" x14ac:dyDescent="0.35">
      <c r="A1701" t="s">
        <v>3939</v>
      </c>
      <c r="B1701" t="s">
        <v>3940</v>
      </c>
      <c r="C1701" t="s">
        <v>19</v>
      </c>
      <c r="D1701" t="s">
        <v>7921</v>
      </c>
      <c r="E1701" s="8">
        <v>1303</v>
      </c>
      <c r="F1701" s="9">
        <v>2336.63</v>
      </c>
      <c r="G1701" s="8">
        <v>40</v>
      </c>
      <c r="H1701" s="8">
        <v>263</v>
      </c>
      <c r="I1701" s="9">
        <v>1461.52</v>
      </c>
      <c r="J1701" s="10">
        <f t="shared" si="52"/>
        <v>0.62548199757770806</v>
      </c>
      <c r="K1701" s="8">
        <v>4</v>
      </c>
      <c r="L1701" s="9">
        <v>254.89</v>
      </c>
      <c r="M1701" s="8">
        <v>3</v>
      </c>
      <c r="N1701" s="8">
        <v>43</v>
      </c>
      <c r="O1701" s="8">
        <v>263</v>
      </c>
      <c r="P1701" s="9">
        <v>1466.9</v>
      </c>
      <c r="Q1701" s="10">
        <f t="shared" si="53"/>
        <v>0.62778445881461764</v>
      </c>
      <c r="R1701" s="8">
        <v>4</v>
      </c>
      <c r="S1701" s="9">
        <v>257.58</v>
      </c>
      <c r="T1701" s="8">
        <v>3</v>
      </c>
    </row>
    <row r="1702" spans="1:20" x14ac:dyDescent="0.35">
      <c r="A1702" t="s">
        <v>3941</v>
      </c>
      <c r="B1702" t="s">
        <v>3942</v>
      </c>
      <c r="C1702" t="s">
        <v>19</v>
      </c>
      <c r="D1702" t="s">
        <v>7922</v>
      </c>
      <c r="E1702" s="8">
        <v>479</v>
      </c>
      <c r="F1702" s="9">
        <v>2521.06</v>
      </c>
      <c r="G1702" s="8">
        <v>15</v>
      </c>
      <c r="H1702" s="8">
        <v>90</v>
      </c>
      <c r="I1702" s="9">
        <v>1657.9</v>
      </c>
      <c r="J1702" s="10">
        <f t="shared" si="52"/>
        <v>0.65762020737308913</v>
      </c>
      <c r="K1702" s="8">
        <v>4</v>
      </c>
      <c r="L1702" s="9">
        <v>158.49</v>
      </c>
      <c r="M1702" s="8">
        <v>3</v>
      </c>
      <c r="N1702" s="8">
        <v>15</v>
      </c>
      <c r="O1702" s="8">
        <v>90</v>
      </c>
      <c r="P1702" s="9">
        <v>1657.9</v>
      </c>
      <c r="Q1702" s="10">
        <f t="shared" si="53"/>
        <v>0.65762020737308913</v>
      </c>
      <c r="R1702" s="8">
        <v>4</v>
      </c>
      <c r="S1702" s="9">
        <v>158.49</v>
      </c>
      <c r="T1702" s="8">
        <v>3</v>
      </c>
    </row>
    <row r="1703" spans="1:20" x14ac:dyDescent="0.35">
      <c r="A1703" t="s">
        <v>3943</v>
      </c>
      <c r="B1703" t="s">
        <v>3944</v>
      </c>
      <c r="C1703" t="s">
        <v>19</v>
      </c>
      <c r="D1703" t="s">
        <v>7921</v>
      </c>
      <c r="E1703" s="8">
        <v>160</v>
      </c>
      <c r="F1703" s="9">
        <v>311.82</v>
      </c>
      <c r="G1703" s="8">
        <v>37</v>
      </c>
      <c r="H1703" s="8">
        <v>242</v>
      </c>
      <c r="I1703" s="9">
        <v>311.82</v>
      </c>
      <c r="J1703" s="10">
        <f t="shared" si="52"/>
        <v>1</v>
      </c>
      <c r="K1703" s="8">
        <v>0</v>
      </c>
      <c r="L1703" s="9">
        <v>204.58</v>
      </c>
      <c r="M1703" s="8">
        <v>0</v>
      </c>
      <c r="N1703" s="8">
        <v>40</v>
      </c>
      <c r="O1703" s="8">
        <v>242</v>
      </c>
      <c r="P1703" s="9">
        <v>311.82</v>
      </c>
      <c r="Q1703" s="10">
        <f t="shared" si="53"/>
        <v>1</v>
      </c>
      <c r="R1703" s="8">
        <v>0</v>
      </c>
      <c r="S1703" s="9">
        <v>208.09</v>
      </c>
      <c r="T1703" s="8">
        <v>0</v>
      </c>
    </row>
    <row r="1704" spans="1:20" x14ac:dyDescent="0.35">
      <c r="A1704" t="s">
        <v>3947</v>
      </c>
      <c r="B1704" t="s">
        <v>3948</v>
      </c>
      <c r="C1704" t="s">
        <v>19</v>
      </c>
      <c r="D1704" t="s">
        <v>7922</v>
      </c>
      <c r="E1704" s="8">
        <v>14</v>
      </c>
      <c r="F1704" s="9">
        <v>6.22</v>
      </c>
      <c r="G1704" s="8">
        <v>311</v>
      </c>
      <c r="H1704" s="8">
        <v>1057</v>
      </c>
      <c r="I1704" s="9">
        <v>6.22</v>
      </c>
      <c r="J1704" s="10">
        <f t="shared" si="52"/>
        <v>1</v>
      </c>
      <c r="K1704" s="8">
        <v>0</v>
      </c>
      <c r="L1704" s="9">
        <v>347.93</v>
      </c>
      <c r="M1704" s="8">
        <v>0</v>
      </c>
      <c r="N1704" s="8">
        <v>172</v>
      </c>
      <c r="O1704" s="8">
        <v>1057</v>
      </c>
      <c r="P1704" s="9">
        <v>6.22</v>
      </c>
      <c r="Q1704" s="10">
        <f t="shared" si="53"/>
        <v>1</v>
      </c>
      <c r="R1704" s="8">
        <v>0</v>
      </c>
      <c r="S1704" s="9">
        <v>310.89</v>
      </c>
      <c r="T1704" s="8">
        <v>0</v>
      </c>
    </row>
    <row r="1705" spans="1:20" x14ac:dyDescent="0.35">
      <c r="A1705" t="s">
        <v>3949</v>
      </c>
      <c r="B1705" t="s">
        <v>3950</v>
      </c>
      <c r="C1705" t="s">
        <v>19</v>
      </c>
      <c r="D1705" t="s">
        <v>7922</v>
      </c>
      <c r="E1705" s="8">
        <v>244</v>
      </c>
      <c r="F1705" s="9">
        <v>261.51</v>
      </c>
      <c r="G1705" s="8">
        <v>125</v>
      </c>
      <c r="H1705" s="8">
        <v>437</v>
      </c>
      <c r="I1705" s="9">
        <v>261.51</v>
      </c>
      <c r="J1705" s="10">
        <f t="shared" si="52"/>
        <v>1</v>
      </c>
      <c r="K1705" s="8">
        <v>0</v>
      </c>
      <c r="L1705" s="9">
        <v>227.9</v>
      </c>
      <c r="M1705" s="8">
        <v>0</v>
      </c>
      <c r="N1705" s="8">
        <v>71</v>
      </c>
      <c r="O1705" s="8">
        <v>437</v>
      </c>
      <c r="P1705" s="9">
        <v>261.51</v>
      </c>
      <c r="Q1705" s="10">
        <f t="shared" si="53"/>
        <v>1</v>
      </c>
      <c r="R1705" s="8">
        <v>0</v>
      </c>
      <c r="S1705" s="9">
        <v>193.17</v>
      </c>
      <c r="T1705" s="8">
        <v>0</v>
      </c>
    </row>
    <row r="1706" spans="1:20" x14ac:dyDescent="0.35">
      <c r="A1706" t="s">
        <v>3951</v>
      </c>
      <c r="B1706" t="s">
        <v>3952</v>
      </c>
      <c r="C1706" t="s">
        <v>19</v>
      </c>
      <c r="D1706" t="s">
        <v>7921</v>
      </c>
      <c r="E1706" s="8">
        <v>634</v>
      </c>
      <c r="F1706" s="9">
        <v>814.34</v>
      </c>
      <c r="G1706" s="8">
        <v>55</v>
      </c>
      <c r="H1706" s="8">
        <v>365</v>
      </c>
      <c r="I1706" s="9">
        <v>814.34</v>
      </c>
      <c r="J1706" s="10">
        <f t="shared" si="52"/>
        <v>1</v>
      </c>
      <c r="K1706" s="8">
        <v>0</v>
      </c>
      <c r="L1706" s="9">
        <v>184.29</v>
      </c>
      <c r="M1706" s="8">
        <v>1</v>
      </c>
      <c r="N1706" s="8">
        <v>60</v>
      </c>
      <c r="O1706" s="8">
        <v>365</v>
      </c>
      <c r="P1706" s="9">
        <v>814.34</v>
      </c>
      <c r="Q1706" s="10">
        <f t="shared" si="53"/>
        <v>1</v>
      </c>
      <c r="R1706" s="8">
        <v>0</v>
      </c>
      <c r="S1706" s="9">
        <v>188.14</v>
      </c>
      <c r="T1706" s="8">
        <v>1</v>
      </c>
    </row>
    <row r="1707" spans="1:20" x14ac:dyDescent="0.35">
      <c r="A1707" t="s">
        <v>3953</v>
      </c>
      <c r="B1707" t="s">
        <v>3954</v>
      </c>
      <c r="C1707" t="s">
        <v>19</v>
      </c>
      <c r="D1707" t="s">
        <v>7921</v>
      </c>
      <c r="E1707" s="8">
        <v>748</v>
      </c>
      <c r="F1707" s="9">
        <v>299.66000000000003</v>
      </c>
      <c r="G1707" s="8">
        <v>161</v>
      </c>
      <c r="H1707" s="8">
        <v>1167</v>
      </c>
      <c r="I1707" s="9">
        <v>299.66000000000003</v>
      </c>
      <c r="J1707" s="10">
        <f t="shared" si="52"/>
        <v>1</v>
      </c>
      <c r="K1707" s="8">
        <v>0</v>
      </c>
      <c r="L1707" s="9">
        <v>246.69</v>
      </c>
      <c r="M1707" s="8">
        <v>0</v>
      </c>
      <c r="N1707" s="8">
        <v>189</v>
      </c>
      <c r="O1707" s="8">
        <v>1167</v>
      </c>
      <c r="P1707" s="9">
        <v>299.66000000000003</v>
      </c>
      <c r="Q1707" s="10">
        <f t="shared" si="53"/>
        <v>1</v>
      </c>
      <c r="R1707" s="8">
        <v>0</v>
      </c>
      <c r="S1707" s="9">
        <v>253.42</v>
      </c>
      <c r="T1707" s="8">
        <v>0</v>
      </c>
    </row>
    <row r="1708" spans="1:20" x14ac:dyDescent="0.35">
      <c r="A1708" t="s">
        <v>3957</v>
      </c>
      <c r="B1708" t="s">
        <v>3958</v>
      </c>
      <c r="C1708" t="s">
        <v>19</v>
      </c>
      <c r="D1708" t="s">
        <v>7921</v>
      </c>
      <c r="E1708" s="8">
        <v>96</v>
      </c>
      <c r="F1708" s="9">
        <v>121.16</v>
      </c>
      <c r="G1708" s="8">
        <v>52</v>
      </c>
      <c r="H1708" s="8">
        <v>370</v>
      </c>
      <c r="I1708" s="9">
        <v>121.16</v>
      </c>
      <c r="J1708" s="10">
        <f t="shared" si="52"/>
        <v>1</v>
      </c>
      <c r="K1708" s="8">
        <v>0</v>
      </c>
      <c r="L1708" s="9">
        <v>278.25</v>
      </c>
      <c r="M1708" s="8">
        <v>0</v>
      </c>
      <c r="N1708" s="8">
        <v>60</v>
      </c>
      <c r="O1708" s="8">
        <v>370</v>
      </c>
      <c r="P1708" s="9">
        <v>121.16</v>
      </c>
      <c r="Q1708" s="10">
        <f t="shared" si="53"/>
        <v>1</v>
      </c>
      <c r="R1708" s="8">
        <v>0</v>
      </c>
      <c r="S1708" s="9">
        <v>284.31</v>
      </c>
      <c r="T1708" s="8">
        <v>0</v>
      </c>
    </row>
    <row r="1709" spans="1:20" x14ac:dyDescent="0.35">
      <c r="A1709" t="s">
        <v>3960</v>
      </c>
      <c r="B1709" t="s">
        <v>3961</v>
      </c>
      <c r="C1709" t="s">
        <v>19</v>
      </c>
      <c r="D1709" t="s">
        <v>7921</v>
      </c>
      <c r="E1709" s="8">
        <v>623</v>
      </c>
      <c r="F1709" s="9">
        <v>758.53</v>
      </c>
      <c r="G1709" s="8">
        <v>42</v>
      </c>
      <c r="H1709" s="8">
        <v>383</v>
      </c>
      <c r="I1709" s="9">
        <v>758.53</v>
      </c>
      <c r="J1709" s="10">
        <f t="shared" si="52"/>
        <v>1</v>
      </c>
      <c r="K1709" s="8">
        <v>0</v>
      </c>
      <c r="L1709" s="9">
        <v>156.62</v>
      </c>
      <c r="M1709" s="8">
        <v>1</v>
      </c>
      <c r="N1709" s="8">
        <v>62</v>
      </c>
      <c r="O1709" s="8">
        <v>383</v>
      </c>
      <c r="P1709" s="9">
        <v>758.53</v>
      </c>
      <c r="Q1709" s="10">
        <f t="shared" si="53"/>
        <v>1</v>
      </c>
      <c r="R1709" s="8">
        <v>0</v>
      </c>
      <c r="S1709" s="9">
        <v>171.23</v>
      </c>
      <c r="T1709" s="8">
        <v>1</v>
      </c>
    </row>
    <row r="1710" spans="1:20" x14ac:dyDescent="0.35">
      <c r="A1710" t="s">
        <v>3964</v>
      </c>
      <c r="B1710" t="s">
        <v>3965</v>
      </c>
      <c r="C1710" t="s">
        <v>19</v>
      </c>
      <c r="D1710" t="s">
        <v>7922</v>
      </c>
      <c r="E1710" s="8">
        <v>1705</v>
      </c>
      <c r="F1710" s="9">
        <v>2334.77</v>
      </c>
      <c r="G1710" s="8">
        <v>59</v>
      </c>
      <c r="H1710" s="8">
        <v>341</v>
      </c>
      <c r="I1710" s="9">
        <v>2238.92</v>
      </c>
      <c r="J1710" s="10">
        <f t="shared" si="52"/>
        <v>0.95894670567122242</v>
      </c>
      <c r="K1710" s="8">
        <v>3</v>
      </c>
      <c r="L1710" s="9">
        <v>152.75</v>
      </c>
      <c r="M1710" s="8">
        <v>4</v>
      </c>
      <c r="N1710" s="8">
        <v>55</v>
      </c>
      <c r="O1710" s="8">
        <v>341</v>
      </c>
      <c r="P1710" s="9">
        <v>2233.44</v>
      </c>
      <c r="Q1710" s="10">
        <f t="shared" si="53"/>
        <v>0.95659957940182549</v>
      </c>
      <c r="R1710" s="8">
        <v>3</v>
      </c>
      <c r="S1710" s="9">
        <v>152.07</v>
      </c>
      <c r="T1710" s="8">
        <v>4</v>
      </c>
    </row>
    <row r="1711" spans="1:20" x14ac:dyDescent="0.35">
      <c r="A1711" t="s">
        <v>3966</v>
      </c>
      <c r="B1711" t="s">
        <v>3967</v>
      </c>
      <c r="C1711" t="s">
        <v>19</v>
      </c>
      <c r="D1711" t="s">
        <v>7922</v>
      </c>
      <c r="E1711" s="8">
        <v>70</v>
      </c>
      <c r="F1711" s="9">
        <v>198.76</v>
      </c>
      <c r="G1711" s="8">
        <v>46</v>
      </c>
      <c r="H1711" s="8">
        <v>164</v>
      </c>
      <c r="I1711" s="9">
        <v>198.76</v>
      </c>
      <c r="J1711" s="10">
        <f t="shared" si="52"/>
        <v>1</v>
      </c>
      <c r="K1711" s="8">
        <v>0</v>
      </c>
      <c r="L1711" s="9">
        <v>291.11</v>
      </c>
      <c r="M1711" s="8">
        <v>0</v>
      </c>
      <c r="N1711" s="8">
        <v>27</v>
      </c>
      <c r="O1711" s="8">
        <v>164</v>
      </c>
      <c r="P1711" s="9">
        <v>198.76</v>
      </c>
      <c r="Q1711" s="10">
        <f t="shared" si="53"/>
        <v>1</v>
      </c>
      <c r="R1711" s="8">
        <v>0</v>
      </c>
      <c r="S1711" s="9">
        <v>257.04000000000002</v>
      </c>
      <c r="T1711" s="8">
        <v>0</v>
      </c>
    </row>
    <row r="1712" spans="1:20" x14ac:dyDescent="0.35">
      <c r="A1712" t="s">
        <v>3970</v>
      </c>
      <c r="B1712" t="s">
        <v>3971</v>
      </c>
      <c r="C1712" t="s">
        <v>19</v>
      </c>
      <c r="D1712" t="s">
        <v>7921</v>
      </c>
      <c r="E1712" s="8">
        <v>558</v>
      </c>
      <c r="F1712" s="9">
        <v>707.09</v>
      </c>
      <c r="G1712" s="8">
        <v>55</v>
      </c>
      <c r="H1712" s="8">
        <v>368</v>
      </c>
      <c r="I1712" s="9">
        <v>707.09</v>
      </c>
      <c r="J1712" s="10">
        <f t="shared" si="52"/>
        <v>1</v>
      </c>
      <c r="K1712" s="8">
        <v>0</v>
      </c>
      <c r="L1712" s="9">
        <v>186.75</v>
      </c>
      <c r="M1712" s="8">
        <v>1</v>
      </c>
      <c r="N1712" s="8">
        <v>60</v>
      </c>
      <c r="O1712" s="8">
        <v>368</v>
      </c>
      <c r="P1712" s="9">
        <v>707.09</v>
      </c>
      <c r="Q1712" s="10">
        <f t="shared" si="53"/>
        <v>1</v>
      </c>
      <c r="R1712" s="8">
        <v>0</v>
      </c>
      <c r="S1712" s="9">
        <v>190.55</v>
      </c>
      <c r="T1712" s="8">
        <v>1</v>
      </c>
    </row>
    <row r="1713" spans="1:20" x14ac:dyDescent="0.35">
      <c r="A1713" t="s">
        <v>3972</v>
      </c>
      <c r="B1713" t="s">
        <v>3973</v>
      </c>
      <c r="C1713" t="s">
        <v>19</v>
      </c>
      <c r="D1713" t="s">
        <v>7922</v>
      </c>
      <c r="E1713" s="8">
        <v>3056</v>
      </c>
      <c r="F1713" s="9">
        <v>1230.71</v>
      </c>
      <c r="G1713" s="8">
        <v>187</v>
      </c>
      <c r="H1713" s="8">
        <v>1156</v>
      </c>
      <c r="I1713" s="9">
        <v>1196.48</v>
      </c>
      <c r="J1713" s="10">
        <f t="shared" si="52"/>
        <v>0.97218678648909973</v>
      </c>
      <c r="K1713" s="8">
        <v>1</v>
      </c>
      <c r="L1713" s="9">
        <v>197.82</v>
      </c>
      <c r="M1713" s="8">
        <v>2</v>
      </c>
      <c r="N1713" s="8">
        <v>187</v>
      </c>
      <c r="O1713" s="8">
        <v>1156</v>
      </c>
      <c r="P1713" s="9">
        <v>1196.48</v>
      </c>
      <c r="Q1713" s="10">
        <f t="shared" si="53"/>
        <v>0.97218678648909973</v>
      </c>
      <c r="R1713" s="8">
        <v>1</v>
      </c>
      <c r="S1713" s="9">
        <v>197.82</v>
      </c>
      <c r="T1713" s="8">
        <v>2</v>
      </c>
    </row>
    <row r="1714" spans="1:20" x14ac:dyDescent="0.35">
      <c r="A1714" t="s">
        <v>3974</v>
      </c>
      <c r="B1714" t="s">
        <v>3975</v>
      </c>
      <c r="C1714" t="s">
        <v>19</v>
      </c>
      <c r="D1714" t="s">
        <v>7922</v>
      </c>
      <c r="E1714" s="8">
        <v>93</v>
      </c>
      <c r="F1714" s="9">
        <v>223.45</v>
      </c>
      <c r="G1714" s="8">
        <v>42</v>
      </c>
      <c r="H1714" s="8">
        <v>194</v>
      </c>
      <c r="I1714" s="9">
        <v>223.45</v>
      </c>
      <c r="J1714" s="10">
        <f t="shared" si="52"/>
        <v>1</v>
      </c>
      <c r="K1714" s="8">
        <v>0</v>
      </c>
      <c r="L1714" s="9">
        <v>257.42</v>
      </c>
      <c r="M1714" s="8">
        <v>0</v>
      </c>
      <c r="N1714" s="8">
        <v>32</v>
      </c>
      <c r="O1714" s="8">
        <v>194</v>
      </c>
      <c r="P1714" s="9">
        <v>223.45</v>
      </c>
      <c r="Q1714" s="10">
        <f t="shared" si="53"/>
        <v>1</v>
      </c>
      <c r="R1714" s="8">
        <v>0</v>
      </c>
      <c r="S1714" s="9">
        <v>241.57</v>
      </c>
      <c r="T1714" s="8">
        <v>0</v>
      </c>
    </row>
    <row r="1715" spans="1:20" x14ac:dyDescent="0.35">
      <c r="A1715" t="s">
        <v>3980</v>
      </c>
      <c r="B1715" t="s">
        <v>3981</v>
      </c>
      <c r="C1715" t="s">
        <v>19</v>
      </c>
      <c r="D1715" t="s">
        <v>7921</v>
      </c>
      <c r="E1715" s="8">
        <v>617</v>
      </c>
      <c r="F1715" s="9">
        <v>691.2</v>
      </c>
      <c r="G1715" s="8">
        <v>57</v>
      </c>
      <c r="H1715" s="8">
        <v>415</v>
      </c>
      <c r="I1715" s="9">
        <v>691.2</v>
      </c>
      <c r="J1715" s="10">
        <f t="shared" si="52"/>
        <v>1</v>
      </c>
      <c r="K1715" s="8">
        <v>0</v>
      </c>
      <c r="L1715" s="9">
        <v>219.91</v>
      </c>
      <c r="M1715" s="8">
        <v>1</v>
      </c>
      <c r="N1715" s="8">
        <v>67</v>
      </c>
      <c r="O1715" s="8">
        <v>415</v>
      </c>
      <c r="P1715" s="9">
        <v>691.2</v>
      </c>
      <c r="Q1715" s="10">
        <f t="shared" si="53"/>
        <v>1</v>
      </c>
      <c r="R1715" s="8">
        <v>0</v>
      </c>
      <c r="S1715" s="9">
        <v>226.63</v>
      </c>
      <c r="T1715" s="8">
        <v>1</v>
      </c>
    </row>
    <row r="1716" spans="1:20" x14ac:dyDescent="0.35">
      <c r="A1716" t="s">
        <v>3982</v>
      </c>
      <c r="B1716" t="s">
        <v>3983</v>
      </c>
      <c r="C1716" t="s">
        <v>19</v>
      </c>
      <c r="D1716" t="s">
        <v>7921</v>
      </c>
      <c r="E1716" s="8">
        <v>337</v>
      </c>
      <c r="F1716" s="9">
        <v>1152.06</v>
      </c>
      <c r="G1716" s="8">
        <v>16</v>
      </c>
      <c r="H1716" s="8">
        <v>136</v>
      </c>
      <c r="I1716" s="9">
        <v>1093.94</v>
      </c>
      <c r="J1716" s="10">
        <f t="shared" si="52"/>
        <v>0.94955123865076485</v>
      </c>
      <c r="K1716" s="8">
        <v>3</v>
      </c>
      <c r="L1716" s="9">
        <v>103.63</v>
      </c>
      <c r="M1716" s="8">
        <v>2</v>
      </c>
      <c r="N1716" s="8">
        <v>22</v>
      </c>
      <c r="O1716" s="8">
        <v>136</v>
      </c>
      <c r="P1716" s="9">
        <v>1114.45</v>
      </c>
      <c r="Q1716" s="10">
        <f t="shared" si="53"/>
        <v>0.96735413086124</v>
      </c>
      <c r="R1716" s="8">
        <v>1</v>
      </c>
      <c r="S1716" s="9">
        <v>114.74</v>
      </c>
      <c r="T1716" s="8">
        <v>2</v>
      </c>
    </row>
    <row r="1717" spans="1:20" x14ac:dyDescent="0.35">
      <c r="A1717" t="s">
        <v>3984</v>
      </c>
      <c r="B1717" t="s">
        <v>3985</v>
      </c>
      <c r="C1717" t="s">
        <v>19</v>
      </c>
      <c r="D1717" t="s">
        <v>7921</v>
      </c>
      <c r="E1717" s="8">
        <v>189</v>
      </c>
      <c r="F1717" s="9">
        <v>635.86</v>
      </c>
      <c r="G1717" s="8">
        <v>17</v>
      </c>
      <c r="H1717" s="8">
        <v>138</v>
      </c>
      <c r="I1717" s="9">
        <v>635.86</v>
      </c>
      <c r="J1717" s="10">
        <f t="shared" si="52"/>
        <v>1</v>
      </c>
      <c r="K1717" s="8">
        <v>0</v>
      </c>
      <c r="L1717" s="9">
        <v>246.56</v>
      </c>
      <c r="M1717" s="8">
        <v>1</v>
      </c>
      <c r="N1717" s="8">
        <v>23</v>
      </c>
      <c r="O1717" s="8">
        <v>138</v>
      </c>
      <c r="P1717" s="9">
        <v>635.86</v>
      </c>
      <c r="Q1717" s="10">
        <f t="shared" si="53"/>
        <v>1</v>
      </c>
      <c r="R1717" s="8">
        <v>0</v>
      </c>
      <c r="S1717" s="9">
        <v>258.67</v>
      </c>
      <c r="T1717" s="8">
        <v>1</v>
      </c>
    </row>
    <row r="1718" spans="1:20" x14ac:dyDescent="0.35">
      <c r="A1718" t="s">
        <v>3986</v>
      </c>
      <c r="B1718" t="s">
        <v>3987</v>
      </c>
      <c r="C1718" t="s">
        <v>19</v>
      </c>
      <c r="D1718" t="s">
        <v>7921</v>
      </c>
      <c r="E1718" s="8">
        <v>855</v>
      </c>
      <c r="F1718" s="9">
        <v>1386.78</v>
      </c>
      <c r="G1718" s="8">
        <v>36</v>
      </c>
      <c r="H1718" s="8">
        <v>286</v>
      </c>
      <c r="I1718" s="9">
        <v>1143.48</v>
      </c>
      <c r="J1718" s="10">
        <f t="shared" si="52"/>
        <v>0.82455760827240088</v>
      </c>
      <c r="K1718" s="8">
        <v>3</v>
      </c>
      <c r="L1718" s="9">
        <v>167.55</v>
      </c>
      <c r="M1718" s="8">
        <v>2</v>
      </c>
      <c r="N1718" s="8">
        <v>46</v>
      </c>
      <c r="O1718" s="8">
        <v>286</v>
      </c>
      <c r="P1718" s="9">
        <v>1159.7</v>
      </c>
      <c r="Q1718" s="10">
        <f t="shared" si="53"/>
        <v>0.83625376772090743</v>
      </c>
      <c r="R1718" s="8">
        <v>3</v>
      </c>
      <c r="S1718" s="9">
        <v>168.16</v>
      </c>
      <c r="T1718" s="8">
        <v>2</v>
      </c>
    </row>
    <row r="1719" spans="1:20" x14ac:dyDescent="0.35">
      <c r="A1719" t="s">
        <v>3990</v>
      </c>
      <c r="B1719" t="s">
        <v>3991</v>
      </c>
      <c r="C1719" t="s">
        <v>19</v>
      </c>
      <c r="D1719" t="s">
        <v>7921</v>
      </c>
      <c r="E1719" s="8">
        <v>555</v>
      </c>
      <c r="F1719" s="9">
        <v>486.01</v>
      </c>
      <c r="G1719" s="8">
        <v>58</v>
      </c>
      <c r="H1719" s="8">
        <v>530</v>
      </c>
      <c r="I1719" s="9">
        <v>486.01</v>
      </c>
      <c r="J1719" s="10">
        <f t="shared" si="52"/>
        <v>1</v>
      </c>
      <c r="K1719" s="8">
        <v>0</v>
      </c>
      <c r="L1719" s="9">
        <v>186.78</v>
      </c>
      <c r="M1719" s="8">
        <v>1</v>
      </c>
      <c r="N1719" s="8">
        <v>86</v>
      </c>
      <c r="O1719" s="8">
        <v>530</v>
      </c>
      <c r="P1719" s="9">
        <v>486.01</v>
      </c>
      <c r="Q1719" s="10">
        <f t="shared" si="53"/>
        <v>1</v>
      </c>
      <c r="R1719" s="8">
        <v>0</v>
      </c>
      <c r="S1719" s="9">
        <v>201.5</v>
      </c>
      <c r="T1719" s="8">
        <v>1</v>
      </c>
    </row>
    <row r="1720" spans="1:20" x14ac:dyDescent="0.35">
      <c r="A1720" t="s">
        <v>3992</v>
      </c>
      <c r="B1720" t="s">
        <v>3993</v>
      </c>
      <c r="C1720" t="s">
        <v>19</v>
      </c>
      <c r="D1720" t="s">
        <v>7921</v>
      </c>
      <c r="E1720" s="8">
        <v>221</v>
      </c>
      <c r="F1720" s="9">
        <v>152.49</v>
      </c>
      <c r="G1720" s="8">
        <v>86</v>
      </c>
      <c r="H1720" s="8">
        <v>671</v>
      </c>
      <c r="I1720" s="9">
        <v>152.49</v>
      </c>
      <c r="J1720" s="10">
        <f t="shared" si="52"/>
        <v>1</v>
      </c>
      <c r="K1720" s="8">
        <v>0</v>
      </c>
      <c r="L1720" s="9">
        <v>250.91</v>
      </c>
      <c r="M1720" s="8">
        <v>0</v>
      </c>
      <c r="N1720" s="8">
        <v>108</v>
      </c>
      <c r="O1720" s="8">
        <v>671</v>
      </c>
      <c r="P1720" s="9">
        <v>152.49</v>
      </c>
      <c r="Q1720" s="10">
        <f t="shared" si="53"/>
        <v>1</v>
      </c>
      <c r="R1720" s="8">
        <v>0</v>
      </c>
      <c r="S1720" s="9">
        <v>260.02</v>
      </c>
      <c r="T1720" s="8">
        <v>0</v>
      </c>
    </row>
    <row r="1721" spans="1:20" x14ac:dyDescent="0.35">
      <c r="A1721" t="s">
        <v>3996</v>
      </c>
      <c r="B1721" t="s">
        <v>3997</v>
      </c>
      <c r="C1721" t="s">
        <v>19</v>
      </c>
      <c r="D1721" t="s">
        <v>7922</v>
      </c>
      <c r="E1721" s="8">
        <v>789</v>
      </c>
      <c r="F1721" s="9">
        <v>2911.59</v>
      </c>
      <c r="G1721" s="8">
        <v>24</v>
      </c>
      <c r="H1721" s="8">
        <v>126</v>
      </c>
      <c r="I1721" s="9">
        <v>1922.61</v>
      </c>
      <c r="J1721" s="10">
        <f t="shared" si="52"/>
        <v>0.66032992282567249</v>
      </c>
      <c r="K1721" s="8">
        <v>6</v>
      </c>
      <c r="L1721" s="9">
        <v>180.18</v>
      </c>
      <c r="M1721" s="8">
        <v>4</v>
      </c>
      <c r="N1721" s="8">
        <v>21</v>
      </c>
      <c r="O1721" s="8">
        <v>126</v>
      </c>
      <c r="P1721" s="9">
        <v>1911.54</v>
      </c>
      <c r="Q1721" s="10">
        <f t="shared" si="53"/>
        <v>0.65652787652107603</v>
      </c>
      <c r="R1721" s="8">
        <v>6</v>
      </c>
      <c r="S1721" s="9">
        <v>175.47</v>
      </c>
      <c r="T1721" s="8">
        <v>4</v>
      </c>
    </row>
    <row r="1722" spans="1:20" x14ac:dyDescent="0.35">
      <c r="A1722" t="s">
        <v>3998</v>
      </c>
      <c r="B1722" t="s">
        <v>3999</v>
      </c>
      <c r="C1722" t="s">
        <v>19</v>
      </c>
      <c r="D1722" t="s">
        <v>7921</v>
      </c>
      <c r="E1722" s="8">
        <v>125</v>
      </c>
      <c r="F1722" s="9">
        <v>531.17999999999995</v>
      </c>
      <c r="G1722" s="8">
        <v>14</v>
      </c>
      <c r="H1722" s="8">
        <v>109</v>
      </c>
      <c r="I1722" s="9">
        <v>531.17999999999995</v>
      </c>
      <c r="J1722" s="10">
        <f t="shared" si="52"/>
        <v>1</v>
      </c>
      <c r="K1722" s="8">
        <v>0</v>
      </c>
      <c r="L1722" s="9">
        <v>186.97</v>
      </c>
      <c r="M1722" s="8">
        <v>1</v>
      </c>
      <c r="N1722" s="8">
        <v>18</v>
      </c>
      <c r="O1722" s="8">
        <v>109</v>
      </c>
      <c r="P1722" s="9">
        <v>531.17999999999995</v>
      </c>
      <c r="Q1722" s="10">
        <f t="shared" si="53"/>
        <v>1</v>
      </c>
      <c r="R1722" s="8">
        <v>0</v>
      </c>
      <c r="S1722" s="9">
        <v>197.17</v>
      </c>
      <c r="T1722" s="8">
        <v>1</v>
      </c>
    </row>
    <row r="1723" spans="1:20" x14ac:dyDescent="0.35">
      <c r="A1723" t="s">
        <v>4000</v>
      </c>
      <c r="B1723" t="s">
        <v>4001</v>
      </c>
      <c r="C1723" t="s">
        <v>19</v>
      </c>
      <c r="D1723" t="s">
        <v>7920</v>
      </c>
      <c r="E1723" s="8">
        <v>2001</v>
      </c>
      <c r="F1723" s="9">
        <v>955.53</v>
      </c>
      <c r="G1723" s="8">
        <v>93</v>
      </c>
      <c r="H1723" s="8">
        <v>968</v>
      </c>
      <c r="I1723" s="9">
        <v>835.67</v>
      </c>
      <c r="J1723" s="10">
        <f t="shared" si="52"/>
        <v>0.87456176153548293</v>
      </c>
      <c r="K1723" s="8">
        <v>1</v>
      </c>
      <c r="L1723" s="9">
        <v>175.78</v>
      </c>
      <c r="M1723" s="8">
        <v>1</v>
      </c>
      <c r="N1723" s="8">
        <v>155</v>
      </c>
      <c r="O1723" s="8">
        <v>968</v>
      </c>
      <c r="P1723" s="9">
        <v>865.28</v>
      </c>
      <c r="Q1723" s="10">
        <f t="shared" si="53"/>
        <v>0.90554979958766335</v>
      </c>
      <c r="R1723" s="8">
        <v>1</v>
      </c>
      <c r="S1723" s="9">
        <v>186.52</v>
      </c>
      <c r="T1723" s="8">
        <v>1</v>
      </c>
    </row>
    <row r="1724" spans="1:20" x14ac:dyDescent="0.35">
      <c r="A1724" t="s">
        <v>4002</v>
      </c>
      <c r="B1724" t="s">
        <v>4003</v>
      </c>
      <c r="C1724" t="s">
        <v>19</v>
      </c>
      <c r="D1724" t="s">
        <v>7921</v>
      </c>
      <c r="E1724" s="8">
        <v>816</v>
      </c>
      <c r="F1724" s="9">
        <v>697.13</v>
      </c>
      <c r="G1724" s="8">
        <v>78</v>
      </c>
      <c r="H1724" s="8">
        <v>541</v>
      </c>
      <c r="I1724" s="9">
        <v>549.33000000000004</v>
      </c>
      <c r="J1724" s="10">
        <f t="shared" si="52"/>
        <v>0.78798789321934226</v>
      </c>
      <c r="K1724" s="8">
        <v>2</v>
      </c>
      <c r="L1724" s="9">
        <v>270.98</v>
      </c>
      <c r="M1724" s="8">
        <v>1</v>
      </c>
      <c r="N1724" s="8">
        <v>87</v>
      </c>
      <c r="O1724" s="8">
        <v>541</v>
      </c>
      <c r="P1724" s="9">
        <v>557.02</v>
      </c>
      <c r="Q1724" s="10">
        <f t="shared" si="53"/>
        <v>0.79901883436374854</v>
      </c>
      <c r="R1724" s="8">
        <v>2</v>
      </c>
      <c r="S1724" s="9">
        <v>275.02</v>
      </c>
      <c r="T1724" s="8">
        <v>1</v>
      </c>
    </row>
    <row r="1725" spans="1:20" x14ac:dyDescent="0.35">
      <c r="A1725" t="s">
        <v>4004</v>
      </c>
      <c r="B1725" t="s">
        <v>4005</v>
      </c>
      <c r="C1725" t="s">
        <v>19</v>
      </c>
      <c r="D1725" t="s">
        <v>7922</v>
      </c>
      <c r="E1725" s="8">
        <v>30</v>
      </c>
      <c r="F1725" s="9">
        <v>129.81</v>
      </c>
      <c r="G1725" s="8">
        <v>20</v>
      </c>
      <c r="H1725" s="8">
        <v>107</v>
      </c>
      <c r="I1725" s="9">
        <v>129.81</v>
      </c>
      <c r="J1725" s="10">
        <f t="shared" si="52"/>
        <v>1</v>
      </c>
      <c r="K1725" s="8">
        <v>0</v>
      </c>
      <c r="L1725" s="9">
        <v>274.98</v>
      </c>
      <c r="M1725" s="8">
        <v>0</v>
      </c>
      <c r="N1725" s="8">
        <v>18</v>
      </c>
      <c r="O1725" s="8">
        <v>107</v>
      </c>
      <c r="P1725" s="9">
        <v>129.81</v>
      </c>
      <c r="Q1725" s="10">
        <f t="shared" si="53"/>
        <v>1</v>
      </c>
      <c r="R1725" s="8">
        <v>0</v>
      </c>
      <c r="S1725" s="9">
        <v>267.19</v>
      </c>
      <c r="T1725" s="8">
        <v>0</v>
      </c>
    </row>
    <row r="1726" spans="1:20" x14ac:dyDescent="0.35">
      <c r="A1726" t="s">
        <v>4008</v>
      </c>
      <c r="B1726" t="s">
        <v>4009</v>
      </c>
      <c r="C1726" t="s">
        <v>19</v>
      </c>
      <c r="D1726" t="s">
        <v>7921</v>
      </c>
      <c r="E1726" s="8">
        <v>894</v>
      </c>
      <c r="F1726" s="9">
        <v>782.49</v>
      </c>
      <c r="G1726" s="8">
        <v>67</v>
      </c>
      <c r="H1726" s="8">
        <v>528</v>
      </c>
      <c r="I1726" s="9">
        <v>744.85</v>
      </c>
      <c r="J1726" s="10">
        <f t="shared" si="52"/>
        <v>0.9518971488453527</v>
      </c>
      <c r="K1726" s="8">
        <v>1</v>
      </c>
      <c r="L1726" s="9">
        <v>140.69999999999999</v>
      </c>
      <c r="M1726" s="8">
        <v>1</v>
      </c>
      <c r="N1726" s="8">
        <v>85</v>
      </c>
      <c r="O1726" s="8">
        <v>528</v>
      </c>
      <c r="P1726" s="9">
        <v>760.61</v>
      </c>
      <c r="Q1726" s="10">
        <f t="shared" si="53"/>
        <v>0.97203798131605512</v>
      </c>
      <c r="R1726" s="8">
        <v>1</v>
      </c>
      <c r="S1726" s="9">
        <v>142.66999999999999</v>
      </c>
      <c r="T1726" s="8">
        <v>1</v>
      </c>
    </row>
    <row r="1727" spans="1:20" x14ac:dyDescent="0.35">
      <c r="A1727" t="s">
        <v>4010</v>
      </c>
      <c r="B1727" t="s">
        <v>4011</v>
      </c>
      <c r="C1727" t="s">
        <v>19</v>
      </c>
      <c r="D1727" t="s">
        <v>7922</v>
      </c>
      <c r="E1727" s="8">
        <v>14</v>
      </c>
      <c r="F1727" s="9">
        <v>20.48</v>
      </c>
      <c r="G1727" s="8">
        <v>94</v>
      </c>
      <c r="H1727" s="8">
        <v>316</v>
      </c>
      <c r="I1727" s="9">
        <v>20.48</v>
      </c>
      <c r="J1727" s="10">
        <f t="shared" si="52"/>
        <v>1</v>
      </c>
      <c r="K1727" s="8">
        <v>0</v>
      </c>
      <c r="L1727" s="9">
        <v>336.95</v>
      </c>
      <c r="M1727" s="8">
        <v>0</v>
      </c>
      <c r="N1727" s="8">
        <v>51</v>
      </c>
      <c r="O1727" s="8">
        <v>316</v>
      </c>
      <c r="P1727" s="9">
        <v>20.48</v>
      </c>
      <c r="Q1727" s="10">
        <f t="shared" si="53"/>
        <v>1</v>
      </c>
      <c r="R1727" s="8">
        <v>0</v>
      </c>
      <c r="S1727" s="9">
        <v>299.20999999999998</v>
      </c>
      <c r="T1727" s="8">
        <v>0</v>
      </c>
    </row>
    <row r="1728" spans="1:20" x14ac:dyDescent="0.35">
      <c r="A1728" t="s">
        <v>4012</v>
      </c>
      <c r="B1728" t="s">
        <v>4013</v>
      </c>
      <c r="C1728" t="s">
        <v>19</v>
      </c>
      <c r="D1728" t="s">
        <v>7922</v>
      </c>
      <c r="E1728" s="8">
        <v>730</v>
      </c>
      <c r="F1728" s="9">
        <v>666.41</v>
      </c>
      <c r="G1728" s="8">
        <v>99</v>
      </c>
      <c r="H1728" s="8">
        <v>506</v>
      </c>
      <c r="I1728" s="9">
        <v>666.41</v>
      </c>
      <c r="J1728" s="10">
        <f t="shared" si="52"/>
        <v>1</v>
      </c>
      <c r="K1728" s="8">
        <v>0</v>
      </c>
      <c r="L1728" s="9">
        <v>230.57</v>
      </c>
      <c r="M1728" s="8">
        <v>1</v>
      </c>
      <c r="N1728" s="8">
        <v>81</v>
      </c>
      <c r="O1728" s="8">
        <v>506</v>
      </c>
      <c r="P1728" s="9">
        <v>666.41</v>
      </c>
      <c r="Q1728" s="10">
        <f t="shared" si="53"/>
        <v>1</v>
      </c>
      <c r="R1728" s="8">
        <v>0</v>
      </c>
      <c r="S1728" s="9">
        <v>220.71</v>
      </c>
      <c r="T1728" s="8">
        <v>1</v>
      </c>
    </row>
    <row r="1729" spans="1:20" x14ac:dyDescent="0.35">
      <c r="A1729" t="s">
        <v>4016</v>
      </c>
      <c r="B1729" t="s">
        <v>4017</v>
      </c>
      <c r="C1729" t="s">
        <v>19</v>
      </c>
      <c r="D1729" t="s">
        <v>7922</v>
      </c>
      <c r="E1729" s="8">
        <v>2381</v>
      </c>
      <c r="F1729" s="9">
        <v>5261.76</v>
      </c>
      <c r="G1729" s="8">
        <v>48</v>
      </c>
      <c r="H1729" s="8">
        <v>209</v>
      </c>
      <c r="I1729" s="9">
        <v>4258.47</v>
      </c>
      <c r="J1729" s="10">
        <f t="shared" si="52"/>
        <v>0.80932425652253237</v>
      </c>
      <c r="K1729" s="8">
        <v>8</v>
      </c>
      <c r="L1729" s="9">
        <v>130.19</v>
      </c>
      <c r="M1729" s="8">
        <v>9</v>
      </c>
      <c r="N1729" s="8">
        <v>34</v>
      </c>
      <c r="O1729" s="8">
        <v>209</v>
      </c>
      <c r="P1729" s="9">
        <v>4006.54</v>
      </c>
      <c r="Q1729" s="10">
        <f t="shared" si="53"/>
        <v>0.76144483974943744</v>
      </c>
      <c r="R1729" s="8">
        <v>10</v>
      </c>
      <c r="S1729" s="9">
        <v>118.86</v>
      </c>
      <c r="T1729" s="8">
        <v>8</v>
      </c>
    </row>
    <row r="1730" spans="1:20" x14ac:dyDescent="0.35">
      <c r="A1730" t="s">
        <v>4020</v>
      </c>
      <c r="B1730" t="s">
        <v>4021</v>
      </c>
      <c r="C1730" t="s">
        <v>19</v>
      </c>
      <c r="D1730" t="s">
        <v>7922</v>
      </c>
      <c r="E1730" s="8">
        <v>578</v>
      </c>
      <c r="F1730" s="9">
        <v>1196.1600000000001</v>
      </c>
      <c r="G1730" s="8">
        <v>37</v>
      </c>
      <c r="H1730" s="8">
        <v>223</v>
      </c>
      <c r="I1730" s="9">
        <v>1084.4100000000001</v>
      </c>
      <c r="J1730" s="10">
        <f t="shared" si="52"/>
        <v>0.9065760433386838</v>
      </c>
      <c r="K1730" s="8">
        <v>3</v>
      </c>
      <c r="L1730" s="9">
        <v>168.48</v>
      </c>
      <c r="M1730" s="8">
        <v>2</v>
      </c>
      <c r="N1730" s="8">
        <v>36</v>
      </c>
      <c r="O1730" s="8">
        <v>223</v>
      </c>
      <c r="P1730" s="9">
        <v>1080.27</v>
      </c>
      <c r="Q1730" s="10">
        <f t="shared" si="53"/>
        <v>0.90311496789727119</v>
      </c>
      <c r="R1730" s="8">
        <v>3</v>
      </c>
      <c r="S1730" s="9">
        <v>166.93</v>
      </c>
      <c r="T1730" s="8">
        <v>2</v>
      </c>
    </row>
    <row r="1731" spans="1:20" x14ac:dyDescent="0.35">
      <c r="A1731" t="s">
        <v>4022</v>
      </c>
      <c r="B1731" t="s">
        <v>4023</v>
      </c>
      <c r="C1731" t="s">
        <v>19</v>
      </c>
      <c r="D1731" t="s">
        <v>7921</v>
      </c>
      <c r="E1731" s="8">
        <v>2863</v>
      </c>
      <c r="F1731" s="9">
        <v>666.27</v>
      </c>
      <c r="G1731" s="8">
        <v>216</v>
      </c>
      <c r="H1731" s="8">
        <v>1978</v>
      </c>
      <c r="I1731" s="9">
        <v>652.08000000000004</v>
      </c>
      <c r="J1731" s="10">
        <f t="shared" si="52"/>
        <v>0.97870232788509171</v>
      </c>
      <c r="K1731" s="8">
        <v>1</v>
      </c>
      <c r="L1731" s="9">
        <v>169.82</v>
      </c>
      <c r="M1731" s="8">
        <v>1</v>
      </c>
      <c r="N1731" s="8">
        <v>315</v>
      </c>
      <c r="O1731" s="8">
        <v>1978</v>
      </c>
      <c r="P1731" s="9">
        <v>666.27</v>
      </c>
      <c r="Q1731" s="10">
        <f t="shared" si="53"/>
        <v>1</v>
      </c>
      <c r="R1731" s="8">
        <v>0</v>
      </c>
      <c r="S1731" s="9">
        <v>180.27</v>
      </c>
      <c r="T1731" s="8">
        <v>1</v>
      </c>
    </row>
    <row r="1732" spans="1:20" x14ac:dyDescent="0.35">
      <c r="A1732" t="s">
        <v>4024</v>
      </c>
      <c r="B1732" t="s">
        <v>4025</v>
      </c>
      <c r="C1732" t="s">
        <v>19</v>
      </c>
      <c r="D1732" t="s">
        <v>7921</v>
      </c>
      <c r="E1732" s="8">
        <v>145</v>
      </c>
      <c r="F1732" s="9">
        <v>254.35</v>
      </c>
      <c r="G1732" s="8">
        <v>32</v>
      </c>
      <c r="H1732" s="8">
        <v>263</v>
      </c>
      <c r="I1732" s="9">
        <v>254.35</v>
      </c>
      <c r="J1732" s="10">
        <f t="shared" si="52"/>
        <v>1</v>
      </c>
      <c r="K1732" s="8">
        <v>0</v>
      </c>
      <c r="L1732" s="9">
        <v>204.4</v>
      </c>
      <c r="M1732" s="8">
        <v>0</v>
      </c>
      <c r="N1732" s="8">
        <v>42</v>
      </c>
      <c r="O1732" s="8">
        <v>263</v>
      </c>
      <c r="P1732" s="9">
        <v>254.35</v>
      </c>
      <c r="Q1732" s="10">
        <f t="shared" si="53"/>
        <v>1</v>
      </c>
      <c r="R1732" s="8">
        <v>0</v>
      </c>
      <c r="S1732" s="9">
        <v>214.92</v>
      </c>
      <c r="T1732" s="8">
        <v>0</v>
      </c>
    </row>
    <row r="1733" spans="1:20" x14ac:dyDescent="0.35">
      <c r="A1733" t="s">
        <v>4026</v>
      </c>
      <c r="B1733" t="s">
        <v>4027</v>
      </c>
      <c r="C1733" t="s">
        <v>19</v>
      </c>
      <c r="D1733" t="s">
        <v>7921</v>
      </c>
      <c r="E1733" s="8">
        <v>119</v>
      </c>
      <c r="F1733" s="9">
        <v>754.66</v>
      </c>
      <c r="G1733" s="8">
        <v>10</v>
      </c>
      <c r="H1733" s="8">
        <v>73</v>
      </c>
      <c r="I1733" s="9">
        <v>500.99</v>
      </c>
      <c r="J1733" s="10">
        <f t="shared" ref="J1733:J1796" si="54">IF(F1733&gt;0,I1733/F1733,1)</f>
        <v>0.66386187157130372</v>
      </c>
      <c r="K1733" s="8">
        <v>2</v>
      </c>
      <c r="L1733" s="9">
        <v>230.28</v>
      </c>
      <c r="M1733" s="8">
        <v>1</v>
      </c>
      <c r="N1733" s="8">
        <v>12</v>
      </c>
      <c r="O1733" s="8">
        <v>73</v>
      </c>
      <c r="P1733" s="9">
        <v>513.67999999999995</v>
      </c>
      <c r="Q1733" s="10">
        <f t="shared" ref="Q1733:Q1796" si="55">IF(F1733&gt;0,P1733/F1733,1)</f>
        <v>0.68067739114303127</v>
      </c>
      <c r="R1733" s="8">
        <v>2</v>
      </c>
      <c r="S1733" s="9">
        <v>232.03</v>
      </c>
      <c r="T1733" s="8">
        <v>1</v>
      </c>
    </row>
    <row r="1734" spans="1:20" x14ac:dyDescent="0.35">
      <c r="A1734" t="s">
        <v>4028</v>
      </c>
      <c r="B1734" t="s">
        <v>4029</v>
      </c>
      <c r="C1734" t="s">
        <v>19</v>
      </c>
      <c r="D1734" t="s">
        <v>7922</v>
      </c>
      <c r="E1734" s="8">
        <v>899</v>
      </c>
      <c r="F1734" s="9">
        <v>784.07</v>
      </c>
      <c r="G1734" s="8">
        <v>84</v>
      </c>
      <c r="H1734" s="8">
        <v>528</v>
      </c>
      <c r="I1734" s="9">
        <v>731.74</v>
      </c>
      <c r="J1734" s="10">
        <f t="shared" si="54"/>
        <v>0.93325851008200789</v>
      </c>
      <c r="K1734" s="8">
        <v>1</v>
      </c>
      <c r="L1734" s="9">
        <v>160.47</v>
      </c>
      <c r="M1734" s="8">
        <v>1</v>
      </c>
      <c r="N1734" s="8">
        <v>84</v>
      </c>
      <c r="O1734" s="8">
        <v>528</v>
      </c>
      <c r="P1734" s="9">
        <v>731.74</v>
      </c>
      <c r="Q1734" s="10">
        <f t="shared" si="55"/>
        <v>0.93325851008200789</v>
      </c>
      <c r="R1734" s="8">
        <v>1</v>
      </c>
      <c r="S1734" s="9">
        <v>160.47</v>
      </c>
      <c r="T1734" s="8">
        <v>1</v>
      </c>
    </row>
    <row r="1735" spans="1:20" x14ac:dyDescent="0.35">
      <c r="A1735" t="s">
        <v>4030</v>
      </c>
      <c r="B1735" t="s">
        <v>4031</v>
      </c>
      <c r="C1735" t="s">
        <v>19</v>
      </c>
      <c r="D1735" t="s">
        <v>7922</v>
      </c>
      <c r="E1735" s="8">
        <v>281</v>
      </c>
      <c r="F1735" s="9">
        <v>356.09</v>
      </c>
      <c r="G1735" s="8">
        <v>71</v>
      </c>
      <c r="H1735" s="8">
        <v>363</v>
      </c>
      <c r="I1735" s="9">
        <v>356.09</v>
      </c>
      <c r="J1735" s="10">
        <f t="shared" si="54"/>
        <v>1</v>
      </c>
      <c r="K1735" s="8">
        <v>0</v>
      </c>
      <c r="L1735" s="9">
        <v>146.72999999999999</v>
      </c>
      <c r="M1735" s="8">
        <v>0</v>
      </c>
      <c r="N1735" s="8">
        <v>58</v>
      </c>
      <c r="O1735" s="8">
        <v>363</v>
      </c>
      <c r="P1735" s="9">
        <v>356.09</v>
      </c>
      <c r="Q1735" s="10">
        <f t="shared" si="55"/>
        <v>1</v>
      </c>
      <c r="R1735" s="8">
        <v>0</v>
      </c>
      <c r="S1735" s="9">
        <v>136.85</v>
      </c>
      <c r="T1735" s="8">
        <v>0</v>
      </c>
    </row>
    <row r="1736" spans="1:20" x14ac:dyDescent="0.35">
      <c r="A1736" t="s">
        <v>4032</v>
      </c>
      <c r="B1736" t="s">
        <v>4033</v>
      </c>
      <c r="C1736" t="s">
        <v>19</v>
      </c>
      <c r="D1736" t="s">
        <v>7922</v>
      </c>
      <c r="E1736" s="8">
        <v>15</v>
      </c>
      <c r="F1736" s="9">
        <v>32.72</v>
      </c>
      <c r="G1736" s="8">
        <v>37</v>
      </c>
      <c r="H1736" s="8">
        <v>211</v>
      </c>
      <c r="I1736" s="9">
        <v>32.72</v>
      </c>
      <c r="J1736" s="10">
        <f t="shared" si="54"/>
        <v>1</v>
      </c>
      <c r="K1736" s="8">
        <v>0</v>
      </c>
      <c r="L1736" s="9">
        <v>291.47000000000003</v>
      </c>
      <c r="M1736" s="8">
        <v>0</v>
      </c>
      <c r="N1736" s="8">
        <v>34</v>
      </c>
      <c r="O1736" s="8">
        <v>211</v>
      </c>
      <c r="P1736" s="9">
        <v>32.72</v>
      </c>
      <c r="Q1736" s="10">
        <f t="shared" si="55"/>
        <v>1</v>
      </c>
      <c r="R1736" s="8">
        <v>0</v>
      </c>
      <c r="S1736" s="9">
        <v>287.55</v>
      </c>
      <c r="T1736" s="8">
        <v>0</v>
      </c>
    </row>
    <row r="1737" spans="1:20" x14ac:dyDescent="0.35">
      <c r="A1737" t="s">
        <v>4036</v>
      </c>
      <c r="B1737" t="s">
        <v>4037</v>
      </c>
      <c r="C1737" t="s">
        <v>19</v>
      </c>
      <c r="D1737" t="s">
        <v>7921</v>
      </c>
      <c r="E1737" s="8">
        <v>1023</v>
      </c>
      <c r="F1737" s="9">
        <v>1095.67</v>
      </c>
      <c r="G1737" s="8">
        <v>54</v>
      </c>
      <c r="H1737" s="8">
        <v>429</v>
      </c>
      <c r="I1737" s="9">
        <v>1026.05</v>
      </c>
      <c r="J1737" s="10">
        <f t="shared" si="54"/>
        <v>0.93645897031040359</v>
      </c>
      <c r="K1737" s="8">
        <v>1</v>
      </c>
      <c r="L1737" s="9">
        <v>206.29</v>
      </c>
      <c r="M1737" s="8">
        <v>2</v>
      </c>
      <c r="N1737" s="8">
        <v>69</v>
      </c>
      <c r="O1737" s="8">
        <v>429</v>
      </c>
      <c r="P1737" s="9">
        <v>1042.1199999999999</v>
      </c>
      <c r="Q1737" s="10">
        <f t="shared" si="55"/>
        <v>0.95112579517555451</v>
      </c>
      <c r="R1737" s="8">
        <v>1</v>
      </c>
      <c r="S1737" s="9">
        <v>217.66</v>
      </c>
      <c r="T1737" s="8">
        <v>2</v>
      </c>
    </row>
    <row r="1738" spans="1:20" x14ac:dyDescent="0.35">
      <c r="A1738" t="s">
        <v>4038</v>
      </c>
      <c r="B1738" t="s">
        <v>4039</v>
      </c>
      <c r="C1738" t="s">
        <v>19</v>
      </c>
      <c r="D1738" t="s">
        <v>7922</v>
      </c>
      <c r="E1738" s="8">
        <v>194</v>
      </c>
      <c r="F1738" s="9">
        <v>716.85</v>
      </c>
      <c r="G1738" s="8">
        <v>22</v>
      </c>
      <c r="H1738" s="8">
        <v>125</v>
      </c>
      <c r="I1738" s="9">
        <v>716.85</v>
      </c>
      <c r="J1738" s="10">
        <f t="shared" si="54"/>
        <v>1</v>
      </c>
      <c r="K1738" s="8">
        <v>0</v>
      </c>
      <c r="L1738" s="9">
        <v>238.89</v>
      </c>
      <c r="M1738" s="8">
        <v>1</v>
      </c>
      <c r="N1738" s="8">
        <v>20</v>
      </c>
      <c r="O1738" s="8">
        <v>125</v>
      </c>
      <c r="P1738" s="9">
        <v>709.46</v>
      </c>
      <c r="Q1738" s="10">
        <f t="shared" si="55"/>
        <v>0.98969100927669673</v>
      </c>
      <c r="R1738" s="8">
        <v>2</v>
      </c>
      <c r="S1738" s="9">
        <v>234.68</v>
      </c>
      <c r="T1738" s="8">
        <v>1</v>
      </c>
    </row>
    <row r="1739" spans="1:20" x14ac:dyDescent="0.35">
      <c r="A1739" t="s">
        <v>4044</v>
      </c>
      <c r="B1739" t="s">
        <v>4045</v>
      </c>
      <c r="C1739" t="s">
        <v>19</v>
      </c>
      <c r="D1739" t="s">
        <v>7921</v>
      </c>
      <c r="E1739" s="8">
        <v>98</v>
      </c>
      <c r="F1739" s="9">
        <v>494.37</v>
      </c>
      <c r="G1739" s="8">
        <v>12</v>
      </c>
      <c r="H1739" s="8">
        <v>91</v>
      </c>
      <c r="I1739" s="9">
        <v>494.37</v>
      </c>
      <c r="J1739" s="10">
        <f t="shared" si="54"/>
        <v>1</v>
      </c>
      <c r="K1739" s="8">
        <v>0</v>
      </c>
      <c r="L1739" s="9">
        <v>190.88</v>
      </c>
      <c r="M1739" s="8">
        <v>1</v>
      </c>
      <c r="N1739" s="8">
        <v>15</v>
      </c>
      <c r="O1739" s="8">
        <v>91</v>
      </c>
      <c r="P1739" s="9">
        <v>494.37</v>
      </c>
      <c r="Q1739" s="10">
        <f t="shared" si="55"/>
        <v>1</v>
      </c>
      <c r="R1739" s="8">
        <v>0</v>
      </c>
      <c r="S1739" s="9">
        <v>199.96</v>
      </c>
      <c r="T1739" s="8">
        <v>1</v>
      </c>
    </row>
    <row r="1740" spans="1:20" x14ac:dyDescent="0.35">
      <c r="A1740" t="s">
        <v>4046</v>
      </c>
      <c r="B1740" t="s">
        <v>4047</v>
      </c>
      <c r="C1740" t="s">
        <v>19</v>
      </c>
      <c r="D1740" t="s">
        <v>7922</v>
      </c>
      <c r="E1740" s="8">
        <v>584</v>
      </c>
      <c r="F1740" s="9">
        <v>343.88</v>
      </c>
      <c r="G1740" s="8">
        <v>121</v>
      </c>
      <c r="H1740" s="8">
        <v>779</v>
      </c>
      <c r="I1740" s="9">
        <v>343.88</v>
      </c>
      <c r="J1740" s="10">
        <f t="shared" si="54"/>
        <v>1</v>
      </c>
      <c r="K1740" s="8">
        <v>0</v>
      </c>
      <c r="L1740" s="9">
        <v>250.81</v>
      </c>
      <c r="M1740" s="8">
        <v>0</v>
      </c>
      <c r="N1740" s="8">
        <v>124</v>
      </c>
      <c r="O1740" s="8">
        <v>779</v>
      </c>
      <c r="P1740" s="9">
        <v>343.88</v>
      </c>
      <c r="Q1740" s="10">
        <f t="shared" si="55"/>
        <v>1</v>
      </c>
      <c r="R1740" s="8">
        <v>0</v>
      </c>
      <c r="S1740" s="9">
        <v>251.87</v>
      </c>
      <c r="T1740" s="8">
        <v>0</v>
      </c>
    </row>
    <row r="1741" spans="1:20" x14ac:dyDescent="0.35">
      <c r="A1741" t="s">
        <v>4052</v>
      </c>
      <c r="B1741" t="s">
        <v>4053</v>
      </c>
      <c r="C1741" t="s">
        <v>19</v>
      </c>
      <c r="D1741" t="s">
        <v>7922</v>
      </c>
      <c r="E1741" s="8">
        <v>80</v>
      </c>
      <c r="F1741" s="9">
        <v>100.31</v>
      </c>
      <c r="G1741" s="8">
        <v>87</v>
      </c>
      <c r="H1741" s="8">
        <v>365</v>
      </c>
      <c r="I1741" s="9">
        <v>100.31</v>
      </c>
      <c r="J1741" s="10">
        <f t="shared" si="54"/>
        <v>1</v>
      </c>
      <c r="K1741" s="8">
        <v>0</v>
      </c>
      <c r="L1741" s="9">
        <v>301.14</v>
      </c>
      <c r="M1741" s="8">
        <v>0</v>
      </c>
      <c r="N1741" s="8">
        <v>58</v>
      </c>
      <c r="O1741" s="8">
        <v>365</v>
      </c>
      <c r="P1741" s="9">
        <v>100.31</v>
      </c>
      <c r="Q1741" s="10">
        <f t="shared" si="55"/>
        <v>1</v>
      </c>
      <c r="R1741" s="8">
        <v>0</v>
      </c>
      <c r="S1741" s="9">
        <v>279.32</v>
      </c>
      <c r="T1741" s="8">
        <v>0</v>
      </c>
    </row>
    <row r="1742" spans="1:20" x14ac:dyDescent="0.35">
      <c r="A1742" t="s">
        <v>4056</v>
      </c>
      <c r="B1742" t="s">
        <v>4057</v>
      </c>
      <c r="C1742" t="s">
        <v>19</v>
      </c>
      <c r="D1742" t="s">
        <v>7922</v>
      </c>
      <c r="E1742" s="8">
        <v>514</v>
      </c>
      <c r="F1742" s="9">
        <v>662.45</v>
      </c>
      <c r="G1742" s="8">
        <v>55</v>
      </c>
      <c r="H1742" s="8">
        <v>355</v>
      </c>
      <c r="I1742" s="9">
        <v>662.45</v>
      </c>
      <c r="J1742" s="10">
        <f t="shared" si="54"/>
        <v>1</v>
      </c>
      <c r="K1742" s="8">
        <v>0</v>
      </c>
      <c r="L1742" s="9">
        <v>174.88</v>
      </c>
      <c r="M1742" s="8">
        <v>1</v>
      </c>
      <c r="N1742" s="8">
        <v>57</v>
      </c>
      <c r="O1742" s="8">
        <v>355</v>
      </c>
      <c r="P1742" s="9">
        <v>662.45</v>
      </c>
      <c r="Q1742" s="10">
        <f t="shared" si="55"/>
        <v>1</v>
      </c>
      <c r="R1742" s="8">
        <v>0</v>
      </c>
      <c r="S1742" s="9">
        <v>176.42</v>
      </c>
      <c r="T1742" s="8">
        <v>1</v>
      </c>
    </row>
    <row r="1743" spans="1:20" x14ac:dyDescent="0.35">
      <c r="A1743" t="s">
        <v>4064</v>
      </c>
      <c r="B1743" t="s">
        <v>4065</v>
      </c>
      <c r="C1743" t="s">
        <v>19</v>
      </c>
      <c r="D1743" t="s">
        <v>7922</v>
      </c>
      <c r="E1743" s="8">
        <v>668</v>
      </c>
      <c r="F1743" s="9">
        <v>859.25</v>
      </c>
      <c r="G1743" s="8">
        <v>53</v>
      </c>
      <c r="H1743" s="8">
        <v>355</v>
      </c>
      <c r="I1743" s="9">
        <v>859.25</v>
      </c>
      <c r="J1743" s="10">
        <f t="shared" si="54"/>
        <v>1</v>
      </c>
      <c r="K1743" s="8">
        <v>0</v>
      </c>
      <c r="L1743" s="9">
        <v>169.79</v>
      </c>
      <c r="M1743" s="8">
        <v>1</v>
      </c>
      <c r="N1743" s="8">
        <v>57</v>
      </c>
      <c r="O1743" s="8">
        <v>355</v>
      </c>
      <c r="P1743" s="9">
        <v>859.25</v>
      </c>
      <c r="Q1743" s="10">
        <f t="shared" si="55"/>
        <v>1</v>
      </c>
      <c r="R1743" s="8">
        <v>0</v>
      </c>
      <c r="S1743" s="9">
        <v>172.88</v>
      </c>
      <c r="T1743" s="8">
        <v>1</v>
      </c>
    </row>
    <row r="1744" spans="1:20" x14ac:dyDescent="0.35">
      <c r="A1744" t="s">
        <v>4068</v>
      </c>
      <c r="B1744" t="s">
        <v>4069</v>
      </c>
      <c r="C1744" t="s">
        <v>19</v>
      </c>
      <c r="D1744" t="s">
        <v>7922</v>
      </c>
      <c r="E1744" s="8">
        <v>147</v>
      </c>
      <c r="F1744" s="9">
        <v>148.88999999999999</v>
      </c>
      <c r="G1744" s="8">
        <v>102</v>
      </c>
      <c r="H1744" s="8">
        <v>451</v>
      </c>
      <c r="I1744" s="9">
        <v>148.88999999999999</v>
      </c>
      <c r="J1744" s="10">
        <f t="shared" si="54"/>
        <v>1</v>
      </c>
      <c r="K1744" s="8">
        <v>0</v>
      </c>
      <c r="L1744" s="9">
        <v>257.02</v>
      </c>
      <c r="M1744" s="8">
        <v>0</v>
      </c>
      <c r="N1744" s="8">
        <v>72</v>
      </c>
      <c r="O1744" s="8">
        <v>451</v>
      </c>
      <c r="P1744" s="9">
        <v>148.88999999999999</v>
      </c>
      <c r="Q1744" s="10">
        <f t="shared" si="55"/>
        <v>1</v>
      </c>
      <c r="R1744" s="8">
        <v>0</v>
      </c>
      <c r="S1744" s="9">
        <v>238.79</v>
      </c>
      <c r="T1744" s="8">
        <v>0</v>
      </c>
    </row>
    <row r="1745" spans="1:20" x14ac:dyDescent="0.35">
      <c r="A1745" t="s">
        <v>4070</v>
      </c>
      <c r="B1745" t="s">
        <v>4071</v>
      </c>
      <c r="C1745" t="s">
        <v>19</v>
      </c>
      <c r="D1745" t="s">
        <v>7921</v>
      </c>
      <c r="E1745" s="8">
        <v>971</v>
      </c>
      <c r="F1745" s="9">
        <v>910.51</v>
      </c>
      <c r="G1745" s="8">
        <v>70</v>
      </c>
      <c r="H1745" s="8">
        <v>487</v>
      </c>
      <c r="I1745" s="9">
        <v>910.51</v>
      </c>
      <c r="J1745" s="10">
        <f t="shared" si="54"/>
        <v>1</v>
      </c>
      <c r="K1745" s="8">
        <v>0</v>
      </c>
      <c r="L1745" s="9">
        <v>150.58000000000001</v>
      </c>
      <c r="M1745" s="8">
        <v>2</v>
      </c>
      <c r="N1745" s="8">
        <v>77</v>
      </c>
      <c r="O1745" s="8">
        <v>487</v>
      </c>
      <c r="P1745" s="9">
        <v>910.51</v>
      </c>
      <c r="Q1745" s="10">
        <f t="shared" si="55"/>
        <v>1</v>
      </c>
      <c r="R1745" s="8">
        <v>0</v>
      </c>
      <c r="S1745" s="9">
        <v>155.08000000000001</v>
      </c>
      <c r="T1745" s="8">
        <v>2</v>
      </c>
    </row>
    <row r="1746" spans="1:20" x14ac:dyDescent="0.35">
      <c r="A1746" t="s">
        <v>4072</v>
      </c>
      <c r="B1746" t="s">
        <v>4073</v>
      </c>
      <c r="C1746" t="s">
        <v>19</v>
      </c>
      <c r="D1746" t="s">
        <v>7922</v>
      </c>
      <c r="E1746" s="8">
        <v>1233</v>
      </c>
      <c r="F1746" s="9">
        <v>1993.62</v>
      </c>
      <c r="G1746" s="8">
        <v>69</v>
      </c>
      <c r="H1746" s="8">
        <v>282</v>
      </c>
      <c r="I1746" s="9">
        <v>1993.62</v>
      </c>
      <c r="J1746" s="10">
        <f t="shared" si="54"/>
        <v>1</v>
      </c>
      <c r="K1746" s="8">
        <v>0</v>
      </c>
      <c r="L1746" s="9">
        <v>150.88</v>
      </c>
      <c r="M1746" s="8">
        <v>4</v>
      </c>
      <c r="N1746" s="8">
        <v>45</v>
      </c>
      <c r="O1746" s="8">
        <v>282</v>
      </c>
      <c r="P1746" s="9">
        <v>1959.66</v>
      </c>
      <c r="Q1746" s="10">
        <f t="shared" si="55"/>
        <v>0.98296566045685752</v>
      </c>
      <c r="R1746" s="8">
        <v>1</v>
      </c>
      <c r="S1746" s="9">
        <v>128.87</v>
      </c>
      <c r="T1746" s="8">
        <v>4</v>
      </c>
    </row>
    <row r="1747" spans="1:20" x14ac:dyDescent="0.35">
      <c r="A1747" t="s">
        <v>4074</v>
      </c>
      <c r="B1747" t="s">
        <v>4075</v>
      </c>
      <c r="C1747" t="s">
        <v>19</v>
      </c>
      <c r="D1747" t="s">
        <v>7921</v>
      </c>
      <c r="E1747" s="8">
        <v>238</v>
      </c>
      <c r="F1747" s="9">
        <v>299.82</v>
      </c>
      <c r="G1747" s="8">
        <v>43</v>
      </c>
      <c r="H1747" s="8">
        <v>362</v>
      </c>
      <c r="I1747" s="9">
        <v>299.82</v>
      </c>
      <c r="J1747" s="10">
        <f t="shared" si="54"/>
        <v>1</v>
      </c>
      <c r="K1747" s="8">
        <v>0</v>
      </c>
      <c r="L1747" s="9">
        <v>157.44</v>
      </c>
      <c r="M1747" s="8">
        <v>0</v>
      </c>
      <c r="N1747" s="8">
        <v>57</v>
      </c>
      <c r="O1747" s="8">
        <v>362</v>
      </c>
      <c r="P1747" s="9">
        <v>299.82</v>
      </c>
      <c r="Q1747" s="10">
        <f t="shared" si="55"/>
        <v>1</v>
      </c>
      <c r="R1747" s="8">
        <v>0</v>
      </c>
      <c r="S1747" s="9">
        <v>168.02</v>
      </c>
      <c r="T1747" s="8">
        <v>0</v>
      </c>
    </row>
    <row r="1748" spans="1:20" x14ac:dyDescent="0.35">
      <c r="A1748" t="s">
        <v>4076</v>
      </c>
      <c r="B1748" t="s">
        <v>4077</v>
      </c>
      <c r="C1748" t="s">
        <v>19</v>
      </c>
      <c r="D1748" t="s">
        <v>7922</v>
      </c>
      <c r="E1748" s="8">
        <v>9</v>
      </c>
      <c r="F1748" s="9">
        <v>1395</v>
      </c>
      <c r="G1748" s="8">
        <v>1</v>
      </c>
      <c r="H1748" s="8">
        <v>3</v>
      </c>
      <c r="I1748" s="9">
        <v>1240</v>
      </c>
      <c r="J1748" s="10">
        <f t="shared" si="54"/>
        <v>0.88888888888888884</v>
      </c>
      <c r="K1748" s="8">
        <v>1</v>
      </c>
      <c r="L1748" s="9">
        <v>238.31</v>
      </c>
      <c r="M1748" s="8">
        <v>2</v>
      </c>
      <c r="N1748" s="8">
        <v>1</v>
      </c>
      <c r="O1748" s="8">
        <v>3</v>
      </c>
      <c r="P1748" s="9">
        <v>1240</v>
      </c>
      <c r="Q1748" s="10">
        <f t="shared" si="55"/>
        <v>0.88888888888888884</v>
      </c>
      <c r="R1748" s="8">
        <v>1</v>
      </c>
      <c r="S1748" s="9">
        <v>238.31</v>
      </c>
      <c r="T1748" s="8">
        <v>2</v>
      </c>
    </row>
    <row r="1749" spans="1:20" x14ac:dyDescent="0.35">
      <c r="A1749" t="s">
        <v>4078</v>
      </c>
      <c r="B1749" t="s">
        <v>4079</v>
      </c>
      <c r="C1749" t="s">
        <v>19</v>
      </c>
      <c r="D1749" t="s">
        <v>7922</v>
      </c>
      <c r="E1749" s="8">
        <v>44</v>
      </c>
      <c r="F1749" s="9">
        <v>28.68</v>
      </c>
      <c r="G1749" s="8">
        <v>121</v>
      </c>
      <c r="H1749" s="8">
        <v>697</v>
      </c>
      <c r="I1749" s="9">
        <v>28.68</v>
      </c>
      <c r="J1749" s="10">
        <f t="shared" si="54"/>
        <v>1</v>
      </c>
      <c r="K1749" s="8">
        <v>0</v>
      </c>
      <c r="L1749" s="9">
        <v>293.31</v>
      </c>
      <c r="M1749" s="8">
        <v>0</v>
      </c>
      <c r="N1749" s="8">
        <v>110</v>
      </c>
      <c r="O1749" s="8">
        <v>697</v>
      </c>
      <c r="P1749" s="9">
        <v>28.68</v>
      </c>
      <c r="Q1749" s="10">
        <f t="shared" si="55"/>
        <v>1</v>
      </c>
      <c r="R1749" s="8">
        <v>0</v>
      </c>
      <c r="S1749" s="9">
        <v>289.01</v>
      </c>
      <c r="T1749" s="8">
        <v>0</v>
      </c>
    </row>
    <row r="1750" spans="1:20" x14ac:dyDescent="0.35">
      <c r="A1750" t="s">
        <v>4080</v>
      </c>
      <c r="B1750" t="s">
        <v>4081</v>
      </c>
      <c r="C1750" t="s">
        <v>19</v>
      </c>
      <c r="D1750" t="s">
        <v>7922</v>
      </c>
      <c r="E1750" s="8">
        <v>137</v>
      </c>
      <c r="F1750" s="9">
        <v>335.93</v>
      </c>
      <c r="G1750" s="8">
        <v>50</v>
      </c>
      <c r="H1750" s="8">
        <v>186</v>
      </c>
      <c r="I1750" s="9">
        <v>335.93</v>
      </c>
      <c r="J1750" s="10">
        <f t="shared" si="54"/>
        <v>1</v>
      </c>
      <c r="K1750" s="8">
        <v>0</v>
      </c>
      <c r="L1750" s="9">
        <v>274.99</v>
      </c>
      <c r="M1750" s="8">
        <v>0</v>
      </c>
      <c r="N1750" s="8">
        <v>30</v>
      </c>
      <c r="O1750" s="8">
        <v>186</v>
      </c>
      <c r="P1750" s="9">
        <v>335.93</v>
      </c>
      <c r="Q1750" s="10">
        <f t="shared" si="55"/>
        <v>1</v>
      </c>
      <c r="R1750" s="8">
        <v>0</v>
      </c>
      <c r="S1750" s="9">
        <v>244.1</v>
      </c>
      <c r="T1750" s="8">
        <v>0</v>
      </c>
    </row>
    <row r="1751" spans="1:20" x14ac:dyDescent="0.35">
      <c r="A1751" t="s">
        <v>4084</v>
      </c>
      <c r="B1751" t="s">
        <v>4085</v>
      </c>
      <c r="C1751" t="s">
        <v>19</v>
      </c>
      <c r="D1751" t="s">
        <v>7922</v>
      </c>
      <c r="E1751" s="8">
        <v>218</v>
      </c>
      <c r="F1751" s="9">
        <v>52.58</v>
      </c>
      <c r="G1751" s="8">
        <v>354</v>
      </c>
      <c r="H1751" s="8">
        <v>1881</v>
      </c>
      <c r="I1751" s="9">
        <v>52.58</v>
      </c>
      <c r="J1751" s="10">
        <f t="shared" si="54"/>
        <v>1</v>
      </c>
      <c r="K1751" s="8">
        <v>0</v>
      </c>
      <c r="L1751" s="9">
        <v>286.70999999999998</v>
      </c>
      <c r="M1751" s="8">
        <v>0</v>
      </c>
      <c r="N1751" s="8">
        <v>296</v>
      </c>
      <c r="O1751" s="8">
        <v>1881</v>
      </c>
      <c r="P1751" s="9">
        <v>52.58</v>
      </c>
      <c r="Q1751" s="10">
        <f t="shared" si="55"/>
        <v>1</v>
      </c>
      <c r="R1751" s="8">
        <v>0</v>
      </c>
      <c r="S1751" s="9">
        <v>278.17</v>
      </c>
      <c r="T1751" s="8">
        <v>0</v>
      </c>
    </row>
    <row r="1752" spans="1:20" x14ac:dyDescent="0.35">
      <c r="A1752" t="s">
        <v>4088</v>
      </c>
      <c r="B1752" t="s">
        <v>4089</v>
      </c>
      <c r="C1752" t="s">
        <v>19</v>
      </c>
      <c r="D1752" t="s">
        <v>7921</v>
      </c>
      <c r="E1752" s="8">
        <v>118</v>
      </c>
      <c r="F1752" s="9">
        <v>1268.5</v>
      </c>
      <c r="G1752" s="8">
        <v>5</v>
      </c>
      <c r="H1752" s="8">
        <v>43</v>
      </c>
      <c r="I1752" s="9">
        <v>999.75</v>
      </c>
      <c r="J1752" s="10">
        <f t="shared" si="54"/>
        <v>0.78813559322033899</v>
      </c>
      <c r="K1752" s="8">
        <v>4</v>
      </c>
      <c r="L1752" s="9">
        <v>210.03</v>
      </c>
      <c r="M1752" s="8">
        <v>2</v>
      </c>
      <c r="N1752" s="8">
        <v>7</v>
      </c>
      <c r="O1752" s="8">
        <v>43</v>
      </c>
      <c r="P1752" s="9">
        <v>1021.25</v>
      </c>
      <c r="Q1752" s="10">
        <f t="shared" si="55"/>
        <v>0.80508474576271183</v>
      </c>
      <c r="R1752" s="8">
        <v>4</v>
      </c>
      <c r="S1752" s="9">
        <v>214.06</v>
      </c>
      <c r="T1752" s="8">
        <v>2</v>
      </c>
    </row>
    <row r="1753" spans="1:20" x14ac:dyDescent="0.35">
      <c r="A1753" t="s">
        <v>4090</v>
      </c>
      <c r="B1753" t="s">
        <v>4091</v>
      </c>
      <c r="C1753" t="s">
        <v>19</v>
      </c>
      <c r="D1753" t="s">
        <v>7921</v>
      </c>
      <c r="E1753" s="8">
        <v>1079</v>
      </c>
      <c r="F1753" s="9">
        <v>1512.4</v>
      </c>
      <c r="G1753" s="8">
        <v>37</v>
      </c>
      <c r="H1753" s="8">
        <v>323</v>
      </c>
      <c r="I1753" s="9">
        <v>1512.4</v>
      </c>
      <c r="J1753" s="10">
        <f t="shared" si="54"/>
        <v>1</v>
      </c>
      <c r="K1753" s="8">
        <v>0</v>
      </c>
      <c r="L1753" s="9">
        <v>194.59</v>
      </c>
      <c r="M1753" s="8">
        <v>3</v>
      </c>
      <c r="N1753" s="8">
        <v>51</v>
      </c>
      <c r="O1753" s="8">
        <v>323</v>
      </c>
      <c r="P1753" s="9">
        <v>1512.4</v>
      </c>
      <c r="Q1753" s="10">
        <f t="shared" si="55"/>
        <v>1</v>
      </c>
      <c r="R1753" s="8">
        <v>0</v>
      </c>
      <c r="S1753" s="9">
        <v>206.36</v>
      </c>
      <c r="T1753" s="8">
        <v>3</v>
      </c>
    </row>
    <row r="1754" spans="1:20" x14ac:dyDescent="0.35">
      <c r="A1754" t="s">
        <v>4092</v>
      </c>
      <c r="B1754" t="s">
        <v>4093</v>
      </c>
      <c r="C1754" t="s">
        <v>19</v>
      </c>
      <c r="D1754" t="s">
        <v>7921</v>
      </c>
      <c r="E1754" s="8">
        <v>706</v>
      </c>
      <c r="F1754" s="9">
        <v>663.8</v>
      </c>
      <c r="G1754" s="8">
        <v>71</v>
      </c>
      <c r="H1754" s="8">
        <v>481</v>
      </c>
      <c r="I1754" s="9">
        <v>663.8</v>
      </c>
      <c r="J1754" s="10">
        <f t="shared" si="54"/>
        <v>1</v>
      </c>
      <c r="K1754" s="8">
        <v>0</v>
      </c>
      <c r="L1754" s="9">
        <v>212.43</v>
      </c>
      <c r="M1754" s="8">
        <v>1</v>
      </c>
      <c r="N1754" s="8">
        <v>76</v>
      </c>
      <c r="O1754" s="8">
        <v>481</v>
      </c>
      <c r="P1754" s="9">
        <v>663.8</v>
      </c>
      <c r="Q1754" s="10">
        <f t="shared" si="55"/>
        <v>1</v>
      </c>
      <c r="R1754" s="8">
        <v>0</v>
      </c>
      <c r="S1754" s="9">
        <v>215.82</v>
      </c>
      <c r="T1754" s="8">
        <v>1</v>
      </c>
    </row>
    <row r="1755" spans="1:20" x14ac:dyDescent="0.35">
      <c r="A1755" t="s">
        <v>4096</v>
      </c>
      <c r="B1755" t="s">
        <v>4097</v>
      </c>
      <c r="C1755" t="s">
        <v>19</v>
      </c>
      <c r="D1755" t="s">
        <v>7922</v>
      </c>
      <c r="E1755" s="8">
        <v>43</v>
      </c>
      <c r="F1755" s="9">
        <v>33.6</v>
      </c>
      <c r="G1755" s="8">
        <v>135</v>
      </c>
      <c r="H1755" s="8">
        <v>578</v>
      </c>
      <c r="I1755" s="9">
        <v>33.6</v>
      </c>
      <c r="J1755" s="10">
        <f t="shared" si="54"/>
        <v>1</v>
      </c>
      <c r="K1755" s="8">
        <v>0</v>
      </c>
      <c r="L1755" s="9">
        <v>313.66000000000003</v>
      </c>
      <c r="M1755" s="8">
        <v>0</v>
      </c>
      <c r="N1755" s="8">
        <v>91</v>
      </c>
      <c r="O1755" s="8">
        <v>578</v>
      </c>
      <c r="P1755" s="9">
        <v>33.6</v>
      </c>
      <c r="Q1755" s="10">
        <f t="shared" si="55"/>
        <v>1</v>
      </c>
      <c r="R1755" s="8">
        <v>0</v>
      </c>
      <c r="S1755" s="9">
        <v>293.02999999999997</v>
      </c>
      <c r="T1755" s="8">
        <v>0</v>
      </c>
    </row>
    <row r="1756" spans="1:20" x14ac:dyDescent="0.35">
      <c r="A1756" t="s">
        <v>4098</v>
      </c>
      <c r="B1756" t="s">
        <v>4099</v>
      </c>
      <c r="C1756" t="s">
        <v>19</v>
      </c>
      <c r="D1756" t="s">
        <v>7922</v>
      </c>
      <c r="E1756" s="8">
        <v>120</v>
      </c>
      <c r="F1756" s="9">
        <v>355.72</v>
      </c>
      <c r="G1756" s="8">
        <v>23</v>
      </c>
      <c r="H1756" s="8">
        <v>153</v>
      </c>
      <c r="I1756" s="9">
        <v>355.72</v>
      </c>
      <c r="J1756" s="10">
        <f t="shared" si="54"/>
        <v>1</v>
      </c>
      <c r="K1756" s="8">
        <v>0</v>
      </c>
      <c r="L1756" s="9">
        <v>260.89999999999998</v>
      </c>
      <c r="M1756" s="8">
        <v>0</v>
      </c>
      <c r="N1756" s="8">
        <v>24</v>
      </c>
      <c r="O1756" s="8">
        <v>153</v>
      </c>
      <c r="P1756" s="9">
        <v>355.72</v>
      </c>
      <c r="Q1756" s="10">
        <f t="shared" si="55"/>
        <v>1</v>
      </c>
      <c r="R1756" s="8">
        <v>0</v>
      </c>
      <c r="S1756" s="9">
        <v>260.89999999999998</v>
      </c>
      <c r="T1756" s="8">
        <v>0</v>
      </c>
    </row>
    <row r="1757" spans="1:20" x14ac:dyDescent="0.35">
      <c r="A1757" t="s">
        <v>4102</v>
      </c>
      <c r="B1757" t="s">
        <v>4103</v>
      </c>
      <c r="C1757" t="s">
        <v>19</v>
      </c>
      <c r="D1757" t="s">
        <v>7922</v>
      </c>
      <c r="E1757" s="8">
        <v>442</v>
      </c>
      <c r="F1757" s="9">
        <v>1448.29</v>
      </c>
      <c r="G1757" s="8">
        <v>24</v>
      </c>
      <c r="H1757" s="8">
        <v>138</v>
      </c>
      <c r="I1757" s="9">
        <v>1412.24</v>
      </c>
      <c r="J1757" s="10">
        <f t="shared" si="54"/>
        <v>0.97510857632104075</v>
      </c>
      <c r="K1757" s="8">
        <v>2</v>
      </c>
      <c r="L1757" s="9">
        <v>156.94999999999999</v>
      </c>
      <c r="M1757" s="8">
        <v>3</v>
      </c>
      <c r="N1757" s="8">
        <v>22</v>
      </c>
      <c r="O1757" s="8">
        <v>138</v>
      </c>
      <c r="P1757" s="9">
        <v>1405.69</v>
      </c>
      <c r="Q1757" s="10">
        <f t="shared" si="55"/>
        <v>0.97058600142236717</v>
      </c>
      <c r="R1757" s="8">
        <v>2</v>
      </c>
      <c r="S1757" s="9">
        <v>153.18</v>
      </c>
      <c r="T1757" s="8">
        <v>3</v>
      </c>
    </row>
    <row r="1758" spans="1:20" x14ac:dyDescent="0.35">
      <c r="A1758" t="s">
        <v>4104</v>
      </c>
      <c r="B1758" t="s">
        <v>4105</v>
      </c>
      <c r="C1758" t="s">
        <v>19</v>
      </c>
      <c r="D1758" t="s">
        <v>7921</v>
      </c>
      <c r="E1758" s="8">
        <v>490</v>
      </c>
      <c r="F1758" s="9">
        <v>831.48</v>
      </c>
      <c r="G1758" s="8">
        <v>27</v>
      </c>
      <c r="H1758" s="8">
        <v>266</v>
      </c>
      <c r="I1758" s="9">
        <v>831.48</v>
      </c>
      <c r="J1758" s="10">
        <f t="shared" si="54"/>
        <v>1</v>
      </c>
      <c r="K1758" s="8">
        <v>0</v>
      </c>
      <c r="L1758" s="9">
        <v>149.35</v>
      </c>
      <c r="M1758" s="8">
        <v>1</v>
      </c>
      <c r="N1758" s="8">
        <v>42</v>
      </c>
      <c r="O1758" s="8">
        <v>266</v>
      </c>
      <c r="P1758" s="9">
        <v>831.48</v>
      </c>
      <c r="Q1758" s="10">
        <f t="shared" si="55"/>
        <v>1</v>
      </c>
      <c r="R1758" s="8">
        <v>0</v>
      </c>
      <c r="S1758" s="9">
        <v>163.6</v>
      </c>
      <c r="T1758" s="8">
        <v>1</v>
      </c>
    </row>
    <row r="1759" spans="1:20" x14ac:dyDescent="0.35">
      <c r="A1759" t="s">
        <v>4106</v>
      </c>
      <c r="B1759" t="s">
        <v>4107</v>
      </c>
      <c r="C1759" t="s">
        <v>19</v>
      </c>
      <c r="D1759" t="s">
        <v>7922</v>
      </c>
      <c r="E1759" s="8">
        <v>401</v>
      </c>
      <c r="F1759" s="9">
        <v>1672.58</v>
      </c>
      <c r="G1759" s="8">
        <v>18</v>
      </c>
      <c r="H1759" s="8">
        <v>109</v>
      </c>
      <c r="I1759" s="9">
        <v>1664.24</v>
      </c>
      <c r="J1759" s="10">
        <f t="shared" si="54"/>
        <v>0.9950136914228318</v>
      </c>
      <c r="K1759" s="8">
        <v>1</v>
      </c>
      <c r="L1759" s="9">
        <v>169.5</v>
      </c>
      <c r="M1759" s="8">
        <v>3</v>
      </c>
      <c r="N1759" s="8">
        <v>17</v>
      </c>
      <c r="O1759" s="8">
        <v>109</v>
      </c>
      <c r="P1759" s="9">
        <v>1660.07</v>
      </c>
      <c r="Q1759" s="10">
        <f t="shared" si="55"/>
        <v>0.9925205371342477</v>
      </c>
      <c r="R1759" s="8">
        <v>1</v>
      </c>
      <c r="S1759" s="9">
        <v>167.73</v>
      </c>
      <c r="T1759" s="8">
        <v>3</v>
      </c>
    </row>
    <row r="1760" spans="1:20" x14ac:dyDescent="0.35">
      <c r="A1760" t="s">
        <v>4108</v>
      </c>
      <c r="B1760" t="s">
        <v>4109</v>
      </c>
      <c r="C1760" t="s">
        <v>19</v>
      </c>
      <c r="D1760" t="s">
        <v>7921</v>
      </c>
      <c r="E1760" s="8">
        <v>158</v>
      </c>
      <c r="F1760" s="9">
        <v>364.2</v>
      </c>
      <c r="G1760" s="8">
        <v>28</v>
      </c>
      <c r="H1760" s="8">
        <v>196</v>
      </c>
      <c r="I1760" s="9">
        <v>364.2</v>
      </c>
      <c r="J1760" s="10">
        <f t="shared" si="54"/>
        <v>1</v>
      </c>
      <c r="K1760" s="8">
        <v>0</v>
      </c>
      <c r="L1760" s="9">
        <v>170</v>
      </c>
      <c r="M1760" s="8">
        <v>0</v>
      </c>
      <c r="N1760" s="8">
        <v>31</v>
      </c>
      <c r="O1760" s="8">
        <v>196</v>
      </c>
      <c r="P1760" s="9">
        <v>364.2</v>
      </c>
      <c r="Q1760" s="10">
        <f t="shared" si="55"/>
        <v>1</v>
      </c>
      <c r="R1760" s="8">
        <v>0</v>
      </c>
      <c r="S1760" s="9">
        <v>174.15</v>
      </c>
      <c r="T1760" s="8">
        <v>0</v>
      </c>
    </row>
    <row r="1761" spans="1:20" x14ac:dyDescent="0.35">
      <c r="A1761" t="s">
        <v>4110</v>
      </c>
      <c r="B1761" t="s">
        <v>4111</v>
      </c>
      <c r="C1761" t="s">
        <v>19</v>
      </c>
      <c r="D1761" t="s">
        <v>7921</v>
      </c>
      <c r="E1761" s="8">
        <v>1395</v>
      </c>
      <c r="F1761" s="9">
        <v>2020.39</v>
      </c>
      <c r="G1761" s="8">
        <v>31</v>
      </c>
      <c r="H1761" s="8">
        <v>311</v>
      </c>
      <c r="I1761" s="9">
        <v>1658.31</v>
      </c>
      <c r="J1761" s="10">
        <f t="shared" si="54"/>
        <v>0.82078707576260024</v>
      </c>
      <c r="K1761" s="8">
        <v>2</v>
      </c>
      <c r="L1761" s="9">
        <v>173.85</v>
      </c>
      <c r="M1761" s="8">
        <v>3</v>
      </c>
      <c r="N1761" s="8">
        <v>49</v>
      </c>
      <c r="O1761" s="8">
        <v>311</v>
      </c>
      <c r="P1761" s="9">
        <v>1684.38</v>
      </c>
      <c r="Q1761" s="10">
        <f t="shared" si="55"/>
        <v>0.83369052509663977</v>
      </c>
      <c r="R1761" s="8">
        <v>2</v>
      </c>
      <c r="S1761" s="9">
        <v>187.54</v>
      </c>
      <c r="T1761" s="8">
        <v>3</v>
      </c>
    </row>
    <row r="1762" spans="1:20" x14ac:dyDescent="0.35">
      <c r="A1762" t="s">
        <v>4112</v>
      </c>
      <c r="B1762" t="s">
        <v>4113</v>
      </c>
      <c r="C1762" t="s">
        <v>19</v>
      </c>
      <c r="D1762" t="s">
        <v>7921</v>
      </c>
      <c r="E1762" s="8">
        <v>310</v>
      </c>
      <c r="F1762" s="9">
        <v>511.69</v>
      </c>
      <c r="G1762" s="8">
        <v>40</v>
      </c>
      <c r="H1762" s="8">
        <v>273</v>
      </c>
      <c r="I1762" s="9">
        <v>511.69</v>
      </c>
      <c r="J1762" s="10">
        <f t="shared" si="54"/>
        <v>1</v>
      </c>
      <c r="K1762" s="8">
        <v>0</v>
      </c>
      <c r="L1762" s="9">
        <v>227.39</v>
      </c>
      <c r="M1762" s="8">
        <v>1</v>
      </c>
      <c r="N1762" s="8">
        <v>43</v>
      </c>
      <c r="O1762" s="8">
        <v>273</v>
      </c>
      <c r="P1762" s="9">
        <v>511.69</v>
      </c>
      <c r="Q1762" s="10">
        <f t="shared" si="55"/>
        <v>1</v>
      </c>
      <c r="R1762" s="8">
        <v>0</v>
      </c>
      <c r="S1762" s="9">
        <v>231.35</v>
      </c>
      <c r="T1762" s="8">
        <v>1</v>
      </c>
    </row>
    <row r="1763" spans="1:20" x14ac:dyDescent="0.35">
      <c r="A1763" t="s">
        <v>4116</v>
      </c>
      <c r="B1763" t="s">
        <v>4117</v>
      </c>
      <c r="C1763" t="s">
        <v>19</v>
      </c>
      <c r="D1763" t="s">
        <v>7922</v>
      </c>
      <c r="E1763" s="8">
        <v>248</v>
      </c>
      <c r="F1763" s="9">
        <v>369.61</v>
      </c>
      <c r="G1763" s="8">
        <v>52</v>
      </c>
      <c r="H1763" s="8">
        <v>301</v>
      </c>
      <c r="I1763" s="9">
        <v>369.61</v>
      </c>
      <c r="J1763" s="10">
        <f t="shared" si="54"/>
        <v>1</v>
      </c>
      <c r="K1763" s="8">
        <v>0</v>
      </c>
      <c r="L1763" s="9">
        <v>181.36</v>
      </c>
      <c r="M1763" s="8">
        <v>0</v>
      </c>
      <c r="N1763" s="8">
        <v>47</v>
      </c>
      <c r="O1763" s="8">
        <v>301</v>
      </c>
      <c r="P1763" s="9">
        <v>369.61</v>
      </c>
      <c r="Q1763" s="10">
        <f t="shared" si="55"/>
        <v>1</v>
      </c>
      <c r="R1763" s="8">
        <v>0</v>
      </c>
      <c r="S1763" s="9">
        <v>177.78</v>
      </c>
      <c r="T1763" s="8">
        <v>0</v>
      </c>
    </row>
    <row r="1764" spans="1:20" x14ac:dyDescent="0.35">
      <c r="A1764" t="s">
        <v>4118</v>
      </c>
      <c r="B1764" t="s">
        <v>4119</v>
      </c>
      <c r="C1764" t="s">
        <v>19</v>
      </c>
      <c r="D1764" t="s">
        <v>7921</v>
      </c>
      <c r="E1764" s="8">
        <v>735</v>
      </c>
      <c r="F1764" s="9">
        <v>937.69</v>
      </c>
      <c r="G1764" s="8">
        <v>50</v>
      </c>
      <c r="H1764" s="8">
        <v>352</v>
      </c>
      <c r="I1764" s="9">
        <v>937.69</v>
      </c>
      <c r="J1764" s="10">
        <f t="shared" si="54"/>
        <v>1</v>
      </c>
      <c r="K1764" s="8">
        <v>0</v>
      </c>
      <c r="L1764" s="9">
        <v>168.51</v>
      </c>
      <c r="M1764" s="8">
        <v>2</v>
      </c>
      <c r="N1764" s="8">
        <v>55</v>
      </c>
      <c r="O1764" s="8">
        <v>352</v>
      </c>
      <c r="P1764" s="9">
        <v>937.69</v>
      </c>
      <c r="Q1764" s="10">
        <f t="shared" si="55"/>
        <v>1</v>
      </c>
      <c r="R1764" s="8">
        <v>0</v>
      </c>
      <c r="S1764" s="9">
        <v>173.11</v>
      </c>
      <c r="T1764" s="8">
        <v>2</v>
      </c>
    </row>
    <row r="1765" spans="1:20" x14ac:dyDescent="0.35">
      <c r="A1765" t="s">
        <v>4122</v>
      </c>
      <c r="B1765" t="s">
        <v>4123</v>
      </c>
      <c r="C1765" t="s">
        <v>19</v>
      </c>
      <c r="D1765" t="s">
        <v>7922</v>
      </c>
      <c r="E1765" s="8">
        <v>787</v>
      </c>
      <c r="F1765" s="9">
        <v>760.89</v>
      </c>
      <c r="G1765" s="8">
        <v>112</v>
      </c>
      <c r="H1765" s="8">
        <v>464</v>
      </c>
      <c r="I1765" s="9">
        <v>760.89</v>
      </c>
      <c r="J1765" s="10">
        <f t="shared" si="54"/>
        <v>1</v>
      </c>
      <c r="K1765" s="8">
        <v>0</v>
      </c>
      <c r="L1765" s="9">
        <v>192.11</v>
      </c>
      <c r="M1765" s="8">
        <v>1</v>
      </c>
      <c r="N1765" s="8">
        <v>72</v>
      </c>
      <c r="O1765" s="8">
        <v>464</v>
      </c>
      <c r="P1765" s="9">
        <v>760.89</v>
      </c>
      <c r="Q1765" s="10">
        <f t="shared" si="55"/>
        <v>1</v>
      </c>
      <c r="R1765" s="8">
        <v>0</v>
      </c>
      <c r="S1765" s="9">
        <v>168.9</v>
      </c>
      <c r="T1765" s="8">
        <v>1</v>
      </c>
    </row>
    <row r="1766" spans="1:20" x14ac:dyDescent="0.35">
      <c r="A1766" t="s">
        <v>4124</v>
      </c>
      <c r="B1766" t="s">
        <v>4125</v>
      </c>
      <c r="C1766" t="s">
        <v>19</v>
      </c>
      <c r="D1766" t="s">
        <v>7922</v>
      </c>
      <c r="E1766" s="8">
        <v>270</v>
      </c>
      <c r="F1766" s="9">
        <v>183.77</v>
      </c>
      <c r="G1766" s="8">
        <v>180</v>
      </c>
      <c r="H1766" s="8">
        <v>659</v>
      </c>
      <c r="I1766" s="9">
        <v>183.77</v>
      </c>
      <c r="J1766" s="10">
        <f t="shared" si="54"/>
        <v>1</v>
      </c>
      <c r="K1766" s="8">
        <v>0</v>
      </c>
      <c r="L1766" s="9">
        <v>275.55</v>
      </c>
      <c r="M1766" s="8">
        <v>0</v>
      </c>
      <c r="N1766" s="8">
        <v>103</v>
      </c>
      <c r="O1766" s="8">
        <v>659</v>
      </c>
      <c r="P1766" s="9">
        <v>183.77</v>
      </c>
      <c r="Q1766" s="10">
        <f t="shared" si="55"/>
        <v>1</v>
      </c>
      <c r="R1766" s="8">
        <v>0</v>
      </c>
      <c r="S1766" s="9">
        <v>244.51</v>
      </c>
      <c r="T1766" s="8">
        <v>0</v>
      </c>
    </row>
    <row r="1767" spans="1:20" x14ac:dyDescent="0.35">
      <c r="A1767" t="s">
        <v>4126</v>
      </c>
      <c r="B1767" t="s">
        <v>4127</v>
      </c>
      <c r="C1767" t="s">
        <v>19</v>
      </c>
      <c r="D1767" t="s">
        <v>7921</v>
      </c>
      <c r="E1767" s="8">
        <v>1509</v>
      </c>
      <c r="F1767" s="9">
        <v>3064.29</v>
      </c>
      <c r="G1767" s="8">
        <v>30</v>
      </c>
      <c r="H1767" s="8">
        <v>221</v>
      </c>
      <c r="I1767" s="9">
        <v>1971.79</v>
      </c>
      <c r="J1767" s="10">
        <f t="shared" si="54"/>
        <v>0.64347369211138628</v>
      </c>
      <c r="K1767" s="8">
        <v>6</v>
      </c>
      <c r="L1767" s="9">
        <v>182.99</v>
      </c>
      <c r="M1767" s="8">
        <v>4</v>
      </c>
      <c r="N1767" s="8">
        <v>35</v>
      </c>
      <c r="O1767" s="8">
        <v>221</v>
      </c>
      <c r="P1767" s="9">
        <v>1979.91</v>
      </c>
      <c r="Q1767" s="10">
        <f t="shared" si="55"/>
        <v>0.64612357185514424</v>
      </c>
      <c r="R1767" s="8">
        <v>6</v>
      </c>
      <c r="S1767" s="9">
        <v>184.51</v>
      </c>
      <c r="T1767" s="8">
        <v>4</v>
      </c>
    </row>
    <row r="1768" spans="1:20" x14ac:dyDescent="0.35">
      <c r="A1768" t="s">
        <v>4128</v>
      </c>
      <c r="B1768" t="s">
        <v>4129</v>
      </c>
      <c r="C1768" t="s">
        <v>19</v>
      </c>
      <c r="D1768" t="s">
        <v>7921</v>
      </c>
      <c r="E1768" s="8">
        <v>127</v>
      </c>
      <c r="F1768" s="9">
        <v>367.17</v>
      </c>
      <c r="G1768" s="8">
        <v>18</v>
      </c>
      <c r="H1768" s="8">
        <v>155</v>
      </c>
      <c r="I1768" s="9">
        <v>367.17</v>
      </c>
      <c r="J1768" s="10">
        <f t="shared" si="54"/>
        <v>1</v>
      </c>
      <c r="K1768" s="8">
        <v>0</v>
      </c>
      <c r="L1768" s="9">
        <v>156.44999999999999</v>
      </c>
      <c r="M1768" s="8">
        <v>0</v>
      </c>
      <c r="N1768" s="8">
        <v>24</v>
      </c>
      <c r="O1768" s="8">
        <v>155</v>
      </c>
      <c r="P1768" s="9">
        <v>367.17</v>
      </c>
      <c r="Q1768" s="10">
        <f t="shared" si="55"/>
        <v>1</v>
      </c>
      <c r="R1768" s="8">
        <v>0</v>
      </c>
      <c r="S1768" s="9">
        <v>166.85</v>
      </c>
      <c r="T1768" s="8">
        <v>0</v>
      </c>
    </row>
    <row r="1769" spans="1:20" x14ac:dyDescent="0.35">
      <c r="A1769" t="s">
        <v>4130</v>
      </c>
      <c r="B1769" t="s">
        <v>4131</v>
      </c>
      <c r="C1769" t="s">
        <v>19</v>
      </c>
      <c r="D1769" t="s">
        <v>7922</v>
      </c>
      <c r="E1769" s="8">
        <v>507</v>
      </c>
      <c r="F1769" s="9">
        <v>1760.62</v>
      </c>
      <c r="G1769" s="8">
        <v>21</v>
      </c>
      <c r="H1769" s="8">
        <v>129</v>
      </c>
      <c r="I1769" s="9">
        <v>958.44</v>
      </c>
      <c r="J1769" s="10">
        <f t="shared" si="54"/>
        <v>0.54437641285456262</v>
      </c>
      <c r="K1769" s="8">
        <v>3</v>
      </c>
      <c r="L1769" s="9">
        <v>151.58000000000001</v>
      </c>
      <c r="M1769" s="8">
        <v>2</v>
      </c>
      <c r="N1769" s="8">
        <v>20</v>
      </c>
      <c r="O1769" s="8">
        <v>129</v>
      </c>
      <c r="P1769" s="9">
        <v>954.97</v>
      </c>
      <c r="Q1769" s="10">
        <f t="shared" si="55"/>
        <v>0.54240551623859778</v>
      </c>
      <c r="R1769" s="8">
        <v>3</v>
      </c>
      <c r="S1769" s="9">
        <v>149.76</v>
      </c>
      <c r="T1769" s="8">
        <v>2</v>
      </c>
    </row>
    <row r="1770" spans="1:20" x14ac:dyDescent="0.35">
      <c r="A1770" t="s">
        <v>4132</v>
      </c>
      <c r="B1770" t="s">
        <v>4133</v>
      </c>
      <c r="C1770" t="s">
        <v>19</v>
      </c>
      <c r="D1770" t="s">
        <v>7922</v>
      </c>
      <c r="E1770" s="8">
        <v>513</v>
      </c>
      <c r="F1770" s="9">
        <v>1297.3699999999999</v>
      </c>
      <c r="G1770" s="8">
        <v>50</v>
      </c>
      <c r="H1770" s="8">
        <v>177</v>
      </c>
      <c r="I1770" s="9">
        <v>998.95</v>
      </c>
      <c r="J1770" s="10">
        <f t="shared" si="54"/>
        <v>0.7699808073255896</v>
      </c>
      <c r="K1770" s="8">
        <v>3</v>
      </c>
      <c r="L1770" s="9">
        <v>234.66</v>
      </c>
      <c r="M1770" s="8">
        <v>2</v>
      </c>
      <c r="N1770" s="8">
        <v>28</v>
      </c>
      <c r="O1770" s="8">
        <v>177</v>
      </c>
      <c r="P1770" s="9">
        <v>945.84</v>
      </c>
      <c r="Q1770" s="10">
        <f t="shared" si="55"/>
        <v>0.7290441431511443</v>
      </c>
      <c r="R1770" s="8">
        <v>4</v>
      </c>
      <c r="S1770" s="9">
        <v>215.63</v>
      </c>
      <c r="T1770" s="8">
        <v>2</v>
      </c>
    </row>
    <row r="1771" spans="1:20" x14ac:dyDescent="0.35">
      <c r="A1771" t="s">
        <v>4134</v>
      </c>
      <c r="B1771" t="s">
        <v>4135</v>
      </c>
      <c r="C1771" t="s">
        <v>19</v>
      </c>
      <c r="D1771" t="s">
        <v>7922</v>
      </c>
      <c r="E1771" s="8">
        <v>547</v>
      </c>
      <c r="F1771" s="9">
        <v>233.97</v>
      </c>
      <c r="G1771" s="8">
        <v>167</v>
      </c>
      <c r="H1771" s="8">
        <v>1043</v>
      </c>
      <c r="I1771" s="9">
        <v>233.97</v>
      </c>
      <c r="J1771" s="10">
        <f t="shared" si="54"/>
        <v>1</v>
      </c>
      <c r="K1771" s="8">
        <v>0</v>
      </c>
      <c r="L1771" s="9">
        <v>210.78</v>
      </c>
      <c r="M1771" s="8">
        <v>0</v>
      </c>
      <c r="N1771" s="8">
        <v>161</v>
      </c>
      <c r="O1771" s="8">
        <v>1043</v>
      </c>
      <c r="P1771" s="9">
        <v>233.97</v>
      </c>
      <c r="Q1771" s="10">
        <f t="shared" si="55"/>
        <v>1</v>
      </c>
      <c r="R1771" s="8">
        <v>0</v>
      </c>
      <c r="S1771" s="9">
        <v>209.49</v>
      </c>
      <c r="T1771" s="8">
        <v>0</v>
      </c>
    </row>
    <row r="1772" spans="1:20" x14ac:dyDescent="0.35">
      <c r="A1772" t="s">
        <v>4136</v>
      </c>
      <c r="B1772" t="s">
        <v>4137</v>
      </c>
      <c r="C1772" t="s">
        <v>19</v>
      </c>
      <c r="D1772" t="s">
        <v>7921</v>
      </c>
      <c r="E1772" s="8">
        <v>165</v>
      </c>
      <c r="F1772" s="9">
        <v>1069.52</v>
      </c>
      <c r="G1772" s="8">
        <v>9</v>
      </c>
      <c r="H1772" s="8">
        <v>69</v>
      </c>
      <c r="I1772" s="9">
        <v>1069.52</v>
      </c>
      <c r="J1772" s="10">
        <f t="shared" si="54"/>
        <v>1</v>
      </c>
      <c r="K1772" s="8">
        <v>0</v>
      </c>
      <c r="L1772" s="9">
        <v>155.72999999999999</v>
      </c>
      <c r="M1772" s="8">
        <v>2</v>
      </c>
      <c r="N1772" s="8">
        <v>11</v>
      </c>
      <c r="O1772" s="8">
        <v>69</v>
      </c>
      <c r="P1772" s="9">
        <v>1069.52</v>
      </c>
      <c r="Q1772" s="10">
        <f t="shared" si="55"/>
        <v>1</v>
      </c>
      <c r="R1772" s="8">
        <v>0</v>
      </c>
      <c r="S1772" s="9">
        <v>167.4</v>
      </c>
      <c r="T1772" s="8">
        <v>2</v>
      </c>
    </row>
    <row r="1773" spans="1:20" x14ac:dyDescent="0.35">
      <c r="A1773" t="s">
        <v>4138</v>
      </c>
      <c r="B1773" t="s">
        <v>4139</v>
      </c>
      <c r="C1773" t="s">
        <v>19</v>
      </c>
      <c r="D1773" t="s">
        <v>7922</v>
      </c>
      <c r="E1773" s="8">
        <v>76</v>
      </c>
      <c r="F1773" s="9">
        <v>67.349999999999994</v>
      </c>
      <c r="G1773" s="8">
        <v>78</v>
      </c>
      <c r="H1773" s="8">
        <v>503</v>
      </c>
      <c r="I1773" s="9">
        <v>67.349999999999994</v>
      </c>
      <c r="J1773" s="10">
        <f t="shared" si="54"/>
        <v>1</v>
      </c>
      <c r="K1773" s="8">
        <v>0</v>
      </c>
      <c r="L1773" s="9">
        <v>257.95</v>
      </c>
      <c r="M1773" s="8">
        <v>0</v>
      </c>
      <c r="N1773" s="8">
        <v>78</v>
      </c>
      <c r="O1773" s="8">
        <v>503</v>
      </c>
      <c r="P1773" s="9">
        <v>67.349999999999994</v>
      </c>
      <c r="Q1773" s="10">
        <f t="shared" si="55"/>
        <v>1</v>
      </c>
      <c r="R1773" s="8">
        <v>0</v>
      </c>
      <c r="S1773" s="9">
        <v>257.95</v>
      </c>
      <c r="T1773" s="8">
        <v>0</v>
      </c>
    </row>
    <row r="1774" spans="1:20" x14ac:dyDescent="0.35">
      <c r="A1774" t="s">
        <v>4142</v>
      </c>
      <c r="B1774" t="s">
        <v>4143</v>
      </c>
      <c r="C1774" t="s">
        <v>19</v>
      </c>
      <c r="D1774" t="s">
        <v>7921</v>
      </c>
      <c r="E1774" s="8">
        <v>113</v>
      </c>
      <c r="F1774" s="9">
        <v>359.67</v>
      </c>
      <c r="G1774" s="8">
        <v>20</v>
      </c>
      <c r="H1774" s="8">
        <v>140</v>
      </c>
      <c r="I1774" s="9">
        <v>359.67</v>
      </c>
      <c r="J1774" s="10">
        <f t="shared" si="54"/>
        <v>1</v>
      </c>
      <c r="K1774" s="8">
        <v>0</v>
      </c>
      <c r="L1774" s="9">
        <v>199.05</v>
      </c>
      <c r="M1774" s="8">
        <v>0</v>
      </c>
      <c r="N1774" s="8">
        <v>22</v>
      </c>
      <c r="O1774" s="8">
        <v>140</v>
      </c>
      <c r="P1774" s="9">
        <v>359.67</v>
      </c>
      <c r="Q1774" s="10">
        <f t="shared" si="55"/>
        <v>1</v>
      </c>
      <c r="R1774" s="8">
        <v>0</v>
      </c>
      <c r="S1774" s="9">
        <v>204.78</v>
      </c>
      <c r="T1774" s="8">
        <v>0</v>
      </c>
    </row>
    <row r="1775" spans="1:20" x14ac:dyDescent="0.35">
      <c r="A1775" t="s">
        <v>4144</v>
      </c>
      <c r="B1775" t="s">
        <v>4145</v>
      </c>
      <c r="C1775" t="s">
        <v>19</v>
      </c>
      <c r="D1775" t="s">
        <v>7921</v>
      </c>
      <c r="E1775" s="8">
        <v>388</v>
      </c>
      <c r="F1775" s="9">
        <v>458.55</v>
      </c>
      <c r="G1775" s="8">
        <v>54</v>
      </c>
      <c r="H1775" s="8">
        <v>377</v>
      </c>
      <c r="I1775" s="9">
        <v>458.55</v>
      </c>
      <c r="J1775" s="10">
        <f t="shared" si="54"/>
        <v>1</v>
      </c>
      <c r="K1775" s="8">
        <v>0</v>
      </c>
      <c r="L1775" s="9">
        <v>138.29</v>
      </c>
      <c r="M1775" s="8">
        <v>1</v>
      </c>
      <c r="N1775" s="8">
        <v>58</v>
      </c>
      <c r="O1775" s="8">
        <v>377</v>
      </c>
      <c r="P1775" s="9">
        <v>458.55</v>
      </c>
      <c r="Q1775" s="10">
        <f t="shared" si="55"/>
        <v>1</v>
      </c>
      <c r="R1775" s="8">
        <v>0</v>
      </c>
      <c r="S1775" s="9">
        <v>141.13</v>
      </c>
      <c r="T1775" s="8">
        <v>1</v>
      </c>
    </row>
    <row r="1776" spans="1:20" x14ac:dyDescent="0.35">
      <c r="A1776" t="s">
        <v>4146</v>
      </c>
      <c r="B1776" t="s">
        <v>4147</v>
      </c>
      <c r="C1776" t="s">
        <v>19</v>
      </c>
      <c r="D1776" t="s">
        <v>7922</v>
      </c>
      <c r="E1776" s="8">
        <v>10</v>
      </c>
      <c r="F1776" s="9">
        <v>1.1000000000000001</v>
      </c>
      <c r="G1776" s="8">
        <v>1556</v>
      </c>
      <c r="H1776" s="8">
        <v>4047</v>
      </c>
      <c r="I1776" s="9">
        <v>1.1000000000000001</v>
      </c>
      <c r="J1776" s="10">
        <f t="shared" si="54"/>
        <v>1</v>
      </c>
      <c r="K1776" s="8">
        <v>0</v>
      </c>
      <c r="L1776" s="9">
        <v>354.93</v>
      </c>
      <c r="M1776" s="8">
        <v>0</v>
      </c>
      <c r="N1776" s="8">
        <v>623</v>
      </c>
      <c r="O1776" s="8">
        <v>4047</v>
      </c>
      <c r="P1776" s="9">
        <v>1.1000000000000001</v>
      </c>
      <c r="Q1776" s="10">
        <f t="shared" si="55"/>
        <v>1</v>
      </c>
      <c r="R1776" s="8">
        <v>0</v>
      </c>
      <c r="S1776" s="9">
        <v>293.39999999999998</v>
      </c>
      <c r="T1776" s="8">
        <v>0</v>
      </c>
    </row>
    <row r="1777" spans="1:20" x14ac:dyDescent="0.35">
      <c r="A1777" t="s">
        <v>4148</v>
      </c>
      <c r="B1777" t="s">
        <v>4149</v>
      </c>
      <c r="C1777" t="s">
        <v>19</v>
      </c>
      <c r="D1777" t="s">
        <v>7922</v>
      </c>
      <c r="E1777" s="8">
        <v>843</v>
      </c>
      <c r="F1777" s="9">
        <v>2432.4899999999998</v>
      </c>
      <c r="G1777" s="8">
        <v>28</v>
      </c>
      <c r="H1777" s="8">
        <v>154</v>
      </c>
      <c r="I1777" s="9">
        <v>1379.27</v>
      </c>
      <c r="J1777" s="10">
        <f t="shared" si="54"/>
        <v>0.56701980275355712</v>
      </c>
      <c r="K1777" s="8">
        <v>4</v>
      </c>
      <c r="L1777" s="9">
        <v>116</v>
      </c>
      <c r="M1777" s="8">
        <v>3</v>
      </c>
      <c r="N1777" s="8">
        <v>24</v>
      </c>
      <c r="O1777" s="8">
        <v>154</v>
      </c>
      <c r="P1777" s="9">
        <v>1367.73</v>
      </c>
      <c r="Q1777" s="10">
        <f t="shared" si="55"/>
        <v>0.56227569280860357</v>
      </c>
      <c r="R1777" s="8">
        <v>4</v>
      </c>
      <c r="S1777" s="9">
        <v>110.08</v>
      </c>
      <c r="T1777" s="8">
        <v>3</v>
      </c>
    </row>
    <row r="1778" spans="1:20" x14ac:dyDescent="0.35">
      <c r="A1778" t="s">
        <v>4150</v>
      </c>
      <c r="B1778" t="s">
        <v>4151</v>
      </c>
      <c r="C1778" t="s">
        <v>19</v>
      </c>
      <c r="D1778" t="s">
        <v>7922</v>
      </c>
      <c r="E1778" s="8">
        <v>58</v>
      </c>
      <c r="F1778" s="9">
        <v>151.68</v>
      </c>
      <c r="G1778" s="8">
        <v>27</v>
      </c>
      <c r="H1778" s="8">
        <v>170</v>
      </c>
      <c r="I1778" s="9">
        <v>151.68</v>
      </c>
      <c r="J1778" s="10">
        <f t="shared" si="54"/>
        <v>1</v>
      </c>
      <c r="K1778" s="8">
        <v>0</v>
      </c>
      <c r="L1778" s="9">
        <v>282.39999999999998</v>
      </c>
      <c r="M1778" s="8">
        <v>0</v>
      </c>
      <c r="N1778" s="8">
        <v>27</v>
      </c>
      <c r="O1778" s="8">
        <v>170</v>
      </c>
      <c r="P1778" s="9">
        <v>151.68</v>
      </c>
      <c r="Q1778" s="10">
        <f t="shared" si="55"/>
        <v>1</v>
      </c>
      <c r="R1778" s="8">
        <v>0</v>
      </c>
      <c r="S1778" s="9">
        <v>282.39999999999998</v>
      </c>
      <c r="T1778" s="8">
        <v>0</v>
      </c>
    </row>
    <row r="1779" spans="1:20" x14ac:dyDescent="0.35">
      <c r="A1779" t="s">
        <v>4154</v>
      </c>
      <c r="B1779" t="s">
        <v>4155</v>
      </c>
      <c r="C1779" t="s">
        <v>19</v>
      </c>
      <c r="D1779" t="s">
        <v>7922</v>
      </c>
      <c r="E1779" s="8">
        <v>28</v>
      </c>
      <c r="F1779" s="9">
        <v>45.07</v>
      </c>
      <c r="G1779" s="8">
        <v>75</v>
      </c>
      <c r="H1779" s="8">
        <v>276</v>
      </c>
      <c r="I1779" s="9">
        <v>45.07</v>
      </c>
      <c r="J1779" s="10">
        <f t="shared" si="54"/>
        <v>1</v>
      </c>
      <c r="K1779" s="8">
        <v>0</v>
      </c>
      <c r="L1779" s="9">
        <v>319.87</v>
      </c>
      <c r="M1779" s="8">
        <v>0</v>
      </c>
      <c r="N1779" s="8">
        <v>43</v>
      </c>
      <c r="O1779" s="8">
        <v>276</v>
      </c>
      <c r="P1779" s="9">
        <v>45.07</v>
      </c>
      <c r="Q1779" s="10">
        <f t="shared" si="55"/>
        <v>1</v>
      </c>
      <c r="R1779" s="8">
        <v>0</v>
      </c>
      <c r="S1779" s="9">
        <v>288.97000000000003</v>
      </c>
      <c r="T1779" s="8">
        <v>0</v>
      </c>
    </row>
    <row r="1780" spans="1:20" x14ac:dyDescent="0.35">
      <c r="A1780" t="s">
        <v>4156</v>
      </c>
      <c r="B1780" t="s">
        <v>4157</v>
      </c>
      <c r="C1780" t="s">
        <v>19</v>
      </c>
      <c r="D1780" t="s">
        <v>7922</v>
      </c>
      <c r="E1780" s="8">
        <v>279</v>
      </c>
      <c r="F1780" s="9">
        <v>290.33999999999997</v>
      </c>
      <c r="G1780" s="8">
        <v>93</v>
      </c>
      <c r="H1780" s="8">
        <v>427</v>
      </c>
      <c r="I1780" s="9">
        <v>290.33999999999997</v>
      </c>
      <c r="J1780" s="10">
        <f t="shared" si="54"/>
        <v>1</v>
      </c>
      <c r="K1780" s="8">
        <v>0</v>
      </c>
      <c r="L1780" s="9">
        <v>262.47000000000003</v>
      </c>
      <c r="M1780" s="8">
        <v>0</v>
      </c>
      <c r="N1780" s="8">
        <v>66</v>
      </c>
      <c r="O1780" s="8">
        <v>427</v>
      </c>
      <c r="P1780" s="9">
        <v>290.33999999999997</v>
      </c>
      <c r="Q1780" s="10">
        <f t="shared" si="55"/>
        <v>1</v>
      </c>
      <c r="R1780" s="8">
        <v>0</v>
      </c>
      <c r="S1780" s="9">
        <v>245.61</v>
      </c>
      <c r="T1780" s="8">
        <v>0</v>
      </c>
    </row>
    <row r="1781" spans="1:20" x14ac:dyDescent="0.35">
      <c r="A1781" t="s">
        <v>4158</v>
      </c>
      <c r="B1781" t="s">
        <v>4159</v>
      </c>
      <c r="C1781" t="s">
        <v>19</v>
      </c>
      <c r="D1781" t="s">
        <v>7921</v>
      </c>
      <c r="E1781" s="8">
        <v>89</v>
      </c>
      <c r="F1781" s="9">
        <v>314.29000000000002</v>
      </c>
      <c r="G1781" s="8">
        <v>14</v>
      </c>
      <c r="H1781" s="8">
        <v>126</v>
      </c>
      <c r="I1781" s="9">
        <v>314.29000000000002</v>
      </c>
      <c r="J1781" s="10">
        <f t="shared" si="54"/>
        <v>1</v>
      </c>
      <c r="K1781" s="8">
        <v>0</v>
      </c>
      <c r="L1781" s="9">
        <v>200.4</v>
      </c>
      <c r="M1781" s="8">
        <v>0</v>
      </c>
      <c r="N1781" s="8">
        <v>20</v>
      </c>
      <c r="O1781" s="8">
        <v>126</v>
      </c>
      <c r="P1781" s="9">
        <v>314.29000000000002</v>
      </c>
      <c r="Q1781" s="10">
        <f t="shared" si="55"/>
        <v>1</v>
      </c>
      <c r="R1781" s="8">
        <v>0</v>
      </c>
      <c r="S1781" s="9">
        <v>211</v>
      </c>
      <c r="T1781" s="8">
        <v>0</v>
      </c>
    </row>
    <row r="1782" spans="1:20" x14ac:dyDescent="0.35">
      <c r="A1782" t="s">
        <v>4162</v>
      </c>
      <c r="B1782" t="s">
        <v>4163</v>
      </c>
      <c r="C1782" t="s">
        <v>19</v>
      </c>
      <c r="D1782" t="s">
        <v>7921</v>
      </c>
      <c r="E1782" s="8">
        <v>305</v>
      </c>
      <c r="F1782" s="9">
        <v>273.57</v>
      </c>
      <c r="G1782" s="8">
        <v>58</v>
      </c>
      <c r="H1782" s="8">
        <v>494</v>
      </c>
      <c r="I1782" s="9">
        <v>273.57</v>
      </c>
      <c r="J1782" s="10">
        <f t="shared" si="54"/>
        <v>1</v>
      </c>
      <c r="K1782" s="8">
        <v>0</v>
      </c>
      <c r="L1782" s="9">
        <v>218.15</v>
      </c>
      <c r="M1782" s="8">
        <v>0</v>
      </c>
      <c r="N1782" s="8">
        <v>76</v>
      </c>
      <c r="O1782" s="8">
        <v>494</v>
      </c>
      <c r="P1782" s="9">
        <v>273.57</v>
      </c>
      <c r="Q1782" s="10">
        <f t="shared" si="55"/>
        <v>1</v>
      </c>
      <c r="R1782" s="8">
        <v>0</v>
      </c>
      <c r="S1782" s="9">
        <v>227.84</v>
      </c>
      <c r="T1782" s="8">
        <v>0</v>
      </c>
    </row>
    <row r="1783" spans="1:20" x14ac:dyDescent="0.35">
      <c r="A1783" t="s">
        <v>4164</v>
      </c>
      <c r="B1783" t="s">
        <v>4165</v>
      </c>
      <c r="C1783" t="s">
        <v>19</v>
      </c>
      <c r="D1783" t="s">
        <v>7921</v>
      </c>
      <c r="E1783" s="8">
        <v>21</v>
      </c>
      <c r="F1783" s="9">
        <v>87.4</v>
      </c>
      <c r="G1783" s="8">
        <v>12</v>
      </c>
      <c r="H1783" s="8">
        <v>107</v>
      </c>
      <c r="I1783" s="9">
        <v>87.4</v>
      </c>
      <c r="J1783" s="10">
        <f t="shared" si="54"/>
        <v>1</v>
      </c>
      <c r="K1783" s="8">
        <v>0</v>
      </c>
      <c r="L1783" s="9">
        <v>257.66000000000003</v>
      </c>
      <c r="M1783" s="8">
        <v>0</v>
      </c>
      <c r="N1783" s="8">
        <v>17</v>
      </c>
      <c r="O1783" s="8">
        <v>107</v>
      </c>
      <c r="P1783" s="9">
        <v>87.4</v>
      </c>
      <c r="Q1783" s="10">
        <f t="shared" si="55"/>
        <v>1</v>
      </c>
      <c r="R1783" s="8">
        <v>0</v>
      </c>
      <c r="S1783" s="9">
        <v>267.64999999999998</v>
      </c>
      <c r="T1783" s="8">
        <v>0</v>
      </c>
    </row>
    <row r="1784" spans="1:20" x14ac:dyDescent="0.35">
      <c r="A1784" t="s">
        <v>4166</v>
      </c>
      <c r="B1784" t="s">
        <v>4167</v>
      </c>
      <c r="C1784" t="s">
        <v>19</v>
      </c>
      <c r="D1784" t="s">
        <v>7922</v>
      </c>
      <c r="E1784" s="8">
        <v>139</v>
      </c>
      <c r="F1784" s="9">
        <v>16.510000000000002</v>
      </c>
      <c r="G1784" s="8">
        <v>1400</v>
      </c>
      <c r="H1784" s="8">
        <v>3721</v>
      </c>
      <c r="I1784" s="9">
        <v>16.510000000000002</v>
      </c>
      <c r="J1784" s="10">
        <f t="shared" si="54"/>
        <v>1</v>
      </c>
      <c r="K1784" s="8">
        <v>0</v>
      </c>
      <c r="L1784" s="9">
        <v>347.91</v>
      </c>
      <c r="M1784" s="8">
        <v>0</v>
      </c>
      <c r="N1784" s="8">
        <v>570</v>
      </c>
      <c r="O1784" s="8">
        <v>3721</v>
      </c>
      <c r="P1784" s="9">
        <v>16.510000000000002</v>
      </c>
      <c r="Q1784" s="10">
        <f t="shared" si="55"/>
        <v>1</v>
      </c>
      <c r="R1784" s="8">
        <v>0</v>
      </c>
      <c r="S1784" s="9">
        <v>288.68</v>
      </c>
      <c r="T1784" s="8">
        <v>0</v>
      </c>
    </row>
    <row r="1785" spans="1:20" x14ac:dyDescent="0.35">
      <c r="A1785" t="s">
        <v>4168</v>
      </c>
      <c r="B1785" t="s">
        <v>4169</v>
      </c>
      <c r="C1785" t="s">
        <v>19</v>
      </c>
      <c r="D1785" t="s">
        <v>7921</v>
      </c>
      <c r="E1785" s="8">
        <v>42</v>
      </c>
      <c r="F1785" s="9">
        <v>341.48</v>
      </c>
      <c r="G1785" s="8">
        <v>8</v>
      </c>
      <c r="H1785" s="8">
        <v>55</v>
      </c>
      <c r="I1785" s="9">
        <v>341.48</v>
      </c>
      <c r="J1785" s="10">
        <f t="shared" si="54"/>
        <v>1</v>
      </c>
      <c r="K1785" s="8">
        <v>0</v>
      </c>
      <c r="L1785" s="9">
        <v>227.55</v>
      </c>
      <c r="M1785" s="8">
        <v>0</v>
      </c>
      <c r="N1785" s="8">
        <v>9</v>
      </c>
      <c r="O1785" s="8">
        <v>55</v>
      </c>
      <c r="P1785" s="9">
        <v>341.48</v>
      </c>
      <c r="Q1785" s="10">
        <f t="shared" si="55"/>
        <v>1</v>
      </c>
      <c r="R1785" s="8">
        <v>0</v>
      </c>
      <c r="S1785" s="9">
        <v>232.43</v>
      </c>
      <c r="T1785" s="8">
        <v>0</v>
      </c>
    </row>
    <row r="1786" spans="1:20" x14ac:dyDescent="0.35">
      <c r="A1786" t="s">
        <v>4170</v>
      </c>
      <c r="B1786" t="s">
        <v>4171</v>
      </c>
      <c r="C1786" t="s">
        <v>19</v>
      </c>
      <c r="D1786" t="s">
        <v>7922</v>
      </c>
      <c r="E1786" s="8">
        <v>1192</v>
      </c>
      <c r="F1786" s="9">
        <v>1761.12</v>
      </c>
      <c r="G1786" s="8">
        <v>61</v>
      </c>
      <c r="H1786" s="8">
        <v>299</v>
      </c>
      <c r="I1786" s="9">
        <v>592.46</v>
      </c>
      <c r="J1786" s="10">
        <f t="shared" si="54"/>
        <v>0.33641092032343056</v>
      </c>
      <c r="K1786" s="8">
        <v>1</v>
      </c>
      <c r="L1786" s="9">
        <v>205.88</v>
      </c>
      <c r="M1786" s="8">
        <v>1</v>
      </c>
      <c r="N1786" s="8">
        <v>46</v>
      </c>
      <c r="O1786" s="8">
        <v>299</v>
      </c>
      <c r="P1786" s="9">
        <v>570.29999999999995</v>
      </c>
      <c r="Q1786" s="10">
        <f t="shared" si="55"/>
        <v>0.32382801853366039</v>
      </c>
      <c r="R1786" s="8">
        <v>1</v>
      </c>
      <c r="S1786" s="9">
        <v>200.34</v>
      </c>
      <c r="T1786" s="8">
        <v>1</v>
      </c>
    </row>
    <row r="1787" spans="1:20" x14ac:dyDescent="0.35">
      <c r="A1787" t="s">
        <v>4172</v>
      </c>
      <c r="B1787" t="s">
        <v>4173</v>
      </c>
      <c r="C1787" t="s">
        <v>19</v>
      </c>
      <c r="D1787" t="s">
        <v>7922</v>
      </c>
      <c r="E1787" s="8">
        <v>4</v>
      </c>
      <c r="F1787" s="9">
        <v>3.12</v>
      </c>
      <c r="G1787" s="8">
        <v>210</v>
      </c>
      <c r="H1787" s="8">
        <v>565</v>
      </c>
      <c r="I1787" s="9">
        <v>3.12</v>
      </c>
      <c r="J1787" s="10">
        <f t="shared" si="54"/>
        <v>1</v>
      </c>
      <c r="K1787" s="8">
        <v>0</v>
      </c>
      <c r="L1787" s="9">
        <v>347.1</v>
      </c>
      <c r="M1787" s="8">
        <v>0</v>
      </c>
      <c r="N1787" s="8">
        <v>86</v>
      </c>
      <c r="O1787" s="8">
        <v>565</v>
      </c>
      <c r="P1787" s="9">
        <v>3.12</v>
      </c>
      <c r="Q1787" s="10">
        <f t="shared" si="55"/>
        <v>1</v>
      </c>
      <c r="R1787" s="8">
        <v>0</v>
      </c>
      <c r="S1787" s="9">
        <v>289.58999999999997</v>
      </c>
      <c r="T1787" s="8">
        <v>0</v>
      </c>
    </row>
    <row r="1788" spans="1:20" x14ac:dyDescent="0.35">
      <c r="A1788" t="s">
        <v>4174</v>
      </c>
      <c r="B1788" t="s">
        <v>4175</v>
      </c>
      <c r="C1788" t="s">
        <v>19</v>
      </c>
      <c r="D1788" t="s">
        <v>7922</v>
      </c>
      <c r="E1788" s="8">
        <v>256</v>
      </c>
      <c r="F1788" s="9">
        <v>143.22999999999999</v>
      </c>
      <c r="G1788" s="8">
        <v>192</v>
      </c>
      <c r="H1788" s="8">
        <v>786</v>
      </c>
      <c r="I1788" s="9">
        <v>143.22999999999999</v>
      </c>
      <c r="J1788" s="10">
        <f t="shared" si="54"/>
        <v>1</v>
      </c>
      <c r="K1788" s="8">
        <v>0</v>
      </c>
      <c r="L1788" s="9">
        <v>264.81</v>
      </c>
      <c r="M1788" s="8">
        <v>0</v>
      </c>
      <c r="N1788" s="8">
        <v>120</v>
      </c>
      <c r="O1788" s="8">
        <v>786</v>
      </c>
      <c r="P1788" s="9">
        <v>143.22999999999999</v>
      </c>
      <c r="Q1788" s="10">
        <f t="shared" si="55"/>
        <v>1</v>
      </c>
      <c r="R1788" s="8">
        <v>0</v>
      </c>
      <c r="S1788" s="9">
        <v>240.64</v>
      </c>
      <c r="T1788" s="8">
        <v>0</v>
      </c>
    </row>
    <row r="1789" spans="1:20" x14ac:dyDescent="0.35">
      <c r="A1789" t="s">
        <v>4178</v>
      </c>
      <c r="B1789" t="s">
        <v>4179</v>
      </c>
      <c r="C1789" t="s">
        <v>19</v>
      </c>
      <c r="D1789" t="s">
        <v>7921</v>
      </c>
      <c r="E1789" s="8">
        <v>1217</v>
      </c>
      <c r="F1789" s="9">
        <v>1467.95</v>
      </c>
      <c r="G1789" s="8">
        <v>41</v>
      </c>
      <c r="H1789" s="8">
        <v>364</v>
      </c>
      <c r="I1789" s="9">
        <v>1451.06</v>
      </c>
      <c r="J1789" s="10">
        <f t="shared" si="54"/>
        <v>0.98849415852038547</v>
      </c>
      <c r="K1789" s="8">
        <v>1</v>
      </c>
      <c r="L1789" s="9">
        <v>161.53</v>
      </c>
      <c r="M1789" s="8">
        <v>3</v>
      </c>
      <c r="N1789" s="8">
        <v>56</v>
      </c>
      <c r="O1789" s="8">
        <v>364</v>
      </c>
      <c r="P1789" s="9">
        <v>1467.95</v>
      </c>
      <c r="Q1789" s="10">
        <f t="shared" si="55"/>
        <v>1</v>
      </c>
      <c r="R1789" s="8">
        <v>0</v>
      </c>
      <c r="S1789" s="9">
        <v>168.58</v>
      </c>
      <c r="T1789" s="8">
        <v>3</v>
      </c>
    </row>
    <row r="1790" spans="1:20" x14ac:dyDescent="0.35">
      <c r="A1790" t="s">
        <v>4180</v>
      </c>
      <c r="B1790" t="s">
        <v>4181</v>
      </c>
      <c r="C1790" t="s">
        <v>19</v>
      </c>
      <c r="D1790" t="s">
        <v>7921</v>
      </c>
      <c r="E1790" s="8">
        <v>1157</v>
      </c>
      <c r="F1790" s="9">
        <v>646.83000000000004</v>
      </c>
      <c r="G1790" s="8">
        <v>111</v>
      </c>
      <c r="H1790" s="8">
        <v>785</v>
      </c>
      <c r="I1790" s="9">
        <v>646.83000000000004</v>
      </c>
      <c r="J1790" s="10">
        <f t="shared" si="54"/>
        <v>1</v>
      </c>
      <c r="K1790" s="8">
        <v>0</v>
      </c>
      <c r="L1790" s="9">
        <v>208.76</v>
      </c>
      <c r="M1790" s="8">
        <v>1</v>
      </c>
      <c r="N1790" s="8">
        <v>120</v>
      </c>
      <c r="O1790" s="8">
        <v>785</v>
      </c>
      <c r="P1790" s="9">
        <v>646.83000000000004</v>
      </c>
      <c r="Q1790" s="10">
        <f t="shared" si="55"/>
        <v>1</v>
      </c>
      <c r="R1790" s="8">
        <v>0</v>
      </c>
      <c r="S1790" s="9">
        <v>211.78</v>
      </c>
      <c r="T1790" s="8">
        <v>1</v>
      </c>
    </row>
    <row r="1791" spans="1:20" x14ac:dyDescent="0.35">
      <c r="A1791" t="s">
        <v>4182</v>
      </c>
      <c r="B1791" t="s">
        <v>4183</v>
      </c>
      <c r="C1791" t="s">
        <v>19</v>
      </c>
      <c r="D1791" t="s">
        <v>7921</v>
      </c>
      <c r="E1791" s="8">
        <v>17</v>
      </c>
      <c r="F1791" s="9">
        <v>6.74</v>
      </c>
      <c r="G1791" s="8">
        <v>151</v>
      </c>
      <c r="H1791" s="8">
        <v>1106</v>
      </c>
      <c r="I1791" s="9">
        <v>6.74</v>
      </c>
      <c r="J1791" s="10">
        <f t="shared" si="54"/>
        <v>1</v>
      </c>
      <c r="K1791" s="8">
        <v>0</v>
      </c>
      <c r="L1791" s="9">
        <v>281.89</v>
      </c>
      <c r="M1791" s="8">
        <v>0</v>
      </c>
      <c r="N1791" s="8">
        <v>168</v>
      </c>
      <c r="O1791" s="8">
        <v>1106</v>
      </c>
      <c r="P1791" s="9">
        <v>6.74</v>
      </c>
      <c r="Q1791" s="10">
        <f t="shared" si="55"/>
        <v>1</v>
      </c>
      <c r="R1791" s="8">
        <v>0</v>
      </c>
      <c r="S1791" s="9">
        <v>285.94</v>
      </c>
      <c r="T1791" s="8">
        <v>0</v>
      </c>
    </row>
    <row r="1792" spans="1:20" x14ac:dyDescent="0.35">
      <c r="A1792" t="s">
        <v>4184</v>
      </c>
      <c r="B1792" t="s">
        <v>4185</v>
      </c>
      <c r="C1792" t="s">
        <v>19</v>
      </c>
      <c r="D1792" t="s">
        <v>7922</v>
      </c>
      <c r="E1792" s="8">
        <v>1004</v>
      </c>
      <c r="F1792" s="9">
        <v>1491.07</v>
      </c>
      <c r="G1792" s="8">
        <v>45</v>
      </c>
      <c r="H1792" s="8">
        <v>296</v>
      </c>
      <c r="I1792" s="9">
        <v>1354.44</v>
      </c>
      <c r="J1792" s="10">
        <f t="shared" si="54"/>
        <v>0.90836781640030317</v>
      </c>
      <c r="K1792" s="8">
        <v>2</v>
      </c>
      <c r="L1792" s="9">
        <v>178.55</v>
      </c>
      <c r="M1792" s="8">
        <v>3</v>
      </c>
      <c r="N1792" s="8">
        <v>45</v>
      </c>
      <c r="O1792" s="8">
        <v>296</v>
      </c>
      <c r="P1792" s="9">
        <v>1354.44</v>
      </c>
      <c r="Q1792" s="10">
        <f t="shared" si="55"/>
        <v>0.90836781640030317</v>
      </c>
      <c r="R1792" s="8">
        <v>2</v>
      </c>
      <c r="S1792" s="9">
        <v>178.55</v>
      </c>
      <c r="T1792" s="8">
        <v>3</v>
      </c>
    </row>
    <row r="1793" spans="1:20" x14ac:dyDescent="0.35">
      <c r="A1793" t="s">
        <v>4188</v>
      </c>
      <c r="B1793" t="s">
        <v>4189</v>
      </c>
      <c r="C1793" t="s">
        <v>19</v>
      </c>
      <c r="D1793" t="s">
        <v>7921</v>
      </c>
      <c r="E1793" s="8">
        <v>1763</v>
      </c>
      <c r="F1793" s="9">
        <v>2659.08</v>
      </c>
      <c r="G1793" s="8">
        <v>35</v>
      </c>
      <c r="H1793" s="8">
        <v>291</v>
      </c>
      <c r="I1793" s="9">
        <v>2224.69</v>
      </c>
      <c r="J1793" s="10">
        <f t="shared" si="54"/>
        <v>0.83663898792063429</v>
      </c>
      <c r="K1793" s="8">
        <v>7</v>
      </c>
      <c r="L1793" s="9">
        <v>159.97</v>
      </c>
      <c r="M1793" s="8">
        <v>5</v>
      </c>
      <c r="N1793" s="8">
        <v>44</v>
      </c>
      <c r="O1793" s="8">
        <v>291</v>
      </c>
      <c r="P1793" s="9">
        <v>2239.7800000000002</v>
      </c>
      <c r="Q1793" s="10">
        <f t="shared" si="55"/>
        <v>0.84231388299712695</v>
      </c>
      <c r="R1793" s="8">
        <v>6</v>
      </c>
      <c r="S1793" s="9">
        <v>164.93</v>
      </c>
      <c r="T1793" s="8">
        <v>5</v>
      </c>
    </row>
    <row r="1794" spans="1:20" x14ac:dyDescent="0.35">
      <c r="A1794" t="s">
        <v>4194</v>
      </c>
      <c r="B1794" t="s">
        <v>4195</v>
      </c>
      <c r="C1794" t="s">
        <v>19</v>
      </c>
      <c r="D1794" t="s">
        <v>7921</v>
      </c>
      <c r="E1794" s="8">
        <v>135</v>
      </c>
      <c r="F1794" s="9">
        <v>474.25</v>
      </c>
      <c r="G1794" s="8">
        <v>13</v>
      </c>
      <c r="H1794" s="8">
        <v>125</v>
      </c>
      <c r="I1794" s="9">
        <v>474.25</v>
      </c>
      <c r="J1794" s="10">
        <f t="shared" si="54"/>
        <v>1</v>
      </c>
      <c r="K1794" s="8">
        <v>0</v>
      </c>
      <c r="L1794" s="9">
        <v>229.79</v>
      </c>
      <c r="M1794" s="8">
        <v>1</v>
      </c>
      <c r="N1794" s="8">
        <v>19</v>
      </c>
      <c r="O1794" s="8">
        <v>125</v>
      </c>
      <c r="P1794" s="9">
        <v>474.25</v>
      </c>
      <c r="Q1794" s="10">
        <f t="shared" si="55"/>
        <v>1</v>
      </c>
      <c r="R1794" s="8">
        <v>0</v>
      </c>
      <c r="S1794" s="9">
        <v>242.44</v>
      </c>
      <c r="T1794" s="8">
        <v>1</v>
      </c>
    </row>
    <row r="1795" spans="1:20" x14ac:dyDescent="0.35">
      <c r="A1795" t="s">
        <v>4196</v>
      </c>
      <c r="B1795" t="s">
        <v>4197</v>
      </c>
      <c r="C1795" t="s">
        <v>19</v>
      </c>
      <c r="D1795" t="s">
        <v>7921</v>
      </c>
      <c r="E1795" s="8">
        <v>20</v>
      </c>
      <c r="F1795" s="9">
        <v>178.88</v>
      </c>
      <c r="G1795" s="8">
        <v>7</v>
      </c>
      <c r="H1795" s="8">
        <v>49</v>
      </c>
      <c r="I1795" s="9">
        <v>178.88</v>
      </c>
      <c r="J1795" s="10">
        <f t="shared" si="54"/>
        <v>1</v>
      </c>
      <c r="K1795" s="8">
        <v>0</v>
      </c>
      <c r="L1795" s="9">
        <v>221.92</v>
      </c>
      <c r="M1795" s="8">
        <v>0</v>
      </c>
      <c r="N1795" s="8">
        <v>8</v>
      </c>
      <c r="O1795" s="8">
        <v>49</v>
      </c>
      <c r="P1795" s="9">
        <v>178.88</v>
      </c>
      <c r="Q1795" s="10">
        <f t="shared" si="55"/>
        <v>1</v>
      </c>
      <c r="R1795" s="8">
        <v>0</v>
      </c>
      <c r="S1795" s="9">
        <v>227.29</v>
      </c>
      <c r="T1795" s="8">
        <v>0</v>
      </c>
    </row>
    <row r="1796" spans="1:20" x14ac:dyDescent="0.35">
      <c r="A1796" t="s">
        <v>4198</v>
      </c>
      <c r="B1796" t="s">
        <v>4199</v>
      </c>
      <c r="C1796" t="s">
        <v>19</v>
      </c>
      <c r="D1796" t="s">
        <v>7922</v>
      </c>
      <c r="E1796" s="8">
        <v>415</v>
      </c>
      <c r="F1796" s="9">
        <v>791.29</v>
      </c>
      <c r="G1796" s="8">
        <v>64</v>
      </c>
      <c r="H1796" s="8">
        <v>230</v>
      </c>
      <c r="I1796" s="9">
        <v>791.29</v>
      </c>
      <c r="J1796" s="10">
        <f t="shared" si="54"/>
        <v>1</v>
      </c>
      <c r="K1796" s="8">
        <v>0</v>
      </c>
      <c r="L1796" s="9">
        <v>178.76</v>
      </c>
      <c r="M1796" s="8">
        <v>1</v>
      </c>
      <c r="N1796" s="8">
        <v>35</v>
      </c>
      <c r="O1796" s="8">
        <v>230</v>
      </c>
      <c r="P1796" s="9">
        <v>751.25</v>
      </c>
      <c r="Q1796" s="10">
        <f t="shared" si="55"/>
        <v>0.94939908251083682</v>
      </c>
      <c r="R1796" s="8">
        <v>2</v>
      </c>
      <c r="S1796" s="9">
        <v>170.3</v>
      </c>
      <c r="T1796" s="8">
        <v>1</v>
      </c>
    </row>
    <row r="1797" spans="1:20" x14ac:dyDescent="0.35">
      <c r="A1797" t="s">
        <v>4200</v>
      </c>
      <c r="B1797" t="s">
        <v>4201</v>
      </c>
      <c r="C1797" t="s">
        <v>19</v>
      </c>
      <c r="D1797" t="s">
        <v>7922</v>
      </c>
      <c r="E1797" s="8">
        <v>2967</v>
      </c>
      <c r="F1797" s="9">
        <v>563.73</v>
      </c>
      <c r="G1797" s="8">
        <v>355</v>
      </c>
      <c r="H1797" s="8">
        <v>2298</v>
      </c>
      <c r="I1797" s="9">
        <v>563.73</v>
      </c>
      <c r="J1797" s="10">
        <f t="shared" ref="J1797:J1860" si="56">IF(F1797&gt;0,I1797/F1797,1)</f>
        <v>1</v>
      </c>
      <c r="K1797" s="8">
        <v>0</v>
      </c>
      <c r="L1797" s="9">
        <v>156.77000000000001</v>
      </c>
      <c r="M1797" s="8">
        <v>1</v>
      </c>
      <c r="N1797" s="8">
        <v>348</v>
      </c>
      <c r="O1797" s="8">
        <v>2298</v>
      </c>
      <c r="P1797" s="9">
        <v>563.73</v>
      </c>
      <c r="Q1797" s="10">
        <f t="shared" ref="Q1797:Q1860" si="57">IF(F1797&gt;0,P1797/F1797,1)</f>
        <v>1</v>
      </c>
      <c r="R1797" s="8">
        <v>0</v>
      </c>
      <c r="S1797" s="9">
        <v>155.97</v>
      </c>
      <c r="T1797" s="8">
        <v>1</v>
      </c>
    </row>
    <row r="1798" spans="1:20" x14ac:dyDescent="0.35">
      <c r="A1798" t="s">
        <v>4202</v>
      </c>
      <c r="B1798" t="s">
        <v>4203</v>
      </c>
      <c r="C1798" t="s">
        <v>19</v>
      </c>
      <c r="D1798" t="s">
        <v>7921</v>
      </c>
      <c r="E1798" s="8">
        <v>951</v>
      </c>
      <c r="F1798" s="9">
        <v>1269.94</v>
      </c>
      <c r="G1798" s="8">
        <v>45</v>
      </c>
      <c r="H1798" s="8">
        <v>327</v>
      </c>
      <c r="I1798" s="9">
        <v>1269.94</v>
      </c>
      <c r="J1798" s="10">
        <f t="shared" si="56"/>
        <v>1</v>
      </c>
      <c r="K1798" s="8">
        <v>0</v>
      </c>
      <c r="L1798" s="9">
        <v>156.09</v>
      </c>
      <c r="M1798" s="8">
        <v>2</v>
      </c>
      <c r="N1798" s="8">
        <v>50</v>
      </c>
      <c r="O1798" s="8">
        <v>327</v>
      </c>
      <c r="P1798" s="9">
        <v>1269.94</v>
      </c>
      <c r="Q1798" s="10">
        <f t="shared" si="57"/>
        <v>1</v>
      </c>
      <c r="R1798" s="8">
        <v>0</v>
      </c>
      <c r="S1798" s="9">
        <v>159.29</v>
      </c>
      <c r="T1798" s="8">
        <v>2</v>
      </c>
    </row>
    <row r="1799" spans="1:20" x14ac:dyDescent="0.35">
      <c r="A1799" t="s">
        <v>4204</v>
      </c>
      <c r="B1799" t="s">
        <v>4205</v>
      </c>
      <c r="C1799" t="s">
        <v>19</v>
      </c>
      <c r="D1799" t="s">
        <v>7921</v>
      </c>
      <c r="E1799" s="8">
        <v>732</v>
      </c>
      <c r="F1799" s="9">
        <v>2417</v>
      </c>
      <c r="G1799" s="8">
        <v>16</v>
      </c>
      <c r="H1799" s="8">
        <v>133</v>
      </c>
      <c r="I1799" s="9">
        <v>2156.15</v>
      </c>
      <c r="J1799" s="10">
        <f t="shared" si="56"/>
        <v>0.89207695490277206</v>
      </c>
      <c r="K1799" s="8">
        <v>4</v>
      </c>
      <c r="L1799" s="9">
        <v>155.15</v>
      </c>
      <c r="M1799" s="8">
        <v>4</v>
      </c>
      <c r="N1799" s="8">
        <v>20</v>
      </c>
      <c r="O1799" s="8">
        <v>133</v>
      </c>
      <c r="P1799" s="9">
        <v>2169.35</v>
      </c>
      <c r="Q1799" s="10">
        <f t="shared" si="57"/>
        <v>0.89753827058336777</v>
      </c>
      <c r="R1799" s="8">
        <v>4</v>
      </c>
      <c r="S1799" s="9">
        <v>157.62</v>
      </c>
      <c r="T1799" s="8">
        <v>4</v>
      </c>
    </row>
    <row r="1800" spans="1:20" x14ac:dyDescent="0.35">
      <c r="A1800" t="s">
        <v>4206</v>
      </c>
      <c r="B1800" t="s">
        <v>4207</v>
      </c>
      <c r="C1800" t="s">
        <v>19</v>
      </c>
      <c r="D1800" t="s">
        <v>7921</v>
      </c>
      <c r="E1800" s="8">
        <v>1300</v>
      </c>
      <c r="F1800" s="9">
        <v>503.67</v>
      </c>
      <c r="G1800" s="8">
        <v>159</v>
      </c>
      <c r="H1800" s="8">
        <v>1127</v>
      </c>
      <c r="I1800" s="9">
        <v>503.67</v>
      </c>
      <c r="J1800" s="10">
        <f t="shared" si="56"/>
        <v>1</v>
      </c>
      <c r="K1800" s="8">
        <v>0</v>
      </c>
      <c r="L1800" s="9">
        <v>189.54</v>
      </c>
      <c r="M1800" s="8">
        <v>1</v>
      </c>
      <c r="N1800" s="8">
        <v>171</v>
      </c>
      <c r="O1800" s="8">
        <v>1127</v>
      </c>
      <c r="P1800" s="9">
        <v>503.67</v>
      </c>
      <c r="Q1800" s="10">
        <f t="shared" si="57"/>
        <v>1</v>
      </c>
      <c r="R1800" s="8">
        <v>0</v>
      </c>
      <c r="S1800" s="9">
        <v>192.33</v>
      </c>
      <c r="T1800" s="8">
        <v>1</v>
      </c>
    </row>
    <row r="1801" spans="1:20" x14ac:dyDescent="0.35">
      <c r="A1801" t="s">
        <v>4208</v>
      </c>
      <c r="B1801" t="s">
        <v>4209</v>
      </c>
      <c r="C1801" t="s">
        <v>19</v>
      </c>
      <c r="D1801" t="s">
        <v>7922</v>
      </c>
      <c r="E1801" s="8">
        <v>325</v>
      </c>
      <c r="F1801" s="9">
        <v>1507.66</v>
      </c>
      <c r="G1801" s="8">
        <v>23</v>
      </c>
      <c r="H1801" s="8">
        <v>95</v>
      </c>
      <c r="I1801" s="9">
        <v>1345.29</v>
      </c>
      <c r="J1801" s="10">
        <f t="shared" si="56"/>
        <v>0.89230330445856487</v>
      </c>
      <c r="K1801" s="8">
        <v>2</v>
      </c>
      <c r="L1801" s="9">
        <v>167</v>
      </c>
      <c r="M1801" s="8">
        <v>3</v>
      </c>
      <c r="N1801" s="8">
        <v>15</v>
      </c>
      <c r="O1801" s="8">
        <v>95</v>
      </c>
      <c r="P1801" s="9">
        <v>1308.18</v>
      </c>
      <c r="Q1801" s="10">
        <f t="shared" si="57"/>
        <v>0.86768900149901174</v>
      </c>
      <c r="R1801" s="8">
        <v>2</v>
      </c>
      <c r="S1801" s="9">
        <v>141.66</v>
      </c>
      <c r="T1801" s="8">
        <v>3</v>
      </c>
    </row>
    <row r="1802" spans="1:20" x14ac:dyDescent="0.35">
      <c r="A1802" t="s">
        <v>4212</v>
      </c>
      <c r="B1802" t="s">
        <v>4213</v>
      </c>
      <c r="C1802" t="s">
        <v>19</v>
      </c>
      <c r="D1802" t="s">
        <v>7921</v>
      </c>
      <c r="E1802" s="8">
        <v>83</v>
      </c>
      <c r="F1802" s="9">
        <v>859.07</v>
      </c>
      <c r="G1802" s="8">
        <v>6</v>
      </c>
      <c r="H1802" s="8">
        <v>43</v>
      </c>
      <c r="I1802" s="9">
        <v>859.07</v>
      </c>
      <c r="J1802" s="10">
        <f t="shared" si="56"/>
        <v>1</v>
      </c>
      <c r="K1802" s="8">
        <v>0</v>
      </c>
      <c r="L1802" s="9">
        <v>232.88</v>
      </c>
      <c r="M1802" s="8">
        <v>1</v>
      </c>
      <c r="N1802" s="8">
        <v>7</v>
      </c>
      <c r="O1802" s="8">
        <v>43</v>
      </c>
      <c r="P1802" s="9">
        <v>859.07</v>
      </c>
      <c r="Q1802" s="10">
        <f t="shared" si="57"/>
        <v>1</v>
      </c>
      <c r="R1802" s="8">
        <v>0</v>
      </c>
      <c r="S1802" s="9">
        <v>239.09</v>
      </c>
      <c r="T1802" s="8">
        <v>1</v>
      </c>
    </row>
    <row r="1803" spans="1:20" x14ac:dyDescent="0.35">
      <c r="A1803" t="s">
        <v>4218</v>
      </c>
      <c r="B1803" t="s">
        <v>4219</v>
      </c>
      <c r="C1803" t="s">
        <v>19</v>
      </c>
      <c r="D1803" t="s">
        <v>7922</v>
      </c>
      <c r="E1803" s="8">
        <v>18</v>
      </c>
      <c r="F1803" s="9">
        <v>6.31</v>
      </c>
      <c r="G1803" s="8">
        <v>334</v>
      </c>
      <c r="H1803" s="8">
        <v>1241</v>
      </c>
      <c r="I1803" s="9">
        <v>6.31</v>
      </c>
      <c r="J1803" s="10">
        <f t="shared" si="56"/>
        <v>1</v>
      </c>
      <c r="K1803" s="8">
        <v>0</v>
      </c>
      <c r="L1803" s="9">
        <v>314.86</v>
      </c>
      <c r="M1803" s="8">
        <v>0</v>
      </c>
      <c r="N1803" s="8">
        <v>187</v>
      </c>
      <c r="O1803" s="8">
        <v>1241</v>
      </c>
      <c r="P1803" s="9">
        <v>6.31</v>
      </c>
      <c r="Q1803" s="10">
        <f t="shared" si="57"/>
        <v>1</v>
      </c>
      <c r="R1803" s="8">
        <v>0</v>
      </c>
      <c r="S1803" s="9">
        <v>284.14</v>
      </c>
      <c r="T1803" s="8">
        <v>0</v>
      </c>
    </row>
    <row r="1804" spans="1:20" x14ac:dyDescent="0.35">
      <c r="A1804" t="s">
        <v>4220</v>
      </c>
      <c r="B1804" t="s">
        <v>4221</v>
      </c>
      <c r="C1804" t="s">
        <v>19</v>
      </c>
      <c r="D1804" t="s">
        <v>7921</v>
      </c>
      <c r="E1804" s="8">
        <v>5200</v>
      </c>
      <c r="F1804" s="9">
        <v>838.64</v>
      </c>
      <c r="G1804" s="8">
        <v>312</v>
      </c>
      <c r="H1804" s="8">
        <v>2699</v>
      </c>
      <c r="I1804" s="9">
        <v>765.1</v>
      </c>
      <c r="J1804" s="10">
        <f t="shared" si="56"/>
        <v>0.9123104073261471</v>
      </c>
      <c r="K1804" s="8">
        <v>2</v>
      </c>
      <c r="L1804" s="9">
        <v>193.13</v>
      </c>
      <c r="M1804" s="8">
        <v>1</v>
      </c>
      <c r="N1804" s="8">
        <v>407</v>
      </c>
      <c r="O1804" s="8">
        <v>2699</v>
      </c>
      <c r="P1804" s="9">
        <v>780.26</v>
      </c>
      <c r="Q1804" s="10">
        <f t="shared" si="57"/>
        <v>0.9303872937136316</v>
      </c>
      <c r="R1804" s="8">
        <v>2</v>
      </c>
      <c r="S1804" s="9">
        <v>197.3</v>
      </c>
      <c r="T1804" s="8">
        <v>1</v>
      </c>
    </row>
    <row r="1805" spans="1:20" x14ac:dyDescent="0.35">
      <c r="A1805" t="s">
        <v>4222</v>
      </c>
      <c r="B1805" t="s">
        <v>4223</v>
      </c>
      <c r="C1805" t="s">
        <v>19</v>
      </c>
      <c r="D1805" t="s">
        <v>7921</v>
      </c>
      <c r="E1805" s="8">
        <v>488</v>
      </c>
      <c r="F1805" s="9">
        <v>457.92</v>
      </c>
      <c r="G1805" s="8">
        <v>56</v>
      </c>
      <c r="H1805" s="8">
        <v>464</v>
      </c>
      <c r="I1805" s="9">
        <v>457.92</v>
      </c>
      <c r="J1805" s="10">
        <f t="shared" si="56"/>
        <v>1</v>
      </c>
      <c r="K1805" s="8">
        <v>0</v>
      </c>
      <c r="L1805" s="9">
        <v>136.1</v>
      </c>
      <c r="M1805" s="8">
        <v>1</v>
      </c>
      <c r="N1805" s="8">
        <v>70</v>
      </c>
      <c r="O1805" s="8">
        <v>464</v>
      </c>
      <c r="P1805" s="9">
        <v>457.92</v>
      </c>
      <c r="Q1805" s="10">
        <f t="shared" si="57"/>
        <v>1</v>
      </c>
      <c r="R1805" s="8">
        <v>0</v>
      </c>
      <c r="S1805" s="9">
        <v>143.97999999999999</v>
      </c>
      <c r="T1805" s="8">
        <v>1</v>
      </c>
    </row>
    <row r="1806" spans="1:20" x14ac:dyDescent="0.35">
      <c r="A1806" t="s">
        <v>4224</v>
      </c>
      <c r="B1806" t="s">
        <v>4225</v>
      </c>
      <c r="C1806" t="s">
        <v>19</v>
      </c>
      <c r="D1806" t="s">
        <v>7921</v>
      </c>
      <c r="E1806" s="8">
        <v>1742</v>
      </c>
      <c r="F1806" s="9">
        <v>2236.81</v>
      </c>
      <c r="G1806" s="8">
        <v>42</v>
      </c>
      <c r="H1806" s="8">
        <v>339</v>
      </c>
      <c r="I1806" s="9">
        <v>1992.85</v>
      </c>
      <c r="J1806" s="10">
        <f t="shared" si="56"/>
        <v>0.89093396399336555</v>
      </c>
      <c r="K1806" s="8">
        <v>3</v>
      </c>
      <c r="L1806" s="9">
        <v>139.29</v>
      </c>
      <c r="M1806" s="8">
        <v>4</v>
      </c>
      <c r="N1806" s="8">
        <v>51</v>
      </c>
      <c r="O1806" s="8">
        <v>339</v>
      </c>
      <c r="P1806" s="9">
        <v>2004.4</v>
      </c>
      <c r="Q1806" s="10">
        <f t="shared" si="57"/>
        <v>0.89609756751802794</v>
      </c>
      <c r="R1806" s="8">
        <v>3</v>
      </c>
      <c r="S1806" s="9">
        <v>141.31</v>
      </c>
      <c r="T1806" s="8">
        <v>4</v>
      </c>
    </row>
    <row r="1807" spans="1:20" x14ac:dyDescent="0.35">
      <c r="A1807" t="s">
        <v>4228</v>
      </c>
      <c r="B1807" t="s">
        <v>4229</v>
      </c>
      <c r="C1807" t="s">
        <v>19</v>
      </c>
      <c r="D1807" t="s">
        <v>7922</v>
      </c>
      <c r="E1807" s="8">
        <v>182</v>
      </c>
      <c r="F1807" s="9">
        <v>182.47</v>
      </c>
      <c r="G1807" s="8">
        <v>100</v>
      </c>
      <c r="H1807" s="8">
        <v>434</v>
      </c>
      <c r="I1807" s="9">
        <v>182.47</v>
      </c>
      <c r="J1807" s="10">
        <f t="shared" si="56"/>
        <v>1</v>
      </c>
      <c r="K1807" s="8">
        <v>0</v>
      </c>
      <c r="L1807" s="9">
        <v>222.59</v>
      </c>
      <c r="M1807" s="8">
        <v>0</v>
      </c>
      <c r="N1807" s="8">
        <v>66</v>
      </c>
      <c r="O1807" s="8">
        <v>434</v>
      </c>
      <c r="P1807" s="9">
        <v>182.47</v>
      </c>
      <c r="Q1807" s="10">
        <f t="shared" si="57"/>
        <v>1</v>
      </c>
      <c r="R1807" s="8">
        <v>0</v>
      </c>
      <c r="S1807" s="9">
        <v>202.14</v>
      </c>
      <c r="T1807" s="8">
        <v>0</v>
      </c>
    </row>
    <row r="1808" spans="1:20" x14ac:dyDescent="0.35">
      <c r="A1808" t="s">
        <v>4230</v>
      </c>
      <c r="B1808" t="s">
        <v>4231</v>
      </c>
      <c r="C1808" t="s">
        <v>19</v>
      </c>
      <c r="D1808" t="s">
        <v>7922</v>
      </c>
      <c r="E1808" s="8">
        <v>19</v>
      </c>
      <c r="F1808" s="9">
        <v>103.44</v>
      </c>
      <c r="G1808" s="8">
        <v>17</v>
      </c>
      <c r="H1808" s="8">
        <v>80</v>
      </c>
      <c r="I1808" s="9">
        <v>103.44</v>
      </c>
      <c r="J1808" s="10">
        <f t="shared" si="56"/>
        <v>1</v>
      </c>
      <c r="K1808" s="8">
        <v>0</v>
      </c>
      <c r="L1808" s="9">
        <v>250.56</v>
      </c>
      <c r="M1808" s="8">
        <v>0</v>
      </c>
      <c r="N1808" s="8">
        <v>12</v>
      </c>
      <c r="O1808" s="8">
        <v>80</v>
      </c>
      <c r="P1808" s="9">
        <v>103.44</v>
      </c>
      <c r="Q1808" s="10">
        <f t="shared" si="57"/>
        <v>1</v>
      </c>
      <c r="R1808" s="8">
        <v>0</v>
      </c>
      <c r="S1808" s="9">
        <v>234.23</v>
      </c>
      <c r="T1808" s="8">
        <v>0</v>
      </c>
    </row>
    <row r="1809" spans="1:20" x14ac:dyDescent="0.35">
      <c r="A1809" t="s">
        <v>4238</v>
      </c>
      <c r="B1809" t="s">
        <v>4239</v>
      </c>
      <c r="C1809" t="s">
        <v>19</v>
      </c>
      <c r="D1809" t="s">
        <v>7922</v>
      </c>
      <c r="E1809" s="8">
        <v>15</v>
      </c>
      <c r="F1809" s="9">
        <v>24.65</v>
      </c>
      <c r="G1809" s="8">
        <v>38</v>
      </c>
      <c r="H1809" s="8">
        <v>265</v>
      </c>
      <c r="I1809" s="9">
        <v>24.65</v>
      </c>
      <c r="J1809" s="10">
        <f t="shared" si="56"/>
        <v>1</v>
      </c>
      <c r="K1809" s="8">
        <v>0</v>
      </c>
      <c r="L1809" s="9">
        <v>271.3</v>
      </c>
      <c r="M1809" s="8">
        <v>0</v>
      </c>
      <c r="N1809" s="8">
        <v>40</v>
      </c>
      <c r="O1809" s="8">
        <v>265</v>
      </c>
      <c r="P1809" s="9">
        <v>24.65</v>
      </c>
      <c r="Q1809" s="10">
        <f t="shared" si="57"/>
        <v>1</v>
      </c>
      <c r="R1809" s="8">
        <v>0</v>
      </c>
      <c r="S1809" s="9">
        <v>273.27</v>
      </c>
      <c r="T1809" s="8">
        <v>0</v>
      </c>
    </row>
    <row r="1810" spans="1:20" x14ac:dyDescent="0.35">
      <c r="A1810" t="s">
        <v>4240</v>
      </c>
      <c r="B1810" t="s">
        <v>4241</v>
      </c>
      <c r="C1810" t="s">
        <v>19</v>
      </c>
      <c r="D1810" t="s">
        <v>7922</v>
      </c>
      <c r="E1810" s="8">
        <v>61</v>
      </c>
      <c r="F1810" s="9">
        <v>359.04</v>
      </c>
      <c r="G1810" s="8">
        <v>13</v>
      </c>
      <c r="H1810" s="8">
        <v>74</v>
      </c>
      <c r="I1810" s="9">
        <v>359.04</v>
      </c>
      <c r="J1810" s="10">
        <f t="shared" si="56"/>
        <v>1</v>
      </c>
      <c r="K1810" s="8">
        <v>0</v>
      </c>
      <c r="L1810" s="9">
        <v>185.99</v>
      </c>
      <c r="M1810" s="8">
        <v>0</v>
      </c>
      <c r="N1810" s="8">
        <v>12</v>
      </c>
      <c r="O1810" s="8">
        <v>74</v>
      </c>
      <c r="P1810" s="9">
        <v>359.04</v>
      </c>
      <c r="Q1810" s="10">
        <f t="shared" si="57"/>
        <v>1</v>
      </c>
      <c r="R1810" s="8">
        <v>0</v>
      </c>
      <c r="S1810" s="9">
        <v>182.46</v>
      </c>
      <c r="T1810" s="8">
        <v>0</v>
      </c>
    </row>
    <row r="1811" spans="1:20" x14ac:dyDescent="0.35">
      <c r="A1811" t="s">
        <v>4242</v>
      </c>
      <c r="B1811" t="s">
        <v>4243</v>
      </c>
      <c r="C1811" t="s">
        <v>19</v>
      </c>
      <c r="D1811" t="s">
        <v>7921</v>
      </c>
      <c r="E1811" s="8">
        <v>577</v>
      </c>
      <c r="F1811" s="9">
        <v>1817.94</v>
      </c>
      <c r="G1811" s="8">
        <v>19</v>
      </c>
      <c r="H1811" s="8">
        <v>138</v>
      </c>
      <c r="I1811" s="9">
        <v>1817.94</v>
      </c>
      <c r="J1811" s="10">
        <f t="shared" si="56"/>
        <v>1</v>
      </c>
      <c r="K1811" s="8">
        <v>0</v>
      </c>
      <c r="L1811" s="9">
        <v>163.52000000000001</v>
      </c>
      <c r="M1811" s="8">
        <v>4</v>
      </c>
      <c r="N1811" s="8">
        <v>21</v>
      </c>
      <c r="O1811" s="8">
        <v>138</v>
      </c>
      <c r="P1811" s="9">
        <v>1817.94</v>
      </c>
      <c r="Q1811" s="10">
        <f t="shared" si="57"/>
        <v>1</v>
      </c>
      <c r="R1811" s="8">
        <v>0</v>
      </c>
      <c r="S1811" s="9">
        <v>167.3</v>
      </c>
      <c r="T1811" s="8">
        <v>4</v>
      </c>
    </row>
    <row r="1812" spans="1:20" x14ac:dyDescent="0.35">
      <c r="A1812" t="s">
        <v>4246</v>
      </c>
      <c r="B1812" t="s">
        <v>4247</v>
      </c>
      <c r="C1812" t="s">
        <v>19</v>
      </c>
      <c r="D1812" t="s">
        <v>7922</v>
      </c>
      <c r="E1812" s="8">
        <v>2</v>
      </c>
      <c r="F1812" s="9">
        <v>34.1</v>
      </c>
      <c r="G1812" s="8">
        <v>4</v>
      </c>
      <c r="H1812" s="8">
        <v>26</v>
      </c>
      <c r="I1812" s="9">
        <v>34.1</v>
      </c>
      <c r="J1812" s="10">
        <f t="shared" si="56"/>
        <v>1</v>
      </c>
      <c r="K1812" s="8">
        <v>0</v>
      </c>
      <c r="L1812" s="9">
        <v>290.45999999999998</v>
      </c>
      <c r="M1812" s="8">
        <v>0</v>
      </c>
      <c r="N1812" s="8">
        <v>4</v>
      </c>
      <c r="O1812" s="8">
        <v>26</v>
      </c>
      <c r="P1812" s="9">
        <v>34.1</v>
      </c>
      <c r="Q1812" s="10">
        <f t="shared" si="57"/>
        <v>1</v>
      </c>
      <c r="R1812" s="8">
        <v>0</v>
      </c>
      <c r="S1812" s="9">
        <v>290.45999999999998</v>
      </c>
      <c r="T1812" s="8">
        <v>0</v>
      </c>
    </row>
    <row r="1813" spans="1:20" x14ac:dyDescent="0.35">
      <c r="A1813" t="s">
        <v>4248</v>
      </c>
      <c r="B1813" t="s">
        <v>4249</v>
      </c>
      <c r="C1813" t="s">
        <v>19</v>
      </c>
      <c r="D1813" t="s">
        <v>7922</v>
      </c>
      <c r="E1813" s="8">
        <v>53</v>
      </c>
      <c r="F1813" s="9">
        <v>59.94</v>
      </c>
      <c r="G1813" s="8">
        <v>62</v>
      </c>
      <c r="H1813" s="8">
        <v>383</v>
      </c>
      <c r="I1813" s="9">
        <v>59.94</v>
      </c>
      <c r="J1813" s="10">
        <f t="shared" si="56"/>
        <v>1</v>
      </c>
      <c r="K1813" s="8">
        <v>0</v>
      </c>
      <c r="L1813" s="9">
        <v>261.45999999999998</v>
      </c>
      <c r="M1813" s="8">
        <v>0</v>
      </c>
      <c r="N1813" s="8">
        <v>58</v>
      </c>
      <c r="O1813" s="8">
        <v>383</v>
      </c>
      <c r="P1813" s="9">
        <v>59.94</v>
      </c>
      <c r="Q1813" s="10">
        <f t="shared" si="57"/>
        <v>1</v>
      </c>
      <c r="R1813" s="8">
        <v>0</v>
      </c>
      <c r="S1813" s="9">
        <v>258.75</v>
      </c>
      <c r="T1813" s="8">
        <v>0</v>
      </c>
    </row>
    <row r="1814" spans="1:20" x14ac:dyDescent="0.35">
      <c r="A1814" t="s">
        <v>4250</v>
      </c>
      <c r="B1814" t="s">
        <v>4251</v>
      </c>
      <c r="C1814" t="s">
        <v>19</v>
      </c>
      <c r="D1814" t="s">
        <v>7922</v>
      </c>
      <c r="E1814" s="8">
        <v>352</v>
      </c>
      <c r="F1814" s="9">
        <v>543.85</v>
      </c>
      <c r="G1814" s="8">
        <v>45</v>
      </c>
      <c r="H1814" s="8">
        <v>280</v>
      </c>
      <c r="I1814" s="9">
        <v>543.85</v>
      </c>
      <c r="J1814" s="10">
        <f t="shared" si="56"/>
        <v>1</v>
      </c>
      <c r="K1814" s="8">
        <v>0</v>
      </c>
      <c r="L1814" s="9">
        <v>183.63</v>
      </c>
      <c r="M1814" s="8">
        <v>1</v>
      </c>
      <c r="N1814" s="8">
        <v>42</v>
      </c>
      <c r="O1814" s="8">
        <v>280</v>
      </c>
      <c r="P1814" s="9">
        <v>543.85</v>
      </c>
      <c r="Q1814" s="10">
        <f t="shared" si="57"/>
        <v>1</v>
      </c>
      <c r="R1814" s="8">
        <v>0</v>
      </c>
      <c r="S1814" s="9">
        <v>180.85</v>
      </c>
      <c r="T1814" s="8">
        <v>1</v>
      </c>
    </row>
    <row r="1815" spans="1:20" x14ac:dyDescent="0.35">
      <c r="A1815" t="s">
        <v>4252</v>
      </c>
      <c r="B1815" t="s">
        <v>4253</v>
      </c>
      <c r="C1815" t="s">
        <v>19</v>
      </c>
      <c r="D1815" t="s">
        <v>7922</v>
      </c>
      <c r="E1815" s="8">
        <v>13</v>
      </c>
      <c r="F1815" s="9">
        <v>49.18</v>
      </c>
      <c r="G1815" s="8">
        <v>28</v>
      </c>
      <c r="H1815" s="8">
        <v>115</v>
      </c>
      <c r="I1815" s="9">
        <v>49.18</v>
      </c>
      <c r="J1815" s="10">
        <f t="shared" si="56"/>
        <v>1</v>
      </c>
      <c r="K1815" s="8">
        <v>0</v>
      </c>
      <c r="L1815" s="9">
        <v>306.94</v>
      </c>
      <c r="M1815" s="8">
        <v>0</v>
      </c>
      <c r="N1815" s="8">
        <v>18</v>
      </c>
      <c r="O1815" s="8">
        <v>115</v>
      </c>
      <c r="P1815" s="9">
        <v>49.18</v>
      </c>
      <c r="Q1815" s="10">
        <f t="shared" si="57"/>
        <v>1</v>
      </c>
      <c r="R1815" s="8">
        <v>0</v>
      </c>
      <c r="S1815" s="9">
        <v>281.97000000000003</v>
      </c>
      <c r="T1815" s="8">
        <v>0</v>
      </c>
    </row>
    <row r="1816" spans="1:20" x14ac:dyDescent="0.35">
      <c r="A1816" t="s">
        <v>4256</v>
      </c>
      <c r="B1816" t="s">
        <v>4257</v>
      </c>
      <c r="C1816" t="s">
        <v>19</v>
      </c>
      <c r="D1816" t="s">
        <v>7922</v>
      </c>
      <c r="E1816" s="8">
        <v>2</v>
      </c>
      <c r="F1816" s="9">
        <v>0.83</v>
      </c>
      <c r="G1816" s="8">
        <v>163</v>
      </c>
      <c r="H1816" s="8">
        <v>1042</v>
      </c>
      <c r="I1816" s="9">
        <v>0.83</v>
      </c>
      <c r="J1816" s="10">
        <f t="shared" si="56"/>
        <v>1</v>
      </c>
      <c r="K1816" s="8">
        <v>0</v>
      </c>
      <c r="L1816" s="9">
        <v>286.77</v>
      </c>
      <c r="M1816" s="8">
        <v>0</v>
      </c>
      <c r="N1816" s="8">
        <v>156</v>
      </c>
      <c r="O1816" s="8">
        <v>1042</v>
      </c>
      <c r="P1816" s="9">
        <v>0.83</v>
      </c>
      <c r="Q1816" s="10">
        <f t="shared" si="57"/>
        <v>1</v>
      </c>
      <c r="R1816" s="8">
        <v>0</v>
      </c>
      <c r="S1816" s="9">
        <v>285.02</v>
      </c>
      <c r="T1816" s="8">
        <v>0</v>
      </c>
    </row>
    <row r="1817" spans="1:20" x14ac:dyDescent="0.35">
      <c r="A1817" t="s">
        <v>4258</v>
      </c>
      <c r="B1817" t="s">
        <v>4259</v>
      </c>
      <c r="C1817" t="s">
        <v>19</v>
      </c>
      <c r="D1817" t="s">
        <v>7920</v>
      </c>
      <c r="E1817" s="8">
        <v>1</v>
      </c>
      <c r="F1817" s="9">
        <v>2.19</v>
      </c>
      <c r="G1817" s="8">
        <v>19</v>
      </c>
      <c r="H1817" s="8">
        <v>197</v>
      </c>
      <c r="I1817" s="9">
        <v>2.19</v>
      </c>
      <c r="J1817" s="10">
        <f t="shared" si="56"/>
        <v>1</v>
      </c>
      <c r="K1817" s="8">
        <v>0</v>
      </c>
      <c r="L1817" s="9">
        <v>269.89</v>
      </c>
      <c r="M1817" s="8">
        <v>0</v>
      </c>
      <c r="N1817" s="8">
        <v>30</v>
      </c>
      <c r="O1817" s="8">
        <v>197</v>
      </c>
      <c r="P1817" s="9">
        <v>2.19</v>
      </c>
      <c r="Q1817" s="10">
        <f t="shared" si="57"/>
        <v>1</v>
      </c>
      <c r="R1817" s="8">
        <v>0</v>
      </c>
      <c r="S1817" s="9">
        <v>284.36</v>
      </c>
      <c r="T1817" s="8">
        <v>0</v>
      </c>
    </row>
    <row r="1818" spans="1:20" x14ac:dyDescent="0.35">
      <c r="A1818" t="s">
        <v>4260</v>
      </c>
      <c r="B1818" t="s">
        <v>4261</v>
      </c>
      <c r="C1818" t="s">
        <v>19</v>
      </c>
      <c r="D1818" t="s">
        <v>7922</v>
      </c>
      <c r="E1818" s="8">
        <v>34</v>
      </c>
      <c r="F1818" s="9">
        <v>177.46</v>
      </c>
      <c r="G1818" s="8">
        <v>15</v>
      </c>
      <c r="H1818" s="8">
        <v>83</v>
      </c>
      <c r="I1818" s="9">
        <v>177.46</v>
      </c>
      <c r="J1818" s="10">
        <f t="shared" si="56"/>
        <v>1</v>
      </c>
      <c r="K1818" s="8">
        <v>0</v>
      </c>
      <c r="L1818" s="9">
        <v>245.05</v>
      </c>
      <c r="M1818" s="8">
        <v>0</v>
      </c>
      <c r="N1818" s="8">
        <v>13</v>
      </c>
      <c r="O1818" s="8">
        <v>83</v>
      </c>
      <c r="P1818" s="9">
        <v>177.46</v>
      </c>
      <c r="Q1818" s="10">
        <f t="shared" si="57"/>
        <v>1</v>
      </c>
      <c r="R1818" s="8">
        <v>0</v>
      </c>
      <c r="S1818" s="9">
        <v>238.79</v>
      </c>
      <c r="T1818" s="8">
        <v>0</v>
      </c>
    </row>
    <row r="1819" spans="1:20" x14ac:dyDescent="0.35">
      <c r="A1819" t="s">
        <v>4264</v>
      </c>
      <c r="B1819" t="s">
        <v>4265</v>
      </c>
      <c r="C1819" t="s">
        <v>19</v>
      </c>
      <c r="D1819" t="s">
        <v>7921</v>
      </c>
      <c r="E1819" s="8">
        <v>209</v>
      </c>
      <c r="F1819" s="9">
        <v>638.35</v>
      </c>
      <c r="G1819" s="8">
        <v>16</v>
      </c>
      <c r="H1819" s="8">
        <v>141</v>
      </c>
      <c r="I1819" s="9">
        <v>604.75</v>
      </c>
      <c r="J1819" s="10">
        <f t="shared" si="56"/>
        <v>0.94736429858228244</v>
      </c>
      <c r="K1819" s="8">
        <v>1</v>
      </c>
      <c r="L1819" s="9">
        <v>212.08</v>
      </c>
      <c r="M1819" s="8">
        <v>1</v>
      </c>
      <c r="N1819" s="8">
        <v>21</v>
      </c>
      <c r="O1819" s="8">
        <v>141</v>
      </c>
      <c r="P1819" s="9">
        <v>620.02</v>
      </c>
      <c r="Q1819" s="10">
        <f t="shared" si="57"/>
        <v>0.97128534503015584</v>
      </c>
      <c r="R1819" s="8">
        <v>1</v>
      </c>
      <c r="S1819" s="9">
        <v>220.48</v>
      </c>
      <c r="T1819" s="8">
        <v>1</v>
      </c>
    </row>
    <row r="1820" spans="1:20" x14ac:dyDescent="0.35">
      <c r="A1820" t="s">
        <v>4266</v>
      </c>
      <c r="B1820" t="s">
        <v>4267</v>
      </c>
      <c r="C1820" t="s">
        <v>19</v>
      </c>
      <c r="D1820" t="s">
        <v>7922</v>
      </c>
      <c r="E1820" s="8">
        <v>27</v>
      </c>
      <c r="F1820" s="9">
        <v>43.88</v>
      </c>
      <c r="G1820" s="8">
        <v>76</v>
      </c>
      <c r="H1820" s="8">
        <v>265</v>
      </c>
      <c r="I1820" s="9">
        <v>43.88</v>
      </c>
      <c r="J1820" s="10">
        <f t="shared" si="56"/>
        <v>1</v>
      </c>
      <c r="K1820" s="8">
        <v>0</v>
      </c>
      <c r="L1820" s="9">
        <v>296.72000000000003</v>
      </c>
      <c r="M1820" s="8">
        <v>0</v>
      </c>
      <c r="N1820" s="8">
        <v>40</v>
      </c>
      <c r="O1820" s="8">
        <v>265</v>
      </c>
      <c r="P1820" s="9">
        <v>43.88</v>
      </c>
      <c r="Q1820" s="10">
        <f t="shared" si="57"/>
        <v>1</v>
      </c>
      <c r="R1820" s="8">
        <v>0</v>
      </c>
      <c r="S1820" s="9">
        <v>261.61</v>
      </c>
      <c r="T1820" s="8">
        <v>0</v>
      </c>
    </row>
    <row r="1821" spans="1:20" x14ac:dyDescent="0.35">
      <c r="A1821" t="s">
        <v>4268</v>
      </c>
      <c r="B1821" t="s">
        <v>4269</v>
      </c>
      <c r="C1821" t="s">
        <v>19</v>
      </c>
      <c r="D1821" t="s">
        <v>7922</v>
      </c>
      <c r="E1821" s="8">
        <v>600</v>
      </c>
      <c r="F1821" s="9">
        <v>1209.5899999999999</v>
      </c>
      <c r="G1821" s="8">
        <v>33</v>
      </c>
      <c r="H1821" s="8">
        <v>213</v>
      </c>
      <c r="I1821" s="9">
        <v>905.18</v>
      </c>
      <c r="J1821" s="10">
        <f t="shared" si="56"/>
        <v>0.74833621309699982</v>
      </c>
      <c r="K1821" s="8">
        <v>2</v>
      </c>
      <c r="L1821" s="9">
        <v>250.94</v>
      </c>
      <c r="M1821" s="8">
        <v>2</v>
      </c>
      <c r="N1821" s="8">
        <v>32</v>
      </c>
      <c r="O1821" s="8">
        <v>213</v>
      </c>
      <c r="P1821" s="9">
        <v>903.16</v>
      </c>
      <c r="Q1821" s="10">
        <f t="shared" si="57"/>
        <v>0.7466662257459139</v>
      </c>
      <c r="R1821" s="8">
        <v>2</v>
      </c>
      <c r="S1821" s="9">
        <v>249.81</v>
      </c>
      <c r="T1821" s="8">
        <v>2</v>
      </c>
    </row>
    <row r="1822" spans="1:20" x14ac:dyDescent="0.35">
      <c r="A1822" t="s">
        <v>4270</v>
      </c>
      <c r="B1822" t="s">
        <v>4271</v>
      </c>
      <c r="C1822" t="s">
        <v>19</v>
      </c>
      <c r="D1822" t="s">
        <v>7921</v>
      </c>
      <c r="E1822" s="8">
        <v>548</v>
      </c>
      <c r="F1822" s="9">
        <v>239.16</v>
      </c>
      <c r="G1822" s="8">
        <v>114</v>
      </c>
      <c r="H1822" s="8">
        <v>980</v>
      </c>
      <c r="I1822" s="9">
        <v>239.16</v>
      </c>
      <c r="J1822" s="10">
        <f t="shared" si="56"/>
        <v>1</v>
      </c>
      <c r="K1822" s="8">
        <v>0</v>
      </c>
      <c r="L1822" s="9">
        <v>190.3</v>
      </c>
      <c r="M1822" s="8">
        <v>0</v>
      </c>
      <c r="N1822" s="8">
        <v>146</v>
      </c>
      <c r="O1822" s="8">
        <v>980</v>
      </c>
      <c r="P1822" s="9">
        <v>239.16</v>
      </c>
      <c r="Q1822" s="10">
        <f t="shared" si="57"/>
        <v>1</v>
      </c>
      <c r="R1822" s="8">
        <v>0</v>
      </c>
      <c r="S1822" s="9">
        <v>198.42</v>
      </c>
      <c r="T1822" s="8">
        <v>0</v>
      </c>
    </row>
    <row r="1823" spans="1:20" x14ac:dyDescent="0.35">
      <c r="A1823" t="s">
        <v>4272</v>
      </c>
      <c r="B1823" t="s">
        <v>4273</v>
      </c>
      <c r="C1823" t="s">
        <v>19</v>
      </c>
      <c r="D1823" t="s">
        <v>7922</v>
      </c>
      <c r="E1823" s="8">
        <v>1578</v>
      </c>
      <c r="F1823" s="9">
        <v>3181.76</v>
      </c>
      <c r="G1823" s="8">
        <v>38</v>
      </c>
      <c r="H1823" s="8">
        <v>213</v>
      </c>
      <c r="I1823" s="9">
        <v>2982.14</v>
      </c>
      <c r="J1823" s="10">
        <f t="shared" si="56"/>
        <v>0.93726113848938941</v>
      </c>
      <c r="K1823" s="8">
        <v>5</v>
      </c>
      <c r="L1823" s="9">
        <v>135.24</v>
      </c>
      <c r="M1823" s="8">
        <v>6</v>
      </c>
      <c r="N1823" s="8">
        <v>32</v>
      </c>
      <c r="O1823" s="8">
        <v>213</v>
      </c>
      <c r="P1823" s="9">
        <v>2968.03</v>
      </c>
      <c r="Q1823" s="10">
        <f t="shared" si="57"/>
        <v>0.93282648597002915</v>
      </c>
      <c r="R1823" s="8">
        <v>5</v>
      </c>
      <c r="S1823" s="9">
        <v>126.4</v>
      </c>
      <c r="T1823" s="8">
        <v>6</v>
      </c>
    </row>
    <row r="1824" spans="1:20" x14ac:dyDescent="0.35">
      <c r="A1824" t="s">
        <v>4274</v>
      </c>
      <c r="B1824" t="s">
        <v>4275</v>
      </c>
      <c r="C1824" t="s">
        <v>19</v>
      </c>
      <c r="D1824" t="s">
        <v>7921</v>
      </c>
      <c r="E1824" s="8">
        <v>490</v>
      </c>
      <c r="F1824" s="9">
        <v>1697.01</v>
      </c>
      <c r="G1824" s="8">
        <v>15</v>
      </c>
      <c r="H1824" s="8">
        <v>124</v>
      </c>
      <c r="I1824" s="9">
        <v>890.07</v>
      </c>
      <c r="J1824" s="10">
        <f t="shared" si="56"/>
        <v>0.52449307900365938</v>
      </c>
      <c r="K1824" s="8">
        <v>3</v>
      </c>
      <c r="L1824" s="9">
        <v>223.95</v>
      </c>
      <c r="M1824" s="8">
        <v>2</v>
      </c>
      <c r="N1824" s="8">
        <v>19</v>
      </c>
      <c r="O1824" s="8">
        <v>124</v>
      </c>
      <c r="P1824" s="9">
        <v>903.92</v>
      </c>
      <c r="Q1824" s="10">
        <f t="shared" si="57"/>
        <v>0.53265449231295037</v>
      </c>
      <c r="R1824" s="8">
        <v>3</v>
      </c>
      <c r="S1824" s="9">
        <v>225.85</v>
      </c>
      <c r="T1824" s="8">
        <v>2</v>
      </c>
    </row>
    <row r="1825" spans="1:20" x14ac:dyDescent="0.35">
      <c r="A1825" t="s">
        <v>4280</v>
      </c>
      <c r="B1825" t="s">
        <v>4281</v>
      </c>
      <c r="C1825" t="s">
        <v>19</v>
      </c>
      <c r="D1825" t="s">
        <v>7922</v>
      </c>
      <c r="E1825" s="8">
        <v>319</v>
      </c>
      <c r="F1825" s="9">
        <v>278.66000000000003</v>
      </c>
      <c r="G1825" s="8">
        <v>72</v>
      </c>
      <c r="H1825" s="8">
        <v>488</v>
      </c>
      <c r="I1825" s="9">
        <v>278.66000000000003</v>
      </c>
      <c r="J1825" s="10">
        <f t="shared" si="56"/>
        <v>1</v>
      </c>
      <c r="K1825" s="8">
        <v>0</v>
      </c>
      <c r="L1825" s="9">
        <v>143.44</v>
      </c>
      <c r="M1825" s="8">
        <v>0</v>
      </c>
      <c r="N1825" s="8">
        <v>72</v>
      </c>
      <c r="O1825" s="8">
        <v>488</v>
      </c>
      <c r="P1825" s="9">
        <v>278.66000000000003</v>
      </c>
      <c r="Q1825" s="10">
        <f t="shared" si="57"/>
        <v>1</v>
      </c>
      <c r="R1825" s="8">
        <v>0</v>
      </c>
      <c r="S1825" s="9">
        <v>143.44</v>
      </c>
      <c r="T1825" s="8">
        <v>0</v>
      </c>
    </row>
    <row r="1826" spans="1:20" x14ac:dyDescent="0.35">
      <c r="A1826" t="s">
        <v>4282</v>
      </c>
      <c r="B1826" t="s">
        <v>4283</v>
      </c>
      <c r="C1826" t="s">
        <v>19</v>
      </c>
      <c r="D1826" t="s">
        <v>7922</v>
      </c>
      <c r="E1826" s="8">
        <v>18</v>
      </c>
      <c r="F1826" s="9">
        <v>35.42</v>
      </c>
      <c r="G1826" s="8">
        <v>33</v>
      </c>
      <c r="H1826" s="8">
        <v>217</v>
      </c>
      <c r="I1826" s="9">
        <v>35.42</v>
      </c>
      <c r="J1826" s="10">
        <f t="shared" si="56"/>
        <v>1</v>
      </c>
      <c r="K1826" s="8">
        <v>0</v>
      </c>
      <c r="L1826" s="9">
        <v>265.93</v>
      </c>
      <c r="M1826" s="8">
        <v>0</v>
      </c>
      <c r="N1826" s="8">
        <v>32</v>
      </c>
      <c r="O1826" s="8">
        <v>217</v>
      </c>
      <c r="P1826" s="9">
        <v>35.42</v>
      </c>
      <c r="Q1826" s="10">
        <f t="shared" si="57"/>
        <v>1</v>
      </c>
      <c r="R1826" s="8">
        <v>0</v>
      </c>
      <c r="S1826" s="9">
        <v>264.75</v>
      </c>
      <c r="T1826" s="8">
        <v>0</v>
      </c>
    </row>
    <row r="1827" spans="1:20" x14ac:dyDescent="0.35">
      <c r="A1827" t="s">
        <v>4284</v>
      </c>
      <c r="B1827" t="s">
        <v>4285</v>
      </c>
      <c r="C1827" t="s">
        <v>19</v>
      </c>
      <c r="D1827" t="s">
        <v>7921</v>
      </c>
      <c r="E1827" s="8">
        <v>437</v>
      </c>
      <c r="F1827" s="9">
        <v>541.71</v>
      </c>
      <c r="G1827" s="8">
        <v>40</v>
      </c>
      <c r="H1827" s="8">
        <v>344</v>
      </c>
      <c r="I1827" s="9">
        <v>541.71</v>
      </c>
      <c r="J1827" s="10">
        <f t="shared" si="56"/>
        <v>1</v>
      </c>
      <c r="K1827" s="8">
        <v>0</v>
      </c>
      <c r="L1827" s="9">
        <v>143.69999999999999</v>
      </c>
      <c r="M1827" s="8">
        <v>1</v>
      </c>
      <c r="N1827" s="8">
        <v>51</v>
      </c>
      <c r="O1827" s="8">
        <v>344</v>
      </c>
      <c r="P1827" s="9">
        <v>541.71</v>
      </c>
      <c r="Q1827" s="10">
        <f t="shared" si="57"/>
        <v>1</v>
      </c>
      <c r="R1827" s="8">
        <v>0</v>
      </c>
      <c r="S1827" s="9">
        <v>151.88</v>
      </c>
      <c r="T1827" s="8">
        <v>1</v>
      </c>
    </row>
    <row r="1828" spans="1:20" x14ac:dyDescent="0.35">
      <c r="A1828" t="s">
        <v>4286</v>
      </c>
      <c r="B1828" t="s">
        <v>4287</v>
      </c>
      <c r="C1828" t="s">
        <v>19</v>
      </c>
      <c r="D1828" t="s">
        <v>7922</v>
      </c>
      <c r="E1828" s="8">
        <v>175</v>
      </c>
      <c r="F1828" s="9">
        <v>52.82</v>
      </c>
      <c r="G1828" s="8">
        <v>226</v>
      </c>
      <c r="H1828" s="8">
        <v>1410</v>
      </c>
      <c r="I1828" s="9">
        <v>52.82</v>
      </c>
      <c r="J1828" s="10">
        <f t="shared" si="56"/>
        <v>1</v>
      </c>
      <c r="K1828" s="8">
        <v>0</v>
      </c>
      <c r="L1828" s="9">
        <v>260.64999999999998</v>
      </c>
      <c r="M1828" s="8">
        <v>0</v>
      </c>
      <c r="N1828" s="8">
        <v>208</v>
      </c>
      <c r="O1828" s="8">
        <v>1410</v>
      </c>
      <c r="P1828" s="9">
        <v>52.82</v>
      </c>
      <c r="Q1828" s="10">
        <f t="shared" si="57"/>
        <v>1</v>
      </c>
      <c r="R1828" s="8">
        <v>0</v>
      </c>
      <c r="S1828" s="9">
        <v>257.39</v>
      </c>
      <c r="T1828" s="8">
        <v>0</v>
      </c>
    </row>
    <row r="1829" spans="1:20" x14ac:dyDescent="0.35">
      <c r="A1829" t="s">
        <v>4292</v>
      </c>
      <c r="B1829" t="s">
        <v>4293</v>
      </c>
      <c r="C1829" t="s">
        <v>19</v>
      </c>
      <c r="D1829" t="s">
        <v>7922</v>
      </c>
      <c r="E1829" s="8">
        <v>159</v>
      </c>
      <c r="F1829" s="9">
        <v>154.37</v>
      </c>
      <c r="G1829" s="8">
        <v>99</v>
      </c>
      <c r="H1829" s="8">
        <v>437</v>
      </c>
      <c r="I1829" s="9">
        <v>154.37</v>
      </c>
      <c r="J1829" s="10">
        <f t="shared" si="56"/>
        <v>1</v>
      </c>
      <c r="K1829" s="8">
        <v>0</v>
      </c>
      <c r="L1829" s="9">
        <v>223.19</v>
      </c>
      <c r="M1829" s="8">
        <v>0</v>
      </c>
      <c r="N1829" s="8">
        <v>65</v>
      </c>
      <c r="O1829" s="8">
        <v>437</v>
      </c>
      <c r="P1829" s="9">
        <v>154.37</v>
      </c>
      <c r="Q1829" s="10">
        <f t="shared" si="57"/>
        <v>1</v>
      </c>
      <c r="R1829" s="8">
        <v>0</v>
      </c>
      <c r="S1829" s="9">
        <v>202.8</v>
      </c>
      <c r="T1829" s="8">
        <v>0</v>
      </c>
    </row>
    <row r="1830" spans="1:20" x14ac:dyDescent="0.35">
      <c r="A1830" t="s">
        <v>4294</v>
      </c>
      <c r="B1830" t="s">
        <v>4295</v>
      </c>
      <c r="C1830" t="s">
        <v>19</v>
      </c>
      <c r="D1830" t="s">
        <v>7922</v>
      </c>
      <c r="E1830" s="8">
        <v>77</v>
      </c>
      <c r="F1830" s="9">
        <v>146.83000000000001</v>
      </c>
      <c r="G1830" s="8">
        <v>43</v>
      </c>
      <c r="H1830" s="8">
        <v>223</v>
      </c>
      <c r="I1830" s="9">
        <v>146.83000000000001</v>
      </c>
      <c r="J1830" s="10">
        <f t="shared" si="56"/>
        <v>1</v>
      </c>
      <c r="K1830" s="8">
        <v>0</v>
      </c>
      <c r="L1830" s="9">
        <v>251.45</v>
      </c>
      <c r="M1830" s="8">
        <v>0</v>
      </c>
      <c r="N1830" s="8">
        <v>33</v>
      </c>
      <c r="O1830" s="8">
        <v>223</v>
      </c>
      <c r="P1830" s="9">
        <v>146.83000000000001</v>
      </c>
      <c r="Q1830" s="10">
        <f t="shared" si="57"/>
        <v>1</v>
      </c>
      <c r="R1830" s="8">
        <v>0</v>
      </c>
      <c r="S1830" s="9">
        <v>238.86</v>
      </c>
      <c r="T1830" s="8">
        <v>0</v>
      </c>
    </row>
    <row r="1831" spans="1:20" x14ac:dyDescent="0.35">
      <c r="A1831" t="s">
        <v>4296</v>
      </c>
      <c r="B1831" t="s">
        <v>4297</v>
      </c>
      <c r="C1831" t="s">
        <v>19</v>
      </c>
      <c r="D1831" t="s">
        <v>7921</v>
      </c>
      <c r="E1831" s="8">
        <v>359</v>
      </c>
      <c r="F1831" s="9">
        <v>323.2</v>
      </c>
      <c r="G1831" s="8">
        <v>51</v>
      </c>
      <c r="H1831" s="8">
        <v>470</v>
      </c>
      <c r="I1831" s="9">
        <v>323.2</v>
      </c>
      <c r="J1831" s="10">
        <f t="shared" si="56"/>
        <v>1</v>
      </c>
      <c r="K1831" s="8">
        <v>0</v>
      </c>
      <c r="L1831" s="9">
        <v>179.27</v>
      </c>
      <c r="M1831" s="8">
        <v>0</v>
      </c>
      <c r="N1831" s="8">
        <v>69</v>
      </c>
      <c r="O1831" s="8">
        <v>470</v>
      </c>
      <c r="P1831" s="9">
        <v>323.2</v>
      </c>
      <c r="Q1831" s="10">
        <f t="shared" si="57"/>
        <v>1</v>
      </c>
      <c r="R1831" s="8">
        <v>0</v>
      </c>
      <c r="S1831" s="9">
        <v>188.99</v>
      </c>
      <c r="T1831" s="8">
        <v>0</v>
      </c>
    </row>
    <row r="1832" spans="1:20" x14ac:dyDescent="0.35">
      <c r="A1832" t="s">
        <v>4298</v>
      </c>
      <c r="B1832" t="s">
        <v>4299</v>
      </c>
      <c r="C1832" t="s">
        <v>19</v>
      </c>
      <c r="D1832" t="s">
        <v>7922</v>
      </c>
      <c r="E1832" s="8">
        <v>124</v>
      </c>
      <c r="F1832" s="9">
        <v>120.86</v>
      </c>
      <c r="G1832" s="8">
        <v>98</v>
      </c>
      <c r="H1832" s="8">
        <v>434</v>
      </c>
      <c r="I1832" s="9">
        <v>120.86</v>
      </c>
      <c r="J1832" s="10">
        <f t="shared" si="56"/>
        <v>1</v>
      </c>
      <c r="K1832" s="8">
        <v>0</v>
      </c>
      <c r="L1832" s="9">
        <v>243.71</v>
      </c>
      <c r="M1832" s="8">
        <v>0</v>
      </c>
      <c r="N1832" s="8">
        <v>64</v>
      </c>
      <c r="O1832" s="8">
        <v>434</v>
      </c>
      <c r="P1832" s="9">
        <v>120.86</v>
      </c>
      <c r="Q1832" s="10">
        <f t="shared" si="57"/>
        <v>1</v>
      </c>
      <c r="R1832" s="8">
        <v>0</v>
      </c>
      <c r="S1832" s="9">
        <v>223.83</v>
      </c>
      <c r="T1832" s="8">
        <v>0</v>
      </c>
    </row>
    <row r="1833" spans="1:20" x14ac:dyDescent="0.35">
      <c r="A1833" t="s">
        <v>4300</v>
      </c>
      <c r="B1833" t="s">
        <v>4301</v>
      </c>
      <c r="C1833" t="s">
        <v>19</v>
      </c>
      <c r="D1833" t="s">
        <v>7921</v>
      </c>
      <c r="E1833" s="8">
        <v>55</v>
      </c>
      <c r="F1833" s="9">
        <v>267.08999999999997</v>
      </c>
      <c r="G1833" s="8">
        <v>11</v>
      </c>
      <c r="H1833" s="8">
        <v>87</v>
      </c>
      <c r="I1833" s="9">
        <v>267.08999999999997</v>
      </c>
      <c r="J1833" s="10">
        <f t="shared" si="56"/>
        <v>1</v>
      </c>
      <c r="K1833" s="8">
        <v>0</v>
      </c>
      <c r="L1833" s="9">
        <v>219.8</v>
      </c>
      <c r="M1833" s="8">
        <v>0</v>
      </c>
      <c r="N1833" s="8">
        <v>13</v>
      </c>
      <c r="O1833" s="8">
        <v>87</v>
      </c>
      <c r="P1833" s="9">
        <v>267.08999999999997</v>
      </c>
      <c r="Q1833" s="10">
        <f t="shared" si="57"/>
        <v>1</v>
      </c>
      <c r="R1833" s="8">
        <v>0</v>
      </c>
      <c r="S1833" s="9">
        <v>225.63</v>
      </c>
      <c r="T1833" s="8">
        <v>0</v>
      </c>
    </row>
    <row r="1834" spans="1:20" x14ac:dyDescent="0.35">
      <c r="A1834" t="s">
        <v>4302</v>
      </c>
      <c r="B1834" t="s">
        <v>4145</v>
      </c>
      <c r="C1834" t="s">
        <v>19</v>
      </c>
      <c r="D1834" t="s">
        <v>7921</v>
      </c>
      <c r="E1834" s="8">
        <v>51</v>
      </c>
      <c r="F1834" s="9">
        <v>67.75</v>
      </c>
      <c r="G1834" s="8">
        <v>37</v>
      </c>
      <c r="H1834" s="8">
        <v>318</v>
      </c>
      <c r="I1834" s="9">
        <v>67.75</v>
      </c>
      <c r="J1834" s="10">
        <f t="shared" si="56"/>
        <v>1</v>
      </c>
      <c r="K1834" s="8">
        <v>0</v>
      </c>
      <c r="L1834" s="9">
        <v>248.15</v>
      </c>
      <c r="M1834" s="8">
        <v>0</v>
      </c>
      <c r="N1834" s="8">
        <v>47</v>
      </c>
      <c r="O1834" s="8">
        <v>318</v>
      </c>
      <c r="P1834" s="9">
        <v>67.75</v>
      </c>
      <c r="Q1834" s="10">
        <f t="shared" si="57"/>
        <v>1</v>
      </c>
      <c r="R1834" s="8">
        <v>0</v>
      </c>
      <c r="S1834" s="9">
        <v>255.32</v>
      </c>
      <c r="T1834" s="8">
        <v>0</v>
      </c>
    </row>
    <row r="1835" spans="1:20" x14ac:dyDescent="0.35">
      <c r="A1835" t="s">
        <v>4303</v>
      </c>
      <c r="B1835" t="s">
        <v>4304</v>
      </c>
      <c r="C1835" t="s">
        <v>19</v>
      </c>
      <c r="D1835" t="s">
        <v>7922</v>
      </c>
      <c r="E1835" s="8">
        <v>10</v>
      </c>
      <c r="F1835" s="9">
        <v>25.42</v>
      </c>
      <c r="G1835" s="8">
        <v>45</v>
      </c>
      <c r="H1835" s="8">
        <v>166</v>
      </c>
      <c r="I1835" s="9">
        <v>25.42</v>
      </c>
      <c r="J1835" s="10">
        <f t="shared" si="56"/>
        <v>1</v>
      </c>
      <c r="K1835" s="8">
        <v>0</v>
      </c>
      <c r="L1835" s="9">
        <v>298.33</v>
      </c>
      <c r="M1835" s="8">
        <v>0</v>
      </c>
      <c r="N1835" s="8">
        <v>25</v>
      </c>
      <c r="O1835" s="8">
        <v>166</v>
      </c>
      <c r="P1835" s="9">
        <v>25.42</v>
      </c>
      <c r="Q1835" s="10">
        <f t="shared" si="57"/>
        <v>1</v>
      </c>
      <c r="R1835" s="8">
        <v>0</v>
      </c>
      <c r="S1835" s="9">
        <v>267.82</v>
      </c>
      <c r="T1835" s="8">
        <v>0</v>
      </c>
    </row>
    <row r="1836" spans="1:20" x14ac:dyDescent="0.35">
      <c r="A1836" t="s">
        <v>4305</v>
      </c>
      <c r="B1836" t="s">
        <v>4306</v>
      </c>
      <c r="C1836" t="s">
        <v>19</v>
      </c>
      <c r="D1836" t="s">
        <v>7921</v>
      </c>
      <c r="E1836" s="8">
        <v>81</v>
      </c>
      <c r="F1836" s="9">
        <v>226.37</v>
      </c>
      <c r="G1836" s="8">
        <v>16</v>
      </c>
      <c r="H1836" s="8">
        <v>151</v>
      </c>
      <c r="I1836" s="9">
        <v>226.37</v>
      </c>
      <c r="J1836" s="10">
        <f t="shared" si="56"/>
        <v>1</v>
      </c>
      <c r="K1836" s="8">
        <v>0</v>
      </c>
      <c r="L1836" s="9">
        <v>146.93</v>
      </c>
      <c r="M1836" s="8">
        <v>0</v>
      </c>
      <c r="N1836" s="8">
        <v>23</v>
      </c>
      <c r="O1836" s="8">
        <v>151</v>
      </c>
      <c r="P1836" s="9">
        <v>226.37</v>
      </c>
      <c r="Q1836" s="10">
        <f t="shared" si="57"/>
        <v>1</v>
      </c>
      <c r="R1836" s="8">
        <v>0</v>
      </c>
      <c r="S1836" s="9">
        <v>156.99</v>
      </c>
      <c r="T1836" s="8">
        <v>0</v>
      </c>
    </row>
    <row r="1837" spans="1:20" x14ac:dyDescent="0.35">
      <c r="A1837" t="s">
        <v>4307</v>
      </c>
      <c r="B1837" t="s">
        <v>4308</v>
      </c>
      <c r="C1837" t="s">
        <v>19</v>
      </c>
      <c r="D1837" t="s">
        <v>7921</v>
      </c>
      <c r="E1837" s="8">
        <v>1879</v>
      </c>
      <c r="F1837" s="9">
        <v>558.09</v>
      </c>
      <c r="G1837" s="8">
        <v>157</v>
      </c>
      <c r="H1837" s="8">
        <v>1420</v>
      </c>
      <c r="I1837" s="9">
        <v>545.62</v>
      </c>
      <c r="J1837" s="10">
        <f t="shared" si="56"/>
        <v>0.9776559336307763</v>
      </c>
      <c r="K1837" s="8">
        <v>1</v>
      </c>
      <c r="L1837" s="9">
        <v>143.25</v>
      </c>
      <c r="M1837" s="8">
        <v>1</v>
      </c>
      <c r="N1837" s="8">
        <v>208</v>
      </c>
      <c r="O1837" s="8">
        <v>1420</v>
      </c>
      <c r="P1837" s="9">
        <v>558.09</v>
      </c>
      <c r="Q1837" s="10">
        <f t="shared" si="57"/>
        <v>1</v>
      </c>
      <c r="R1837" s="8">
        <v>0</v>
      </c>
      <c r="S1837" s="9">
        <v>150.78</v>
      </c>
      <c r="T1837" s="8">
        <v>1</v>
      </c>
    </row>
    <row r="1838" spans="1:20" x14ac:dyDescent="0.35">
      <c r="A1838" t="s">
        <v>4309</v>
      </c>
      <c r="B1838" t="s">
        <v>4310</v>
      </c>
      <c r="C1838" t="s">
        <v>19</v>
      </c>
      <c r="D1838" t="s">
        <v>7921</v>
      </c>
      <c r="E1838" s="8">
        <v>94</v>
      </c>
      <c r="F1838" s="9">
        <v>294.83</v>
      </c>
      <c r="G1838" s="8">
        <v>16</v>
      </c>
      <c r="H1838" s="8">
        <v>135</v>
      </c>
      <c r="I1838" s="9">
        <v>294.83</v>
      </c>
      <c r="J1838" s="10">
        <f t="shared" si="56"/>
        <v>1</v>
      </c>
      <c r="K1838" s="8">
        <v>0</v>
      </c>
      <c r="L1838" s="9">
        <v>208.26</v>
      </c>
      <c r="M1838" s="8">
        <v>0</v>
      </c>
      <c r="N1838" s="8">
        <v>20</v>
      </c>
      <c r="O1838" s="8">
        <v>135</v>
      </c>
      <c r="P1838" s="9">
        <v>294.83</v>
      </c>
      <c r="Q1838" s="10">
        <f t="shared" si="57"/>
        <v>1</v>
      </c>
      <c r="R1838" s="8">
        <v>0</v>
      </c>
      <c r="S1838" s="9">
        <v>215.79</v>
      </c>
      <c r="T1838" s="8">
        <v>0</v>
      </c>
    </row>
    <row r="1839" spans="1:20" x14ac:dyDescent="0.35">
      <c r="A1839" t="s">
        <v>4311</v>
      </c>
      <c r="B1839" t="s">
        <v>4312</v>
      </c>
      <c r="C1839" t="s">
        <v>19</v>
      </c>
      <c r="D1839" t="s">
        <v>7922</v>
      </c>
      <c r="E1839" s="8">
        <v>31</v>
      </c>
      <c r="F1839" s="9">
        <v>51.12</v>
      </c>
      <c r="G1839" s="8">
        <v>45</v>
      </c>
      <c r="H1839" s="8">
        <v>256</v>
      </c>
      <c r="I1839" s="9">
        <v>51.12</v>
      </c>
      <c r="J1839" s="10">
        <f t="shared" si="56"/>
        <v>1</v>
      </c>
      <c r="K1839" s="8">
        <v>0</v>
      </c>
      <c r="L1839" s="9">
        <v>260.17</v>
      </c>
      <c r="M1839" s="8">
        <v>0</v>
      </c>
      <c r="N1839" s="8">
        <v>38</v>
      </c>
      <c r="O1839" s="8">
        <v>256</v>
      </c>
      <c r="P1839" s="9">
        <v>51.12</v>
      </c>
      <c r="Q1839" s="10">
        <f t="shared" si="57"/>
        <v>1</v>
      </c>
      <c r="R1839" s="8">
        <v>0</v>
      </c>
      <c r="S1839" s="9">
        <v>252.26</v>
      </c>
      <c r="T1839" s="8">
        <v>0</v>
      </c>
    </row>
    <row r="1840" spans="1:20" x14ac:dyDescent="0.35">
      <c r="A1840" t="s">
        <v>4313</v>
      </c>
      <c r="B1840" t="s">
        <v>4314</v>
      </c>
      <c r="C1840" t="s">
        <v>19</v>
      </c>
      <c r="D1840" t="s">
        <v>7921</v>
      </c>
      <c r="E1840" s="8">
        <v>107</v>
      </c>
      <c r="F1840" s="9">
        <v>288.89999999999998</v>
      </c>
      <c r="G1840" s="8">
        <v>19</v>
      </c>
      <c r="H1840" s="8">
        <v>156</v>
      </c>
      <c r="I1840" s="9">
        <v>288.89999999999998</v>
      </c>
      <c r="J1840" s="10">
        <f t="shared" si="56"/>
        <v>1</v>
      </c>
      <c r="K1840" s="8">
        <v>0</v>
      </c>
      <c r="L1840" s="9">
        <v>224.98</v>
      </c>
      <c r="M1840" s="8">
        <v>0</v>
      </c>
      <c r="N1840" s="8">
        <v>23</v>
      </c>
      <c r="O1840" s="8">
        <v>156</v>
      </c>
      <c r="P1840" s="9">
        <v>288.89999999999998</v>
      </c>
      <c r="Q1840" s="10">
        <f t="shared" si="57"/>
        <v>1</v>
      </c>
      <c r="R1840" s="8">
        <v>0</v>
      </c>
      <c r="S1840" s="9">
        <v>231.46</v>
      </c>
      <c r="T1840" s="8">
        <v>0</v>
      </c>
    </row>
    <row r="1841" spans="1:20" x14ac:dyDescent="0.35">
      <c r="A1841" t="s">
        <v>4315</v>
      </c>
      <c r="B1841" t="s">
        <v>4316</v>
      </c>
      <c r="C1841" t="s">
        <v>19</v>
      </c>
      <c r="D1841" t="s">
        <v>7922</v>
      </c>
      <c r="E1841" s="8">
        <v>26</v>
      </c>
      <c r="F1841" s="9">
        <v>153.54</v>
      </c>
      <c r="G1841" s="8">
        <v>11</v>
      </c>
      <c r="H1841" s="8">
        <v>72</v>
      </c>
      <c r="I1841" s="9">
        <v>153.54</v>
      </c>
      <c r="J1841" s="10">
        <f t="shared" si="56"/>
        <v>1</v>
      </c>
      <c r="K1841" s="8">
        <v>0</v>
      </c>
      <c r="L1841" s="9">
        <v>235.32</v>
      </c>
      <c r="M1841" s="8">
        <v>0</v>
      </c>
      <c r="N1841" s="8">
        <v>11</v>
      </c>
      <c r="O1841" s="8">
        <v>72</v>
      </c>
      <c r="P1841" s="9">
        <v>153.54</v>
      </c>
      <c r="Q1841" s="10">
        <f t="shared" si="57"/>
        <v>1</v>
      </c>
      <c r="R1841" s="8">
        <v>0</v>
      </c>
      <c r="S1841" s="9">
        <v>235.32</v>
      </c>
      <c r="T1841" s="8">
        <v>0</v>
      </c>
    </row>
    <row r="1842" spans="1:20" x14ac:dyDescent="0.35">
      <c r="A1842" t="s">
        <v>4317</v>
      </c>
      <c r="B1842" t="s">
        <v>4318</v>
      </c>
      <c r="C1842" t="s">
        <v>19</v>
      </c>
      <c r="D1842" t="s">
        <v>7921</v>
      </c>
      <c r="E1842" s="8">
        <v>1</v>
      </c>
      <c r="F1842" s="9">
        <v>6.4</v>
      </c>
      <c r="G1842" s="8">
        <v>8</v>
      </c>
      <c r="H1842" s="8">
        <v>66</v>
      </c>
      <c r="I1842" s="9">
        <v>6.4</v>
      </c>
      <c r="J1842" s="10">
        <f t="shared" si="56"/>
        <v>1</v>
      </c>
      <c r="K1842" s="8">
        <v>0</v>
      </c>
      <c r="L1842" s="9">
        <v>268.77</v>
      </c>
      <c r="M1842" s="8">
        <v>0</v>
      </c>
      <c r="N1842" s="8">
        <v>10</v>
      </c>
      <c r="O1842" s="8">
        <v>66</v>
      </c>
      <c r="P1842" s="9">
        <v>6.4</v>
      </c>
      <c r="Q1842" s="10">
        <f t="shared" si="57"/>
        <v>1</v>
      </c>
      <c r="R1842" s="8">
        <v>0</v>
      </c>
      <c r="S1842" s="9">
        <v>280.29000000000002</v>
      </c>
      <c r="T1842" s="8">
        <v>0</v>
      </c>
    </row>
    <row r="1843" spans="1:20" x14ac:dyDescent="0.35">
      <c r="A1843" t="s">
        <v>4321</v>
      </c>
      <c r="B1843" t="s">
        <v>4322</v>
      </c>
      <c r="C1843" t="s">
        <v>19</v>
      </c>
      <c r="D1843" t="s">
        <v>7922</v>
      </c>
      <c r="E1843" s="8">
        <v>79</v>
      </c>
      <c r="F1843" s="9">
        <v>304.45999999999998</v>
      </c>
      <c r="G1843" s="8">
        <v>21</v>
      </c>
      <c r="H1843" s="8">
        <v>109</v>
      </c>
      <c r="I1843" s="9">
        <v>304.45999999999998</v>
      </c>
      <c r="J1843" s="10">
        <f t="shared" si="56"/>
        <v>1</v>
      </c>
      <c r="K1843" s="8">
        <v>0</v>
      </c>
      <c r="L1843" s="9">
        <v>151.65</v>
      </c>
      <c r="M1843" s="8">
        <v>0</v>
      </c>
      <c r="N1843" s="8">
        <v>16</v>
      </c>
      <c r="O1843" s="8">
        <v>109</v>
      </c>
      <c r="P1843" s="9">
        <v>304.45999999999998</v>
      </c>
      <c r="Q1843" s="10">
        <f t="shared" si="57"/>
        <v>1</v>
      </c>
      <c r="R1843" s="8">
        <v>0</v>
      </c>
      <c r="S1843" s="9">
        <v>140.09</v>
      </c>
      <c r="T1843" s="8">
        <v>0</v>
      </c>
    </row>
    <row r="1844" spans="1:20" x14ac:dyDescent="0.35">
      <c r="A1844" t="s">
        <v>4323</v>
      </c>
      <c r="B1844" t="s">
        <v>4324</v>
      </c>
      <c r="C1844" t="s">
        <v>19</v>
      </c>
      <c r="D1844" t="s">
        <v>7921</v>
      </c>
      <c r="E1844" s="8">
        <v>65</v>
      </c>
      <c r="F1844" s="9">
        <v>700.38</v>
      </c>
      <c r="G1844" s="8">
        <v>5</v>
      </c>
      <c r="H1844" s="8">
        <v>39</v>
      </c>
      <c r="I1844" s="9">
        <v>700.38</v>
      </c>
      <c r="J1844" s="10">
        <f t="shared" si="56"/>
        <v>1</v>
      </c>
      <c r="K1844" s="8">
        <v>0</v>
      </c>
      <c r="L1844" s="9">
        <v>164.45</v>
      </c>
      <c r="M1844" s="8">
        <v>1</v>
      </c>
      <c r="N1844" s="8">
        <v>6</v>
      </c>
      <c r="O1844" s="8">
        <v>39</v>
      </c>
      <c r="P1844" s="9">
        <v>700.38</v>
      </c>
      <c r="Q1844" s="10">
        <f t="shared" si="57"/>
        <v>1</v>
      </c>
      <c r="R1844" s="8">
        <v>0</v>
      </c>
      <c r="S1844" s="9">
        <v>170.92</v>
      </c>
      <c r="T1844" s="8">
        <v>1</v>
      </c>
    </row>
    <row r="1845" spans="1:20" x14ac:dyDescent="0.35">
      <c r="A1845" t="s">
        <v>4329</v>
      </c>
      <c r="B1845" t="s">
        <v>4330</v>
      </c>
      <c r="C1845" t="s">
        <v>19</v>
      </c>
      <c r="D1845" t="s">
        <v>7921</v>
      </c>
      <c r="E1845" s="8">
        <v>22</v>
      </c>
      <c r="F1845" s="9">
        <v>214.64</v>
      </c>
      <c r="G1845" s="8">
        <v>6</v>
      </c>
      <c r="H1845" s="8">
        <v>43</v>
      </c>
      <c r="I1845" s="9">
        <v>214.64</v>
      </c>
      <c r="J1845" s="10">
        <f t="shared" si="56"/>
        <v>1</v>
      </c>
      <c r="K1845" s="8">
        <v>0</v>
      </c>
      <c r="L1845" s="9">
        <v>202.08</v>
      </c>
      <c r="M1845" s="8">
        <v>0</v>
      </c>
      <c r="N1845" s="8">
        <v>7</v>
      </c>
      <c r="O1845" s="8">
        <v>43</v>
      </c>
      <c r="P1845" s="9">
        <v>214.64</v>
      </c>
      <c r="Q1845" s="10">
        <f t="shared" si="57"/>
        <v>1</v>
      </c>
      <c r="R1845" s="8">
        <v>0</v>
      </c>
      <c r="S1845" s="9">
        <v>207.93</v>
      </c>
      <c r="T1845" s="8">
        <v>0</v>
      </c>
    </row>
    <row r="1846" spans="1:20" x14ac:dyDescent="0.35">
      <c r="A1846" t="s">
        <v>4331</v>
      </c>
      <c r="B1846" t="s">
        <v>4332</v>
      </c>
      <c r="C1846" t="s">
        <v>19</v>
      </c>
      <c r="D1846" t="s">
        <v>7922</v>
      </c>
      <c r="E1846" s="8">
        <v>955</v>
      </c>
      <c r="F1846" s="9">
        <v>855.33</v>
      </c>
      <c r="G1846" s="8">
        <v>72</v>
      </c>
      <c r="H1846" s="8">
        <v>468</v>
      </c>
      <c r="I1846" s="9">
        <v>855.33</v>
      </c>
      <c r="J1846" s="10">
        <f t="shared" si="56"/>
        <v>1</v>
      </c>
      <c r="K1846" s="8">
        <v>0</v>
      </c>
      <c r="L1846" s="9">
        <v>159.41</v>
      </c>
      <c r="M1846" s="8">
        <v>2</v>
      </c>
      <c r="N1846" s="8">
        <v>68</v>
      </c>
      <c r="O1846" s="8">
        <v>468</v>
      </c>
      <c r="P1846" s="9">
        <v>852.64</v>
      </c>
      <c r="Q1846" s="10">
        <f t="shared" si="57"/>
        <v>0.9968550150234412</v>
      </c>
      <c r="R1846" s="8">
        <v>1</v>
      </c>
      <c r="S1846" s="9">
        <v>158.44</v>
      </c>
      <c r="T1846" s="8">
        <v>2</v>
      </c>
    </row>
    <row r="1847" spans="1:20" x14ac:dyDescent="0.35">
      <c r="A1847" t="s">
        <v>4333</v>
      </c>
      <c r="B1847" t="s">
        <v>4334</v>
      </c>
      <c r="C1847" t="s">
        <v>19</v>
      </c>
      <c r="D1847" t="s">
        <v>7922</v>
      </c>
      <c r="E1847" s="8">
        <v>35</v>
      </c>
      <c r="F1847" s="9">
        <v>191.96</v>
      </c>
      <c r="G1847" s="8">
        <v>12</v>
      </c>
      <c r="H1847" s="8">
        <v>77</v>
      </c>
      <c r="I1847" s="9">
        <v>191.96</v>
      </c>
      <c r="J1847" s="10">
        <f t="shared" si="56"/>
        <v>1</v>
      </c>
      <c r="K1847" s="8">
        <v>0</v>
      </c>
      <c r="L1847" s="9">
        <v>223.08</v>
      </c>
      <c r="M1847" s="8">
        <v>0</v>
      </c>
      <c r="N1847" s="8">
        <v>12</v>
      </c>
      <c r="O1847" s="8">
        <v>77</v>
      </c>
      <c r="P1847" s="9">
        <v>191.96</v>
      </c>
      <c r="Q1847" s="10">
        <f t="shared" si="57"/>
        <v>1</v>
      </c>
      <c r="R1847" s="8">
        <v>0</v>
      </c>
      <c r="S1847" s="9">
        <v>223.08</v>
      </c>
      <c r="T1847" s="8">
        <v>0</v>
      </c>
    </row>
    <row r="1848" spans="1:20" x14ac:dyDescent="0.35">
      <c r="A1848" t="s">
        <v>4335</v>
      </c>
      <c r="B1848" t="s">
        <v>4336</v>
      </c>
      <c r="C1848" t="s">
        <v>19</v>
      </c>
      <c r="D1848" t="s">
        <v>7921</v>
      </c>
      <c r="E1848" s="8">
        <v>161</v>
      </c>
      <c r="F1848" s="9">
        <v>651.86</v>
      </c>
      <c r="G1848" s="8">
        <v>13</v>
      </c>
      <c r="H1848" s="8">
        <v>104</v>
      </c>
      <c r="I1848" s="9">
        <v>651.86</v>
      </c>
      <c r="J1848" s="10">
        <f t="shared" si="56"/>
        <v>1</v>
      </c>
      <c r="K1848" s="8">
        <v>0</v>
      </c>
      <c r="L1848" s="9">
        <v>179.41</v>
      </c>
      <c r="M1848" s="8">
        <v>1</v>
      </c>
      <c r="N1848" s="8">
        <v>15</v>
      </c>
      <c r="O1848" s="8">
        <v>104</v>
      </c>
      <c r="P1848" s="9">
        <v>651.86</v>
      </c>
      <c r="Q1848" s="10">
        <f t="shared" si="57"/>
        <v>1</v>
      </c>
      <c r="R1848" s="8">
        <v>0</v>
      </c>
      <c r="S1848" s="9">
        <v>184.27</v>
      </c>
      <c r="T1848" s="8">
        <v>1</v>
      </c>
    </row>
    <row r="1849" spans="1:20" x14ac:dyDescent="0.35">
      <c r="A1849" t="s">
        <v>4337</v>
      </c>
      <c r="B1849" t="s">
        <v>4338</v>
      </c>
      <c r="C1849" t="s">
        <v>19</v>
      </c>
      <c r="D1849" t="s">
        <v>7921</v>
      </c>
      <c r="E1849" s="8">
        <v>582</v>
      </c>
      <c r="F1849" s="9">
        <v>999.33</v>
      </c>
      <c r="G1849" s="8">
        <v>30</v>
      </c>
      <c r="H1849" s="8">
        <v>244</v>
      </c>
      <c r="I1849" s="9">
        <v>930.65</v>
      </c>
      <c r="J1849" s="10">
        <f t="shared" si="56"/>
        <v>0.93127395354887765</v>
      </c>
      <c r="K1849" s="8">
        <v>2</v>
      </c>
      <c r="L1849" s="9">
        <v>145.69</v>
      </c>
      <c r="M1849" s="8">
        <v>2</v>
      </c>
      <c r="N1849" s="8">
        <v>36</v>
      </c>
      <c r="O1849" s="8">
        <v>244</v>
      </c>
      <c r="P1849" s="9">
        <v>939.23</v>
      </c>
      <c r="Q1849" s="10">
        <f t="shared" si="57"/>
        <v>0.93985970600302204</v>
      </c>
      <c r="R1849" s="8">
        <v>2</v>
      </c>
      <c r="S1849" s="9">
        <v>153.61000000000001</v>
      </c>
      <c r="T1849" s="8">
        <v>2</v>
      </c>
    </row>
    <row r="1850" spans="1:20" x14ac:dyDescent="0.35">
      <c r="A1850" t="s">
        <v>4343</v>
      </c>
      <c r="B1850" t="s">
        <v>4344</v>
      </c>
      <c r="C1850" t="s">
        <v>19</v>
      </c>
      <c r="D1850" t="s">
        <v>7921</v>
      </c>
      <c r="E1850" s="8">
        <v>9</v>
      </c>
      <c r="F1850" s="9">
        <v>8.66</v>
      </c>
      <c r="G1850" s="8">
        <v>47</v>
      </c>
      <c r="H1850" s="8">
        <v>434</v>
      </c>
      <c r="I1850" s="9">
        <v>8.66</v>
      </c>
      <c r="J1850" s="10">
        <f t="shared" si="56"/>
        <v>1</v>
      </c>
      <c r="K1850" s="8">
        <v>0</v>
      </c>
      <c r="L1850" s="9">
        <v>260.27999999999997</v>
      </c>
      <c r="M1850" s="8">
        <v>0</v>
      </c>
      <c r="N1850" s="8">
        <v>63</v>
      </c>
      <c r="O1850" s="8">
        <v>434</v>
      </c>
      <c r="P1850" s="9">
        <v>8.66</v>
      </c>
      <c r="Q1850" s="10">
        <f t="shared" si="57"/>
        <v>1</v>
      </c>
      <c r="R1850" s="8">
        <v>0</v>
      </c>
      <c r="S1850" s="9">
        <v>269.51</v>
      </c>
      <c r="T1850" s="8">
        <v>0</v>
      </c>
    </row>
    <row r="1851" spans="1:20" x14ac:dyDescent="0.35">
      <c r="A1851" t="s">
        <v>4345</v>
      </c>
      <c r="B1851" t="s">
        <v>4346</v>
      </c>
      <c r="C1851" t="s">
        <v>19</v>
      </c>
      <c r="D1851" t="s">
        <v>7922</v>
      </c>
      <c r="E1851" s="8">
        <v>1017</v>
      </c>
      <c r="F1851" s="9">
        <v>535.4</v>
      </c>
      <c r="G1851" s="8">
        <v>172</v>
      </c>
      <c r="H1851" s="8">
        <v>793</v>
      </c>
      <c r="I1851" s="9">
        <v>535.4</v>
      </c>
      <c r="J1851" s="10">
        <f t="shared" si="56"/>
        <v>1</v>
      </c>
      <c r="K1851" s="8">
        <v>0</v>
      </c>
      <c r="L1851" s="9">
        <v>209.29</v>
      </c>
      <c r="M1851" s="8">
        <v>1</v>
      </c>
      <c r="N1851" s="8">
        <v>115</v>
      </c>
      <c r="O1851" s="8">
        <v>793</v>
      </c>
      <c r="P1851" s="9">
        <v>535.4</v>
      </c>
      <c r="Q1851" s="10">
        <f t="shared" si="57"/>
        <v>1</v>
      </c>
      <c r="R1851" s="8">
        <v>0</v>
      </c>
      <c r="S1851" s="9">
        <v>191.29</v>
      </c>
      <c r="T1851" s="8">
        <v>1</v>
      </c>
    </row>
    <row r="1852" spans="1:20" x14ac:dyDescent="0.35">
      <c r="A1852" t="s">
        <v>4347</v>
      </c>
      <c r="B1852" t="s">
        <v>4348</v>
      </c>
      <c r="C1852" t="s">
        <v>19</v>
      </c>
      <c r="D1852" t="s">
        <v>7922</v>
      </c>
      <c r="E1852" s="8">
        <v>449</v>
      </c>
      <c r="F1852" s="9">
        <v>421.87</v>
      </c>
      <c r="G1852" s="8">
        <v>86</v>
      </c>
      <c r="H1852" s="8">
        <v>444</v>
      </c>
      <c r="I1852" s="9">
        <v>421.87</v>
      </c>
      <c r="J1852" s="10">
        <f t="shared" si="56"/>
        <v>1</v>
      </c>
      <c r="K1852" s="8">
        <v>0</v>
      </c>
      <c r="L1852" s="9">
        <v>173.34</v>
      </c>
      <c r="M1852" s="8">
        <v>1</v>
      </c>
      <c r="N1852" s="8">
        <v>65</v>
      </c>
      <c r="O1852" s="8">
        <v>444</v>
      </c>
      <c r="P1852" s="9">
        <v>421.87</v>
      </c>
      <c r="Q1852" s="10">
        <f t="shared" si="57"/>
        <v>1</v>
      </c>
      <c r="R1852" s="8">
        <v>0</v>
      </c>
      <c r="S1852" s="9">
        <v>160.94</v>
      </c>
      <c r="T1852" s="8">
        <v>1</v>
      </c>
    </row>
    <row r="1853" spans="1:20" x14ac:dyDescent="0.35">
      <c r="A1853" t="s">
        <v>4349</v>
      </c>
      <c r="B1853" t="s">
        <v>4350</v>
      </c>
      <c r="C1853" t="s">
        <v>19</v>
      </c>
      <c r="D1853" t="s">
        <v>7921</v>
      </c>
      <c r="E1853" s="8">
        <v>17</v>
      </c>
      <c r="F1853" s="9">
        <v>170.42</v>
      </c>
      <c r="G1853" s="8">
        <v>5</v>
      </c>
      <c r="H1853" s="8">
        <v>42</v>
      </c>
      <c r="I1853" s="9">
        <v>170.42</v>
      </c>
      <c r="J1853" s="10">
        <f t="shared" si="56"/>
        <v>1</v>
      </c>
      <c r="K1853" s="8">
        <v>0</v>
      </c>
      <c r="L1853" s="9">
        <v>220.42</v>
      </c>
      <c r="M1853" s="8">
        <v>0</v>
      </c>
      <c r="N1853" s="8">
        <v>6</v>
      </c>
      <c r="O1853" s="8">
        <v>42</v>
      </c>
      <c r="P1853" s="9">
        <v>170.42</v>
      </c>
      <c r="Q1853" s="10">
        <f t="shared" si="57"/>
        <v>1</v>
      </c>
      <c r="R1853" s="8">
        <v>0</v>
      </c>
      <c r="S1853" s="9">
        <v>226.44</v>
      </c>
      <c r="T1853" s="8">
        <v>0</v>
      </c>
    </row>
    <row r="1854" spans="1:20" x14ac:dyDescent="0.35">
      <c r="A1854" t="s">
        <v>4351</v>
      </c>
      <c r="B1854" t="s">
        <v>4352</v>
      </c>
      <c r="C1854" t="s">
        <v>19</v>
      </c>
      <c r="D1854" t="s">
        <v>7922</v>
      </c>
      <c r="E1854" s="8">
        <v>1386</v>
      </c>
      <c r="F1854" s="9">
        <v>1125.8499999999999</v>
      </c>
      <c r="G1854" s="8">
        <v>101</v>
      </c>
      <c r="H1854" s="8">
        <v>513</v>
      </c>
      <c r="I1854" s="9">
        <v>1091.73</v>
      </c>
      <c r="J1854" s="10">
        <f t="shared" si="56"/>
        <v>0.96969400897099978</v>
      </c>
      <c r="K1854" s="8">
        <v>1</v>
      </c>
      <c r="L1854" s="9">
        <v>167.34</v>
      </c>
      <c r="M1854" s="8">
        <v>2</v>
      </c>
      <c r="N1854" s="8">
        <v>74</v>
      </c>
      <c r="O1854" s="8">
        <v>513</v>
      </c>
      <c r="P1854" s="9">
        <v>1062.49</v>
      </c>
      <c r="Q1854" s="10">
        <f t="shared" si="57"/>
        <v>0.94372252076209096</v>
      </c>
      <c r="R1854" s="8">
        <v>2</v>
      </c>
      <c r="S1854" s="9">
        <v>152.88999999999999</v>
      </c>
      <c r="T1854" s="8">
        <v>2</v>
      </c>
    </row>
    <row r="1855" spans="1:20" x14ac:dyDescent="0.35">
      <c r="A1855" t="s">
        <v>4353</v>
      </c>
      <c r="B1855" t="s">
        <v>4354</v>
      </c>
      <c r="C1855" t="s">
        <v>19</v>
      </c>
      <c r="D1855" t="s">
        <v>7921</v>
      </c>
      <c r="E1855" s="8">
        <v>496</v>
      </c>
      <c r="F1855" s="9">
        <v>466.89</v>
      </c>
      <c r="G1855" s="8">
        <v>52</v>
      </c>
      <c r="H1855" s="8">
        <v>441</v>
      </c>
      <c r="I1855" s="9">
        <v>444.3</v>
      </c>
      <c r="J1855" s="10">
        <f t="shared" si="56"/>
        <v>0.95161601233695303</v>
      </c>
      <c r="K1855" s="8">
        <v>2</v>
      </c>
      <c r="L1855" s="9">
        <v>212.27</v>
      </c>
      <c r="M1855" s="8">
        <v>1</v>
      </c>
      <c r="N1855" s="8">
        <v>64</v>
      </c>
      <c r="O1855" s="8">
        <v>441</v>
      </c>
      <c r="P1855" s="9">
        <v>455.59</v>
      </c>
      <c r="Q1855" s="10">
        <f t="shared" si="57"/>
        <v>0.97579729700786055</v>
      </c>
      <c r="R1855" s="8">
        <v>2</v>
      </c>
      <c r="S1855" s="9">
        <v>218.76</v>
      </c>
      <c r="T1855" s="8">
        <v>1</v>
      </c>
    </row>
    <row r="1856" spans="1:20" x14ac:dyDescent="0.35">
      <c r="A1856" t="s">
        <v>4355</v>
      </c>
      <c r="B1856" t="s">
        <v>4356</v>
      </c>
      <c r="C1856" t="s">
        <v>19</v>
      </c>
      <c r="D1856" t="s">
        <v>7922</v>
      </c>
      <c r="E1856" s="8">
        <v>172</v>
      </c>
      <c r="F1856" s="9">
        <v>925.63</v>
      </c>
      <c r="G1856" s="8">
        <v>11</v>
      </c>
      <c r="H1856" s="8">
        <v>78</v>
      </c>
      <c r="I1856" s="9">
        <v>748.04</v>
      </c>
      <c r="J1856" s="10">
        <f t="shared" si="56"/>
        <v>0.80814148201765279</v>
      </c>
      <c r="K1856" s="8">
        <v>2</v>
      </c>
      <c r="L1856" s="9">
        <v>216.07</v>
      </c>
      <c r="M1856" s="8">
        <v>1</v>
      </c>
      <c r="N1856" s="8">
        <v>12</v>
      </c>
      <c r="O1856" s="8">
        <v>78</v>
      </c>
      <c r="P1856" s="9">
        <v>753.42</v>
      </c>
      <c r="Q1856" s="10">
        <f t="shared" si="57"/>
        <v>0.81395373961518103</v>
      </c>
      <c r="R1856" s="8">
        <v>2</v>
      </c>
      <c r="S1856" s="9">
        <v>218.49</v>
      </c>
      <c r="T1856" s="8">
        <v>1</v>
      </c>
    </row>
    <row r="1857" spans="1:20" x14ac:dyDescent="0.35">
      <c r="A1857" t="s">
        <v>4357</v>
      </c>
      <c r="B1857" t="s">
        <v>4358</v>
      </c>
      <c r="C1857" t="s">
        <v>19</v>
      </c>
      <c r="D1857" t="s">
        <v>7921</v>
      </c>
      <c r="E1857" s="8">
        <v>122</v>
      </c>
      <c r="F1857" s="9">
        <v>202.89</v>
      </c>
      <c r="G1857" s="8">
        <v>30</v>
      </c>
      <c r="H1857" s="8">
        <v>250</v>
      </c>
      <c r="I1857" s="9">
        <v>202.89</v>
      </c>
      <c r="J1857" s="10">
        <f t="shared" si="56"/>
        <v>1</v>
      </c>
      <c r="K1857" s="8">
        <v>0</v>
      </c>
      <c r="L1857" s="9">
        <v>170.63</v>
      </c>
      <c r="M1857" s="8">
        <v>0</v>
      </c>
      <c r="N1857" s="8">
        <v>36</v>
      </c>
      <c r="O1857" s="8">
        <v>250</v>
      </c>
      <c r="P1857" s="9">
        <v>202.89</v>
      </c>
      <c r="Q1857" s="10">
        <f t="shared" si="57"/>
        <v>1</v>
      </c>
      <c r="R1857" s="8">
        <v>0</v>
      </c>
      <c r="S1857" s="9">
        <v>176.62</v>
      </c>
      <c r="T1857" s="8">
        <v>0</v>
      </c>
    </row>
    <row r="1858" spans="1:20" x14ac:dyDescent="0.35">
      <c r="A1858" t="s">
        <v>4363</v>
      </c>
      <c r="B1858" t="s">
        <v>4364</v>
      </c>
      <c r="C1858" t="s">
        <v>19</v>
      </c>
      <c r="D1858" t="s">
        <v>7922</v>
      </c>
      <c r="E1858" s="8">
        <v>2</v>
      </c>
      <c r="F1858" s="9">
        <v>2.41</v>
      </c>
      <c r="G1858" s="8">
        <v>63</v>
      </c>
      <c r="H1858" s="8">
        <v>343</v>
      </c>
      <c r="I1858" s="9">
        <v>2.41</v>
      </c>
      <c r="J1858" s="10">
        <f t="shared" si="56"/>
        <v>1</v>
      </c>
      <c r="K1858" s="8">
        <v>0</v>
      </c>
      <c r="L1858" s="9">
        <v>282.39</v>
      </c>
      <c r="M1858" s="8">
        <v>0</v>
      </c>
      <c r="N1858" s="8">
        <v>50</v>
      </c>
      <c r="O1858" s="8">
        <v>343</v>
      </c>
      <c r="P1858" s="9">
        <v>2.41</v>
      </c>
      <c r="Q1858" s="10">
        <f t="shared" si="57"/>
        <v>1</v>
      </c>
      <c r="R1858" s="8">
        <v>0</v>
      </c>
      <c r="S1858" s="9">
        <v>272.25</v>
      </c>
      <c r="T1858" s="8">
        <v>0</v>
      </c>
    </row>
    <row r="1859" spans="1:20" x14ac:dyDescent="0.35">
      <c r="A1859" t="s">
        <v>4365</v>
      </c>
      <c r="B1859" t="s">
        <v>4366</v>
      </c>
      <c r="C1859" t="s">
        <v>19</v>
      </c>
      <c r="D1859" t="s">
        <v>7922</v>
      </c>
      <c r="E1859" s="8">
        <v>75</v>
      </c>
      <c r="F1859" s="9">
        <v>165.46</v>
      </c>
      <c r="G1859" s="8">
        <v>41</v>
      </c>
      <c r="H1859" s="8">
        <v>188</v>
      </c>
      <c r="I1859" s="9">
        <v>165.46</v>
      </c>
      <c r="J1859" s="10">
        <f t="shared" si="56"/>
        <v>1</v>
      </c>
      <c r="K1859" s="8">
        <v>0</v>
      </c>
      <c r="L1859" s="9">
        <v>229.44</v>
      </c>
      <c r="M1859" s="8">
        <v>0</v>
      </c>
      <c r="N1859" s="8">
        <v>27</v>
      </c>
      <c r="O1859" s="8">
        <v>188</v>
      </c>
      <c r="P1859" s="9">
        <v>165.46</v>
      </c>
      <c r="Q1859" s="10">
        <f t="shared" si="57"/>
        <v>1</v>
      </c>
      <c r="R1859" s="8">
        <v>0</v>
      </c>
      <c r="S1859" s="9">
        <v>210.91</v>
      </c>
      <c r="T1859" s="8">
        <v>0</v>
      </c>
    </row>
    <row r="1860" spans="1:20" x14ac:dyDescent="0.35">
      <c r="A1860" t="s">
        <v>4371</v>
      </c>
      <c r="B1860" t="s">
        <v>4372</v>
      </c>
      <c r="C1860" t="s">
        <v>19</v>
      </c>
      <c r="D1860" t="s">
        <v>7921</v>
      </c>
      <c r="E1860" s="8">
        <v>197</v>
      </c>
      <c r="F1860" s="9">
        <v>529.4</v>
      </c>
      <c r="G1860" s="8">
        <v>20</v>
      </c>
      <c r="H1860" s="8">
        <v>154</v>
      </c>
      <c r="I1860" s="9">
        <v>446.09</v>
      </c>
      <c r="J1860" s="10">
        <f t="shared" si="56"/>
        <v>0.84263316962599166</v>
      </c>
      <c r="K1860" s="8">
        <v>1</v>
      </c>
      <c r="L1860" s="9">
        <v>225.57</v>
      </c>
      <c r="M1860" s="8">
        <v>1</v>
      </c>
      <c r="N1860" s="8">
        <v>22</v>
      </c>
      <c r="O1860" s="8">
        <v>154</v>
      </c>
      <c r="P1860" s="9">
        <v>454.16</v>
      </c>
      <c r="Q1860" s="10">
        <f t="shared" si="57"/>
        <v>0.8578768417075936</v>
      </c>
      <c r="R1860" s="8">
        <v>1</v>
      </c>
      <c r="S1860" s="9">
        <v>226.88</v>
      </c>
      <c r="T1860" s="8">
        <v>1</v>
      </c>
    </row>
    <row r="1861" spans="1:20" x14ac:dyDescent="0.35">
      <c r="A1861" t="s">
        <v>4375</v>
      </c>
      <c r="B1861" t="s">
        <v>4376</v>
      </c>
      <c r="C1861" t="s">
        <v>19</v>
      </c>
      <c r="D1861" t="s">
        <v>7921</v>
      </c>
      <c r="E1861" s="8">
        <v>738</v>
      </c>
      <c r="F1861" s="9">
        <v>661.62</v>
      </c>
      <c r="G1861" s="8">
        <v>49</v>
      </c>
      <c r="H1861" s="8">
        <v>460</v>
      </c>
      <c r="I1861" s="9">
        <v>661.62</v>
      </c>
      <c r="J1861" s="10">
        <f t="shared" ref="J1861:J1924" si="58">IF(F1861&gt;0,I1861/F1861,1)</f>
        <v>1</v>
      </c>
      <c r="K1861" s="8">
        <v>0</v>
      </c>
      <c r="L1861" s="9">
        <v>152.24</v>
      </c>
      <c r="M1861" s="8">
        <v>1</v>
      </c>
      <c r="N1861" s="8">
        <v>66</v>
      </c>
      <c r="O1861" s="8">
        <v>460</v>
      </c>
      <c r="P1861" s="9">
        <v>661.62</v>
      </c>
      <c r="Q1861" s="10">
        <f t="shared" ref="Q1861:Q1924" si="59">IF(F1861&gt;0,P1861/F1861,1)</f>
        <v>1</v>
      </c>
      <c r="R1861" s="8">
        <v>0</v>
      </c>
      <c r="S1861" s="9">
        <v>161.38</v>
      </c>
      <c r="T1861" s="8">
        <v>1</v>
      </c>
    </row>
    <row r="1862" spans="1:20" x14ac:dyDescent="0.35">
      <c r="A1862" t="s">
        <v>4377</v>
      </c>
      <c r="B1862" t="s">
        <v>4378</v>
      </c>
      <c r="C1862" t="s">
        <v>19</v>
      </c>
      <c r="D1862" t="s">
        <v>7922</v>
      </c>
      <c r="E1862" s="8">
        <v>1669</v>
      </c>
      <c r="F1862" s="9">
        <v>430.66</v>
      </c>
      <c r="G1862" s="8">
        <v>295</v>
      </c>
      <c r="H1862" s="8">
        <v>1597</v>
      </c>
      <c r="I1862" s="9">
        <v>430.66</v>
      </c>
      <c r="J1862" s="10">
        <f t="shared" si="58"/>
        <v>1</v>
      </c>
      <c r="K1862" s="8">
        <v>0</v>
      </c>
      <c r="L1862" s="9">
        <v>140.69</v>
      </c>
      <c r="M1862" s="8">
        <v>1</v>
      </c>
      <c r="N1862" s="8">
        <v>228</v>
      </c>
      <c r="O1862" s="8">
        <v>1597</v>
      </c>
      <c r="P1862" s="9">
        <v>430.66</v>
      </c>
      <c r="Q1862" s="10">
        <f t="shared" si="59"/>
        <v>1</v>
      </c>
      <c r="R1862" s="8">
        <v>0</v>
      </c>
      <c r="S1862" s="9">
        <v>130.32</v>
      </c>
      <c r="T1862" s="8">
        <v>1</v>
      </c>
    </row>
    <row r="1863" spans="1:20" x14ac:dyDescent="0.35">
      <c r="A1863" t="s">
        <v>4379</v>
      </c>
      <c r="B1863" t="s">
        <v>4380</v>
      </c>
      <c r="C1863" t="s">
        <v>19</v>
      </c>
      <c r="D1863" t="s">
        <v>7921</v>
      </c>
      <c r="E1863" s="8">
        <v>64</v>
      </c>
      <c r="F1863" s="9">
        <v>854.97</v>
      </c>
      <c r="G1863" s="8">
        <v>4</v>
      </c>
      <c r="H1863" s="8">
        <v>31</v>
      </c>
      <c r="I1863" s="9">
        <v>708.02</v>
      </c>
      <c r="J1863" s="10">
        <f t="shared" si="58"/>
        <v>0.82812262418564386</v>
      </c>
      <c r="K1863" s="8">
        <v>1</v>
      </c>
      <c r="L1863" s="9">
        <v>165.65</v>
      </c>
      <c r="M1863" s="8">
        <v>1</v>
      </c>
      <c r="N1863" s="8">
        <v>5</v>
      </c>
      <c r="O1863" s="8">
        <v>31</v>
      </c>
      <c r="P1863" s="9">
        <v>708.02</v>
      </c>
      <c r="Q1863" s="10">
        <f t="shared" si="59"/>
        <v>0.82812262418564386</v>
      </c>
      <c r="R1863" s="8">
        <v>1</v>
      </c>
      <c r="S1863" s="9">
        <v>165.65</v>
      </c>
      <c r="T1863" s="8">
        <v>1</v>
      </c>
    </row>
    <row r="1864" spans="1:20" x14ac:dyDescent="0.35">
      <c r="A1864" t="s">
        <v>4381</v>
      </c>
      <c r="B1864" t="s">
        <v>4382</v>
      </c>
      <c r="C1864" t="s">
        <v>19</v>
      </c>
      <c r="D1864" t="s">
        <v>7922</v>
      </c>
      <c r="E1864" s="8">
        <v>188</v>
      </c>
      <c r="F1864" s="9">
        <v>524.11</v>
      </c>
      <c r="G1864" s="8">
        <v>34</v>
      </c>
      <c r="H1864" s="8">
        <v>148</v>
      </c>
      <c r="I1864" s="9">
        <v>524.11</v>
      </c>
      <c r="J1864" s="10">
        <f t="shared" si="58"/>
        <v>1</v>
      </c>
      <c r="K1864" s="8">
        <v>0</v>
      </c>
      <c r="L1864" s="9">
        <v>199.85</v>
      </c>
      <c r="M1864" s="8">
        <v>1</v>
      </c>
      <c r="N1864" s="8">
        <v>21</v>
      </c>
      <c r="O1864" s="8">
        <v>148</v>
      </c>
      <c r="P1864" s="9">
        <v>524.11</v>
      </c>
      <c r="Q1864" s="10">
        <f t="shared" si="59"/>
        <v>1</v>
      </c>
      <c r="R1864" s="8">
        <v>0</v>
      </c>
      <c r="S1864" s="9">
        <v>178.11</v>
      </c>
      <c r="T1864" s="8">
        <v>1</v>
      </c>
    </row>
    <row r="1865" spans="1:20" x14ac:dyDescent="0.35">
      <c r="A1865" t="s">
        <v>4383</v>
      </c>
      <c r="B1865" t="s">
        <v>4384</v>
      </c>
      <c r="C1865" t="s">
        <v>19</v>
      </c>
      <c r="D1865" t="s">
        <v>7922</v>
      </c>
      <c r="E1865" s="8">
        <v>349</v>
      </c>
      <c r="F1865" s="9">
        <v>530.03</v>
      </c>
      <c r="G1865" s="8">
        <v>43</v>
      </c>
      <c r="H1865" s="8">
        <v>271</v>
      </c>
      <c r="I1865" s="9">
        <v>530.03</v>
      </c>
      <c r="J1865" s="10">
        <f t="shared" si="58"/>
        <v>1</v>
      </c>
      <c r="K1865" s="8">
        <v>0</v>
      </c>
      <c r="L1865" s="9">
        <v>206.51</v>
      </c>
      <c r="M1865" s="8">
        <v>1</v>
      </c>
      <c r="N1865" s="8">
        <v>39</v>
      </c>
      <c r="O1865" s="8">
        <v>271</v>
      </c>
      <c r="P1865" s="9">
        <v>530.03</v>
      </c>
      <c r="Q1865" s="10">
        <f t="shared" si="59"/>
        <v>1</v>
      </c>
      <c r="R1865" s="8">
        <v>0</v>
      </c>
      <c r="S1865" s="9">
        <v>202.86</v>
      </c>
      <c r="T1865" s="8">
        <v>1</v>
      </c>
    </row>
    <row r="1866" spans="1:20" x14ac:dyDescent="0.35">
      <c r="A1866" t="s">
        <v>4385</v>
      </c>
      <c r="B1866" t="s">
        <v>4386</v>
      </c>
      <c r="C1866" t="s">
        <v>19</v>
      </c>
      <c r="D1866" t="s">
        <v>7922</v>
      </c>
      <c r="E1866" s="8">
        <v>155</v>
      </c>
      <c r="F1866" s="9">
        <v>409.2</v>
      </c>
      <c r="G1866" s="8">
        <v>37</v>
      </c>
      <c r="H1866" s="8">
        <v>156</v>
      </c>
      <c r="I1866" s="9">
        <v>409.2</v>
      </c>
      <c r="J1866" s="10">
        <f t="shared" si="58"/>
        <v>1</v>
      </c>
      <c r="K1866" s="8">
        <v>0</v>
      </c>
      <c r="L1866" s="9">
        <v>89.13</v>
      </c>
      <c r="M1866" s="8">
        <v>1</v>
      </c>
      <c r="N1866" s="8">
        <v>23</v>
      </c>
      <c r="O1866" s="8">
        <v>156</v>
      </c>
      <c r="P1866" s="9">
        <v>409.2</v>
      </c>
      <c r="Q1866" s="10">
        <f t="shared" si="59"/>
        <v>1</v>
      </c>
      <c r="R1866" s="8">
        <v>0</v>
      </c>
      <c r="S1866" s="9">
        <v>70.52</v>
      </c>
      <c r="T1866" s="8">
        <v>1</v>
      </c>
    </row>
    <row r="1867" spans="1:20" x14ac:dyDescent="0.35">
      <c r="A1867" t="s">
        <v>4387</v>
      </c>
      <c r="B1867" t="s">
        <v>4388</v>
      </c>
      <c r="C1867" t="s">
        <v>19</v>
      </c>
      <c r="D1867" t="s">
        <v>7922</v>
      </c>
      <c r="E1867" s="8">
        <v>4710</v>
      </c>
      <c r="F1867" s="9">
        <v>2807.6</v>
      </c>
      <c r="G1867" s="8">
        <v>106</v>
      </c>
      <c r="H1867" s="8">
        <v>690</v>
      </c>
      <c r="I1867" s="9">
        <v>2471.41</v>
      </c>
      <c r="J1867" s="10">
        <f t="shared" si="58"/>
        <v>0.88025715913947855</v>
      </c>
      <c r="K1867" s="8">
        <v>6</v>
      </c>
      <c r="L1867" s="9">
        <v>114.25</v>
      </c>
      <c r="M1867" s="8">
        <v>6</v>
      </c>
      <c r="N1867" s="8">
        <v>99</v>
      </c>
      <c r="O1867" s="8">
        <v>690</v>
      </c>
      <c r="P1867" s="9">
        <v>2467.23</v>
      </c>
      <c r="Q1867" s="10">
        <f t="shared" si="59"/>
        <v>0.87876834306881324</v>
      </c>
      <c r="R1867" s="8">
        <v>6</v>
      </c>
      <c r="S1867" s="9">
        <v>113.36</v>
      </c>
      <c r="T1867" s="8">
        <v>6</v>
      </c>
    </row>
    <row r="1868" spans="1:20" x14ac:dyDescent="0.35">
      <c r="A1868" t="s">
        <v>4391</v>
      </c>
      <c r="B1868" t="s">
        <v>4392</v>
      </c>
      <c r="C1868" t="s">
        <v>19</v>
      </c>
      <c r="D1868" t="s">
        <v>7922</v>
      </c>
      <c r="E1868" s="8">
        <v>1555</v>
      </c>
      <c r="F1868" s="9">
        <v>2771.73</v>
      </c>
      <c r="G1868" s="8">
        <v>46</v>
      </c>
      <c r="H1868" s="8">
        <v>231</v>
      </c>
      <c r="I1868" s="9">
        <v>2441.98</v>
      </c>
      <c r="J1868" s="10">
        <f t="shared" si="58"/>
        <v>0.88103098065107355</v>
      </c>
      <c r="K1868" s="8">
        <v>4</v>
      </c>
      <c r="L1868" s="9">
        <v>131.72</v>
      </c>
      <c r="M1868" s="8">
        <v>5</v>
      </c>
      <c r="N1868" s="8">
        <v>33</v>
      </c>
      <c r="O1868" s="8">
        <v>231</v>
      </c>
      <c r="P1868" s="9">
        <v>2367.11</v>
      </c>
      <c r="Q1868" s="10">
        <f t="shared" si="59"/>
        <v>0.85401897010170547</v>
      </c>
      <c r="R1868" s="8">
        <v>7</v>
      </c>
      <c r="S1868" s="9">
        <v>116.06</v>
      </c>
      <c r="T1868" s="8">
        <v>5</v>
      </c>
    </row>
    <row r="1869" spans="1:20" x14ac:dyDescent="0.35">
      <c r="A1869" t="s">
        <v>4393</v>
      </c>
      <c r="B1869" t="s">
        <v>4394</v>
      </c>
      <c r="C1869" t="s">
        <v>19</v>
      </c>
      <c r="D1869" t="s">
        <v>7920</v>
      </c>
      <c r="E1869" s="8">
        <v>289</v>
      </c>
      <c r="F1869" s="9">
        <v>123.4</v>
      </c>
      <c r="G1869" s="8">
        <v>84</v>
      </c>
      <c r="H1869" s="8">
        <v>961</v>
      </c>
      <c r="I1869" s="9">
        <v>123.4</v>
      </c>
      <c r="J1869" s="10">
        <f t="shared" si="58"/>
        <v>1</v>
      </c>
      <c r="K1869" s="8">
        <v>0</v>
      </c>
      <c r="L1869" s="9">
        <v>202.7</v>
      </c>
      <c r="M1869" s="8">
        <v>0</v>
      </c>
      <c r="N1869" s="8">
        <v>137</v>
      </c>
      <c r="O1869" s="8">
        <v>961</v>
      </c>
      <c r="P1869" s="9">
        <v>123.4</v>
      </c>
      <c r="Q1869" s="10">
        <f t="shared" si="59"/>
        <v>1</v>
      </c>
      <c r="R1869" s="8">
        <v>0</v>
      </c>
      <c r="S1869" s="9">
        <v>216.28</v>
      </c>
      <c r="T1869" s="8">
        <v>0</v>
      </c>
    </row>
    <row r="1870" spans="1:20" x14ac:dyDescent="0.35">
      <c r="A1870" t="s">
        <v>4395</v>
      </c>
      <c r="B1870" t="s">
        <v>4396</v>
      </c>
      <c r="C1870" t="s">
        <v>19</v>
      </c>
      <c r="D1870" t="s">
        <v>7922</v>
      </c>
      <c r="E1870" s="8">
        <v>534</v>
      </c>
      <c r="F1870" s="9">
        <v>618.79999999999995</v>
      </c>
      <c r="G1870" s="8">
        <v>56</v>
      </c>
      <c r="H1870" s="8">
        <v>354</v>
      </c>
      <c r="I1870" s="9">
        <v>618.79999999999995</v>
      </c>
      <c r="J1870" s="10">
        <f t="shared" si="58"/>
        <v>1</v>
      </c>
      <c r="K1870" s="8">
        <v>0</v>
      </c>
      <c r="L1870" s="9">
        <v>197.26</v>
      </c>
      <c r="M1870" s="8">
        <v>1</v>
      </c>
      <c r="N1870" s="8">
        <v>51</v>
      </c>
      <c r="O1870" s="8">
        <v>354</v>
      </c>
      <c r="P1870" s="9">
        <v>618.79999999999995</v>
      </c>
      <c r="Q1870" s="10">
        <f t="shared" si="59"/>
        <v>1</v>
      </c>
      <c r="R1870" s="8">
        <v>0</v>
      </c>
      <c r="S1870" s="9">
        <v>193.78</v>
      </c>
      <c r="T1870" s="8">
        <v>1</v>
      </c>
    </row>
    <row r="1871" spans="1:20" x14ac:dyDescent="0.35">
      <c r="A1871" t="s">
        <v>4397</v>
      </c>
      <c r="B1871" t="s">
        <v>4398</v>
      </c>
      <c r="C1871" t="s">
        <v>19</v>
      </c>
      <c r="D1871" t="s">
        <v>7921</v>
      </c>
      <c r="E1871" s="8">
        <v>52</v>
      </c>
      <c r="F1871" s="9">
        <v>379.09</v>
      </c>
      <c r="G1871" s="8">
        <v>7</v>
      </c>
      <c r="H1871" s="8">
        <v>57</v>
      </c>
      <c r="I1871" s="9">
        <v>379.09</v>
      </c>
      <c r="J1871" s="10">
        <f t="shared" si="58"/>
        <v>1</v>
      </c>
      <c r="K1871" s="8">
        <v>0</v>
      </c>
      <c r="L1871" s="9">
        <v>174.6</v>
      </c>
      <c r="M1871" s="8">
        <v>0</v>
      </c>
      <c r="N1871" s="8">
        <v>8</v>
      </c>
      <c r="O1871" s="8">
        <v>57</v>
      </c>
      <c r="P1871" s="9">
        <v>379.09</v>
      </c>
      <c r="Q1871" s="10">
        <f t="shared" si="59"/>
        <v>1</v>
      </c>
      <c r="R1871" s="8">
        <v>0</v>
      </c>
      <c r="S1871" s="9">
        <v>178.97</v>
      </c>
      <c r="T1871" s="8">
        <v>0</v>
      </c>
    </row>
    <row r="1872" spans="1:20" x14ac:dyDescent="0.35">
      <c r="A1872" t="s">
        <v>4399</v>
      </c>
      <c r="B1872" t="s">
        <v>4400</v>
      </c>
      <c r="C1872" t="s">
        <v>19</v>
      </c>
      <c r="D1872" t="s">
        <v>7920</v>
      </c>
      <c r="E1872" s="8">
        <v>308</v>
      </c>
      <c r="F1872" s="9">
        <v>135.76</v>
      </c>
      <c r="G1872" s="8">
        <v>79</v>
      </c>
      <c r="H1872" s="8">
        <v>929</v>
      </c>
      <c r="I1872" s="9">
        <v>135.76</v>
      </c>
      <c r="J1872" s="10">
        <f t="shared" si="58"/>
        <v>1</v>
      </c>
      <c r="K1872" s="8">
        <v>0</v>
      </c>
      <c r="L1872" s="9">
        <v>219.78</v>
      </c>
      <c r="M1872" s="8">
        <v>0</v>
      </c>
      <c r="N1872" s="8">
        <v>132</v>
      </c>
      <c r="O1872" s="8">
        <v>929</v>
      </c>
      <c r="P1872" s="9">
        <v>135.76</v>
      </c>
      <c r="Q1872" s="10">
        <f t="shared" si="59"/>
        <v>1</v>
      </c>
      <c r="R1872" s="8">
        <v>0</v>
      </c>
      <c r="S1872" s="9">
        <v>233.8</v>
      </c>
      <c r="T1872" s="8">
        <v>0</v>
      </c>
    </row>
    <row r="1873" spans="1:20" x14ac:dyDescent="0.35">
      <c r="A1873" t="s">
        <v>4401</v>
      </c>
      <c r="B1873" t="s">
        <v>4402</v>
      </c>
      <c r="C1873" t="s">
        <v>19</v>
      </c>
      <c r="D1873" t="s">
        <v>7921</v>
      </c>
      <c r="E1873" s="8">
        <v>1098</v>
      </c>
      <c r="F1873" s="9">
        <v>571.6</v>
      </c>
      <c r="G1873" s="8">
        <v>104</v>
      </c>
      <c r="H1873" s="8">
        <v>787</v>
      </c>
      <c r="I1873" s="9">
        <v>512.25</v>
      </c>
      <c r="J1873" s="10">
        <f t="shared" si="58"/>
        <v>0.89616864940517837</v>
      </c>
      <c r="K1873" s="8">
        <v>1</v>
      </c>
      <c r="L1873" s="9">
        <v>227.86</v>
      </c>
      <c r="M1873" s="8">
        <v>1</v>
      </c>
      <c r="N1873" s="8">
        <v>112</v>
      </c>
      <c r="O1873" s="8">
        <v>787</v>
      </c>
      <c r="P1873" s="9">
        <v>516.41999999999996</v>
      </c>
      <c r="Q1873" s="10">
        <f t="shared" si="59"/>
        <v>0.90346396081175639</v>
      </c>
      <c r="R1873" s="8">
        <v>1</v>
      </c>
      <c r="S1873" s="9">
        <v>230.1</v>
      </c>
      <c r="T1873" s="8">
        <v>1</v>
      </c>
    </row>
    <row r="1874" spans="1:20" x14ac:dyDescent="0.35">
      <c r="A1874" t="s">
        <v>4403</v>
      </c>
      <c r="B1874" t="s">
        <v>4404</v>
      </c>
      <c r="C1874" t="s">
        <v>19</v>
      </c>
      <c r="D1874" t="s">
        <v>7921</v>
      </c>
      <c r="E1874" s="8">
        <v>1184</v>
      </c>
      <c r="F1874" s="9">
        <v>488.82</v>
      </c>
      <c r="G1874" s="8">
        <v>131</v>
      </c>
      <c r="H1874" s="8">
        <v>992</v>
      </c>
      <c r="I1874" s="9">
        <v>488.82</v>
      </c>
      <c r="J1874" s="10">
        <f t="shared" si="58"/>
        <v>1</v>
      </c>
      <c r="K1874" s="8">
        <v>0</v>
      </c>
      <c r="L1874" s="9">
        <v>168.23</v>
      </c>
      <c r="M1874" s="8">
        <v>1</v>
      </c>
      <c r="N1874" s="8">
        <v>141</v>
      </c>
      <c r="O1874" s="8">
        <v>992</v>
      </c>
      <c r="P1874" s="9">
        <v>488.82</v>
      </c>
      <c r="Q1874" s="10">
        <f t="shared" si="59"/>
        <v>1</v>
      </c>
      <c r="R1874" s="8">
        <v>0</v>
      </c>
      <c r="S1874" s="9">
        <v>170.71</v>
      </c>
      <c r="T1874" s="8">
        <v>1</v>
      </c>
    </row>
    <row r="1875" spans="1:20" x14ac:dyDescent="0.35">
      <c r="A1875" t="s">
        <v>4407</v>
      </c>
      <c r="B1875" t="s">
        <v>4408</v>
      </c>
      <c r="C1875" t="s">
        <v>19</v>
      </c>
      <c r="D1875" t="s">
        <v>7921</v>
      </c>
      <c r="E1875" s="8">
        <v>1763</v>
      </c>
      <c r="F1875" s="9">
        <v>2056.89</v>
      </c>
      <c r="G1875" s="8">
        <v>39</v>
      </c>
      <c r="H1875" s="8">
        <v>351</v>
      </c>
      <c r="I1875" s="9">
        <v>1663.71</v>
      </c>
      <c r="J1875" s="10">
        <f t="shared" si="58"/>
        <v>0.80884733748523263</v>
      </c>
      <c r="K1875" s="8">
        <v>6</v>
      </c>
      <c r="L1875" s="9">
        <v>159.05000000000001</v>
      </c>
      <c r="M1875" s="8">
        <v>4</v>
      </c>
      <c r="N1875" s="8">
        <v>50</v>
      </c>
      <c r="O1875" s="8">
        <v>351</v>
      </c>
      <c r="P1875" s="9">
        <v>1677.71</v>
      </c>
      <c r="Q1875" s="10">
        <f t="shared" si="59"/>
        <v>0.8156537296598263</v>
      </c>
      <c r="R1875" s="8">
        <v>5</v>
      </c>
      <c r="S1875" s="9">
        <v>167.29</v>
      </c>
      <c r="T1875" s="8">
        <v>4</v>
      </c>
    </row>
    <row r="1876" spans="1:20" x14ac:dyDescent="0.35">
      <c r="A1876" t="s">
        <v>4409</v>
      </c>
      <c r="B1876" t="s">
        <v>4410</v>
      </c>
      <c r="C1876" t="s">
        <v>19</v>
      </c>
      <c r="D1876" t="s">
        <v>7922</v>
      </c>
      <c r="E1876" s="8">
        <v>5</v>
      </c>
      <c r="F1876" s="9">
        <v>277.52999999999997</v>
      </c>
      <c r="G1876" s="8">
        <v>2</v>
      </c>
      <c r="H1876" s="8">
        <v>8</v>
      </c>
      <c r="I1876" s="9">
        <v>277.52999999999997</v>
      </c>
      <c r="J1876" s="10">
        <f t="shared" si="58"/>
        <v>1</v>
      </c>
      <c r="K1876" s="8">
        <v>0</v>
      </c>
      <c r="L1876" s="9">
        <v>218.55</v>
      </c>
      <c r="M1876" s="8">
        <v>0</v>
      </c>
      <c r="N1876" s="8">
        <v>2</v>
      </c>
      <c r="O1876" s="8">
        <v>8</v>
      </c>
      <c r="P1876" s="9">
        <v>277.52999999999997</v>
      </c>
      <c r="Q1876" s="10">
        <f t="shared" si="59"/>
        <v>1</v>
      </c>
      <c r="R1876" s="8">
        <v>0</v>
      </c>
      <c r="S1876" s="9">
        <v>185.25</v>
      </c>
      <c r="T1876" s="8">
        <v>0</v>
      </c>
    </row>
    <row r="1877" spans="1:20" x14ac:dyDescent="0.35">
      <c r="A1877" t="s">
        <v>4413</v>
      </c>
      <c r="B1877" t="s">
        <v>4414</v>
      </c>
      <c r="C1877" t="s">
        <v>19</v>
      </c>
      <c r="D1877" t="s">
        <v>7922</v>
      </c>
      <c r="E1877" s="8">
        <v>2</v>
      </c>
      <c r="F1877" s="9">
        <v>3.3</v>
      </c>
      <c r="G1877" s="8">
        <v>53</v>
      </c>
      <c r="H1877" s="8">
        <v>247</v>
      </c>
      <c r="I1877" s="9">
        <v>3.3</v>
      </c>
      <c r="J1877" s="10">
        <f t="shared" si="58"/>
        <v>1</v>
      </c>
      <c r="K1877" s="8">
        <v>0</v>
      </c>
      <c r="L1877" s="9">
        <v>284.97000000000003</v>
      </c>
      <c r="M1877" s="8">
        <v>0</v>
      </c>
      <c r="N1877" s="8">
        <v>35</v>
      </c>
      <c r="O1877" s="8">
        <v>247</v>
      </c>
      <c r="P1877" s="9">
        <v>3.3</v>
      </c>
      <c r="Q1877" s="10">
        <f t="shared" si="59"/>
        <v>1</v>
      </c>
      <c r="R1877" s="8">
        <v>0</v>
      </c>
      <c r="S1877" s="9">
        <v>268.12</v>
      </c>
      <c r="T1877" s="8">
        <v>0</v>
      </c>
    </row>
    <row r="1878" spans="1:20" x14ac:dyDescent="0.35">
      <c r="A1878" t="s">
        <v>4419</v>
      </c>
      <c r="B1878" t="s">
        <v>4420</v>
      </c>
      <c r="C1878" t="s">
        <v>19</v>
      </c>
      <c r="D1878" t="s">
        <v>7922</v>
      </c>
      <c r="E1878" s="8">
        <v>3744</v>
      </c>
      <c r="F1878" s="9">
        <v>2752.2</v>
      </c>
      <c r="G1878" s="8">
        <v>83</v>
      </c>
      <c r="H1878" s="8">
        <v>555</v>
      </c>
      <c r="I1878" s="9">
        <v>1837</v>
      </c>
      <c r="J1878" s="10">
        <f t="shared" si="58"/>
        <v>0.66746602717825743</v>
      </c>
      <c r="K1878" s="8">
        <v>7</v>
      </c>
      <c r="L1878" s="9">
        <v>172.82</v>
      </c>
      <c r="M1878" s="8">
        <v>4</v>
      </c>
      <c r="N1878" s="8">
        <v>79</v>
      </c>
      <c r="O1878" s="8">
        <v>555</v>
      </c>
      <c r="P1878" s="9">
        <v>1834.8</v>
      </c>
      <c r="Q1878" s="10">
        <f t="shared" si="59"/>
        <v>0.66666666666666674</v>
      </c>
      <c r="R1878" s="8">
        <v>7</v>
      </c>
      <c r="S1878" s="9">
        <v>172.19</v>
      </c>
      <c r="T1878" s="8">
        <v>4</v>
      </c>
    </row>
    <row r="1879" spans="1:20" x14ac:dyDescent="0.35">
      <c r="A1879" t="s">
        <v>4423</v>
      </c>
      <c r="B1879" t="s">
        <v>4424</v>
      </c>
      <c r="C1879" t="s">
        <v>19</v>
      </c>
      <c r="D1879" t="s">
        <v>7922</v>
      </c>
      <c r="E1879" s="8">
        <v>390</v>
      </c>
      <c r="F1879" s="9">
        <v>946.06</v>
      </c>
      <c r="G1879" s="8">
        <v>28</v>
      </c>
      <c r="H1879" s="8">
        <v>168</v>
      </c>
      <c r="I1879" s="9">
        <v>938.79</v>
      </c>
      <c r="J1879" s="10">
        <f t="shared" si="58"/>
        <v>0.99231549795996032</v>
      </c>
      <c r="K1879" s="8">
        <v>2</v>
      </c>
      <c r="L1879" s="9">
        <v>128.26</v>
      </c>
      <c r="M1879" s="8">
        <v>2</v>
      </c>
      <c r="N1879" s="8">
        <v>24</v>
      </c>
      <c r="O1879" s="8">
        <v>168</v>
      </c>
      <c r="P1879" s="9">
        <v>929.08</v>
      </c>
      <c r="Q1879" s="10">
        <f t="shared" si="59"/>
        <v>0.98205187831638596</v>
      </c>
      <c r="R1879" s="8">
        <v>2</v>
      </c>
      <c r="S1879" s="9">
        <v>116.01</v>
      </c>
      <c r="T1879" s="8">
        <v>2</v>
      </c>
    </row>
    <row r="1880" spans="1:20" x14ac:dyDescent="0.35">
      <c r="A1880" t="s">
        <v>4425</v>
      </c>
      <c r="B1880" t="s">
        <v>4426</v>
      </c>
      <c r="C1880" t="s">
        <v>19</v>
      </c>
      <c r="D1880" t="s">
        <v>7921</v>
      </c>
      <c r="E1880" s="8">
        <v>81</v>
      </c>
      <c r="F1880" s="9">
        <v>1258.49</v>
      </c>
      <c r="G1880" s="8">
        <v>3</v>
      </c>
      <c r="H1880" s="8">
        <v>27</v>
      </c>
      <c r="I1880" s="9">
        <v>1087.58</v>
      </c>
      <c r="J1880" s="10">
        <f t="shared" si="58"/>
        <v>0.86419439169163037</v>
      </c>
      <c r="K1880" s="8">
        <v>2</v>
      </c>
      <c r="L1880" s="9">
        <v>157.69999999999999</v>
      </c>
      <c r="M1880" s="8">
        <v>2</v>
      </c>
      <c r="N1880" s="8">
        <v>4</v>
      </c>
      <c r="O1880" s="8">
        <v>27</v>
      </c>
      <c r="P1880" s="9">
        <v>1103.1199999999999</v>
      </c>
      <c r="Q1880" s="10">
        <f t="shared" si="59"/>
        <v>0.87654252318254411</v>
      </c>
      <c r="R1880" s="8">
        <v>2</v>
      </c>
      <c r="S1880" s="9">
        <v>158.09</v>
      </c>
      <c r="T1880" s="8">
        <v>2</v>
      </c>
    </row>
    <row r="1881" spans="1:20" x14ac:dyDescent="0.35">
      <c r="A1881" t="s">
        <v>4427</v>
      </c>
      <c r="B1881" t="s">
        <v>4428</v>
      </c>
      <c r="C1881" t="s">
        <v>19</v>
      </c>
      <c r="D1881" t="s">
        <v>7922</v>
      </c>
      <c r="E1881" s="8">
        <v>139</v>
      </c>
      <c r="F1881" s="9">
        <v>538.97</v>
      </c>
      <c r="G1881" s="8">
        <v>22</v>
      </c>
      <c r="H1881" s="8">
        <v>105</v>
      </c>
      <c r="I1881" s="9">
        <v>538.97</v>
      </c>
      <c r="J1881" s="10">
        <f t="shared" si="58"/>
        <v>1</v>
      </c>
      <c r="K1881" s="8">
        <v>0</v>
      </c>
      <c r="L1881" s="9">
        <v>233.33</v>
      </c>
      <c r="M1881" s="8">
        <v>1</v>
      </c>
      <c r="N1881" s="8">
        <v>15</v>
      </c>
      <c r="O1881" s="8">
        <v>105</v>
      </c>
      <c r="P1881" s="9">
        <v>538.97</v>
      </c>
      <c r="Q1881" s="10">
        <f t="shared" si="59"/>
        <v>1</v>
      </c>
      <c r="R1881" s="8">
        <v>0</v>
      </c>
      <c r="S1881" s="9">
        <v>217.04</v>
      </c>
      <c r="T1881" s="8">
        <v>1</v>
      </c>
    </row>
    <row r="1882" spans="1:20" x14ac:dyDescent="0.35">
      <c r="A1882" t="s">
        <v>4429</v>
      </c>
      <c r="B1882" t="s">
        <v>4430</v>
      </c>
      <c r="C1882" t="s">
        <v>19</v>
      </c>
      <c r="D1882" t="s">
        <v>7921</v>
      </c>
      <c r="E1882" s="8">
        <v>1337</v>
      </c>
      <c r="F1882" s="9">
        <v>751.83</v>
      </c>
      <c r="G1882" s="8">
        <v>87</v>
      </c>
      <c r="H1882" s="8">
        <v>724</v>
      </c>
      <c r="I1882" s="9">
        <v>749.58</v>
      </c>
      <c r="J1882" s="10">
        <f t="shared" si="58"/>
        <v>0.9970073021826743</v>
      </c>
      <c r="K1882" s="8">
        <v>2</v>
      </c>
      <c r="L1882" s="9">
        <v>157.84</v>
      </c>
      <c r="M1882" s="8">
        <v>1</v>
      </c>
      <c r="N1882" s="8">
        <v>102</v>
      </c>
      <c r="O1882" s="8">
        <v>724</v>
      </c>
      <c r="P1882" s="9">
        <v>751.83</v>
      </c>
      <c r="Q1882" s="10">
        <f t="shared" si="59"/>
        <v>1</v>
      </c>
      <c r="R1882" s="8">
        <v>0</v>
      </c>
      <c r="S1882" s="9">
        <v>161.65</v>
      </c>
      <c r="T1882" s="8">
        <v>1</v>
      </c>
    </row>
    <row r="1883" spans="1:20" x14ac:dyDescent="0.35">
      <c r="A1883" t="s">
        <v>4431</v>
      </c>
      <c r="B1883" t="s">
        <v>4432</v>
      </c>
      <c r="C1883" t="s">
        <v>19</v>
      </c>
      <c r="D1883" t="s">
        <v>7921</v>
      </c>
      <c r="E1883" s="8">
        <v>1952</v>
      </c>
      <c r="F1883" s="9">
        <v>4339.3</v>
      </c>
      <c r="G1883" s="8">
        <v>19</v>
      </c>
      <c r="H1883" s="8">
        <v>183</v>
      </c>
      <c r="I1883" s="9">
        <v>1916.23</v>
      </c>
      <c r="J1883" s="10">
        <f t="shared" si="58"/>
        <v>0.44159887539464887</v>
      </c>
      <c r="K1883" s="8">
        <v>8</v>
      </c>
      <c r="L1883" s="9">
        <v>105.62</v>
      </c>
      <c r="M1883" s="8">
        <v>4</v>
      </c>
      <c r="N1883" s="8">
        <v>26</v>
      </c>
      <c r="O1883" s="8">
        <v>183</v>
      </c>
      <c r="P1883" s="9">
        <v>1931.79</v>
      </c>
      <c r="Q1883" s="10">
        <f t="shared" si="59"/>
        <v>0.44518470721084041</v>
      </c>
      <c r="R1883" s="8">
        <v>8</v>
      </c>
      <c r="S1883" s="9">
        <v>107.76</v>
      </c>
      <c r="T1883" s="8">
        <v>4</v>
      </c>
    </row>
    <row r="1884" spans="1:20" x14ac:dyDescent="0.35">
      <c r="A1884" t="s">
        <v>4433</v>
      </c>
      <c r="B1884" t="s">
        <v>4434</v>
      </c>
      <c r="C1884" t="s">
        <v>19</v>
      </c>
      <c r="D1884" t="s">
        <v>7921</v>
      </c>
      <c r="E1884" s="8">
        <v>1744</v>
      </c>
      <c r="F1884" s="9">
        <v>1470.87</v>
      </c>
      <c r="G1884" s="8">
        <v>61</v>
      </c>
      <c r="H1884" s="8">
        <v>482</v>
      </c>
      <c r="I1884" s="9">
        <v>845.08</v>
      </c>
      <c r="J1884" s="10">
        <f t="shared" si="58"/>
        <v>0.57454431730880373</v>
      </c>
      <c r="K1884" s="8">
        <v>3</v>
      </c>
      <c r="L1884" s="9">
        <v>227.31</v>
      </c>
      <c r="M1884" s="8">
        <v>2</v>
      </c>
      <c r="N1884" s="8">
        <v>68</v>
      </c>
      <c r="O1884" s="8">
        <v>482</v>
      </c>
      <c r="P1884" s="9">
        <v>790.26</v>
      </c>
      <c r="Q1884" s="10">
        <f t="shared" si="59"/>
        <v>0.53727385832874419</v>
      </c>
      <c r="R1884" s="8">
        <v>2</v>
      </c>
      <c r="S1884" s="9">
        <v>212.59</v>
      </c>
      <c r="T1884" s="8">
        <v>1</v>
      </c>
    </row>
    <row r="1885" spans="1:20" x14ac:dyDescent="0.35">
      <c r="A1885" t="s">
        <v>4435</v>
      </c>
      <c r="B1885" t="s">
        <v>4436</v>
      </c>
      <c r="C1885" t="s">
        <v>19</v>
      </c>
      <c r="D1885" t="s">
        <v>7921</v>
      </c>
      <c r="E1885" s="8">
        <v>287</v>
      </c>
      <c r="F1885" s="9">
        <v>666.73</v>
      </c>
      <c r="G1885" s="8">
        <v>23</v>
      </c>
      <c r="H1885" s="8">
        <v>175</v>
      </c>
      <c r="I1885" s="9">
        <v>666.73</v>
      </c>
      <c r="J1885" s="10">
        <f t="shared" si="58"/>
        <v>1</v>
      </c>
      <c r="K1885" s="8">
        <v>0</v>
      </c>
      <c r="L1885" s="9">
        <v>170.08</v>
      </c>
      <c r="M1885" s="8">
        <v>1</v>
      </c>
      <c r="N1885" s="8">
        <v>25</v>
      </c>
      <c r="O1885" s="8">
        <v>175</v>
      </c>
      <c r="P1885" s="9">
        <v>666.73</v>
      </c>
      <c r="Q1885" s="10">
        <f t="shared" si="59"/>
        <v>1</v>
      </c>
      <c r="R1885" s="8">
        <v>0</v>
      </c>
      <c r="S1885" s="9">
        <v>172.87</v>
      </c>
      <c r="T1885" s="8">
        <v>1</v>
      </c>
    </row>
    <row r="1886" spans="1:20" x14ac:dyDescent="0.35">
      <c r="A1886" t="s">
        <v>4443</v>
      </c>
      <c r="B1886" t="s">
        <v>4444</v>
      </c>
      <c r="C1886" t="s">
        <v>19</v>
      </c>
      <c r="D1886" t="s">
        <v>7921</v>
      </c>
      <c r="E1886" s="8">
        <v>1359</v>
      </c>
      <c r="F1886" s="9">
        <v>1579.9</v>
      </c>
      <c r="G1886" s="8">
        <v>34</v>
      </c>
      <c r="H1886" s="8">
        <v>349</v>
      </c>
      <c r="I1886" s="9">
        <v>1421.8</v>
      </c>
      <c r="J1886" s="10">
        <f t="shared" si="58"/>
        <v>0.89993037534021136</v>
      </c>
      <c r="K1886" s="8">
        <v>2</v>
      </c>
      <c r="L1886" s="9">
        <v>179.21</v>
      </c>
      <c r="M1886" s="8">
        <v>3</v>
      </c>
      <c r="N1886" s="8">
        <v>49</v>
      </c>
      <c r="O1886" s="8">
        <v>349</v>
      </c>
      <c r="P1886" s="9">
        <v>1440.4</v>
      </c>
      <c r="Q1886" s="10">
        <f t="shared" si="59"/>
        <v>0.91170327235901005</v>
      </c>
      <c r="R1886" s="8">
        <v>2</v>
      </c>
      <c r="S1886" s="9">
        <v>183.44</v>
      </c>
      <c r="T1886" s="8">
        <v>3</v>
      </c>
    </row>
    <row r="1887" spans="1:20" x14ac:dyDescent="0.35">
      <c r="A1887" t="s">
        <v>4445</v>
      </c>
      <c r="B1887" t="s">
        <v>4446</v>
      </c>
      <c r="C1887" t="s">
        <v>19</v>
      </c>
      <c r="D1887" t="s">
        <v>7922</v>
      </c>
      <c r="E1887" s="8">
        <v>9</v>
      </c>
      <c r="F1887" s="9">
        <v>24.03</v>
      </c>
      <c r="G1887" s="8">
        <v>24</v>
      </c>
      <c r="H1887" s="8">
        <v>152</v>
      </c>
      <c r="I1887" s="9">
        <v>24.03</v>
      </c>
      <c r="J1887" s="10">
        <f t="shared" si="58"/>
        <v>1</v>
      </c>
      <c r="K1887" s="8">
        <v>0</v>
      </c>
      <c r="L1887" s="9">
        <v>256.8</v>
      </c>
      <c r="M1887" s="8">
        <v>0</v>
      </c>
      <c r="N1887" s="8">
        <v>22</v>
      </c>
      <c r="O1887" s="8">
        <v>152</v>
      </c>
      <c r="P1887" s="9">
        <v>24.03</v>
      </c>
      <c r="Q1887" s="10">
        <f t="shared" si="59"/>
        <v>1</v>
      </c>
      <c r="R1887" s="8">
        <v>0</v>
      </c>
      <c r="S1887" s="9">
        <v>253.59</v>
      </c>
      <c r="T1887" s="8">
        <v>0</v>
      </c>
    </row>
    <row r="1888" spans="1:20" x14ac:dyDescent="0.35">
      <c r="A1888" t="s">
        <v>4447</v>
      </c>
      <c r="B1888" t="s">
        <v>4448</v>
      </c>
      <c r="C1888" t="s">
        <v>19</v>
      </c>
      <c r="D1888" t="s">
        <v>7922</v>
      </c>
      <c r="E1888" s="8">
        <v>47</v>
      </c>
      <c r="F1888" s="9">
        <v>8.69</v>
      </c>
      <c r="G1888" s="8">
        <v>563</v>
      </c>
      <c r="H1888" s="8">
        <v>2188</v>
      </c>
      <c r="I1888" s="9">
        <v>8.69</v>
      </c>
      <c r="J1888" s="10">
        <f t="shared" si="58"/>
        <v>1</v>
      </c>
      <c r="K1888" s="8">
        <v>0</v>
      </c>
      <c r="L1888" s="9">
        <v>290.02</v>
      </c>
      <c r="M1888" s="8">
        <v>0</v>
      </c>
      <c r="N1888" s="8">
        <v>307</v>
      </c>
      <c r="O1888" s="8">
        <v>2188</v>
      </c>
      <c r="P1888" s="9">
        <v>8.69</v>
      </c>
      <c r="Q1888" s="10">
        <f t="shared" si="59"/>
        <v>1</v>
      </c>
      <c r="R1888" s="8">
        <v>0</v>
      </c>
      <c r="S1888" s="9">
        <v>261.62</v>
      </c>
      <c r="T1888" s="8">
        <v>0</v>
      </c>
    </row>
    <row r="1889" spans="1:20" x14ac:dyDescent="0.35">
      <c r="A1889" t="s">
        <v>4449</v>
      </c>
      <c r="B1889" t="s">
        <v>4450</v>
      </c>
      <c r="C1889" t="s">
        <v>19</v>
      </c>
      <c r="D1889" t="s">
        <v>7921</v>
      </c>
      <c r="E1889" s="8">
        <v>1</v>
      </c>
      <c r="F1889" s="9">
        <v>1.4</v>
      </c>
      <c r="G1889" s="8">
        <v>30</v>
      </c>
      <c r="H1889" s="8">
        <v>290</v>
      </c>
      <c r="I1889" s="9">
        <v>1.4</v>
      </c>
      <c r="J1889" s="10">
        <f t="shared" si="58"/>
        <v>1</v>
      </c>
      <c r="K1889" s="8">
        <v>0</v>
      </c>
      <c r="L1889" s="9">
        <v>255.88</v>
      </c>
      <c r="M1889" s="8">
        <v>0</v>
      </c>
      <c r="N1889" s="8">
        <v>41</v>
      </c>
      <c r="O1889" s="8">
        <v>290</v>
      </c>
      <c r="P1889" s="9">
        <v>1.4</v>
      </c>
      <c r="Q1889" s="10">
        <f t="shared" si="59"/>
        <v>1</v>
      </c>
      <c r="R1889" s="8">
        <v>0</v>
      </c>
      <c r="S1889" s="9">
        <v>265.10000000000002</v>
      </c>
      <c r="T1889" s="8">
        <v>0</v>
      </c>
    </row>
    <row r="1890" spans="1:20" x14ac:dyDescent="0.35">
      <c r="A1890" t="s">
        <v>4451</v>
      </c>
      <c r="B1890" t="s">
        <v>4452</v>
      </c>
      <c r="C1890" t="s">
        <v>19</v>
      </c>
      <c r="D1890" t="s">
        <v>7922</v>
      </c>
      <c r="E1890" s="8">
        <v>91</v>
      </c>
      <c r="F1890" s="9">
        <v>119.9</v>
      </c>
      <c r="G1890" s="8">
        <v>54</v>
      </c>
      <c r="H1890" s="8">
        <v>307</v>
      </c>
      <c r="I1890" s="9">
        <v>119.9</v>
      </c>
      <c r="J1890" s="10">
        <f t="shared" si="58"/>
        <v>1</v>
      </c>
      <c r="K1890" s="8">
        <v>0</v>
      </c>
      <c r="L1890" s="9">
        <v>242.32</v>
      </c>
      <c r="M1890" s="8">
        <v>0</v>
      </c>
      <c r="N1890" s="8">
        <v>43</v>
      </c>
      <c r="O1890" s="8">
        <v>307</v>
      </c>
      <c r="P1890" s="9">
        <v>119.9</v>
      </c>
      <c r="Q1890" s="10">
        <f t="shared" si="59"/>
        <v>1</v>
      </c>
      <c r="R1890" s="8">
        <v>0</v>
      </c>
      <c r="S1890" s="9">
        <v>234.42</v>
      </c>
      <c r="T1890" s="8">
        <v>0</v>
      </c>
    </row>
    <row r="1891" spans="1:20" x14ac:dyDescent="0.35">
      <c r="A1891" t="s">
        <v>4453</v>
      </c>
      <c r="B1891" t="s">
        <v>4454</v>
      </c>
      <c r="C1891" t="s">
        <v>19</v>
      </c>
      <c r="D1891" t="s">
        <v>7921</v>
      </c>
      <c r="E1891" s="8">
        <v>1541</v>
      </c>
      <c r="F1891" s="9">
        <v>642.07000000000005</v>
      </c>
      <c r="G1891" s="8">
        <v>106</v>
      </c>
      <c r="H1891" s="8">
        <v>970</v>
      </c>
      <c r="I1891" s="9">
        <v>642.07000000000005</v>
      </c>
      <c r="J1891" s="10">
        <f t="shared" si="58"/>
        <v>1</v>
      </c>
      <c r="K1891" s="8">
        <v>0</v>
      </c>
      <c r="L1891" s="9">
        <v>136.6</v>
      </c>
      <c r="M1891" s="8">
        <v>1</v>
      </c>
      <c r="N1891" s="8">
        <v>136</v>
      </c>
      <c r="O1891" s="8">
        <v>970</v>
      </c>
      <c r="P1891" s="9">
        <v>642.07000000000005</v>
      </c>
      <c r="Q1891" s="10">
        <f t="shared" si="59"/>
        <v>1</v>
      </c>
      <c r="R1891" s="8">
        <v>0</v>
      </c>
      <c r="S1891" s="9">
        <v>144.1</v>
      </c>
      <c r="T1891" s="8">
        <v>1</v>
      </c>
    </row>
    <row r="1892" spans="1:20" x14ac:dyDescent="0.35">
      <c r="A1892" t="s">
        <v>4457</v>
      </c>
      <c r="B1892" t="s">
        <v>4458</v>
      </c>
      <c r="C1892" t="s">
        <v>19</v>
      </c>
      <c r="D1892" t="s">
        <v>7921</v>
      </c>
      <c r="E1892" s="8">
        <v>1460</v>
      </c>
      <c r="F1892" s="9">
        <v>630.88</v>
      </c>
      <c r="G1892" s="8">
        <v>97</v>
      </c>
      <c r="H1892" s="8">
        <v>935</v>
      </c>
      <c r="I1892" s="9">
        <v>630.88</v>
      </c>
      <c r="J1892" s="10">
        <f t="shared" si="58"/>
        <v>1</v>
      </c>
      <c r="K1892" s="8">
        <v>0</v>
      </c>
      <c r="L1892" s="9">
        <v>134.63</v>
      </c>
      <c r="M1892" s="8">
        <v>1</v>
      </c>
      <c r="N1892" s="8">
        <v>131</v>
      </c>
      <c r="O1892" s="8">
        <v>935</v>
      </c>
      <c r="P1892" s="9">
        <v>630.88</v>
      </c>
      <c r="Q1892" s="10">
        <f t="shared" si="59"/>
        <v>1</v>
      </c>
      <c r="R1892" s="8">
        <v>0</v>
      </c>
      <c r="S1892" s="9">
        <v>143.71</v>
      </c>
      <c r="T1892" s="8">
        <v>1</v>
      </c>
    </row>
    <row r="1893" spans="1:20" x14ac:dyDescent="0.35">
      <c r="A1893" t="s">
        <v>4459</v>
      </c>
      <c r="B1893" t="s">
        <v>4460</v>
      </c>
      <c r="C1893" t="s">
        <v>19</v>
      </c>
      <c r="D1893" t="s">
        <v>7922</v>
      </c>
      <c r="E1893" s="8">
        <v>4</v>
      </c>
      <c r="F1893" s="9">
        <v>15.89</v>
      </c>
      <c r="G1893" s="8">
        <v>16</v>
      </c>
      <c r="H1893" s="8">
        <v>102</v>
      </c>
      <c r="I1893" s="9">
        <v>15.89</v>
      </c>
      <c r="J1893" s="10">
        <f t="shared" si="58"/>
        <v>1</v>
      </c>
      <c r="K1893" s="8">
        <v>0</v>
      </c>
      <c r="L1893" s="9">
        <v>266.26</v>
      </c>
      <c r="M1893" s="8">
        <v>0</v>
      </c>
      <c r="N1893" s="8">
        <v>15</v>
      </c>
      <c r="O1893" s="8">
        <v>102</v>
      </c>
      <c r="P1893" s="9">
        <v>15.89</v>
      </c>
      <c r="Q1893" s="10">
        <f t="shared" si="59"/>
        <v>1</v>
      </c>
      <c r="R1893" s="8">
        <v>0</v>
      </c>
      <c r="S1893" s="9">
        <v>263.88</v>
      </c>
      <c r="T1893" s="8">
        <v>0</v>
      </c>
    </row>
    <row r="1894" spans="1:20" x14ac:dyDescent="0.35">
      <c r="A1894" t="s">
        <v>4463</v>
      </c>
      <c r="B1894" t="s">
        <v>4464</v>
      </c>
      <c r="C1894" t="s">
        <v>19</v>
      </c>
      <c r="D1894" t="s">
        <v>7922</v>
      </c>
      <c r="E1894" s="8">
        <v>33</v>
      </c>
      <c r="F1894" s="9">
        <v>189.33</v>
      </c>
      <c r="G1894" s="8">
        <v>10</v>
      </c>
      <c r="H1894" s="8">
        <v>71</v>
      </c>
      <c r="I1894" s="9">
        <v>189.33</v>
      </c>
      <c r="J1894" s="10">
        <f t="shared" si="58"/>
        <v>1</v>
      </c>
      <c r="K1894" s="8">
        <v>0</v>
      </c>
      <c r="L1894" s="9">
        <v>181.87</v>
      </c>
      <c r="M1894" s="8">
        <v>0</v>
      </c>
      <c r="N1894" s="8">
        <v>10</v>
      </c>
      <c r="O1894" s="8">
        <v>71</v>
      </c>
      <c r="P1894" s="9">
        <v>189.33</v>
      </c>
      <c r="Q1894" s="10">
        <f t="shared" si="59"/>
        <v>1</v>
      </c>
      <c r="R1894" s="8">
        <v>0</v>
      </c>
      <c r="S1894" s="9">
        <v>181.87</v>
      </c>
      <c r="T1894" s="8">
        <v>0</v>
      </c>
    </row>
    <row r="1895" spans="1:20" x14ac:dyDescent="0.35">
      <c r="A1895" t="s">
        <v>4465</v>
      </c>
      <c r="B1895" t="s">
        <v>4466</v>
      </c>
      <c r="C1895" t="s">
        <v>19</v>
      </c>
      <c r="D1895" t="s">
        <v>7921</v>
      </c>
      <c r="E1895" s="8">
        <v>161</v>
      </c>
      <c r="F1895" s="9">
        <v>579.24</v>
      </c>
      <c r="G1895" s="8">
        <v>12</v>
      </c>
      <c r="H1895" s="8">
        <v>112</v>
      </c>
      <c r="I1895" s="9">
        <v>579.24</v>
      </c>
      <c r="J1895" s="10">
        <f t="shared" si="58"/>
        <v>1</v>
      </c>
      <c r="K1895" s="8">
        <v>0</v>
      </c>
      <c r="L1895" s="9">
        <v>213.21</v>
      </c>
      <c r="M1895" s="8">
        <v>1</v>
      </c>
      <c r="N1895" s="8">
        <v>16</v>
      </c>
      <c r="O1895" s="8">
        <v>112</v>
      </c>
      <c r="P1895" s="9">
        <v>579.24</v>
      </c>
      <c r="Q1895" s="10">
        <f t="shared" si="59"/>
        <v>1</v>
      </c>
      <c r="R1895" s="8">
        <v>0</v>
      </c>
      <c r="S1895" s="9">
        <v>221.85</v>
      </c>
      <c r="T1895" s="8">
        <v>1</v>
      </c>
    </row>
    <row r="1896" spans="1:20" x14ac:dyDescent="0.35">
      <c r="A1896" t="s">
        <v>4467</v>
      </c>
      <c r="B1896" t="s">
        <v>4468</v>
      </c>
      <c r="C1896" t="s">
        <v>19</v>
      </c>
      <c r="D1896" t="s">
        <v>7922</v>
      </c>
      <c r="E1896" s="8">
        <v>366</v>
      </c>
      <c r="F1896" s="9">
        <v>451.97</v>
      </c>
      <c r="G1896" s="8">
        <v>62</v>
      </c>
      <c r="H1896" s="8">
        <v>326</v>
      </c>
      <c r="I1896" s="9">
        <v>451.97</v>
      </c>
      <c r="J1896" s="10">
        <f t="shared" si="58"/>
        <v>1</v>
      </c>
      <c r="K1896" s="8">
        <v>0</v>
      </c>
      <c r="L1896" s="9">
        <v>187.66</v>
      </c>
      <c r="M1896" s="8">
        <v>1</v>
      </c>
      <c r="N1896" s="8">
        <v>46</v>
      </c>
      <c r="O1896" s="8">
        <v>326</v>
      </c>
      <c r="P1896" s="9">
        <v>451.97</v>
      </c>
      <c r="Q1896" s="10">
        <f t="shared" si="59"/>
        <v>1</v>
      </c>
      <c r="R1896" s="8">
        <v>0</v>
      </c>
      <c r="S1896" s="9">
        <v>175.8</v>
      </c>
      <c r="T1896" s="8">
        <v>1</v>
      </c>
    </row>
    <row r="1897" spans="1:20" x14ac:dyDescent="0.35">
      <c r="A1897" t="s">
        <v>4469</v>
      </c>
      <c r="B1897" t="s">
        <v>4470</v>
      </c>
      <c r="C1897" t="s">
        <v>19</v>
      </c>
      <c r="D1897" t="s">
        <v>7921</v>
      </c>
      <c r="E1897" s="8">
        <v>72</v>
      </c>
      <c r="F1897" s="9">
        <v>305.92</v>
      </c>
      <c r="G1897" s="8">
        <v>10</v>
      </c>
      <c r="H1897" s="8">
        <v>95</v>
      </c>
      <c r="I1897" s="9">
        <v>305.92</v>
      </c>
      <c r="J1897" s="10">
        <f t="shared" si="58"/>
        <v>1</v>
      </c>
      <c r="K1897" s="8">
        <v>0</v>
      </c>
      <c r="L1897" s="9">
        <v>192.74</v>
      </c>
      <c r="M1897" s="8">
        <v>0</v>
      </c>
      <c r="N1897" s="8">
        <v>14</v>
      </c>
      <c r="O1897" s="8">
        <v>95</v>
      </c>
      <c r="P1897" s="9">
        <v>305.92</v>
      </c>
      <c r="Q1897" s="10">
        <f t="shared" si="59"/>
        <v>1</v>
      </c>
      <c r="R1897" s="8">
        <v>0</v>
      </c>
      <c r="S1897" s="9">
        <v>200.39</v>
      </c>
      <c r="T1897" s="8">
        <v>0</v>
      </c>
    </row>
    <row r="1898" spans="1:20" x14ac:dyDescent="0.35">
      <c r="A1898" t="s">
        <v>4471</v>
      </c>
      <c r="B1898" t="s">
        <v>4472</v>
      </c>
      <c r="C1898" t="s">
        <v>19</v>
      </c>
      <c r="D1898" t="s">
        <v>7922</v>
      </c>
      <c r="E1898" s="8">
        <v>161</v>
      </c>
      <c r="F1898" s="9">
        <v>273.49</v>
      </c>
      <c r="G1898" s="8">
        <v>37</v>
      </c>
      <c r="H1898" s="8">
        <v>237</v>
      </c>
      <c r="I1898" s="9">
        <v>273.49</v>
      </c>
      <c r="J1898" s="10">
        <f t="shared" si="58"/>
        <v>1</v>
      </c>
      <c r="K1898" s="8">
        <v>0</v>
      </c>
      <c r="L1898" s="9">
        <v>192.93</v>
      </c>
      <c r="M1898" s="8">
        <v>0</v>
      </c>
      <c r="N1898" s="8">
        <v>33</v>
      </c>
      <c r="O1898" s="8">
        <v>237</v>
      </c>
      <c r="P1898" s="9">
        <v>273.49</v>
      </c>
      <c r="Q1898" s="10">
        <f t="shared" si="59"/>
        <v>1</v>
      </c>
      <c r="R1898" s="8">
        <v>0</v>
      </c>
      <c r="S1898" s="9">
        <v>188.85</v>
      </c>
      <c r="T1898" s="8">
        <v>0</v>
      </c>
    </row>
    <row r="1899" spans="1:20" x14ac:dyDescent="0.35">
      <c r="A1899" t="s">
        <v>4473</v>
      </c>
      <c r="B1899" t="s">
        <v>4474</v>
      </c>
      <c r="C1899" t="s">
        <v>19</v>
      </c>
      <c r="D1899" t="s">
        <v>7922</v>
      </c>
      <c r="E1899" s="8">
        <v>12</v>
      </c>
      <c r="F1899" s="9">
        <v>69.98</v>
      </c>
      <c r="G1899" s="8">
        <v>17</v>
      </c>
      <c r="H1899" s="8">
        <v>69</v>
      </c>
      <c r="I1899" s="9">
        <v>69.98</v>
      </c>
      <c r="J1899" s="10">
        <f t="shared" si="58"/>
        <v>1</v>
      </c>
      <c r="K1899" s="8">
        <v>0</v>
      </c>
      <c r="L1899" s="9">
        <v>276.07</v>
      </c>
      <c r="M1899" s="8">
        <v>0</v>
      </c>
      <c r="N1899" s="8">
        <v>10</v>
      </c>
      <c r="O1899" s="8">
        <v>69</v>
      </c>
      <c r="P1899" s="9">
        <v>69.98</v>
      </c>
      <c r="Q1899" s="10">
        <f t="shared" si="59"/>
        <v>1</v>
      </c>
      <c r="R1899" s="8">
        <v>0</v>
      </c>
      <c r="S1899" s="9">
        <v>255.07</v>
      </c>
      <c r="T1899" s="8">
        <v>0</v>
      </c>
    </row>
    <row r="1900" spans="1:20" x14ac:dyDescent="0.35">
      <c r="A1900" t="s">
        <v>4477</v>
      </c>
      <c r="B1900" t="s">
        <v>4478</v>
      </c>
      <c r="C1900" t="s">
        <v>19</v>
      </c>
      <c r="D1900" t="s">
        <v>7921</v>
      </c>
      <c r="E1900" s="8">
        <v>88</v>
      </c>
      <c r="F1900" s="9">
        <v>144.02000000000001</v>
      </c>
      <c r="G1900" s="8">
        <v>26</v>
      </c>
      <c r="H1900" s="8">
        <v>246</v>
      </c>
      <c r="I1900" s="9">
        <v>144.02000000000001</v>
      </c>
      <c r="J1900" s="10">
        <f t="shared" si="58"/>
        <v>1</v>
      </c>
      <c r="K1900" s="8">
        <v>0</v>
      </c>
      <c r="L1900" s="9">
        <v>179.29</v>
      </c>
      <c r="M1900" s="8">
        <v>0</v>
      </c>
      <c r="N1900" s="8">
        <v>35</v>
      </c>
      <c r="O1900" s="8">
        <v>246</v>
      </c>
      <c r="P1900" s="9">
        <v>144.02000000000001</v>
      </c>
      <c r="Q1900" s="10">
        <f t="shared" si="59"/>
        <v>1</v>
      </c>
      <c r="R1900" s="8">
        <v>0</v>
      </c>
      <c r="S1900" s="9">
        <v>188.12</v>
      </c>
      <c r="T1900" s="8">
        <v>0</v>
      </c>
    </row>
    <row r="1901" spans="1:20" x14ac:dyDescent="0.35">
      <c r="A1901" t="s">
        <v>4483</v>
      </c>
      <c r="B1901" t="s">
        <v>4484</v>
      </c>
      <c r="C1901" t="s">
        <v>19</v>
      </c>
      <c r="D1901" t="s">
        <v>7920</v>
      </c>
      <c r="E1901" s="8">
        <v>447</v>
      </c>
      <c r="F1901" s="9">
        <v>382.76</v>
      </c>
      <c r="G1901" s="8">
        <v>41</v>
      </c>
      <c r="H1901" s="8">
        <v>469</v>
      </c>
      <c r="I1901" s="9">
        <v>382.76</v>
      </c>
      <c r="J1901" s="10">
        <f t="shared" si="58"/>
        <v>1</v>
      </c>
      <c r="K1901" s="8">
        <v>0</v>
      </c>
      <c r="L1901" s="9">
        <v>141.04</v>
      </c>
      <c r="M1901" s="8">
        <v>1</v>
      </c>
      <c r="N1901" s="8">
        <v>65</v>
      </c>
      <c r="O1901" s="8">
        <v>469</v>
      </c>
      <c r="P1901" s="9">
        <v>382.76</v>
      </c>
      <c r="Q1901" s="10">
        <f t="shared" si="59"/>
        <v>1</v>
      </c>
      <c r="R1901" s="8">
        <v>0</v>
      </c>
      <c r="S1901" s="9">
        <v>153.88999999999999</v>
      </c>
      <c r="T1901" s="8">
        <v>0</v>
      </c>
    </row>
    <row r="1902" spans="1:20" x14ac:dyDescent="0.35">
      <c r="A1902" t="s">
        <v>4485</v>
      </c>
      <c r="B1902" t="s">
        <v>4486</v>
      </c>
      <c r="C1902" t="s">
        <v>19</v>
      </c>
      <c r="D1902" t="s">
        <v>7921</v>
      </c>
      <c r="E1902" s="8">
        <v>103</v>
      </c>
      <c r="F1902" s="9">
        <v>359.69</v>
      </c>
      <c r="G1902" s="8">
        <v>14</v>
      </c>
      <c r="H1902" s="8">
        <v>115</v>
      </c>
      <c r="I1902" s="9">
        <v>359.69</v>
      </c>
      <c r="J1902" s="10">
        <f t="shared" si="58"/>
        <v>1</v>
      </c>
      <c r="K1902" s="8">
        <v>0</v>
      </c>
      <c r="L1902" s="9">
        <v>115.37</v>
      </c>
      <c r="M1902" s="8">
        <v>0</v>
      </c>
      <c r="N1902" s="8">
        <v>16</v>
      </c>
      <c r="O1902" s="8">
        <v>115</v>
      </c>
      <c r="P1902" s="9">
        <v>359.69</v>
      </c>
      <c r="Q1902" s="10">
        <f t="shared" si="59"/>
        <v>1</v>
      </c>
      <c r="R1902" s="8">
        <v>0</v>
      </c>
      <c r="S1902" s="9">
        <v>119.56</v>
      </c>
      <c r="T1902" s="8">
        <v>0</v>
      </c>
    </row>
    <row r="1903" spans="1:20" x14ac:dyDescent="0.35">
      <c r="A1903" t="s">
        <v>4487</v>
      </c>
      <c r="B1903" t="s">
        <v>4488</v>
      </c>
      <c r="C1903" t="s">
        <v>19</v>
      </c>
      <c r="D1903" t="s">
        <v>7921</v>
      </c>
      <c r="E1903" s="8">
        <v>39</v>
      </c>
      <c r="F1903" s="9">
        <v>383.27</v>
      </c>
      <c r="G1903" s="8">
        <v>5</v>
      </c>
      <c r="H1903" s="8">
        <v>41</v>
      </c>
      <c r="I1903" s="9">
        <v>383.27</v>
      </c>
      <c r="J1903" s="10">
        <f t="shared" si="58"/>
        <v>1</v>
      </c>
      <c r="K1903" s="8">
        <v>0</v>
      </c>
      <c r="L1903" s="9">
        <v>153.91999999999999</v>
      </c>
      <c r="M1903" s="8">
        <v>1</v>
      </c>
      <c r="N1903" s="8">
        <v>6</v>
      </c>
      <c r="O1903" s="8">
        <v>41</v>
      </c>
      <c r="P1903" s="9">
        <v>383.27</v>
      </c>
      <c r="Q1903" s="10">
        <f t="shared" si="59"/>
        <v>1</v>
      </c>
      <c r="R1903" s="8">
        <v>0</v>
      </c>
      <c r="S1903" s="9">
        <v>159.82</v>
      </c>
      <c r="T1903" s="8">
        <v>1</v>
      </c>
    </row>
    <row r="1904" spans="1:20" x14ac:dyDescent="0.35">
      <c r="A1904" t="s">
        <v>4489</v>
      </c>
      <c r="B1904" t="s">
        <v>4490</v>
      </c>
      <c r="C1904" t="s">
        <v>19</v>
      </c>
      <c r="D1904" t="s">
        <v>7921</v>
      </c>
      <c r="E1904" s="8">
        <v>11</v>
      </c>
      <c r="F1904" s="9">
        <v>33.68</v>
      </c>
      <c r="G1904" s="8">
        <v>16</v>
      </c>
      <c r="H1904" s="8">
        <v>131</v>
      </c>
      <c r="I1904" s="9">
        <v>33.68</v>
      </c>
      <c r="J1904" s="10">
        <f t="shared" si="58"/>
        <v>1</v>
      </c>
      <c r="K1904" s="8">
        <v>0</v>
      </c>
      <c r="L1904" s="9">
        <v>240.83</v>
      </c>
      <c r="M1904" s="8">
        <v>0</v>
      </c>
      <c r="N1904" s="8">
        <v>19</v>
      </c>
      <c r="O1904" s="8">
        <v>131</v>
      </c>
      <c r="P1904" s="9">
        <v>33.68</v>
      </c>
      <c r="Q1904" s="10">
        <f t="shared" si="59"/>
        <v>1</v>
      </c>
      <c r="R1904" s="8">
        <v>0</v>
      </c>
      <c r="S1904" s="9">
        <v>246.35</v>
      </c>
      <c r="T1904" s="8">
        <v>0</v>
      </c>
    </row>
    <row r="1905" spans="1:20" x14ac:dyDescent="0.35">
      <c r="A1905" t="s">
        <v>4493</v>
      </c>
      <c r="B1905" t="s">
        <v>4494</v>
      </c>
      <c r="C1905" t="s">
        <v>19</v>
      </c>
      <c r="D1905" t="s">
        <v>7921</v>
      </c>
      <c r="E1905" s="8">
        <v>297</v>
      </c>
      <c r="F1905" s="9">
        <v>264.08999999999997</v>
      </c>
      <c r="G1905" s="8">
        <v>44</v>
      </c>
      <c r="H1905" s="8">
        <v>450</v>
      </c>
      <c r="I1905" s="9">
        <v>264.08999999999997</v>
      </c>
      <c r="J1905" s="10">
        <f t="shared" si="58"/>
        <v>1</v>
      </c>
      <c r="K1905" s="8">
        <v>0</v>
      </c>
      <c r="L1905" s="9">
        <v>168.04</v>
      </c>
      <c r="M1905" s="8">
        <v>0</v>
      </c>
      <c r="N1905" s="8">
        <v>63</v>
      </c>
      <c r="O1905" s="8">
        <v>450</v>
      </c>
      <c r="P1905" s="9">
        <v>264.08999999999997</v>
      </c>
      <c r="Q1905" s="10">
        <f t="shared" si="59"/>
        <v>1</v>
      </c>
      <c r="R1905" s="8">
        <v>0</v>
      </c>
      <c r="S1905" s="9">
        <v>177.65</v>
      </c>
      <c r="T1905" s="8">
        <v>0</v>
      </c>
    </row>
    <row r="1906" spans="1:20" x14ac:dyDescent="0.35">
      <c r="A1906" t="s">
        <v>4499</v>
      </c>
      <c r="B1906" t="s">
        <v>4500</v>
      </c>
      <c r="C1906" t="s">
        <v>19</v>
      </c>
      <c r="D1906" t="s">
        <v>7921</v>
      </c>
      <c r="E1906" s="8">
        <v>120</v>
      </c>
      <c r="F1906" s="9">
        <v>327.24</v>
      </c>
      <c r="G1906" s="8">
        <v>16</v>
      </c>
      <c r="H1906" s="8">
        <v>147</v>
      </c>
      <c r="I1906" s="9">
        <v>327.24</v>
      </c>
      <c r="J1906" s="10">
        <f t="shared" si="58"/>
        <v>1</v>
      </c>
      <c r="K1906" s="8">
        <v>0</v>
      </c>
      <c r="L1906" s="9">
        <v>110.89</v>
      </c>
      <c r="M1906" s="8">
        <v>0</v>
      </c>
      <c r="N1906" s="8">
        <v>21</v>
      </c>
      <c r="O1906" s="8">
        <v>147</v>
      </c>
      <c r="P1906" s="9">
        <v>327.24</v>
      </c>
      <c r="Q1906" s="10">
        <f t="shared" si="59"/>
        <v>1</v>
      </c>
      <c r="R1906" s="8">
        <v>0</v>
      </c>
      <c r="S1906" s="9">
        <v>117.43</v>
      </c>
      <c r="T1906" s="8">
        <v>0</v>
      </c>
    </row>
    <row r="1907" spans="1:20" x14ac:dyDescent="0.35">
      <c r="A1907" t="s">
        <v>4501</v>
      </c>
      <c r="B1907" t="s">
        <v>4502</v>
      </c>
      <c r="C1907" t="s">
        <v>19</v>
      </c>
      <c r="D1907" t="s">
        <v>7922</v>
      </c>
      <c r="E1907" s="8">
        <v>182</v>
      </c>
      <c r="F1907" s="9">
        <v>303.45</v>
      </c>
      <c r="G1907" s="8">
        <v>35</v>
      </c>
      <c r="H1907" s="8">
        <v>240</v>
      </c>
      <c r="I1907" s="9">
        <v>303.45</v>
      </c>
      <c r="J1907" s="10">
        <f t="shared" si="58"/>
        <v>1</v>
      </c>
      <c r="K1907" s="8">
        <v>0</v>
      </c>
      <c r="L1907" s="9">
        <v>227.98</v>
      </c>
      <c r="M1907" s="8">
        <v>0</v>
      </c>
      <c r="N1907" s="8">
        <v>33</v>
      </c>
      <c r="O1907" s="8">
        <v>240</v>
      </c>
      <c r="P1907" s="9">
        <v>303.45</v>
      </c>
      <c r="Q1907" s="10">
        <f t="shared" si="59"/>
        <v>1</v>
      </c>
      <c r="R1907" s="8">
        <v>0</v>
      </c>
      <c r="S1907" s="9">
        <v>225.98</v>
      </c>
      <c r="T1907" s="8">
        <v>0</v>
      </c>
    </row>
    <row r="1908" spans="1:20" x14ac:dyDescent="0.35">
      <c r="A1908" t="s">
        <v>4503</v>
      </c>
      <c r="B1908" t="s">
        <v>4504</v>
      </c>
      <c r="C1908" t="s">
        <v>19</v>
      </c>
      <c r="D1908" t="s">
        <v>7921</v>
      </c>
      <c r="E1908" s="8">
        <v>692</v>
      </c>
      <c r="F1908" s="9">
        <v>1191.26</v>
      </c>
      <c r="G1908" s="8">
        <v>27</v>
      </c>
      <c r="H1908" s="8">
        <v>232</v>
      </c>
      <c r="I1908" s="9">
        <v>673.1</v>
      </c>
      <c r="J1908" s="10">
        <f t="shared" si="58"/>
        <v>0.56503198294243073</v>
      </c>
      <c r="K1908" s="8">
        <v>2</v>
      </c>
      <c r="L1908" s="9">
        <v>119.1</v>
      </c>
      <c r="M1908" s="8">
        <v>1</v>
      </c>
      <c r="N1908" s="8">
        <v>32</v>
      </c>
      <c r="O1908" s="8">
        <v>232</v>
      </c>
      <c r="P1908" s="9">
        <v>683.43</v>
      </c>
      <c r="Q1908" s="10">
        <f t="shared" si="59"/>
        <v>0.57370347363296004</v>
      </c>
      <c r="R1908" s="8">
        <v>2</v>
      </c>
      <c r="S1908" s="9">
        <v>120.78</v>
      </c>
      <c r="T1908" s="8">
        <v>1</v>
      </c>
    </row>
    <row r="1909" spans="1:20" x14ac:dyDescent="0.35">
      <c r="A1909" t="s">
        <v>4507</v>
      </c>
      <c r="B1909" t="s">
        <v>4508</v>
      </c>
      <c r="C1909" t="s">
        <v>19</v>
      </c>
      <c r="D1909" t="s">
        <v>7922</v>
      </c>
      <c r="E1909" s="8">
        <v>824</v>
      </c>
      <c r="F1909" s="9">
        <v>1170.0999999999999</v>
      </c>
      <c r="G1909" s="8">
        <v>40</v>
      </c>
      <c r="H1909" s="8">
        <v>281</v>
      </c>
      <c r="I1909" s="9">
        <v>1090.58</v>
      </c>
      <c r="J1909" s="10">
        <f t="shared" si="58"/>
        <v>0.93203999658148873</v>
      </c>
      <c r="K1909" s="8">
        <v>1</v>
      </c>
      <c r="L1909" s="9">
        <v>139.66</v>
      </c>
      <c r="M1909" s="8">
        <v>2</v>
      </c>
      <c r="N1909" s="8">
        <v>39</v>
      </c>
      <c r="O1909" s="8">
        <v>281</v>
      </c>
      <c r="P1909" s="9">
        <v>1089.1600000000001</v>
      </c>
      <c r="Q1909" s="10">
        <f t="shared" si="59"/>
        <v>0.93082642509187263</v>
      </c>
      <c r="R1909" s="8">
        <v>1</v>
      </c>
      <c r="S1909" s="9">
        <v>139.61000000000001</v>
      </c>
      <c r="T1909" s="8">
        <v>2</v>
      </c>
    </row>
    <row r="1910" spans="1:20" x14ac:dyDescent="0.35">
      <c r="A1910" t="s">
        <v>4509</v>
      </c>
      <c r="B1910" t="s">
        <v>4510</v>
      </c>
      <c r="C1910" t="s">
        <v>19</v>
      </c>
      <c r="D1910" t="s">
        <v>7922</v>
      </c>
      <c r="E1910" s="8">
        <v>24</v>
      </c>
      <c r="F1910" s="9">
        <v>35.01</v>
      </c>
      <c r="G1910" s="8">
        <v>53</v>
      </c>
      <c r="H1910" s="8">
        <v>273</v>
      </c>
      <c r="I1910" s="9">
        <v>35.01</v>
      </c>
      <c r="J1910" s="10">
        <f t="shared" si="58"/>
        <v>1</v>
      </c>
      <c r="K1910" s="8">
        <v>0</v>
      </c>
      <c r="L1910" s="9">
        <v>258.33999999999997</v>
      </c>
      <c r="M1910" s="8">
        <v>0</v>
      </c>
      <c r="N1910" s="8">
        <v>38</v>
      </c>
      <c r="O1910" s="8">
        <v>273</v>
      </c>
      <c r="P1910" s="9">
        <v>35.01</v>
      </c>
      <c r="Q1910" s="10">
        <f t="shared" si="59"/>
        <v>1</v>
      </c>
      <c r="R1910" s="8">
        <v>0</v>
      </c>
      <c r="S1910" s="9">
        <v>246.09</v>
      </c>
      <c r="T1910" s="8">
        <v>0</v>
      </c>
    </row>
    <row r="1911" spans="1:20" x14ac:dyDescent="0.35">
      <c r="A1911" t="s">
        <v>4511</v>
      </c>
      <c r="B1911" t="s">
        <v>4512</v>
      </c>
      <c r="C1911" t="s">
        <v>19</v>
      </c>
      <c r="D1911" t="s">
        <v>7922</v>
      </c>
      <c r="E1911" s="8">
        <v>493</v>
      </c>
      <c r="F1911" s="9">
        <v>228.39</v>
      </c>
      <c r="G1911" s="8">
        <v>119</v>
      </c>
      <c r="H1911" s="8">
        <v>860</v>
      </c>
      <c r="I1911" s="9">
        <v>228.39</v>
      </c>
      <c r="J1911" s="10">
        <f t="shared" si="58"/>
        <v>1</v>
      </c>
      <c r="K1911" s="8">
        <v>0</v>
      </c>
      <c r="L1911" s="9">
        <v>186.11</v>
      </c>
      <c r="M1911" s="8">
        <v>0</v>
      </c>
      <c r="N1911" s="8">
        <v>119</v>
      </c>
      <c r="O1911" s="8">
        <v>860</v>
      </c>
      <c r="P1911" s="9">
        <v>228.39</v>
      </c>
      <c r="Q1911" s="10">
        <f t="shared" si="59"/>
        <v>1</v>
      </c>
      <c r="R1911" s="8">
        <v>0</v>
      </c>
      <c r="S1911" s="9">
        <v>186.11</v>
      </c>
      <c r="T1911" s="8">
        <v>0</v>
      </c>
    </row>
    <row r="1912" spans="1:20" x14ac:dyDescent="0.35">
      <c r="A1912" t="s">
        <v>4513</v>
      </c>
      <c r="B1912" t="s">
        <v>4514</v>
      </c>
      <c r="C1912" t="s">
        <v>19</v>
      </c>
      <c r="D1912" t="s">
        <v>7922</v>
      </c>
      <c r="E1912" s="8">
        <v>70</v>
      </c>
      <c r="F1912" s="9">
        <v>22.4</v>
      </c>
      <c r="G1912" s="8">
        <v>362</v>
      </c>
      <c r="H1912" s="8">
        <v>1244</v>
      </c>
      <c r="I1912" s="9">
        <v>22.4</v>
      </c>
      <c r="J1912" s="10">
        <f t="shared" si="58"/>
        <v>1</v>
      </c>
      <c r="K1912" s="8">
        <v>0</v>
      </c>
      <c r="L1912" s="9">
        <v>290.26</v>
      </c>
      <c r="M1912" s="8">
        <v>0</v>
      </c>
      <c r="N1912" s="8">
        <v>172</v>
      </c>
      <c r="O1912" s="8">
        <v>1244</v>
      </c>
      <c r="P1912" s="9">
        <v>22.4</v>
      </c>
      <c r="Q1912" s="10">
        <f t="shared" si="59"/>
        <v>1</v>
      </c>
      <c r="R1912" s="8">
        <v>0</v>
      </c>
      <c r="S1912" s="9">
        <v>253.78</v>
      </c>
      <c r="T1912" s="8">
        <v>0</v>
      </c>
    </row>
    <row r="1913" spans="1:20" x14ac:dyDescent="0.35">
      <c r="A1913" t="s">
        <v>4517</v>
      </c>
      <c r="B1913" t="s">
        <v>4518</v>
      </c>
      <c r="C1913" t="s">
        <v>19</v>
      </c>
      <c r="D1913" t="s">
        <v>7922</v>
      </c>
      <c r="E1913" s="8">
        <v>107</v>
      </c>
      <c r="F1913" s="9">
        <v>126.16</v>
      </c>
      <c r="G1913" s="8">
        <v>54</v>
      </c>
      <c r="H1913" s="8">
        <v>338</v>
      </c>
      <c r="I1913" s="9">
        <v>126.16</v>
      </c>
      <c r="J1913" s="10">
        <f t="shared" si="58"/>
        <v>1</v>
      </c>
      <c r="K1913" s="8">
        <v>0</v>
      </c>
      <c r="L1913" s="9">
        <v>225.7</v>
      </c>
      <c r="M1913" s="8">
        <v>0</v>
      </c>
      <c r="N1913" s="8">
        <v>47</v>
      </c>
      <c r="O1913" s="8">
        <v>338</v>
      </c>
      <c r="P1913" s="9">
        <v>126.16</v>
      </c>
      <c r="Q1913" s="10">
        <f t="shared" si="59"/>
        <v>1</v>
      </c>
      <c r="R1913" s="8">
        <v>0</v>
      </c>
      <c r="S1913" s="9">
        <v>220.74</v>
      </c>
      <c r="T1913" s="8">
        <v>0</v>
      </c>
    </row>
    <row r="1914" spans="1:20" x14ac:dyDescent="0.35">
      <c r="A1914" t="s">
        <v>4521</v>
      </c>
      <c r="B1914" t="s">
        <v>4522</v>
      </c>
      <c r="C1914" t="s">
        <v>19</v>
      </c>
      <c r="D1914" t="s">
        <v>7922</v>
      </c>
      <c r="E1914" s="8">
        <v>1134</v>
      </c>
      <c r="F1914" s="9">
        <v>1499.76</v>
      </c>
      <c r="G1914" s="8">
        <v>44</v>
      </c>
      <c r="H1914" s="8">
        <v>301</v>
      </c>
      <c r="I1914" s="9">
        <v>1204.8399999999999</v>
      </c>
      <c r="J1914" s="10">
        <f t="shared" si="58"/>
        <v>0.80335520349922651</v>
      </c>
      <c r="K1914" s="8">
        <v>2</v>
      </c>
      <c r="L1914" s="9">
        <v>190.5</v>
      </c>
      <c r="M1914" s="8">
        <v>3</v>
      </c>
      <c r="N1914" s="8">
        <v>42</v>
      </c>
      <c r="O1914" s="8">
        <v>301</v>
      </c>
      <c r="P1914" s="9">
        <v>1202.19</v>
      </c>
      <c r="Q1914" s="10">
        <f t="shared" si="59"/>
        <v>0.80158825412065937</v>
      </c>
      <c r="R1914" s="8">
        <v>2</v>
      </c>
      <c r="S1914" s="9">
        <v>189.17</v>
      </c>
      <c r="T1914" s="8">
        <v>3</v>
      </c>
    </row>
    <row r="1915" spans="1:20" x14ac:dyDescent="0.35">
      <c r="A1915" t="s">
        <v>4523</v>
      </c>
      <c r="B1915" t="s">
        <v>4524</v>
      </c>
      <c r="C1915" t="s">
        <v>19</v>
      </c>
      <c r="D1915" t="s">
        <v>7922</v>
      </c>
      <c r="E1915" s="8">
        <v>1393</v>
      </c>
      <c r="F1915" s="9">
        <v>508.46</v>
      </c>
      <c r="G1915" s="8">
        <v>278</v>
      </c>
      <c r="H1915" s="8">
        <v>1088</v>
      </c>
      <c r="I1915" s="9">
        <v>508.46</v>
      </c>
      <c r="J1915" s="10">
        <f t="shared" si="58"/>
        <v>1</v>
      </c>
      <c r="K1915" s="8">
        <v>0</v>
      </c>
      <c r="L1915" s="9">
        <v>213.43</v>
      </c>
      <c r="M1915" s="8">
        <v>1</v>
      </c>
      <c r="N1915" s="8">
        <v>150</v>
      </c>
      <c r="O1915" s="8">
        <v>1088</v>
      </c>
      <c r="P1915" s="9">
        <v>466.12</v>
      </c>
      <c r="Q1915" s="10">
        <f t="shared" si="59"/>
        <v>0.91672894622979195</v>
      </c>
      <c r="R1915" s="8">
        <v>2</v>
      </c>
      <c r="S1915" s="9">
        <v>188.69</v>
      </c>
      <c r="T1915" s="8">
        <v>1</v>
      </c>
    </row>
    <row r="1916" spans="1:20" x14ac:dyDescent="0.35">
      <c r="A1916" t="s">
        <v>4529</v>
      </c>
      <c r="B1916" t="s">
        <v>4530</v>
      </c>
      <c r="C1916" t="s">
        <v>19</v>
      </c>
      <c r="D1916" t="s">
        <v>7922</v>
      </c>
      <c r="E1916" s="8">
        <v>6</v>
      </c>
      <c r="F1916" s="9">
        <v>13.28</v>
      </c>
      <c r="G1916" s="8">
        <v>27</v>
      </c>
      <c r="H1916" s="8">
        <v>179</v>
      </c>
      <c r="I1916" s="9">
        <v>13.28</v>
      </c>
      <c r="J1916" s="10">
        <f t="shared" si="58"/>
        <v>1</v>
      </c>
      <c r="K1916" s="8">
        <v>0</v>
      </c>
      <c r="L1916" s="9">
        <v>258.17</v>
      </c>
      <c r="M1916" s="8">
        <v>0</v>
      </c>
      <c r="N1916" s="8">
        <v>25</v>
      </c>
      <c r="O1916" s="8">
        <v>179</v>
      </c>
      <c r="P1916" s="9">
        <v>13.28</v>
      </c>
      <c r="Q1916" s="10">
        <f t="shared" si="59"/>
        <v>1</v>
      </c>
      <c r="R1916" s="8">
        <v>0</v>
      </c>
      <c r="S1916" s="9">
        <v>255.51</v>
      </c>
      <c r="T1916" s="8">
        <v>0</v>
      </c>
    </row>
    <row r="1917" spans="1:20" x14ac:dyDescent="0.35">
      <c r="A1917" t="s">
        <v>4531</v>
      </c>
      <c r="B1917" t="s">
        <v>4532</v>
      </c>
      <c r="C1917" t="s">
        <v>19</v>
      </c>
      <c r="D1917" t="s">
        <v>7922</v>
      </c>
      <c r="E1917" s="8">
        <v>9</v>
      </c>
      <c r="F1917" s="9">
        <v>37.049999999999997</v>
      </c>
      <c r="G1917" s="8">
        <v>14</v>
      </c>
      <c r="H1917" s="8">
        <v>97</v>
      </c>
      <c r="I1917" s="9">
        <v>37.049999999999997</v>
      </c>
      <c r="J1917" s="10">
        <f t="shared" si="58"/>
        <v>1</v>
      </c>
      <c r="K1917" s="8">
        <v>0</v>
      </c>
      <c r="L1917" s="9">
        <v>240.96</v>
      </c>
      <c r="M1917" s="8">
        <v>0</v>
      </c>
      <c r="N1917" s="8">
        <v>14</v>
      </c>
      <c r="O1917" s="8">
        <v>97</v>
      </c>
      <c r="P1917" s="9">
        <v>37.049999999999997</v>
      </c>
      <c r="Q1917" s="10">
        <f t="shared" si="59"/>
        <v>1</v>
      </c>
      <c r="R1917" s="8">
        <v>0</v>
      </c>
      <c r="S1917" s="9">
        <v>240.96</v>
      </c>
      <c r="T1917" s="8">
        <v>0</v>
      </c>
    </row>
    <row r="1918" spans="1:20" x14ac:dyDescent="0.35">
      <c r="A1918" t="s">
        <v>4533</v>
      </c>
      <c r="B1918" t="s">
        <v>4534</v>
      </c>
      <c r="C1918" t="s">
        <v>19</v>
      </c>
      <c r="D1918" t="s">
        <v>7921</v>
      </c>
      <c r="E1918" s="8">
        <v>303</v>
      </c>
      <c r="F1918" s="9">
        <v>130.06</v>
      </c>
      <c r="G1918" s="8">
        <v>105</v>
      </c>
      <c r="H1918" s="8">
        <v>921</v>
      </c>
      <c r="I1918" s="9">
        <v>130.06</v>
      </c>
      <c r="J1918" s="10">
        <f t="shared" si="58"/>
        <v>1</v>
      </c>
      <c r="K1918" s="8">
        <v>0</v>
      </c>
      <c r="L1918" s="9">
        <v>200.39</v>
      </c>
      <c r="M1918" s="8">
        <v>0</v>
      </c>
      <c r="N1918" s="8">
        <v>126</v>
      </c>
      <c r="O1918" s="8">
        <v>921</v>
      </c>
      <c r="P1918" s="9">
        <v>130.06</v>
      </c>
      <c r="Q1918" s="10">
        <f t="shared" si="59"/>
        <v>1</v>
      </c>
      <c r="R1918" s="8">
        <v>0</v>
      </c>
      <c r="S1918" s="9">
        <v>205.8</v>
      </c>
      <c r="T1918" s="8">
        <v>0</v>
      </c>
    </row>
    <row r="1919" spans="1:20" x14ac:dyDescent="0.35">
      <c r="A1919" t="s">
        <v>4535</v>
      </c>
      <c r="B1919" t="s">
        <v>4536</v>
      </c>
      <c r="C1919" t="s">
        <v>19</v>
      </c>
      <c r="D1919" t="s">
        <v>7921</v>
      </c>
      <c r="E1919" s="8">
        <v>1180</v>
      </c>
      <c r="F1919" s="9">
        <v>2285.4899999999998</v>
      </c>
      <c r="G1919" s="8">
        <v>21</v>
      </c>
      <c r="H1919" s="8">
        <v>205</v>
      </c>
      <c r="I1919" s="9">
        <v>2008.52</v>
      </c>
      <c r="J1919" s="10">
        <f t="shared" si="58"/>
        <v>0.87881373359760939</v>
      </c>
      <c r="K1919" s="8">
        <v>7</v>
      </c>
      <c r="L1919" s="9">
        <v>115.9</v>
      </c>
      <c r="M1919" s="8">
        <v>5</v>
      </c>
      <c r="N1919" s="8">
        <v>28</v>
      </c>
      <c r="O1919" s="8">
        <v>205</v>
      </c>
      <c r="P1919" s="9">
        <v>2033.7</v>
      </c>
      <c r="Q1919" s="10">
        <f t="shared" si="59"/>
        <v>0.88983106467322115</v>
      </c>
      <c r="R1919" s="8">
        <v>4</v>
      </c>
      <c r="S1919" s="9">
        <v>122.92</v>
      </c>
      <c r="T1919" s="8">
        <v>5</v>
      </c>
    </row>
    <row r="1920" spans="1:20" x14ac:dyDescent="0.35">
      <c r="A1920" t="s">
        <v>4537</v>
      </c>
      <c r="B1920" t="s">
        <v>4538</v>
      </c>
      <c r="C1920" t="s">
        <v>19</v>
      </c>
      <c r="D1920" t="s">
        <v>7921</v>
      </c>
      <c r="E1920" s="8">
        <v>208</v>
      </c>
      <c r="F1920" s="9">
        <v>398.06</v>
      </c>
      <c r="G1920" s="8">
        <v>25</v>
      </c>
      <c r="H1920" s="8">
        <v>207</v>
      </c>
      <c r="I1920" s="9">
        <v>398.06</v>
      </c>
      <c r="J1920" s="10">
        <f t="shared" si="58"/>
        <v>1</v>
      </c>
      <c r="K1920" s="8">
        <v>0</v>
      </c>
      <c r="L1920" s="9">
        <v>114.23</v>
      </c>
      <c r="M1920" s="8">
        <v>1</v>
      </c>
      <c r="N1920" s="8">
        <v>29</v>
      </c>
      <c r="O1920" s="8">
        <v>207</v>
      </c>
      <c r="P1920" s="9">
        <v>398.06</v>
      </c>
      <c r="Q1920" s="10">
        <f t="shared" si="59"/>
        <v>1</v>
      </c>
      <c r="R1920" s="8">
        <v>0</v>
      </c>
      <c r="S1920" s="9">
        <v>122.62</v>
      </c>
      <c r="T1920" s="8">
        <v>1</v>
      </c>
    </row>
    <row r="1921" spans="1:20" x14ac:dyDescent="0.35">
      <c r="A1921" t="s">
        <v>4539</v>
      </c>
      <c r="B1921" t="s">
        <v>4540</v>
      </c>
      <c r="C1921" t="s">
        <v>19</v>
      </c>
      <c r="D1921" t="s">
        <v>7922</v>
      </c>
      <c r="E1921" s="8">
        <v>827</v>
      </c>
      <c r="F1921" s="9">
        <v>752.81</v>
      </c>
      <c r="G1921" s="8">
        <v>75</v>
      </c>
      <c r="H1921" s="8">
        <v>433</v>
      </c>
      <c r="I1921" s="9">
        <v>543.44000000000005</v>
      </c>
      <c r="J1921" s="10">
        <f t="shared" si="58"/>
        <v>0.72188201538236751</v>
      </c>
      <c r="K1921" s="8">
        <v>2</v>
      </c>
      <c r="L1921" s="9">
        <v>195.34</v>
      </c>
      <c r="M1921" s="8">
        <v>1</v>
      </c>
      <c r="N1921" s="8">
        <v>60</v>
      </c>
      <c r="O1921" s="8">
        <v>433</v>
      </c>
      <c r="P1921" s="9">
        <v>528.88</v>
      </c>
      <c r="Q1921" s="10">
        <f t="shared" si="59"/>
        <v>0.70254114584025185</v>
      </c>
      <c r="R1921" s="8">
        <v>2</v>
      </c>
      <c r="S1921" s="9">
        <v>191.33</v>
      </c>
      <c r="T1921" s="8">
        <v>1</v>
      </c>
    </row>
    <row r="1922" spans="1:20" x14ac:dyDescent="0.35">
      <c r="A1922" t="s">
        <v>4547</v>
      </c>
      <c r="B1922" t="s">
        <v>4548</v>
      </c>
      <c r="C1922" t="s">
        <v>19</v>
      </c>
      <c r="D1922" t="s">
        <v>7922</v>
      </c>
      <c r="E1922" s="8">
        <v>11</v>
      </c>
      <c r="F1922" s="9">
        <v>16.23</v>
      </c>
      <c r="G1922" s="8">
        <v>63</v>
      </c>
      <c r="H1922" s="8">
        <v>267</v>
      </c>
      <c r="I1922" s="9">
        <v>16.23</v>
      </c>
      <c r="J1922" s="10">
        <f t="shared" si="58"/>
        <v>1</v>
      </c>
      <c r="K1922" s="8">
        <v>0</v>
      </c>
      <c r="L1922" s="9">
        <v>273.36</v>
      </c>
      <c r="M1922" s="8">
        <v>0</v>
      </c>
      <c r="N1922" s="8">
        <v>37</v>
      </c>
      <c r="O1922" s="8">
        <v>267</v>
      </c>
      <c r="P1922" s="9">
        <v>16.23</v>
      </c>
      <c r="Q1922" s="10">
        <f t="shared" si="59"/>
        <v>1</v>
      </c>
      <c r="R1922" s="8">
        <v>0</v>
      </c>
      <c r="S1922" s="9">
        <v>250.34</v>
      </c>
      <c r="T1922" s="8">
        <v>0</v>
      </c>
    </row>
    <row r="1923" spans="1:20" x14ac:dyDescent="0.35">
      <c r="A1923" t="s">
        <v>4549</v>
      </c>
      <c r="B1923" t="s">
        <v>4550</v>
      </c>
      <c r="C1923" t="s">
        <v>19</v>
      </c>
      <c r="D1923" t="s">
        <v>7922</v>
      </c>
      <c r="E1923" s="8">
        <v>87</v>
      </c>
      <c r="F1923" s="9">
        <v>183.8</v>
      </c>
      <c r="G1923" s="8">
        <v>26</v>
      </c>
      <c r="H1923" s="8">
        <v>187</v>
      </c>
      <c r="I1923" s="9">
        <v>183.8</v>
      </c>
      <c r="J1923" s="10">
        <f t="shared" si="58"/>
        <v>1</v>
      </c>
      <c r="K1923" s="8">
        <v>0</v>
      </c>
      <c r="L1923" s="9">
        <v>197.34</v>
      </c>
      <c r="M1923" s="8">
        <v>0</v>
      </c>
      <c r="N1923" s="8">
        <v>26</v>
      </c>
      <c r="O1923" s="8">
        <v>187</v>
      </c>
      <c r="P1923" s="9">
        <v>183.8</v>
      </c>
      <c r="Q1923" s="10">
        <f t="shared" si="59"/>
        <v>1</v>
      </c>
      <c r="R1923" s="8">
        <v>0</v>
      </c>
      <c r="S1923" s="9">
        <v>197.34</v>
      </c>
      <c r="T1923" s="8">
        <v>0</v>
      </c>
    </row>
    <row r="1924" spans="1:20" x14ac:dyDescent="0.35">
      <c r="A1924" t="s">
        <v>4551</v>
      </c>
      <c r="B1924" t="s">
        <v>4552</v>
      </c>
      <c r="C1924" t="s">
        <v>19</v>
      </c>
      <c r="D1924" t="s">
        <v>7922</v>
      </c>
      <c r="E1924" s="8">
        <v>31</v>
      </c>
      <c r="F1924" s="9">
        <v>44.95</v>
      </c>
      <c r="G1924" s="8">
        <v>39</v>
      </c>
      <c r="H1924" s="8">
        <v>272</v>
      </c>
      <c r="I1924" s="9">
        <v>44.95</v>
      </c>
      <c r="J1924" s="10">
        <f t="shared" si="58"/>
        <v>1</v>
      </c>
      <c r="K1924" s="8">
        <v>0</v>
      </c>
      <c r="L1924" s="9">
        <v>254.71</v>
      </c>
      <c r="M1924" s="8">
        <v>0</v>
      </c>
      <c r="N1924" s="8">
        <v>37</v>
      </c>
      <c r="O1924" s="8">
        <v>272</v>
      </c>
      <c r="P1924" s="9">
        <v>44.95</v>
      </c>
      <c r="Q1924" s="10">
        <f t="shared" si="59"/>
        <v>1</v>
      </c>
      <c r="R1924" s="8">
        <v>0</v>
      </c>
      <c r="S1924" s="9">
        <v>253.84</v>
      </c>
      <c r="T1924" s="8">
        <v>0</v>
      </c>
    </row>
    <row r="1925" spans="1:20" x14ac:dyDescent="0.35">
      <c r="A1925" t="s">
        <v>4561</v>
      </c>
      <c r="B1925" t="s">
        <v>4562</v>
      </c>
      <c r="C1925" t="s">
        <v>19</v>
      </c>
      <c r="D1925" t="s">
        <v>7922</v>
      </c>
      <c r="E1925" s="8">
        <v>1571</v>
      </c>
      <c r="F1925" s="9">
        <v>872.02</v>
      </c>
      <c r="G1925" s="8">
        <v>103</v>
      </c>
      <c r="H1925" s="8">
        <v>705</v>
      </c>
      <c r="I1925" s="9">
        <v>872.02</v>
      </c>
      <c r="J1925" s="10">
        <f t="shared" ref="J1925:J1988" si="60">IF(F1925&gt;0,I1925/F1925,1)</f>
        <v>1</v>
      </c>
      <c r="K1925" s="8">
        <v>0</v>
      </c>
      <c r="L1925" s="9">
        <v>148.29</v>
      </c>
      <c r="M1925" s="8">
        <v>2</v>
      </c>
      <c r="N1925" s="8">
        <v>96</v>
      </c>
      <c r="O1925" s="8">
        <v>705</v>
      </c>
      <c r="P1925" s="9">
        <v>872.02</v>
      </c>
      <c r="Q1925" s="10">
        <f t="shared" ref="Q1925:Q1988" si="61">IF(F1925&gt;0,P1925/F1925,1)</f>
        <v>1</v>
      </c>
      <c r="R1925" s="8">
        <v>0</v>
      </c>
      <c r="S1925" s="9">
        <v>145.96</v>
      </c>
      <c r="T1925" s="8">
        <v>2</v>
      </c>
    </row>
    <row r="1926" spans="1:20" x14ac:dyDescent="0.35">
      <c r="A1926" t="s">
        <v>4565</v>
      </c>
      <c r="B1926" t="s">
        <v>4566</v>
      </c>
      <c r="C1926" t="s">
        <v>19</v>
      </c>
      <c r="D1926" t="s">
        <v>7921</v>
      </c>
      <c r="E1926" s="8">
        <v>37</v>
      </c>
      <c r="F1926" s="9">
        <v>83.06</v>
      </c>
      <c r="G1926" s="8">
        <v>20</v>
      </c>
      <c r="H1926" s="8">
        <v>175</v>
      </c>
      <c r="I1926" s="9">
        <v>83.06</v>
      </c>
      <c r="J1926" s="10">
        <f t="shared" si="60"/>
        <v>1</v>
      </c>
      <c r="K1926" s="8">
        <v>0</v>
      </c>
      <c r="L1926" s="9">
        <v>232.76</v>
      </c>
      <c r="M1926" s="8">
        <v>0</v>
      </c>
      <c r="N1926" s="8">
        <v>24</v>
      </c>
      <c r="O1926" s="8">
        <v>175</v>
      </c>
      <c r="P1926" s="9">
        <v>83.06</v>
      </c>
      <c r="Q1926" s="10">
        <f t="shared" si="61"/>
        <v>1</v>
      </c>
      <c r="R1926" s="8">
        <v>0</v>
      </c>
      <c r="S1926" s="9">
        <v>238.15</v>
      </c>
      <c r="T1926" s="8">
        <v>0</v>
      </c>
    </row>
    <row r="1927" spans="1:20" x14ac:dyDescent="0.35">
      <c r="A1927" t="s">
        <v>4567</v>
      </c>
      <c r="B1927" t="s">
        <v>4568</v>
      </c>
      <c r="C1927" t="s">
        <v>19</v>
      </c>
      <c r="D1927" t="s">
        <v>7920</v>
      </c>
      <c r="E1927" s="8">
        <v>388</v>
      </c>
      <c r="F1927" s="9">
        <v>335.87</v>
      </c>
      <c r="G1927" s="8">
        <v>38</v>
      </c>
      <c r="H1927" s="8">
        <v>452</v>
      </c>
      <c r="I1927" s="9">
        <v>335.87</v>
      </c>
      <c r="J1927" s="10">
        <f t="shared" si="60"/>
        <v>1</v>
      </c>
      <c r="K1927" s="8">
        <v>0</v>
      </c>
      <c r="L1927" s="9">
        <v>145.18</v>
      </c>
      <c r="M1927" s="8">
        <v>0</v>
      </c>
      <c r="N1927" s="8">
        <v>62</v>
      </c>
      <c r="O1927" s="8">
        <v>452</v>
      </c>
      <c r="P1927" s="9">
        <v>335.87</v>
      </c>
      <c r="Q1927" s="10">
        <f t="shared" si="61"/>
        <v>1</v>
      </c>
      <c r="R1927" s="8">
        <v>0</v>
      </c>
      <c r="S1927" s="9">
        <v>157.13</v>
      </c>
      <c r="T1927" s="8">
        <v>0</v>
      </c>
    </row>
    <row r="1928" spans="1:20" x14ac:dyDescent="0.35">
      <c r="A1928" t="s">
        <v>4569</v>
      </c>
      <c r="B1928" t="s">
        <v>4570</v>
      </c>
      <c r="C1928" t="s">
        <v>19</v>
      </c>
      <c r="D1928" t="s">
        <v>7922</v>
      </c>
      <c r="E1928" s="8">
        <v>2009</v>
      </c>
      <c r="F1928" s="9">
        <v>1729.18</v>
      </c>
      <c r="G1928" s="8">
        <v>69</v>
      </c>
      <c r="H1928" s="8">
        <v>454</v>
      </c>
      <c r="I1928" s="9">
        <v>1585.44</v>
      </c>
      <c r="J1928" s="10">
        <f t="shared" si="60"/>
        <v>0.91687389398443198</v>
      </c>
      <c r="K1928" s="8">
        <v>3</v>
      </c>
      <c r="L1928" s="9">
        <v>141.88</v>
      </c>
      <c r="M1928" s="8">
        <v>4</v>
      </c>
      <c r="N1928" s="8">
        <v>62</v>
      </c>
      <c r="O1928" s="8">
        <v>454</v>
      </c>
      <c r="P1928" s="9">
        <v>1578.55</v>
      </c>
      <c r="Q1928" s="10">
        <f t="shared" si="61"/>
        <v>0.9128893463954012</v>
      </c>
      <c r="R1928" s="8">
        <v>3</v>
      </c>
      <c r="S1928" s="9">
        <v>139.72999999999999</v>
      </c>
      <c r="T1928" s="8">
        <v>4</v>
      </c>
    </row>
    <row r="1929" spans="1:20" x14ac:dyDescent="0.35">
      <c r="A1929" t="s">
        <v>4571</v>
      </c>
      <c r="B1929" t="s">
        <v>4572</v>
      </c>
      <c r="C1929" t="s">
        <v>19</v>
      </c>
      <c r="D1929" t="s">
        <v>7921</v>
      </c>
      <c r="E1929" s="8">
        <v>269</v>
      </c>
      <c r="F1929" s="9">
        <v>113.43</v>
      </c>
      <c r="G1929" s="8">
        <v>90</v>
      </c>
      <c r="H1929" s="8">
        <v>927</v>
      </c>
      <c r="I1929" s="9">
        <v>113.43</v>
      </c>
      <c r="J1929" s="10">
        <f t="shared" si="60"/>
        <v>1</v>
      </c>
      <c r="K1929" s="8">
        <v>0</v>
      </c>
      <c r="L1929" s="9">
        <v>197.55</v>
      </c>
      <c r="M1929" s="8">
        <v>0</v>
      </c>
      <c r="N1929" s="8">
        <v>126</v>
      </c>
      <c r="O1929" s="8">
        <v>927</v>
      </c>
      <c r="P1929" s="9">
        <v>113.43</v>
      </c>
      <c r="Q1929" s="10">
        <f t="shared" si="61"/>
        <v>1</v>
      </c>
      <c r="R1929" s="8">
        <v>0</v>
      </c>
      <c r="S1929" s="9">
        <v>206.4</v>
      </c>
      <c r="T1929" s="8">
        <v>0</v>
      </c>
    </row>
    <row r="1930" spans="1:20" x14ac:dyDescent="0.35">
      <c r="A1930" t="s">
        <v>4573</v>
      </c>
      <c r="B1930" t="s">
        <v>4574</v>
      </c>
      <c r="C1930" t="s">
        <v>19</v>
      </c>
      <c r="D1930" t="s">
        <v>7922</v>
      </c>
      <c r="E1930" s="8">
        <v>168</v>
      </c>
      <c r="F1930" s="9">
        <v>565.07000000000005</v>
      </c>
      <c r="G1930" s="8">
        <v>19</v>
      </c>
      <c r="H1930" s="8">
        <v>117</v>
      </c>
      <c r="I1930" s="9">
        <v>470.89</v>
      </c>
      <c r="J1930" s="10">
        <f t="shared" si="60"/>
        <v>0.83333038384624902</v>
      </c>
      <c r="K1930" s="8">
        <v>1</v>
      </c>
      <c r="L1930" s="9">
        <v>232.34</v>
      </c>
      <c r="M1930" s="8">
        <v>1</v>
      </c>
      <c r="N1930" s="8">
        <v>16</v>
      </c>
      <c r="O1930" s="8">
        <v>117</v>
      </c>
      <c r="P1930" s="9">
        <v>464.17</v>
      </c>
      <c r="Q1930" s="10">
        <f t="shared" si="61"/>
        <v>0.82143805192277064</v>
      </c>
      <c r="R1930" s="8">
        <v>1</v>
      </c>
      <c r="S1930" s="9">
        <v>229.64</v>
      </c>
      <c r="T1930" s="8">
        <v>1</v>
      </c>
    </row>
    <row r="1931" spans="1:20" x14ac:dyDescent="0.35">
      <c r="A1931" t="s">
        <v>4575</v>
      </c>
      <c r="B1931" t="s">
        <v>4576</v>
      </c>
      <c r="C1931" t="s">
        <v>19</v>
      </c>
      <c r="D1931" t="s">
        <v>7921</v>
      </c>
      <c r="E1931" s="8">
        <v>219</v>
      </c>
      <c r="F1931" s="9">
        <v>1516.08</v>
      </c>
      <c r="G1931" s="8">
        <v>8</v>
      </c>
      <c r="H1931" s="8">
        <v>57</v>
      </c>
      <c r="I1931" s="9">
        <v>823.8</v>
      </c>
      <c r="J1931" s="10">
        <f t="shared" si="60"/>
        <v>0.54337501978787395</v>
      </c>
      <c r="K1931" s="8">
        <v>3</v>
      </c>
      <c r="L1931" s="9">
        <v>199.29</v>
      </c>
      <c r="M1931" s="8">
        <v>2</v>
      </c>
      <c r="N1931" s="8">
        <v>8</v>
      </c>
      <c r="O1931" s="8">
        <v>57</v>
      </c>
      <c r="P1931" s="9">
        <v>830.73</v>
      </c>
      <c r="Q1931" s="10">
        <f t="shared" si="61"/>
        <v>0.54794601867975312</v>
      </c>
      <c r="R1931" s="8">
        <v>3</v>
      </c>
      <c r="S1931" s="9">
        <v>200.5</v>
      </c>
      <c r="T1931" s="8">
        <v>2</v>
      </c>
    </row>
    <row r="1932" spans="1:20" x14ac:dyDescent="0.35">
      <c r="A1932" t="s">
        <v>4577</v>
      </c>
      <c r="B1932" t="s">
        <v>4578</v>
      </c>
      <c r="C1932" t="s">
        <v>19</v>
      </c>
      <c r="D1932" t="s">
        <v>7922</v>
      </c>
      <c r="E1932" s="8">
        <v>20</v>
      </c>
      <c r="F1932" s="9">
        <v>1.2</v>
      </c>
      <c r="G1932" s="8">
        <v>1610</v>
      </c>
      <c r="H1932" s="8">
        <v>6510</v>
      </c>
      <c r="I1932" s="9">
        <v>1.2</v>
      </c>
      <c r="J1932" s="10">
        <f t="shared" si="60"/>
        <v>1</v>
      </c>
      <c r="K1932" s="8">
        <v>0</v>
      </c>
      <c r="L1932" s="9">
        <v>281.14999999999998</v>
      </c>
      <c r="M1932" s="8">
        <v>0</v>
      </c>
      <c r="N1932" s="8">
        <v>880</v>
      </c>
      <c r="O1932" s="8">
        <v>6510</v>
      </c>
      <c r="P1932" s="9">
        <v>1.2</v>
      </c>
      <c r="Q1932" s="10">
        <f t="shared" si="61"/>
        <v>1</v>
      </c>
      <c r="R1932" s="8">
        <v>0</v>
      </c>
      <c r="S1932" s="9">
        <v>254.9</v>
      </c>
      <c r="T1932" s="8">
        <v>0</v>
      </c>
    </row>
    <row r="1933" spans="1:20" x14ac:dyDescent="0.35">
      <c r="A1933" t="s">
        <v>4579</v>
      </c>
      <c r="B1933" t="s">
        <v>4580</v>
      </c>
      <c r="C1933" t="s">
        <v>19</v>
      </c>
      <c r="D1933" t="s">
        <v>7922</v>
      </c>
      <c r="E1933" s="8">
        <v>427</v>
      </c>
      <c r="F1933" s="9">
        <v>3194.31</v>
      </c>
      <c r="G1933" s="8">
        <v>9</v>
      </c>
      <c r="H1933" s="8">
        <v>53</v>
      </c>
      <c r="I1933" s="9">
        <v>2483.63</v>
      </c>
      <c r="J1933" s="10">
        <f t="shared" si="60"/>
        <v>0.7775168972328923</v>
      </c>
      <c r="K1933" s="8">
        <v>7</v>
      </c>
      <c r="L1933" s="9">
        <v>111.18</v>
      </c>
      <c r="M1933" s="8">
        <v>6</v>
      </c>
      <c r="N1933" s="8">
        <v>8</v>
      </c>
      <c r="O1933" s="8">
        <v>53</v>
      </c>
      <c r="P1933" s="9">
        <v>2468.67</v>
      </c>
      <c r="Q1933" s="10">
        <f t="shared" si="61"/>
        <v>0.77283356969110706</v>
      </c>
      <c r="R1933" s="8">
        <v>7</v>
      </c>
      <c r="S1933" s="9">
        <v>111</v>
      </c>
      <c r="T1933" s="8">
        <v>6</v>
      </c>
    </row>
    <row r="1934" spans="1:20" x14ac:dyDescent="0.35">
      <c r="A1934" t="s">
        <v>4583</v>
      </c>
      <c r="B1934" t="s">
        <v>4584</v>
      </c>
      <c r="C1934" t="s">
        <v>19</v>
      </c>
      <c r="D1934" t="s">
        <v>7921</v>
      </c>
      <c r="E1934" s="8">
        <v>472</v>
      </c>
      <c r="F1934" s="9">
        <v>404.13</v>
      </c>
      <c r="G1934" s="8">
        <v>43</v>
      </c>
      <c r="H1934" s="8">
        <v>455</v>
      </c>
      <c r="I1934" s="9">
        <v>404.13</v>
      </c>
      <c r="J1934" s="10">
        <f t="shared" si="60"/>
        <v>1</v>
      </c>
      <c r="K1934" s="8">
        <v>0</v>
      </c>
      <c r="L1934" s="9">
        <v>132.16</v>
      </c>
      <c r="M1934" s="8">
        <v>1</v>
      </c>
      <c r="N1934" s="8">
        <v>62</v>
      </c>
      <c r="O1934" s="8">
        <v>455</v>
      </c>
      <c r="P1934" s="9">
        <v>404.13</v>
      </c>
      <c r="Q1934" s="10">
        <f t="shared" si="61"/>
        <v>1</v>
      </c>
      <c r="R1934" s="8">
        <v>0</v>
      </c>
      <c r="S1934" s="9">
        <v>141.91999999999999</v>
      </c>
      <c r="T1934" s="8">
        <v>1</v>
      </c>
    </row>
    <row r="1935" spans="1:20" x14ac:dyDescent="0.35">
      <c r="A1935" t="s">
        <v>4587</v>
      </c>
      <c r="B1935" t="s">
        <v>4588</v>
      </c>
      <c r="C1935" t="s">
        <v>19</v>
      </c>
      <c r="D1935" t="s">
        <v>7921</v>
      </c>
      <c r="E1935" s="8">
        <v>99</v>
      </c>
      <c r="F1935" s="9">
        <v>202.12</v>
      </c>
      <c r="G1935" s="8">
        <v>18</v>
      </c>
      <c r="H1935" s="8">
        <v>191</v>
      </c>
      <c r="I1935" s="9">
        <v>202.12</v>
      </c>
      <c r="J1935" s="10">
        <f t="shared" si="60"/>
        <v>1</v>
      </c>
      <c r="K1935" s="8">
        <v>0</v>
      </c>
      <c r="L1935" s="9">
        <v>154.96</v>
      </c>
      <c r="M1935" s="8">
        <v>0</v>
      </c>
      <c r="N1935" s="8">
        <v>26</v>
      </c>
      <c r="O1935" s="8">
        <v>191</v>
      </c>
      <c r="P1935" s="9">
        <v>202.12</v>
      </c>
      <c r="Q1935" s="10">
        <f t="shared" si="61"/>
        <v>1</v>
      </c>
      <c r="R1935" s="8">
        <v>0</v>
      </c>
      <c r="S1935" s="9">
        <v>165.98</v>
      </c>
      <c r="T1935" s="8">
        <v>0</v>
      </c>
    </row>
    <row r="1936" spans="1:20" x14ac:dyDescent="0.35">
      <c r="A1936" t="s">
        <v>4589</v>
      </c>
      <c r="B1936" t="s">
        <v>4590</v>
      </c>
      <c r="C1936" t="s">
        <v>19</v>
      </c>
      <c r="D1936" t="s">
        <v>7921</v>
      </c>
      <c r="E1936" s="8">
        <v>149</v>
      </c>
      <c r="F1936" s="9">
        <v>304.02999999999997</v>
      </c>
      <c r="G1936" s="8">
        <v>20</v>
      </c>
      <c r="H1936" s="8">
        <v>191</v>
      </c>
      <c r="I1936" s="9">
        <v>304.02999999999997</v>
      </c>
      <c r="J1936" s="10">
        <f t="shared" si="60"/>
        <v>1</v>
      </c>
      <c r="K1936" s="8">
        <v>0</v>
      </c>
      <c r="L1936" s="9">
        <v>93.86</v>
      </c>
      <c r="M1936" s="8">
        <v>0</v>
      </c>
      <c r="N1936" s="8">
        <v>26</v>
      </c>
      <c r="O1936" s="8">
        <v>191</v>
      </c>
      <c r="P1936" s="9">
        <v>304.02999999999997</v>
      </c>
      <c r="Q1936" s="10">
        <f t="shared" si="61"/>
        <v>1</v>
      </c>
      <c r="R1936" s="8">
        <v>0</v>
      </c>
      <c r="S1936" s="9">
        <v>102.43</v>
      </c>
      <c r="T1936" s="8">
        <v>0</v>
      </c>
    </row>
    <row r="1937" spans="1:20" x14ac:dyDescent="0.35">
      <c r="A1937" t="s">
        <v>4591</v>
      </c>
      <c r="B1937" t="s">
        <v>4592</v>
      </c>
      <c r="C1937" t="s">
        <v>19</v>
      </c>
      <c r="D1937" t="s">
        <v>7922</v>
      </c>
      <c r="E1937" s="8">
        <v>17</v>
      </c>
      <c r="F1937" s="9">
        <v>25.41</v>
      </c>
      <c r="G1937" s="8">
        <v>63</v>
      </c>
      <c r="H1937" s="8">
        <v>260</v>
      </c>
      <c r="I1937" s="9">
        <v>25.41</v>
      </c>
      <c r="J1937" s="10">
        <f t="shared" si="60"/>
        <v>1</v>
      </c>
      <c r="K1937" s="8">
        <v>0</v>
      </c>
      <c r="L1937" s="9">
        <v>275.33999999999997</v>
      </c>
      <c r="M1937" s="8">
        <v>0</v>
      </c>
      <c r="N1937" s="8">
        <v>35</v>
      </c>
      <c r="O1937" s="8">
        <v>260</v>
      </c>
      <c r="P1937" s="9">
        <v>25.41</v>
      </c>
      <c r="Q1937" s="10">
        <f t="shared" si="61"/>
        <v>1</v>
      </c>
      <c r="R1937" s="8">
        <v>0</v>
      </c>
      <c r="S1937" s="9">
        <v>250.22</v>
      </c>
      <c r="T1937" s="8">
        <v>0</v>
      </c>
    </row>
    <row r="1938" spans="1:20" x14ac:dyDescent="0.35">
      <c r="A1938" t="s">
        <v>4593</v>
      </c>
      <c r="B1938" t="s">
        <v>4594</v>
      </c>
      <c r="C1938" t="s">
        <v>19</v>
      </c>
      <c r="D1938" t="s">
        <v>7921</v>
      </c>
      <c r="E1938" s="8">
        <v>700</v>
      </c>
      <c r="F1938" s="9">
        <v>294</v>
      </c>
      <c r="G1938" s="8">
        <v>86</v>
      </c>
      <c r="H1938" s="8">
        <v>924</v>
      </c>
      <c r="I1938" s="9">
        <v>294</v>
      </c>
      <c r="J1938" s="10">
        <f t="shared" si="60"/>
        <v>1</v>
      </c>
      <c r="K1938" s="8">
        <v>0</v>
      </c>
      <c r="L1938" s="9">
        <v>151</v>
      </c>
      <c r="M1938" s="8">
        <v>0</v>
      </c>
      <c r="N1938" s="8">
        <v>125</v>
      </c>
      <c r="O1938" s="8">
        <v>924</v>
      </c>
      <c r="P1938" s="9">
        <v>294</v>
      </c>
      <c r="Q1938" s="10">
        <f t="shared" si="61"/>
        <v>1</v>
      </c>
      <c r="R1938" s="8">
        <v>0</v>
      </c>
      <c r="S1938" s="9">
        <v>160.58000000000001</v>
      </c>
      <c r="T1938" s="8">
        <v>0</v>
      </c>
    </row>
    <row r="1939" spans="1:20" x14ac:dyDescent="0.35">
      <c r="A1939" t="s">
        <v>4595</v>
      </c>
      <c r="B1939" t="s">
        <v>4596</v>
      </c>
      <c r="C1939" t="s">
        <v>19</v>
      </c>
      <c r="D1939" t="s">
        <v>7922</v>
      </c>
      <c r="E1939" s="8">
        <v>52</v>
      </c>
      <c r="F1939" s="9">
        <v>64.62</v>
      </c>
      <c r="G1939" s="8">
        <v>48</v>
      </c>
      <c r="H1939" s="8">
        <v>313</v>
      </c>
      <c r="I1939" s="9">
        <v>64.62</v>
      </c>
      <c r="J1939" s="10">
        <f t="shared" si="60"/>
        <v>1</v>
      </c>
      <c r="K1939" s="8">
        <v>0</v>
      </c>
      <c r="L1939" s="9">
        <v>236.12</v>
      </c>
      <c r="M1939" s="8">
        <v>0</v>
      </c>
      <c r="N1939" s="8">
        <v>42</v>
      </c>
      <c r="O1939" s="8">
        <v>313</v>
      </c>
      <c r="P1939" s="9">
        <v>64.62</v>
      </c>
      <c r="Q1939" s="10">
        <f t="shared" si="61"/>
        <v>1</v>
      </c>
      <c r="R1939" s="8">
        <v>0</v>
      </c>
      <c r="S1939" s="9">
        <v>231.64</v>
      </c>
      <c r="T1939" s="8">
        <v>0</v>
      </c>
    </row>
    <row r="1940" spans="1:20" x14ac:dyDescent="0.35">
      <c r="A1940" t="s">
        <v>4597</v>
      </c>
      <c r="B1940" t="s">
        <v>4598</v>
      </c>
      <c r="C1940" t="s">
        <v>19</v>
      </c>
      <c r="D1940" t="s">
        <v>7921</v>
      </c>
      <c r="E1940" s="8">
        <v>211</v>
      </c>
      <c r="F1940" s="9">
        <v>196.25</v>
      </c>
      <c r="G1940" s="8">
        <v>47</v>
      </c>
      <c r="H1940" s="8">
        <v>417</v>
      </c>
      <c r="I1940" s="9">
        <v>196.25</v>
      </c>
      <c r="J1940" s="10">
        <f t="shared" si="60"/>
        <v>1</v>
      </c>
      <c r="K1940" s="8">
        <v>0</v>
      </c>
      <c r="L1940" s="9">
        <v>212.98</v>
      </c>
      <c r="M1940" s="8">
        <v>0</v>
      </c>
      <c r="N1940" s="8">
        <v>56</v>
      </c>
      <c r="O1940" s="8">
        <v>417</v>
      </c>
      <c r="P1940" s="9">
        <v>196.25</v>
      </c>
      <c r="Q1940" s="10">
        <f t="shared" si="61"/>
        <v>1</v>
      </c>
      <c r="R1940" s="8">
        <v>0</v>
      </c>
      <c r="S1940" s="9">
        <v>218</v>
      </c>
      <c r="T1940" s="8">
        <v>0</v>
      </c>
    </row>
    <row r="1941" spans="1:20" x14ac:dyDescent="0.35">
      <c r="A1941" t="s">
        <v>4599</v>
      </c>
      <c r="B1941" t="s">
        <v>4600</v>
      </c>
      <c r="C1941" t="s">
        <v>19</v>
      </c>
      <c r="D1941" t="s">
        <v>7921</v>
      </c>
      <c r="E1941" s="8">
        <v>1138</v>
      </c>
      <c r="F1941" s="9">
        <v>1077.9100000000001</v>
      </c>
      <c r="G1941" s="8">
        <v>42</v>
      </c>
      <c r="H1941" s="8">
        <v>409</v>
      </c>
      <c r="I1941" s="9">
        <v>796.6</v>
      </c>
      <c r="J1941" s="10">
        <f t="shared" si="60"/>
        <v>0.73902273844755129</v>
      </c>
      <c r="K1941" s="8">
        <v>3</v>
      </c>
      <c r="L1941" s="9">
        <v>180.34</v>
      </c>
      <c r="M1941" s="8">
        <v>2</v>
      </c>
      <c r="N1941" s="8">
        <v>55</v>
      </c>
      <c r="O1941" s="8">
        <v>409</v>
      </c>
      <c r="P1941" s="9">
        <v>809.86</v>
      </c>
      <c r="Q1941" s="10">
        <f t="shared" si="61"/>
        <v>0.75132432206770505</v>
      </c>
      <c r="R1941" s="8">
        <v>3</v>
      </c>
      <c r="S1941" s="9">
        <v>185.81</v>
      </c>
      <c r="T1941" s="8">
        <v>2</v>
      </c>
    </row>
    <row r="1942" spans="1:20" x14ac:dyDescent="0.35">
      <c r="A1942" t="s">
        <v>4605</v>
      </c>
      <c r="B1942" t="s">
        <v>4606</v>
      </c>
      <c r="C1942" t="s">
        <v>19</v>
      </c>
      <c r="D1942" t="s">
        <v>7922</v>
      </c>
      <c r="E1942" s="8">
        <v>26</v>
      </c>
      <c r="F1942" s="9">
        <v>6.52</v>
      </c>
      <c r="G1942" s="8">
        <v>374</v>
      </c>
      <c r="H1942" s="8">
        <v>1543</v>
      </c>
      <c r="I1942" s="9">
        <v>6.52</v>
      </c>
      <c r="J1942" s="10">
        <f t="shared" si="60"/>
        <v>1</v>
      </c>
      <c r="K1942" s="8">
        <v>0</v>
      </c>
      <c r="L1942" s="9">
        <v>275.86</v>
      </c>
      <c r="M1942" s="8">
        <v>0</v>
      </c>
      <c r="N1942" s="8">
        <v>207</v>
      </c>
      <c r="O1942" s="8">
        <v>1543</v>
      </c>
      <c r="P1942" s="9">
        <v>6.52</v>
      </c>
      <c r="Q1942" s="10">
        <f t="shared" si="61"/>
        <v>1</v>
      </c>
      <c r="R1942" s="8">
        <v>0</v>
      </c>
      <c r="S1942" s="9">
        <v>250.72</v>
      </c>
      <c r="T1942" s="8">
        <v>0</v>
      </c>
    </row>
    <row r="1943" spans="1:20" x14ac:dyDescent="0.35">
      <c r="A1943" t="s">
        <v>4607</v>
      </c>
      <c r="B1943" t="s">
        <v>4608</v>
      </c>
      <c r="C1943" t="s">
        <v>19</v>
      </c>
      <c r="D1943" t="s">
        <v>7922</v>
      </c>
      <c r="E1943" s="8">
        <v>7</v>
      </c>
      <c r="F1943" s="9">
        <v>64.09</v>
      </c>
      <c r="G1943" s="8">
        <v>6</v>
      </c>
      <c r="H1943" s="8">
        <v>43</v>
      </c>
      <c r="I1943" s="9">
        <v>64.09</v>
      </c>
      <c r="J1943" s="10">
        <f t="shared" si="60"/>
        <v>1</v>
      </c>
      <c r="K1943" s="8">
        <v>0</v>
      </c>
      <c r="L1943" s="9">
        <v>223.73</v>
      </c>
      <c r="M1943" s="8">
        <v>0</v>
      </c>
      <c r="N1943" s="8">
        <v>6</v>
      </c>
      <c r="O1943" s="8">
        <v>43</v>
      </c>
      <c r="P1943" s="9">
        <v>64.09</v>
      </c>
      <c r="Q1943" s="10">
        <f t="shared" si="61"/>
        <v>1</v>
      </c>
      <c r="R1943" s="8">
        <v>0</v>
      </c>
      <c r="S1943" s="9">
        <v>223.73</v>
      </c>
      <c r="T1943" s="8">
        <v>0</v>
      </c>
    </row>
    <row r="1944" spans="1:20" x14ac:dyDescent="0.35">
      <c r="A1944" t="s">
        <v>4609</v>
      </c>
      <c r="B1944" t="s">
        <v>4610</v>
      </c>
      <c r="C1944" t="s">
        <v>19</v>
      </c>
      <c r="D1944" t="s">
        <v>7922</v>
      </c>
      <c r="E1944" s="8">
        <v>98</v>
      </c>
      <c r="F1944" s="9">
        <v>220.52</v>
      </c>
      <c r="G1944" s="8">
        <v>23</v>
      </c>
      <c r="H1944" s="8">
        <v>172</v>
      </c>
      <c r="I1944" s="9">
        <v>220.52</v>
      </c>
      <c r="J1944" s="10">
        <f t="shared" si="60"/>
        <v>1</v>
      </c>
      <c r="K1944" s="8">
        <v>0</v>
      </c>
      <c r="L1944" s="9">
        <v>189.22</v>
      </c>
      <c r="M1944" s="8">
        <v>0</v>
      </c>
      <c r="N1944" s="8">
        <v>23</v>
      </c>
      <c r="O1944" s="8">
        <v>172</v>
      </c>
      <c r="P1944" s="9">
        <v>220.52</v>
      </c>
      <c r="Q1944" s="10">
        <f t="shared" si="61"/>
        <v>1</v>
      </c>
      <c r="R1944" s="8">
        <v>0</v>
      </c>
      <c r="S1944" s="9">
        <v>189.22</v>
      </c>
      <c r="T1944" s="8">
        <v>0</v>
      </c>
    </row>
    <row r="1945" spans="1:20" x14ac:dyDescent="0.35">
      <c r="A1945" t="s">
        <v>4611</v>
      </c>
      <c r="B1945" t="s">
        <v>4612</v>
      </c>
      <c r="C1945" t="s">
        <v>19</v>
      </c>
      <c r="D1945" t="s">
        <v>7922</v>
      </c>
      <c r="E1945" s="8">
        <v>10</v>
      </c>
      <c r="F1945" s="9">
        <v>120.96</v>
      </c>
      <c r="G1945" s="8">
        <v>5</v>
      </c>
      <c r="H1945" s="8">
        <v>32</v>
      </c>
      <c r="I1945" s="9">
        <v>120.96</v>
      </c>
      <c r="J1945" s="10">
        <f t="shared" si="60"/>
        <v>1</v>
      </c>
      <c r="K1945" s="8">
        <v>0</v>
      </c>
      <c r="L1945" s="9">
        <v>194.75</v>
      </c>
      <c r="M1945" s="8">
        <v>0</v>
      </c>
      <c r="N1945" s="8">
        <v>5</v>
      </c>
      <c r="O1945" s="8">
        <v>32</v>
      </c>
      <c r="P1945" s="9">
        <v>120.96</v>
      </c>
      <c r="Q1945" s="10">
        <f t="shared" si="61"/>
        <v>1</v>
      </c>
      <c r="R1945" s="8">
        <v>0</v>
      </c>
      <c r="S1945" s="9">
        <v>194.75</v>
      </c>
      <c r="T1945" s="8">
        <v>0</v>
      </c>
    </row>
    <row r="1946" spans="1:20" x14ac:dyDescent="0.35">
      <c r="A1946" t="s">
        <v>4613</v>
      </c>
      <c r="B1946" t="s">
        <v>4614</v>
      </c>
      <c r="C1946" t="s">
        <v>19</v>
      </c>
      <c r="D1946" t="s">
        <v>7921</v>
      </c>
      <c r="E1946" s="8">
        <v>129</v>
      </c>
      <c r="F1946" s="9">
        <v>600.74</v>
      </c>
      <c r="G1946" s="8">
        <v>8</v>
      </c>
      <c r="H1946" s="8">
        <v>83</v>
      </c>
      <c r="I1946" s="9">
        <v>600.74</v>
      </c>
      <c r="J1946" s="10">
        <f t="shared" si="60"/>
        <v>1</v>
      </c>
      <c r="K1946" s="8">
        <v>0</v>
      </c>
      <c r="L1946" s="9">
        <v>127.25</v>
      </c>
      <c r="M1946" s="8">
        <v>1</v>
      </c>
      <c r="N1946" s="8">
        <v>12</v>
      </c>
      <c r="O1946" s="8">
        <v>83</v>
      </c>
      <c r="P1946" s="9">
        <v>600.74</v>
      </c>
      <c r="Q1946" s="10">
        <f t="shared" si="61"/>
        <v>1</v>
      </c>
      <c r="R1946" s="8">
        <v>0</v>
      </c>
      <c r="S1946" s="9">
        <v>135.63</v>
      </c>
      <c r="T1946" s="8">
        <v>1</v>
      </c>
    </row>
    <row r="1947" spans="1:20" x14ac:dyDescent="0.35">
      <c r="A1947" t="s">
        <v>4615</v>
      </c>
      <c r="B1947" t="s">
        <v>4616</v>
      </c>
      <c r="C1947" t="s">
        <v>19</v>
      </c>
      <c r="D1947" t="s">
        <v>7922</v>
      </c>
      <c r="E1947" s="8">
        <v>289</v>
      </c>
      <c r="F1947" s="9">
        <v>298.14</v>
      </c>
      <c r="G1947" s="8">
        <v>73</v>
      </c>
      <c r="H1947" s="8">
        <v>375</v>
      </c>
      <c r="I1947" s="9">
        <v>298.14</v>
      </c>
      <c r="J1947" s="10">
        <f t="shared" si="60"/>
        <v>1</v>
      </c>
      <c r="K1947" s="8">
        <v>0</v>
      </c>
      <c r="L1947" s="9">
        <v>202.42</v>
      </c>
      <c r="M1947" s="8">
        <v>0</v>
      </c>
      <c r="N1947" s="8">
        <v>50</v>
      </c>
      <c r="O1947" s="8">
        <v>375</v>
      </c>
      <c r="P1947" s="9">
        <v>298.14</v>
      </c>
      <c r="Q1947" s="10">
        <f t="shared" si="61"/>
        <v>1</v>
      </c>
      <c r="R1947" s="8">
        <v>0</v>
      </c>
      <c r="S1947" s="9">
        <v>188.8</v>
      </c>
      <c r="T1947" s="8">
        <v>0</v>
      </c>
    </row>
    <row r="1948" spans="1:20" x14ac:dyDescent="0.35">
      <c r="A1948" t="s">
        <v>4617</v>
      </c>
      <c r="B1948" t="s">
        <v>4618</v>
      </c>
      <c r="C1948" t="s">
        <v>19</v>
      </c>
      <c r="D1948" t="s">
        <v>7921</v>
      </c>
      <c r="E1948" s="8">
        <v>100</v>
      </c>
      <c r="F1948" s="9">
        <v>519.28</v>
      </c>
      <c r="G1948" s="8">
        <v>10</v>
      </c>
      <c r="H1948" s="8">
        <v>75</v>
      </c>
      <c r="I1948" s="9">
        <v>462.16</v>
      </c>
      <c r="J1948" s="10">
        <f t="shared" si="60"/>
        <v>0.89000154059466963</v>
      </c>
      <c r="K1948" s="8">
        <v>2</v>
      </c>
      <c r="L1948" s="9">
        <v>188.56</v>
      </c>
      <c r="M1948" s="8">
        <v>1</v>
      </c>
      <c r="N1948" s="8">
        <v>10</v>
      </c>
      <c r="O1948" s="8">
        <v>75</v>
      </c>
      <c r="P1948" s="9">
        <v>467.35</v>
      </c>
      <c r="Q1948" s="10">
        <f t="shared" si="61"/>
        <v>0.89999614851332621</v>
      </c>
      <c r="R1948" s="8">
        <v>2</v>
      </c>
      <c r="S1948" s="9">
        <v>191.09</v>
      </c>
      <c r="T1948" s="8">
        <v>1</v>
      </c>
    </row>
    <row r="1949" spans="1:20" x14ac:dyDescent="0.35">
      <c r="A1949" t="s">
        <v>4619</v>
      </c>
      <c r="B1949" t="s">
        <v>4620</v>
      </c>
      <c r="C1949" t="s">
        <v>19</v>
      </c>
      <c r="D1949" t="s">
        <v>7922</v>
      </c>
      <c r="E1949" s="8">
        <v>415</v>
      </c>
      <c r="F1949" s="9">
        <v>2682.88</v>
      </c>
      <c r="G1949" s="8">
        <v>13</v>
      </c>
      <c r="H1949" s="8">
        <v>60</v>
      </c>
      <c r="I1949" s="9">
        <v>2133.38</v>
      </c>
      <c r="J1949" s="10">
        <f t="shared" si="60"/>
        <v>0.79518278864503822</v>
      </c>
      <c r="K1949" s="8">
        <v>4</v>
      </c>
      <c r="L1949" s="9">
        <v>123.72</v>
      </c>
      <c r="M1949" s="8">
        <v>5</v>
      </c>
      <c r="N1949" s="8">
        <v>8</v>
      </c>
      <c r="O1949" s="8">
        <v>60</v>
      </c>
      <c r="P1949" s="9">
        <v>2036.41</v>
      </c>
      <c r="Q1949" s="10">
        <f t="shared" si="61"/>
        <v>0.75903879413167941</v>
      </c>
      <c r="R1949" s="8">
        <v>5</v>
      </c>
      <c r="S1949" s="9">
        <v>118.47</v>
      </c>
      <c r="T1949" s="8">
        <v>5</v>
      </c>
    </row>
    <row r="1950" spans="1:20" x14ac:dyDescent="0.35">
      <c r="A1950" t="s">
        <v>4621</v>
      </c>
      <c r="B1950" t="s">
        <v>4622</v>
      </c>
      <c r="C1950" t="s">
        <v>19</v>
      </c>
      <c r="D1950" t="s">
        <v>7922</v>
      </c>
      <c r="E1950" s="8">
        <v>283</v>
      </c>
      <c r="F1950" s="9">
        <v>496.92</v>
      </c>
      <c r="G1950" s="8">
        <v>36</v>
      </c>
      <c r="H1950" s="8">
        <v>220</v>
      </c>
      <c r="I1950" s="9">
        <v>496.92</v>
      </c>
      <c r="J1950" s="10">
        <f t="shared" si="60"/>
        <v>1</v>
      </c>
      <c r="K1950" s="8">
        <v>0</v>
      </c>
      <c r="L1950" s="9">
        <v>165.54</v>
      </c>
      <c r="M1950" s="8">
        <v>1</v>
      </c>
      <c r="N1950" s="8">
        <v>30</v>
      </c>
      <c r="O1950" s="8">
        <v>220</v>
      </c>
      <c r="P1950" s="9">
        <v>496.92</v>
      </c>
      <c r="Q1950" s="10">
        <f t="shared" si="61"/>
        <v>1</v>
      </c>
      <c r="R1950" s="8">
        <v>0</v>
      </c>
      <c r="S1950" s="9">
        <v>159.22</v>
      </c>
      <c r="T1950" s="8">
        <v>1</v>
      </c>
    </row>
    <row r="1951" spans="1:20" x14ac:dyDescent="0.35">
      <c r="A1951" t="s">
        <v>4623</v>
      </c>
      <c r="B1951" t="s">
        <v>4624</v>
      </c>
      <c r="C1951" t="s">
        <v>19</v>
      </c>
      <c r="D1951" t="s">
        <v>7922</v>
      </c>
      <c r="E1951" s="8">
        <v>705</v>
      </c>
      <c r="F1951" s="9">
        <v>413.9</v>
      </c>
      <c r="G1951" s="8">
        <v>101</v>
      </c>
      <c r="H1951" s="8">
        <v>655</v>
      </c>
      <c r="I1951" s="9">
        <v>413.9</v>
      </c>
      <c r="J1951" s="10">
        <f t="shared" si="60"/>
        <v>1</v>
      </c>
      <c r="K1951" s="8">
        <v>0</v>
      </c>
      <c r="L1951" s="9">
        <v>104.33</v>
      </c>
      <c r="M1951" s="8">
        <v>1</v>
      </c>
      <c r="N1951" s="8">
        <v>88</v>
      </c>
      <c r="O1951" s="8">
        <v>655</v>
      </c>
      <c r="P1951" s="9">
        <v>413.9</v>
      </c>
      <c r="Q1951" s="10">
        <f t="shared" si="61"/>
        <v>1</v>
      </c>
      <c r="R1951" s="8">
        <v>0</v>
      </c>
      <c r="S1951" s="9">
        <v>99.75</v>
      </c>
      <c r="T1951" s="8">
        <v>1</v>
      </c>
    </row>
    <row r="1952" spans="1:20" x14ac:dyDescent="0.35">
      <c r="A1952" t="s">
        <v>4625</v>
      </c>
      <c r="B1952" t="s">
        <v>4626</v>
      </c>
      <c r="C1952" t="s">
        <v>19</v>
      </c>
      <c r="D1952" t="s">
        <v>7922</v>
      </c>
      <c r="E1952" s="8">
        <v>3</v>
      </c>
      <c r="F1952" s="9">
        <v>88.33</v>
      </c>
      <c r="G1952" s="8">
        <v>3</v>
      </c>
      <c r="H1952" s="8">
        <v>14</v>
      </c>
      <c r="I1952" s="9">
        <v>88.33</v>
      </c>
      <c r="J1952" s="10">
        <f t="shared" si="60"/>
        <v>1</v>
      </c>
      <c r="K1952" s="8">
        <v>0</v>
      </c>
      <c r="L1952" s="9">
        <v>280.45</v>
      </c>
      <c r="M1952" s="8">
        <v>0</v>
      </c>
      <c r="N1952" s="8">
        <v>2</v>
      </c>
      <c r="O1952" s="8">
        <v>14</v>
      </c>
      <c r="P1952" s="9">
        <v>88.33</v>
      </c>
      <c r="Q1952" s="10">
        <f t="shared" si="61"/>
        <v>1</v>
      </c>
      <c r="R1952" s="8">
        <v>0</v>
      </c>
      <c r="S1952" s="9">
        <v>262.77999999999997</v>
      </c>
      <c r="T1952" s="8">
        <v>0</v>
      </c>
    </row>
    <row r="1953" spans="1:20" x14ac:dyDescent="0.35">
      <c r="A1953" t="s">
        <v>4629</v>
      </c>
      <c r="B1953" t="s">
        <v>4630</v>
      </c>
      <c r="C1953" t="s">
        <v>19</v>
      </c>
      <c r="D1953" t="s">
        <v>7922</v>
      </c>
      <c r="E1953" s="8">
        <v>459</v>
      </c>
      <c r="F1953" s="9">
        <v>583.12</v>
      </c>
      <c r="G1953" s="8">
        <v>42</v>
      </c>
      <c r="H1953" s="8">
        <v>302</v>
      </c>
      <c r="I1953" s="9">
        <v>570.41</v>
      </c>
      <c r="J1953" s="10">
        <f t="shared" si="60"/>
        <v>0.97820345726437086</v>
      </c>
      <c r="K1953" s="8">
        <v>1</v>
      </c>
      <c r="L1953" s="9">
        <v>155.51</v>
      </c>
      <c r="M1953" s="8">
        <v>1</v>
      </c>
      <c r="N1953" s="8">
        <v>41</v>
      </c>
      <c r="O1953" s="8">
        <v>302</v>
      </c>
      <c r="P1953" s="9">
        <v>567.87</v>
      </c>
      <c r="Q1953" s="10">
        <f t="shared" si="61"/>
        <v>0.97384757854300996</v>
      </c>
      <c r="R1953" s="8">
        <v>1</v>
      </c>
      <c r="S1953" s="9">
        <v>154.69</v>
      </c>
      <c r="T1953" s="8">
        <v>1</v>
      </c>
    </row>
    <row r="1954" spans="1:20" x14ac:dyDescent="0.35">
      <c r="A1954" t="s">
        <v>4631</v>
      </c>
      <c r="B1954" t="s">
        <v>4632</v>
      </c>
      <c r="C1954" t="s">
        <v>19</v>
      </c>
      <c r="D1954" t="s">
        <v>7921</v>
      </c>
      <c r="E1954" s="8">
        <v>394</v>
      </c>
      <c r="F1954" s="9">
        <v>509.53</v>
      </c>
      <c r="G1954" s="8">
        <v>36</v>
      </c>
      <c r="H1954" s="8">
        <v>297</v>
      </c>
      <c r="I1954" s="9">
        <v>509.53</v>
      </c>
      <c r="J1954" s="10">
        <f t="shared" si="60"/>
        <v>1</v>
      </c>
      <c r="K1954" s="8">
        <v>0</v>
      </c>
      <c r="L1954" s="9">
        <v>142.71</v>
      </c>
      <c r="M1954" s="8">
        <v>1</v>
      </c>
      <c r="N1954" s="8">
        <v>40</v>
      </c>
      <c r="O1954" s="8">
        <v>297</v>
      </c>
      <c r="P1954" s="9">
        <v>509.53</v>
      </c>
      <c r="Q1954" s="10">
        <f t="shared" si="61"/>
        <v>1</v>
      </c>
      <c r="R1954" s="8">
        <v>0</v>
      </c>
      <c r="S1954" s="9">
        <v>145.81</v>
      </c>
      <c r="T1954" s="8">
        <v>1</v>
      </c>
    </row>
    <row r="1955" spans="1:20" x14ac:dyDescent="0.35">
      <c r="A1955" t="s">
        <v>4633</v>
      </c>
      <c r="B1955" t="s">
        <v>4634</v>
      </c>
      <c r="C1955" t="s">
        <v>19</v>
      </c>
      <c r="D1955" t="s">
        <v>7922</v>
      </c>
      <c r="E1955" s="8">
        <v>29</v>
      </c>
      <c r="F1955" s="9">
        <v>12.99</v>
      </c>
      <c r="G1955" s="8">
        <v>194</v>
      </c>
      <c r="H1955" s="8">
        <v>855</v>
      </c>
      <c r="I1955" s="9">
        <v>12.99</v>
      </c>
      <c r="J1955" s="10">
        <f t="shared" si="60"/>
        <v>1</v>
      </c>
      <c r="K1955" s="8">
        <v>0</v>
      </c>
      <c r="L1955" s="9">
        <v>266.64999999999998</v>
      </c>
      <c r="M1955" s="8">
        <v>0</v>
      </c>
      <c r="N1955" s="8">
        <v>114</v>
      </c>
      <c r="O1955" s="8">
        <v>855</v>
      </c>
      <c r="P1955" s="9">
        <v>12.99</v>
      </c>
      <c r="Q1955" s="10">
        <f t="shared" si="61"/>
        <v>1</v>
      </c>
      <c r="R1955" s="8">
        <v>0</v>
      </c>
      <c r="S1955" s="9">
        <v>244.88</v>
      </c>
      <c r="T1955" s="8">
        <v>0</v>
      </c>
    </row>
    <row r="1956" spans="1:20" x14ac:dyDescent="0.35">
      <c r="A1956" t="s">
        <v>4635</v>
      </c>
      <c r="B1956" t="s">
        <v>4636</v>
      </c>
      <c r="C1956" t="s">
        <v>19</v>
      </c>
      <c r="D1956" t="s">
        <v>7922</v>
      </c>
      <c r="E1956" s="8">
        <v>85</v>
      </c>
      <c r="F1956" s="9">
        <v>207.46</v>
      </c>
      <c r="G1956" s="8">
        <v>26</v>
      </c>
      <c r="H1956" s="8">
        <v>157</v>
      </c>
      <c r="I1956" s="9">
        <v>207.46</v>
      </c>
      <c r="J1956" s="10">
        <f t="shared" si="60"/>
        <v>1</v>
      </c>
      <c r="K1956" s="8">
        <v>0</v>
      </c>
      <c r="L1956" s="9">
        <v>215.21</v>
      </c>
      <c r="M1956" s="8">
        <v>0</v>
      </c>
      <c r="N1956" s="8">
        <v>21</v>
      </c>
      <c r="O1956" s="8">
        <v>157</v>
      </c>
      <c r="P1956" s="9">
        <v>207.46</v>
      </c>
      <c r="Q1956" s="10">
        <f t="shared" si="61"/>
        <v>1</v>
      </c>
      <c r="R1956" s="8">
        <v>0</v>
      </c>
      <c r="S1956" s="9">
        <v>207.88</v>
      </c>
      <c r="T1956" s="8">
        <v>0</v>
      </c>
    </row>
    <row r="1957" spans="1:20" x14ac:dyDescent="0.35">
      <c r="A1957" t="s">
        <v>4639</v>
      </c>
      <c r="B1957" t="s">
        <v>4640</v>
      </c>
      <c r="C1957" t="s">
        <v>19</v>
      </c>
      <c r="D1957" t="s">
        <v>7921</v>
      </c>
      <c r="E1957" s="8">
        <v>173</v>
      </c>
      <c r="F1957" s="9">
        <v>550.49</v>
      </c>
      <c r="G1957" s="8">
        <v>11</v>
      </c>
      <c r="H1957" s="8">
        <v>121</v>
      </c>
      <c r="I1957" s="9">
        <v>550.49</v>
      </c>
      <c r="J1957" s="10">
        <f t="shared" si="60"/>
        <v>1</v>
      </c>
      <c r="K1957" s="8">
        <v>0</v>
      </c>
      <c r="L1957" s="9">
        <v>146.57</v>
      </c>
      <c r="M1957" s="8">
        <v>1</v>
      </c>
      <c r="N1957" s="8">
        <v>16</v>
      </c>
      <c r="O1957" s="8">
        <v>121</v>
      </c>
      <c r="P1957" s="9">
        <v>550.49</v>
      </c>
      <c r="Q1957" s="10">
        <f t="shared" si="61"/>
        <v>1</v>
      </c>
      <c r="R1957" s="8">
        <v>0</v>
      </c>
      <c r="S1957" s="9">
        <v>156.12</v>
      </c>
      <c r="T1957" s="8">
        <v>1</v>
      </c>
    </row>
    <row r="1958" spans="1:20" x14ac:dyDescent="0.35">
      <c r="A1958" t="s">
        <v>4641</v>
      </c>
      <c r="B1958" t="s">
        <v>4642</v>
      </c>
      <c r="C1958" t="s">
        <v>19</v>
      </c>
      <c r="D1958" t="s">
        <v>7921</v>
      </c>
      <c r="E1958" s="8">
        <v>363</v>
      </c>
      <c r="F1958" s="9">
        <v>238.97</v>
      </c>
      <c r="G1958" s="8">
        <v>65</v>
      </c>
      <c r="H1958" s="8">
        <v>582</v>
      </c>
      <c r="I1958" s="9">
        <v>238.97</v>
      </c>
      <c r="J1958" s="10">
        <f t="shared" si="60"/>
        <v>1</v>
      </c>
      <c r="K1958" s="8">
        <v>0</v>
      </c>
      <c r="L1958" s="9">
        <v>180.36</v>
      </c>
      <c r="M1958" s="8">
        <v>0</v>
      </c>
      <c r="N1958" s="8">
        <v>77</v>
      </c>
      <c r="O1958" s="8">
        <v>582</v>
      </c>
      <c r="P1958" s="9">
        <v>238.97</v>
      </c>
      <c r="Q1958" s="10">
        <f t="shared" si="61"/>
        <v>1</v>
      </c>
      <c r="R1958" s="8">
        <v>0</v>
      </c>
      <c r="S1958" s="9">
        <v>185.49</v>
      </c>
      <c r="T1958" s="8">
        <v>0</v>
      </c>
    </row>
    <row r="1959" spans="1:20" x14ac:dyDescent="0.35">
      <c r="A1959" t="s">
        <v>4643</v>
      </c>
      <c r="B1959" t="s">
        <v>4644</v>
      </c>
      <c r="C1959" t="s">
        <v>19</v>
      </c>
      <c r="D1959" t="s">
        <v>7922</v>
      </c>
      <c r="E1959" s="8">
        <v>60</v>
      </c>
      <c r="F1959" s="9">
        <v>208.43</v>
      </c>
      <c r="G1959" s="8">
        <v>19</v>
      </c>
      <c r="H1959" s="8">
        <v>110</v>
      </c>
      <c r="I1959" s="9">
        <v>208.43</v>
      </c>
      <c r="J1959" s="10">
        <f t="shared" si="60"/>
        <v>1</v>
      </c>
      <c r="K1959" s="8">
        <v>0</v>
      </c>
      <c r="L1959" s="9">
        <v>162.75</v>
      </c>
      <c r="M1959" s="8">
        <v>0</v>
      </c>
      <c r="N1959" s="8">
        <v>15</v>
      </c>
      <c r="O1959" s="8">
        <v>110</v>
      </c>
      <c r="P1959" s="9">
        <v>208.43</v>
      </c>
      <c r="Q1959" s="10">
        <f t="shared" si="61"/>
        <v>1</v>
      </c>
      <c r="R1959" s="8">
        <v>0</v>
      </c>
      <c r="S1959" s="9">
        <v>154.41</v>
      </c>
      <c r="T1959" s="8">
        <v>0</v>
      </c>
    </row>
    <row r="1960" spans="1:20" x14ac:dyDescent="0.35">
      <c r="A1960" t="s">
        <v>4647</v>
      </c>
      <c r="B1960" t="s">
        <v>4648</v>
      </c>
      <c r="C1960" t="s">
        <v>19</v>
      </c>
      <c r="D1960" t="s">
        <v>7922</v>
      </c>
      <c r="E1960" s="8">
        <v>2361</v>
      </c>
      <c r="F1960" s="9">
        <v>1532.54</v>
      </c>
      <c r="G1960" s="8">
        <v>86</v>
      </c>
      <c r="H1960" s="8">
        <v>588</v>
      </c>
      <c r="I1960" s="9">
        <v>1363.12</v>
      </c>
      <c r="J1960" s="10">
        <f t="shared" si="60"/>
        <v>0.88945149881895413</v>
      </c>
      <c r="K1960" s="8">
        <v>4</v>
      </c>
      <c r="L1960" s="9">
        <v>142.33000000000001</v>
      </c>
      <c r="M1960" s="8">
        <v>3</v>
      </c>
      <c r="N1960" s="8">
        <v>78</v>
      </c>
      <c r="O1960" s="8">
        <v>588</v>
      </c>
      <c r="P1960" s="9">
        <v>1357.93</v>
      </c>
      <c r="Q1960" s="10">
        <f t="shared" si="61"/>
        <v>0.8860649640466155</v>
      </c>
      <c r="R1960" s="8">
        <v>4</v>
      </c>
      <c r="S1960" s="9">
        <v>141.22999999999999</v>
      </c>
      <c r="T1960" s="8">
        <v>3</v>
      </c>
    </row>
    <row r="1961" spans="1:20" x14ac:dyDescent="0.35">
      <c r="A1961" t="s">
        <v>4649</v>
      </c>
      <c r="B1961" t="s">
        <v>4650</v>
      </c>
      <c r="C1961" t="s">
        <v>19</v>
      </c>
      <c r="D1961" t="s">
        <v>7922</v>
      </c>
      <c r="E1961" s="8">
        <v>657</v>
      </c>
      <c r="F1961" s="9">
        <v>548.77</v>
      </c>
      <c r="G1961" s="8">
        <v>66</v>
      </c>
      <c r="H1961" s="8">
        <v>457</v>
      </c>
      <c r="I1961" s="9">
        <v>517.87</v>
      </c>
      <c r="J1961" s="10">
        <f t="shared" si="60"/>
        <v>0.94369225722980488</v>
      </c>
      <c r="K1961" s="8">
        <v>1</v>
      </c>
      <c r="L1961" s="9">
        <v>158.49</v>
      </c>
      <c r="M1961" s="8">
        <v>1</v>
      </c>
      <c r="N1961" s="8">
        <v>61</v>
      </c>
      <c r="O1961" s="8">
        <v>457</v>
      </c>
      <c r="P1961" s="9">
        <v>513.69000000000005</v>
      </c>
      <c r="Q1961" s="10">
        <f t="shared" si="61"/>
        <v>0.93607522277092414</v>
      </c>
      <c r="R1961" s="8">
        <v>1</v>
      </c>
      <c r="S1961" s="9">
        <v>157.87</v>
      </c>
      <c r="T1961" s="8">
        <v>1</v>
      </c>
    </row>
    <row r="1962" spans="1:20" x14ac:dyDescent="0.35">
      <c r="A1962" t="s">
        <v>4651</v>
      </c>
      <c r="B1962" t="s">
        <v>4652</v>
      </c>
      <c r="C1962" t="s">
        <v>19</v>
      </c>
      <c r="D1962" t="s">
        <v>7922</v>
      </c>
      <c r="E1962" s="8">
        <v>144</v>
      </c>
      <c r="F1962" s="9">
        <v>139.41</v>
      </c>
      <c r="G1962" s="8">
        <v>67</v>
      </c>
      <c r="H1962" s="8">
        <v>394</v>
      </c>
      <c r="I1962" s="9">
        <v>139.41</v>
      </c>
      <c r="J1962" s="10">
        <f t="shared" si="60"/>
        <v>1</v>
      </c>
      <c r="K1962" s="8">
        <v>0</v>
      </c>
      <c r="L1962" s="9">
        <v>219.71</v>
      </c>
      <c r="M1962" s="8">
        <v>0</v>
      </c>
      <c r="N1962" s="8">
        <v>52</v>
      </c>
      <c r="O1962" s="8">
        <v>394</v>
      </c>
      <c r="P1962" s="9">
        <v>139.41</v>
      </c>
      <c r="Q1962" s="10">
        <f t="shared" si="61"/>
        <v>1</v>
      </c>
      <c r="R1962" s="8">
        <v>0</v>
      </c>
      <c r="S1962" s="9">
        <v>211.57</v>
      </c>
      <c r="T1962" s="8">
        <v>0</v>
      </c>
    </row>
    <row r="1963" spans="1:20" x14ac:dyDescent="0.35">
      <c r="A1963" t="s">
        <v>4653</v>
      </c>
      <c r="B1963" t="s">
        <v>4654</v>
      </c>
      <c r="C1963" t="s">
        <v>19</v>
      </c>
      <c r="D1963" t="s">
        <v>7922</v>
      </c>
      <c r="E1963" s="8">
        <v>41</v>
      </c>
      <c r="F1963" s="9">
        <v>144.82</v>
      </c>
      <c r="G1963" s="8">
        <v>14</v>
      </c>
      <c r="H1963" s="8">
        <v>108</v>
      </c>
      <c r="I1963" s="9">
        <v>144.82</v>
      </c>
      <c r="J1963" s="10">
        <f t="shared" si="60"/>
        <v>1</v>
      </c>
      <c r="K1963" s="8">
        <v>0</v>
      </c>
      <c r="L1963" s="9">
        <v>206.24</v>
      </c>
      <c r="M1963" s="8">
        <v>0</v>
      </c>
      <c r="N1963" s="8">
        <v>15</v>
      </c>
      <c r="O1963" s="8">
        <v>108</v>
      </c>
      <c r="P1963" s="9">
        <v>144.82</v>
      </c>
      <c r="Q1963" s="10">
        <f t="shared" si="61"/>
        <v>1</v>
      </c>
      <c r="R1963" s="8">
        <v>0</v>
      </c>
      <c r="S1963" s="9">
        <v>206.24</v>
      </c>
      <c r="T1963" s="8">
        <v>0</v>
      </c>
    </row>
    <row r="1964" spans="1:20" x14ac:dyDescent="0.35">
      <c r="A1964" t="s">
        <v>4655</v>
      </c>
      <c r="B1964" t="s">
        <v>4656</v>
      </c>
      <c r="C1964" t="s">
        <v>19</v>
      </c>
      <c r="D1964" t="s">
        <v>7921</v>
      </c>
      <c r="E1964" s="8">
        <v>27</v>
      </c>
      <c r="F1964" s="9">
        <v>272.44</v>
      </c>
      <c r="G1964" s="8">
        <v>4</v>
      </c>
      <c r="H1964" s="8">
        <v>38</v>
      </c>
      <c r="I1964" s="9">
        <v>272.44</v>
      </c>
      <c r="J1964" s="10">
        <f t="shared" si="60"/>
        <v>1</v>
      </c>
      <c r="K1964" s="8">
        <v>0</v>
      </c>
      <c r="L1964" s="9">
        <v>164.72</v>
      </c>
      <c r="M1964" s="8">
        <v>0</v>
      </c>
      <c r="N1964" s="8">
        <v>5</v>
      </c>
      <c r="O1964" s="8">
        <v>38</v>
      </c>
      <c r="P1964" s="9">
        <v>272.44</v>
      </c>
      <c r="Q1964" s="10">
        <f t="shared" si="61"/>
        <v>1</v>
      </c>
      <c r="R1964" s="8">
        <v>0</v>
      </c>
      <c r="S1964" s="9">
        <v>170.78</v>
      </c>
      <c r="T1964" s="8">
        <v>0</v>
      </c>
    </row>
    <row r="1965" spans="1:20" x14ac:dyDescent="0.35">
      <c r="A1965" t="s">
        <v>4659</v>
      </c>
      <c r="B1965" t="s">
        <v>4660</v>
      </c>
      <c r="C1965" t="s">
        <v>19</v>
      </c>
      <c r="D1965" t="s">
        <v>7921</v>
      </c>
      <c r="E1965" s="8">
        <v>210</v>
      </c>
      <c r="F1965" s="9">
        <v>157.41</v>
      </c>
      <c r="G1965" s="8">
        <v>58</v>
      </c>
      <c r="H1965" s="8">
        <v>507</v>
      </c>
      <c r="I1965" s="9">
        <v>157.41</v>
      </c>
      <c r="J1965" s="10">
        <f t="shared" si="60"/>
        <v>1</v>
      </c>
      <c r="K1965" s="8">
        <v>0</v>
      </c>
      <c r="L1965" s="9">
        <v>173.65</v>
      </c>
      <c r="M1965" s="8">
        <v>0</v>
      </c>
      <c r="N1965" s="8">
        <v>67</v>
      </c>
      <c r="O1965" s="8">
        <v>507</v>
      </c>
      <c r="P1965" s="9">
        <v>157.41</v>
      </c>
      <c r="Q1965" s="10">
        <f t="shared" si="61"/>
        <v>1</v>
      </c>
      <c r="R1965" s="8">
        <v>0</v>
      </c>
      <c r="S1965" s="9">
        <v>178.15</v>
      </c>
      <c r="T1965" s="8">
        <v>0</v>
      </c>
    </row>
    <row r="1966" spans="1:20" x14ac:dyDescent="0.35">
      <c r="A1966" t="s">
        <v>4661</v>
      </c>
      <c r="B1966" t="s">
        <v>4662</v>
      </c>
      <c r="C1966" t="s">
        <v>19</v>
      </c>
      <c r="D1966" t="s">
        <v>7922</v>
      </c>
      <c r="E1966" s="8">
        <v>37</v>
      </c>
      <c r="F1966" s="9">
        <v>456.53</v>
      </c>
      <c r="G1966" s="8">
        <v>5</v>
      </c>
      <c r="H1966" s="8">
        <v>31</v>
      </c>
      <c r="I1966" s="9">
        <v>419.51</v>
      </c>
      <c r="J1966" s="10">
        <f t="shared" si="60"/>
        <v>0.91891003877072708</v>
      </c>
      <c r="K1966" s="8">
        <v>1</v>
      </c>
      <c r="L1966" s="9">
        <v>221.63</v>
      </c>
      <c r="M1966" s="8">
        <v>1</v>
      </c>
      <c r="N1966" s="8">
        <v>5</v>
      </c>
      <c r="O1966" s="8">
        <v>31</v>
      </c>
      <c r="P1966" s="9">
        <v>419.51</v>
      </c>
      <c r="Q1966" s="10">
        <f t="shared" si="61"/>
        <v>0.91891003877072708</v>
      </c>
      <c r="R1966" s="8">
        <v>1</v>
      </c>
      <c r="S1966" s="9">
        <v>221.63</v>
      </c>
      <c r="T1966" s="8">
        <v>1</v>
      </c>
    </row>
    <row r="1967" spans="1:20" x14ac:dyDescent="0.35">
      <c r="A1967" t="s">
        <v>4663</v>
      </c>
      <c r="B1967" t="s">
        <v>4664</v>
      </c>
      <c r="C1967" t="s">
        <v>19</v>
      </c>
      <c r="D1967" t="s">
        <v>7922</v>
      </c>
      <c r="E1967" s="8">
        <v>302</v>
      </c>
      <c r="F1967" s="9">
        <v>499.48</v>
      </c>
      <c r="G1967" s="8">
        <v>43</v>
      </c>
      <c r="H1967" s="8">
        <v>230</v>
      </c>
      <c r="I1967" s="9">
        <v>499.48</v>
      </c>
      <c r="J1967" s="10">
        <f t="shared" si="60"/>
        <v>1</v>
      </c>
      <c r="K1967" s="8">
        <v>0</v>
      </c>
      <c r="L1967" s="9">
        <v>192.93</v>
      </c>
      <c r="M1967" s="8">
        <v>1</v>
      </c>
      <c r="N1967" s="8">
        <v>31</v>
      </c>
      <c r="O1967" s="8">
        <v>230</v>
      </c>
      <c r="P1967" s="9">
        <v>499.48</v>
      </c>
      <c r="Q1967" s="10">
        <f t="shared" si="61"/>
        <v>1</v>
      </c>
      <c r="R1967" s="8">
        <v>0</v>
      </c>
      <c r="S1967" s="9">
        <v>181.02</v>
      </c>
      <c r="T1967" s="8">
        <v>1</v>
      </c>
    </row>
    <row r="1968" spans="1:20" x14ac:dyDescent="0.35">
      <c r="A1968" t="s">
        <v>4667</v>
      </c>
      <c r="B1968" t="s">
        <v>4668</v>
      </c>
      <c r="C1968" t="s">
        <v>19</v>
      </c>
      <c r="D1968" t="s">
        <v>7922</v>
      </c>
      <c r="E1968" s="8">
        <v>70</v>
      </c>
      <c r="F1968" s="9">
        <v>15.64</v>
      </c>
      <c r="G1968" s="8">
        <v>527</v>
      </c>
      <c r="H1968" s="8">
        <v>1697</v>
      </c>
      <c r="I1968" s="9">
        <v>15.64</v>
      </c>
      <c r="J1968" s="10">
        <f t="shared" si="60"/>
        <v>1</v>
      </c>
      <c r="K1968" s="8">
        <v>0</v>
      </c>
      <c r="L1968" s="9">
        <v>282.48</v>
      </c>
      <c r="M1968" s="8">
        <v>0</v>
      </c>
      <c r="N1968" s="8">
        <v>223</v>
      </c>
      <c r="O1968" s="8">
        <v>1697</v>
      </c>
      <c r="P1968" s="9">
        <v>15.64</v>
      </c>
      <c r="Q1968" s="10">
        <f t="shared" si="61"/>
        <v>1</v>
      </c>
      <c r="R1968" s="8">
        <v>0</v>
      </c>
      <c r="S1968" s="9">
        <v>241.86</v>
      </c>
      <c r="T1968" s="8">
        <v>0</v>
      </c>
    </row>
    <row r="1969" spans="1:20" x14ac:dyDescent="0.35">
      <c r="A1969" t="s">
        <v>4669</v>
      </c>
      <c r="B1969" t="s">
        <v>4670</v>
      </c>
      <c r="C1969" t="s">
        <v>19</v>
      </c>
      <c r="D1969" t="s">
        <v>7921</v>
      </c>
      <c r="E1969" s="8">
        <v>2</v>
      </c>
      <c r="F1969" s="9">
        <v>3.39</v>
      </c>
      <c r="G1969" s="8">
        <v>24</v>
      </c>
      <c r="H1969" s="8">
        <v>224</v>
      </c>
      <c r="I1969" s="9">
        <v>3.39</v>
      </c>
      <c r="J1969" s="10">
        <f t="shared" si="60"/>
        <v>1</v>
      </c>
      <c r="K1969" s="8">
        <v>0</v>
      </c>
      <c r="L1969" s="9">
        <v>240.57</v>
      </c>
      <c r="M1969" s="8">
        <v>0</v>
      </c>
      <c r="N1969" s="8">
        <v>30</v>
      </c>
      <c r="O1969" s="8">
        <v>224</v>
      </c>
      <c r="P1969" s="9">
        <v>3.39</v>
      </c>
      <c r="Q1969" s="10">
        <f t="shared" si="61"/>
        <v>1</v>
      </c>
      <c r="R1969" s="8">
        <v>0</v>
      </c>
      <c r="S1969" s="9">
        <v>246.67</v>
      </c>
      <c r="T1969" s="8">
        <v>0</v>
      </c>
    </row>
    <row r="1970" spans="1:20" x14ac:dyDescent="0.35">
      <c r="A1970" t="s">
        <v>4671</v>
      </c>
      <c r="B1970" t="s">
        <v>4672</v>
      </c>
      <c r="C1970" t="s">
        <v>19</v>
      </c>
      <c r="D1970" t="s">
        <v>7922</v>
      </c>
      <c r="E1970" s="8">
        <v>30</v>
      </c>
      <c r="F1970" s="9">
        <v>274.5</v>
      </c>
      <c r="G1970" s="8">
        <v>7</v>
      </c>
      <c r="H1970" s="8">
        <v>42</v>
      </c>
      <c r="I1970" s="9">
        <v>274.5</v>
      </c>
      <c r="J1970" s="10">
        <f t="shared" si="60"/>
        <v>1</v>
      </c>
      <c r="K1970" s="8">
        <v>0</v>
      </c>
      <c r="L1970" s="9">
        <v>189.86</v>
      </c>
      <c r="M1970" s="8">
        <v>0</v>
      </c>
      <c r="N1970" s="8">
        <v>6</v>
      </c>
      <c r="O1970" s="8">
        <v>42</v>
      </c>
      <c r="P1970" s="9">
        <v>274.5</v>
      </c>
      <c r="Q1970" s="10">
        <f t="shared" si="61"/>
        <v>1</v>
      </c>
      <c r="R1970" s="8">
        <v>0</v>
      </c>
      <c r="S1970" s="9">
        <v>178.88</v>
      </c>
      <c r="T1970" s="8">
        <v>0</v>
      </c>
    </row>
    <row r="1971" spans="1:20" x14ac:dyDescent="0.35">
      <c r="A1971" t="s">
        <v>4673</v>
      </c>
      <c r="B1971" t="s">
        <v>4674</v>
      </c>
      <c r="C1971" t="s">
        <v>19</v>
      </c>
      <c r="D1971" t="s">
        <v>7922</v>
      </c>
      <c r="E1971" s="8">
        <v>270</v>
      </c>
      <c r="F1971" s="9">
        <v>209.97</v>
      </c>
      <c r="G1971" s="8">
        <v>96</v>
      </c>
      <c r="H1971" s="8">
        <v>487</v>
      </c>
      <c r="I1971" s="9">
        <v>209.97</v>
      </c>
      <c r="J1971" s="10">
        <f t="shared" si="60"/>
        <v>1</v>
      </c>
      <c r="K1971" s="8">
        <v>0</v>
      </c>
      <c r="L1971" s="9">
        <v>160.97999999999999</v>
      </c>
      <c r="M1971" s="8">
        <v>0</v>
      </c>
      <c r="N1971" s="8">
        <v>64</v>
      </c>
      <c r="O1971" s="8">
        <v>487</v>
      </c>
      <c r="P1971" s="9">
        <v>209.97</v>
      </c>
      <c r="Q1971" s="10">
        <f t="shared" si="61"/>
        <v>1</v>
      </c>
      <c r="R1971" s="8">
        <v>0</v>
      </c>
      <c r="S1971" s="9">
        <v>146.05000000000001</v>
      </c>
      <c r="T1971" s="8">
        <v>0</v>
      </c>
    </row>
    <row r="1972" spans="1:20" x14ac:dyDescent="0.35">
      <c r="A1972" t="s">
        <v>4675</v>
      </c>
      <c r="B1972" t="s">
        <v>4676</v>
      </c>
      <c r="C1972" t="s">
        <v>19</v>
      </c>
      <c r="D1972" t="s">
        <v>7921</v>
      </c>
      <c r="E1972" s="8">
        <v>2272</v>
      </c>
      <c r="F1972" s="9">
        <v>1391</v>
      </c>
      <c r="G1972" s="8">
        <v>68</v>
      </c>
      <c r="H1972" s="8">
        <v>619</v>
      </c>
      <c r="I1972" s="9">
        <v>1217.74</v>
      </c>
      <c r="J1972" s="10">
        <f t="shared" si="60"/>
        <v>0.87544212796549248</v>
      </c>
      <c r="K1972" s="8">
        <v>3</v>
      </c>
      <c r="L1972" s="9">
        <v>107.91</v>
      </c>
      <c r="M1972" s="8">
        <v>3</v>
      </c>
      <c r="N1972" s="8">
        <v>81</v>
      </c>
      <c r="O1972" s="8">
        <v>619</v>
      </c>
      <c r="P1972" s="9">
        <v>1289.98</v>
      </c>
      <c r="Q1972" s="10">
        <f t="shared" si="61"/>
        <v>0.92737598849748382</v>
      </c>
      <c r="R1972" s="8">
        <v>2</v>
      </c>
      <c r="S1972" s="9">
        <v>113.52</v>
      </c>
      <c r="T1972" s="8">
        <v>3</v>
      </c>
    </row>
    <row r="1973" spans="1:20" x14ac:dyDescent="0.35">
      <c r="A1973" t="s">
        <v>4677</v>
      </c>
      <c r="B1973" t="s">
        <v>4678</v>
      </c>
      <c r="C1973" t="s">
        <v>19</v>
      </c>
      <c r="D1973" t="s">
        <v>7922</v>
      </c>
      <c r="E1973" s="8">
        <v>2</v>
      </c>
      <c r="F1973" s="9">
        <v>3.19</v>
      </c>
      <c r="G1973" s="8">
        <v>71</v>
      </c>
      <c r="H1973" s="8">
        <v>237</v>
      </c>
      <c r="I1973" s="9">
        <v>3.19</v>
      </c>
      <c r="J1973" s="10">
        <f t="shared" si="60"/>
        <v>1</v>
      </c>
      <c r="K1973" s="8">
        <v>0</v>
      </c>
      <c r="L1973" s="9">
        <v>284.79000000000002</v>
      </c>
      <c r="M1973" s="8">
        <v>0</v>
      </c>
      <c r="N1973" s="8">
        <v>32</v>
      </c>
      <c r="O1973" s="8">
        <v>237</v>
      </c>
      <c r="P1973" s="9">
        <v>3.19</v>
      </c>
      <c r="Q1973" s="10">
        <f t="shared" si="61"/>
        <v>1</v>
      </c>
      <c r="R1973" s="8">
        <v>0</v>
      </c>
      <c r="S1973" s="9">
        <v>246.47</v>
      </c>
      <c r="T1973" s="8">
        <v>0</v>
      </c>
    </row>
    <row r="1974" spans="1:20" x14ac:dyDescent="0.35">
      <c r="A1974" t="s">
        <v>4679</v>
      </c>
      <c r="B1974" t="s">
        <v>4680</v>
      </c>
      <c r="C1974" t="s">
        <v>19</v>
      </c>
      <c r="D1974" t="s">
        <v>7921</v>
      </c>
      <c r="E1974" s="8">
        <v>251</v>
      </c>
      <c r="F1974" s="9">
        <v>320.73</v>
      </c>
      <c r="G1974" s="8">
        <v>28</v>
      </c>
      <c r="H1974" s="8">
        <v>297</v>
      </c>
      <c r="I1974" s="9">
        <v>320.73</v>
      </c>
      <c r="J1974" s="10">
        <f t="shared" si="60"/>
        <v>1</v>
      </c>
      <c r="K1974" s="8">
        <v>0</v>
      </c>
      <c r="L1974" s="9">
        <v>131.69</v>
      </c>
      <c r="M1974" s="8">
        <v>0</v>
      </c>
      <c r="N1974" s="8">
        <v>39</v>
      </c>
      <c r="O1974" s="8">
        <v>297</v>
      </c>
      <c r="P1974" s="9">
        <v>320.73</v>
      </c>
      <c r="Q1974" s="10">
        <f t="shared" si="61"/>
        <v>1</v>
      </c>
      <c r="R1974" s="8">
        <v>0</v>
      </c>
      <c r="S1974" s="9">
        <v>140.13</v>
      </c>
      <c r="T1974" s="8">
        <v>0</v>
      </c>
    </row>
    <row r="1975" spans="1:20" x14ac:dyDescent="0.35">
      <c r="A1975" t="s">
        <v>4683</v>
      </c>
      <c r="B1975" t="s">
        <v>4684</v>
      </c>
      <c r="C1975" t="s">
        <v>19</v>
      </c>
      <c r="D1975" t="s">
        <v>7921</v>
      </c>
      <c r="E1975" s="8">
        <v>145</v>
      </c>
      <c r="F1975" s="9">
        <v>144.26</v>
      </c>
      <c r="G1975" s="8">
        <v>34</v>
      </c>
      <c r="H1975" s="8">
        <v>381</v>
      </c>
      <c r="I1975" s="9">
        <v>144.26</v>
      </c>
      <c r="J1975" s="10">
        <f t="shared" si="60"/>
        <v>1</v>
      </c>
      <c r="K1975" s="8">
        <v>0</v>
      </c>
      <c r="L1975" s="9">
        <v>194.95</v>
      </c>
      <c r="M1975" s="8">
        <v>0</v>
      </c>
      <c r="N1975" s="8">
        <v>50</v>
      </c>
      <c r="O1975" s="8">
        <v>381</v>
      </c>
      <c r="P1975" s="9">
        <v>144.26</v>
      </c>
      <c r="Q1975" s="10">
        <f t="shared" si="61"/>
        <v>1</v>
      </c>
      <c r="R1975" s="8">
        <v>0</v>
      </c>
      <c r="S1975" s="9">
        <v>205.1</v>
      </c>
      <c r="T1975" s="8">
        <v>0</v>
      </c>
    </row>
    <row r="1976" spans="1:20" x14ac:dyDescent="0.35">
      <c r="A1976" t="s">
        <v>4685</v>
      </c>
      <c r="B1976" t="s">
        <v>4686</v>
      </c>
      <c r="C1976" t="s">
        <v>19</v>
      </c>
      <c r="D1976" t="s">
        <v>7921</v>
      </c>
      <c r="E1976" s="8">
        <v>80</v>
      </c>
      <c r="F1976" s="9">
        <v>57.36</v>
      </c>
      <c r="G1976" s="8">
        <v>62</v>
      </c>
      <c r="H1976" s="8">
        <v>528</v>
      </c>
      <c r="I1976" s="9">
        <v>57.36</v>
      </c>
      <c r="J1976" s="10">
        <f t="shared" si="60"/>
        <v>1</v>
      </c>
      <c r="K1976" s="8">
        <v>0</v>
      </c>
      <c r="L1976" s="9">
        <v>212.7</v>
      </c>
      <c r="M1976" s="8">
        <v>0</v>
      </c>
      <c r="N1976" s="8">
        <v>69</v>
      </c>
      <c r="O1976" s="8">
        <v>528</v>
      </c>
      <c r="P1976" s="9">
        <v>57.36</v>
      </c>
      <c r="Q1976" s="10">
        <f t="shared" si="61"/>
        <v>1</v>
      </c>
      <c r="R1976" s="8">
        <v>0</v>
      </c>
      <c r="S1976" s="9">
        <v>215.72</v>
      </c>
      <c r="T1976" s="8">
        <v>0</v>
      </c>
    </row>
    <row r="1977" spans="1:20" x14ac:dyDescent="0.35">
      <c r="A1977" t="s">
        <v>4687</v>
      </c>
      <c r="B1977" t="s">
        <v>4688</v>
      </c>
      <c r="C1977" t="s">
        <v>19</v>
      </c>
      <c r="D1977" t="s">
        <v>7922</v>
      </c>
      <c r="E1977" s="8">
        <v>1821</v>
      </c>
      <c r="F1977" s="9">
        <v>1237.07</v>
      </c>
      <c r="G1977" s="8">
        <v>70</v>
      </c>
      <c r="H1977" s="8">
        <v>557</v>
      </c>
      <c r="I1977" s="9">
        <v>887.89</v>
      </c>
      <c r="J1977" s="10">
        <f t="shared" si="60"/>
        <v>0.71773626391392564</v>
      </c>
      <c r="K1977" s="8">
        <v>1</v>
      </c>
      <c r="L1977" s="9">
        <v>138.07</v>
      </c>
      <c r="M1977" s="8">
        <v>2</v>
      </c>
      <c r="N1977" s="8">
        <v>73</v>
      </c>
      <c r="O1977" s="8">
        <v>557</v>
      </c>
      <c r="P1977" s="9">
        <v>889.93</v>
      </c>
      <c r="Q1977" s="10">
        <f t="shared" si="61"/>
        <v>0.719385321768372</v>
      </c>
      <c r="R1977" s="8">
        <v>1</v>
      </c>
      <c r="S1977" s="9">
        <v>139.11000000000001</v>
      </c>
      <c r="T1977" s="8">
        <v>2</v>
      </c>
    </row>
    <row r="1978" spans="1:20" x14ac:dyDescent="0.35">
      <c r="A1978" t="s">
        <v>4689</v>
      </c>
      <c r="B1978" t="s">
        <v>4690</v>
      </c>
      <c r="C1978" t="s">
        <v>19</v>
      </c>
      <c r="D1978" t="s">
        <v>7922</v>
      </c>
      <c r="E1978" s="8">
        <v>71</v>
      </c>
      <c r="F1978" s="9">
        <v>136.37</v>
      </c>
      <c r="G1978" s="8">
        <v>41</v>
      </c>
      <c r="H1978" s="8">
        <v>197</v>
      </c>
      <c r="I1978" s="9">
        <v>136.37</v>
      </c>
      <c r="J1978" s="10">
        <f t="shared" si="60"/>
        <v>1</v>
      </c>
      <c r="K1978" s="8">
        <v>0</v>
      </c>
      <c r="L1978" s="9">
        <v>195.05</v>
      </c>
      <c r="M1978" s="8">
        <v>0</v>
      </c>
      <c r="N1978" s="8">
        <v>26</v>
      </c>
      <c r="O1978" s="8">
        <v>197</v>
      </c>
      <c r="P1978" s="9">
        <v>136.37</v>
      </c>
      <c r="Q1978" s="10">
        <f t="shared" si="61"/>
        <v>1</v>
      </c>
      <c r="R1978" s="8">
        <v>0</v>
      </c>
      <c r="S1978" s="9">
        <v>178.92</v>
      </c>
      <c r="T1978" s="8">
        <v>0</v>
      </c>
    </row>
    <row r="1979" spans="1:20" x14ac:dyDescent="0.35">
      <c r="A1979" t="s">
        <v>4697</v>
      </c>
      <c r="B1979" t="s">
        <v>4698</v>
      </c>
      <c r="C1979" t="s">
        <v>19</v>
      </c>
      <c r="D1979" t="s">
        <v>7922</v>
      </c>
      <c r="E1979" s="8">
        <v>28</v>
      </c>
      <c r="F1979" s="9">
        <v>175.82</v>
      </c>
      <c r="G1979" s="8">
        <v>9</v>
      </c>
      <c r="H1979" s="8">
        <v>61</v>
      </c>
      <c r="I1979" s="9">
        <v>175.82</v>
      </c>
      <c r="J1979" s="10">
        <f t="shared" si="60"/>
        <v>1</v>
      </c>
      <c r="K1979" s="8">
        <v>0</v>
      </c>
      <c r="L1979" s="9">
        <v>166.8</v>
      </c>
      <c r="M1979" s="8">
        <v>0</v>
      </c>
      <c r="N1979" s="8">
        <v>8</v>
      </c>
      <c r="O1979" s="8">
        <v>61</v>
      </c>
      <c r="P1979" s="9">
        <v>175.82</v>
      </c>
      <c r="Q1979" s="10">
        <f t="shared" si="61"/>
        <v>1</v>
      </c>
      <c r="R1979" s="8">
        <v>0</v>
      </c>
      <c r="S1979" s="9">
        <v>163.03</v>
      </c>
      <c r="T1979" s="8">
        <v>0</v>
      </c>
    </row>
    <row r="1980" spans="1:20" x14ac:dyDescent="0.35">
      <c r="A1980" t="s">
        <v>4699</v>
      </c>
      <c r="B1980" t="s">
        <v>4700</v>
      </c>
      <c r="C1980" t="s">
        <v>19</v>
      </c>
      <c r="D1980" t="s">
        <v>7922</v>
      </c>
      <c r="E1980" s="8">
        <v>326</v>
      </c>
      <c r="F1980" s="9">
        <v>565.73</v>
      </c>
      <c r="G1980" s="8">
        <v>31</v>
      </c>
      <c r="H1980" s="8">
        <v>218</v>
      </c>
      <c r="I1980" s="9">
        <v>543.16999999999996</v>
      </c>
      <c r="J1980" s="10">
        <f t="shared" si="60"/>
        <v>0.96012231983454999</v>
      </c>
      <c r="K1980" s="8">
        <v>1</v>
      </c>
      <c r="L1980" s="9">
        <v>181.13</v>
      </c>
      <c r="M1980" s="8">
        <v>1</v>
      </c>
      <c r="N1980" s="8">
        <v>29</v>
      </c>
      <c r="O1980" s="8">
        <v>218</v>
      </c>
      <c r="P1980" s="9">
        <v>537.96</v>
      </c>
      <c r="Q1980" s="10">
        <f t="shared" si="61"/>
        <v>0.95091297968995814</v>
      </c>
      <c r="R1980" s="8">
        <v>1</v>
      </c>
      <c r="S1980" s="9">
        <v>178.33</v>
      </c>
      <c r="T1980" s="8">
        <v>1</v>
      </c>
    </row>
    <row r="1981" spans="1:20" x14ac:dyDescent="0.35">
      <c r="A1981" t="s">
        <v>4701</v>
      </c>
      <c r="B1981" t="s">
        <v>4702</v>
      </c>
      <c r="C1981" t="s">
        <v>19</v>
      </c>
      <c r="D1981" t="s">
        <v>7922</v>
      </c>
      <c r="E1981" s="8">
        <v>999</v>
      </c>
      <c r="F1981" s="9">
        <v>1753.8</v>
      </c>
      <c r="G1981" s="8">
        <v>37</v>
      </c>
      <c r="H1981" s="8">
        <v>215</v>
      </c>
      <c r="I1981" s="9">
        <v>1580</v>
      </c>
      <c r="J1981" s="10">
        <f t="shared" si="60"/>
        <v>0.90090090090090091</v>
      </c>
      <c r="K1981" s="8">
        <v>4</v>
      </c>
      <c r="L1981" s="9">
        <v>106.26</v>
      </c>
      <c r="M1981" s="8">
        <v>4</v>
      </c>
      <c r="N1981" s="8">
        <v>29</v>
      </c>
      <c r="O1981" s="8">
        <v>215</v>
      </c>
      <c r="P1981" s="9">
        <v>1564.2</v>
      </c>
      <c r="Q1981" s="10">
        <f t="shared" si="61"/>
        <v>0.89189189189189189</v>
      </c>
      <c r="R1981" s="8">
        <v>5</v>
      </c>
      <c r="S1981" s="9">
        <v>105.18</v>
      </c>
      <c r="T1981" s="8">
        <v>4</v>
      </c>
    </row>
    <row r="1982" spans="1:20" x14ac:dyDescent="0.35">
      <c r="A1982" t="s">
        <v>4703</v>
      </c>
      <c r="B1982" t="s">
        <v>4704</v>
      </c>
      <c r="C1982" t="s">
        <v>19</v>
      </c>
      <c r="D1982" t="s">
        <v>7921</v>
      </c>
      <c r="E1982" s="8">
        <v>352</v>
      </c>
      <c r="F1982" s="9">
        <v>313.48</v>
      </c>
      <c r="G1982" s="8">
        <v>39</v>
      </c>
      <c r="H1982" s="8">
        <v>424</v>
      </c>
      <c r="I1982" s="9">
        <v>313.48</v>
      </c>
      <c r="J1982" s="10">
        <f t="shared" si="60"/>
        <v>1</v>
      </c>
      <c r="K1982" s="8">
        <v>0</v>
      </c>
      <c r="L1982" s="9">
        <v>113.72</v>
      </c>
      <c r="M1982" s="8">
        <v>0</v>
      </c>
      <c r="N1982" s="8">
        <v>56</v>
      </c>
      <c r="O1982" s="8">
        <v>424</v>
      </c>
      <c r="P1982" s="9">
        <v>313.48</v>
      </c>
      <c r="Q1982" s="10">
        <f t="shared" si="61"/>
        <v>1</v>
      </c>
      <c r="R1982" s="8">
        <v>0</v>
      </c>
      <c r="S1982" s="9">
        <v>122.81</v>
      </c>
      <c r="T1982" s="8">
        <v>0</v>
      </c>
    </row>
    <row r="1983" spans="1:20" x14ac:dyDescent="0.35">
      <c r="A1983" t="s">
        <v>4705</v>
      </c>
      <c r="B1983" t="s">
        <v>4706</v>
      </c>
      <c r="C1983" t="s">
        <v>19</v>
      </c>
      <c r="D1983" t="s">
        <v>7921</v>
      </c>
      <c r="E1983" s="8">
        <v>583</v>
      </c>
      <c r="F1983" s="9">
        <v>735.44</v>
      </c>
      <c r="G1983" s="8">
        <v>29</v>
      </c>
      <c r="H1983" s="8">
        <v>299</v>
      </c>
      <c r="I1983" s="9">
        <v>707.69</v>
      </c>
      <c r="J1983" s="10">
        <f t="shared" si="60"/>
        <v>0.96226748613075164</v>
      </c>
      <c r="K1983" s="8">
        <v>2</v>
      </c>
      <c r="L1983" s="9">
        <v>124.49</v>
      </c>
      <c r="M1983" s="8">
        <v>1</v>
      </c>
      <c r="N1983" s="8">
        <v>39</v>
      </c>
      <c r="O1983" s="8">
        <v>299</v>
      </c>
      <c r="P1983" s="9">
        <v>720.3</v>
      </c>
      <c r="Q1983" s="10">
        <f t="shared" si="61"/>
        <v>0.97941368432502973</v>
      </c>
      <c r="R1983" s="8">
        <v>2</v>
      </c>
      <c r="S1983" s="9">
        <v>129.07</v>
      </c>
      <c r="T1983" s="8">
        <v>1</v>
      </c>
    </row>
    <row r="1984" spans="1:20" x14ac:dyDescent="0.35">
      <c r="A1984" t="s">
        <v>4707</v>
      </c>
      <c r="B1984" t="s">
        <v>4708</v>
      </c>
      <c r="C1984" t="s">
        <v>19</v>
      </c>
      <c r="D1984" t="s">
        <v>7922</v>
      </c>
      <c r="E1984" s="8">
        <v>24</v>
      </c>
      <c r="F1984" s="9">
        <v>50.27</v>
      </c>
      <c r="G1984" s="8">
        <v>46</v>
      </c>
      <c r="H1984" s="8">
        <v>180</v>
      </c>
      <c r="I1984" s="9">
        <v>50.27</v>
      </c>
      <c r="J1984" s="10">
        <f t="shared" si="60"/>
        <v>1</v>
      </c>
      <c r="K1984" s="8">
        <v>0</v>
      </c>
      <c r="L1984" s="9">
        <v>257.33</v>
      </c>
      <c r="M1984" s="8">
        <v>0</v>
      </c>
      <c r="N1984" s="8">
        <v>24</v>
      </c>
      <c r="O1984" s="8">
        <v>180</v>
      </c>
      <c r="P1984" s="9">
        <v>50.27</v>
      </c>
      <c r="Q1984" s="10">
        <f t="shared" si="61"/>
        <v>1</v>
      </c>
      <c r="R1984" s="8">
        <v>0</v>
      </c>
      <c r="S1984" s="9">
        <v>229.68</v>
      </c>
      <c r="T1984" s="8">
        <v>0</v>
      </c>
    </row>
    <row r="1985" spans="1:20" x14ac:dyDescent="0.35">
      <c r="A1985" t="s">
        <v>4709</v>
      </c>
      <c r="B1985" t="s">
        <v>4710</v>
      </c>
      <c r="C1985" t="s">
        <v>19</v>
      </c>
      <c r="D1985" t="s">
        <v>7922</v>
      </c>
      <c r="E1985" s="8">
        <v>30</v>
      </c>
      <c r="F1985" s="9">
        <v>708.5</v>
      </c>
      <c r="G1985" s="8">
        <v>3</v>
      </c>
      <c r="H1985" s="8">
        <v>16</v>
      </c>
      <c r="I1985" s="9">
        <v>708.5</v>
      </c>
      <c r="J1985" s="10">
        <f t="shared" si="60"/>
        <v>1</v>
      </c>
      <c r="K1985" s="8">
        <v>0</v>
      </c>
      <c r="L1985" s="9">
        <v>148.78</v>
      </c>
      <c r="M1985" s="8">
        <v>1</v>
      </c>
      <c r="N1985" s="8">
        <v>3</v>
      </c>
      <c r="O1985" s="8">
        <v>16</v>
      </c>
      <c r="P1985" s="9">
        <v>708.5</v>
      </c>
      <c r="Q1985" s="10">
        <f t="shared" si="61"/>
        <v>1</v>
      </c>
      <c r="R1985" s="8">
        <v>0</v>
      </c>
      <c r="S1985" s="9">
        <v>148.78</v>
      </c>
      <c r="T1985" s="8">
        <v>1</v>
      </c>
    </row>
    <row r="1986" spans="1:20" x14ac:dyDescent="0.35">
      <c r="A1986" t="s">
        <v>4711</v>
      </c>
      <c r="B1986" t="s">
        <v>4712</v>
      </c>
      <c r="C1986" t="s">
        <v>19</v>
      </c>
      <c r="D1986" t="s">
        <v>7921</v>
      </c>
      <c r="E1986" s="8">
        <v>158</v>
      </c>
      <c r="F1986" s="9">
        <v>555</v>
      </c>
      <c r="G1986" s="8">
        <v>11</v>
      </c>
      <c r="H1986" s="8">
        <v>108</v>
      </c>
      <c r="I1986" s="9">
        <v>555</v>
      </c>
      <c r="J1986" s="10">
        <f t="shared" si="60"/>
        <v>1</v>
      </c>
      <c r="K1986" s="8">
        <v>0</v>
      </c>
      <c r="L1986" s="9">
        <v>158.16</v>
      </c>
      <c r="M1986" s="8">
        <v>1</v>
      </c>
      <c r="N1986" s="8">
        <v>14</v>
      </c>
      <c r="O1986" s="8">
        <v>108</v>
      </c>
      <c r="P1986" s="9">
        <v>555</v>
      </c>
      <c r="Q1986" s="10">
        <f t="shared" si="61"/>
        <v>1</v>
      </c>
      <c r="R1986" s="8">
        <v>0</v>
      </c>
      <c r="S1986" s="9">
        <v>164.48</v>
      </c>
      <c r="T1986" s="8">
        <v>1</v>
      </c>
    </row>
    <row r="1987" spans="1:20" x14ac:dyDescent="0.35">
      <c r="A1987" t="s">
        <v>4713</v>
      </c>
      <c r="B1987" t="s">
        <v>4714</v>
      </c>
      <c r="C1987" t="s">
        <v>19</v>
      </c>
      <c r="D1987" t="s">
        <v>7921</v>
      </c>
      <c r="E1987" s="8">
        <v>1263</v>
      </c>
      <c r="F1987" s="9">
        <v>652.91999999999996</v>
      </c>
      <c r="G1987" s="8">
        <v>77</v>
      </c>
      <c r="H1987" s="8">
        <v>729</v>
      </c>
      <c r="I1987" s="9">
        <v>652.91999999999996</v>
      </c>
      <c r="J1987" s="10">
        <f t="shared" si="60"/>
        <v>1</v>
      </c>
      <c r="K1987" s="8">
        <v>0</v>
      </c>
      <c r="L1987" s="9">
        <v>172.95</v>
      </c>
      <c r="M1987" s="8">
        <v>1</v>
      </c>
      <c r="N1987" s="8">
        <v>95</v>
      </c>
      <c r="O1987" s="8">
        <v>729</v>
      </c>
      <c r="P1987" s="9">
        <v>652.91999999999996</v>
      </c>
      <c r="Q1987" s="10">
        <f t="shared" si="61"/>
        <v>1</v>
      </c>
      <c r="R1987" s="8">
        <v>0</v>
      </c>
      <c r="S1987" s="9">
        <v>178.54</v>
      </c>
      <c r="T1987" s="8">
        <v>1</v>
      </c>
    </row>
    <row r="1988" spans="1:20" x14ac:dyDescent="0.35">
      <c r="A1988" t="s">
        <v>4715</v>
      </c>
      <c r="B1988" t="s">
        <v>4716</v>
      </c>
      <c r="C1988" t="s">
        <v>19</v>
      </c>
      <c r="D1988" t="s">
        <v>7922</v>
      </c>
      <c r="E1988" s="8">
        <v>1750</v>
      </c>
      <c r="F1988" s="9">
        <v>787.61</v>
      </c>
      <c r="G1988" s="8">
        <v>141</v>
      </c>
      <c r="H1988" s="8">
        <v>837</v>
      </c>
      <c r="I1988" s="9">
        <v>770.06</v>
      </c>
      <c r="J1988" s="10">
        <f t="shared" si="60"/>
        <v>0.97771739820469517</v>
      </c>
      <c r="K1988" s="8">
        <v>1</v>
      </c>
      <c r="L1988" s="9">
        <v>150.65</v>
      </c>
      <c r="M1988" s="8">
        <v>2</v>
      </c>
      <c r="N1988" s="8">
        <v>109</v>
      </c>
      <c r="O1988" s="8">
        <v>837</v>
      </c>
      <c r="P1988" s="9">
        <v>756.11</v>
      </c>
      <c r="Q1988" s="10">
        <f t="shared" si="61"/>
        <v>0.96000558652124779</v>
      </c>
      <c r="R1988" s="8">
        <v>1</v>
      </c>
      <c r="S1988" s="9">
        <v>138.44</v>
      </c>
      <c r="T1988" s="8">
        <v>2</v>
      </c>
    </row>
    <row r="1989" spans="1:20" x14ac:dyDescent="0.35">
      <c r="A1989" t="s">
        <v>4717</v>
      </c>
      <c r="B1989" t="s">
        <v>4718</v>
      </c>
      <c r="C1989" t="s">
        <v>19</v>
      </c>
      <c r="D1989" t="s">
        <v>7922</v>
      </c>
      <c r="E1989" s="8">
        <v>1231</v>
      </c>
      <c r="F1989" s="9">
        <v>914.39</v>
      </c>
      <c r="G1989" s="8">
        <v>82</v>
      </c>
      <c r="H1989" s="8">
        <v>507</v>
      </c>
      <c r="I1989" s="9">
        <v>760.63</v>
      </c>
      <c r="J1989" s="10">
        <f t="shared" ref="J1989:J2052" si="62">IF(F1989&gt;0,I1989/F1989,1)</f>
        <v>0.83184418027318763</v>
      </c>
      <c r="K1989" s="8">
        <v>2</v>
      </c>
      <c r="L1989" s="9">
        <v>210.5</v>
      </c>
      <c r="M1989" s="8">
        <v>2</v>
      </c>
      <c r="N1989" s="8">
        <v>66</v>
      </c>
      <c r="O1989" s="8">
        <v>507</v>
      </c>
      <c r="P1989" s="9">
        <v>748.74</v>
      </c>
      <c r="Q1989" s="10">
        <f t="shared" ref="Q1989:Q2052" si="63">IF(F1989&gt;0,P1989/F1989,1)</f>
        <v>0.81884097595118055</v>
      </c>
      <c r="R1989" s="8">
        <v>2</v>
      </c>
      <c r="S1989" s="9">
        <v>204.56</v>
      </c>
      <c r="T1989" s="8">
        <v>2</v>
      </c>
    </row>
    <row r="1990" spans="1:20" x14ac:dyDescent="0.35">
      <c r="A1990" t="s">
        <v>4719</v>
      </c>
      <c r="B1990" t="s">
        <v>4720</v>
      </c>
      <c r="C1990" t="s">
        <v>19</v>
      </c>
      <c r="D1990" t="s">
        <v>7921</v>
      </c>
      <c r="E1990" s="8">
        <v>69</v>
      </c>
      <c r="F1990" s="9">
        <v>84.62</v>
      </c>
      <c r="G1990" s="8">
        <v>37</v>
      </c>
      <c r="H1990" s="8">
        <v>307</v>
      </c>
      <c r="I1990" s="9">
        <v>84.62</v>
      </c>
      <c r="J1990" s="10">
        <f t="shared" si="62"/>
        <v>1</v>
      </c>
      <c r="K1990" s="8">
        <v>0</v>
      </c>
      <c r="L1990" s="9">
        <v>214.72</v>
      </c>
      <c r="M1990" s="8">
        <v>0</v>
      </c>
      <c r="N1990" s="8">
        <v>40</v>
      </c>
      <c r="O1990" s="8">
        <v>307</v>
      </c>
      <c r="P1990" s="9">
        <v>84.62</v>
      </c>
      <c r="Q1990" s="10">
        <f t="shared" si="63"/>
        <v>1</v>
      </c>
      <c r="R1990" s="8">
        <v>0</v>
      </c>
      <c r="S1990" s="9">
        <v>216.93</v>
      </c>
      <c r="T1990" s="8">
        <v>0</v>
      </c>
    </row>
    <row r="1991" spans="1:20" x14ac:dyDescent="0.35">
      <c r="A1991" t="s">
        <v>4721</v>
      </c>
      <c r="B1991" t="s">
        <v>4145</v>
      </c>
      <c r="C1991" t="s">
        <v>19</v>
      </c>
      <c r="D1991" t="s">
        <v>7922</v>
      </c>
      <c r="E1991" s="8">
        <v>412</v>
      </c>
      <c r="F1991" s="9">
        <v>517.66999999999996</v>
      </c>
      <c r="G1991" s="8">
        <v>37</v>
      </c>
      <c r="H1991" s="8">
        <v>299</v>
      </c>
      <c r="I1991" s="9">
        <v>497.57</v>
      </c>
      <c r="J1991" s="10">
        <f t="shared" si="62"/>
        <v>0.96117217532404819</v>
      </c>
      <c r="K1991" s="8">
        <v>1</v>
      </c>
      <c r="L1991" s="9">
        <v>142.96</v>
      </c>
      <c r="M1991" s="8">
        <v>1</v>
      </c>
      <c r="N1991" s="8">
        <v>39</v>
      </c>
      <c r="O1991" s="8">
        <v>299</v>
      </c>
      <c r="P1991" s="9">
        <v>500.08</v>
      </c>
      <c r="Q1991" s="10">
        <f t="shared" si="63"/>
        <v>0.96602082407711476</v>
      </c>
      <c r="R1991" s="8">
        <v>1</v>
      </c>
      <c r="S1991" s="9">
        <v>143.49</v>
      </c>
      <c r="T1991" s="8">
        <v>1</v>
      </c>
    </row>
    <row r="1992" spans="1:20" x14ac:dyDescent="0.35">
      <c r="A1992" t="s">
        <v>4722</v>
      </c>
      <c r="B1992" t="s">
        <v>4723</v>
      </c>
      <c r="C1992" t="s">
        <v>19</v>
      </c>
      <c r="D1992" t="s">
        <v>7921</v>
      </c>
      <c r="E1992" s="8">
        <v>88</v>
      </c>
      <c r="F1992" s="9">
        <v>249.21</v>
      </c>
      <c r="G1992" s="8">
        <v>15</v>
      </c>
      <c r="H1992" s="8">
        <v>133</v>
      </c>
      <c r="I1992" s="9">
        <v>249.21</v>
      </c>
      <c r="J1992" s="10">
        <f t="shared" si="62"/>
        <v>1</v>
      </c>
      <c r="K1992" s="8">
        <v>0</v>
      </c>
      <c r="L1992" s="9">
        <v>193.59</v>
      </c>
      <c r="M1992" s="8">
        <v>0</v>
      </c>
      <c r="N1992" s="8">
        <v>18</v>
      </c>
      <c r="O1992" s="8">
        <v>133</v>
      </c>
      <c r="P1992" s="9">
        <v>249.21</v>
      </c>
      <c r="Q1992" s="10">
        <f t="shared" si="63"/>
        <v>1</v>
      </c>
      <c r="R1992" s="8">
        <v>0</v>
      </c>
      <c r="S1992" s="9">
        <v>198.69</v>
      </c>
      <c r="T1992" s="8">
        <v>0</v>
      </c>
    </row>
    <row r="1993" spans="1:20" x14ac:dyDescent="0.35">
      <c r="A1993" t="s">
        <v>4724</v>
      </c>
      <c r="B1993" t="s">
        <v>4725</v>
      </c>
      <c r="C1993" t="s">
        <v>19</v>
      </c>
      <c r="D1993" t="s">
        <v>7922</v>
      </c>
      <c r="E1993" s="8">
        <v>123</v>
      </c>
      <c r="F1993" s="9">
        <v>100.3</v>
      </c>
      <c r="G1993" s="8">
        <v>83</v>
      </c>
      <c r="H1993" s="8">
        <v>460</v>
      </c>
      <c r="I1993" s="9">
        <v>100.3</v>
      </c>
      <c r="J1993" s="10">
        <f t="shared" si="62"/>
        <v>1</v>
      </c>
      <c r="K1993" s="8">
        <v>0</v>
      </c>
      <c r="L1993" s="9">
        <v>220.29</v>
      </c>
      <c r="M1993" s="8">
        <v>0</v>
      </c>
      <c r="N1993" s="8">
        <v>60</v>
      </c>
      <c r="O1993" s="8">
        <v>460</v>
      </c>
      <c r="P1993" s="9">
        <v>100.3</v>
      </c>
      <c r="Q1993" s="10">
        <f t="shared" si="63"/>
        <v>1</v>
      </c>
      <c r="R1993" s="8">
        <v>0</v>
      </c>
      <c r="S1993" s="9">
        <v>209.03</v>
      </c>
      <c r="T1993" s="8">
        <v>0</v>
      </c>
    </row>
    <row r="1994" spans="1:20" x14ac:dyDescent="0.35">
      <c r="A1994" t="s">
        <v>4726</v>
      </c>
      <c r="B1994" t="s">
        <v>4727</v>
      </c>
      <c r="C1994" t="s">
        <v>19</v>
      </c>
      <c r="D1994" t="s">
        <v>7922</v>
      </c>
      <c r="E1994" s="8">
        <v>96</v>
      </c>
      <c r="F1994" s="9">
        <v>134.1</v>
      </c>
      <c r="G1994" s="8">
        <v>36</v>
      </c>
      <c r="H1994" s="8">
        <v>269</v>
      </c>
      <c r="I1994" s="9">
        <v>134.1</v>
      </c>
      <c r="J1994" s="10">
        <f t="shared" si="62"/>
        <v>1</v>
      </c>
      <c r="K1994" s="8">
        <v>0</v>
      </c>
      <c r="L1994" s="9">
        <v>197.87</v>
      </c>
      <c r="M1994" s="8">
        <v>0</v>
      </c>
      <c r="N1994" s="8">
        <v>35</v>
      </c>
      <c r="O1994" s="8">
        <v>269</v>
      </c>
      <c r="P1994" s="9">
        <v>134.1</v>
      </c>
      <c r="Q1994" s="10">
        <f t="shared" si="63"/>
        <v>1</v>
      </c>
      <c r="R1994" s="8">
        <v>0</v>
      </c>
      <c r="S1994" s="9">
        <v>197.03</v>
      </c>
      <c r="T1994" s="8">
        <v>0</v>
      </c>
    </row>
    <row r="1995" spans="1:20" x14ac:dyDescent="0.35">
      <c r="A1995" t="s">
        <v>4728</v>
      </c>
      <c r="B1995" t="s">
        <v>4729</v>
      </c>
      <c r="C1995" t="s">
        <v>19</v>
      </c>
      <c r="D1995" t="s">
        <v>7921</v>
      </c>
      <c r="E1995" s="8">
        <v>324</v>
      </c>
      <c r="F1995" s="9">
        <v>576.86</v>
      </c>
      <c r="G1995" s="8">
        <v>23</v>
      </c>
      <c r="H1995" s="8">
        <v>211</v>
      </c>
      <c r="I1995" s="9">
        <v>576.86</v>
      </c>
      <c r="J1995" s="10">
        <f t="shared" si="62"/>
        <v>1</v>
      </c>
      <c r="K1995" s="8">
        <v>0</v>
      </c>
      <c r="L1995" s="9">
        <v>179.93</v>
      </c>
      <c r="M1995" s="8">
        <v>1</v>
      </c>
      <c r="N1995" s="8">
        <v>28</v>
      </c>
      <c r="O1995" s="8">
        <v>211</v>
      </c>
      <c r="P1995" s="9">
        <v>576.86</v>
      </c>
      <c r="Q1995" s="10">
        <f t="shared" si="63"/>
        <v>1</v>
      </c>
      <c r="R1995" s="8">
        <v>0</v>
      </c>
      <c r="S1995" s="9">
        <v>185.28</v>
      </c>
      <c r="T1995" s="8">
        <v>1</v>
      </c>
    </row>
    <row r="1996" spans="1:20" x14ac:dyDescent="0.35">
      <c r="A1996" t="s">
        <v>4736</v>
      </c>
      <c r="B1996" t="s">
        <v>4737</v>
      </c>
      <c r="C1996" t="s">
        <v>19</v>
      </c>
      <c r="D1996" t="s">
        <v>7921</v>
      </c>
      <c r="E1996" s="8">
        <v>48</v>
      </c>
      <c r="F1996" s="9">
        <v>248.19</v>
      </c>
      <c r="G1996" s="8">
        <v>8</v>
      </c>
      <c r="H1996" s="8">
        <v>73</v>
      </c>
      <c r="I1996" s="9">
        <v>248.19</v>
      </c>
      <c r="J1996" s="10">
        <f t="shared" si="62"/>
        <v>1</v>
      </c>
      <c r="K1996" s="8">
        <v>0</v>
      </c>
      <c r="L1996" s="9">
        <v>194.48</v>
      </c>
      <c r="M1996" s="8">
        <v>0</v>
      </c>
      <c r="N1996" s="8">
        <v>10</v>
      </c>
      <c r="O1996" s="8">
        <v>73</v>
      </c>
      <c r="P1996" s="9">
        <v>248.19</v>
      </c>
      <c r="Q1996" s="10">
        <f t="shared" si="63"/>
        <v>1</v>
      </c>
      <c r="R1996" s="8">
        <v>0</v>
      </c>
      <c r="S1996" s="9">
        <v>200.68</v>
      </c>
      <c r="T1996" s="8">
        <v>0</v>
      </c>
    </row>
    <row r="1997" spans="1:20" x14ac:dyDescent="0.35">
      <c r="A1997" t="s">
        <v>4738</v>
      </c>
      <c r="B1997" t="s">
        <v>4739</v>
      </c>
      <c r="C1997" t="s">
        <v>19</v>
      </c>
      <c r="D1997" t="s">
        <v>7921</v>
      </c>
      <c r="E1997" s="8">
        <v>59</v>
      </c>
      <c r="F1997" s="9">
        <v>74.650000000000006</v>
      </c>
      <c r="G1997" s="8">
        <v>32</v>
      </c>
      <c r="H1997" s="8">
        <v>296</v>
      </c>
      <c r="I1997" s="9">
        <v>74.650000000000006</v>
      </c>
      <c r="J1997" s="10">
        <f t="shared" si="62"/>
        <v>1</v>
      </c>
      <c r="K1997" s="8">
        <v>0</v>
      </c>
      <c r="L1997" s="9">
        <v>200.22</v>
      </c>
      <c r="M1997" s="8">
        <v>0</v>
      </c>
      <c r="N1997" s="8">
        <v>39</v>
      </c>
      <c r="O1997" s="8">
        <v>296</v>
      </c>
      <c r="P1997" s="9">
        <v>74.650000000000006</v>
      </c>
      <c r="Q1997" s="10">
        <f t="shared" si="63"/>
        <v>1</v>
      </c>
      <c r="R1997" s="8">
        <v>0</v>
      </c>
      <c r="S1997" s="9">
        <v>204.78</v>
      </c>
      <c r="T1997" s="8">
        <v>0</v>
      </c>
    </row>
    <row r="1998" spans="1:20" x14ac:dyDescent="0.35">
      <c r="A1998" t="s">
        <v>4740</v>
      </c>
      <c r="B1998" t="s">
        <v>4741</v>
      </c>
      <c r="C1998" t="s">
        <v>19</v>
      </c>
      <c r="D1998" t="s">
        <v>7922</v>
      </c>
      <c r="E1998" s="8">
        <v>74</v>
      </c>
      <c r="F1998" s="9">
        <v>108.24</v>
      </c>
      <c r="G1998" s="8">
        <v>44</v>
      </c>
      <c r="H1998" s="8">
        <v>256</v>
      </c>
      <c r="I1998" s="9">
        <v>108.24</v>
      </c>
      <c r="J1998" s="10">
        <f t="shared" si="62"/>
        <v>1</v>
      </c>
      <c r="K1998" s="8">
        <v>0</v>
      </c>
      <c r="L1998" s="9">
        <v>201.35</v>
      </c>
      <c r="M1998" s="8">
        <v>0</v>
      </c>
      <c r="N1998" s="8">
        <v>33</v>
      </c>
      <c r="O1998" s="8">
        <v>256</v>
      </c>
      <c r="P1998" s="9">
        <v>108.24</v>
      </c>
      <c r="Q1998" s="10">
        <f t="shared" si="63"/>
        <v>1</v>
      </c>
      <c r="R1998" s="8">
        <v>0</v>
      </c>
      <c r="S1998" s="9">
        <v>191.69</v>
      </c>
      <c r="T1998" s="8">
        <v>0</v>
      </c>
    </row>
    <row r="1999" spans="1:20" x14ac:dyDescent="0.35">
      <c r="A1999" t="s">
        <v>4742</v>
      </c>
      <c r="B1999" t="s">
        <v>4743</v>
      </c>
      <c r="C1999" t="s">
        <v>19</v>
      </c>
      <c r="D1999" t="s">
        <v>7921</v>
      </c>
      <c r="E1999" s="8">
        <v>131</v>
      </c>
      <c r="F1999" s="9">
        <v>334.05</v>
      </c>
      <c r="G1999" s="8">
        <v>15</v>
      </c>
      <c r="H1999" s="8">
        <v>147</v>
      </c>
      <c r="I1999" s="9">
        <v>334.05</v>
      </c>
      <c r="J1999" s="10">
        <f t="shared" si="62"/>
        <v>1</v>
      </c>
      <c r="K1999" s="8">
        <v>0</v>
      </c>
      <c r="L1999" s="9">
        <v>144.65</v>
      </c>
      <c r="M1999" s="8">
        <v>0</v>
      </c>
      <c r="N1999" s="8">
        <v>19</v>
      </c>
      <c r="O1999" s="8">
        <v>147</v>
      </c>
      <c r="P1999" s="9">
        <v>334.05</v>
      </c>
      <c r="Q1999" s="10">
        <f t="shared" si="63"/>
        <v>1</v>
      </c>
      <c r="R1999" s="8">
        <v>0</v>
      </c>
      <c r="S1999" s="9">
        <v>150.77000000000001</v>
      </c>
      <c r="T1999" s="8">
        <v>0</v>
      </c>
    </row>
    <row r="2000" spans="1:20" x14ac:dyDescent="0.35">
      <c r="A2000" t="s">
        <v>4744</v>
      </c>
      <c r="B2000" t="s">
        <v>4745</v>
      </c>
      <c r="C2000" t="s">
        <v>19</v>
      </c>
      <c r="D2000" t="s">
        <v>7921</v>
      </c>
      <c r="E2000" s="8">
        <v>112</v>
      </c>
      <c r="F2000" s="9">
        <v>48.58</v>
      </c>
      <c r="G2000" s="8">
        <v>78</v>
      </c>
      <c r="H2000" s="8">
        <v>861</v>
      </c>
      <c r="I2000" s="9">
        <v>48.58</v>
      </c>
      <c r="J2000" s="10">
        <f t="shared" si="62"/>
        <v>1</v>
      </c>
      <c r="K2000" s="8">
        <v>0</v>
      </c>
      <c r="L2000" s="9">
        <v>207.99</v>
      </c>
      <c r="M2000" s="8">
        <v>0</v>
      </c>
      <c r="N2000" s="8">
        <v>112</v>
      </c>
      <c r="O2000" s="8">
        <v>861</v>
      </c>
      <c r="P2000" s="9">
        <v>48.58</v>
      </c>
      <c r="Q2000" s="10">
        <f t="shared" si="63"/>
        <v>1</v>
      </c>
      <c r="R2000" s="8">
        <v>0</v>
      </c>
      <c r="S2000" s="9">
        <v>216.84</v>
      </c>
      <c r="T2000" s="8">
        <v>0</v>
      </c>
    </row>
    <row r="2001" spans="1:20" x14ac:dyDescent="0.35">
      <c r="A2001" t="s">
        <v>4746</v>
      </c>
      <c r="B2001" t="s">
        <v>4747</v>
      </c>
      <c r="C2001" t="s">
        <v>19</v>
      </c>
      <c r="D2001" t="s">
        <v>7922</v>
      </c>
      <c r="E2001" s="8">
        <v>3706</v>
      </c>
      <c r="F2001" s="9">
        <v>1556.52</v>
      </c>
      <c r="G2001" s="8">
        <v>122</v>
      </c>
      <c r="H2001" s="8">
        <v>887</v>
      </c>
      <c r="I2001" s="9">
        <v>1491.84</v>
      </c>
      <c r="J2001" s="10">
        <f t="shared" si="62"/>
        <v>0.95844576362655154</v>
      </c>
      <c r="K2001" s="8">
        <v>2</v>
      </c>
      <c r="L2001" s="9">
        <v>113.11</v>
      </c>
      <c r="M2001" s="8">
        <v>4</v>
      </c>
      <c r="N2001" s="8">
        <v>115</v>
      </c>
      <c r="O2001" s="8">
        <v>887</v>
      </c>
      <c r="P2001" s="9">
        <v>1488.9</v>
      </c>
      <c r="Q2001" s="10">
        <f t="shared" si="63"/>
        <v>0.95655693470048575</v>
      </c>
      <c r="R2001" s="8">
        <v>2</v>
      </c>
      <c r="S2001" s="9">
        <v>112.96</v>
      </c>
      <c r="T2001" s="8">
        <v>4</v>
      </c>
    </row>
    <row r="2002" spans="1:20" x14ac:dyDescent="0.35">
      <c r="A2002" t="s">
        <v>4750</v>
      </c>
      <c r="B2002" t="s">
        <v>4751</v>
      </c>
      <c r="C2002" t="s">
        <v>19</v>
      </c>
      <c r="D2002" t="s">
        <v>7921</v>
      </c>
      <c r="E2002" s="8">
        <v>218</v>
      </c>
      <c r="F2002" s="9">
        <v>467.28</v>
      </c>
      <c r="G2002" s="8">
        <v>19</v>
      </c>
      <c r="H2002" s="8">
        <v>174</v>
      </c>
      <c r="I2002" s="9">
        <v>467.28</v>
      </c>
      <c r="J2002" s="10">
        <f t="shared" si="62"/>
        <v>1</v>
      </c>
      <c r="K2002" s="8">
        <v>0</v>
      </c>
      <c r="L2002" s="9">
        <v>138.04</v>
      </c>
      <c r="M2002" s="8">
        <v>1</v>
      </c>
      <c r="N2002" s="8">
        <v>23</v>
      </c>
      <c r="O2002" s="8">
        <v>174</v>
      </c>
      <c r="P2002" s="9">
        <v>467.28</v>
      </c>
      <c r="Q2002" s="10">
        <f t="shared" si="63"/>
        <v>1</v>
      </c>
      <c r="R2002" s="8">
        <v>0</v>
      </c>
      <c r="S2002" s="9">
        <v>141.9</v>
      </c>
      <c r="T2002" s="8">
        <v>1</v>
      </c>
    </row>
    <row r="2003" spans="1:20" x14ac:dyDescent="0.35">
      <c r="A2003" t="s">
        <v>4752</v>
      </c>
      <c r="B2003" t="s">
        <v>4753</v>
      </c>
      <c r="C2003" t="s">
        <v>19</v>
      </c>
      <c r="D2003" t="s">
        <v>7922</v>
      </c>
      <c r="E2003" s="8">
        <v>269</v>
      </c>
      <c r="F2003" s="9">
        <v>198.7</v>
      </c>
      <c r="G2003" s="8">
        <v>65</v>
      </c>
      <c r="H2003" s="8">
        <v>504</v>
      </c>
      <c r="I2003" s="9">
        <v>198.7</v>
      </c>
      <c r="J2003" s="10">
        <f t="shared" si="62"/>
        <v>1</v>
      </c>
      <c r="K2003" s="8">
        <v>0</v>
      </c>
      <c r="L2003" s="9">
        <v>171.34</v>
      </c>
      <c r="M2003" s="8">
        <v>0</v>
      </c>
      <c r="N2003" s="8">
        <v>65</v>
      </c>
      <c r="O2003" s="8">
        <v>504</v>
      </c>
      <c r="P2003" s="9">
        <v>198.7</v>
      </c>
      <c r="Q2003" s="10">
        <f t="shared" si="63"/>
        <v>1</v>
      </c>
      <c r="R2003" s="8">
        <v>0</v>
      </c>
      <c r="S2003" s="9">
        <v>171.78</v>
      </c>
      <c r="T2003" s="8">
        <v>0</v>
      </c>
    </row>
    <row r="2004" spans="1:20" x14ac:dyDescent="0.35">
      <c r="A2004" t="s">
        <v>4754</v>
      </c>
      <c r="B2004" t="s">
        <v>4755</v>
      </c>
      <c r="C2004" t="s">
        <v>19</v>
      </c>
      <c r="D2004" t="s">
        <v>7921</v>
      </c>
      <c r="E2004" s="8">
        <v>101</v>
      </c>
      <c r="F2004" s="9">
        <v>229.1</v>
      </c>
      <c r="G2004" s="8">
        <v>20</v>
      </c>
      <c r="H2004" s="8">
        <v>164</v>
      </c>
      <c r="I2004" s="9">
        <v>229.1</v>
      </c>
      <c r="J2004" s="10">
        <f t="shared" si="62"/>
        <v>1</v>
      </c>
      <c r="K2004" s="8">
        <v>0</v>
      </c>
      <c r="L2004" s="9">
        <v>142.34</v>
      </c>
      <c r="M2004" s="8">
        <v>0</v>
      </c>
      <c r="N2004" s="8">
        <v>22</v>
      </c>
      <c r="O2004" s="8">
        <v>164</v>
      </c>
      <c r="P2004" s="9">
        <v>229.1</v>
      </c>
      <c r="Q2004" s="10">
        <f t="shared" si="63"/>
        <v>1</v>
      </c>
      <c r="R2004" s="8">
        <v>0</v>
      </c>
      <c r="S2004" s="9">
        <v>145.06</v>
      </c>
      <c r="T2004" s="8">
        <v>0</v>
      </c>
    </row>
    <row r="2005" spans="1:20" x14ac:dyDescent="0.35">
      <c r="A2005" t="s">
        <v>4756</v>
      </c>
      <c r="B2005" t="s">
        <v>4757</v>
      </c>
      <c r="C2005" t="s">
        <v>19</v>
      </c>
      <c r="D2005" t="s">
        <v>7921</v>
      </c>
      <c r="E2005" s="8">
        <v>3272</v>
      </c>
      <c r="F2005" s="9">
        <v>687.12</v>
      </c>
      <c r="G2005" s="8">
        <v>206</v>
      </c>
      <c r="H2005" s="8">
        <v>1770</v>
      </c>
      <c r="I2005" s="9">
        <v>662.76</v>
      </c>
      <c r="J2005" s="10">
        <f t="shared" si="62"/>
        <v>0.96454767726161372</v>
      </c>
      <c r="K2005" s="8">
        <v>1</v>
      </c>
      <c r="L2005" s="9">
        <v>147.62</v>
      </c>
      <c r="M2005" s="8">
        <v>1</v>
      </c>
      <c r="N2005" s="8">
        <v>228</v>
      </c>
      <c r="O2005" s="8">
        <v>1770</v>
      </c>
      <c r="P2005" s="9">
        <v>667.38</v>
      </c>
      <c r="Q2005" s="10">
        <f t="shared" si="63"/>
        <v>0.97127139364303172</v>
      </c>
      <c r="R2005" s="8">
        <v>1</v>
      </c>
      <c r="S2005" s="9">
        <v>149.24</v>
      </c>
      <c r="T2005" s="8">
        <v>1</v>
      </c>
    </row>
    <row r="2006" spans="1:20" x14ac:dyDescent="0.35">
      <c r="A2006" t="s">
        <v>4760</v>
      </c>
      <c r="B2006" t="s">
        <v>4761</v>
      </c>
      <c r="C2006" t="s">
        <v>19</v>
      </c>
      <c r="D2006" t="s">
        <v>7921</v>
      </c>
      <c r="E2006" s="8">
        <v>40</v>
      </c>
      <c r="F2006" s="9">
        <v>161.99</v>
      </c>
      <c r="G2006" s="8">
        <v>11</v>
      </c>
      <c r="H2006" s="8">
        <v>92</v>
      </c>
      <c r="I2006" s="9">
        <v>161.99</v>
      </c>
      <c r="J2006" s="10">
        <f t="shared" si="62"/>
        <v>1</v>
      </c>
      <c r="K2006" s="8">
        <v>0</v>
      </c>
      <c r="L2006" s="9">
        <v>193.12</v>
      </c>
      <c r="M2006" s="8">
        <v>0</v>
      </c>
      <c r="N2006" s="8">
        <v>12</v>
      </c>
      <c r="O2006" s="8">
        <v>92</v>
      </c>
      <c r="P2006" s="9">
        <v>161.99</v>
      </c>
      <c r="Q2006" s="10">
        <f t="shared" si="63"/>
        <v>1</v>
      </c>
      <c r="R2006" s="8">
        <v>0</v>
      </c>
      <c r="S2006" s="9">
        <v>195.55</v>
      </c>
      <c r="T2006" s="8">
        <v>0</v>
      </c>
    </row>
    <row r="2007" spans="1:20" x14ac:dyDescent="0.35">
      <c r="A2007" t="s">
        <v>4762</v>
      </c>
      <c r="B2007" t="s">
        <v>4763</v>
      </c>
      <c r="C2007" t="s">
        <v>19</v>
      </c>
      <c r="D2007" t="s">
        <v>7921</v>
      </c>
      <c r="E2007" s="8">
        <v>169</v>
      </c>
      <c r="F2007" s="9">
        <v>280.02999999999997</v>
      </c>
      <c r="G2007" s="8">
        <v>20</v>
      </c>
      <c r="H2007" s="8">
        <v>224</v>
      </c>
      <c r="I2007" s="9">
        <v>280.02999999999997</v>
      </c>
      <c r="J2007" s="10">
        <f t="shared" si="62"/>
        <v>1</v>
      </c>
      <c r="K2007" s="8">
        <v>0</v>
      </c>
      <c r="L2007" s="9">
        <v>72.239999999999995</v>
      </c>
      <c r="M2007" s="8">
        <v>0</v>
      </c>
      <c r="N2007" s="8">
        <v>29</v>
      </c>
      <c r="O2007" s="8">
        <v>224</v>
      </c>
      <c r="P2007" s="9">
        <v>280.02999999999997</v>
      </c>
      <c r="Q2007" s="10">
        <f t="shared" si="63"/>
        <v>1</v>
      </c>
      <c r="R2007" s="8">
        <v>0</v>
      </c>
      <c r="S2007" s="9">
        <v>81.19</v>
      </c>
      <c r="T2007" s="8">
        <v>0</v>
      </c>
    </row>
    <row r="2008" spans="1:20" x14ac:dyDescent="0.35">
      <c r="A2008" t="s">
        <v>4764</v>
      </c>
      <c r="B2008" t="s">
        <v>4765</v>
      </c>
      <c r="C2008" t="s">
        <v>19</v>
      </c>
      <c r="D2008" t="s">
        <v>7921</v>
      </c>
      <c r="E2008" s="8">
        <v>44</v>
      </c>
      <c r="F2008" s="9">
        <v>186.95</v>
      </c>
      <c r="G2008" s="8">
        <v>10</v>
      </c>
      <c r="H2008" s="8">
        <v>88</v>
      </c>
      <c r="I2008" s="9">
        <v>186.95</v>
      </c>
      <c r="J2008" s="10">
        <f t="shared" si="62"/>
        <v>1</v>
      </c>
      <c r="K2008" s="8">
        <v>0</v>
      </c>
      <c r="L2008" s="9">
        <v>188.17</v>
      </c>
      <c r="M2008" s="8">
        <v>0</v>
      </c>
      <c r="N2008" s="8">
        <v>12</v>
      </c>
      <c r="O2008" s="8">
        <v>88</v>
      </c>
      <c r="P2008" s="9">
        <v>186.95</v>
      </c>
      <c r="Q2008" s="10">
        <f t="shared" si="63"/>
        <v>1</v>
      </c>
      <c r="R2008" s="8">
        <v>0</v>
      </c>
      <c r="S2008" s="9">
        <v>193.27</v>
      </c>
      <c r="T2008" s="8">
        <v>0</v>
      </c>
    </row>
    <row r="2009" spans="1:20" x14ac:dyDescent="0.35">
      <c r="A2009" t="s">
        <v>4766</v>
      </c>
      <c r="B2009" t="s">
        <v>4767</v>
      </c>
      <c r="C2009" t="s">
        <v>19</v>
      </c>
      <c r="D2009" t="s">
        <v>7921</v>
      </c>
      <c r="E2009" s="8">
        <v>61</v>
      </c>
      <c r="F2009" s="9">
        <v>321.98</v>
      </c>
      <c r="G2009" s="8">
        <v>8</v>
      </c>
      <c r="H2009" s="8">
        <v>71</v>
      </c>
      <c r="I2009" s="9">
        <v>321.98</v>
      </c>
      <c r="J2009" s="10">
        <f t="shared" si="62"/>
        <v>1</v>
      </c>
      <c r="K2009" s="8">
        <v>0</v>
      </c>
      <c r="L2009" s="9">
        <v>149.71</v>
      </c>
      <c r="M2009" s="8">
        <v>0</v>
      </c>
      <c r="N2009" s="8">
        <v>9</v>
      </c>
      <c r="O2009" s="8">
        <v>71</v>
      </c>
      <c r="P2009" s="9">
        <v>321.98</v>
      </c>
      <c r="Q2009" s="10">
        <f t="shared" si="63"/>
        <v>1</v>
      </c>
      <c r="R2009" s="8">
        <v>0</v>
      </c>
      <c r="S2009" s="9">
        <v>152.87</v>
      </c>
      <c r="T2009" s="8">
        <v>0</v>
      </c>
    </row>
    <row r="2010" spans="1:20" x14ac:dyDescent="0.35">
      <c r="A2010" t="s">
        <v>4770</v>
      </c>
      <c r="B2010" t="s">
        <v>4771</v>
      </c>
      <c r="C2010" t="s">
        <v>19</v>
      </c>
      <c r="D2010" t="s">
        <v>7922</v>
      </c>
      <c r="E2010" s="8">
        <v>102</v>
      </c>
      <c r="F2010" s="9">
        <v>289.52</v>
      </c>
      <c r="G2010" s="8">
        <v>26</v>
      </c>
      <c r="H2010" s="8">
        <v>131</v>
      </c>
      <c r="I2010" s="9">
        <v>289.52</v>
      </c>
      <c r="J2010" s="10">
        <f t="shared" si="62"/>
        <v>1</v>
      </c>
      <c r="K2010" s="8">
        <v>0</v>
      </c>
      <c r="L2010" s="9">
        <v>200.57</v>
      </c>
      <c r="M2010" s="8">
        <v>0</v>
      </c>
      <c r="N2010" s="8">
        <v>17</v>
      </c>
      <c r="O2010" s="8">
        <v>131</v>
      </c>
      <c r="P2010" s="9">
        <v>289.52</v>
      </c>
      <c r="Q2010" s="10">
        <f t="shared" si="63"/>
        <v>1</v>
      </c>
      <c r="R2010" s="8">
        <v>0</v>
      </c>
      <c r="S2010" s="9">
        <v>185.24</v>
      </c>
      <c r="T2010" s="8">
        <v>0</v>
      </c>
    </row>
    <row r="2011" spans="1:20" x14ac:dyDescent="0.35">
      <c r="A2011" t="s">
        <v>4774</v>
      </c>
      <c r="B2011" t="s">
        <v>4775</v>
      </c>
      <c r="C2011" t="s">
        <v>19</v>
      </c>
      <c r="D2011" t="s">
        <v>7922</v>
      </c>
      <c r="E2011" s="8">
        <v>59</v>
      </c>
      <c r="F2011" s="9">
        <v>29.36</v>
      </c>
      <c r="G2011" s="8">
        <v>133</v>
      </c>
      <c r="H2011" s="8">
        <v>744</v>
      </c>
      <c r="I2011" s="9">
        <v>29.36</v>
      </c>
      <c r="J2011" s="10">
        <f t="shared" si="62"/>
        <v>1</v>
      </c>
      <c r="K2011" s="8">
        <v>0</v>
      </c>
      <c r="L2011" s="9">
        <v>240</v>
      </c>
      <c r="M2011" s="8">
        <v>0</v>
      </c>
      <c r="N2011" s="8">
        <v>96</v>
      </c>
      <c r="O2011" s="8">
        <v>744</v>
      </c>
      <c r="P2011" s="9">
        <v>29.36</v>
      </c>
      <c r="Q2011" s="10">
        <f t="shared" si="63"/>
        <v>1</v>
      </c>
      <c r="R2011" s="8">
        <v>0</v>
      </c>
      <c r="S2011" s="9">
        <v>228.95</v>
      </c>
      <c r="T2011" s="8">
        <v>0</v>
      </c>
    </row>
    <row r="2012" spans="1:20" x14ac:dyDescent="0.35">
      <c r="A2012" t="s">
        <v>4776</v>
      </c>
      <c r="B2012" t="s">
        <v>4777</v>
      </c>
      <c r="C2012" t="s">
        <v>19</v>
      </c>
      <c r="D2012" t="s">
        <v>7922</v>
      </c>
      <c r="E2012" s="8">
        <v>724</v>
      </c>
      <c r="F2012" s="9">
        <v>472.05</v>
      </c>
      <c r="G2012" s="8">
        <v>85</v>
      </c>
      <c r="H2012" s="8">
        <v>568</v>
      </c>
      <c r="I2012" s="9">
        <v>472.05</v>
      </c>
      <c r="J2012" s="10">
        <f t="shared" si="62"/>
        <v>1</v>
      </c>
      <c r="K2012" s="8">
        <v>0</v>
      </c>
      <c r="L2012" s="9">
        <v>172.73</v>
      </c>
      <c r="M2012" s="8">
        <v>1</v>
      </c>
      <c r="N2012" s="8">
        <v>73</v>
      </c>
      <c r="O2012" s="8">
        <v>568</v>
      </c>
      <c r="P2012" s="9">
        <v>472.05</v>
      </c>
      <c r="Q2012" s="10">
        <f t="shared" si="63"/>
        <v>1</v>
      </c>
      <c r="R2012" s="8">
        <v>0</v>
      </c>
      <c r="S2012" s="9">
        <v>168.04</v>
      </c>
      <c r="T2012" s="8">
        <v>1</v>
      </c>
    </row>
    <row r="2013" spans="1:20" x14ac:dyDescent="0.35">
      <c r="A2013" t="s">
        <v>4782</v>
      </c>
      <c r="B2013" t="s">
        <v>4783</v>
      </c>
      <c r="C2013" t="s">
        <v>19</v>
      </c>
      <c r="D2013" t="s">
        <v>7921</v>
      </c>
      <c r="E2013" s="8">
        <v>311</v>
      </c>
      <c r="F2013" s="9">
        <v>422.84</v>
      </c>
      <c r="G2013" s="8">
        <v>24</v>
      </c>
      <c r="H2013" s="8">
        <v>272</v>
      </c>
      <c r="I2013" s="9">
        <v>422.84</v>
      </c>
      <c r="J2013" s="10">
        <f t="shared" si="62"/>
        <v>1</v>
      </c>
      <c r="K2013" s="8">
        <v>0</v>
      </c>
      <c r="L2013" s="9">
        <v>105.64</v>
      </c>
      <c r="M2013" s="8">
        <v>1</v>
      </c>
      <c r="N2013" s="8">
        <v>35</v>
      </c>
      <c r="O2013" s="8">
        <v>272</v>
      </c>
      <c r="P2013" s="9">
        <v>422.84</v>
      </c>
      <c r="Q2013" s="10">
        <f t="shared" si="63"/>
        <v>1</v>
      </c>
      <c r="R2013" s="8">
        <v>0</v>
      </c>
      <c r="S2013" s="9">
        <v>114.61</v>
      </c>
      <c r="T2013" s="8">
        <v>1</v>
      </c>
    </row>
    <row r="2014" spans="1:20" x14ac:dyDescent="0.35">
      <c r="A2014" t="s">
        <v>4784</v>
      </c>
      <c r="B2014" t="s">
        <v>4785</v>
      </c>
      <c r="C2014" t="s">
        <v>19</v>
      </c>
      <c r="D2014" t="s">
        <v>7921</v>
      </c>
      <c r="E2014" s="8">
        <v>696</v>
      </c>
      <c r="F2014" s="9">
        <v>626.71</v>
      </c>
      <c r="G2014" s="8">
        <v>45</v>
      </c>
      <c r="H2014" s="8">
        <v>410</v>
      </c>
      <c r="I2014" s="9">
        <v>626.71</v>
      </c>
      <c r="J2014" s="10">
        <f t="shared" si="62"/>
        <v>1</v>
      </c>
      <c r="K2014" s="8">
        <v>0</v>
      </c>
      <c r="L2014" s="9">
        <v>137.51</v>
      </c>
      <c r="M2014" s="8">
        <v>1</v>
      </c>
      <c r="N2014" s="8">
        <v>53</v>
      </c>
      <c r="O2014" s="8">
        <v>410</v>
      </c>
      <c r="P2014" s="9">
        <v>626.71</v>
      </c>
      <c r="Q2014" s="10">
        <f t="shared" si="63"/>
        <v>1</v>
      </c>
      <c r="R2014" s="8">
        <v>0</v>
      </c>
      <c r="S2014" s="9">
        <v>141.29</v>
      </c>
      <c r="T2014" s="8">
        <v>1</v>
      </c>
    </row>
    <row r="2015" spans="1:20" x14ac:dyDescent="0.35">
      <c r="A2015" t="s">
        <v>4788</v>
      </c>
      <c r="B2015" t="s">
        <v>4789</v>
      </c>
      <c r="C2015" t="s">
        <v>19</v>
      </c>
      <c r="D2015" t="s">
        <v>7922</v>
      </c>
      <c r="E2015" s="8">
        <v>191</v>
      </c>
      <c r="F2015" s="9">
        <v>1650.97</v>
      </c>
      <c r="G2015" s="8">
        <v>8</v>
      </c>
      <c r="H2015" s="8">
        <v>43</v>
      </c>
      <c r="I2015" s="9">
        <v>1452.16</v>
      </c>
      <c r="J2015" s="10">
        <f t="shared" si="62"/>
        <v>0.87957988334130843</v>
      </c>
      <c r="K2015" s="8">
        <v>3</v>
      </c>
      <c r="L2015" s="9">
        <v>127.6</v>
      </c>
      <c r="M2015" s="8">
        <v>3</v>
      </c>
      <c r="N2015" s="8">
        <v>6</v>
      </c>
      <c r="O2015" s="8">
        <v>43</v>
      </c>
      <c r="P2015" s="9">
        <v>1434.88</v>
      </c>
      <c r="Q2015" s="10">
        <f t="shared" si="63"/>
        <v>0.86911330914553264</v>
      </c>
      <c r="R2015" s="8">
        <v>3</v>
      </c>
      <c r="S2015" s="9">
        <v>116.37</v>
      </c>
      <c r="T2015" s="8">
        <v>3</v>
      </c>
    </row>
    <row r="2016" spans="1:20" x14ac:dyDescent="0.35">
      <c r="A2016" t="s">
        <v>4790</v>
      </c>
      <c r="B2016" t="s">
        <v>4791</v>
      </c>
      <c r="C2016" t="s">
        <v>19</v>
      </c>
      <c r="D2016" t="s">
        <v>7921</v>
      </c>
      <c r="E2016" s="8">
        <v>786</v>
      </c>
      <c r="F2016" s="9">
        <v>499.58</v>
      </c>
      <c r="G2016" s="8">
        <v>68</v>
      </c>
      <c r="H2016" s="8">
        <v>579</v>
      </c>
      <c r="I2016" s="9">
        <v>499.58</v>
      </c>
      <c r="J2016" s="10">
        <f t="shared" si="62"/>
        <v>1</v>
      </c>
      <c r="K2016" s="8">
        <v>0</v>
      </c>
      <c r="L2016" s="9">
        <v>132.4</v>
      </c>
      <c r="M2016" s="8">
        <v>1</v>
      </c>
      <c r="N2016" s="8">
        <v>74</v>
      </c>
      <c r="O2016" s="8">
        <v>579</v>
      </c>
      <c r="P2016" s="9">
        <v>499.58</v>
      </c>
      <c r="Q2016" s="10">
        <f t="shared" si="63"/>
        <v>1</v>
      </c>
      <c r="R2016" s="8">
        <v>0</v>
      </c>
      <c r="S2016" s="9">
        <v>135.07</v>
      </c>
      <c r="T2016" s="8">
        <v>1</v>
      </c>
    </row>
    <row r="2017" spans="1:20" x14ac:dyDescent="0.35">
      <c r="A2017" t="s">
        <v>4794</v>
      </c>
      <c r="B2017" t="s">
        <v>4795</v>
      </c>
      <c r="C2017" t="s">
        <v>19</v>
      </c>
      <c r="D2017" t="s">
        <v>7922</v>
      </c>
      <c r="E2017" s="8">
        <v>51</v>
      </c>
      <c r="F2017" s="9">
        <v>65.36</v>
      </c>
      <c r="G2017" s="8">
        <v>63</v>
      </c>
      <c r="H2017" s="8">
        <v>287</v>
      </c>
      <c r="I2017" s="9">
        <v>65.36</v>
      </c>
      <c r="J2017" s="10">
        <f t="shared" si="62"/>
        <v>1</v>
      </c>
      <c r="K2017" s="8">
        <v>0</v>
      </c>
      <c r="L2017" s="9">
        <v>241.48</v>
      </c>
      <c r="M2017" s="8">
        <v>0</v>
      </c>
      <c r="N2017" s="8">
        <v>37</v>
      </c>
      <c r="O2017" s="8">
        <v>287</v>
      </c>
      <c r="P2017" s="9">
        <v>65.36</v>
      </c>
      <c r="Q2017" s="10">
        <f t="shared" si="63"/>
        <v>1</v>
      </c>
      <c r="R2017" s="8">
        <v>0</v>
      </c>
      <c r="S2017" s="9">
        <v>221.48</v>
      </c>
      <c r="T2017" s="8">
        <v>0</v>
      </c>
    </row>
    <row r="2018" spans="1:20" x14ac:dyDescent="0.35">
      <c r="A2018" t="s">
        <v>4800</v>
      </c>
      <c r="B2018" t="s">
        <v>4801</v>
      </c>
      <c r="C2018" t="s">
        <v>19</v>
      </c>
      <c r="D2018" t="s">
        <v>7922</v>
      </c>
      <c r="E2018" s="8">
        <v>504</v>
      </c>
      <c r="F2018" s="9">
        <v>97.75</v>
      </c>
      <c r="G2018" s="8">
        <v>291</v>
      </c>
      <c r="H2018" s="8">
        <v>1890</v>
      </c>
      <c r="I2018" s="9">
        <v>97.75</v>
      </c>
      <c r="J2018" s="10">
        <f t="shared" si="62"/>
        <v>1</v>
      </c>
      <c r="K2018" s="8">
        <v>0</v>
      </c>
      <c r="L2018" s="9">
        <v>209.67</v>
      </c>
      <c r="M2018" s="8">
        <v>0</v>
      </c>
      <c r="N2018" s="8">
        <v>240</v>
      </c>
      <c r="O2018" s="8">
        <v>1890</v>
      </c>
      <c r="P2018" s="9">
        <v>97.75</v>
      </c>
      <c r="Q2018" s="10">
        <f t="shared" si="63"/>
        <v>1</v>
      </c>
      <c r="R2018" s="8">
        <v>0</v>
      </c>
      <c r="S2018" s="9">
        <v>203.73</v>
      </c>
      <c r="T2018" s="8">
        <v>0</v>
      </c>
    </row>
    <row r="2019" spans="1:20" x14ac:dyDescent="0.35">
      <c r="A2019" t="s">
        <v>4802</v>
      </c>
      <c r="B2019" t="s">
        <v>4803</v>
      </c>
      <c r="C2019" t="s">
        <v>19</v>
      </c>
      <c r="D2019" t="s">
        <v>7922</v>
      </c>
      <c r="E2019" s="8">
        <v>583</v>
      </c>
      <c r="F2019" s="9">
        <v>344.69</v>
      </c>
      <c r="G2019" s="8">
        <v>100</v>
      </c>
      <c r="H2019" s="8">
        <v>620</v>
      </c>
      <c r="I2019" s="9">
        <v>344.69</v>
      </c>
      <c r="J2019" s="10">
        <f t="shared" si="62"/>
        <v>1</v>
      </c>
      <c r="K2019" s="8">
        <v>0</v>
      </c>
      <c r="L2019" s="9">
        <v>92.62</v>
      </c>
      <c r="M2019" s="8">
        <v>0</v>
      </c>
      <c r="N2019" s="8">
        <v>79</v>
      </c>
      <c r="O2019" s="8">
        <v>620</v>
      </c>
      <c r="P2019" s="9">
        <v>344.69</v>
      </c>
      <c r="Q2019" s="10">
        <f t="shared" si="63"/>
        <v>1</v>
      </c>
      <c r="R2019" s="8">
        <v>0</v>
      </c>
      <c r="S2019" s="9">
        <v>85.17</v>
      </c>
      <c r="T2019" s="8">
        <v>0</v>
      </c>
    </row>
    <row r="2020" spans="1:20" x14ac:dyDescent="0.35">
      <c r="A2020" t="s">
        <v>4804</v>
      </c>
      <c r="B2020" t="s">
        <v>4805</v>
      </c>
      <c r="C2020" t="s">
        <v>19</v>
      </c>
      <c r="D2020" t="s">
        <v>7922</v>
      </c>
      <c r="E2020" s="8">
        <v>826</v>
      </c>
      <c r="F2020" s="9">
        <v>1252.0899999999999</v>
      </c>
      <c r="G2020" s="8">
        <v>30</v>
      </c>
      <c r="H2020" s="8">
        <v>242</v>
      </c>
      <c r="I2020" s="9">
        <v>1100.51</v>
      </c>
      <c r="J2020" s="10">
        <f t="shared" si="62"/>
        <v>0.87893841497016989</v>
      </c>
      <c r="K2020" s="8">
        <v>4</v>
      </c>
      <c r="L2020" s="9">
        <v>197.44</v>
      </c>
      <c r="M2020" s="8">
        <v>3</v>
      </c>
      <c r="N2020" s="8">
        <v>31</v>
      </c>
      <c r="O2020" s="8">
        <v>242</v>
      </c>
      <c r="P2020" s="9">
        <v>1102.02</v>
      </c>
      <c r="Q2020" s="10">
        <f t="shared" si="63"/>
        <v>0.88014439856559834</v>
      </c>
      <c r="R2020" s="8">
        <v>4</v>
      </c>
      <c r="S2020" s="9">
        <v>197.46</v>
      </c>
      <c r="T2020" s="8">
        <v>3</v>
      </c>
    </row>
    <row r="2021" spans="1:20" x14ac:dyDescent="0.35">
      <c r="A2021" t="s">
        <v>4808</v>
      </c>
      <c r="B2021" t="s">
        <v>4809</v>
      </c>
      <c r="C2021" t="s">
        <v>19</v>
      </c>
      <c r="D2021" t="s">
        <v>7921</v>
      </c>
      <c r="E2021" s="8">
        <v>1630</v>
      </c>
      <c r="F2021" s="9">
        <v>341.28</v>
      </c>
      <c r="G2021" s="8">
        <v>156</v>
      </c>
      <c r="H2021" s="8">
        <v>1747</v>
      </c>
      <c r="I2021" s="9">
        <v>341.28</v>
      </c>
      <c r="J2021" s="10">
        <f t="shared" si="62"/>
        <v>1</v>
      </c>
      <c r="K2021" s="8">
        <v>0</v>
      </c>
      <c r="L2021" s="9">
        <v>133.31</v>
      </c>
      <c r="M2021" s="8">
        <v>0</v>
      </c>
      <c r="N2021" s="8">
        <v>222</v>
      </c>
      <c r="O2021" s="8">
        <v>1747</v>
      </c>
      <c r="P2021" s="9">
        <v>341.28</v>
      </c>
      <c r="Q2021" s="10">
        <f t="shared" si="63"/>
        <v>1</v>
      </c>
      <c r="R2021" s="8">
        <v>0</v>
      </c>
      <c r="S2021" s="9">
        <v>141.6</v>
      </c>
      <c r="T2021" s="8">
        <v>0</v>
      </c>
    </row>
    <row r="2022" spans="1:20" x14ac:dyDescent="0.35">
      <c r="A2022" t="s">
        <v>4812</v>
      </c>
      <c r="B2022" t="s">
        <v>4813</v>
      </c>
      <c r="C2022" t="s">
        <v>19</v>
      </c>
      <c r="D2022" t="s">
        <v>7922</v>
      </c>
      <c r="E2022" s="8">
        <v>1173</v>
      </c>
      <c r="F2022" s="9">
        <v>834</v>
      </c>
      <c r="G2022" s="8">
        <v>63</v>
      </c>
      <c r="H2022" s="8">
        <v>514</v>
      </c>
      <c r="I2022" s="9">
        <v>760.76</v>
      </c>
      <c r="J2022" s="10">
        <f t="shared" si="62"/>
        <v>0.91218225419664267</v>
      </c>
      <c r="K2022" s="8">
        <v>3</v>
      </c>
      <c r="L2022" s="9">
        <v>113.52</v>
      </c>
      <c r="M2022" s="8">
        <v>2</v>
      </c>
      <c r="N2022" s="8">
        <v>65</v>
      </c>
      <c r="O2022" s="8">
        <v>514</v>
      </c>
      <c r="P2022" s="9">
        <v>762.19</v>
      </c>
      <c r="Q2022" s="10">
        <f t="shared" si="63"/>
        <v>0.91389688249400491</v>
      </c>
      <c r="R2022" s="8">
        <v>3</v>
      </c>
      <c r="S2022" s="9">
        <v>113.93</v>
      </c>
      <c r="T2022" s="8">
        <v>2</v>
      </c>
    </row>
    <row r="2023" spans="1:20" x14ac:dyDescent="0.35">
      <c r="A2023" t="s">
        <v>4814</v>
      </c>
      <c r="B2023" t="s">
        <v>4815</v>
      </c>
      <c r="C2023" t="s">
        <v>19</v>
      </c>
      <c r="D2023" t="s">
        <v>7921</v>
      </c>
      <c r="E2023" s="8">
        <v>2418</v>
      </c>
      <c r="F2023" s="9">
        <v>1051.75</v>
      </c>
      <c r="G2023" s="8">
        <v>96</v>
      </c>
      <c r="H2023" s="8">
        <v>839</v>
      </c>
      <c r="I2023" s="9">
        <v>1046.53</v>
      </c>
      <c r="J2023" s="10">
        <f t="shared" si="62"/>
        <v>0.99503684335631093</v>
      </c>
      <c r="K2023" s="8">
        <v>1</v>
      </c>
      <c r="L2023" s="9">
        <v>114.09</v>
      </c>
      <c r="M2023" s="8">
        <v>2</v>
      </c>
      <c r="N2023" s="8">
        <v>106</v>
      </c>
      <c r="O2023" s="8">
        <v>839</v>
      </c>
      <c r="P2023" s="9">
        <v>1050.8800000000001</v>
      </c>
      <c r="Q2023" s="10">
        <f t="shared" si="63"/>
        <v>0.99917280722605195</v>
      </c>
      <c r="R2023" s="8">
        <v>1</v>
      </c>
      <c r="S2023" s="9">
        <v>116.05</v>
      </c>
      <c r="T2023" s="8">
        <v>2</v>
      </c>
    </row>
    <row r="2024" spans="1:20" x14ac:dyDescent="0.35">
      <c r="A2024" t="s">
        <v>4818</v>
      </c>
      <c r="B2024" t="s">
        <v>4819</v>
      </c>
      <c r="C2024" t="s">
        <v>19</v>
      </c>
      <c r="D2024" t="s">
        <v>7921</v>
      </c>
      <c r="E2024" s="8">
        <v>641</v>
      </c>
      <c r="F2024" s="9">
        <v>297.49</v>
      </c>
      <c r="G2024" s="8">
        <v>84</v>
      </c>
      <c r="H2024" s="8">
        <v>786</v>
      </c>
      <c r="I2024" s="9">
        <v>297.49</v>
      </c>
      <c r="J2024" s="10">
        <f t="shared" si="62"/>
        <v>1</v>
      </c>
      <c r="K2024" s="8">
        <v>0</v>
      </c>
      <c r="L2024" s="9">
        <v>115.79</v>
      </c>
      <c r="M2024" s="8">
        <v>0</v>
      </c>
      <c r="N2024" s="8">
        <v>99</v>
      </c>
      <c r="O2024" s="8">
        <v>786</v>
      </c>
      <c r="P2024" s="9">
        <v>297.49</v>
      </c>
      <c r="Q2024" s="10">
        <f t="shared" si="63"/>
        <v>1</v>
      </c>
      <c r="R2024" s="8">
        <v>0</v>
      </c>
      <c r="S2024" s="9">
        <v>119.97</v>
      </c>
      <c r="T2024" s="8">
        <v>0</v>
      </c>
    </row>
    <row r="2025" spans="1:20" x14ac:dyDescent="0.35">
      <c r="A2025" t="s">
        <v>4820</v>
      </c>
      <c r="B2025" t="s">
        <v>4821</v>
      </c>
      <c r="C2025" t="s">
        <v>19</v>
      </c>
      <c r="D2025" t="s">
        <v>7922</v>
      </c>
      <c r="E2025" s="8">
        <v>244</v>
      </c>
      <c r="F2025" s="9">
        <v>205.68</v>
      </c>
      <c r="G2025" s="8">
        <v>56</v>
      </c>
      <c r="H2025" s="8">
        <v>433</v>
      </c>
      <c r="I2025" s="9">
        <v>205.68</v>
      </c>
      <c r="J2025" s="10">
        <f t="shared" si="62"/>
        <v>1</v>
      </c>
      <c r="K2025" s="8">
        <v>0</v>
      </c>
      <c r="L2025" s="9">
        <v>197.74</v>
      </c>
      <c r="M2025" s="8">
        <v>0</v>
      </c>
      <c r="N2025" s="8">
        <v>55</v>
      </c>
      <c r="O2025" s="8">
        <v>433</v>
      </c>
      <c r="P2025" s="9">
        <v>205.68</v>
      </c>
      <c r="Q2025" s="10">
        <f t="shared" si="63"/>
        <v>1</v>
      </c>
      <c r="R2025" s="8">
        <v>0</v>
      </c>
      <c r="S2025" s="9">
        <v>197.24</v>
      </c>
      <c r="T2025" s="8">
        <v>0</v>
      </c>
    </row>
    <row r="2026" spans="1:20" x14ac:dyDescent="0.35">
      <c r="A2026" t="s">
        <v>4822</v>
      </c>
      <c r="B2026" t="s">
        <v>4823</v>
      </c>
      <c r="C2026" t="s">
        <v>19</v>
      </c>
      <c r="D2026" t="s">
        <v>7922</v>
      </c>
      <c r="E2026" s="8">
        <v>66</v>
      </c>
      <c r="F2026" s="9">
        <v>136.6</v>
      </c>
      <c r="G2026" s="8">
        <v>36</v>
      </c>
      <c r="H2026" s="8">
        <v>176</v>
      </c>
      <c r="I2026" s="9">
        <v>136.6</v>
      </c>
      <c r="J2026" s="10">
        <f t="shared" si="62"/>
        <v>1</v>
      </c>
      <c r="K2026" s="8">
        <v>0</v>
      </c>
      <c r="L2026" s="9">
        <v>182</v>
      </c>
      <c r="M2026" s="8">
        <v>0</v>
      </c>
      <c r="N2026" s="8">
        <v>23</v>
      </c>
      <c r="O2026" s="8">
        <v>176</v>
      </c>
      <c r="P2026" s="9">
        <v>136.6</v>
      </c>
      <c r="Q2026" s="10">
        <f t="shared" si="63"/>
        <v>1</v>
      </c>
      <c r="R2026" s="8">
        <v>0</v>
      </c>
      <c r="S2026" s="9">
        <v>165.86</v>
      </c>
      <c r="T2026" s="8">
        <v>0</v>
      </c>
    </row>
    <row r="2027" spans="1:20" x14ac:dyDescent="0.35">
      <c r="A2027" t="s">
        <v>4824</v>
      </c>
      <c r="B2027" t="s">
        <v>4825</v>
      </c>
      <c r="C2027" t="s">
        <v>19</v>
      </c>
      <c r="D2027" t="s">
        <v>7922</v>
      </c>
      <c r="E2027" s="8">
        <v>187</v>
      </c>
      <c r="F2027" s="9">
        <v>89.1</v>
      </c>
      <c r="G2027" s="8">
        <v>109</v>
      </c>
      <c r="H2027" s="8">
        <v>764</v>
      </c>
      <c r="I2027" s="9">
        <v>89.1</v>
      </c>
      <c r="J2027" s="10">
        <f t="shared" si="62"/>
        <v>1</v>
      </c>
      <c r="K2027" s="8">
        <v>0</v>
      </c>
      <c r="L2027" s="9">
        <v>202.1</v>
      </c>
      <c r="M2027" s="8">
        <v>0</v>
      </c>
      <c r="N2027" s="8">
        <v>97</v>
      </c>
      <c r="O2027" s="8">
        <v>764</v>
      </c>
      <c r="P2027" s="9">
        <v>89.1</v>
      </c>
      <c r="Q2027" s="10">
        <f t="shared" si="63"/>
        <v>1</v>
      </c>
      <c r="R2027" s="8">
        <v>0</v>
      </c>
      <c r="S2027" s="9">
        <v>198.67</v>
      </c>
      <c r="T2027" s="8">
        <v>0</v>
      </c>
    </row>
    <row r="2028" spans="1:20" x14ac:dyDescent="0.35">
      <c r="A2028" t="s">
        <v>4826</v>
      </c>
      <c r="B2028" t="s">
        <v>4827</v>
      </c>
      <c r="C2028" t="s">
        <v>19</v>
      </c>
      <c r="D2028" t="s">
        <v>7922</v>
      </c>
      <c r="E2028" s="8">
        <v>78</v>
      </c>
      <c r="F2028" s="9">
        <v>524.12</v>
      </c>
      <c r="G2028" s="8">
        <v>9</v>
      </c>
      <c r="H2028" s="8">
        <v>55</v>
      </c>
      <c r="I2028" s="9">
        <v>524.12</v>
      </c>
      <c r="J2028" s="10">
        <f t="shared" si="62"/>
        <v>1</v>
      </c>
      <c r="K2028" s="8">
        <v>0</v>
      </c>
      <c r="L2028" s="9">
        <v>176.64</v>
      </c>
      <c r="M2028" s="8">
        <v>1</v>
      </c>
      <c r="N2028" s="8">
        <v>7</v>
      </c>
      <c r="O2028" s="8">
        <v>55</v>
      </c>
      <c r="P2028" s="9">
        <v>524.12</v>
      </c>
      <c r="Q2028" s="10">
        <f t="shared" si="63"/>
        <v>1</v>
      </c>
      <c r="R2028" s="8">
        <v>0</v>
      </c>
      <c r="S2028" s="9">
        <v>168.58</v>
      </c>
      <c r="T2028" s="8">
        <v>1</v>
      </c>
    </row>
    <row r="2029" spans="1:20" x14ac:dyDescent="0.35">
      <c r="A2029" t="s">
        <v>4828</v>
      </c>
      <c r="B2029" t="s">
        <v>4829</v>
      </c>
      <c r="C2029" t="s">
        <v>19</v>
      </c>
      <c r="D2029" t="s">
        <v>7922</v>
      </c>
      <c r="E2029" s="8">
        <v>82</v>
      </c>
      <c r="F2029" s="9">
        <v>306.08999999999997</v>
      </c>
      <c r="G2029" s="8">
        <v>15</v>
      </c>
      <c r="H2029" s="8">
        <v>98</v>
      </c>
      <c r="I2029" s="9">
        <v>306.08999999999997</v>
      </c>
      <c r="J2029" s="10">
        <f t="shared" si="62"/>
        <v>1</v>
      </c>
      <c r="K2029" s="8">
        <v>0</v>
      </c>
      <c r="L2029" s="9">
        <v>146.41999999999999</v>
      </c>
      <c r="M2029" s="8">
        <v>0</v>
      </c>
      <c r="N2029" s="8">
        <v>13</v>
      </c>
      <c r="O2029" s="8">
        <v>98</v>
      </c>
      <c r="P2029" s="9">
        <v>306.08999999999997</v>
      </c>
      <c r="Q2029" s="10">
        <f t="shared" si="63"/>
        <v>1</v>
      </c>
      <c r="R2029" s="8">
        <v>0</v>
      </c>
      <c r="S2029" s="9">
        <v>141.94</v>
      </c>
      <c r="T2029" s="8">
        <v>0</v>
      </c>
    </row>
    <row r="2030" spans="1:20" x14ac:dyDescent="0.35">
      <c r="A2030" t="s">
        <v>4832</v>
      </c>
      <c r="B2030" t="s">
        <v>4833</v>
      </c>
      <c r="C2030" t="s">
        <v>19</v>
      </c>
      <c r="D2030" t="s">
        <v>7921</v>
      </c>
      <c r="E2030" s="8">
        <v>1227</v>
      </c>
      <c r="F2030" s="9">
        <v>1627.71</v>
      </c>
      <c r="G2030" s="8">
        <v>30</v>
      </c>
      <c r="H2030" s="8">
        <v>274</v>
      </c>
      <c r="I2030" s="9">
        <v>1345.15</v>
      </c>
      <c r="J2030" s="10">
        <f t="shared" si="62"/>
        <v>0.82640642374870221</v>
      </c>
      <c r="K2030" s="8">
        <v>4</v>
      </c>
      <c r="L2030" s="9">
        <v>105.7</v>
      </c>
      <c r="M2030" s="8">
        <v>3</v>
      </c>
      <c r="N2030" s="8">
        <v>35</v>
      </c>
      <c r="O2030" s="8">
        <v>274</v>
      </c>
      <c r="P2030" s="9">
        <v>1611.79</v>
      </c>
      <c r="Q2030" s="10">
        <f t="shared" si="63"/>
        <v>0.99021938797451625</v>
      </c>
      <c r="R2030" s="8">
        <v>2</v>
      </c>
      <c r="S2030" s="9">
        <v>124.1</v>
      </c>
      <c r="T2030" s="8">
        <v>4</v>
      </c>
    </row>
    <row r="2031" spans="1:20" x14ac:dyDescent="0.35">
      <c r="A2031" t="s">
        <v>4834</v>
      </c>
      <c r="B2031" t="s">
        <v>4835</v>
      </c>
      <c r="C2031" t="s">
        <v>19</v>
      </c>
      <c r="D2031" t="s">
        <v>7921</v>
      </c>
      <c r="E2031" s="8">
        <v>67</v>
      </c>
      <c r="F2031" s="9">
        <v>284.66000000000003</v>
      </c>
      <c r="G2031" s="8">
        <v>10</v>
      </c>
      <c r="H2031" s="8">
        <v>86</v>
      </c>
      <c r="I2031" s="9">
        <v>284.66000000000003</v>
      </c>
      <c r="J2031" s="10">
        <f t="shared" si="62"/>
        <v>1</v>
      </c>
      <c r="K2031" s="8">
        <v>0</v>
      </c>
      <c r="L2031" s="9">
        <v>150.93</v>
      </c>
      <c r="M2031" s="8">
        <v>0</v>
      </c>
      <c r="N2031" s="8">
        <v>11</v>
      </c>
      <c r="O2031" s="8">
        <v>86</v>
      </c>
      <c r="P2031" s="9">
        <v>284.66000000000003</v>
      </c>
      <c r="Q2031" s="10">
        <f t="shared" si="63"/>
        <v>1</v>
      </c>
      <c r="R2031" s="8">
        <v>0</v>
      </c>
      <c r="S2031" s="9">
        <v>156.03</v>
      </c>
      <c r="T2031" s="8">
        <v>0</v>
      </c>
    </row>
    <row r="2032" spans="1:20" x14ac:dyDescent="0.35">
      <c r="A2032" t="s">
        <v>4840</v>
      </c>
      <c r="B2032" t="s">
        <v>4841</v>
      </c>
      <c r="C2032" t="s">
        <v>19</v>
      </c>
      <c r="D2032" t="s">
        <v>7922</v>
      </c>
      <c r="E2032" s="8">
        <v>562</v>
      </c>
      <c r="F2032" s="9">
        <v>502.02</v>
      </c>
      <c r="G2032" s="8">
        <v>108</v>
      </c>
      <c r="H2032" s="8">
        <v>406</v>
      </c>
      <c r="I2032" s="9">
        <v>502.02</v>
      </c>
      <c r="J2032" s="10">
        <f t="shared" si="62"/>
        <v>1</v>
      </c>
      <c r="K2032" s="8">
        <v>0</v>
      </c>
      <c r="L2032" s="9">
        <v>198.91</v>
      </c>
      <c r="M2032" s="8">
        <v>1</v>
      </c>
      <c r="N2032" s="8">
        <v>51</v>
      </c>
      <c r="O2032" s="8">
        <v>406</v>
      </c>
      <c r="P2032" s="9">
        <v>502.02</v>
      </c>
      <c r="Q2032" s="10">
        <f t="shared" si="63"/>
        <v>1</v>
      </c>
      <c r="R2032" s="8">
        <v>0</v>
      </c>
      <c r="S2032" s="9">
        <v>168.36</v>
      </c>
      <c r="T2032" s="8">
        <v>1</v>
      </c>
    </row>
    <row r="2033" spans="1:20" x14ac:dyDescent="0.35">
      <c r="A2033" t="s">
        <v>4842</v>
      </c>
      <c r="B2033" t="s">
        <v>4843</v>
      </c>
      <c r="C2033" t="s">
        <v>19</v>
      </c>
      <c r="D2033" t="s">
        <v>7922</v>
      </c>
      <c r="E2033" s="8">
        <v>5809</v>
      </c>
      <c r="F2033" s="9">
        <v>723.93</v>
      </c>
      <c r="G2033" s="8">
        <v>544</v>
      </c>
      <c r="H2033" s="8">
        <v>2908</v>
      </c>
      <c r="I2033" s="9">
        <v>415.12</v>
      </c>
      <c r="J2033" s="10">
        <f t="shared" si="62"/>
        <v>0.57342560744823401</v>
      </c>
      <c r="K2033" s="8">
        <v>1</v>
      </c>
      <c r="L2033" s="9">
        <v>139.46</v>
      </c>
      <c r="M2033" s="8">
        <v>1</v>
      </c>
      <c r="N2033" s="8">
        <v>365</v>
      </c>
      <c r="O2033" s="8">
        <v>2908</v>
      </c>
      <c r="P2033" s="9">
        <v>392.81</v>
      </c>
      <c r="Q2033" s="10">
        <f t="shared" si="63"/>
        <v>0.54260771069026015</v>
      </c>
      <c r="R2033" s="8">
        <v>1</v>
      </c>
      <c r="S2033" s="9">
        <v>131.65</v>
      </c>
      <c r="T2033" s="8">
        <v>1</v>
      </c>
    </row>
    <row r="2034" spans="1:20" x14ac:dyDescent="0.35">
      <c r="A2034" t="s">
        <v>4844</v>
      </c>
      <c r="B2034" t="s">
        <v>4845</v>
      </c>
      <c r="C2034" t="s">
        <v>19</v>
      </c>
      <c r="D2034" t="s">
        <v>7922</v>
      </c>
      <c r="E2034" s="8">
        <v>563</v>
      </c>
      <c r="F2034" s="9">
        <v>257.81</v>
      </c>
      <c r="G2034" s="8">
        <v>94</v>
      </c>
      <c r="H2034" s="8">
        <v>792</v>
      </c>
      <c r="I2034" s="9">
        <v>257.81</v>
      </c>
      <c r="J2034" s="10">
        <f t="shared" si="62"/>
        <v>1</v>
      </c>
      <c r="K2034" s="8">
        <v>0</v>
      </c>
      <c r="L2034" s="9">
        <v>109.04</v>
      </c>
      <c r="M2034" s="8">
        <v>0</v>
      </c>
      <c r="N2034" s="8">
        <v>100</v>
      </c>
      <c r="O2034" s="8">
        <v>792</v>
      </c>
      <c r="P2034" s="9">
        <v>257.81</v>
      </c>
      <c r="Q2034" s="10">
        <f t="shared" si="63"/>
        <v>1</v>
      </c>
      <c r="R2034" s="8">
        <v>0</v>
      </c>
      <c r="S2034" s="9">
        <v>110.68</v>
      </c>
      <c r="T2034" s="8">
        <v>0</v>
      </c>
    </row>
    <row r="2035" spans="1:20" x14ac:dyDescent="0.35">
      <c r="A2035" t="s">
        <v>4846</v>
      </c>
      <c r="B2035" t="s">
        <v>4847</v>
      </c>
      <c r="C2035" t="s">
        <v>19</v>
      </c>
      <c r="D2035" t="s">
        <v>7922</v>
      </c>
      <c r="E2035" s="8">
        <v>208</v>
      </c>
      <c r="F2035" s="9">
        <v>1575.24</v>
      </c>
      <c r="G2035" s="8">
        <v>7</v>
      </c>
      <c r="H2035" s="8">
        <v>48</v>
      </c>
      <c r="I2035" s="9">
        <v>1128.42</v>
      </c>
      <c r="J2035" s="10">
        <f t="shared" si="62"/>
        <v>0.71634798506894193</v>
      </c>
      <c r="K2035" s="8">
        <v>4</v>
      </c>
      <c r="L2035" s="9">
        <v>195.01</v>
      </c>
      <c r="M2035" s="8">
        <v>3</v>
      </c>
      <c r="N2035" s="8">
        <v>6</v>
      </c>
      <c r="O2035" s="8">
        <v>48</v>
      </c>
      <c r="P2035" s="9">
        <v>1120.8399999999999</v>
      </c>
      <c r="Q2035" s="10">
        <f t="shared" si="63"/>
        <v>0.71153601990807747</v>
      </c>
      <c r="R2035" s="8">
        <v>4</v>
      </c>
      <c r="S2035" s="9">
        <v>191.04</v>
      </c>
      <c r="T2035" s="8">
        <v>3</v>
      </c>
    </row>
    <row r="2036" spans="1:20" x14ac:dyDescent="0.35">
      <c r="A2036" t="s">
        <v>4848</v>
      </c>
      <c r="B2036" t="s">
        <v>4849</v>
      </c>
      <c r="C2036" t="s">
        <v>19</v>
      </c>
      <c r="D2036" t="s">
        <v>7922</v>
      </c>
      <c r="E2036" s="8">
        <v>117</v>
      </c>
      <c r="F2036" s="9">
        <v>275.64999999999998</v>
      </c>
      <c r="G2036" s="8">
        <v>29</v>
      </c>
      <c r="H2036" s="8">
        <v>154</v>
      </c>
      <c r="I2036" s="9">
        <v>275.64999999999998</v>
      </c>
      <c r="J2036" s="10">
        <f t="shared" si="62"/>
        <v>1</v>
      </c>
      <c r="K2036" s="8">
        <v>0</v>
      </c>
      <c r="L2036" s="9">
        <v>212.39</v>
      </c>
      <c r="M2036" s="8">
        <v>0</v>
      </c>
      <c r="N2036" s="8">
        <v>20</v>
      </c>
      <c r="O2036" s="8">
        <v>154</v>
      </c>
      <c r="P2036" s="9">
        <v>275.64999999999998</v>
      </c>
      <c r="Q2036" s="10">
        <f t="shared" si="63"/>
        <v>1</v>
      </c>
      <c r="R2036" s="8">
        <v>0</v>
      </c>
      <c r="S2036" s="9">
        <v>199.67</v>
      </c>
      <c r="T2036" s="8">
        <v>0</v>
      </c>
    </row>
    <row r="2037" spans="1:20" x14ac:dyDescent="0.35">
      <c r="A2037" t="s">
        <v>4852</v>
      </c>
      <c r="B2037" t="s">
        <v>4853</v>
      </c>
      <c r="C2037" t="s">
        <v>19</v>
      </c>
      <c r="D2037" t="s">
        <v>7922</v>
      </c>
      <c r="E2037" s="8">
        <v>3231</v>
      </c>
      <c r="F2037" s="9">
        <v>4114.49</v>
      </c>
      <c r="G2037" s="8">
        <v>37</v>
      </c>
      <c r="H2037" s="8">
        <v>284</v>
      </c>
      <c r="I2037" s="9">
        <v>1837.58</v>
      </c>
      <c r="J2037" s="10">
        <f t="shared" si="62"/>
        <v>0.44661185225872468</v>
      </c>
      <c r="K2037" s="8">
        <v>7</v>
      </c>
      <c r="L2037" s="9">
        <v>179.83</v>
      </c>
      <c r="M2037" s="8">
        <v>5</v>
      </c>
      <c r="N2037" s="8">
        <v>36</v>
      </c>
      <c r="O2037" s="8">
        <v>284</v>
      </c>
      <c r="P2037" s="9">
        <v>1836.3</v>
      </c>
      <c r="Q2037" s="10">
        <f t="shared" si="63"/>
        <v>0.44630075659437746</v>
      </c>
      <c r="R2037" s="8">
        <v>7</v>
      </c>
      <c r="S2037" s="9">
        <v>179.22</v>
      </c>
      <c r="T2037" s="8">
        <v>5</v>
      </c>
    </row>
    <row r="2038" spans="1:20" x14ac:dyDescent="0.35">
      <c r="A2038" t="s">
        <v>4854</v>
      </c>
      <c r="B2038" t="s">
        <v>4855</v>
      </c>
      <c r="C2038" t="s">
        <v>19</v>
      </c>
      <c r="D2038" t="s">
        <v>7922</v>
      </c>
      <c r="E2038" s="8">
        <v>609</v>
      </c>
      <c r="F2038" s="9">
        <v>344.12</v>
      </c>
      <c r="G2038" s="8">
        <v>96</v>
      </c>
      <c r="H2038" s="8">
        <v>640</v>
      </c>
      <c r="I2038" s="9">
        <v>344.12</v>
      </c>
      <c r="J2038" s="10">
        <f t="shared" si="62"/>
        <v>1</v>
      </c>
      <c r="K2038" s="8">
        <v>0</v>
      </c>
      <c r="L2038" s="9">
        <v>81.260000000000005</v>
      </c>
      <c r="M2038" s="8">
        <v>0</v>
      </c>
      <c r="N2038" s="8">
        <v>80</v>
      </c>
      <c r="O2038" s="8">
        <v>640</v>
      </c>
      <c r="P2038" s="9">
        <v>344.12</v>
      </c>
      <c r="Q2038" s="10">
        <f t="shared" si="63"/>
        <v>1</v>
      </c>
      <c r="R2038" s="8">
        <v>0</v>
      </c>
      <c r="S2038" s="9">
        <v>76.17</v>
      </c>
      <c r="T2038" s="8">
        <v>0</v>
      </c>
    </row>
    <row r="2039" spans="1:20" x14ac:dyDescent="0.35">
      <c r="A2039" t="s">
        <v>4856</v>
      </c>
      <c r="B2039" t="s">
        <v>4857</v>
      </c>
      <c r="C2039" t="s">
        <v>19</v>
      </c>
      <c r="D2039" t="s">
        <v>7921</v>
      </c>
      <c r="E2039" s="8">
        <v>4234</v>
      </c>
      <c r="F2039" s="9">
        <v>5579.9</v>
      </c>
      <c r="G2039" s="8">
        <v>27</v>
      </c>
      <c r="H2039" s="8">
        <v>275</v>
      </c>
      <c r="I2039" s="9">
        <v>568.01</v>
      </c>
      <c r="J2039" s="10">
        <f t="shared" si="62"/>
        <v>0.10179573110629224</v>
      </c>
      <c r="K2039" s="8">
        <v>2</v>
      </c>
      <c r="L2039" s="9">
        <v>145.59</v>
      </c>
      <c r="M2039" s="8">
        <v>1</v>
      </c>
      <c r="N2039" s="8">
        <v>35</v>
      </c>
      <c r="O2039" s="8">
        <v>275</v>
      </c>
      <c r="P2039" s="9">
        <v>577.23</v>
      </c>
      <c r="Q2039" s="10">
        <f t="shared" si="63"/>
        <v>0.10344809046757111</v>
      </c>
      <c r="R2039" s="8">
        <v>2</v>
      </c>
      <c r="S2039" s="9">
        <v>146.4</v>
      </c>
      <c r="T2039" s="8">
        <v>1</v>
      </c>
    </row>
    <row r="2040" spans="1:20" x14ac:dyDescent="0.35">
      <c r="A2040" t="s">
        <v>4858</v>
      </c>
      <c r="B2040" t="s">
        <v>4859</v>
      </c>
      <c r="C2040" t="s">
        <v>19</v>
      </c>
      <c r="D2040" t="s">
        <v>7922</v>
      </c>
      <c r="E2040" s="8">
        <v>63</v>
      </c>
      <c r="F2040" s="9">
        <v>166.34</v>
      </c>
      <c r="G2040" s="8">
        <v>19</v>
      </c>
      <c r="H2040" s="8">
        <v>137</v>
      </c>
      <c r="I2040" s="9">
        <v>166.34</v>
      </c>
      <c r="J2040" s="10">
        <f t="shared" si="62"/>
        <v>1</v>
      </c>
      <c r="K2040" s="8">
        <v>0</v>
      </c>
      <c r="L2040" s="9">
        <v>202.34</v>
      </c>
      <c r="M2040" s="8">
        <v>0</v>
      </c>
      <c r="N2040" s="8">
        <v>18</v>
      </c>
      <c r="O2040" s="8">
        <v>137</v>
      </c>
      <c r="P2040" s="9">
        <v>166.34</v>
      </c>
      <c r="Q2040" s="10">
        <f t="shared" si="63"/>
        <v>1</v>
      </c>
      <c r="R2040" s="8">
        <v>0</v>
      </c>
      <c r="S2040" s="9">
        <v>200.76</v>
      </c>
      <c r="T2040" s="8">
        <v>0</v>
      </c>
    </row>
    <row r="2041" spans="1:20" x14ac:dyDescent="0.35">
      <c r="A2041" t="s">
        <v>4862</v>
      </c>
      <c r="B2041" t="s">
        <v>4863</v>
      </c>
      <c r="C2041" t="s">
        <v>19</v>
      </c>
      <c r="D2041" t="s">
        <v>7921</v>
      </c>
      <c r="E2041" s="8">
        <v>111</v>
      </c>
      <c r="F2041" s="9">
        <v>386.3</v>
      </c>
      <c r="G2041" s="8">
        <v>11</v>
      </c>
      <c r="H2041" s="8">
        <v>104</v>
      </c>
      <c r="I2041" s="9">
        <v>386.3</v>
      </c>
      <c r="J2041" s="10">
        <f t="shared" si="62"/>
        <v>1</v>
      </c>
      <c r="K2041" s="8">
        <v>0</v>
      </c>
      <c r="L2041" s="9">
        <v>122.59</v>
      </c>
      <c r="M2041" s="8">
        <v>1</v>
      </c>
      <c r="N2041" s="8">
        <v>13</v>
      </c>
      <c r="O2041" s="8">
        <v>104</v>
      </c>
      <c r="P2041" s="9">
        <v>386.3</v>
      </c>
      <c r="Q2041" s="10">
        <f t="shared" si="63"/>
        <v>1</v>
      </c>
      <c r="R2041" s="8">
        <v>0</v>
      </c>
      <c r="S2041" s="9">
        <v>128.85</v>
      </c>
      <c r="T2041" s="8">
        <v>1</v>
      </c>
    </row>
    <row r="2042" spans="1:20" x14ac:dyDescent="0.35">
      <c r="A2042" t="s">
        <v>4864</v>
      </c>
      <c r="B2042" t="s">
        <v>4865</v>
      </c>
      <c r="C2042" t="s">
        <v>19</v>
      </c>
      <c r="D2042" t="s">
        <v>7922</v>
      </c>
      <c r="E2042" s="8">
        <v>165</v>
      </c>
      <c r="F2042" s="9">
        <v>112.61</v>
      </c>
      <c r="G2042" s="8">
        <v>89</v>
      </c>
      <c r="H2042" s="8">
        <v>529</v>
      </c>
      <c r="I2042" s="9">
        <v>112.61</v>
      </c>
      <c r="J2042" s="10">
        <f t="shared" si="62"/>
        <v>1</v>
      </c>
      <c r="K2042" s="8">
        <v>0</v>
      </c>
      <c r="L2042" s="9">
        <v>202.33</v>
      </c>
      <c r="M2042" s="8">
        <v>0</v>
      </c>
      <c r="N2042" s="8">
        <v>66</v>
      </c>
      <c r="O2042" s="8">
        <v>529</v>
      </c>
      <c r="P2042" s="9">
        <v>112.61</v>
      </c>
      <c r="Q2042" s="10">
        <f t="shared" si="63"/>
        <v>1</v>
      </c>
      <c r="R2042" s="8">
        <v>0</v>
      </c>
      <c r="S2042" s="9">
        <v>192.91</v>
      </c>
      <c r="T2042" s="8">
        <v>0</v>
      </c>
    </row>
    <row r="2043" spans="1:20" x14ac:dyDescent="0.35">
      <c r="A2043" t="s">
        <v>4868</v>
      </c>
      <c r="B2043" t="s">
        <v>4869</v>
      </c>
      <c r="C2043" t="s">
        <v>19</v>
      </c>
      <c r="D2043" t="s">
        <v>7922</v>
      </c>
      <c r="E2043" s="8">
        <v>887</v>
      </c>
      <c r="F2043" s="9">
        <v>1681.75</v>
      </c>
      <c r="G2043" s="8">
        <v>38</v>
      </c>
      <c r="H2043" s="8">
        <v>190</v>
      </c>
      <c r="I2043" s="9">
        <v>1175.52</v>
      </c>
      <c r="J2043" s="10">
        <f t="shared" si="62"/>
        <v>0.69898617511520733</v>
      </c>
      <c r="K2043" s="8">
        <v>4</v>
      </c>
      <c r="L2043" s="9">
        <v>158.65</v>
      </c>
      <c r="M2043" s="8">
        <v>3</v>
      </c>
      <c r="N2043" s="8">
        <v>24</v>
      </c>
      <c r="O2043" s="8">
        <v>190</v>
      </c>
      <c r="P2043" s="9">
        <v>1148.98</v>
      </c>
      <c r="Q2043" s="10">
        <f t="shared" si="63"/>
        <v>0.68320499479708641</v>
      </c>
      <c r="R2043" s="8">
        <v>4</v>
      </c>
      <c r="S2043" s="9">
        <v>158.32</v>
      </c>
      <c r="T2043" s="8">
        <v>3</v>
      </c>
    </row>
    <row r="2044" spans="1:20" x14ac:dyDescent="0.35">
      <c r="A2044" t="s">
        <v>4870</v>
      </c>
      <c r="B2044" t="s">
        <v>4871</v>
      </c>
      <c r="C2044" t="s">
        <v>19</v>
      </c>
      <c r="D2044" t="s">
        <v>7921</v>
      </c>
      <c r="E2044" s="8">
        <v>1232</v>
      </c>
      <c r="F2044" s="9">
        <v>517.44000000000005</v>
      </c>
      <c r="G2044" s="8">
        <v>78</v>
      </c>
      <c r="H2044" s="8">
        <v>857</v>
      </c>
      <c r="I2044" s="9">
        <v>517.44000000000005</v>
      </c>
      <c r="J2044" s="10">
        <f t="shared" si="62"/>
        <v>1</v>
      </c>
      <c r="K2044" s="8">
        <v>0</v>
      </c>
      <c r="L2044" s="9">
        <v>146.97</v>
      </c>
      <c r="M2044" s="8">
        <v>1</v>
      </c>
      <c r="N2044" s="8">
        <v>107</v>
      </c>
      <c r="O2044" s="8">
        <v>857</v>
      </c>
      <c r="P2044" s="9">
        <v>517.44000000000005</v>
      </c>
      <c r="Q2044" s="10">
        <f t="shared" si="63"/>
        <v>1</v>
      </c>
      <c r="R2044" s="8">
        <v>0</v>
      </c>
      <c r="S2044" s="9">
        <v>154.28</v>
      </c>
      <c r="T2044" s="8">
        <v>1</v>
      </c>
    </row>
    <row r="2045" spans="1:20" x14ac:dyDescent="0.35">
      <c r="A2045" t="s">
        <v>4872</v>
      </c>
      <c r="B2045" t="s">
        <v>4873</v>
      </c>
      <c r="C2045" t="s">
        <v>19</v>
      </c>
      <c r="D2045" t="s">
        <v>7920</v>
      </c>
      <c r="E2045" s="8">
        <v>1749</v>
      </c>
      <c r="F2045" s="9">
        <v>1791.78</v>
      </c>
      <c r="G2045" s="8">
        <v>28</v>
      </c>
      <c r="H2045" s="8">
        <v>352</v>
      </c>
      <c r="I2045" s="9">
        <v>1521.32</v>
      </c>
      <c r="J2045" s="10">
        <f t="shared" si="62"/>
        <v>0.84905512953599216</v>
      </c>
      <c r="K2045" s="8">
        <v>8</v>
      </c>
      <c r="L2045" s="9">
        <v>119.71</v>
      </c>
      <c r="M2045" s="8">
        <v>4</v>
      </c>
      <c r="N2045" s="8">
        <v>44</v>
      </c>
      <c r="O2045" s="8">
        <v>352</v>
      </c>
      <c r="P2045" s="9">
        <v>1556.15</v>
      </c>
      <c r="Q2045" s="10">
        <f t="shared" si="63"/>
        <v>0.86849389992074921</v>
      </c>
      <c r="R2045" s="8">
        <v>6</v>
      </c>
      <c r="S2045" s="9">
        <v>122.88</v>
      </c>
      <c r="T2045" s="8">
        <v>4</v>
      </c>
    </row>
    <row r="2046" spans="1:20" x14ac:dyDescent="0.35">
      <c r="A2046" t="s">
        <v>4878</v>
      </c>
      <c r="B2046" t="s">
        <v>4879</v>
      </c>
      <c r="C2046" t="s">
        <v>19</v>
      </c>
      <c r="D2046" t="s">
        <v>7922</v>
      </c>
      <c r="E2046" s="8">
        <v>6</v>
      </c>
      <c r="F2046" s="9">
        <v>12.52</v>
      </c>
      <c r="G2046" s="8">
        <v>27</v>
      </c>
      <c r="H2046" s="8">
        <v>172</v>
      </c>
      <c r="I2046" s="9">
        <v>12.52</v>
      </c>
      <c r="J2046" s="10">
        <f t="shared" si="62"/>
        <v>1</v>
      </c>
      <c r="K2046" s="8">
        <v>0</v>
      </c>
      <c r="L2046" s="9">
        <v>239.62</v>
      </c>
      <c r="M2046" s="8">
        <v>0</v>
      </c>
      <c r="N2046" s="8">
        <v>22</v>
      </c>
      <c r="O2046" s="8">
        <v>172</v>
      </c>
      <c r="P2046" s="9">
        <v>12.52</v>
      </c>
      <c r="Q2046" s="10">
        <f t="shared" si="63"/>
        <v>1</v>
      </c>
      <c r="R2046" s="8">
        <v>0</v>
      </c>
      <c r="S2046" s="9">
        <v>233.36</v>
      </c>
      <c r="T2046" s="8">
        <v>0</v>
      </c>
    </row>
    <row r="2047" spans="1:20" x14ac:dyDescent="0.35">
      <c r="A2047" t="s">
        <v>4880</v>
      </c>
      <c r="B2047" t="s">
        <v>4881</v>
      </c>
      <c r="C2047" t="s">
        <v>19</v>
      </c>
      <c r="D2047" t="s">
        <v>7922</v>
      </c>
      <c r="E2047" s="8">
        <v>595</v>
      </c>
      <c r="F2047" s="9">
        <v>3827.83</v>
      </c>
      <c r="G2047" s="8">
        <v>9</v>
      </c>
      <c r="H2047" s="8">
        <v>56</v>
      </c>
      <c r="I2047" s="9">
        <v>3158.77</v>
      </c>
      <c r="J2047" s="10">
        <f t="shared" si="62"/>
        <v>0.82521167345467272</v>
      </c>
      <c r="K2047" s="8">
        <v>9</v>
      </c>
      <c r="L2047" s="9">
        <v>99.15</v>
      </c>
      <c r="M2047" s="8">
        <v>8</v>
      </c>
      <c r="N2047" s="8">
        <v>7</v>
      </c>
      <c r="O2047" s="8">
        <v>56</v>
      </c>
      <c r="P2047" s="9">
        <v>3145.9</v>
      </c>
      <c r="Q2047" s="10">
        <f t="shared" si="63"/>
        <v>0.8218494551743416</v>
      </c>
      <c r="R2047" s="8">
        <v>10</v>
      </c>
      <c r="S2047" s="9">
        <v>97.14</v>
      </c>
      <c r="T2047" s="8">
        <v>8</v>
      </c>
    </row>
    <row r="2048" spans="1:20" x14ac:dyDescent="0.35">
      <c r="A2048" t="s">
        <v>4882</v>
      </c>
      <c r="B2048" t="s">
        <v>4883</v>
      </c>
      <c r="C2048" t="s">
        <v>19</v>
      </c>
      <c r="D2048" t="s">
        <v>7921</v>
      </c>
      <c r="E2048" s="8">
        <v>73</v>
      </c>
      <c r="F2048" s="9">
        <v>365.27</v>
      </c>
      <c r="G2048" s="8">
        <v>7</v>
      </c>
      <c r="H2048" s="8">
        <v>72</v>
      </c>
      <c r="I2048" s="9">
        <v>365.27</v>
      </c>
      <c r="J2048" s="10">
        <f t="shared" si="62"/>
        <v>1</v>
      </c>
      <c r="K2048" s="8">
        <v>0</v>
      </c>
      <c r="L2048" s="9">
        <v>153.74</v>
      </c>
      <c r="M2048" s="8">
        <v>1</v>
      </c>
      <c r="N2048" s="8">
        <v>9</v>
      </c>
      <c r="O2048" s="8">
        <v>72</v>
      </c>
      <c r="P2048" s="9">
        <v>365.27</v>
      </c>
      <c r="Q2048" s="10">
        <f t="shared" si="63"/>
        <v>1</v>
      </c>
      <c r="R2048" s="8">
        <v>0</v>
      </c>
      <c r="S2048" s="9">
        <v>159.75</v>
      </c>
      <c r="T2048" s="8">
        <v>1</v>
      </c>
    </row>
    <row r="2049" spans="1:20" x14ac:dyDescent="0.35">
      <c r="A2049" t="s">
        <v>4884</v>
      </c>
      <c r="B2049" t="s">
        <v>4885</v>
      </c>
      <c r="C2049" t="s">
        <v>19</v>
      </c>
      <c r="D2049" t="s">
        <v>7922</v>
      </c>
      <c r="E2049" s="8">
        <v>15</v>
      </c>
      <c r="F2049" s="9">
        <v>39.799999999999997</v>
      </c>
      <c r="G2049" s="8">
        <v>25</v>
      </c>
      <c r="H2049" s="8">
        <v>135</v>
      </c>
      <c r="I2049" s="9">
        <v>39.799999999999997</v>
      </c>
      <c r="J2049" s="10">
        <f t="shared" si="62"/>
        <v>1</v>
      </c>
      <c r="K2049" s="8">
        <v>0</v>
      </c>
      <c r="L2049" s="9">
        <v>227.53</v>
      </c>
      <c r="M2049" s="8">
        <v>0</v>
      </c>
      <c r="N2049" s="8">
        <v>17</v>
      </c>
      <c r="O2049" s="8">
        <v>135</v>
      </c>
      <c r="P2049" s="9">
        <v>39.799999999999997</v>
      </c>
      <c r="Q2049" s="10">
        <f t="shared" si="63"/>
        <v>1</v>
      </c>
      <c r="R2049" s="8">
        <v>0</v>
      </c>
      <c r="S2049" s="9">
        <v>216.39</v>
      </c>
      <c r="T2049" s="8">
        <v>0</v>
      </c>
    </row>
    <row r="2050" spans="1:20" x14ac:dyDescent="0.35">
      <c r="A2050" t="s">
        <v>4886</v>
      </c>
      <c r="B2050" t="s">
        <v>4887</v>
      </c>
      <c r="C2050" t="s">
        <v>19</v>
      </c>
      <c r="D2050" t="s">
        <v>7922</v>
      </c>
      <c r="E2050" s="8">
        <v>993</v>
      </c>
      <c r="F2050" s="9">
        <v>1598.44</v>
      </c>
      <c r="G2050" s="8">
        <v>45</v>
      </c>
      <c r="H2050" s="8">
        <v>223</v>
      </c>
      <c r="I2050" s="9">
        <v>1326.4</v>
      </c>
      <c r="J2050" s="10">
        <f t="shared" si="62"/>
        <v>0.82980906383724129</v>
      </c>
      <c r="K2050" s="8">
        <v>3</v>
      </c>
      <c r="L2050" s="9">
        <v>130.59</v>
      </c>
      <c r="M2050" s="8">
        <v>3</v>
      </c>
      <c r="N2050" s="8">
        <v>28</v>
      </c>
      <c r="O2050" s="8">
        <v>223</v>
      </c>
      <c r="P2050" s="9">
        <v>1157.3800000000001</v>
      </c>
      <c r="Q2050" s="10">
        <f t="shared" si="63"/>
        <v>0.72406846675508629</v>
      </c>
      <c r="R2050" s="8">
        <v>4</v>
      </c>
      <c r="S2050" s="9">
        <v>73.97</v>
      </c>
      <c r="T2050" s="8">
        <v>3</v>
      </c>
    </row>
    <row r="2051" spans="1:20" x14ac:dyDescent="0.35">
      <c r="A2051" t="s">
        <v>4888</v>
      </c>
      <c r="B2051" t="s">
        <v>4889</v>
      </c>
      <c r="C2051" t="s">
        <v>19</v>
      </c>
      <c r="D2051" t="s">
        <v>7921</v>
      </c>
      <c r="E2051" s="8">
        <v>137</v>
      </c>
      <c r="F2051" s="9">
        <v>376.37</v>
      </c>
      <c r="G2051" s="8">
        <v>12</v>
      </c>
      <c r="H2051" s="8">
        <v>131</v>
      </c>
      <c r="I2051" s="9">
        <v>376.37</v>
      </c>
      <c r="J2051" s="10">
        <f t="shared" si="62"/>
        <v>1</v>
      </c>
      <c r="K2051" s="8">
        <v>0</v>
      </c>
      <c r="L2051" s="9">
        <v>185.81</v>
      </c>
      <c r="M2051" s="8">
        <v>1</v>
      </c>
      <c r="N2051" s="8">
        <v>17</v>
      </c>
      <c r="O2051" s="8">
        <v>131</v>
      </c>
      <c r="P2051" s="9">
        <v>376.37</v>
      </c>
      <c r="Q2051" s="10">
        <f t="shared" si="63"/>
        <v>1</v>
      </c>
      <c r="R2051" s="8">
        <v>0</v>
      </c>
      <c r="S2051" s="9">
        <v>192.41</v>
      </c>
      <c r="T2051" s="8">
        <v>1</v>
      </c>
    </row>
    <row r="2052" spans="1:20" x14ac:dyDescent="0.35">
      <c r="A2052" t="s">
        <v>4890</v>
      </c>
      <c r="B2052" t="s">
        <v>4891</v>
      </c>
      <c r="C2052" t="s">
        <v>19</v>
      </c>
      <c r="D2052" t="s">
        <v>7922</v>
      </c>
      <c r="E2052" s="8">
        <v>43</v>
      </c>
      <c r="F2052" s="9">
        <v>70.97</v>
      </c>
      <c r="G2052" s="8">
        <v>31</v>
      </c>
      <c r="H2052" s="8">
        <v>217</v>
      </c>
      <c r="I2052" s="9">
        <v>70.97</v>
      </c>
      <c r="J2052" s="10">
        <f t="shared" si="62"/>
        <v>1</v>
      </c>
      <c r="K2052" s="8">
        <v>0</v>
      </c>
      <c r="L2052" s="9">
        <v>208.34</v>
      </c>
      <c r="M2052" s="8">
        <v>0</v>
      </c>
      <c r="N2052" s="8">
        <v>27</v>
      </c>
      <c r="O2052" s="8">
        <v>217</v>
      </c>
      <c r="P2052" s="9">
        <v>70.97</v>
      </c>
      <c r="Q2052" s="10">
        <f t="shared" si="63"/>
        <v>1</v>
      </c>
      <c r="R2052" s="8">
        <v>0</v>
      </c>
      <c r="S2052" s="9">
        <v>204.38</v>
      </c>
      <c r="T2052" s="8">
        <v>0</v>
      </c>
    </row>
    <row r="2053" spans="1:20" x14ac:dyDescent="0.35">
      <c r="A2053" t="s">
        <v>4892</v>
      </c>
      <c r="B2053" t="s">
        <v>4893</v>
      </c>
      <c r="C2053" t="s">
        <v>19</v>
      </c>
      <c r="D2053" t="s">
        <v>7922</v>
      </c>
      <c r="E2053" s="8">
        <v>2135</v>
      </c>
      <c r="F2053" s="9">
        <v>1300.73</v>
      </c>
      <c r="G2053" s="8">
        <v>77</v>
      </c>
      <c r="H2053" s="8">
        <v>588</v>
      </c>
      <c r="I2053" s="9">
        <v>1213.5999999999999</v>
      </c>
      <c r="J2053" s="10">
        <f t="shared" ref="J2053:J2116" si="64">IF(F2053&gt;0,I2053/F2053,1)</f>
        <v>0.93301453799020539</v>
      </c>
      <c r="K2053" s="8">
        <v>2</v>
      </c>
      <c r="L2053" s="9">
        <v>125.48</v>
      </c>
      <c r="M2053" s="8">
        <v>3</v>
      </c>
      <c r="N2053" s="8">
        <v>73</v>
      </c>
      <c r="O2053" s="8">
        <v>588</v>
      </c>
      <c r="P2053" s="9">
        <v>1211.17</v>
      </c>
      <c r="Q2053" s="10">
        <f t="shared" ref="Q2053:Q2116" si="65">IF(F2053&gt;0,P2053/F2053,1)</f>
        <v>0.93114635627685993</v>
      </c>
      <c r="R2053" s="8">
        <v>2</v>
      </c>
      <c r="S2053" s="9">
        <v>124.81</v>
      </c>
      <c r="T2053" s="8">
        <v>3</v>
      </c>
    </row>
    <row r="2054" spans="1:20" x14ac:dyDescent="0.35">
      <c r="A2054" t="s">
        <v>4894</v>
      </c>
      <c r="B2054" t="s">
        <v>4895</v>
      </c>
      <c r="C2054" t="s">
        <v>19</v>
      </c>
      <c r="D2054" t="s">
        <v>7922</v>
      </c>
      <c r="E2054" s="8">
        <v>268</v>
      </c>
      <c r="F2054" s="9">
        <v>999.17</v>
      </c>
      <c r="G2054" s="8">
        <v>15</v>
      </c>
      <c r="H2054" s="8">
        <v>96</v>
      </c>
      <c r="I2054" s="9">
        <v>876.14</v>
      </c>
      <c r="J2054" s="10">
        <f t="shared" si="64"/>
        <v>0.87686780027422762</v>
      </c>
      <c r="K2054" s="8">
        <v>2</v>
      </c>
      <c r="L2054" s="9">
        <v>176.35</v>
      </c>
      <c r="M2054" s="8">
        <v>2</v>
      </c>
      <c r="N2054" s="8">
        <v>12</v>
      </c>
      <c r="O2054" s="8">
        <v>96</v>
      </c>
      <c r="P2054" s="9">
        <v>861.23</v>
      </c>
      <c r="Q2054" s="10">
        <f t="shared" si="65"/>
        <v>0.86194541469419628</v>
      </c>
      <c r="R2054" s="8">
        <v>2</v>
      </c>
      <c r="S2054" s="9">
        <v>171.31</v>
      </c>
      <c r="T2054" s="8">
        <v>2</v>
      </c>
    </row>
    <row r="2055" spans="1:20" x14ac:dyDescent="0.35">
      <c r="A2055" t="s">
        <v>4896</v>
      </c>
      <c r="B2055" t="s">
        <v>4897</v>
      </c>
      <c r="C2055" t="s">
        <v>19</v>
      </c>
      <c r="D2055" t="s">
        <v>7922</v>
      </c>
      <c r="E2055" s="8">
        <v>525</v>
      </c>
      <c r="F2055" s="9">
        <v>613.54999999999995</v>
      </c>
      <c r="G2055" s="8">
        <v>51</v>
      </c>
      <c r="H2055" s="8">
        <v>306</v>
      </c>
      <c r="I2055" s="9">
        <v>591.34</v>
      </c>
      <c r="J2055" s="10">
        <f t="shared" si="64"/>
        <v>0.9638008312280989</v>
      </c>
      <c r="K2055" s="8">
        <v>1</v>
      </c>
      <c r="L2055" s="9">
        <v>208.09</v>
      </c>
      <c r="M2055" s="8">
        <v>1</v>
      </c>
      <c r="N2055" s="8">
        <v>38</v>
      </c>
      <c r="O2055" s="8">
        <v>306</v>
      </c>
      <c r="P2055" s="9">
        <v>577.32000000000005</v>
      </c>
      <c r="Q2055" s="10">
        <f t="shared" si="65"/>
        <v>0.94095020780702487</v>
      </c>
      <c r="R2055" s="8">
        <v>1</v>
      </c>
      <c r="S2055" s="9">
        <v>201.61</v>
      </c>
      <c r="T2055" s="8">
        <v>1</v>
      </c>
    </row>
    <row r="2056" spans="1:20" x14ac:dyDescent="0.35">
      <c r="A2056" t="s">
        <v>4898</v>
      </c>
      <c r="B2056" t="s">
        <v>4899</v>
      </c>
      <c r="C2056" t="s">
        <v>19</v>
      </c>
      <c r="D2056" t="s">
        <v>7922</v>
      </c>
      <c r="E2056" s="8">
        <v>121</v>
      </c>
      <c r="F2056" s="9">
        <v>81.19</v>
      </c>
      <c r="G2056" s="8">
        <v>84</v>
      </c>
      <c r="H2056" s="8">
        <v>533</v>
      </c>
      <c r="I2056" s="9">
        <v>81.19</v>
      </c>
      <c r="J2056" s="10">
        <f t="shared" si="64"/>
        <v>1</v>
      </c>
      <c r="K2056" s="8">
        <v>0</v>
      </c>
      <c r="L2056" s="9">
        <v>229.49</v>
      </c>
      <c r="M2056" s="8">
        <v>0</v>
      </c>
      <c r="N2056" s="8">
        <v>66</v>
      </c>
      <c r="O2056" s="8">
        <v>533</v>
      </c>
      <c r="P2056" s="9">
        <v>81.19</v>
      </c>
      <c r="Q2056" s="10">
        <f t="shared" si="65"/>
        <v>1</v>
      </c>
      <c r="R2056" s="8">
        <v>0</v>
      </c>
      <c r="S2056" s="9">
        <v>222.25</v>
      </c>
      <c r="T2056" s="8">
        <v>0</v>
      </c>
    </row>
    <row r="2057" spans="1:20" x14ac:dyDescent="0.35">
      <c r="A2057" t="s">
        <v>4900</v>
      </c>
      <c r="B2057" t="s">
        <v>4901</v>
      </c>
      <c r="C2057" t="s">
        <v>19</v>
      </c>
      <c r="D2057" t="s">
        <v>7922</v>
      </c>
      <c r="E2057" s="8">
        <v>171</v>
      </c>
      <c r="F2057" s="9">
        <v>327.47000000000003</v>
      </c>
      <c r="G2057" s="8">
        <v>29</v>
      </c>
      <c r="H2057" s="8">
        <v>187</v>
      </c>
      <c r="I2057" s="9">
        <v>327.47000000000003</v>
      </c>
      <c r="J2057" s="10">
        <f t="shared" si="64"/>
        <v>1</v>
      </c>
      <c r="K2057" s="8">
        <v>0</v>
      </c>
      <c r="L2057" s="9">
        <v>124.17</v>
      </c>
      <c r="M2057" s="8">
        <v>0</v>
      </c>
      <c r="N2057" s="8">
        <v>24</v>
      </c>
      <c r="O2057" s="8">
        <v>187</v>
      </c>
      <c r="P2057" s="9">
        <v>327.47000000000003</v>
      </c>
      <c r="Q2057" s="10">
        <f t="shared" si="65"/>
        <v>1</v>
      </c>
      <c r="R2057" s="8">
        <v>0</v>
      </c>
      <c r="S2057" s="9">
        <v>118.42</v>
      </c>
      <c r="T2057" s="8">
        <v>0</v>
      </c>
    </row>
    <row r="2058" spans="1:20" x14ac:dyDescent="0.35">
      <c r="A2058" t="s">
        <v>4904</v>
      </c>
      <c r="B2058" t="s">
        <v>4905</v>
      </c>
      <c r="C2058" t="s">
        <v>19</v>
      </c>
      <c r="D2058" t="s">
        <v>7922</v>
      </c>
      <c r="E2058" s="8">
        <v>2</v>
      </c>
      <c r="F2058" s="9">
        <v>0.38</v>
      </c>
      <c r="G2058" s="8">
        <v>424</v>
      </c>
      <c r="H2058" s="8">
        <v>1870</v>
      </c>
      <c r="I2058" s="9">
        <v>0.38</v>
      </c>
      <c r="J2058" s="10">
        <f t="shared" si="64"/>
        <v>1</v>
      </c>
      <c r="K2058" s="8">
        <v>0</v>
      </c>
      <c r="L2058" s="9">
        <v>254.01</v>
      </c>
      <c r="M2058" s="8">
        <v>0</v>
      </c>
      <c r="N2058" s="8">
        <v>232</v>
      </c>
      <c r="O2058" s="8">
        <v>1870</v>
      </c>
      <c r="P2058" s="9">
        <v>0.38</v>
      </c>
      <c r="Q2058" s="10">
        <f t="shared" si="65"/>
        <v>1</v>
      </c>
      <c r="R2058" s="8">
        <v>0</v>
      </c>
      <c r="S2058" s="9">
        <v>232</v>
      </c>
      <c r="T2058" s="8">
        <v>0</v>
      </c>
    </row>
    <row r="2059" spans="1:20" x14ac:dyDescent="0.35">
      <c r="A2059" t="s">
        <v>4906</v>
      </c>
      <c r="B2059" t="s">
        <v>4907</v>
      </c>
      <c r="C2059" t="s">
        <v>19</v>
      </c>
      <c r="D2059" t="s">
        <v>7921</v>
      </c>
      <c r="E2059" s="8">
        <v>214</v>
      </c>
      <c r="F2059" s="9">
        <v>281.44</v>
      </c>
      <c r="G2059" s="8">
        <v>27</v>
      </c>
      <c r="H2059" s="8">
        <v>272</v>
      </c>
      <c r="I2059" s="9">
        <v>281.44</v>
      </c>
      <c r="J2059" s="10">
        <f t="shared" si="64"/>
        <v>1</v>
      </c>
      <c r="K2059" s="8">
        <v>0</v>
      </c>
      <c r="L2059" s="9">
        <v>119.27</v>
      </c>
      <c r="M2059" s="8">
        <v>0</v>
      </c>
      <c r="N2059" s="8">
        <v>34</v>
      </c>
      <c r="O2059" s="8">
        <v>272</v>
      </c>
      <c r="P2059" s="9">
        <v>281.44</v>
      </c>
      <c r="Q2059" s="10">
        <f t="shared" si="65"/>
        <v>1</v>
      </c>
      <c r="R2059" s="8">
        <v>0</v>
      </c>
      <c r="S2059" s="9">
        <v>124.79</v>
      </c>
      <c r="T2059" s="8">
        <v>0</v>
      </c>
    </row>
    <row r="2060" spans="1:20" x14ac:dyDescent="0.35">
      <c r="A2060" t="s">
        <v>4908</v>
      </c>
      <c r="B2060" t="s">
        <v>4909</v>
      </c>
      <c r="C2060" t="s">
        <v>19</v>
      </c>
      <c r="D2060" t="s">
        <v>7921</v>
      </c>
      <c r="E2060" s="8">
        <v>111</v>
      </c>
      <c r="F2060" s="9">
        <v>92.33</v>
      </c>
      <c r="G2060" s="8">
        <v>43</v>
      </c>
      <c r="H2060" s="8">
        <v>430</v>
      </c>
      <c r="I2060" s="9">
        <v>92.33</v>
      </c>
      <c r="J2060" s="10">
        <f t="shared" si="64"/>
        <v>1</v>
      </c>
      <c r="K2060" s="8">
        <v>0</v>
      </c>
      <c r="L2060" s="9">
        <v>200.08</v>
      </c>
      <c r="M2060" s="8">
        <v>0</v>
      </c>
      <c r="N2060" s="8">
        <v>54</v>
      </c>
      <c r="O2060" s="8">
        <v>430</v>
      </c>
      <c r="P2060" s="9">
        <v>92.33</v>
      </c>
      <c r="Q2060" s="10">
        <f t="shared" si="65"/>
        <v>1</v>
      </c>
      <c r="R2060" s="8">
        <v>0</v>
      </c>
      <c r="S2060" s="9">
        <v>205.57</v>
      </c>
      <c r="T2060" s="8">
        <v>0</v>
      </c>
    </row>
    <row r="2061" spans="1:20" x14ac:dyDescent="0.35">
      <c r="A2061" t="s">
        <v>4910</v>
      </c>
      <c r="B2061" t="s">
        <v>4911</v>
      </c>
      <c r="C2061" t="s">
        <v>19</v>
      </c>
      <c r="D2061" t="s">
        <v>7922</v>
      </c>
      <c r="E2061" s="8">
        <v>266</v>
      </c>
      <c r="F2061" s="9">
        <v>997.5</v>
      </c>
      <c r="G2061" s="8">
        <v>12</v>
      </c>
      <c r="H2061" s="8">
        <v>96</v>
      </c>
      <c r="I2061" s="9">
        <v>637.5</v>
      </c>
      <c r="J2061" s="10">
        <f t="shared" si="64"/>
        <v>0.63909774436090228</v>
      </c>
      <c r="K2061" s="8">
        <v>2</v>
      </c>
      <c r="L2061" s="9">
        <v>137.25</v>
      </c>
      <c r="M2061" s="8">
        <v>1</v>
      </c>
      <c r="N2061" s="8">
        <v>12</v>
      </c>
      <c r="O2061" s="8">
        <v>96</v>
      </c>
      <c r="P2061" s="9">
        <v>637.5</v>
      </c>
      <c r="Q2061" s="10">
        <f t="shared" si="65"/>
        <v>0.63909774436090228</v>
      </c>
      <c r="R2061" s="8">
        <v>2</v>
      </c>
      <c r="S2061" s="9">
        <v>137.25</v>
      </c>
      <c r="T2061" s="8">
        <v>1</v>
      </c>
    </row>
    <row r="2062" spans="1:20" x14ac:dyDescent="0.35">
      <c r="A2062" t="s">
        <v>4912</v>
      </c>
      <c r="B2062" t="s">
        <v>4913</v>
      </c>
      <c r="C2062" t="s">
        <v>19</v>
      </c>
      <c r="D2062" t="s">
        <v>7922</v>
      </c>
      <c r="E2062" s="8">
        <v>61</v>
      </c>
      <c r="F2062" s="9">
        <v>166.48</v>
      </c>
      <c r="G2062" s="8">
        <v>28</v>
      </c>
      <c r="H2062" s="8">
        <v>131</v>
      </c>
      <c r="I2062" s="9">
        <v>166.48</v>
      </c>
      <c r="J2062" s="10">
        <f t="shared" si="64"/>
        <v>1</v>
      </c>
      <c r="K2062" s="8">
        <v>0</v>
      </c>
      <c r="L2062" s="9">
        <v>219.67</v>
      </c>
      <c r="M2062" s="8">
        <v>0</v>
      </c>
      <c r="N2062" s="8">
        <v>17</v>
      </c>
      <c r="O2062" s="8">
        <v>131</v>
      </c>
      <c r="P2062" s="9">
        <v>166.48</v>
      </c>
      <c r="Q2062" s="10">
        <f t="shared" si="65"/>
        <v>1</v>
      </c>
      <c r="R2062" s="8">
        <v>0</v>
      </c>
      <c r="S2062" s="9">
        <v>201.65</v>
      </c>
      <c r="T2062" s="8">
        <v>0</v>
      </c>
    </row>
    <row r="2063" spans="1:20" x14ac:dyDescent="0.35">
      <c r="A2063" t="s">
        <v>4914</v>
      </c>
      <c r="B2063" t="s">
        <v>4915</v>
      </c>
      <c r="C2063" t="s">
        <v>19</v>
      </c>
      <c r="D2063" t="s">
        <v>7921</v>
      </c>
      <c r="E2063" s="8">
        <v>84</v>
      </c>
      <c r="F2063" s="9">
        <v>337.12</v>
      </c>
      <c r="G2063" s="8">
        <v>9</v>
      </c>
      <c r="H2063" s="8">
        <v>89</v>
      </c>
      <c r="I2063" s="9">
        <v>337.12</v>
      </c>
      <c r="J2063" s="10">
        <f t="shared" si="64"/>
        <v>1</v>
      </c>
      <c r="K2063" s="8">
        <v>0</v>
      </c>
      <c r="L2063" s="9">
        <v>117.89</v>
      </c>
      <c r="M2063" s="8">
        <v>0</v>
      </c>
      <c r="N2063" s="8">
        <v>11</v>
      </c>
      <c r="O2063" s="8">
        <v>89</v>
      </c>
      <c r="P2063" s="9">
        <v>337.12</v>
      </c>
      <c r="Q2063" s="10">
        <f t="shared" si="65"/>
        <v>1</v>
      </c>
      <c r="R2063" s="8">
        <v>0</v>
      </c>
      <c r="S2063" s="9">
        <v>122.71</v>
      </c>
      <c r="T2063" s="8">
        <v>0</v>
      </c>
    </row>
    <row r="2064" spans="1:20" x14ac:dyDescent="0.35">
      <c r="A2064" t="s">
        <v>4916</v>
      </c>
      <c r="B2064" t="s">
        <v>4917</v>
      </c>
      <c r="C2064" t="s">
        <v>19</v>
      </c>
      <c r="D2064" t="s">
        <v>7921</v>
      </c>
      <c r="E2064" s="8">
        <v>192</v>
      </c>
      <c r="F2064" s="9">
        <v>462.91</v>
      </c>
      <c r="G2064" s="8">
        <v>16</v>
      </c>
      <c r="H2064" s="8">
        <v>148</v>
      </c>
      <c r="I2064" s="9">
        <v>453.27</v>
      </c>
      <c r="J2064" s="10">
        <f t="shared" si="64"/>
        <v>0.97917521764489845</v>
      </c>
      <c r="K2064" s="8">
        <v>2</v>
      </c>
      <c r="L2064" s="9">
        <v>139.27000000000001</v>
      </c>
      <c r="M2064" s="8">
        <v>1</v>
      </c>
      <c r="N2064" s="8">
        <v>19</v>
      </c>
      <c r="O2064" s="8">
        <v>148</v>
      </c>
      <c r="P2064" s="9">
        <v>460.5</v>
      </c>
      <c r="Q2064" s="10">
        <f t="shared" si="65"/>
        <v>0.99479380441122456</v>
      </c>
      <c r="R2064" s="8">
        <v>1</v>
      </c>
      <c r="S2064" s="9">
        <v>142.72999999999999</v>
      </c>
      <c r="T2064" s="8">
        <v>1</v>
      </c>
    </row>
    <row r="2065" spans="1:20" x14ac:dyDescent="0.35">
      <c r="A2065" t="s">
        <v>4918</v>
      </c>
      <c r="B2065" t="s">
        <v>4919</v>
      </c>
      <c r="C2065" t="s">
        <v>19</v>
      </c>
      <c r="D2065" t="s">
        <v>7922</v>
      </c>
      <c r="E2065" s="8">
        <v>69</v>
      </c>
      <c r="F2065" s="9">
        <v>163.07</v>
      </c>
      <c r="G2065" s="8">
        <v>20</v>
      </c>
      <c r="H2065" s="8">
        <v>151</v>
      </c>
      <c r="I2065" s="9">
        <v>163.07</v>
      </c>
      <c r="J2065" s="10">
        <f t="shared" si="64"/>
        <v>1</v>
      </c>
      <c r="K2065" s="8">
        <v>0</v>
      </c>
      <c r="L2065" s="9">
        <v>194.65</v>
      </c>
      <c r="M2065" s="8">
        <v>0</v>
      </c>
      <c r="N2065" s="8">
        <v>19</v>
      </c>
      <c r="O2065" s="8">
        <v>151</v>
      </c>
      <c r="P2065" s="9">
        <v>163.07</v>
      </c>
      <c r="Q2065" s="10">
        <f t="shared" si="65"/>
        <v>1</v>
      </c>
      <c r="R2065" s="8">
        <v>0</v>
      </c>
      <c r="S2065" s="9">
        <v>193.23</v>
      </c>
      <c r="T2065" s="8">
        <v>0</v>
      </c>
    </row>
    <row r="2066" spans="1:20" x14ac:dyDescent="0.35">
      <c r="A2066" t="s">
        <v>4920</v>
      </c>
      <c r="B2066" t="s">
        <v>4921</v>
      </c>
      <c r="C2066" t="s">
        <v>19</v>
      </c>
      <c r="D2066" t="s">
        <v>7921</v>
      </c>
      <c r="E2066" s="8">
        <v>52</v>
      </c>
      <c r="F2066" s="9">
        <v>67.739999999999995</v>
      </c>
      <c r="G2066" s="8">
        <v>28</v>
      </c>
      <c r="H2066" s="8">
        <v>274</v>
      </c>
      <c r="I2066" s="9">
        <v>67.739999999999995</v>
      </c>
      <c r="J2066" s="10">
        <f t="shared" si="64"/>
        <v>1</v>
      </c>
      <c r="K2066" s="8">
        <v>0</v>
      </c>
      <c r="L2066" s="9">
        <v>206.04</v>
      </c>
      <c r="M2066" s="8">
        <v>0</v>
      </c>
      <c r="N2066" s="8">
        <v>34</v>
      </c>
      <c r="O2066" s="8">
        <v>274</v>
      </c>
      <c r="P2066" s="9">
        <v>67.739999999999995</v>
      </c>
      <c r="Q2066" s="10">
        <f t="shared" si="65"/>
        <v>1</v>
      </c>
      <c r="R2066" s="8">
        <v>0</v>
      </c>
      <c r="S2066" s="9">
        <v>211.51</v>
      </c>
      <c r="T2066" s="8">
        <v>0</v>
      </c>
    </row>
    <row r="2067" spans="1:20" x14ac:dyDescent="0.35">
      <c r="A2067" t="s">
        <v>4922</v>
      </c>
      <c r="B2067" t="s">
        <v>4923</v>
      </c>
      <c r="C2067" t="s">
        <v>19</v>
      </c>
      <c r="D2067" t="s">
        <v>7922</v>
      </c>
      <c r="E2067" s="8">
        <v>271</v>
      </c>
      <c r="F2067" s="9">
        <v>89.36</v>
      </c>
      <c r="G2067" s="8">
        <v>138</v>
      </c>
      <c r="H2067" s="8">
        <v>1080</v>
      </c>
      <c r="I2067" s="9">
        <v>89.36</v>
      </c>
      <c r="J2067" s="10">
        <f t="shared" si="64"/>
        <v>1</v>
      </c>
      <c r="K2067" s="8">
        <v>0</v>
      </c>
      <c r="L2067" s="9">
        <v>220.2</v>
      </c>
      <c r="M2067" s="8">
        <v>0</v>
      </c>
      <c r="N2067" s="8">
        <v>134</v>
      </c>
      <c r="O2067" s="8">
        <v>1080</v>
      </c>
      <c r="P2067" s="9">
        <v>89.36</v>
      </c>
      <c r="Q2067" s="10">
        <f t="shared" si="65"/>
        <v>1</v>
      </c>
      <c r="R2067" s="8">
        <v>0</v>
      </c>
      <c r="S2067" s="9">
        <v>219.21</v>
      </c>
      <c r="T2067" s="8">
        <v>0</v>
      </c>
    </row>
    <row r="2068" spans="1:20" x14ac:dyDescent="0.35">
      <c r="A2068" t="s">
        <v>4928</v>
      </c>
      <c r="B2068" t="s">
        <v>4929</v>
      </c>
      <c r="C2068" t="s">
        <v>19</v>
      </c>
      <c r="D2068" t="s">
        <v>7921</v>
      </c>
      <c r="E2068" s="8">
        <v>188</v>
      </c>
      <c r="F2068" s="9">
        <v>434.3</v>
      </c>
      <c r="G2068" s="8">
        <v>18</v>
      </c>
      <c r="H2068" s="8">
        <v>154</v>
      </c>
      <c r="I2068" s="9">
        <v>434.3</v>
      </c>
      <c r="J2068" s="10">
        <f t="shared" si="64"/>
        <v>1</v>
      </c>
      <c r="K2068" s="8">
        <v>0</v>
      </c>
      <c r="L2068" s="9">
        <v>100.43</v>
      </c>
      <c r="M2068" s="8">
        <v>1</v>
      </c>
      <c r="N2068" s="8">
        <v>19</v>
      </c>
      <c r="O2068" s="8">
        <v>154</v>
      </c>
      <c r="P2068" s="9">
        <v>434.3</v>
      </c>
      <c r="Q2068" s="10">
        <f t="shared" si="65"/>
        <v>1</v>
      </c>
      <c r="R2068" s="8">
        <v>0</v>
      </c>
      <c r="S2068" s="9">
        <v>103.2</v>
      </c>
      <c r="T2068" s="8">
        <v>1</v>
      </c>
    </row>
    <row r="2069" spans="1:20" x14ac:dyDescent="0.35">
      <c r="A2069" t="s">
        <v>4930</v>
      </c>
      <c r="B2069" t="s">
        <v>4931</v>
      </c>
      <c r="C2069" t="s">
        <v>19</v>
      </c>
      <c r="D2069" t="s">
        <v>7922</v>
      </c>
      <c r="E2069" s="8">
        <v>827</v>
      </c>
      <c r="F2069" s="9">
        <v>314.39999999999998</v>
      </c>
      <c r="G2069" s="8">
        <v>141</v>
      </c>
      <c r="H2069" s="8">
        <v>935</v>
      </c>
      <c r="I2069" s="9">
        <v>314.39999999999998</v>
      </c>
      <c r="J2069" s="10">
        <f t="shared" si="64"/>
        <v>1</v>
      </c>
      <c r="K2069" s="8">
        <v>0</v>
      </c>
      <c r="L2069" s="9">
        <v>127.9</v>
      </c>
      <c r="M2069" s="8">
        <v>0</v>
      </c>
      <c r="N2069" s="8">
        <v>115</v>
      </c>
      <c r="O2069" s="8">
        <v>935</v>
      </c>
      <c r="P2069" s="9">
        <v>314.39999999999998</v>
      </c>
      <c r="Q2069" s="10">
        <f t="shared" si="65"/>
        <v>1</v>
      </c>
      <c r="R2069" s="8">
        <v>0</v>
      </c>
      <c r="S2069" s="9">
        <v>122.2</v>
      </c>
      <c r="T2069" s="8">
        <v>0</v>
      </c>
    </row>
    <row r="2070" spans="1:20" x14ac:dyDescent="0.35">
      <c r="A2070" t="s">
        <v>4932</v>
      </c>
      <c r="B2070" t="s">
        <v>4933</v>
      </c>
      <c r="C2070" t="s">
        <v>19</v>
      </c>
      <c r="D2070" t="s">
        <v>7922</v>
      </c>
      <c r="E2070" s="8">
        <v>314</v>
      </c>
      <c r="F2070" s="9">
        <v>380.49</v>
      </c>
      <c r="G2070" s="8">
        <v>51</v>
      </c>
      <c r="H2070" s="8">
        <v>293</v>
      </c>
      <c r="I2070" s="9">
        <v>380.49</v>
      </c>
      <c r="J2070" s="10">
        <f t="shared" si="64"/>
        <v>1</v>
      </c>
      <c r="K2070" s="8">
        <v>0</v>
      </c>
      <c r="L2070" s="9">
        <v>183.39</v>
      </c>
      <c r="M2070" s="8">
        <v>1</v>
      </c>
      <c r="N2070" s="8">
        <v>36</v>
      </c>
      <c r="O2070" s="8">
        <v>293</v>
      </c>
      <c r="P2070" s="9">
        <v>380.49</v>
      </c>
      <c r="Q2070" s="10">
        <f t="shared" si="65"/>
        <v>1</v>
      </c>
      <c r="R2070" s="8">
        <v>0</v>
      </c>
      <c r="S2070" s="9">
        <v>172.48</v>
      </c>
      <c r="T2070" s="8">
        <v>1</v>
      </c>
    </row>
    <row r="2071" spans="1:20" x14ac:dyDescent="0.35">
      <c r="A2071" t="s">
        <v>4934</v>
      </c>
      <c r="B2071" t="s">
        <v>4935</v>
      </c>
      <c r="C2071" t="s">
        <v>19</v>
      </c>
      <c r="D2071" t="s">
        <v>7922</v>
      </c>
      <c r="E2071" s="8">
        <v>4</v>
      </c>
      <c r="F2071" s="9">
        <v>3.74</v>
      </c>
      <c r="G2071" s="8">
        <v>77</v>
      </c>
      <c r="H2071" s="8">
        <v>380</v>
      </c>
      <c r="I2071" s="9">
        <v>3.74</v>
      </c>
      <c r="J2071" s="10">
        <f t="shared" si="64"/>
        <v>1</v>
      </c>
      <c r="K2071" s="8">
        <v>0</v>
      </c>
      <c r="L2071" s="9">
        <v>246.24</v>
      </c>
      <c r="M2071" s="8">
        <v>0</v>
      </c>
      <c r="N2071" s="8">
        <v>47</v>
      </c>
      <c r="O2071" s="8">
        <v>380</v>
      </c>
      <c r="P2071" s="9">
        <v>3.74</v>
      </c>
      <c r="Q2071" s="10">
        <f t="shared" si="65"/>
        <v>1</v>
      </c>
      <c r="R2071" s="8">
        <v>0</v>
      </c>
      <c r="S2071" s="9">
        <v>229.4</v>
      </c>
      <c r="T2071" s="8">
        <v>0</v>
      </c>
    </row>
    <row r="2072" spans="1:20" x14ac:dyDescent="0.35">
      <c r="A2072" t="s">
        <v>4936</v>
      </c>
      <c r="B2072" t="s">
        <v>4937</v>
      </c>
      <c r="C2072" t="s">
        <v>19</v>
      </c>
      <c r="D2072" t="s">
        <v>7922</v>
      </c>
      <c r="E2072" s="8">
        <v>528</v>
      </c>
      <c r="F2072" s="9">
        <v>235.47</v>
      </c>
      <c r="G2072" s="8">
        <v>92</v>
      </c>
      <c r="H2072" s="8">
        <v>796</v>
      </c>
      <c r="I2072" s="9">
        <v>235.47</v>
      </c>
      <c r="J2072" s="10">
        <f t="shared" si="64"/>
        <v>1</v>
      </c>
      <c r="K2072" s="8">
        <v>0</v>
      </c>
      <c r="L2072" s="9">
        <v>119.54</v>
      </c>
      <c r="M2072" s="8">
        <v>0</v>
      </c>
      <c r="N2072" s="8">
        <v>98</v>
      </c>
      <c r="O2072" s="8">
        <v>796</v>
      </c>
      <c r="P2072" s="9">
        <v>235.47</v>
      </c>
      <c r="Q2072" s="10">
        <f t="shared" si="65"/>
        <v>1</v>
      </c>
      <c r="R2072" s="8">
        <v>0</v>
      </c>
      <c r="S2072" s="9">
        <v>121.14</v>
      </c>
      <c r="T2072" s="8">
        <v>0</v>
      </c>
    </row>
    <row r="2073" spans="1:20" x14ac:dyDescent="0.35">
      <c r="A2073" t="s">
        <v>4938</v>
      </c>
      <c r="B2073" t="s">
        <v>4939</v>
      </c>
      <c r="C2073" t="s">
        <v>19</v>
      </c>
      <c r="D2073" t="s">
        <v>7922</v>
      </c>
      <c r="E2073" s="8">
        <v>663</v>
      </c>
      <c r="F2073" s="9">
        <v>488.13</v>
      </c>
      <c r="G2073" s="8">
        <v>97</v>
      </c>
      <c r="H2073" s="8">
        <v>482</v>
      </c>
      <c r="I2073" s="9">
        <v>488.13</v>
      </c>
      <c r="J2073" s="10">
        <f t="shared" si="64"/>
        <v>1</v>
      </c>
      <c r="K2073" s="8">
        <v>0</v>
      </c>
      <c r="L2073" s="9">
        <v>179.64</v>
      </c>
      <c r="M2073" s="8">
        <v>1</v>
      </c>
      <c r="N2073" s="8">
        <v>60</v>
      </c>
      <c r="O2073" s="8">
        <v>482</v>
      </c>
      <c r="P2073" s="9">
        <v>488.13</v>
      </c>
      <c r="Q2073" s="10">
        <f t="shared" si="65"/>
        <v>1</v>
      </c>
      <c r="R2073" s="8">
        <v>0</v>
      </c>
      <c r="S2073" s="9">
        <v>163.29</v>
      </c>
      <c r="T2073" s="8">
        <v>1</v>
      </c>
    </row>
    <row r="2074" spans="1:20" x14ac:dyDescent="0.35">
      <c r="A2074" t="s">
        <v>4940</v>
      </c>
      <c r="B2074" t="s">
        <v>4941</v>
      </c>
      <c r="C2074" t="s">
        <v>19</v>
      </c>
      <c r="D2074" t="s">
        <v>7922</v>
      </c>
      <c r="E2074" s="8">
        <v>263</v>
      </c>
      <c r="F2074" s="9">
        <v>189.92</v>
      </c>
      <c r="G2074" s="8">
        <v>66</v>
      </c>
      <c r="H2074" s="8">
        <v>491</v>
      </c>
      <c r="I2074" s="9">
        <v>189.92</v>
      </c>
      <c r="J2074" s="10">
        <f t="shared" si="64"/>
        <v>1</v>
      </c>
      <c r="K2074" s="8">
        <v>0</v>
      </c>
      <c r="L2074" s="9">
        <v>162.38999999999999</v>
      </c>
      <c r="M2074" s="8">
        <v>0</v>
      </c>
      <c r="N2074" s="8">
        <v>61</v>
      </c>
      <c r="O2074" s="8">
        <v>491</v>
      </c>
      <c r="P2074" s="9">
        <v>189.92</v>
      </c>
      <c r="Q2074" s="10">
        <f t="shared" si="65"/>
        <v>1</v>
      </c>
      <c r="R2074" s="8">
        <v>0</v>
      </c>
      <c r="S2074" s="9">
        <v>160.66</v>
      </c>
      <c r="T2074" s="8">
        <v>0</v>
      </c>
    </row>
    <row r="2075" spans="1:20" x14ac:dyDescent="0.35">
      <c r="A2075" t="s">
        <v>4942</v>
      </c>
      <c r="B2075" t="s">
        <v>4943</v>
      </c>
      <c r="C2075" t="s">
        <v>19</v>
      </c>
      <c r="D2075" t="s">
        <v>7922</v>
      </c>
      <c r="E2075" s="8">
        <v>110</v>
      </c>
      <c r="F2075" s="9">
        <v>316.42</v>
      </c>
      <c r="G2075" s="8">
        <v>15</v>
      </c>
      <c r="H2075" s="8">
        <v>124</v>
      </c>
      <c r="I2075" s="9">
        <v>316.42</v>
      </c>
      <c r="J2075" s="10">
        <f t="shared" si="64"/>
        <v>1</v>
      </c>
      <c r="K2075" s="8">
        <v>0</v>
      </c>
      <c r="L2075" s="9">
        <v>77.88</v>
      </c>
      <c r="M2075" s="8">
        <v>0</v>
      </c>
      <c r="N2075" s="8">
        <v>16</v>
      </c>
      <c r="O2075" s="8">
        <v>124</v>
      </c>
      <c r="P2075" s="9">
        <v>316.42</v>
      </c>
      <c r="Q2075" s="10">
        <f t="shared" si="65"/>
        <v>1</v>
      </c>
      <c r="R2075" s="8">
        <v>0</v>
      </c>
      <c r="S2075" s="9">
        <v>79.61</v>
      </c>
      <c r="T2075" s="8">
        <v>0</v>
      </c>
    </row>
    <row r="2076" spans="1:20" x14ac:dyDescent="0.35">
      <c r="A2076" t="s">
        <v>4944</v>
      </c>
      <c r="B2076" t="s">
        <v>4945</v>
      </c>
      <c r="C2076" t="s">
        <v>19</v>
      </c>
      <c r="D2076" t="s">
        <v>7921</v>
      </c>
      <c r="E2076" s="8">
        <v>565</v>
      </c>
      <c r="F2076" s="9">
        <v>505.71</v>
      </c>
      <c r="G2076" s="8">
        <v>39</v>
      </c>
      <c r="H2076" s="8">
        <v>396</v>
      </c>
      <c r="I2076" s="9">
        <v>481.54</v>
      </c>
      <c r="J2076" s="10">
        <f t="shared" si="64"/>
        <v>0.95220580965375423</v>
      </c>
      <c r="K2076" s="8">
        <v>1</v>
      </c>
      <c r="L2076" s="9">
        <v>147.96</v>
      </c>
      <c r="M2076" s="8">
        <v>1</v>
      </c>
      <c r="N2076" s="8">
        <v>49</v>
      </c>
      <c r="O2076" s="8">
        <v>396</v>
      </c>
      <c r="P2076" s="9">
        <v>490.49</v>
      </c>
      <c r="Q2076" s="10">
        <f t="shared" si="65"/>
        <v>0.96990369974886803</v>
      </c>
      <c r="R2076" s="8">
        <v>1</v>
      </c>
      <c r="S2076" s="9">
        <v>149.19999999999999</v>
      </c>
      <c r="T2076" s="8">
        <v>1</v>
      </c>
    </row>
    <row r="2077" spans="1:20" x14ac:dyDescent="0.35">
      <c r="A2077" t="s">
        <v>4946</v>
      </c>
      <c r="B2077" t="s">
        <v>4947</v>
      </c>
      <c r="C2077" t="s">
        <v>19</v>
      </c>
      <c r="D2077" t="s">
        <v>7921</v>
      </c>
      <c r="E2077" s="8">
        <v>50</v>
      </c>
      <c r="F2077" s="9">
        <v>65.84</v>
      </c>
      <c r="G2077" s="8">
        <v>29</v>
      </c>
      <c r="H2077" s="8">
        <v>270</v>
      </c>
      <c r="I2077" s="9">
        <v>65.84</v>
      </c>
      <c r="J2077" s="10">
        <f t="shared" si="64"/>
        <v>1</v>
      </c>
      <c r="K2077" s="8">
        <v>0</v>
      </c>
      <c r="L2077" s="9">
        <v>211.94</v>
      </c>
      <c r="M2077" s="8">
        <v>0</v>
      </c>
      <c r="N2077" s="8">
        <v>33</v>
      </c>
      <c r="O2077" s="8">
        <v>270</v>
      </c>
      <c r="P2077" s="9">
        <v>65.84</v>
      </c>
      <c r="Q2077" s="10">
        <f t="shared" si="65"/>
        <v>1</v>
      </c>
      <c r="R2077" s="8">
        <v>0</v>
      </c>
      <c r="S2077" s="9">
        <v>215.1</v>
      </c>
      <c r="T2077" s="8">
        <v>0</v>
      </c>
    </row>
    <row r="2078" spans="1:20" x14ac:dyDescent="0.35">
      <c r="A2078" t="s">
        <v>4950</v>
      </c>
      <c r="B2078" t="s">
        <v>4951</v>
      </c>
      <c r="C2078" t="s">
        <v>19</v>
      </c>
      <c r="D2078" t="s">
        <v>7922</v>
      </c>
      <c r="E2078" s="8">
        <v>14</v>
      </c>
      <c r="F2078" s="9">
        <v>10.53</v>
      </c>
      <c r="G2078" s="8">
        <v>80</v>
      </c>
      <c r="H2078" s="8">
        <v>471</v>
      </c>
      <c r="I2078" s="9">
        <v>10.53</v>
      </c>
      <c r="J2078" s="10">
        <f t="shared" si="64"/>
        <v>1</v>
      </c>
      <c r="K2078" s="8">
        <v>0</v>
      </c>
      <c r="L2078" s="9">
        <v>238.49</v>
      </c>
      <c r="M2078" s="8">
        <v>0</v>
      </c>
      <c r="N2078" s="8">
        <v>58</v>
      </c>
      <c r="O2078" s="8">
        <v>471</v>
      </c>
      <c r="P2078" s="9">
        <v>10.53</v>
      </c>
      <c r="Q2078" s="10">
        <f t="shared" si="65"/>
        <v>1</v>
      </c>
      <c r="R2078" s="8">
        <v>0</v>
      </c>
      <c r="S2078" s="9">
        <v>228.56</v>
      </c>
      <c r="T2078" s="8">
        <v>0</v>
      </c>
    </row>
    <row r="2079" spans="1:20" x14ac:dyDescent="0.35">
      <c r="A2079" t="s">
        <v>4952</v>
      </c>
      <c r="B2079" t="s">
        <v>4953</v>
      </c>
      <c r="C2079" t="s">
        <v>19</v>
      </c>
      <c r="D2079" t="s">
        <v>7921</v>
      </c>
      <c r="E2079" s="8">
        <v>2478</v>
      </c>
      <c r="F2079" s="9">
        <v>1059.83</v>
      </c>
      <c r="G2079" s="8">
        <v>95</v>
      </c>
      <c r="H2079" s="8">
        <v>827</v>
      </c>
      <c r="I2079" s="9">
        <v>1059.83</v>
      </c>
      <c r="J2079" s="10">
        <f t="shared" si="64"/>
        <v>1</v>
      </c>
      <c r="K2079" s="8">
        <v>0</v>
      </c>
      <c r="L2079" s="9">
        <v>116.93</v>
      </c>
      <c r="M2079" s="8">
        <v>3</v>
      </c>
      <c r="N2079" s="8">
        <v>102</v>
      </c>
      <c r="O2079" s="8">
        <v>827</v>
      </c>
      <c r="P2079" s="9">
        <v>1059.83</v>
      </c>
      <c r="Q2079" s="10">
        <f t="shared" si="65"/>
        <v>1</v>
      </c>
      <c r="R2079" s="8">
        <v>0</v>
      </c>
      <c r="S2079" s="9">
        <v>118.72</v>
      </c>
      <c r="T2079" s="8">
        <v>3</v>
      </c>
    </row>
    <row r="2080" spans="1:20" x14ac:dyDescent="0.35">
      <c r="A2080" t="s">
        <v>4956</v>
      </c>
      <c r="B2080" t="s">
        <v>4957</v>
      </c>
      <c r="C2080" t="s">
        <v>19</v>
      </c>
      <c r="D2080" t="s">
        <v>7922</v>
      </c>
      <c r="E2080" s="8">
        <v>81</v>
      </c>
      <c r="F2080" s="9">
        <v>126.47</v>
      </c>
      <c r="G2080" s="8">
        <v>31</v>
      </c>
      <c r="H2080" s="8">
        <v>227</v>
      </c>
      <c r="I2080" s="9">
        <v>126.47</v>
      </c>
      <c r="J2080" s="10">
        <f t="shared" si="64"/>
        <v>1</v>
      </c>
      <c r="K2080" s="8">
        <v>0</v>
      </c>
      <c r="L2080" s="9">
        <v>183.13</v>
      </c>
      <c r="M2080" s="8">
        <v>0</v>
      </c>
      <c r="N2080" s="8">
        <v>28</v>
      </c>
      <c r="O2080" s="8">
        <v>227</v>
      </c>
      <c r="P2080" s="9">
        <v>126.47</v>
      </c>
      <c r="Q2080" s="10">
        <f t="shared" si="65"/>
        <v>1</v>
      </c>
      <c r="R2080" s="8">
        <v>0</v>
      </c>
      <c r="S2080" s="9">
        <v>180.32</v>
      </c>
      <c r="T2080" s="8">
        <v>0</v>
      </c>
    </row>
    <row r="2081" spans="1:20" x14ac:dyDescent="0.35">
      <c r="A2081" t="s">
        <v>4958</v>
      </c>
      <c r="B2081" t="s">
        <v>4959</v>
      </c>
      <c r="C2081" t="s">
        <v>19</v>
      </c>
      <c r="D2081" t="s">
        <v>7921</v>
      </c>
      <c r="E2081" s="8">
        <v>20</v>
      </c>
      <c r="F2081" s="9">
        <v>61.43</v>
      </c>
      <c r="G2081" s="8">
        <v>12</v>
      </c>
      <c r="H2081" s="8">
        <v>116</v>
      </c>
      <c r="I2081" s="9">
        <v>61.43</v>
      </c>
      <c r="J2081" s="10">
        <f t="shared" si="64"/>
        <v>1</v>
      </c>
      <c r="K2081" s="8">
        <v>0</v>
      </c>
      <c r="L2081" s="9">
        <v>197.72</v>
      </c>
      <c r="M2081" s="8">
        <v>0</v>
      </c>
      <c r="N2081" s="8">
        <v>15</v>
      </c>
      <c r="O2081" s="8">
        <v>116</v>
      </c>
      <c r="P2081" s="9">
        <v>61.43</v>
      </c>
      <c r="Q2081" s="10">
        <f t="shared" si="65"/>
        <v>1</v>
      </c>
      <c r="R2081" s="8">
        <v>0</v>
      </c>
      <c r="S2081" s="9">
        <v>203.24</v>
      </c>
      <c r="T2081" s="8">
        <v>0</v>
      </c>
    </row>
    <row r="2082" spans="1:20" x14ac:dyDescent="0.35">
      <c r="A2082" t="s">
        <v>4962</v>
      </c>
      <c r="B2082" t="s">
        <v>4963</v>
      </c>
      <c r="C2082" t="s">
        <v>19</v>
      </c>
      <c r="D2082" t="s">
        <v>7922</v>
      </c>
      <c r="E2082" s="8">
        <v>815</v>
      </c>
      <c r="F2082" s="9">
        <v>2135.4699999999998</v>
      </c>
      <c r="G2082" s="8">
        <v>31</v>
      </c>
      <c r="H2082" s="8">
        <v>135</v>
      </c>
      <c r="I2082" s="9">
        <v>1873.45</v>
      </c>
      <c r="J2082" s="10">
        <f t="shared" si="64"/>
        <v>0.87730101570146157</v>
      </c>
      <c r="K2082" s="8">
        <v>6</v>
      </c>
      <c r="L2082" s="9">
        <v>113.55</v>
      </c>
      <c r="M2082" s="8">
        <v>5</v>
      </c>
      <c r="N2082" s="8">
        <v>17</v>
      </c>
      <c r="O2082" s="8">
        <v>135</v>
      </c>
      <c r="P2082" s="9">
        <v>1836.77</v>
      </c>
      <c r="Q2082" s="10">
        <f t="shared" si="65"/>
        <v>0.8601244690864307</v>
      </c>
      <c r="R2082" s="8">
        <v>7</v>
      </c>
      <c r="S2082" s="9">
        <v>112.41</v>
      </c>
      <c r="T2082" s="8">
        <v>5</v>
      </c>
    </row>
    <row r="2083" spans="1:20" x14ac:dyDescent="0.35">
      <c r="A2083" t="s">
        <v>4964</v>
      </c>
      <c r="B2083" t="s">
        <v>4965</v>
      </c>
      <c r="C2083" t="s">
        <v>19</v>
      </c>
      <c r="D2083" t="s">
        <v>7922</v>
      </c>
      <c r="E2083" s="8">
        <v>51</v>
      </c>
      <c r="F2083" s="9">
        <v>424.4</v>
      </c>
      <c r="G2083" s="8">
        <v>7</v>
      </c>
      <c r="H2083" s="8">
        <v>43</v>
      </c>
      <c r="I2083" s="9">
        <v>399.43</v>
      </c>
      <c r="J2083" s="10">
        <f t="shared" si="64"/>
        <v>0.94116399622997182</v>
      </c>
      <c r="K2083" s="8">
        <v>1</v>
      </c>
      <c r="L2083" s="9">
        <v>174.65</v>
      </c>
      <c r="M2083" s="8">
        <v>1</v>
      </c>
      <c r="N2083" s="8">
        <v>6</v>
      </c>
      <c r="O2083" s="8">
        <v>43</v>
      </c>
      <c r="P2083" s="9">
        <v>391.11</v>
      </c>
      <c r="Q2083" s="10">
        <f t="shared" si="65"/>
        <v>0.92155984919886902</v>
      </c>
      <c r="R2083" s="8">
        <v>1</v>
      </c>
      <c r="S2083" s="9">
        <v>169.76</v>
      </c>
      <c r="T2083" s="8">
        <v>1</v>
      </c>
    </row>
    <row r="2084" spans="1:20" x14ac:dyDescent="0.35">
      <c r="A2084" t="s">
        <v>4966</v>
      </c>
      <c r="B2084" t="s">
        <v>4967</v>
      </c>
      <c r="C2084" t="s">
        <v>19</v>
      </c>
      <c r="D2084" t="s">
        <v>7922</v>
      </c>
      <c r="E2084" s="8">
        <v>23</v>
      </c>
      <c r="F2084" s="9">
        <v>49.98</v>
      </c>
      <c r="G2084" s="8">
        <v>45</v>
      </c>
      <c r="H2084" s="8">
        <v>163</v>
      </c>
      <c r="I2084" s="9">
        <v>49.98</v>
      </c>
      <c r="J2084" s="10">
        <f t="shared" si="64"/>
        <v>1</v>
      </c>
      <c r="K2084" s="8">
        <v>0</v>
      </c>
      <c r="L2084" s="9">
        <v>246.15</v>
      </c>
      <c r="M2084" s="8">
        <v>0</v>
      </c>
      <c r="N2084" s="8">
        <v>20</v>
      </c>
      <c r="O2084" s="8">
        <v>163</v>
      </c>
      <c r="P2084" s="9">
        <v>49.98</v>
      </c>
      <c r="Q2084" s="10">
        <f t="shared" si="65"/>
        <v>1</v>
      </c>
      <c r="R2084" s="8">
        <v>0</v>
      </c>
      <c r="S2084" s="9">
        <v>214.85</v>
      </c>
      <c r="T2084" s="8">
        <v>0</v>
      </c>
    </row>
    <row r="2085" spans="1:20" x14ac:dyDescent="0.35">
      <c r="A2085" t="s">
        <v>4968</v>
      </c>
      <c r="B2085" t="s">
        <v>4969</v>
      </c>
      <c r="C2085" t="s">
        <v>19</v>
      </c>
      <c r="D2085" t="s">
        <v>7922</v>
      </c>
      <c r="E2085" s="8">
        <v>85</v>
      </c>
      <c r="F2085" s="9">
        <v>1323.31</v>
      </c>
      <c r="G2085" s="8">
        <v>4</v>
      </c>
      <c r="H2085" s="8">
        <v>23</v>
      </c>
      <c r="I2085" s="9">
        <v>1276.5999999999999</v>
      </c>
      <c r="J2085" s="10">
        <f t="shared" si="64"/>
        <v>0.96470214840060153</v>
      </c>
      <c r="K2085" s="8">
        <v>2</v>
      </c>
      <c r="L2085" s="9">
        <v>121.04</v>
      </c>
      <c r="M2085" s="8">
        <v>3</v>
      </c>
      <c r="N2085" s="8">
        <v>3</v>
      </c>
      <c r="O2085" s="8">
        <v>23</v>
      </c>
      <c r="P2085" s="9">
        <v>1261.04</v>
      </c>
      <c r="Q2085" s="10">
        <f t="shared" si="65"/>
        <v>0.95294375467577519</v>
      </c>
      <c r="R2085" s="8">
        <v>3</v>
      </c>
      <c r="S2085" s="9">
        <v>118.71</v>
      </c>
      <c r="T2085" s="8">
        <v>3</v>
      </c>
    </row>
    <row r="2086" spans="1:20" x14ac:dyDescent="0.35">
      <c r="A2086" t="s">
        <v>4970</v>
      </c>
      <c r="B2086" t="s">
        <v>4971</v>
      </c>
      <c r="C2086" t="s">
        <v>19</v>
      </c>
      <c r="D2086" t="s">
        <v>7922</v>
      </c>
      <c r="E2086" s="8">
        <v>566</v>
      </c>
      <c r="F2086" s="9">
        <v>538.70000000000005</v>
      </c>
      <c r="G2086" s="8">
        <v>45</v>
      </c>
      <c r="H2086" s="8">
        <v>370</v>
      </c>
      <c r="I2086" s="9">
        <v>538.70000000000005</v>
      </c>
      <c r="J2086" s="10">
        <f t="shared" si="64"/>
        <v>1</v>
      </c>
      <c r="K2086" s="8">
        <v>0</v>
      </c>
      <c r="L2086" s="9">
        <v>130.69999999999999</v>
      </c>
      <c r="M2086" s="8">
        <v>1</v>
      </c>
      <c r="N2086" s="8">
        <v>45</v>
      </c>
      <c r="O2086" s="8">
        <v>370</v>
      </c>
      <c r="P2086" s="9">
        <v>538.70000000000005</v>
      </c>
      <c r="Q2086" s="10">
        <f t="shared" si="65"/>
        <v>1</v>
      </c>
      <c r="R2086" s="8">
        <v>0</v>
      </c>
      <c r="S2086" s="9">
        <v>130.69999999999999</v>
      </c>
      <c r="T2086" s="8">
        <v>1</v>
      </c>
    </row>
    <row r="2087" spans="1:20" x14ac:dyDescent="0.35">
      <c r="A2087" t="s">
        <v>4972</v>
      </c>
      <c r="B2087" t="s">
        <v>4973</v>
      </c>
      <c r="C2087" t="s">
        <v>19</v>
      </c>
      <c r="D2087" t="s">
        <v>7921</v>
      </c>
      <c r="E2087" s="8">
        <v>275</v>
      </c>
      <c r="F2087" s="9">
        <v>256.75</v>
      </c>
      <c r="G2087" s="8">
        <v>39</v>
      </c>
      <c r="H2087" s="8">
        <v>377</v>
      </c>
      <c r="I2087" s="9">
        <v>256.75</v>
      </c>
      <c r="J2087" s="10">
        <f t="shared" si="64"/>
        <v>1</v>
      </c>
      <c r="K2087" s="8">
        <v>0</v>
      </c>
      <c r="L2087" s="9">
        <v>159.16999999999999</v>
      </c>
      <c r="M2087" s="8">
        <v>0</v>
      </c>
      <c r="N2087" s="8">
        <v>46</v>
      </c>
      <c r="O2087" s="8">
        <v>377</v>
      </c>
      <c r="P2087" s="9">
        <v>256.75</v>
      </c>
      <c r="Q2087" s="10">
        <f t="shared" si="65"/>
        <v>1</v>
      </c>
      <c r="R2087" s="8">
        <v>0</v>
      </c>
      <c r="S2087" s="9">
        <v>163.09</v>
      </c>
      <c r="T2087" s="8">
        <v>0</v>
      </c>
    </row>
    <row r="2088" spans="1:20" x14ac:dyDescent="0.35">
      <c r="A2088" t="s">
        <v>4974</v>
      </c>
      <c r="B2088" t="s">
        <v>4975</v>
      </c>
      <c r="C2088" t="s">
        <v>19</v>
      </c>
      <c r="D2088" t="s">
        <v>7921</v>
      </c>
      <c r="E2088" s="8">
        <v>61</v>
      </c>
      <c r="F2088" s="9">
        <v>706.36</v>
      </c>
      <c r="G2088" s="8">
        <v>4</v>
      </c>
      <c r="H2088" s="8">
        <v>31</v>
      </c>
      <c r="I2088" s="9">
        <v>706.36</v>
      </c>
      <c r="J2088" s="10">
        <f t="shared" si="64"/>
        <v>1</v>
      </c>
      <c r="K2088" s="8">
        <v>0</v>
      </c>
      <c r="L2088" s="9">
        <v>148.51</v>
      </c>
      <c r="M2088" s="8">
        <v>2</v>
      </c>
      <c r="N2088" s="8">
        <v>4</v>
      </c>
      <c r="O2088" s="8">
        <v>31</v>
      </c>
      <c r="P2088" s="9">
        <v>706.36</v>
      </c>
      <c r="Q2088" s="10">
        <f t="shared" si="65"/>
        <v>1</v>
      </c>
      <c r="R2088" s="8">
        <v>0</v>
      </c>
      <c r="S2088" s="9">
        <v>148.51</v>
      </c>
      <c r="T2088" s="8">
        <v>2</v>
      </c>
    </row>
    <row r="2089" spans="1:20" x14ac:dyDescent="0.35">
      <c r="A2089" t="s">
        <v>4976</v>
      </c>
      <c r="B2089" t="s">
        <v>4977</v>
      </c>
      <c r="C2089" t="s">
        <v>19</v>
      </c>
      <c r="D2089" t="s">
        <v>7921</v>
      </c>
      <c r="E2089" s="8">
        <v>58</v>
      </c>
      <c r="F2089" s="9">
        <v>290.33999999999997</v>
      </c>
      <c r="G2089" s="8">
        <v>7</v>
      </c>
      <c r="H2089" s="8">
        <v>71</v>
      </c>
      <c r="I2089" s="9">
        <v>290.33999999999997</v>
      </c>
      <c r="J2089" s="10">
        <f t="shared" si="64"/>
        <v>1</v>
      </c>
      <c r="K2089" s="8">
        <v>0</v>
      </c>
      <c r="L2089" s="9">
        <v>164.51</v>
      </c>
      <c r="M2089" s="8">
        <v>0</v>
      </c>
      <c r="N2089" s="8">
        <v>9</v>
      </c>
      <c r="O2089" s="8">
        <v>71</v>
      </c>
      <c r="P2089" s="9">
        <v>290.33999999999997</v>
      </c>
      <c r="Q2089" s="10">
        <f t="shared" si="65"/>
        <v>1</v>
      </c>
      <c r="R2089" s="8">
        <v>0</v>
      </c>
      <c r="S2089" s="9">
        <v>170.52</v>
      </c>
      <c r="T2089" s="8">
        <v>0</v>
      </c>
    </row>
    <row r="2090" spans="1:20" x14ac:dyDescent="0.35">
      <c r="A2090" t="s">
        <v>4978</v>
      </c>
      <c r="B2090" t="s">
        <v>4979</v>
      </c>
      <c r="C2090" t="s">
        <v>19</v>
      </c>
      <c r="D2090" t="s">
        <v>7922</v>
      </c>
      <c r="E2090" s="8">
        <v>745</v>
      </c>
      <c r="F2090" s="9">
        <v>1768.99</v>
      </c>
      <c r="G2090" s="8">
        <v>35</v>
      </c>
      <c r="H2090" s="8">
        <v>148</v>
      </c>
      <c r="I2090" s="9">
        <v>1707.26</v>
      </c>
      <c r="J2090" s="10">
        <f t="shared" si="64"/>
        <v>0.96510438159627809</v>
      </c>
      <c r="K2090" s="8">
        <v>1</v>
      </c>
      <c r="L2090" s="9">
        <v>127.6</v>
      </c>
      <c r="M2090" s="8">
        <v>4</v>
      </c>
      <c r="N2090" s="8">
        <v>18</v>
      </c>
      <c r="O2090" s="8">
        <v>148</v>
      </c>
      <c r="P2090" s="9">
        <v>1569.54</v>
      </c>
      <c r="Q2090" s="10">
        <f t="shared" si="65"/>
        <v>0.88725204777867595</v>
      </c>
      <c r="R2090" s="8">
        <v>3</v>
      </c>
      <c r="S2090" s="9">
        <v>101.12</v>
      </c>
      <c r="T2090" s="8">
        <v>4</v>
      </c>
    </row>
    <row r="2091" spans="1:20" x14ac:dyDescent="0.35">
      <c r="A2091" t="s">
        <v>4980</v>
      </c>
      <c r="B2091" t="s">
        <v>4981</v>
      </c>
      <c r="C2091" t="s">
        <v>19</v>
      </c>
      <c r="D2091" t="s">
        <v>7922</v>
      </c>
      <c r="E2091" s="8">
        <v>76</v>
      </c>
      <c r="F2091" s="9">
        <v>150.44</v>
      </c>
      <c r="G2091" s="8">
        <v>29</v>
      </c>
      <c r="H2091" s="8">
        <v>178</v>
      </c>
      <c r="I2091" s="9">
        <v>150.44</v>
      </c>
      <c r="J2091" s="10">
        <f t="shared" si="64"/>
        <v>1</v>
      </c>
      <c r="K2091" s="8">
        <v>0</v>
      </c>
      <c r="L2091" s="9">
        <v>158.97999999999999</v>
      </c>
      <c r="M2091" s="8">
        <v>0</v>
      </c>
      <c r="N2091" s="8">
        <v>22</v>
      </c>
      <c r="O2091" s="8">
        <v>178</v>
      </c>
      <c r="P2091" s="9">
        <v>150.44</v>
      </c>
      <c r="Q2091" s="10">
        <f t="shared" si="65"/>
        <v>1</v>
      </c>
      <c r="R2091" s="8">
        <v>0</v>
      </c>
      <c r="S2091" s="9">
        <v>151.85</v>
      </c>
      <c r="T2091" s="8">
        <v>0</v>
      </c>
    </row>
    <row r="2092" spans="1:20" x14ac:dyDescent="0.35">
      <c r="A2092" t="s">
        <v>4982</v>
      </c>
      <c r="B2092" t="s">
        <v>4983</v>
      </c>
      <c r="C2092" t="s">
        <v>19</v>
      </c>
      <c r="D2092" t="s">
        <v>7921</v>
      </c>
      <c r="E2092" s="8">
        <v>75</v>
      </c>
      <c r="F2092" s="9">
        <v>461.18</v>
      </c>
      <c r="G2092" s="8">
        <v>7</v>
      </c>
      <c r="H2092" s="8">
        <v>58</v>
      </c>
      <c r="I2092" s="9">
        <v>461.18</v>
      </c>
      <c r="J2092" s="10">
        <f t="shared" si="64"/>
        <v>1</v>
      </c>
      <c r="K2092" s="8">
        <v>0</v>
      </c>
      <c r="L2092" s="9">
        <v>168.18</v>
      </c>
      <c r="M2092" s="8">
        <v>1</v>
      </c>
      <c r="N2092" s="8">
        <v>7</v>
      </c>
      <c r="O2092" s="8">
        <v>58</v>
      </c>
      <c r="P2092" s="9">
        <v>448.88</v>
      </c>
      <c r="Q2092" s="10">
        <f t="shared" si="65"/>
        <v>0.97332928574526212</v>
      </c>
      <c r="R2092" s="8">
        <v>1</v>
      </c>
      <c r="S2092" s="9">
        <v>170.48</v>
      </c>
      <c r="T2092" s="8">
        <v>1</v>
      </c>
    </row>
    <row r="2093" spans="1:20" x14ac:dyDescent="0.35">
      <c r="A2093" t="s">
        <v>4984</v>
      </c>
      <c r="B2093" t="s">
        <v>4985</v>
      </c>
      <c r="C2093" t="s">
        <v>19</v>
      </c>
      <c r="D2093" t="s">
        <v>7922</v>
      </c>
      <c r="E2093" s="8">
        <v>6</v>
      </c>
      <c r="F2093" s="9">
        <v>33.520000000000003</v>
      </c>
      <c r="G2093" s="8">
        <v>8</v>
      </c>
      <c r="H2093" s="8">
        <v>63</v>
      </c>
      <c r="I2093" s="9">
        <v>33.520000000000003</v>
      </c>
      <c r="J2093" s="10">
        <f t="shared" si="64"/>
        <v>1</v>
      </c>
      <c r="K2093" s="8">
        <v>0</v>
      </c>
      <c r="L2093" s="9">
        <v>208.92</v>
      </c>
      <c r="M2093" s="8">
        <v>0</v>
      </c>
      <c r="N2093" s="8">
        <v>8</v>
      </c>
      <c r="O2093" s="8">
        <v>63</v>
      </c>
      <c r="P2093" s="9">
        <v>33.520000000000003</v>
      </c>
      <c r="Q2093" s="10">
        <f t="shared" si="65"/>
        <v>1</v>
      </c>
      <c r="R2093" s="8">
        <v>0</v>
      </c>
      <c r="S2093" s="9">
        <v>212.27</v>
      </c>
      <c r="T2093" s="8">
        <v>0</v>
      </c>
    </row>
    <row r="2094" spans="1:20" x14ac:dyDescent="0.35">
      <c r="A2094" t="s">
        <v>4986</v>
      </c>
      <c r="B2094" t="s">
        <v>4987</v>
      </c>
      <c r="C2094" t="s">
        <v>19</v>
      </c>
      <c r="D2094" t="s">
        <v>7922</v>
      </c>
      <c r="E2094" s="8">
        <v>30</v>
      </c>
      <c r="F2094" s="9">
        <v>44.06</v>
      </c>
      <c r="G2094" s="8">
        <v>61</v>
      </c>
      <c r="H2094" s="8">
        <v>239</v>
      </c>
      <c r="I2094" s="9">
        <v>44.06</v>
      </c>
      <c r="J2094" s="10">
        <f t="shared" si="64"/>
        <v>1</v>
      </c>
      <c r="K2094" s="8">
        <v>0</v>
      </c>
      <c r="L2094" s="9">
        <v>247.85</v>
      </c>
      <c r="M2094" s="8">
        <v>0</v>
      </c>
      <c r="N2094" s="8">
        <v>29</v>
      </c>
      <c r="O2094" s="8">
        <v>239</v>
      </c>
      <c r="P2094" s="9">
        <v>44.06</v>
      </c>
      <c r="Q2094" s="10">
        <f t="shared" si="65"/>
        <v>1</v>
      </c>
      <c r="R2094" s="8">
        <v>0</v>
      </c>
      <c r="S2094" s="9">
        <v>220.53</v>
      </c>
      <c r="T2094" s="8">
        <v>0</v>
      </c>
    </row>
    <row r="2095" spans="1:20" x14ac:dyDescent="0.35">
      <c r="A2095" t="s">
        <v>4988</v>
      </c>
      <c r="B2095" t="s">
        <v>4989</v>
      </c>
      <c r="C2095" t="s">
        <v>19</v>
      </c>
      <c r="D2095" t="s">
        <v>7922</v>
      </c>
      <c r="E2095" s="8">
        <v>479</v>
      </c>
      <c r="F2095" s="9">
        <v>252.45</v>
      </c>
      <c r="G2095" s="8">
        <v>95</v>
      </c>
      <c r="H2095" s="8">
        <v>665</v>
      </c>
      <c r="I2095" s="9">
        <v>252.45</v>
      </c>
      <c r="J2095" s="10">
        <f t="shared" si="64"/>
        <v>1</v>
      </c>
      <c r="K2095" s="8">
        <v>0</v>
      </c>
      <c r="L2095" s="9">
        <v>111.39</v>
      </c>
      <c r="M2095" s="8">
        <v>0</v>
      </c>
      <c r="N2095" s="8">
        <v>81</v>
      </c>
      <c r="O2095" s="8">
        <v>665</v>
      </c>
      <c r="P2095" s="9">
        <v>252.45</v>
      </c>
      <c r="Q2095" s="10">
        <f t="shared" si="65"/>
        <v>1</v>
      </c>
      <c r="R2095" s="8">
        <v>0</v>
      </c>
      <c r="S2095" s="9">
        <v>106.96</v>
      </c>
      <c r="T2095" s="8">
        <v>0</v>
      </c>
    </row>
    <row r="2096" spans="1:20" x14ac:dyDescent="0.35">
      <c r="A2096" t="s">
        <v>4992</v>
      </c>
      <c r="B2096" t="s">
        <v>4993</v>
      </c>
      <c r="C2096" t="s">
        <v>19</v>
      </c>
      <c r="D2096" t="s">
        <v>7922</v>
      </c>
      <c r="E2096" s="8">
        <v>178</v>
      </c>
      <c r="F2096" s="9">
        <v>297.29000000000002</v>
      </c>
      <c r="G2096" s="8">
        <v>46</v>
      </c>
      <c r="H2096" s="8">
        <v>210</v>
      </c>
      <c r="I2096" s="9">
        <v>297.29000000000002</v>
      </c>
      <c r="J2096" s="10">
        <f t="shared" si="64"/>
        <v>1</v>
      </c>
      <c r="K2096" s="8">
        <v>0</v>
      </c>
      <c r="L2096" s="9">
        <v>113.2</v>
      </c>
      <c r="M2096" s="8">
        <v>0</v>
      </c>
      <c r="N2096" s="8">
        <v>26</v>
      </c>
      <c r="O2096" s="8">
        <v>210</v>
      </c>
      <c r="P2096" s="9">
        <v>297.29000000000002</v>
      </c>
      <c r="Q2096" s="10">
        <f t="shared" si="65"/>
        <v>1</v>
      </c>
      <c r="R2096" s="8">
        <v>0</v>
      </c>
      <c r="S2096" s="9">
        <v>93.15</v>
      </c>
      <c r="T2096" s="8">
        <v>0</v>
      </c>
    </row>
    <row r="2097" spans="1:20" x14ac:dyDescent="0.35">
      <c r="A2097" t="s">
        <v>4994</v>
      </c>
      <c r="B2097" t="s">
        <v>4995</v>
      </c>
      <c r="C2097" t="s">
        <v>19</v>
      </c>
      <c r="D2097" t="s">
        <v>7922</v>
      </c>
      <c r="E2097" s="8">
        <v>414</v>
      </c>
      <c r="F2097" s="9">
        <v>978.78</v>
      </c>
      <c r="G2097" s="8">
        <v>29</v>
      </c>
      <c r="H2097" s="8">
        <v>148</v>
      </c>
      <c r="I2097" s="9">
        <v>841.65</v>
      </c>
      <c r="J2097" s="10">
        <f t="shared" si="64"/>
        <v>0.85989701465089197</v>
      </c>
      <c r="K2097" s="8">
        <v>1</v>
      </c>
      <c r="L2097" s="9">
        <v>143.47999999999999</v>
      </c>
      <c r="M2097" s="8">
        <v>2</v>
      </c>
      <c r="N2097" s="8">
        <v>18</v>
      </c>
      <c r="O2097" s="8">
        <v>148</v>
      </c>
      <c r="P2097" s="9">
        <v>815.65</v>
      </c>
      <c r="Q2097" s="10">
        <f t="shared" si="65"/>
        <v>0.83333333333333337</v>
      </c>
      <c r="R2097" s="8">
        <v>1</v>
      </c>
      <c r="S2097" s="9">
        <v>97.46</v>
      </c>
      <c r="T2097" s="8">
        <v>2</v>
      </c>
    </row>
    <row r="2098" spans="1:20" x14ac:dyDescent="0.35">
      <c r="A2098" t="s">
        <v>5004</v>
      </c>
      <c r="B2098" t="s">
        <v>5005</v>
      </c>
      <c r="C2098" t="s">
        <v>19</v>
      </c>
      <c r="D2098" t="s">
        <v>7922</v>
      </c>
      <c r="E2098" s="8">
        <v>19</v>
      </c>
      <c r="F2098" s="9">
        <v>28.27</v>
      </c>
      <c r="G2098" s="8">
        <v>49</v>
      </c>
      <c r="H2098" s="8">
        <v>235</v>
      </c>
      <c r="I2098" s="9">
        <v>28.27</v>
      </c>
      <c r="J2098" s="10">
        <f t="shared" si="64"/>
        <v>1</v>
      </c>
      <c r="K2098" s="8">
        <v>0</v>
      </c>
      <c r="L2098" s="9">
        <v>239.38</v>
      </c>
      <c r="M2098" s="8">
        <v>0</v>
      </c>
      <c r="N2098" s="8">
        <v>29</v>
      </c>
      <c r="O2098" s="8">
        <v>235</v>
      </c>
      <c r="P2098" s="9">
        <v>28.27</v>
      </c>
      <c r="Q2098" s="10">
        <f t="shared" si="65"/>
        <v>1</v>
      </c>
      <c r="R2098" s="8">
        <v>0</v>
      </c>
      <c r="S2098" s="9">
        <v>221.53</v>
      </c>
      <c r="T2098" s="8">
        <v>0</v>
      </c>
    </row>
    <row r="2099" spans="1:20" x14ac:dyDescent="0.35">
      <c r="A2099" t="s">
        <v>5006</v>
      </c>
      <c r="B2099" t="s">
        <v>5007</v>
      </c>
      <c r="C2099" t="s">
        <v>19</v>
      </c>
      <c r="D2099" t="s">
        <v>7921</v>
      </c>
      <c r="E2099" s="8">
        <v>46</v>
      </c>
      <c r="F2099" s="9">
        <v>229.07</v>
      </c>
      <c r="G2099" s="8">
        <v>7</v>
      </c>
      <c r="H2099" s="8">
        <v>70</v>
      </c>
      <c r="I2099" s="9">
        <v>229.07</v>
      </c>
      <c r="J2099" s="10">
        <f t="shared" si="64"/>
        <v>1</v>
      </c>
      <c r="K2099" s="8">
        <v>0</v>
      </c>
      <c r="L2099" s="9">
        <v>168</v>
      </c>
      <c r="M2099" s="8">
        <v>0</v>
      </c>
      <c r="N2099" s="8">
        <v>9</v>
      </c>
      <c r="O2099" s="8">
        <v>70</v>
      </c>
      <c r="P2099" s="9">
        <v>229.07</v>
      </c>
      <c r="Q2099" s="10">
        <f t="shared" si="65"/>
        <v>1</v>
      </c>
      <c r="R2099" s="8">
        <v>0</v>
      </c>
      <c r="S2099" s="9">
        <v>173.98</v>
      </c>
      <c r="T2099" s="8">
        <v>0</v>
      </c>
    </row>
    <row r="2100" spans="1:20" x14ac:dyDescent="0.35">
      <c r="A2100" t="s">
        <v>5008</v>
      </c>
      <c r="B2100" t="s">
        <v>5009</v>
      </c>
      <c r="C2100" t="s">
        <v>19</v>
      </c>
      <c r="D2100" t="s">
        <v>7922</v>
      </c>
      <c r="E2100" s="8">
        <v>1099</v>
      </c>
      <c r="F2100" s="9">
        <v>740.09</v>
      </c>
      <c r="G2100" s="8">
        <v>62</v>
      </c>
      <c r="H2100" s="8">
        <v>517</v>
      </c>
      <c r="I2100" s="9">
        <v>719.89</v>
      </c>
      <c r="J2100" s="10">
        <f t="shared" si="64"/>
        <v>0.97270602224053826</v>
      </c>
      <c r="K2100" s="8">
        <v>1</v>
      </c>
      <c r="L2100" s="9">
        <v>124.21</v>
      </c>
      <c r="M2100" s="8">
        <v>2</v>
      </c>
      <c r="N2100" s="8">
        <v>63</v>
      </c>
      <c r="O2100" s="8">
        <v>517</v>
      </c>
      <c r="P2100" s="9">
        <v>720.56</v>
      </c>
      <c r="Q2100" s="10">
        <f t="shared" si="65"/>
        <v>0.97361131754246089</v>
      </c>
      <c r="R2100" s="8">
        <v>1</v>
      </c>
      <c r="S2100" s="9">
        <v>124.44</v>
      </c>
      <c r="T2100" s="8">
        <v>2</v>
      </c>
    </row>
    <row r="2101" spans="1:20" x14ac:dyDescent="0.35">
      <c r="A2101" t="s">
        <v>5012</v>
      </c>
      <c r="B2101" t="s">
        <v>5013</v>
      </c>
      <c r="C2101" t="s">
        <v>19</v>
      </c>
      <c r="D2101" t="s">
        <v>7922</v>
      </c>
      <c r="E2101" s="8">
        <v>568</v>
      </c>
      <c r="F2101" s="9">
        <v>1135.46</v>
      </c>
      <c r="G2101" s="8">
        <v>38</v>
      </c>
      <c r="H2101" s="8">
        <v>174</v>
      </c>
      <c r="I2101" s="9">
        <v>759.64</v>
      </c>
      <c r="J2101" s="10">
        <f t="shared" si="64"/>
        <v>0.66901520088774591</v>
      </c>
      <c r="K2101" s="8">
        <v>3</v>
      </c>
      <c r="L2101" s="9">
        <v>160.91999999999999</v>
      </c>
      <c r="M2101" s="8">
        <v>2</v>
      </c>
      <c r="N2101" s="8">
        <v>21</v>
      </c>
      <c r="O2101" s="8">
        <v>174</v>
      </c>
      <c r="P2101" s="9">
        <v>725.66</v>
      </c>
      <c r="Q2101" s="10">
        <f t="shared" si="65"/>
        <v>0.63908900357564336</v>
      </c>
      <c r="R2101" s="8">
        <v>3</v>
      </c>
      <c r="S2101" s="9">
        <v>149.03</v>
      </c>
      <c r="T2101" s="8">
        <v>2</v>
      </c>
    </row>
    <row r="2102" spans="1:20" x14ac:dyDescent="0.35">
      <c r="A2102" t="s">
        <v>5014</v>
      </c>
      <c r="B2102" t="s">
        <v>5015</v>
      </c>
      <c r="C2102" t="s">
        <v>19</v>
      </c>
      <c r="D2102" t="s">
        <v>7922</v>
      </c>
      <c r="E2102" s="8">
        <v>2438</v>
      </c>
      <c r="F2102" s="9">
        <v>1036.05</v>
      </c>
      <c r="G2102" s="8">
        <v>94</v>
      </c>
      <c r="H2102" s="8">
        <v>815</v>
      </c>
      <c r="I2102" s="9">
        <v>1036.05</v>
      </c>
      <c r="J2102" s="10">
        <f t="shared" si="64"/>
        <v>1</v>
      </c>
      <c r="K2102" s="8">
        <v>0</v>
      </c>
      <c r="L2102" s="9">
        <v>99.36</v>
      </c>
      <c r="M2102" s="8">
        <v>3</v>
      </c>
      <c r="N2102" s="8">
        <v>98</v>
      </c>
      <c r="O2102" s="8">
        <v>815</v>
      </c>
      <c r="P2102" s="9">
        <v>1036.05</v>
      </c>
      <c r="Q2102" s="10">
        <f t="shared" si="65"/>
        <v>1</v>
      </c>
      <c r="R2102" s="8">
        <v>0</v>
      </c>
      <c r="S2102" s="9">
        <v>100.12</v>
      </c>
      <c r="T2102" s="8">
        <v>3</v>
      </c>
    </row>
    <row r="2103" spans="1:20" x14ac:dyDescent="0.35">
      <c r="A2103" t="s">
        <v>5016</v>
      </c>
      <c r="B2103" t="s">
        <v>5017</v>
      </c>
      <c r="C2103" t="s">
        <v>19</v>
      </c>
      <c r="D2103" t="s">
        <v>7921</v>
      </c>
      <c r="E2103" s="8">
        <v>102</v>
      </c>
      <c r="F2103" s="9">
        <v>425.4</v>
      </c>
      <c r="G2103" s="8">
        <v>8</v>
      </c>
      <c r="H2103" s="8">
        <v>83</v>
      </c>
      <c r="I2103" s="9">
        <v>425.4</v>
      </c>
      <c r="J2103" s="10">
        <f t="shared" si="64"/>
        <v>1</v>
      </c>
      <c r="K2103" s="8">
        <v>0</v>
      </c>
      <c r="L2103" s="9">
        <v>163.12</v>
      </c>
      <c r="M2103" s="8">
        <v>1</v>
      </c>
      <c r="N2103" s="8">
        <v>10</v>
      </c>
      <c r="O2103" s="8">
        <v>83</v>
      </c>
      <c r="P2103" s="9">
        <v>425.4</v>
      </c>
      <c r="Q2103" s="10">
        <f t="shared" si="65"/>
        <v>1</v>
      </c>
      <c r="R2103" s="8">
        <v>0</v>
      </c>
      <c r="S2103" s="9">
        <v>168.13</v>
      </c>
      <c r="T2103" s="8">
        <v>1</v>
      </c>
    </row>
    <row r="2104" spans="1:20" x14ac:dyDescent="0.35">
      <c r="A2104" t="s">
        <v>5018</v>
      </c>
      <c r="B2104" t="s">
        <v>5019</v>
      </c>
      <c r="C2104" t="s">
        <v>19</v>
      </c>
      <c r="D2104" t="s">
        <v>7921</v>
      </c>
      <c r="E2104" s="8">
        <v>77</v>
      </c>
      <c r="F2104" s="9">
        <v>171.34</v>
      </c>
      <c r="G2104" s="8">
        <v>17</v>
      </c>
      <c r="H2104" s="8">
        <v>156</v>
      </c>
      <c r="I2104" s="9">
        <v>171.34</v>
      </c>
      <c r="J2104" s="10">
        <f t="shared" si="64"/>
        <v>1</v>
      </c>
      <c r="K2104" s="8">
        <v>0</v>
      </c>
      <c r="L2104" s="9">
        <v>173.46</v>
      </c>
      <c r="M2104" s="8">
        <v>0</v>
      </c>
      <c r="N2104" s="8">
        <v>19</v>
      </c>
      <c r="O2104" s="8">
        <v>156</v>
      </c>
      <c r="P2104" s="9">
        <v>171.34</v>
      </c>
      <c r="Q2104" s="10">
        <f t="shared" si="65"/>
        <v>1</v>
      </c>
      <c r="R2104" s="8">
        <v>0</v>
      </c>
      <c r="S2104" s="9">
        <v>176.13</v>
      </c>
      <c r="T2104" s="8">
        <v>0</v>
      </c>
    </row>
    <row r="2105" spans="1:20" x14ac:dyDescent="0.35">
      <c r="A2105" t="s">
        <v>5020</v>
      </c>
      <c r="B2105" t="s">
        <v>5021</v>
      </c>
      <c r="C2105" t="s">
        <v>19</v>
      </c>
      <c r="D2105" t="s">
        <v>7921</v>
      </c>
      <c r="E2105" s="8">
        <v>1029</v>
      </c>
      <c r="F2105" s="9">
        <v>273.42</v>
      </c>
      <c r="G2105" s="8">
        <v>112</v>
      </c>
      <c r="H2105" s="8">
        <v>1299</v>
      </c>
      <c r="I2105" s="9">
        <v>273.42</v>
      </c>
      <c r="J2105" s="10">
        <f t="shared" si="64"/>
        <v>1</v>
      </c>
      <c r="K2105" s="8">
        <v>0</v>
      </c>
      <c r="L2105" s="9">
        <v>112.11</v>
      </c>
      <c r="M2105" s="8">
        <v>0</v>
      </c>
      <c r="N2105" s="8">
        <v>156</v>
      </c>
      <c r="O2105" s="8">
        <v>1299</v>
      </c>
      <c r="P2105" s="9">
        <v>273.42</v>
      </c>
      <c r="Q2105" s="10">
        <f t="shared" si="65"/>
        <v>1</v>
      </c>
      <c r="R2105" s="8">
        <v>0</v>
      </c>
      <c r="S2105" s="9">
        <v>118.96</v>
      </c>
      <c r="T2105" s="8">
        <v>0</v>
      </c>
    </row>
    <row r="2106" spans="1:20" x14ac:dyDescent="0.35">
      <c r="A2106" t="s">
        <v>5022</v>
      </c>
      <c r="B2106" t="s">
        <v>5023</v>
      </c>
      <c r="C2106" t="s">
        <v>19</v>
      </c>
      <c r="D2106" t="s">
        <v>7921</v>
      </c>
      <c r="E2106" s="8">
        <v>2382</v>
      </c>
      <c r="F2106" s="9">
        <v>1287.58</v>
      </c>
      <c r="G2106" s="8">
        <v>63</v>
      </c>
      <c r="H2106" s="8">
        <v>638</v>
      </c>
      <c r="I2106" s="9">
        <v>1011.9</v>
      </c>
      <c r="J2106" s="10">
        <f t="shared" si="64"/>
        <v>0.78589291539166506</v>
      </c>
      <c r="K2106" s="8">
        <v>4</v>
      </c>
      <c r="L2106" s="9">
        <v>111.68</v>
      </c>
      <c r="M2106" s="8">
        <v>2</v>
      </c>
      <c r="N2106" s="8">
        <v>77</v>
      </c>
      <c r="O2106" s="8">
        <v>638</v>
      </c>
      <c r="P2106" s="9">
        <v>1018.93</v>
      </c>
      <c r="Q2106" s="10">
        <f t="shared" si="65"/>
        <v>0.79135277031330098</v>
      </c>
      <c r="R2106" s="8">
        <v>4</v>
      </c>
      <c r="S2106" s="9">
        <v>113.96</v>
      </c>
      <c r="T2106" s="8">
        <v>2</v>
      </c>
    </row>
    <row r="2107" spans="1:20" x14ac:dyDescent="0.35">
      <c r="A2107" t="s">
        <v>5024</v>
      </c>
      <c r="B2107" t="s">
        <v>5025</v>
      </c>
      <c r="C2107" t="s">
        <v>19</v>
      </c>
      <c r="D2107" t="s">
        <v>7921</v>
      </c>
      <c r="E2107" s="8">
        <v>17</v>
      </c>
      <c r="F2107" s="9">
        <v>151.61000000000001</v>
      </c>
      <c r="G2107" s="8">
        <v>4</v>
      </c>
      <c r="H2107" s="8">
        <v>39</v>
      </c>
      <c r="I2107" s="9">
        <v>151.61000000000001</v>
      </c>
      <c r="J2107" s="10">
        <f t="shared" si="64"/>
        <v>1</v>
      </c>
      <c r="K2107" s="8">
        <v>0</v>
      </c>
      <c r="L2107" s="9">
        <v>175.25</v>
      </c>
      <c r="M2107" s="8">
        <v>0</v>
      </c>
      <c r="N2107" s="8">
        <v>5</v>
      </c>
      <c r="O2107" s="8">
        <v>39</v>
      </c>
      <c r="P2107" s="9">
        <v>151.61000000000001</v>
      </c>
      <c r="Q2107" s="10">
        <f t="shared" si="65"/>
        <v>1</v>
      </c>
      <c r="R2107" s="8">
        <v>0</v>
      </c>
      <c r="S2107" s="9">
        <v>180.6</v>
      </c>
      <c r="T2107" s="8">
        <v>0</v>
      </c>
    </row>
    <row r="2108" spans="1:20" x14ac:dyDescent="0.35">
      <c r="A2108" t="s">
        <v>5026</v>
      </c>
      <c r="B2108" t="s">
        <v>5027</v>
      </c>
      <c r="C2108" t="s">
        <v>19</v>
      </c>
      <c r="D2108" t="s">
        <v>7922</v>
      </c>
      <c r="E2108" s="8">
        <v>122</v>
      </c>
      <c r="F2108" s="9">
        <v>221.97</v>
      </c>
      <c r="G2108" s="8">
        <v>24</v>
      </c>
      <c r="H2108" s="8">
        <v>190</v>
      </c>
      <c r="I2108" s="9">
        <v>221.97</v>
      </c>
      <c r="J2108" s="10">
        <f t="shared" si="64"/>
        <v>1</v>
      </c>
      <c r="K2108" s="8">
        <v>0</v>
      </c>
      <c r="L2108" s="9">
        <v>157.72</v>
      </c>
      <c r="M2108" s="8">
        <v>0</v>
      </c>
      <c r="N2108" s="8">
        <v>23</v>
      </c>
      <c r="O2108" s="8">
        <v>190</v>
      </c>
      <c r="P2108" s="9">
        <v>221.97</v>
      </c>
      <c r="Q2108" s="10">
        <f t="shared" si="65"/>
        <v>1</v>
      </c>
      <c r="R2108" s="8">
        <v>0</v>
      </c>
      <c r="S2108" s="9">
        <v>156.63</v>
      </c>
      <c r="T2108" s="8">
        <v>0</v>
      </c>
    </row>
    <row r="2109" spans="1:20" x14ac:dyDescent="0.35">
      <c r="A2109" t="s">
        <v>5028</v>
      </c>
      <c r="B2109" t="s">
        <v>5029</v>
      </c>
      <c r="C2109" t="s">
        <v>19</v>
      </c>
      <c r="D2109" t="s">
        <v>7921</v>
      </c>
      <c r="E2109" s="8">
        <v>176</v>
      </c>
      <c r="F2109" s="9">
        <v>290.44</v>
      </c>
      <c r="G2109" s="8">
        <v>18</v>
      </c>
      <c r="H2109" s="8">
        <v>209</v>
      </c>
      <c r="I2109" s="9">
        <v>290.44</v>
      </c>
      <c r="J2109" s="10">
        <f t="shared" si="64"/>
        <v>1</v>
      </c>
      <c r="K2109" s="8">
        <v>0</v>
      </c>
      <c r="L2109" s="9">
        <v>95.03</v>
      </c>
      <c r="M2109" s="8">
        <v>0</v>
      </c>
      <c r="N2109" s="8">
        <v>25</v>
      </c>
      <c r="O2109" s="8">
        <v>209</v>
      </c>
      <c r="P2109" s="9">
        <v>290.44</v>
      </c>
      <c r="Q2109" s="10">
        <f t="shared" si="65"/>
        <v>1</v>
      </c>
      <c r="R2109" s="8">
        <v>0</v>
      </c>
      <c r="S2109" s="9">
        <v>102.95</v>
      </c>
      <c r="T2109" s="8">
        <v>0</v>
      </c>
    </row>
    <row r="2110" spans="1:20" x14ac:dyDescent="0.35">
      <c r="A2110" t="s">
        <v>5030</v>
      </c>
      <c r="B2110" t="s">
        <v>5031</v>
      </c>
      <c r="C2110" t="s">
        <v>19</v>
      </c>
      <c r="D2110" t="s">
        <v>7922</v>
      </c>
      <c r="E2110" s="8">
        <v>467</v>
      </c>
      <c r="F2110" s="9">
        <v>221.17</v>
      </c>
      <c r="G2110" s="8">
        <v>135</v>
      </c>
      <c r="H2110" s="8">
        <v>728</v>
      </c>
      <c r="I2110" s="9">
        <v>221.17</v>
      </c>
      <c r="J2110" s="10">
        <f t="shared" si="64"/>
        <v>1</v>
      </c>
      <c r="K2110" s="8">
        <v>0</v>
      </c>
      <c r="L2110" s="9">
        <v>167.66</v>
      </c>
      <c r="M2110" s="8">
        <v>0</v>
      </c>
      <c r="N2110" s="8">
        <v>87</v>
      </c>
      <c r="O2110" s="8">
        <v>728</v>
      </c>
      <c r="P2110" s="9">
        <v>221.17</v>
      </c>
      <c r="Q2110" s="10">
        <f t="shared" si="65"/>
        <v>1</v>
      </c>
      <c r="R2110" s="8">
        <v>0</v>
      </c>
      <c r="S2110" s="9">
        <v>154.03</v>
      </c>
      <c r="T2110" s="8">
        <v>0</v>
      </c>
    </row>
    <row r="2111" spans="1:20" x14ac:dyDescent="0.35">
      <c r="A2111" t="s">
        <v>5032</v>
      </c>
      <c r="B2111" t="s">
        <v>5033</v>
      </c>
      <c r="C2111" t="s">
        <v>19</v>
      </c>
      <c r="D2111" t="s">
        <v>7922</v>
      </c>
      <c r="E2111" s="8">
        <v>174</v>
      </c>
      <c r="F2111" s="9">
        <v>330.57</v>
      </c>
      <c r="G2111" s="8">
        <v>27</v>
      </c>
      <c r="H2111" s="8">
        <v>182</v>
      </c>
      <c r="I2111" s="9">
        <v>330.57</v>
      </c>
      <c r="J2111" s="10">
        <f t="shared" si="64"/>
        <v>1</v>
      </c>
      <c r="K2111" s="8">
        <v>0</v>
      </c>
      <c r="L2111" s="9">
        <v>105.44</v>
      </c>
      <c r="M2111" s="8">
        <v>0</v>
      </c>
      <c r="N2111" s="8">
        <v>22</v>
      </c>
      <c r="O2111" s="8">
        <v>182</v>
      </c>
      <c r="P2111" s="9">
        <v>330.57</v>
      </c>
      <c r="Q2111" s="10">
        <f t="shared" si="65"/>
        <v>1</v>
      </c>
      <c r="R2111" s="8">
        <v>0</v>
      </c>
      <c r="S2111" s="9">
        <v>99.74</v>
      </c>
      <c r="T2111" s="8">
        <v>0</v>
      </c>
    </row>
    <row r="2112" spans="1:20" x14ac:dyDescent="0.35">
      <c r="A2112" t="s">
        <v>5036</v>
      </c>
      <c r="B2112" t="s">
        <v>5037</v>
      </c>
      <c r="C2112" t="s">
        <v>19</v>
      </c>
      <c r="D2112" t="s">
        <v>7921</v>
      </c>
      <c r="E2112" s="8">
        <v>26</v>
      </c>
      <c r="F2112" s="9">
        <v>204.6</v>
      </c>
      <c r="G2112" s="8">
        <v>5</v>
      </c>
      <c r="H2112" s="8">
        <v>44</v>
      </c>
      <c r="I2112" s="9">
        <v>204.6</v>
      </c>
      <c r="J2112" s="10">
        <f t="shared" si="64"/>
        <v>1</v>
      </c>
      <c r="K2112" s="8">
        <v>0</v>
      </c>
      <c r="L2112" s="9">
        <v>168.7</v>
      </c>
      <c r="M2112" s="8">
        <v>0</v>
      </c>
      <c r="N2112" s="8">
        <v>6</v>
      </c>
      <c r="O2112" s="8">
        <v>44</v>
      </c>
      <c r="P2112" s="9">
        <v>204.6</v>
      </c>
      <c r="Q2112" s="10">
        <f t="shared" si="65"/>
        <v>1</v>
      </c>
      <c r="R2112" s="8">
        <v>0</v>
      </c>
      <c r="S2112" s="9">
        <v>173.42</v>
      </c>
      <c r="T2112" s="8">
        <v>0</v>
      </c>
    </row>
    <row r="2113" spans="1:20" x14ac:dyDescent="0.35">
      <c r="A2113" t="s">
        <v>5040</v>
      </c>
      <c r="B2113" t="s">
        <v>5041</v>
      </c>
      <c r="C2113" t="s">
        <v>19</v>
      </c>
      <c r="D2113" t="s">
        <v>7921</v>
      </c>
      <c r="E2113" s="8">
        <v>1076</v>
      </c>
      <c r="F2113" s="9">
        <v>225.2</v>
      </c>
      <c r="G2113" s="8">
        <v>165</v>
      </c>
      <c r="H2113" s="8">
        <v>1641</v>
      </c>
      <c r="I2113" s="9">
        <v>225.2</v>
      </c>
      <c r="J2113" s="10">
        <f t="shared" si="64"/>
        <v>1</v>
      </c>
      <c r="K2113" s="8">
        <v>0</v>
      </c>
      <c r="L2113" s="9">
        <v>137.61000000000001</v>
      </c>
      <c r="M2113" s="8">
        <v>0</v>
      </c>
      <c r="N2113" s="8">
        <v>195</v>
      </c>
      <c r="O2113" s="8">
        <v>1641</v>
      </c>
      <c r="P2113" s="9">
        <v>225.2</v>
      </c>
      <c r="Q2113" s="10">
        <f t="shared" si="65"/>
        <v>1</v>
      </c>
      <c r="R2113" s="8">
        <v>0</v>
      </c>
      <c r="S2113" s="9">
        <v>141.38</v>
      </c>
      <c r="T2113" s="8">
        <v>0</v>
      </c>
    </row>
    <row r="2114" spans="1:20" x14ac:dyDescent="0.35">
      <c r="A2114" t="s">
        <v>5042</v>
      </c>
      <c r="B2114" t="s">
        <v>5043</v>
      </c>
      <c r="C2114" t="s">
        <v>19</v>
      </c>
      <c r="D2114" t="s">
        <v>7922</v>
      </c>
      <c r="E2114" s="8">
        <v>298</v>
      </c>
      <c r="F2114" s="9">
        <v>630.51</v>
      </c>
      <c r="G2114" s="8">
        <v>21</v>
      </c>
      <c r="H2114" s="8">
        <v>163</v>
      </c>
      <c r="I2114" s="9">
        <v>630.51</v>
      </c>
      <c r="J2114" s="10">
        <f t="shared" si="64"/>
        <v>1</v>
      </c>
      <c r="K2114" s="8">
        <v>0</v>
      </c>
      <c r="L2114" s="9">
        <v>155.80000000000001</v>
      </c>
      <c r="M2114" s="8">
        <v>1</v>
      </c>
      <c r="N2114" s="8">
        <v>20</v>
      </c>
      <c r="O2114" s="8">
        <v>163</v>
      </c>
      <c r="P2114" s="9">
        <v>630.51</v>
      </c>
      <c r="Q2114" s="10">
        <f t="shared" si="65"/>
        <v>1</v>
      </c>
      <c r="R2114" s="8">
        <v>0</v>
      </c>
      <c r="S2114" s="9">
        <v>154.53</v>
      </c>
      <c r="T2114" s="8">
        <v>1</v>
      </c>
    </row>
    <row r="2115" spans="1:20" x14ac:dyDescent="0.35">
      <c r="A2115" t="s">
        <v>5044</v>
      </c>
      <c r="B2115" t="s">
        <v>5045</v>
      </c>
      <c r="C2115" t="s">
        <v>19</v>
      </c>
      <c r="D2115" t="s">
        <v>7922</v>
      </c>
      <c r="E2115" s="8">
        <v>660</v>
      </c>
      <c r="F2115" s="9">
        <v>169.56</v>
      </c>
      <c r="G2115" s="8">
        <v>210</v>
      </c>
      <c r="H2115" s="8">
        <v>1336</v>
      </c>
      <c r="I2115" s="9">
        <v>169.56</v>
      </c>
      <c r="J2115" s="10">
        <f t="shared" si="64"/>
        <v>1</v>
      </c>
      <c r="K2115" s="8">
        <v>0</v>
      </c>
      <c r="L2115" s="9">
        <v>172.08</v>
      </c>
      <c r="M2115" s="8">
        <v>0</v>
      </c>
      <c r="N2115" s="8">
        <v>159</v>
      </c>
      <c r="O2115" s="8">
        <v>1336</v>
      </c>
      <c r="P2115" s="9">
        <v>169.56</v>
      </c>
      <c r="Q2115" s="10">
        <f t="shared" si="65"/>
        <v>1</v>
      </c>
      <c r="R2115" s="8">
        <v>0</v>
      </c>
      <c r="S2115" s="9">
        <v>164.22</v>
      </c>
      <c r="T2115" s="8">
        <v>0</v>
      </c>
    </row>
    <row r="2116" spans="1:20" x14ac:dyDescent="0.35">
      <c r="A2116" t="s">
        <v>5046</v>
      </c>
      <c r="B2116" t="s">
        <v>5047</v>
      </c>
      <c r="C2116" t="s">
        <v>19</v>
      </c>
      <c r="D2116" t="s">
        <v>7922</v>
      </c>
      <c r="E2116" s="8">
        <v>871</v>
      </c>
      <c r="F2116" s="9">
        <v>2017.45</v>
      </c>
      <c r="G2116" s="8">
        <v>25</v>
      </c>
      <c r="H2116" s="8">
        <v>148</v>
      </c>
      <c r="I2116" s="9">
        <v>1778.88</v>
      </c>
      <c r="J2116" s="10">
        <f t="shared" si="64"/>
        <v>0.88174675952316051</v>
      </c>
      <c r="K2116" s="8">
        <v>6</v>
      </c>
      <c r="L2116" s="9">
        <v>78.959999999999994</v>
      </c>
      <c r="M2116" s="8">
        <v>5</v>
      </c>
      <c r="N2116" s="8">
        <v>18</v>
      </c>
      <c r="O2116" s="8">
        <v>148</v>
      </c>
      <c r="P2116" s="9">
        <v>1760.35</v>
      </c>
      <c r="Q2116" s="10">
        <f t="shared" si="65"/>
        <v>0.87256189744479407</v>
      </c>
      <c r="R2116" s="8">
        <v>7</v>
      </c>
      <c r="S2116" s="9">
        <v>72.88</v>
      </c>
      <c r="T2116" s="8">
        <v>5</v>
      </c>
    </row>
    <row r="2117" spans="1:20" x14ac:dyDescent="0.35">
      <c r="A2117" t="s">
        <v>5048</v>
      </c>
      <c r="B2117" t="s">
        <v>5049</v>
      </c>
      <c r="C2117" t="s">
        <v>19</v>
      </c>
      <c r="D2117" t="s">
        <v>7921</v>
      </c>
      <c r="E2117" s="8">
        <v>18</v>
      </c>
      <c r="F2117" s="9">
        <v>143.81</v>
      </c>
      <c r="G2117" s="8">
        <v>4</v>
      </c>
      <c r="H2117" s="8">
        <v>43</v>
      </c>
      <c r="I2117" s="9">
        <v>143.81</v>
      </c>
      <c r="J2117" s="10">
        <f t="shared" ref="J2117:J2180" si="66">IF(F2117&gt;0,I2117/F2117,1)</f>
        <v>1</v>
      </c>
      <c r="K2117" s="8">
        <v>0</v>
      </c>
      <c r="L2117" s="9">
        <v>206.63</v>
      </c>
      <c r="M2117" s="8">
        <v>0</v>
      </c>
      <c r="N2117" s="8">
        <v>6</v>
      </c>
      <c r="O2117" s="8">
        <v>43</v>
      </c>
      <c r="P2117" s="9">
        <v>143.81</v>
      </c>
      <c r="Q2117" s="10">
        <f t="shared" ref="Q2117:Q2180" si="67">IF(F2117&gt;0,P2117/F2117,1)</f>
        <v>1</v>
      </c>
      <c r="R2117" s="8">
        <v>0</v>
      </c>
      <c r="S2117" s="9">
        <v>211.42</v>
      </c>
      <c r="T2117" s="8">
        <v>0</v>
      </c>
    </row>
    <row r="2118" spans="1:20" x14ac:dyDescent="0.35">
      <c r="A2118" t="s">
        <v>5050</v>
      </c>
      <c r="B2118" t="s">
        <v>5051</v>
      </c>
      <c r="C2118" t="s">
        <v>19</v>
      </c>
      <c r="D2118" t="s">
        <v>7921</v>
      </c>
      <c r="E2118" s="8">
        <v>74</v>
      </c>
      <c r="F2118" s="9">
        <v>276.56</v>
      </c>
      <c r="G2118" s="8">
        <v>10</v>
      </c>
      <c r="H2118" s="8">
        <v>92</v>
      </c>
      <c r="I2118" s="9">
        <v>276.56</v>
      </c>
      <c r="J2118" s="10">
        <f t="shared" si="66"/>
        <v>1</v>
      </c>
      <c r="K2118" s="8">
        <v>0</v>
      </c>
      <c r="L2118" s="9">
        <v>153.88</v>
      </c>
      <c r="M2118" s="8">
        <v>0</v>
      </c>
      <c r="N2118" s="8">
        <v>11</v>
      </c>
      <c r="O2118" s="8">
        <v>92</v>
      </c>
      <c r="P2118" s="9">
        <v>276.56</v>
      </c>
      <c r="Q2118" s="10">
        <f t="shared" si="67"/>
        <v>1</v>
      </c>
      <c r="R2118" s="8">
        <v>0</v>
      </c>
      <c r="S2118" s="9">
        <v>158.37</v>
      </c>
      <c r="T2118" s="8">
        <v>0</v>
      </c>
    </row>
    <row r="2119" spans="1:20" x14ac:dyDescent="0.35">
      <c r="A2119" t="s">
        <v>5052</v>
      </c>
      <c r="B2119" t="s">
        <v>5053</v>
      </c>
      <c r="C2119" t="s">
        <v>19</v>
      </c>
      <c r="D2119" t="s">
        <v>7922</v>
      </c>
      <c r="E2119" s="8">
        <v>52</v>
      </c>
      <c r="F2119" s="9">
        <v>9100</v>
      </c>
      <c r="G2119" s="8">
        <v>1</v>
      </c>
      <c r="H2119" s="8">
        <v>2</v>
      </c>
      <c r="I2119" s="9">
        <v>4375</v>
      </c>
      <c r="J2119" s="10">
        <f t="shared" si="66"/>
        <v>0.48076923076923078</v>
      </c>
      <c r="K2119" s="8">
        <v>11</v>
      </c>
      <c r="L2119" s="9">
        <v>140</v>
      </c>
      <c r="M2119" s="8">
        <v>12</v>
      </c>
      <c r="N2119" s="8">
        <v>1</v>
      </c>
      <c r="O2119" s="8">
        <v>2</v>
      </c>
      <c r="P2119" s="9">
        <v>4375</v>
      </c>
      <c r="Q2119" s="10">
        <f t="shared" si="67"/>
        <v>0.48076923076923078</v>
      </c>
      <c r="R2119" s="8">
        <v>11</v>
      </c>
      <c r="S2119" s="9">
        <v>140</v>
      </c>
      <c r="T2119" s="8">
        <v>12</v>
      </c>
    </row>
    <row r="2120" spans="1:20" x14ac:dyDescent="0.35">
      <c r="A2120" t="s">
        <v>5054</v>
      </c>
      <c r="B2120" t="s">
        <v>5055</v>
      </c>
      <c r="C2120" t="s">
        <v>19</v>
      </c>
      <c r="D2120" t="s">
        <v>7922</v>
      </c>
      <c r="E2120" s="8">
        <v>271</v>
      </c>
      <c r="F2120" s="9">
        <v>862.12</v>
      </c>
      <c r="G2120" s="8">
        <v>15</v>
      </c>
      <c r="H2120" s="8">
        <v>108</v>
      </c>
      <c r="I2120" s="9">
        <v>830.31</v>
      </c>
      <c r="J2120" s="10">
        <f t="shared" si="66"/>
        <v>0.96310258432700779</v>
      </c>
      <c r="K2120" s="8">
        <v>1</v>
      </c>
      <c r="L2120" s="9">
        <v>174.37</v>
      </c>
      <c r="M2120" s="8">
        <v>2</v>
      </c>
      <c r="N2120" s="8">
        <v>13</v>
      </c>
      <c r="O2120" s="8">
        <v>108</v>
      </c>
      <c r="P2120" s="9">
        <v>827.13</v>
      </c>
      <c r="Q2120" s="10">
        <f t="shared" si="67"/>
        <v>0.95941400269104071</v>
      </c>
      <c r="R2120" s="8">
        <v>1</v>
      </c>
      <c r="S2120" s="9">
        <v>172.58</v>
      </c>
      <c r="T2120" s="8">
        <v>2</v>
      </c>
    </row>
    <row r="2121" spans="1:20" x14ac:dyDescent="0.35">
      <c r="A2121" t="s">
        <v>5056</v>
      </c>
      <c r="B2121" t="s">
        <v>5057</v>
      </c>
      <c r="C2121" t="s">
        <v>19</v>
      </c>
      <c r="D2121" t="s">
        <v>7921</v>
      </c>
      <c r="E2121" s="8">
        <v>267</v>
      </c>
      <c r="F2121" s="9">
        <v>597.33000000000004</v>
      </c>
      <c r="G2121" s="8">
        <v>17</v>
      </c>
      <c r="H2121" s="8">
        <v>153</v>
      </c>
      <c r="I2121" s="9">
        <v>597.33000000000004</v>
      </c>
      <c r="J2121" s="10">
        <f t="shared" si="66"/>
        <v>1</v>
      </c>
      <c r="K2121" s="8">
        <v>0</v>
      </c>
      <c r="L2121" s="9">
        <v>118.74</v>
      </c>
      <c r="M2121" s="8">
        <v>1</v>
      </c>
      <c r="N2121" s="8">
        <v>18</v>
      </c>
      <c r="O2121" s="8">
        <v>153</v>
      </c>
      <c r="P2121" s="9">
        <v>597.33000000000004</v>
      </c>
      <c r="Q2121" s="10">
        <f t="shared" si="67"/>
        <v>1</v>
      </c>
      <c r="R2121" s="8">
        <v>0</v>
      </c>
      <c r="S2121" s="9">
        <v>120.08</v>
      </c>
      <c r="T2121" s="8">
        <v>1</v>
      </c>
    </row>
    <row r="2122" spans="1:20" x14ac:dyDescent="0.35">
      <c r="A2122" t="s">
        <v>5058</v>
      </c>
      <c r="B2122" t="s">
        <v>5059</v>
      </c>
      <c r="C2122" t="s">
        <v>19</v>
      </c>
      <c r="D2122" t="s">
        <v>7921</v>
      </c>
      <c r="E2122" s="8">
        <v>5</v>
      </c>
      <c r="F2122" s="9">
        <v>21.26</v>
      </c>
      <c r="G2122" s="8">
        <v>9</v>
      </c>
      <c r="H2122" s="8">
        <v>81</v>
      </c>
      <c r="I2122" s="9">
        <v>21.26</v>
      </c>
      <c r="J2122" s="10">
        <f t="shared" si="66"/>
        <v>1</v>
      </c>
      <c r="K2122" s="8">
        <v>0</v>
      </c>
      <c r="L2122" s="9">
        <v>210.01</v>
      </c>
      <c r="M2122" s="8">
        <v>0</v>
      </c>
      <c r="N2122" s="8">
        <v>10</v>
      </c>
      <c r="O2122" s="8">
        <v>81</v>
      </c>
      <c r="P2122" s="9">
        <v>21.26</v>
      </c>
      <c r="Q2122" s="10">
        <f t="shared" si="67"/>
        <v>1</v>
      </c>
      <c r="R2122" s="8">
        <v>0</v>
      </c>
      <c r="S2122" s="9">
        <v>212.56</v>
      </c>
      <c r="T2122" s="8">
        <v>0</v>
      </c>
    </row>
    <row r="2123" spans="1:20" x14ac:dyDescent="0.35">
      <c r="A2123" t="s">
        <v>5060</v>
      </c>
      <c r="B2123" t="s">
        <v>5061</v>
      </c>
      <c r="C2123" t="s">
        <v>19</v>
      </c>
      <c r="D2123" t="s">
        <v>7922</v>
      </c>
      <c r="E2123" s="8">
        <v>83</v>
      </c>
      <c r="F2123" s="9">
        <v>133.88</v>
      </c>
      <c r="G2123" s="8">
        <v>38</v>
      </c>
      <c r="H2123" s="8">
        <v>212</v>
      </c>
      <c r="I2123" s="9">
        <v>133.88</v>
      </c>
      <c r="J2123" s="10">
        <f t="shared" si="66"/>
        <v>1</v>
      </c>
      <c r="K2123" s="8">
        <v>0</v>
      </c>
      <c r="L2123" s="9">
        <v>212.02</v>
      </c>
      <c r="M2123" s="8">
        <v>0</v>
      </c>
      <c r="N2123" s="8">
        <v>25</v>
      </c>
      <c r="O2123" s="8">
        <v>212</v>
      </c>
      <c r="P2123" s="9">
        <v>133.88</v>
      </c>
      <c r="Q2123" s="10">
        <f t="shared" si="67"/>
        <v>1</v>
      </c>
      <c r="R2123" s="8">
        <v>0</v>
      </c>
      <c r="S2123" s="9">
        <v>199.44</v>
      </c>
      <c r="T2123" s="8">
        <v>0</v>
      </c>
    </row>
    <row r="2124" spans="1:20" x14ac:dyDescent="0.35">
      <c r="A2124" t="s">
        <v>5062</v>
      </c>
      <c r="B2124" t="s">
        <v>5063</v>
      </c>
      <c r="C2124" t="s">
        <v>19</v>
      </c>
      <c r="D2124" t="s">
        <v>7921</v>
      </c>
      <c r="E2124" s="8">
        <v>1120</v>
      </c>
      <c r="F2124" s="9">
        <v>1327.07</v>
      </c>
      <c r="G2124" s="8">
        <v>28</v>
      </c>
      <c r="H2124" s="8">
        <v>288</v>
      </c>
      <c r="I2124" s="9">
        <v>758.32</v>
      </c>
      <c r="J2124" s="10">
        <f t="shared" si="66"/>
        <v>0.57142426548712588</v>
      </c>
      <c r="K2124" s="8">
        <v>2</v>
      </c>
      <c r="L2124" s="9">
        <v>160.65</v>
      </c>
      <c r="M2124" s="8">
        <v>2</v>
      </c>
      <c r="N2124" s="8">
        <v>34</v>
      </c>
      <c r="O2124" s="8">
        <v>288</v>
      </c>
      <c r="P2124" s="9">
        <v>765.43</v>
      </c>
      <c r="Q2124" s="10">
        <f t="shared" si="67"/>
        <v>0.57678193313088233</v>
      </c>
      <c r="R2124" s="8">
        <v>2</v>
      </c>
      <c r="S2124" s="9">
        <v>163.85</v>
      </c>
      <c r="T2124" s="8">
        <v>2</v>
      </c>
    </row>
    <row r="2125" spans="1:20" x14ac:dyDescent="0.35">
      <c r="A2125" t="s">
        <v>5064</v>
      </c>
      <c r="B2125" t="s">
        <v>5065</v>
      </c>
      <c r="C2125" t="s">
        <v>19</v>
      </c>
      <c r="D2125" t="s">
        <v>7922</v>
      </c>
      <c r="E2125" s="8">
        <v>52</v>
      </c>
      <c r="F2125" s="9">
        <v>68.75</v>
      </c>
      <c r="G2125" s="8">
        <v>34</v>
      </c>
      <c r="H2125" s="8">
        <v>258</v>
      </c>
      <c r="I2125" s="9">
        <v>68.75</v>
      </c>
      <c r="J2125" s="10">
        <f t="shared" si="66"/>
        <v>1</v>
      </c>
      <c r="K2125" s="8">
        <v>0</v>
      </c>
      <c r="L2125" s="9">
        <v>196.4</v>
      </c>
      <c r="M2125" s="8">
        <v>0</v>
      </c>
      <c r="N2125" s="8">
        <v>31</v>
      </c>
      <c r="O2125" s="8">
        <v>258</v>
      </c>
      <c r="P2125" s="9">
        <v>68.75</v>
      </c>
      <c r="Q2125" s="10">
        <f t="shared" si="67"/>
        <v>1</v>
      </c>
      <c r="R2125" s="8">
        <v>0</v>
      </c>
      <c r="S2125" s="9">
        <v>194.02</v>
      </c>
      <c r="T2125" s="8">
        <v>0</v>
      </c>
    </row>
    <row r="2126" spans="1:20" x14ac:dyDescent="0.35">
      <c r="A2126" t="s">
        <v>5066</v>
      </c>
      <c r="B2126" t="s">
        <v>5067</v>
      </c>
      <c r="C2126" t="s">
        <v>19</v>
      </c>
      <c r="D2126" t="s">
        <v>7922</v>
      </c>
      <c r="E2126" s="8">
        <v>383</v>
      </c>
      <c r="F2126" s="9">
        <v>619.53</v>
      </c>
      <c r="G2126" s="8">
        <v>46</v>
      </c>
      <c r="H2126" s="8">
        <v>210</v>
      </c>
      <c r="I2126" s="9">
        <v>619.53</v>
      </c>
      <c r="J2126" s="10">
        <f t="shared" si="66"/>
        <v>1</v>
      </c>
      <c r="K2126" s="8">
        <v>0</v>
      </c>
      <c r="L2126" s="9">
        <v>143.13</v>
      </c>
      <c r="M2126" s="8">
        <v>1</v>
      </c>
      <c r="N2126" s="8">
        <v>25</v>
      </c>
      <c r="O2126" s="8">
        <v>210</v>
      </c>
      <c r="P2126" s="9">
        <v>619.53</v>
      </c>
      <c r="Q2126" s="10">
        <f t="shared" si="67"/>
        <v>1</v>
      </c>
      <c r="R2126" s="8">
        <v>0</v>
      </c>
      <c r="S2126" s="9">
        <v>123.72</v>
      </c>
      <c r="T2126" s="8">
        <v>1</v>
      </c>
    </row>
    <row r="2127" spans="1:20" x14ac:dyDescent="0.35">
      <c r="A2127" t="s">
        <v>5068</v>
      </c>
      <c r="B2127" t="s">
        <v>5069</v>
      </c>
      <c r="C2127" t="s">
        <v>19</v>
      </c>
      <c r="D2127" t="s">
        <v>7921</v>
      </c>
      <c r="E2127" s="8">
        <v>20</v>
      </c>
      <c r="F2127" s="9">
        <v>181.16</v>
      </c>
      <c r="G2127" s="8">
        <v>5</v>
      </c>
      <c r="H2127" s="8">
        <v>38</v>
      </c>
      <c r="I2127" s="9">
        <v>181.16</v>
      </c>
      <c r="J2127" s="10">
        <f t="shared" si="66"/>
        <v>1</v>
      </c>
      <c r="K2127" s="8">
        <v>0</v>
      </c>
      <c r="L2127" s="9">
        <v>167.58</v>
      </c>
      <c r="M2127" s="8">
        <v>0</v>
      </c>
      <c r="N2127" s="8">
        <v>5</v>
      </c>
      <c r="O2127" s="8">
        <v>38</v>
      </c>
      <c r="P2127" s="9">
        <v>181.16</v>
      </c>
      <c r="Q2127" s="10">
        <f t="shared" si="67"/>
        <v>1</v>
      </c>
      <c r="R2127" s="8">
        <v>0</v>
      </c>
      <c r="S2127" s="9">
        <v>167.58</v>
      </c>
      <c r="T2127" s="8">
        <v>0</v>
      </c>
    </row>
    <row r="2128" spans="1:20" x14ac:dyDescent="0.35">
      <c r="A2128" t="s">
        <v>5070</v>
      </c>
      <c r="B2128" t="s">
        <v>5071</v>
      </c>
      <c r="C2128" t="s">
        <v>19</v>
      </c>
      <c r="D2128" t="s">
        <v>7922</v>
      </c>
      <c r="E2128" s="8">
        <v>6</v>
      </c>
      <c r="F2128" s="9">
        <v>54.25</v>
      </c>
      <c r="G2128" s="8">
        <v>5</v>
      </c>
      <c r="H2128" s="8">
        <v>38</v>
      </c>
      <c r="I2128" s="9">
        <v>54.25</v>
      </c>
      <c r="J2128" s="10">
        <f t="shared" si="66"/>
        <v>1</v>
      </c>
      <c r="K2128" s="8">
        <v>0</v>
      </c>
      <c r="L2128" s="9">
        <v>208.54</v>
      </c>
      <c r="M2128" s="8">
        <v>0</v>
      </c>
      <c r="N2128" s="8">
        <v>5</v>
      </c>
      <c r="O2128" s="8">
        <v>38</v>
      </c>
      <c r="P2128" s="9">
        <v>54.25</v>
      </c>
      <c r="Q2128" s="10">
        <f t="shared" si="67"/>
        <v>1</v>
      </c>
      <c r="R2128" s="8">
        <v>0</v>
      </c>
      <c r="S2128" s="9">
        <v>208.54</v>
      </c>
      <c r="T2128" s="8">
        <v>0</v>
      </c>
    </row>
    <row r="2129" spans="1:20" x14ac:dyDescent="0.35">
      <c r="A2129" t="s">
        <v>5072</v>
      </c>
      <c r="B2129" t="s">
        <v>5073</v>
      </c>
      <c r="C2129" t="s">
        <v>19</v>
      </c>
      <c r="D2129" t="s">
        <v>7922</v>
      </c>
      <c r="E2129" s="8">
        <v>186</v>
      </c>
      <c r="F2129" s="9">
        <v>399.25</v>
      </c>
      <c r="G2129" s="8">
        <v>26</v>
      </c>
      <c r="H2129" s="8">
        <v>158</v>
      </c>
      <c r="I2129" s="9">
        <v>382.08</v>
      </c>
      <c r="J2129" s="10">
        <f t="shared" si="66"/>
        <v>0.95699436443331243</v>
      </c>
      <c r="K2129" s="8">
        <v>1</v>
      </c>
      <c r="L2129" s="9">
        <v>199.52</v>
      </c>
      <c r="M2129" s="8">
        <v>1</v>
      </c>
      <c r="N2129" s="8">
        <v>19</v>
      </c>
      <c r="O2129" s="8">
        <v>158</v>
      </c>
      <c r="P2129" s="9">
        <v>367.05</v>
      </c>
      <c r="Q2129" s="10">
        <f t="shared" si="67"/>
        <v>0.91934877896055112</v>
      </c>
      <c r="R2129" s="8">
        <v>1</v>
      </c>
      <c r="S2129" s="9">
        <v>196.89</v>
      </c>
      <c r="T2129" s="8">
        <v>1</v>
      </c>
    </row>
    <row r="2130" spans="1:20" x14ac:dyDescent="0.35">
      <c r="A2130" t="s">
        <v>5074</v>
      </c>
      <c r="B2130" t="s">
        <v>5075</v>
      </c>
      <c r="C2130" t="s">
        <v>19</v>
      </c>
      <c r="D2130" t="s">
        <v>7922</v>
      </c>
      <c r="E2130" s="8">
        <v>1131</v>
      </c>
      <c r="F2130" s="9">
        <v>974.82</v>
      </c>
      <c r="G2130" s="8">
        <v>65</v>
      </c>
      <c r="H2130" s="8">
        <v>393</v>
      </c>
      <c r="I2130" s="9">
        <v>974.82</v>
      </c>
      <c r="J2130" s="10">
        <f t="shared" si="66"/>
        <v>1</v>
      </c>
      <c r="K2130" s="8">
        <v>0</v>
      </c>
      <c r="L2130" s="9">
        <v>138.51</v>
      </c>
      <c r="M2130" s="8">
        <v>2</v>
      </c>
      <c r="N2130" s="8">
        <v>46</v>
      </c>
      <c r="O2130" s="8">
        <v>393</v>
      </c>
      <c r="P2130" s="9">
        <v>973.1</v>
      </c>
      <c r="Q2130" s="10">
        <f t="shared" si="67"/>
        <v>0.99823557169528732</v>
      </c>
      <c r="R2130" s="8">
        <v>1</v>
      </c>
      <c r="S2130" s="9">
        <v>129.31</v>
      </c>
      <c r="T2130" s="8">
        <v>2</v>
      </c>
    </row>
    <row r="2131" spans="1:20" x14ac:dyDescent="0.35">
      <c r="A2131" t="s">
        <v>5078</v>
      </c>
      <c r="B2131" t="s">
        <v>5079</v>
      </c>
      <c r="C2131" t="s">
        <v>19</v>
      </c>
      <c r="D2131" t="s">
        <v>7921</v>
      </c>
      <c r="E2131" s="8">
        <v>32</v>
      </c>
      <c r="F2131" s="9">
        <v>96.91</v>
      </c>
      <c r="G2131" s="8">
        <v>11</v>
      </c>
      <c r="H2131" s="8">
        <v>112</v>
      </c>
      <c r="I2131" s="9">
        <v>96.91</v>
      </c>
      <c r="J2131" s="10">
        <f t="shared" si="66"/>
        <v>1</v>
      </c>
      <c r="K2131" s="8">
        <v>0</v>
      </c>
      <c r="L2131" s="9">
        <v>180.24</v>
      </c>
      <c r="M2131" s="8">
        <v>0</v>
      </c>
      <c r="N2131" s="8">
        <v>14</v>
      </c>
      <c r="O2131" s="8">
        <v>112</v>
      </c>
      <c r="P2131" s="9">
        <v>96.91</v>
      </c>
      <c r="Q2131" s="10">
        <f t="shared" si="67"/>
        <v>1</v>
      </c>
      <c r="R2131" s="8">
        <v>0</v>
      </c>
      <c r="S2131" s="9">
        <v>183.87</v>
      </c>
      <c r="T2131" s="8">
        <v>0</v>
      </c>
    </row>
    <row r="2132" spans="1:20" x14ac:dyDescent="0.35">
      <c r="A2132" t="s">
        <v>5080</v>
      </c>
      <c r="B2132" t="s">
        <v>5081</v>
      </c>
      <c r="C2132" t="s">
        <v>19</v>
      </c>
      <c r="D2132" t="s">
        <v>7922</v>
      </c>
      <c r="E2132" s="8">
        <v>36</v>
      </c>
      <c r="F2132" s="9">
        <v>15.43</v>
      </c>
      <c r="G2132" s="8">
        <v>120</v>
      </c>
      <c r="H2132" s="8">
        <v>787</v>
      </c>
      <c r="I2132" s="9">
        <v>15.43</v>
      </c>
      <c r="J2132" s="10">
        <f t="shared" si="66"/>
        <v>1</v>
      </c>
      <c r="K2132" s="8">
        <v>0</v>
      </c>
      <c r="L2132" s="9">
        <v>222.12</v>
      </c>
      <c r="M2132" s="8">
        <v>0</v>
      </c>
      <c r="N2132" s="8">
        <v>92</v>
      </c>
      <c r="O2132" s="8">
        <v>787</v>
      </c>
      <c r="P2132" s="9">
        <v>15.43</v>
      </c>
      <c r="Q2132" s="10">
        <f t="shared" si="67"/>
        <v>1</v>
      </c>
      <c r="R2132" s="8">
        <v>0</v>
      </c>
      <c r="S2132" s="9">
        <v>215.18</v>
      </c>
      <c r="T2132" s="8">
        <v>0</v>
      </c>
    </row>
    <row r="2133" spans="1:20" x14ac:dyDescent="0.35">
      <c r="A2133" t="s">
        <v>5082</v>
      </c>
      <c r="B2133" t="s">
        <v>5083</v>
      </c>
      <c r="C2133" t="s">
        <v>19</v>
      </c>
      <c r="D2133" t="s">
        <v>7922</v>
      </c>
      <c r="E2133" s="8">
        <v>9</v>
      </c>
      <c r="F2133" s="9">
        <v>9.57</v>
      </c>
      <c r="G2133" s="8">
        <v>86</v>
      </c>
      <c r="H2133" s="8">
        <v>317</v>
      </c>
      <c r="I2133" s="9">
        <v>9.57</v>
      </c>
      <c r="J2133" s="10">
        <f t="shared" si="66"/>
        <v>1</v>
      </c>
      <c r="K2133" s="8">
        <v>0</v>
      </c>
      <c r="L2133" s="9">
        <v>244.38</v>
      </c>
      <c r="M2133" s="8">
        <v>0</v>
      </c>
      <c r="N2133" s="8">
        <v>37</v>
      </c>
      <c r="O2133" s="8">
        <v>317</v>
      </c>
      <c r="P2133" s="9">
        <v>9.57</v>
      </c>
      <c r="Q2133" s="10">
        <f t="shared" si="67"/>
        <v>1</v>
      </c>
      <c r="R2133" s="8">
        <v>0</v>
      </c>
      <c r="S2133" s="9">
        <v>213.75</v>
      </c>
      <c r="T2133" s="8">
        <v>0</v>
      </c>
    </row>
    <row r="2134" spans="1:20" x14ac:dyDescent="0.35">
      <c r="A2134" t="s">
        <v>5084</v>
      </c>
      <c r="B2134" t="s">
        <v>5085</v>
      </c>
      <c r="C2134" t="s">
        <v>19</v>
      </c>
      <c r="D2134" t="s">
        <v>7922</v>
      </c>
      <c r="E2134" s="8">
        <v>453</v>
      </c>
      <c r="F2134" s="9">
        <v>411.21</v>
      </c>
      <c r="G2134" s="8">
        <v>83</v>
      </c>
      <c r="H2134" s="8">
        <v>370</v>
      </c>
      <c r="I2134" s="9">
        <v>411.21</v>
      </c>
      <c r="J2134" s="10">
        <f t="shared" si="66"/>
        <v>1</v>
      </c>
      <c r="K2134" s="8">
        <v>0</v>
      </c>
      <c r="L2134" s="9">
        <v>153.91</v>
      </c>
      <c r="M2134" s="8">
        <v>1</v>
      </c>
      <c r="N2134" s="8">
        <v>43</v>
      </c>
      <c r="O2134" s="8">
        <v>370</v>
      </c>
      <c r="P2134" s="9">
        <v>411.21</v>
      </c>
      <c r="Q2134" s="10">
        <f t="shared" si="67"/>
        <v>1</v>
      </c>
      <c r="R2134" s="8">
        <v>0</v>
      </c>
      <c r="S2134" s="9">
        <v>132.66999999999999</v>
      </c>
      <c r="T2134" s="8">
        <v>1</v>
      </c>
    </row>
    <row r="2135" spans="1:20" x14ac:dyDescent="0.35">
      <c r="A2135" t="s">
        <v>5086</v>
      </c>
      <c r="B2135" t="s">
        <v>5087</v>
      </c>
      <c r="C2135" t="s">
        <v>19</v>
      </c>
      <c r="D2135" t="s">
        <v>7921</v>
      </c>
      <c r="E2135" s="8">
        <v>303</v>
      </c>
      <c r="F2135" s="9">
        <v>2045.25</v>
      </c>
      <c r="G2135" s="8">
        <v>5</v>
      </c>
      <c r="H2135" s="8">
        <v>50</v>
      </c>
      <c r="I2135" s="9">
        <v>1653.75</v>
      </c>
      <c r="J2135" s="10">
        <f t="shared" si="66"/>
        <v>0.8085808580858086</v>
      </c>
      <c r="K2135" s="8">
        <v>7</v>
      </c>
      <c r="L2135" s="9">
        <v>118.97</v>
      </c>
      <c r="M2135" s="8">
        <v>4</v>
      </c>
      <c r="N2135" s="8">
        <v>6</v>
      </c>
      <c r="O2135" s="8">
        <v>50</v>
      </c>
      <c r="P2135" s="9">
        <v>1660.5</v>
      </c>
      <c r="Q2135" s="10">
        <f t="shared" si="67"/>
        <v>0.81188118811881194</v>
      </c>
      <c r="R2135" s="8">
        <v>7</v>
      </c>
      <c r="S2135" s="9">
        <v>120.4</v>
      </c>
      <c r="T2135" s="8">
        <v>4</v>
      </c>
    </row>
    <row r="2136" spans="1:20" x14ac:dyDescent="0.35">
      <c r="A2136" t="s">
        <v>5088</v>
      </c>
      <c r="B2136" t="s">
        <v>5089</v>
      </c>
      <c r="C2136" t="s">
        <v>19</v>
      </c>
      <c r="D2136" t="s">
        <v>7921</v>
      </c>
      <c r="E2136" s="8">
        <v>560</v>
      </c>
      <c r="F2136" s="9">
        <v>755.66</v>
      </c>
      <c r="G2136" s="8">
        <v>22</v>
      </c>
      <c r="H2136" s="8">
        <v>249</v>
      </c>
      <c r="I2136" s="9">
        <v>705.74</v>
      </c>
      <c r="J2136" s="10">
        <f t="shared" si="66"/>
        <v>0.933938543789535</v>
      </c>
      <c r="K2136" s="8">
        <v>3</v>
      </c>
      <c r="L2136" s="9">
        <v>153.31</v>
      </c>
      <c r="M2136" s="8">
        <v>2</v>
      </c>
      <c r="N2136" s="8">
        <v>29</v>
      </c>
      <c r="O2136" s="8">
        <v>249</v>
      </c>
      <c r="P2136" s="9">
        <v>716.53</v>
      </c>
      <c r="Q2136" s="10">
        <f t="shared" si="67"/>
        <v>0.94821745229335941</v>
      </c>
      <c r="R2136" s="8">
        <v>3</v>
      </c>
      <c r="S2136" s="9">
        <v>155.06</v>
      </c>
      <c r="T2136" s="8">
        <v>2</v>
      </c>
    </row>
    <row r="2137" spans="1:20" x14ac:dyDescent="0.35">
      <c r="A2137" t="s">
        <v>5090</v>
      </c>
      <c r="B2137" t="s">
        <v>5091</v>
      </c>
      <c r="C2137" t="s">
        <v>19</v>
      </c>
      <c r="D2137" t="s">
        <v>7922</v>
      </c>
      <c r="E2137" s="8">
        <v>589</v>
      </c>
      <c r="F2137" s="9">
        <v>778.98</v>
      </c>
      <c r="G2137" s="8">
        <v>49</v>
      </c>
      <c r="H2137" s="8">
        <v>254</v>
      </c>
      <c r="I2137" s="9">
        <v>778.98</v>
      </c>
      <c r="J2137" s="10">
        <f t="shared" si="66"/>
        <v>1</v>
      </c>
      <c r="K2137" s="8">
        <v>0</v>
      </c>
      <c r="L2137" s="9">
        <v>144.79</v>
      </c>
      <c r="M2137" s="8">
        <v>2</v>
      </c>
      <c r="N2137" s="8">
        <v>30</v>
      </c>
      <c r="O2137" s="8">
        <v>254</v>
      </c>
      <c r="P2137" s="9">
        <v>778.98</v>
      </c>
      <c r="Q2137" s="10">
        <f t="shared" si="67"/>
        <v>1</v>
      </c>
      <c r="R2137" s="8">
        <v>0</v>
      </c>
      <c r="S2137" s="9">
        <v>129.71</v>
      </c>
      <c r="T2137" s="8">
        <v>2</v>
      </c>
    </row>
    <row r="2138" spans="1:20" x14ac:dyDescent="0.35">
      <c r="A2138" t="s">
        <v>5092</v>
      </c>
      <c r="B2138" t="s">
        <v>5093</v>
      </c>
      <c r="C2138" t="s">
        <v>19</v>
      </c>
      <c r="D2138" t="s">
        <v>7922</v>
      </c>
      <c r="E2138" s="8">
        <v>151</v>
      </c>
      <c r="F2138" s="9">
        <v>1696.54</v>
      </c>
      <c r="G2138" s="8">
        <v>6</v>
      </c>
      <c r="H2138" s="8">
        <v>30</v>
      </c>
      <c r="I2138" s="9">
        <v>1348.24</v>
      </c>
      <c r="J2138" s="10">
        <f t="shared" si="66"/>
        <v>0.79469980077098101</v>
      </c>
      <c r="K2138" s="8">
        <v>4</v>
      </c>
      <c r="L2138" s="9">
        <v>115.58</v>
      </c>
      <c r="M2138" s="8">
        <v>4</v>
      </c>
      <c r="N2138" s="8">
        <v>4</v>
      </c>
      <c r="O2138" s="8">
        <v>30</v>
      </c>
      <c r="P2138" s="9">
        <v>1325.77</v>
      </c>
      <c r="Q2138" s="10">
        <f t="shared" si="67"/>
        <v>0.78145519704810973</v>
      </c>
      <c r="R2138" s="8">
        <v>4</v>
      </c>
      <c r="S2138" s="9">
        <v>109.4</v>
      </c>
      <c r="T2138" s="8">
        <v>3</v>
      </c>
    </row>
    <row r="2139" spans="1:20" x14ac:dyDescent="0.35">
      <c r="A2139" t="s">
        <v>5094</v>
      </c>
      <c r="B2139" t="s">
        <v>5095</v>
      </c>
      <c r="C2139" t="s">
        <v>19</v>
      </c>
      <c r="D2139" t="s">
        <v>7922</v>
      </c>
      <c r="E2139" s="8">
        <v>787</v>
      </c>
      <c r="F2139" s="9">
        <v>365.16</v>
      </c>
      <c r="G2139" s="8">
        <v>114</v>
      </c>
      <c r="H2139" s="8">
        <v>723</v>
      </c>
      <c r="I2139" s="9">
        <v>365.16</v>
      </c>
      <c r="J2139" s="10">
        <f t="shared" si="66"/>
        <v>1</v>
      </c>
      <c r="K2139" s="8">
        <v>0</v>
      </c>
      <c r="L2139" s="9">
        <v>114.31</v>
      </c>
      <c r="M2139" s="8">
        <v>1</v>
      </c>
      <c r="N2139" s="8">
        <v>84</v>
      </c>
      <c r="O2139" s="8">
        <v>723</v>
      </c>
      <c r="P2139" s="9">
        <v>365.16</v>
      </c>
      <c r="Q2139" s="10">
        <f t="shared" si="67"/>
        <v>1</v>
      </c>
      <c r="R2139" s="8">
        <v>0</v>
      </c>
      <c r="S2139" s="9">
        <v>105.95</v>
      </c>
      <c r="T2139" s="8">
        <v>1</v>
      </c>
    </row>
    <row r="2140" spans="1:20" x14ac:dyDescent="0.35">
      <c r="A2140" t="s">
        <v>5096</v>
      </c>
      <c r="B2140" t="s">
        <v>5097</v>
      </c>
      <c r="C2140" t="s">
        <v>19</v>
      </c>
      <c r="D2140" t="s">
        <v>7922</v>
      </c>
      <c r="E2140" s="8">
        <v>61</v>
      </c>
      <c r="F2140" s="9">
        <v>135.77000000000001</v>
      </c>
      <c r="G2140" s="8">
        <v>19</v>
      </c>
      <c r="H2140" s="8">
        <v>151</v>
      </c>
      <c r="I2140" s="9">
        <v>135.77000000000001</v>
      </c>
      <c r="J2140" s="10">
        <f t="shared" si="66"/>
        <v>1</v>
      </c>
      <c r="K2140" s="8">
        <v>0</v>
      </c>
      <c r="L2140" s="9">
        <v>179.62</v>
      </c>
      <c r="M2140" s="8">
        <v>0</v>
      </c>
      <c r="N2140" s="8">
        <v>18</v>
      </c>
      <c r="O2140" s="8">
        <v>151</v>
      </c>
      <c r="P2140" s="9">
        <v>135.77000000000001</v>
      </c>
      <c r="Q2140" s="10">
        <f t="shared" si="67"/>
        <v>1</v>
      </c>
      <c r="R2140" s="8">
        <v>0</v>
      </c>
      <c r="S2140" s="9">
        <v>176.95</v>
      </c>
      <c r="T2140" s="8">
        <v>0</v>
      </c>
    </row>
    <row r="2141" spans="1:20" x14ac:dyDescent="0.35">
      <c r="A2141" t="s">
        <v>5100</v>
      </c>
      <c r="B2141" t="s">
        <v>5101</v>
      </c>
      <c r="C2141" t="s">
        <v>19</v>
      </c>
      <c r="D2141" t="s">
        <v>7921</v>
      </c>
      <c r="E2141" s="8">
        <v>554</v>
      </c>
      <c r="F2141" s="9">
        <v>971.62</v>
      </c>
      <c r="G2141" s="8">
        <v>19</v>
      </c>
      <c r="H2141" s="8">
        <v>191</v>
      </c>
      <c r="I2141" s="9">
        <v>641.9</v>
      </c>
      <c r="J2141" s="10">
        <f t="shared" si="66"/>
        <v>0.66064922500566059</v>
      </c>
      <c r="K2141" s="8">
        <v>2</v>
      </c>
      <c r="L2141" s="9">
        <v>99.92</v>
      </c>
      <c r="M2141" s="8">
        <v>1</v>
      </c>
      <c r="N2141" s="8">
        <v>23</v>
      </c>
      <c r="O2141" s="8">
        <v>191</v>
      </c>
      <c r="P2141" s="9">
        <v>647.16</v>
      </c>
      <c r="Q2141" s="10">
        <f t="shared" si="67"/>
        <v>0.66606286408266602</v>
      </c>
      <c r="R2141" s="8">
        <v>2</v>
      </c>
      <c r="S2141" s="9">
        <v>101.77</v>
      </c>
      <c r="T2141" s="8">
        <v>1</v>
      </c>
    </row>
    <row r="2142" spans="1:20" x14ac:dyDescent="0.35">
      <c r="A2142" t="s">
        <v>5102</v>
      </c>
      <c r="B2142" t="s">
        <v>5103</v>
      </c>
      <c r="C2142" t="s">
        <v>19</v>
      </c>
      <c r="D2142" t="s">
        <v>7921</v>
      </c>
      <c r="E2142" s="8">
        <v>47</v>
      </c>
      <c r="F2142" s="9">
        <v>327.58999999999997</v>
      </c>
      <c r="G2142" s="8">
        <v>6</v>
      </c>
      <c r="H2142" s="8">
        <v>48</v>
      </c>
      <c r="I2142" s="9">
        <v>327.58999999999997</v>
      </c>
      <c r="J2142" s="10">
        <f t="shared" si="66"/>
        <v>1</v>
      </c>
      <c r="K2142" s="8">
        <v>0</v>
      </c>
      <c r="L2142" s="9">
        <v>131.99</v>
      </c>
      <c r="M2142" s="8">
        <v>1</v>
      </c>
      <c r="N2142" s="8">
        <v>6</v>
      </c>
      <c r="O2142" s="8">
        <v>48</v>
      </c>
      <c r="P2142" s="9">
        <v>327.58999999999997</v>
      </c>
      <c r="Q2142" s="10">
        <f t="shared" si="67"/>
        <v>1</v>
      </c>
      <c r="R2142" s="8">
        <v>0</v>
      </c>
      <c r="S2142" s="9">
        <v>131.99</v>
      </c>
      <c r="T2142" s="8">
        <v>1</v>
      </c>
    </row>
    <row r="2143" spans="1:20" x14ac:dyDescent="0.35">
      <c r="A2143" t="s">
        <v>5108</v>
      </c>
      <c r="B2143" t="s">
        <v>5109</v>
      </c>
      <c r="C2143" t="s">
        <v>19</v>
      </c>
      <c r="D2143" t="s">
        <v>7922</v>
      </c>
      <c r="E2143" s="8">
        <v>31</v>
      </c>
      <c r="F2143" s="9">
        <v>574.74</v>
      </c>
      <c r="G2143" s="8">
        <v>3</v>
      </c>
      <c r="H2143" s="8">
        <v>18</v>
      </c>
      <c r="I2143" s="9">
        <v>574.74</v>
      </c>
      <c r="J2143" s="10">
        <f t="shared" si="66"/>
        <v>1</v>
      </c>
      <c r="K2143" s="8">
        <v>0</v>
      </c>
      <c r="L2143" s="9">
        <v>170.34</v>
      </c>
      <c r="M2143" s="8">
        <v>1</v>
      </c>
      <c r="N2143" s="8">
        <v>3</v>
      </c>
      <c r="O2143" s="8">
        <v>18</v>
      </c>
      <c r="P2143" s="9">
        <v>574.74</v>
      </c>
      <c r="Q2143" s="10">
        <f t="shared" si="67"/>
        <v>1</v>
      </c>
      <c r="R2143" s="8">
        <v>0</v>
      </c>
      <c r="S2143" s="9">
        <v>170.34</v>
      </c>
      <c r="T2143" s="8">
        <v>1</v>
      </c>
    </row>
    <row r="2144" spans="1:20" x14ac:dyDescent="0.35">
      <c r="A2144" t="s">
        <v>5110</v>
      </c>
      <c r="B2144" t="s">
        <v>5111</v>
      </c>
      <c r="C2144" t="s">
        <v>19</v>
      </c>
      <c r="D2144" t="s">
        <v>7921</v>
      </c>
      <c r="E2144" s="8">
        <v>43</v>
      </c>
      <c r="F2144" s="9">
        <v>52.9</v>
      </c>
      <c r="G2144" s="8">
        <v>29</v>
      </c>
      <c r="H2144" s="8">
        <v>271</v>
      </c>
      <c r="I2144" s="9">
        <v>52.9</v>
      </c>
      <c r="J2144" s="10">
        <f t="shared" si="66"/>
        <v>1</v>
      </c>
      <c r="K2144" s="8">
        <v>0</v>
      </c>
      <c r="L2144" s="9">
        <v>189.74</v>
      </c>
      <c r="M2144" s="8">
        <v>0</v>
      </c>
      <c r="N2144" s="8">
        <v>32</v>
      </c>
      <c r="O2144" s="8">
        <v>271</v>
      </c>
      <c r="P2144" s="9">
        <v>52.9</v>
      </c>
      <c r="Q2144" s="10">
        <f t="shared" si="67"/>
        <v>1</v>
      </c>
      <c r="R2144" s="8">
        <v>0</v>
      </c>
      <c r="S2144" s="9">
        <v>191.22</v>
      </c>
      <c r="T2144" s="8">
        <v>0</v>
      </c>
    </row>
    <row r="2145" spans="1:20" x14ac:dyDescent="0.35">
      <c r="A2145" t="s">
        <v>5112</v>
      </c>
      <c r="B2145" t="s">
        <v>5113</v>
      </c>
      <c r="C2145" t="s">
        <v>19</v>
      </c>
      <c r="D2145" t="s">
        <v>7921</v>
      </c>
      <c r="E2145" s="8">
        <v>6</v>
      </c>
      <c r="F2145" s="9">
        <v>9.9</v>
      </c>
      <c r="G2145" s="8">
        <v>17</v>
      </c>
      <c r="H2145" s="8">
        <v>203</v>
      </c>
      <c r="I2145" s="9">
        <v>9.9</v>
      </c>
      <c r="J2145" s="10">
        <f t="shared" si="66"/>
        <v>1</v>
      </c>
      <c r="K2145" s="8">
        <v>0</v>
      </c>
      <c r="L2145" s="9">
        <v>204.66</v>
      </c>
      <c r="M2145" s="8">
        <v>0</v>
      </c>
      <c r="N2145" s="8">
        <v>24</v>
      </c>
      <c r="O2145" s="8">
        <v>203</v>
      </c>
      <c r="P2145" s="9">
        <v>9.9</v>
      </c>
      <c r="Q2145" s="10">
        <f t="shared" si="67"/>
        <v>1</v>
      </c>
      <c r="R2145" s="8">
        <v>0</v>
      </c>
      <c r="S2145" s="9">
        <v>211.59</v>
      </c>
      <c r="T2145" s="8">
        <v>0</v>
      </c>
    </row>
    <row r="2146" spans="1:20" x14ac:dyDescent="0.35">
      <c r="A2146" t="s">
        <v>5114</v>
      </c>
      <c r="B2146" t="s">
        <v>5115</v>
      </c>
      <c r="C2146" t="s">
        <v>19</v>
      </c>
      <c r="D2146" t="s">
        <v>7921</v>
      </c>
      <c r="E2146" s="8">
        <v>119</v>
      </c>
      <c r="F2146" s="9">
        <v>129.57</v>
      </c>
      <c r="G2146" s="8">
        <v>33</v>
      </c>
      <c r="H2146" s="8">
        <v>307</v>
      </c>
      <c r="I2146" s="9">
        <v>129.57</v>
      </c>
      <c r="J2146" s="10">
        <f t="shared" si="66"/>
        <v>1</v>
      </c>
      <c r="K2146" s="8">
        <v>0</v>
      </c>
      <c r="L2146" s="9">
        <v>153.03</v>
      </c>
      <c r="M2146" s="8">
        <v>0</v>
      </c>
      <c r="N2146" s="8">
        <v>36</v>
      </c>
      <c r="O2146" s="8">
        <v>307</v>
      </c>
      <c r="P2146" s="9">
        <v>129.57</v>
      </c>
      <c r="Q2146" s="10">
        <f t="shared" si="67"/>
        <v>1</v>
      </c>
      <c r="R2146" s="8">
        <v>0</v>
      </c>
      <c r="S2146" s="9">
        <v>154.99</v>
      </c>
      <c r="T2146" s="8">
        <v>0</v>
      </c>
    </row>
    <row r="2147" spans="1:20" x14ac:dyDescent="0.35">
      <c r="A2147" t="s">
        <v>5116</v>
      </c>
      <c r="B2147" t="s">
        <v>5117</v>
      </c>
      <c r="C2147" t="s">
        <v>19</v>
      </c>
      <c r="D2147" t="s">
        <v>7922</v>
      </c>
      <c r="E2147" s="8">
        <v>124</v>
      </c>
      <c r="F2147" s="9">
        <v>393.29</v>
      </c>
      <c r="G2147" s="8">
        <v>19</v>
      </c>
      <c r="H2147" s="8">
        <v>106</v>
      </c>
      <c r="I2147" s="9">
        <v>386.95</v>
      </c>
      <c r="J2147" s="10">
        <f t="shared" si="66"/>
        <v>0.98387957995372366</v>
      </c>
      <c r="K2147" s="8">
        <v>1</v>
      </c>
      <c r="L2147" s="9">
        <v>146.97</v>
      </c>
      <c r="M2147" s="8">
        <v>1</v>
      </c>
      <c r="N2147" s="8">
        <v>13</v>
      </c>
      <c r="O2147" s="8">
        <v>106</v>
      </c>
      <c r="P2147" s="9">
        <v>367.92</v>
      </c>
      <c r="Q2147" s="10">
        <f t="shared" si="67"/>
        <v>0.93549289328485341</v>
      </c>
      <c r="R2147" s="8">
        <v>1</v>
      </c>
      <c r="S2147" s="9">
        <v>142.93</v>
      </c>
      <c r="T2147" s="8">
        <v>1</v>
      </c>
    </row>
    <row r="2148" spans="1:20" x14ac:dyDescent="0.35">
      <c r="A2148" t="s">
        <v>5118</v>
      </c>
      <c r="B2148" t="s">
        <v>5119</v>
      </c>
      <c r="C2148" t="s">
        <v>19</v>
      </c>
      <c r="D2148" t="s">
        <v>7922</v>
      </c>
      <c r="E2148" s="8">
        <v>152</v>
      </c>
      <c r="F2148" s="9">
        <v>371.91</v>
      </c>
      <c r="G2148" s="8">
        <v>26</v>
      </c>
      <c r="H2148" s="8">
        <v>137</v>
      </c>
      <c r="I2148" s="9">
        <v>371.91</v>
      </c>
      <c r="J2148" s="10">
        <f t="shared" si="66"/>
        <v>1</v>
      </c>
      <c r="K2148" s="8">
        <v>0</v>
      </c>
      <c r="L2148" s="9">
        <v>193.32</v>
      </c>
      <c r="M2148" s="8">
        <v>1</v>
      </c>
      <c r="N2148" s="8">
        <v>16</v>
      </c>
      <c r="O2148" s="8">
        <v>137</v>
      </c>
      <c r="P2148" s="9">
        <v>362.12</v>
      </c>
      <c r="Q2148" s="10">
        <f t="shared" si="67"/>
        <v>0.97367642709257607</v>
      </c>
      <c r="R2148" s="8">
        <v>1</v>
      </c>
      <c r="S2148" s="9">
        <v>178.77</v>
      </c>
      <c r="T2148" s="8">
        <v>1</v>
      </c>
    </row>
    <row r="2149" spans="1:20" x14ac:dyDescent="0.35">
      <c r="A2149" t="s">
        <v>5122</v>
      </c>
      <c r="B2149" t="s">
        <v>5123</v>
      </c>
      <c r="C2149" t="s">
        <v>19</v>
      </c>
      <c r="D2149" t="s">
        <v>7921</v>
      </c>
      <c r="E2149" s="8">
        <v>162</v>
      </c>
      <c r="F2149" s="9">
        <v>430.44</v>
      </c>
      <c r="G2149" s="8">
        <v>12</v>
      </c>
      <c r="H2149" s="8">
        <v>126</v>
      </c>
      <c r="I2149" s="9">
        <v>430.44</v>
      </c>
      <c r="J2149" s="10">
        <f t="shared" si="66"/>
        <v>1</v>
      </c>
      <c r="K2149" s="8">
        <v>0</v>
      </c>
      <c r="L2149" s="9">
        <v>138.80000000000001</v>
      </c>
      <c r="M2149" s="8">
        <v>1</v>
      </c>
      <c r="N2149" s="8">
        <v>15</v>
      </c>
      <c r="O2149" s="8">
        <v>126</v>
      </c>
      <c r="P2149" s="9">
        <v>430.44</v>
      </c>
      <c r="Q2149" s="10">
        <f t="shared" si="67"/>
        <v>1</v>
      </c>
      <c r="R2149" s="8">
        <v>0</v>
      </c>
      <c r="S2149" s="9">
        <v>143.58000000000001</v>
      </c>
      <c r="T2149" s="8">
        <v>1</v>
      </c>
    </row>
    <row r="2150" spans="1:20" x14ac:dyDescent="0.35">
      <c r="A2150" t="s">
        <v>5124</v>
      </c>
      <c r="B2150" t="s">
        <v>5125</v>
      </c>
      <c r="C2150" t="s">
        <v>19</v>
      </c>
      <c r="D2150" t="s">
        <v>7921</v>
      </c>
      <c r="E2150" s="8">
        <v>630</v>
      </c>
      <c r="F2150" s="9">
        <v>892.66</v>
      </c>
      <c r="G2150" s="8">
        <v>23</v>
      </c>
      <c r="H2150" s="8">
        <v>235</v>
      </c>
      <c r="I2150" s="9">
        <v>691.46</v>
      </c>
      <c r="J2150" s="10">
        <f t="shared" si="66"/>
        <v>0.77460623305625886</v>
      </c>
      <c r="K2150" s="8">
        <v>4</v>
      </c>
      <c r="L2150" s="9">
        <v>163.37</v>
      </c>
      <c r="M2150" s="8">
        <v>2</v>
      </c>
      <c r="N2150" s="8">
        <v>27</v>
      </c>
      <c r="O2150" s="8">
        <v>235</v>
      </c>
      <c r="P2150" s="9">
        <v>697.13</v>
      </c>
      <c r="Q2150" s="10">
        <f t="shared" si="67"/>
        <v>0.78095803553424603</v>
      </c>
      <c r="R2150" s="8">
        <v>4</v>
      </c>
      <c r="S2150" s="9">
        <v>165.71</v>
      </c>
      <c r="T2150" s="8">
        <v>2</v>
      </c>
    </row>
    <row r="2151" spans="1:20" x14ac:dyDescent="0.35">
      <c r="A2151" t="s">
        <v>5126</v>
      </c>
      <c r="B2151" t="s">
        <v>5127</v>
      </c>
      <c r="C2151" t="s">
        <v>19</v>
      </c>
      <c r="D2151" t="s">
        <v>7922</v>
      </c>
      <c r="E2151" s="8">
        <v>410</v>
      </c>
      <c r="F2151" s="9">
        <v>294.36</v>
      </c>
      <c r="G2151" s="8">
        <v>85</v>
      </c>
      <c r="H2151" s="8">
        <v>463</v>
      </c>
      <c r="I2151" s="9">
        <v>294.36</v>
      </c>
      <c r="J2151" s="10">
        <f t="shared" si="66"/>
        <v>1</v>
      </c>
      <c r="K2151" s="8">
        <v>0</v>
      </c>
      <c r="L2151" s="9">
        <v>198.29</v>
      </c>
      <c r="M2151" s="8">
        <v>0</v>
      </c>
      <c r="N2151" s="8">
        <v>54</v>
      </c>
      <c r="O2151" s="8">
        <v>463</v>
      </c>
      <c r="P2151" s="9">
        <v>294.36</v>
      </c>
      <c r="Q2151" s="10">
        <f t="shared" si="67"/>
        <v>1</v>
      </c>
      <c r="R2151" s="8">
        <v>0</v>
      </c>
      <c r="S2151" s="9">
        <v>184.5</v>
      </c>
      <c r="T2151" s="8">
        <v>0</v>
      </c>
    </row>
    <row r="2152" spans="1:20" x14ac:dyDescent="0.35">
      <c r="A2152" t="s">
        <v>5128</v>
      </c>
      <c r="B2152" t="s">
        <v>5129</v>
      </c>
      <c r="C2152" t="s">
        <v>19</v>
      </c>
      <c r="D2152" t="s">
        <v>7922</v>
      </c>
      <c r="E2152" s="8">
        <v>46</v>
      </c>
      <c r="F2152" s="9">
        <v>67.34</v>
      </c>
      <c r="G2152" s="8">
        <v>52</v>
      </c>
      <c r="H2152" s="8">
        <v>227</v>
      </c>
      <c r="I2152" s="9">
        <v>67.34</v>
      </c>
      <c r="J2152" s="10">
        <f t="shared" si="66"/>
        <v>1</v>
      </c>
      <c r="K2152" s="8">
        <v>0</v>
      </c>
      <c r="L2152" s="9">
        <v>211.2</v>
      </c>
      <c r="M2152" s="8">
        <v>0</v>
      </c>
      <c r="N2152" s="8">
        <v>27</v>
      </c>
      <c r="O2152" s="8">
        <v>227</v>
      </c>
      <c r="P2152" s="9">
        <v>67.34</v>
      </c>
      <c r="Q2152" s="10">
        <f t="shared" si="67"/>
        <v>1</v>
      </c>
      <c r="R2152" s="8">
        <v>0</v>
      </c>
      <c r="S2152" s="9">
        <v>189.24</v>
      </c>
      <c r="T2152" s="8">
        <v>0</v>
      </c>
    </row>
    <row r="2153" spans="1:20" x14ac:dyDescent="0.35">
      <c r="A2153" t="s">
        <v>5132</v>
      </c>
      <c r="B2153" t="s">
        <v>5133</v>
      </c>
      <c r="C2153" t="s">
        <v>19</v>
      </c>
      <c r="D2153" t="s">
        <v>7921</v>
      </c>
      <c r="E2153" s="8">
        <v>271</v>
      </c>
      <c r="F2153" s="9">
        <v>345.05</v>
      </c>
      <c r="G2153" s="8">
        <v>24</v>
      </c>
      <c r="H2153" s="8">
        <v>261</v>
      </c>
      <c r="I2153" s="9">
        <v>345.05</v>
      </c>
      <c r="J2153" s="10">
        <f t="shared" si="66"/>
        <v>1</v>
      </c>
      <c r="K2153" s="8">
        <v>0</v>
      </c>
      <c r="L2153" s="9">
        <v>119.49</v>
      </c>
      <c r="M2153" s="8">
        <v>1</v>
      </c>
      <c r="N2153" s="8">
        <v>30</v>
      </c>
      <c r="O2153" s="8">
        <v>261</v>
      </c>
      <c r="P2153" s="9">
        <v>345.05</v>
      </c>
      <c r="Q2153" s="10">
        <f t="shared" si="67"/>
        <v>1</v>
      </c>
      <c r="R2153" s="8">
        <v>0</v>
      </c>
      <c r="S2153" s="9">
        <v>124.08</v>
      </c>
      <c r="T2153" s="8">
        <v>1</v>
      </c>
    </row>
    <row r="2154" spans="1:20" x14ac:dyDescent="0.35">
      <c r="A2154" t="s">
        <v>5134</v>
      </c>
      <c r="B2154" t="s">
        <v>5135</v>
      </c>
      <c r="C2154" t="s">
        <v>19</v>
      </c>
      <c r="D2154" t="s">
        <v>7922</v>
      </c>
      <c r="E2154" s="8">
        <v>481</v>
      </c>
      <c r="F2154" s="9">
        <v>661.95</v>
      </c>
      <c r="G2154" s="8">
        <v>38</v>
      </c>
      <c r="H2154" s="8">
        <v>241</v>
      </c>
      <c r="I2154" s="9">
        <v>661.95</v>
      </c>
      <c r="J2154" s="10">
        <f t="shared" si="66"/>
        <v>1</v>
      </c>
      <c r="K2154" s="8">
        <v>0</v>
      </c>
      <c r="L2154" s="9">
        <v>126.9</v>
      </c>
      <c r="M2154" s="8">
        <v>2</v>
      </c>
      <c r="N2154" s="8">
        <v>28</v>
      </c>
      <c r="O2154" s="8">
        <v>241</v>
      </c>
      <c r="P2154" s="9">
        <v>661.95</v>
      </c>
      <c r="Q2154" s="10">
        <f t="shared" si="67"/>
        <v>1</v>
      </c>
      <c r="R2154" s="8">
        <v>0</v>
      </c>
      <c r="S2154" s="9">
        <v>119.47</v>
      </c>
      <c r="T2154" s="8">
        <v>2</v>
      </c>
    </row>
    <row r="2155" spans="1:20" x14ac:dyDescent="0.35">
      <c r="A2155" t="s">
        <v>5140</v>
      </c>
      <c r="B2155" t="s">
        <v>5141</v>
      </c>
      <c r="C2155" t="s">
        <v>19</v>
      </c>
      <c r="D2155" t="s">
        <v>7921</v>
      </c>
      <c r="E2155" s="8">
        <v>561</v>
      </c>
      <c r="F2155" s="9">
        <v>497.85</v>
      </c>
      <c r="G2155" s="8">
        <v>40</v>
      </c>
      <c r="H2155" s="8">
        <v>373</v>
      </c>
      <c r="I2155" s="9">
        <v>479.21</v>
      </c>
      <c r="J2155" s="10">
        <f t="shared" si="66"/>
        <v>0.96255900371597858</v>
      </c>
      <c r="K2155" s="8">
        <v>1</v>
      </c>
      <c r="L2155" s="9">
        <v>136.01</v>
      </c>
      <c r="M2155" s="8">
        <v>1</v>
      </c>
      <c r="N2155" s="8">
        <v>43</v>
      </c>
      <c r="O2155" s="8">
        <v>373</v>
      </c>
      <c r="P2155" s="9">
        <v>481.87</v>
      </c>
      <c r="Q2155" s="10">
        <f t="shared" si="67"/>
        <v>0.96790197850758253</v>
      </c>
      <c r="R2155" s="8">
        <v>1</v>
      </c>
      <c r="S2155" s="9">
        <v>136.44</v>
      </c>
      <c r="T2155" s="8">
        <v>1</v>
      </c>
    </row>
    <row r="2156" spans="1:20" x14ac:dyDescent="0.35">
      <c r="A2156" t="s">
        <v>5142</v>
      </c>
      <c r="B2156" t="s">
        <v>5143</v>
      </c>
      <c r="C2156" t="s">
        <v>19</v>
      </c>
      <c r="D2156" t="s">
        <v>7922</v>
      </c>
      <c r="E2156" s="8">
        <v>56</v>
      </c>
      <c r="F2156" s="9">
        <v>300.58</v>
      </c>
      <c r="G2156" s="8">
        <v>8</v>
      </c>
      <c r="H2156" s="8">
        <v>62</v>
      </c>
      <c r="I2156" s="9">
        <v>300.58</v>
      </c>
      <c r="J2156" s="10">
        <f t="shared" si="66"/>
        <v>1</v>
      </c>
      <c r="K2156" s="8">
        <v>0</v>
      </c>
      <c r="L2156" s="9">
        <v>118.02</v>
      </c>
      <c r="M2156" s="8">
        <v>0</v>
      </c>
      <c r="N2156" s="8">
        <v>8</v>
      </c>
      <c r="O2156" s="8">
        <v>62</v>
      </c>
      <c r="P2156" s="9">
        <v>300.58</v>
      </c>
      <c r="Q2156" s="10">
        <f t="shared" si="67"/>
        <v>1</v>
      </c>
      <c r="R2156" s="8">
        <v>0</v>
      </c>
      <c r="S2156" s="9">
        <v>114.8</v>
      </c>
      <c r="T2156" s="8">
        <v>0</v>
      </c>
    </row>
    <row r="2157" spans="1:20" x14ac:dyDescent="0.35">
      <c r="A2157" t="s">
        <v>5146</v>
      </c>
      <c r="B2157" t="s">
        <v>5147</v>
      </c>
      <c r="C2157" t="s">
        <v>19</v>
      </c>
      <c r="D2157" t="s">
        <v>7922</v>
      </c>
      <c r="E2157" s="8">
        <v>23</v>
      </c>
      <c r="F2157" s="9">
        <v>139.19</v>
      </c>
      <c r="G2157" s="8">
        <v>7</v>
      </c>
      <c r="H2157" s="8">
        <v>55</v>
      </c>
      <c r="I2157" s="9">
        <v>139.19</v>
      </c>
      <c r="J2157" s="10">
        <f t="shared" si="66"/>
        <v>1</v>
      </c>
      <c r="K2157" s="8">
        <v>0</v>
      </c>
      <c r="L2157" s="9">
        <v>182.92</v>
      </c>
      <c r="M2157" s="8">
        <v>0</v>
      </c>
      <c r="N2157" s="8">
        <v>7</v>
      </c>
      <c r="O2157" s="8">
        <v>55</v>
      </c>
      <c r="P2157" s="9">
        <v>139.19</v>
      </c>
      <c r="Q2157" s="10">
        <f t="shared" si="67"/>
        <v>1</v>
      </c>
      <c r="R2157" s="8">
        <v>0</v>
      </c>
      <c r="S2157" s="9">
        <v>186.55</v>
      </c>
      <c r="T2157" s="8">
        <v>0</v>
      </c>
    </row>
    <row r="2158" spans="1:20" x14ac:dyDescent="0.35">
      <c r="A2158" t="s">
        <v>5148</v>
      </c>
      <c r="B2158" t="s">
        <v>5149</v>
      </c>
      <c r="C2158" t="s">
        <v>19</v>
      </c>
      <c r="D2158" t="s">
        <v>7921</v>
      </c>
      <c r="E2158" s="8">
        <v>272</v>
      </c>
      <c r="F2158" s="9">
        <v>115.57</v>
      </c>
      <c r="G2158" s="8">
        <v>59</v>
      </c>
      <c r="H2158" s="8">
        <v>777</v>
      </c>
      <c r="I2158" s="9">
        <v>115.57</v>
      </c>
      <c r="J2158" s="10">
        <f t="shared" si="66"/>
        <v>1</v>
      </c>
      <c r="K2158" s="8">
        <v>0</v>
      </c>
      <c r="L2158" s="9">
        <v>145.81</v>
      </c>
      <c r="M2158" s="8">
        <v>0</v>
      </c>
      <c r="N2158" s="8">
        <v>89</v>
      </c>
      <c r="O2158" s="8">
        <v>777</v>
      </c>
      <c r="P2158" s="9">
        <v>115.57</v>
      </c>
      <c r="Q2158" s="10">
        <f t="shared" si="67"/>
        <v>1</v>
      </c>
      <c r="R2158" s="8">
        <v>0</v>
      </c>
      <c r="S2158" s="9">
        <v>153.71</v>
      </c>
      <c r="T2158" s="8">
        <v>0</v>
      </c>
    </row>
    <row r="2159" spans="1:20" x14ac:dyDescent="0.35">
      <c r="A2159" t="s">
        <v>5152</v>
      </c>
      <c r="B2159" t="s">
        <v>5153</v>
      </c>
      <c r="C2159" t="s">
        <v>19</v>
      </c>
      <c r="D2159" t="s">
        <v>7922</v>
      </c>
      <c r="E2159" s="8">
        <v>15</v>
      </c>
      <c r="F2159" s="9">
        <v>975</v>
      </c>
      <c r="G2159" s="8">
        <v>2</v>
      </c>
      <c r="H2159" s="8">
        <v>6</v>
      </c>
      <c r="I2159" s="9">
        <v>975</v>
      </c>
      <c r="J2159" s="10">
        <f t="shared" si="66"/>
        <v>1</v>
      </c>
      <c r="K2159" s="8">
        <v>0</v>
      </c>
      <c r="L2159" s="9">
        <v>190.12</v>
      </c>
      <c r="M2159" s="8">
        <v>2</v>
      </c>
      <c r="N2159" s="8">
        <v>1</v>
      </c>
      <c r="O2159" s="8">
        <v>6</v>
      </c>
      <c r="P2159" s="9">
        <v>975</v>
      </c>
      <c r="Q2159" s="10">
        <f t="shared" si="67"/>
        <v>1</v>
      </c>
      <c r="R2159" s="8">
        <v>0</v>
      </c>
      <c r="S2159" s="9">
        <v>151.12</v>
      </c>
      <c r="T2159" s="8">
        <v>2</v>
      </c>
    </row>
    <row r="2160" spans="1:20" x14ac:dyDescent="0.35">
      <c r="A2160" t="s">
        <v>5154</v>
      </c>
      <c r="B2160" t="s">
        <v>5155</v>
      </c>
      <c r="C2160" t="s">
        <v>19</v>
      </c>
      <c r="D2160" t="s">
        <v>7921</v>
      </c>
      <c r="E2160" s="8">
        <v>225</v>
      </c>
      <c r="F2160" s="9">
        <v>298.41000000000003</v>
      </c>
      <c r="G2160" s="8">
        <v>23</v>
      </c>
      <c r="H2160" s="8">
        <v>249</v>
      </c>
      <c r="I2160" s="9">
        <v>298.41000000000003</v>
      </c>
      <c r="J2160" s="10">
        <f t="shared" si="66"/>
        <v>1</v>
      </c>
      <c r="K2160" s="8">
        <v>0</v>
      </c>
      <c r="L2160" s="9">
        <v>112.38</v>
      </c>
      <c r="M2160" s="8">
        <v>0</v>
      </c>
      <c r="N2160" s="8">
        <v>29</v>
      </c>
      <c r="O2160" s="8">
        <v>249</v>
      </c>
      <c r="P2160" s="9">
        <v>298.41000000000003</v>
      </c>
      <c r="Q2160" s="10">
        <f t="shared" si="67"/>
        <v>1</v>
      </c>
      <c r="R2160" s="8">
        <v>0</v>
      </c>
      <c r="S2160" s="9">
        <v>117.16</v>
      </c>
      <c r="T2160" s="8">
        <v>0</v>
      </c>
    </row>
    <row r="2161" spans="1:20" x14ac:dyDescent="0.35">
      <c r="A2161" t="s">
        <v>5156</v>
      </c>
      <c r="B2161" t="s">
        <v>5157</v>
      </c>
      <c r="C2161" t="s">
        <v>19</v>
      </c>
      <c r="D2161" t="s">
        <v>7921</v>
      </c>
      <c r="E2161" s="8">
        <v>10</v>
      </c>
      <c r="F2161" s="9">
        <v>39.89</v>
      </c>
      <c r="G2161" s="8">
        <v>8</v>
      </c>
      <c r="H2161" s="8">
        <v>83</v>
      </c>
      <c r="I2161" s="9">
        <v>39.89</v>
      </c>
      <c r="J2161" s="10">
        <f t="shared" si="66"/>
        <v>1</v>
      </c>
      <c r="K2161" s="8">
        <v>0</v>
      </c>
      <c r="L2161" s="9">
        <v>192.11</v>
      </c>
      <c r="M2161" s="8">
        <v>0</v>
      </c>
      <c r="N2161" s="8">
        <v>10</v>
      </c>
      <c r="O2161" s="8">
        <v>83</v>
      </c>
      <c r="P2161" s="9">
        <v>39.89</v>
      </c>
      <c r="Q2161" s="10">
        <f t="shared" si="67"/>
        <v>1</v>
      </c>
      <c r="R2161" s="8">
        <v>0</v>
      </c>
      <c r="S2161" s="9">
        <v>196.9</v>
      </c>
      <c r="T2161" s="8">
        <v>0</v>
      </c>
    </row>
    <row r="2162" spans="1:20" x14ac:dyDescent="0.35">
      <c r="A2162" t="s">
        <v>5158</v>
      </c>
      <c r="B2162" t="s">
        <v>5159</v>
      </c>
      <c r="C2162" t="s">
        <v>19</v>
      </c>
      <c r="D2162" t="s">
        <v>7921</v>
      </c>
      <c r="E2162" s="8">
        <v>55</v>
      </c>
      <c r="F2162" s="9">
        <v>233.8</v>
      </c>
      <c r="G2162" s="8">
        <v>7</v>
      </c>
      <c r="H2162" s="8">
        <v>78</v>
      </c>
      <c r="I2162" s="9">
        <v>233.8</v>
      </c>
      <c r="J2162" s="10">
        <f t="shared" si="66"/>
        <v>1</v>
      </c>
      <c r="K2162" s="8">
        <v>0</v>
      </c>
      <c r="L2162" s="9">
        <v>152.55000000000001</v>
      </c>
      <c r="M2162" s="8">
        <v>0</v>
      </c>
      <c r="N2162" s="8">
        <v>9</v>
      </c>
      <c r="O2162" s="8">
        <v>78</v>
      </c>
      <c r="P2162" s="9">
        <v>233.8</v>
      </c>
      <c r="Q2162" s="10">
        <f t="shared" si="67"/>
        <v>1</v>
      </c>
      <c r="R2162" s="8">
        <v>0</v>
      </c>
      <c r="S2162" s="9">
        <v>157.66</v>
      </c>
      <c r="T2162" s="8">
        <v>0</v>
      </c>
    </row>
    <row r="2163" spans="1:20" x14ac:dyDescent="0.35">
      <c r="A2163" t="s">
        <v>5160</v>
      </c>
      <c r="B2163" t="s">
        <v>5161</v>
      </c>
      <c r="C2163" t="s">
        <v>19</v>
      </c>
      <c r="D2163" t="s">
        <v>7922</v>
      </c>
      <c r="E2163" s="8">
        <v>126</v>
      </c>
      <c r="F2163" s="9">
        <v>165.18</v>
      </c>
      <c r="G2163" s="8">
        <v>59</v>
      </c>
      <c r="H2163" s="8">
        <v>251</v>
      </c>
      <c r="I2163" s="9">
        <v>165.18</v>
      </c>
      <c r="J2163" s="10">
        <f t="shared" si="66"/>
        <v>1</v>
      </c>
      <c r="K2163" s="8">
        <v>0</v>
      </c>
      <c r="L2163" s="9">
        <v>209.54</v>
      </c>
      <c r="M2163" s="8">
        <v>0</v>
      </c>
      <c r="N2163" s="8">
        <v>29</v>
      </c>
      <c r="O2163" s="8">
        <v>251</v>
      </c>
      <c r="P2163" s="9">
        <v>165.18</v>
      </c>
      <c r="Q2163" s="10">
        <f t="shared" si="67"/>
        <v>1</v>
      </c>
      <c r="R2163" s="8">
        <v>0</v>
      </c>
      <c r="S2163" s="9">
        <v>185.16</v>
      </c>
      <c r="T2163" s="8">
        <v>0</v>
      </c>
    </row>
    <row r="2164" spans="1:20" x14ac:dyDescent="0.35">
      <c r="A2164" t="s">
        <v>5162</v>
      </c>
      <c r="B2164" t="s">
        <v>5163</v>
      </c>
      <c r="C2164" t="s">
        <v>19</v>
      </c>
      <c r="D2164" t="s">
        <v>7922</v>
      </c>
      <c r="E2164" s="8">
        <v>255</v>
      </c>
      <c r="F2164" s="9">
        <v>141.52000000000001</v>
      </c>
      <c r="G2164" s="8">
        <v>69</v>
      </c>
      <c r="H2164" s="8">
        <v>591</v>
      </c>
      <c r="I2164" s="9">
        <v>141.52000000000001</v>
      </c>
      <c r="J2164" s="10">
        <f t="shared" si="66"/>
        <v>1</v>
      </c>
      <c r="K2164" s="8">
        <v>0</v>
      </c>
      <c r="L2164" s="9">
        <v>141.94999999999999</v>
      </c>
      <c r="M2164" s="8">
        <v>0</v>
      </c>
      <c r="N2164" s="8">
        <v>68</v>
      </c>
      <c r="O2164" s="8">
        <v>591</v>
      </c>
      <c r="P2164" s="9">
        <v>141.52000000000001</v>
      </c>
      <c r="Q2164" s="10">
        <f t="shared" si="67"/>
        <v>1</v>
      </c>
      <c r="R2164" s="8">
        <v>0</v>
      </c>
      <c r="S2164" s="9">
        <v>141.28</v>
      </c>
      <c r="T2164" s="8">
        <v>0</v>
      </c>
    </row>
    <row r="2165" spans="1:20" x14ac:dyDescent="0.35">
      <c r="A2165" t="s">
        <v>5164</v>
      </c>
      <c r="B2165" t="s">
        <v>5165</v>
      </c>
      <c r="C2165" t="s">
        <v>19</v>
      </c>
      <c r="D2165" t="s">
        <v>7921</v>
      </c>
      <c r="E2165" s="8">
        <v>61</v>
      </c>
      <c r="F2165" s="9">
        <v>312.06</v>
      </c>
      <c r="G2165" s="8">
        <v>7</v>
      </c>
      <c r="H2165" s="8">
        <v>65</v>
      </c>
      <c r="I2165" s="9">
        <v>312.06</v>
      </c>
      <c r="J2165" s="10">
        <f t="shared" si="66"/>
        <v>1</v>
      </c>
      <c r="K2165" s="8">
        <v>0</v>
      </c>
      <c r="L2165" s="9">
        <v>138.69999999999999</v>
      </c>
      <c r="M2165" s="8">
        <v>0</v>
      </c>
      <c r="N2165" s="8">
        <v>8</v>
      </c>
      <c r="O2165" s="8">
        <v>65</v>
      </c>
      <c r="P2165" s="9">
        <v>312.06</v>
      </c>
      <c r="Q2165" s="10">
        <f t="shared" si="67"/>
        <v>1</v>
      </c>
      <c r="R2165" s="8">
        <v>0</v>
      </c>
      <c r="S2165" s="9">
        <v>141.77000000000001</v>
      </c>
      <c r="T2165" s="8">
        <v>0</v>
      </c>
    </row>
    <row r="2166" spans="1:20" x14ac:dyDescent="0.35">
      <c r="A2166" t="s">
        <v>5166</v>
      </c>
      <c r="B2166" t="s">
        <v>5167</v>
      </c>
      <c r="C2166" t="s">
        <v>19</v>
      </c>
      <c r="D2166" t="s">
        <v>7921</v>
      </c>
      <c r="E2166" s="8">
        <v>1196</v>
      </c>
      <c r="F2166" s="9">
        <v>262.55</v>
      </c>
      <c r="G2166" s="8">
        <v>146</v>
      </c>
      <c r="H2166" s="8">
        <v>1493</v>
      </c>
      <c r="I2166" s="9">
        <v>262.55</v>
      </c>
      <c r="J2166" s="10">
        <f t="shared" si="66"/>
        <v>1</v>
      </c>
      <c r="K2166" s="8">
        <v>0</v>
      </c>
      <c r="L2166" s="9">
        <v>135.82</v>
      </c>
      <c r="M2166" s="8">
        <v>0</v>
      </c>
      <c r="N2166" s="8">
        <v>170</v>
      </c>
      <c r="O2166" s="8">
        <v>1493</v>
      </c>
      <c r="P2166" s="9">
        <v>262.55</v>
      </c>
      <c r="Q2166" s="10">
        <f t="shared" si="67"/>
        <v>1</v>
      </c>
      <c r="R2166" s="8">
        <v>0</v>
      </c>
      <c r="S2166" s="9">
        <v>138.97999999999999</v>
      </c>
      <c r="T2166" s="8">
        <v>0</v>
      </c>
    </row>
    <row r="2167" spans="1:20" x14ac:dyDescent="0.35">
      <c r="A2167" t="s">
        <v>5172</v>
      </c>
      <c r="B2167" t="s">
        <v>5173</v>
      </c>
      <c r="C2167" t="s">
        <v>19</v>
      </c>
      <c r="D2167" t="s">
        <v>7922</v>
      </c>
      <c r="E2167" s="8">
        <v>375</v>
      </c>
      <c r="F2167" s="9">
        <v>723.61</v>
      </c>
      <c r="G2167" s="8">
        <v>23</v>
      </c>
      <c r="H2167" s="8">
        <v>170</v>
      </c>
      <c r="I2167" s="9">
        <v>688.88</v>
      </c>
      <c r="J2167" s="10">
        <f t="shared" si="66"/>
        <v>0.95200453282845732</v>
      </c>
      <c r="K2167" s="8">
        <v>2</v>
      </c>
      <c r="L2167" s="9">
        <v>94.89</v>
      </c>
      <c r="M2167" s="8">
        <v>2</v>
      </c>
      <c r="N2167" s="8">
        <v>20</v>
      </c>
      <c r="O2167" s="8">
        <v>170</v>
      </c>
      <c r="P2167" s="9">
        <v>681.16</v>
      </c>
      <c r="Q2167" s="10">
        <f t="shared" si="67"/>
        <v>0.94133580243501325</v>
      </c>
      <c r="R2167" s="8">
        <v>1</v>
      </c>
      <c r="S2167" s="9">
        <v>94.21</v>
      </c>
      <c r="T2167" s="8">
        <v>2</v>
      </c>
    </row>
    <row r="2168" spans="1:20" x14ac:dyDescent="0.35">
      <c r="A2168" t="s">
        <v>5176</v>
      </c>
      <c r="B2168" t="s">
        <v>5177</v>
      </c>
      <c r="C2168" t="s">
        <v>19</v>
      </c>
      <c r="D2168" t="s">
        <v>7922</v>
      </c>
      <c r="E2168" s="8">
        <v>838</v>
      </c>
      <c r="F2168" s="9">
        <v>1118.19</v>
      </c>
      <c r="G2168" s="8">
        <v>38</v>
      </c>
      <c r="H2168" s="8">
        <v>245</v>
      </c>
      <c r="I2168" s="9">
        <v>1064.81</v>
      </c>
      <c r="J2168" s="10">
        <f t="shared" si="66"/>
        <v>0.95226213791931591</v>
      </c>
      <c r="K2168" s="8">
        <v>2</v>
      </c>
      <c r="L2168" s="9">
        <v>108.45</v>
      </c>
      <c r="M2168" s="8">
        <v>3</v>
      </c>
      <c r="N2168" s="8">
        <v>28</v>
      </c>
      <c r="O2168" s="8">
        <v>245</v>
      </c>
      <c r="P2168" s="9">
        <v>1051.47</v>
      </c>
      <c r="Q2168" s="10">
        <f t="shared" si="67"/>
        <v>0.94033214391114206</v>
      </c>
      <c r="R2168" s="8">
        <v>3</v>
      </c>
      <c r="S2168" s="9">
        <v>103.01</v>
      </c>
      <c r="T2168" s="8">
        <v>3</v>
      </c>
    </row>
    <row r="2169" spans="1:20" x14ac:dyDescent="0.35">
      <c r="A2169" t="s">
        <v>5178</v>
      </c>
      <c r="B2169" t="s">
        <v>5179</v>
      </c>
      <c r="C2169" t="s">
        <v>19</v>
      </c>
      <c r="D2169" t="s">
        <v>7922</v>
      </c>
      <c r="E2169" s="8">
        <v>1432</v>
      </c>
      <c r="F2169" s="9">
        <v>231.52</v>
      </c>
      <c r="G2169" s="8">
        <v>313</v>
      </c>
      <c r="H2169" s="8">
        <v>2017</v>
      </c>
      <c r="I2169" s="9">
        <v>231.52</v>
      </c>
      <c r="J2169" s="10">
        <f t="shared" si="66"/>
        <v>1</v>
      </c>
      <c r="K2169" s="8">
        <v>0</v>
      </c>
      <c r="L2169" s="9">
        <v>162.49</v>
      </c>
      <c r="M2169" s="8">
        <v>0</v>
      </c>
      <c r="N2169" s="8">
        <v>228</v>
      </c>
      <c r="O2169" s="8">
        <v>2017</v>
      </c>
      <c r="P2169" s="9">
        <v>231.52</v>
      </c>
      <c r="Q2169" s="10">
        <f t="shared" si="67"/>
        <v>1</v>
      </c>
      <c r="R2169" s="8">
        <v>0</v>
      </c>
      <c r="S2169" s="9">
        <v>154.25</v>
      </c>
      <c r="T2169" s="8">
        <v>0</v>
      </c>
    </row>
    <row r="2170" spans="1:20" x14ac:dyDescent="0.35">
      <c r="A2170" t="s">
        <v>5180</v>
      </c>
      <c r="B2170" t="s">
        <v>5181</v>
      </c>
      <c r="C2170" t="s">
        <v>19</v>
      </c>
      <c r="D2170" t="s">
        <v>7922</v>
      </c>
      <c r="E2170" s="8">
        <v>694</v>
      </c>
      <c r="F2170" s="9">
        <v>901.8</v>
      </c>
      <c r="G2170" s="8">
        <v>48</v>
      </c>
      <c r="H2170" s="8">
        <v>251</v>
      </c>
      <c r="I2170" s="9">
        <v>901.8</v>
      </c>
      <c r="J2170" s="10">
        <f t="shared" si="66"/>
        <v>1</v>
      </c>
      <c r="K2170" s="8">
        <v>0</v>
      </c>
      <c r="L2170" s="9">
        <v>136.76</v>
      </c>
      <c r="M2170" s="8">
        <v>2</v>
      </c>
      <c r="N2170" s="8">
        <v>29</v>
      </c>
      <c r="O2170" s="8">
        <v>251</v>
      </c>
      <c r="P2170" s="9">
        <v>901.8</v>
      </c>
      <c r="Q2170" s="10">
        <f t="shared" si="67"/>
        <v>1</v>
      </c>
      <c r="R2170" s="8">
        <v>0</v>
      </c>
      <c r="S2170" s="9">
        <v>121.95</v>
      </c>
      <c r="T2170" s="8">
        <v>2</v>
      </c>
    </row>
    <row r="2171" spans="1:20" x14ac:dyDescent="0.35">
      <c r="A2171" t="s">
        <v>5182</v>
      </c>
      <c r="B2171" t="s">
        <v>5183</v>
      </c>
      <c r="C2171" t="s">
        <v>19</v>
      </c>
      <c r="D2171" t="s">
        <v>7922</v>
      </c>
      <c r="E2171" s="8">
        <v>962</v>
      </c>
      <c r="F2171" s="9">
        <v>1433.38</v>
      </c>
      <c r="G2171" s="8">
        <v>29</v>
      </c>
      <c r="H2171" s="8">
        <v>219</v>
      </c>
      <c r="I2171" s="9">
        <v>1048.96</v>
      </c>
      <c r="J2171" s="10">
        <f t="shared" si="66"/>
        <v>0.73180873180873174</v>
      </c>
      <c r="K2171" s="8">
        <v>4</v>
      </c>
      <c r="L2171" s="9">
        <v>139.52000000000001</v>
      </c>
      <c r="M2171" s="8">
        <v>3</v>
      </c>
      <c r="N2171" s="8">
        <v>25</v>
      </c>
      <c r="O2171" s="8">
        <v>219</v>
      </c>
      <c r="P2171" s="9">
        <v>1043</v>
      </c>
      <c r="Q2171" s="10">
        <f t="shared" si="67"/>
        <v>0.72765072765072758</v>
      </c>
      <c r="R2171" s="8">
        <v>4</v>
      </c>
      <c r="S2171" s="9">
        <v>138.4</v>
      </c>
      <c r="T2171" s="8">
        <v>3</v>
      </c>
    </row>
    <row r="2172" spans="1:20" x14ac:dyDescent="0.35">
      <c r="A2172" t="s">
        <v>5186</v>
      </c>
      <c r="B2172" t="s">
        <v>5187</v>
      </c>
      <c r="C2172" t="s">
        <v>19</v>
      </c>
      <c r="D2172" t="s">
        <v>7921</v>
      </c>
      <c r="E2172" s="8">
        <v>139</v>
      </c>
      <c r="F2172" s="9">
        <v>274.8</v>
      </c>
      <c r="G2172" s="8">
        <v>16</v>
      </c>
      <c r="H2172" s="8">
        <v>165</v>
      </c>
      <c r="I2172" s="9">
        <v>274.8</v>
      </c>
      <c r="J2172" s="10">
        <f t="shared" si="66"/>
        <v>1</v>
      </c>
      <c r="K2172" s="8">
        <v>0</v>
      </c>
      <c r="L2172" s="9">
        <v>87.58</v>
      </c>
      <c r="M2172" s="8">
        <v>0</v>
      </c>
      <c r="N2172" s="8">
        <v>19</v>
      </c>
      <c r="O2172" s="8">
        <v>165</v>
      </c>
      <c r="P2172" s="9">
        <v>274.8</v>
      </c>
      <c r="Q2172" s="10">
        <f t="shared" si="67"/>
        <v>1</v>
      </c>
      <c r="R2172" s="8">
        <v>0</v>
      </c>
      <c r="S2172" s="9">
        <v>91.14</v>
      </c>
      <c r="T2172" s="8">
        <v>0</v>
      </c>
    </row>
    <row r="2173" spans="1:20" x14ac:dyDescent="0.35">
      <c r="A2173" t="s">
        <v>5188</v>
      </c>
      <c r="B2173" t="s">
        <v>5189</v>
      </c>
      <c r="C2173" t="s">
        <v>19</v>
      </c>
      <c r="D2173" t="s">
        <v>7921</v>
      </c>
      <c r="E2173" s="8">
        <v>87</v>
      </c>
      <c r="F2173" s="9">
        <v>238.94</v>
      </c>
      <c r="G2173" s="8">
        <v>12</v>
      </c>
      <c r="H2173" s="8">
        <v>119</v>
      </c>
      <c r="I2173" s="9">
        <v>238.94</v>
      </c>
      <c r="J2173" s="10">
        <f t="shared" si="66"/>
        <v>1</v>
      </c>
      <c r="K2173" s="8">
        <v>0</v>
      </c>
      <c r="L2173" s="9">
        <v>116.14</v>
      </c>
      <c r="M2173" s="8">
        <v>0</v>
      </c>
      <c r="N2173" s="8">
        <v>14</v>
      </c>
      <c r="O2173" s="8">
        <v>119</v>
      </c>
      <c r="P2173" s="9">
        <v>238.94</v>
      </c>
      <c r="Q2173" s="10">
        <f t="shared" si="67"/>
        <v>1</v>
      </c>
      <c r="R2173" s="8">
        <v>0</v>
      </c>
      <c r="S2173" s="9">
        <v>119.44</v>
      </c>
      <c r="T2173" s="8">
        <v>0</v>
      </c>
    </row>
    <row r="2174" spans="1:20" x14ac:dyDescent="0.35">
      <c r="A2174" t="s">
        <v>5190</v>
      </c>
      <c r="B2174" t="s">
        <v>5191</v>
      </c>
      <c r="C2174" t="s">
        <v>19</v>
      </c>
      <c r="D2174" t="s">
        <v>7921</v>
      </c>
      <c r="E2174" s="8">
        <v>90</v>
      </c>
      <c r="F2174" s="9">
        <v>631.62</v>
      </c>
      <c r="G2174" s="8">
        <v>5</v>
      </c>
      <c r="H2174" s="8">
        <v>47</v>
      </c>
      <c r="I2174" s="9">
        <v>456.17</v>
      </c>
      <c r="J2174" s="10">
        <f t="shared" si="66"/>
        <v>0.72222222222222221</v>
      </c>
      <c r="K2174" s="8">
        <v>2</v>
      </c>
      <c r="L2174" s="9">
        <v>116.5</v>
      </c>
      <c r="M2174" s="8">
        <v>1</v>
      </c>
      <c r="N2174" s="8">
        <v>6</v>
      </c>
      <c r="O2174" s="8">
        <v>47</v>
      </c>
      <c r="P2174" s="9">
        <v>463.19</v>
      </c>
      <c r="Q2174" s="10">
        <f t="shared" si="67"/>
        <v>0.73333649979418003</v>
      </c>
      <c r="R2174" s="8">
        <v>2</v>
      </c>
      <c r="S2174" s="9">
        <v>117.73</v>
      </c>
      <c r="T2174" s="8">
        <v>1</v>
      </c>
    </row>
    <row r="2175" spans="1:20" x14ac:dyDescent="0.35">
      <c r="A2175" t="s">
        <v>5192</v>
      </c>
      <c r="B2175" t="s">
        <v>5193</v>
      </c>
      <c r="C2175" t="s">
        <v>19</v>
      </c>
      <c r="D2175" t="s">
        <v>7922</v>
      </c>
      <c r="E2175" s="8">
        <v>109</v>
      </c>
      <c r="F2175" s="9">
        <v>187.82</v>
      </c>
      <c r="G2175" s="8">
        <v>32</v>
      </c>
      <c r="H2175" s="8">
        <v>189</v>
      </c>
      <c r="I2175" s="9">
        <v>187.82</v>
      </c>
      <c r="J2175" s="10">
        <f t="shared" si="66"/>
        <v>1</v>
      </c>
      <c r="K2175" s="8">
        <v>0</v>
      </c>
      <c r="L2175" s="9">
        <v>185.3</v>
      </c>
      <c r="M2175" s="8">
        <v>0</v>
      </c>
      <c r="N2175" s="8">
        <v>22</v>
      </c>
      <c r="O2175" s="8">
        <v>189</v>
      </c>
      <c r="P2175" s="9">
        <v>187.82</v>
      </c>
      <c r="Q2175" s="10">
        <f t="shared" si="67"/>
        <v>1</v>
      </c>
      <c r="R2175" s="8">
        <v>0</v>
      </c>
      <c r="S2175" s="9">
        <v>174.96</v>
      </c>
      <c r="T2175" s="8">
        <v>0</v>
      </c>
    </row>
    <row r="2176" spans="1:20" x14ac:dyDescent="0.35">
      <c r="A2176" t="s">
        <v>5194</v>
      </c>
      <c r="B2176" t="s">
        <v>5195</v>
      </c>
      <c r="C2176" t="s">
        <v>19</v>
      </c>
      <c r="D2176" t="s">
        <v>7922</v>
      </c>
      <c r="E2176" s="8">
        <v>29</v>
      </c>
      <c r="F2176" s="9">
        <v>10.58</v>
      </c>
      <c r="G2176" s="8">
        <v>174</v>
      </c>
      <c r="H2176" s="8">
        <v>889</v>
      </c>
      <c r="I2176" s="9">
        <v>10.58</v>
      </c>
      <c r="J2176" s="10">
        <f t="shared" si="66"/>
        <v>1</v>
      </c>
      <c r="K2176" s="8">
        <v>0</v>
      </c>
      <c r="L2176" s="9">
        <v>222.32</v>
      </c>
      <c r="M2176" s="8">
        <v>0</v>
      </c>
      <c r="N2176" s="8">
        <v>100</v>
      </c>
      <c r="O2176" s="8">
        <v>889</v>
      </c>
      <c r="P2176" s="9">
        <v>10.58</v>
      </c>
      <c r="Q2176" s="10">
        <f t="shared" si="67"/>
        <v>1</v>
      </c>
      <c r="R2176" s="8">
        <v>0</v>
      </c>
      <c r="S2176" s="9">
        <v>206.13</v>
      </c>
      <c r="T2176" s="8">
        <v>0</v>
      </c>
    </row>
    <row r="2177" spans="1:20" x14ac:dyDescent="0.35">
      <c r="A2177" t="s">
        <v>5196</v>
      </c>
      <c r="B2177" t="s">
        <v>5197</v>
      </c>
      <c r="C2177" t="s">
        <v>19</v>
      </c>
      <c r="D2177" t="s">
        <v>7922</v>
      </c>
      <c r="E2177" s="8">
        <v>889</v>
      </c>
      <c r="F2177" s="9">
        <v>340.75</v>
      </c>
      <c r="G2177" s="8">
        <v>125</v>
      </c>
      <c r="H2177" s="8">
        <v>845</v>
      </c>
      <c r="I2177" s="9">
        <v>340.75</v>
      </c>
      <c r="J2177" s="10">
        <f t="shared" si="66"/>
        <v>1</v>
      </c>
      <c r="K2177" s="8">
        <v>0</v>
      </c>
      <c r="L2177" s="9">
        <v>113.98</v>
      </c>
      <c r="M2177" s="8">
        <v>1</v>
      </c>
      <c r="N2177" s="8">
        <v>95</v>
      </c>
      <c r="O2177" s="8">
        <v>845</v>
      </c>
      <c r="P2177" s="9">
        <v>340.75</v>
      </c>
      <c r="Q2177" s="10">
        <f t="shared" si="67"/>
        <v>1</v>
      </c>
      <c r="R2177" s="8">
        <v>0</v>
      </c>
      <c r="S2177" s="9">
        <v>107.31</v>
      </c>
      <c r="T2177" s="8">
        <v>1</v>
      </c>
    </row>
    <row r="2178" spans="1:20" x14ac:dyDescent="0.35">
      <c r="A2178" t="s">
        <v>5198</v>
      </c>
      <c r="B2178" t="s">
        <v>5199</v>
      </c>
      <c r="C2178" t="s">
        <v>19</v>
      </c>
      <c r="D2178" t="s">
        <v>7922</v>
      </c>
      <c r="E2178" s="8">
        <v>282</v>
      </c>
      <c r="F2178" s="9">
        <v>791.01</v>
      </c>
      <c r="G2178" s="8">
        <v>19</v>
      </c>
      <c r="H2178" s="8">
        <v>116</v>
      </c>
      <c r="I2178" s="9">
        <v>720.88</v>
      </c>
      <c r="J2178" s="10">
        <f t="shared" si="66"/>
        <v>0.9113411966978926</v>
      </c>
      <c r="K2178" s="8">
        <v>2</v>
      </c>
      <c r="L2178" s="9">
        <v>155.4</v>
      </c>
      <c r="M2178" s="8">
        <v>2</v>
      </c>
      <c r="N2178" s="8">
        <v>13</v>
      </c>
      <c r="O2178" s="8">
        <v>116</v>
      </c>
      <c r="P2178" s="9">
        <v>706.86</v>
      </c>
      <c r="Q2178" s="10">
        <f t="shared" si="67"/>
        <v>0.89361702127659581</v>
      </c>
      <c r="R2178" s="8">
        <v>2</v>
      </c>
      <c r="S2178" s="9">
        <v>154.16999999999999</v>
      </c>
      <c r="T2178" s="8">
        <v>2</v>
      </c>
    </row>
    <row r="2179" spans="1:20" x14ac:dyDescent="0.35">
      <c r="A2179" t="s">
        <v>5200</v>
      </c>
      <c r="B2179" t="s">
        <v>5201</v>
      </c>
      <c r="C2179" t="s">
        <v>19</v>
      </c>
      <c r="D2179" t="s">
        <v>7922</v>
      </c>
      <c r="E2179" s="8">
        <v>18</v>
      </c>
      <c r="F2179" s="9">
        <v>20.32</v>
      </c>
      <c r="G2179" s="8">
        <v>66</v>
      </c>
      <c r="H2179" s="8">
        <v>287</v>
      </c>
      <c r="I2179" s="9">
        <v>20.32</v>
      </c>
      <c r="J2179" s="10">
        <f t="shared" si="66"/>
        <v>1</v>
      </c>
      <c r="K2179" s="8">
        <v>0</v>
      </c>
      <c r="L2179" s="9">
        <v>221.21</v>
      </c>
      <c r="M2179" s="8">
        <v>0</v>
      </c>
      <c r="N2179" s="8">
        <v>33</v>
      </c>
      <c r="O2179" s="8">
        <v>287</v>
      </c>
      <c r="P2179" s="9">
        <v>20.32</v>
      </c>
      <c r="Q2179" s="10">
        <f t="shared" si="67"/>
        <v>1</v>
      </c>
      <c r="R2179" s="8">
        <v>0</v>
      </c>
      <c r="S2179" s="9">
        <v>198.86</v>
      </c>
      <c r="T2179" s="8">
        <v>0</v>
      </c>
    </row>
    <row r="2180" spans="1:20" x14ac:dyDescent="0.35">
      <c r="A2180" t="s">
        <v>5206</v>
      </c>
      <c r="B2180" t="s">
        <v>5207</v>
      </c>
      <c r="C2180" t="s">
        <v>19</v>
      </c>
      <c r="D2180" t="s">
        <v>7922</v>
      </c>
      <c r="E2180" s="8">
        <v>756</v>
      </c>
      <c r="F2180" s="9">
        <v>230.07</v>
      </c>
      <c r="G2180" s="8">
        <v>133</v>
      </c>
      <c r="H2180" s="8">
        <v>1061</v>
      </c>
      <c r="I2180" s="9">
        <v>230.07</v>
      </c>
      <c r="J2180" s="10">
        <f t="shared" si="66"/>
        <v>1</v>
      </c>
      <c r="K2180" s="8">
        <v>0</v>
      </c>
      <c r="L2180" s="9">
        <v>182.46</v>
      </c>
      <c r="M2180" s="8">
        <v>0</v>
      </c>
      <c r="N2180" s="8">
        <v>119</v>
      </c>
      <c r="O2180" s="8">
        <v>1061</v>
      </c>
      <c r="P2180" s="9">
        <v>230.07</v>
      </c>
      <c r="Q2180" s="10">
        <f t="shared" si="67"/>
        <v>1</v>
      </c>
      <c r="R2180" s="8">
        <v>0</v>
      </c>
      <c r="S2180" s="9">
        <v>179.9</v>
      </c>
      <c r="T2180" s="8">
        <v>0</v>
      </c>
    </row>
    <row r="2181" spans="1:20" x14ac:dyDescent="0.35">
      <c r="A2181" t="s">
        <v>5208</v>
      </c>
      <c r="B2181" t="s">
        <v>5209</v>
      </c>
      <c r="C2181" t="s">
        <v>19</v>
      </c>
      <c r="D2181" t="s">
        <v>7921</v>
      </c>
      <c r="E2181" s="8">
        <v>31</v>
      </c>
      <c r="F2181" s="9">
        <v>50.94</v>
      </c>
      <c r="G2181" s="8">
        <v>18</v>
      </c>
      <c r="H2181" s="8">
        <v>197</v>
      </c>
      <c r="I2181" s="9">
        <v>50.94</v>
      </c>
      <c r="J2181" s="10">
        <f t="shared" ref="J2181:J2244" si="68">IF(F2181&gt;0,I2181/F2181,1)</f>
        <v>1</v>
      </c>
      <c r="K2181" s="8">
        <v>0</v>
      </c>
      <c r="L2181" s="9">
        <v>179.88</v>
      </c>
      <c r="M2181" s="8">
        <v>0</v>
      </c>
      <c r="N2181" s="8">
        <v>22</v>
      </c>
      <c r="O2181" s="8">
        <v>197</v>
      </c>
      <c r="P2181" s="9">
        <v>50.94</v>
      </c>
      <c r="Q2181" s="10">
        <f t="shared" ref="Q2181:Q2244" si="69">IF(F2181&gt;0,P2181/F2181,1)</f>
        <v>1</v>
      </c>
      <c r="R2181" s="8">
        <v>0</v>
      </c>
      <c r="S2181" s="9">
        <v>183.82</v>
      </c>
      <c r="T2181" s="8">
        <v>0</v>
      </c>
    </row>
    <row r="2182" spans="1:20" x14ac:dyDescent="0.35">
      <c r="A2182" t="s">
        <v>5214</v>
      </c>
      <c r="B2182" t="s">
        <v>5215</v>
      </c>
      <c r="C2182" t="s">
        <v>19</v>
      </c>
      <c r="D2182" t="s">
        <v>7922</v>
      </c>
      <c r="E2182" s="8">
        <v>51</v>
      </c>
      <c r="F2182" s="9">
        <v>62.13</v>
      </c>
      <c r="G2182" s="8">
        <v>45</v>
      </c>
      <c r="H2182" s="8">
        <v>265</v>
      </c>
      <c r="I2182" s="9">
        <v>62.13</v>
      </c>
      <c r="J2182" s="10">
        <f t="shared" si="68"/>
        <v>1</v>
      </c>
      <c r="K2182" s="8">
        <v>0</v>
      </c>
      <c r="L2182" s="9">
        <v>203.66</v>
      </c>
      <c r="M2182" s="8">
        <v>0</v>
      </c>
      <c r="N2182" s="8">
        <v>30</v>
      </c>
      <c r="O2182" s="8">
        <v>265</v>
      </c>
      <c r="P2182" s="9">
        <v>62.13</v>
      </c>
      <c r="Q2182" s="10">
        <f t="shared" si="69"/>
        <v>1</v>
      </c>
      <c r="R2182" s="8">
        <v>0</v>
      </c>
      <c r="S2182" s="9">
        <v>192.69</v>
      </c>
      <c r="T2182" s="8">
        <v>0</v>
      </c>
    </row>
    <row r="2183" spans="1:20" x14ac:dyDescent="0.35">
      <c r="A2183" t="s">
        <v>5216</v>
      </c>
      <c r="B2183" t="s">
        <v>5217</v>
      </c>
      <c r="C2183" t="s">
        <v>19</v>
      </c>
      <c r="D2183" t="s">
        <v>7922</v>
      </c>
      <c r="E2183" s="8">
        <v>68</v>
      </c>
      <c r="F2183" s="9">
        <v>128.74</v>
      </c>
      <c r="G2183" s="8">
        <v>34</v>
      </c>
      <c r="H2183" s="8">
        <v>170</v>
      </c>
      <c r="I2183" s="9">
        <v>128.74</v>
      </c>
      <c r="J2183" s="10">
        <f t="shared" si="68"/>
        <v>1</v>
      </c>
      <c r="K2183" s="8">
        <v>0</v>
      </c>
      <c r="L2183" s="9">
        <v>174.87</v>
      </c>
      <c r="M2183" s="8">
        <v>0</v>
      </c>
      <c r="N2183" s="8">
        <v>19</v>
      </c>
      <c r="O2183" s="8">
        <v>170</v>
      </c>
      <c r="P2183" s="9">
        <v>128.74</v>
      </c>
      <c r="Q2183" s="10">
        <f t="shared" si="69"/>
        <v>1</v>
      </c>
      <c r="R2183" s="8">
        <v>0</v>
      </c>
      <c r="S2183" s="9">
        <v>158.97</v>
      </c>
      <c r="T2183" s="8">
        <v>0</v>
      </c>
    </row>
    <row r="2184" spans="1:20" x14ac:dyDescent="0.35">
      <c r="A2184" t="s">
        <v>5222</v>
      </c>
      <c r="B2184" t="s">
        <v>5223</v>
      </c>
      <c r="C2184" t="s">
        <v>19</v>
      </c>
      <c r="D2184" t="s">
        <v>7922</v>
      </c>
      <c r="E2184" s="8">
        <v>578</v>
      </c>
      <c r="F2184" s="9">
        <v>1682.2</v>
      </c>
      <c r="G2184" s="8">
        <v>26</v>
      </c>
      <c r="H2184" s="8">
        <v>111</v>
      </c>
      <c r="I2184" s="9">
        <v>1490.11</v>
      </c>
      <c r="J2184" s="10">
        <f t="shared" si="68"/>
        <v>0.88581024848412782</v>
      </c>
      <c r="K2184" s="8">
        <v>2</v>
      </c>
      <c r="L2184" s="9">
        <v>123.47</v>
      </c>
      <c r="M2184" s="8">
        <v>4</v>
      </c>
      <c r="N2184" s="8">
        <v>13</v>
      </c>
      <c r="O2184" s="8">
        <v>111</v>
      </c>
      <c r="P2184" s="9">
        <v>1417.35</v>
      </c>
      <c r="Q2184" s="10">
        <f t="shared" si="69"/>
        <v>0.84255736535489234</v>
      </c>
      <c r="R2184" s="8">
        <v>5</v>
      </c>
      <c r="S2184" s="9">
        <v>101.21</v>
      </c>
      <c r="T2184" s="8">
        <v>4</v>
      </c>
    </row>
    <row r="2185" spans="1:20" x14ac:dyDescent="0.35">
      <c r="A2185" t="s">
        <v>5224</v>
      </c>
      <c r="B2185" t="s">
        <v>5225</v>
      </c>
      <c r="C2185" t="s">
        <v>19</v>
      </c>
      <c r="D2185" t="s">
        <v>7922</v>
      </c>
      <c r="E2185" s="8">
        <v>67</v>
      </c>
      <c r="F2185" s="9">
        <v>275.37</v>
      </c>
      <c r="G2185" s="8">
        <v>10</v>
      </c>
      <c r="H2185" s="8">
        <v>78</v>
      </c>
      <c r="I2185" s="9">
        <v>275.37</v>
      </c>
      <c r="J2185" s="10">
        <f t="shared" si="68"/>
        <v>1</v>
      </c>
      <c r="K2185" s="8">
        <v>0</v>
      </c>
      <c r="L2185" s="9">
        <v>88.36</v>
      </c>
      <c r="M2185" s="8">
        <v>0</v>
      </c>
      <c r="N2185" s="8">
        <v>9</v>
      </c>
      <c r="O2185" s="8">
        <v>78</v>
      </c>
      <c r="P2185" s="9">
        <v>275.37</v>
      </c>
      <c r="Q2185" s="10">
        <f t="shared" si="69"/>
        <v>1</v>
      </c>
      <c r="R2185" s="8">
        <v>0</v>
      </c>
      <c r="S2185" s="9">
        <v>85.9</v>
      </c>
      <c r="T2185" s="8">
        <v>0</v>
      </c>
    </row>
    <row r="2186" spans="1:20" x14ac:dyDescent="0.35">
      <c r="A2186" t="s">
        <v>5226</v>
      </c>
      <c r="B2186" t="s">
        <v>5227</v>
      </c>
      <c r="C2186" t="s">
        <v>19</v>
      </c>
      <c r="D2186" t="s">
        <v>7922</v>
      </c>
      <c r="E2186" s="8">
        <v>13</v>
      </c>
      <c r="F2186" s="9">
        <v>5.96</v>
      </c>
      <c r="G2186" s="8">
        <v>132</v>
      </c>
      <c r="H2186" s="8">
        <v>699</v>
      </c>
      <c r="I2186" s="9">
        <v>5.96</v>
      </c>
      <c r="J2186" s="10">
        <f t="shared" si="68"/>
        <v>1</v>
      </c>
      <c r="K2186" s="8">
        <v>0</v>
      </c>
      <c r="L2186" s="9">
        <v>220.14</v>
      </c>
      <c r="M2186" s="8">
        <v>0</v>
      </c>
      <c r="N2186" s="8">
        <v>78</v>
      </c>
      <c r="O2186" s="8">
        <v>699</v>
      </c>
      <c r="P2186" s="9">
        <v>5.96</v>
      </c>
      <c r="Q2186" s="10">
        <f t="shared" si="69"/>
        <v>1</v>
      </c>
      <c r="R2186" s="8">
        <v>0</v>
      </c>
      <c r="S2186" s="9">
        <v>205.29</v>
      </c>
      <c r="T2186" s="8">
        <v>0</v>
      </c>
    </row>
    <row r="2187" spans="1:20" x14ac:dyDescent="0.35">
      <c r="A2187" t="s">
        <v>5228</v>
      </c>
      <c r="B2187" t="s">
        <v>5229</v>
      </c>
      <c r="C2187" t="s">
        <v>19</v>
      </c>
      <c r="D2187" t="s">
        <v>7921</v>
      </c>
      <c r="E2187" s="8">
        <v>91</v>
      </c>
      <c r="F2187" s="9">
        <v>324.83</v>
      </c>
      <c r="G2187" s="8">
        <v>8</v>
      </c>
      <c r="H2187" s="8">
        <v>90</v>
      </c>
      <c r="I2187" s="9">
        <v>324.83</v>
      </c>
      <c r="J2187" s="10">
        <f t="shared" si="68"/>
        <v>1</v>
      </c>
      <c r="K2187" s="8">
        <v>0</v>
      </c>
      <c r="L2187" s="9">
        <v>174.73</v>
      </c>
      <c r="M2187" s="8">
        <v>1</v>
      </c>
      <c r="N2187" s="8">
        <v>10</v>
      </c>
      <c r="O2187" s="8">
        <v>90</v>
      </c>
      <c r="P2187" s="9">
        <v>324.83</v>
      </c>
      <c r="Q2187" s="10">
        <f t="shared" si="69"/>
        <v>1</v>
      </c>
      <c r="R2187" s="8">
        <v>0</v>
      </c>
      <c r="S2187" s="9">
        <v>181.15</v>
      </c>
      <c r="T2187" s="8">
        <v>1</v>
      </c>
    </row>
    <row r="2188" spans="1:20" x14ac:dyDescent="0.35">
      <c r="A2188" t="s">
        <v>5230</v>
      </c>
      <c r="B2188" t="s">
        <v>5231</v>
      </c>
      <c r="C2188" t="s">
        <v>19</v>
      </c>
      <c r="D2188" t="s">
        <v>7922</v>
      </c>
      <c r="E2188" s="8">
        <v>206</v>
      </c>
      <c r="F2188" s="9">
        <v>2514.44</v>
      </c>
      <c r="G2188" s="8">
        <v>4</v>
      </c>
      <c r="H2188" s="8">
        <v>27</v>
      </c>
      <c r="I2188" s="9">
        <v>2233.6999999999998</v>
      </c>
      <c r="J2188" s="10">
        <f t="shared" si="68"/>
        <v>0.88834889677224338</v>
      </c>
      <c r="K2188" s="8">
        <v>6</v>
      </c>
      <c r="L2188" s="9">
        <v>85.44</v>
      </c>
      <c r="M2188" s="8">
        <v>6</v>
      </c>
      <c r="N2188" s="8">
        <v>3</v>
      </c>
      <c r="O2188" s="8">
        <v>27</v>
      </c>
      <c r="P2188" s="9">
        <v>2209.29</v>
      </c>
      <c r="Q2188" s="10">
        <f t="shared" si="69"/>
        <v>0.8786409697586739</v>
      </c>
      <c r="R2188" s="8">
        <v>7</v>
      </c>
      <c r="S2188" s="9">
        <v>83.61</v>
      </c>
      <c r="T2188" s="8">
        <v>6</v>
      </c>
    </row>
    <row r="2189" spans="1:20" x14ac:dyDescent="0.35">
      <c r="A2189" t="s">
        <v>5232</v>
      </c>
      <c r="B2189" t="s">
        <v>5233</v>
      </c>
      <c r="C2189" t="s">
        <v>19</v>
      </c>
      <c r="D2189" t="s">
        <v>7922</v>
      </c>
      <c r="E2189" s="8">
        <v>126</v>
      </c>
      <c r="F2189" s="9">
        <v>243.1</v>
      </c>
      <c r="G2189" s="8">
        <v>25</v>
      </c>
      <c r="H2189" s="8">
        <v>166</v>
      </c>
      <c r="I2189" s="9">
        <v>243.1</v>
      </c>
      <c r="J2189" s="10">
        <f t="shared" si="68"/>
        <v>1</v>
      </c>
      <c r="K2189" s="8">
        <v>0</v>
      </c>
      <c r="L2189" s="9">
        <v>170.05</v>
      </c>
      <c r="M2189" s="8">
        <v>0</v>
      </c>
      <c r="N2189" s="8">
        <v>19</v>
      </c>
      <c r="O2189" s="8">
        <v>166</v>
      </c>
      <c r="P2189" s="9">
        <v>243.1</v>
      </c>
      <c r="Q2189" s="10">
        <f t="shared" si="69"/>
        <v>1</v>
      </c>
      <c r="R2189" s="8">
        <v>0</v>
      </c>
      <c r="S2189" s="9">
        <v>163.1</v>
      </c>
      <c r="T2189" s="8">
        <v>0</v>
      </c>
    </row>
    <row r="2190" spans="1:20" x14ac:dyDescent="0.35">
      <c r="A2190" t="s">
        <v>5234</v>
      </c>
      <c r="B2190" t="s">
        <v>5235</v>
      </c>
      <c r="C2190" t="s">
        <v>19</v>
      </c>
      <c r="D2190" t="s">
        <v>7922</v>
      </c>
      <c r="E2190" s="8">
        <v>650</v>
      </c>
      <c r="F2190" s="9">
        <v>262.68</v>
      </c>
      <c r="G2190" s="8">
        <v>105</v>
      </c>
      <c r="H2190" s="8">
        <v>789</v>
      </c>
      <c r="I2190" s="9">
        <v>262.68</v>
      </c>
      <c r="J2190" s="10">
        <f t="shared" si="68"/>
        <v>1</v>
      </c>
      <c r="K2190" s="8">
        <v>0</v>
      </c>
      <c r="L2190" s="9">
        <v>116.17</v>
      </c>
      <c r="M2190" s="8">
        <v>0</v>
      </c>
      <c r="N2190" s="8">
        <v>87</v>
      </c>
      <c r="O2190" s="8">
        <v>789</v>
      </c>
      <c r="P2190" s="9">
        <v>262.68</v>
      </c>
      <c r="Q2190" s="10">
        <f t="shared" si="69"/>
        <v>1</v>
      </c>
      <c r="R2190" s="8">
        <v>0</v>
      </c>
      <c r="S2190" s="9">
        <v>111.8</v>
      </c>
      <c r="T2190" s="8">
        <v>0</v>
      </c>
    </row>
    <row r="2191" spans="1:20" x14ac:dyDescent="0.35">
      <c r="A2191" t="s">
        <v>5240</v>
      </c>
      <c r="B2191" t="s">
        <v>5241</v>
      </c>
      <c r="C2191" t="s">
        <v>19</v>
      </c>
      <c r="D2191" t="s">
        <v>7921</v>
      </c>
      <c r="E2191" s="8">
        <v>501</v>
      </c>
      <c r="F2191" s="9">
        <v>3236.46</v>
      </c>
      <c r="G2191" s="8">
        <v>4</v>
      </c>
      <c r="H2191" s="8">
        <v>50</v>
      </c>
      <c r="I2191" s="9">
        <v>1304.92</v>
      </c>
      <c r="J2191" s="10">
        <f t="shared" si="68"/>
        <v>0.40319361277445109</v>
      </c>
      <c r="K2191" s="8">
        <v>6</v>
      </c>
      <c r="L2191" s="9">
        <v>128.22999999999999</v>
      </c>
      <c r="M2191" s="8">
        <v>4</v>
      </c>
      <c r="N2191" s="8">
        <v>6</v>
      </c>
      <c r="O2191" s="8">
        <v>50</v>
      </c>
      <c r="P2191" s="9">
        <v>1317.84</v>
      </c>
      <c r="Q2191" s="10">
        <f t="shared" si="69"/>
        <v>0.40718562874251496</v>
      </c>
      <c r="R2191" s="8">
        <v>6</v>
      </c>
      <c r="S2191" s="9">
        <v>130.01</v>
      </c>
      <c r="T2191" s="8">
        <v>4</v>
      </c>
    </row>
    <row r="2192" spans="1:20" x14ac:dyDescent="0.35">
      <c r="A2192" t="s">
        <v>5242</v>
      </c>
      <c r="B2192" t="s">
        <v>5243</v>
      </c>
      <c r="C2192" t="s">
        <v>19</v>
      </c>
      <c r="D2192" t="s">
        <v>7921</v>
      </c>
      <c r="E2192" s="8">
        <v>516</v>
      </c>
      <c r="F2192" s="9">
        <v>1326.03</v>
      </c>
      <c r="G2192" s="8">
        <v>11</v>
      </c>
      <c r="H2192" s="8">
        <v>124</v>
      </c>
      <c r="I2192" s="9">
        <v>1176.98</v>
      </c>
      <c r="J2192" s="10">
        <f t="shared" si="68"/>
        <v>0.88759681153518399</v>
      </c>
      <c r="K2192" s="8">
        <v>4</v>
      </c>
      <c r="L2192" s="9">
        <v>92.9</v>
      </c>
      <c r="M2192" s="8">
        <v>3</v>
      </c>
      <c r="N2192" s="8">
        <v>14</v>
      </c>
      <c r="O2192" s="8">
        <v>124</v>
      </c>
      <c r="P2192" s="9">
        <v>1212.96</v>
      </c>
      <c r="Q2192" s="10">
        <f t="shared" si="69"/>
        <v>0.91473043596298731</v>
      </c>
      <c r="R2192" s="8">
        <v>3</v>
      </c>
      <c r="S2192" s="9">
        <v>97.72</v>
      </c>
      <c r="T2192" s="8">
        <v>3</v>
      </c>
    </row>
    <row r="2193" spans="1:20" x14ac:dyDescent="0.35">
      <c r="A2193" t="s">
        <v>5244</v>
      </c>
      <c r="B2193" t="s">
        <v>5245</v>
      </c>
      <c r="C2193" t="s">
        <v>19</v>
      </c>
      <c r="D2193" t="s">
        <v>7921</v>
      </c>
      <c r="E2193" s="8">
        <v>49</v>
      </c>
      <c r="F2193" s="9">
        <v>132.63999999999999</v>
      </c>
      <c r="G2193" s="8">
        <v>10</v>
      </c>
      <c r="H2193" s="8">
        <v>118</v>
      </c>
      <c r="I2193" s="9">
        <v>132.63999999999999</v>
      </c>
      <c r="J2193" s="10">
        <f t="shared" si="68"/>
        <v>1</v>
      </c>
      <c r="K2193" s="8">
        <v>0</v>
      </c>
      <c r="L2193" s="9">
        <v>160.08000000000001</v>
      </c>
      <c r="M2193" s="8">
        <v>0</v>
      </c>
      <c r="N2193" s="8">
        <v>13</v>
      </c>
      <c r="O2193" s="8">
        <v>118</v>
      </c>
      <c r="P2193" s="9">
        <v>132.63999999999999</v>
      </c>
      <c r="Q2193" s="10">
        <f t="shared" si="69"/>
        <v>1</v>
      </c>
      <c r="R2193" s="8">
        <v>0</v>
      </c>
      <c r="S2193" s="9">
        <v>164.95</v>
      </c>
      <c r="T2193" s="8">
        <v>0</v>
      </c>
    </row>
    <row r="2194" spans="1:20" x14ac:dyDescent="0.35">
      <c r="A2194" t="s">
        <v>5246</v>
      </c>
      <c r="B2194" t="s">
        <v>5247</v>
      </c>
      <c r="C2194" t="s">
        <v>19</v>
      </c>
      <c r="D2194" t="s">
        <v>7921</v>
      </c>
      <c r="E2194" s="8">
        <v>1318</v>
      </c>
      <c r="F2194" s="9">
        <v>1929.06</v>
      </c>
      <c r="G2194" s="8">
        <v>20</v>
      </c>
      <c r="H2194" s="8">
        <v>218</v>
      </c>
      <c r="I2194" s="9">
        <v>1200.17</v>
      </c>
      <c r="J2194" s="10">
        <f t="shared" si="68"/>
        <v>0.62215275833825812</v>
      </c>
      <c r="K2194" s="8">
        <v>4</v>
      </c>
      <c r="L2194" s="9">
        <v>128.29</v>
      </c>
      <c r="M2194" s="8">
        <v>3</v>
      </c>
      <c r="N2194" s="8">
        <v>24</v>
      </c>
      <c r="O2194" s="8">
        <v>218</v>
      </c>
      <c r="P2194" s="9">
        <v>1206.03</v>
      </c>
      <c r="Q2194" s="10">
        <f t="shared" si="69"/>
        <v>0.62519050729370784</v>
      </c>
      <c r="R2194" s="8">
        <v>4</v>
      </c>
      <c r="S2194" s="9">
        <v>133.88</v>
      </c>
      <c r="T2194" s="8">
        <v>3</v>
      </c>
    </row>
    <row r="2195" spans="1:20" x14ac:dyDescent="0.35">
      <c r="A2195" t="s">
        <v>5248</v>
      </c>
      <c r="B2195" t="s">
        <v>5249</v>
      </c>
      <c r="C2195" t="s">
        <v>19</v>
      </c>
      <c r="D2195" t="s">
        <v>7922</v>
      </c>
      <c r="E2195" s="8">
        <v>496</v>
      </c>
      <c r="F2195" s="9">
        <v>202.15</v>
      </c>
      <c r="G2195" s="8">
        <v>100</v>
      </c>
      <c r="H2195" s="8">
        <v>780</v>
      </c>
      <c r="I2195" s="9">
        <v>202.15</v>
      </c>
      <c r="J2195" s="10">
        <f t="shared" si="68"/>
        <v>1</v>
      </c>
      <c r="K2195" s="8">
        <v>0</v>
      </c>
      <c r="L2195" s="9">
        <v>129.68</v>
      </c>
      <c r="M2195" s="8">
        <v>0</v>
      </c>
      <c r="N2195" s="8">
        <v>86</v>
      </c>
      <c r="O2195" s="8">
        <v>780</v>
      </c>
      <c r="P2195" s="9">
        <v>202.15</v>
      </c>
      <c r="Q2195" s="10">
        <f t="shared" si="69"/>
        <v>1</v>
      </c>
      <c r="R2195" s="8">
        <v>0</v>
      </c>
      <c r="S2195" s="9">
        <v>126.5</v>
      </c>
      <c r="T2195" s="8">
        <v>0</v>
      </c>
    </row>
    <row r="2196" spans="1:20" x14ac:dyDescent="0.35">
      <c r="A2196" t="s">
        <v>5250</v>
      </c>
      <c r="B2196" t="s">
        <v>5251</v>
      </c>
      <c r="C2196" t="s">
        <v>19</v>
      </c>
      <c r="D2196" t="s">
        <v>7921</v>
      </c>
      <c r="E2196" s="8">
        <v>26</v>
      </c>
      <c r="F2196" s="9">
        <v>196.79</v>
      </c>
      <c r="G2196" s="8">
        <v>5</v>
      </c>
      <c r="H2196" s="8">
        <v>42</v>
      </c>
      <c r="I2196" s="9">
        <v>196.79</v>
      </c>
      <c r="J2196" s="10">
        <f t="shared" si="68"/>
        <v>1</v>
      </c>
      <c r="K2196" s="8">
        <v>0</v>
      </c>
      <c r="L2196" s="9">
        <v>135.58000000000001</v>
      </c>
      <c r="M2196" s="8">
        <v>0</v>
      </c>
      <c r="N2196" s="8">
        <v>5</v>
      </c>
      <c r="O2196" s="8">
        <v>42</v>
      </c>
      <c r="P2196" s="9">
        <v>196.79</v>
      </c>
      <c r="Q2196" s="10">
        <f t="shared" si="69"/>
        <v>1</v>
      </c>
      <c r="R2196" s="8">
        <v>0</v>
      </c>
      <c r="S2196" s="9">
        <v>140.12</v>
      </c>
      <c r="T2196" s="8">
        <v>0</v>
      </c>
    </row>
    <row r="2197" spans="1:20" x14ac:dyDescent="0.35">
      <c r="A2197" t="s">
        <v>5252</v>
      </c>
      <c r="B2197" t="s">
        <v>5253</v>
      </c>
      <c r="C2197" t="s">
        <v>19</v>
      </c>
      <c r="D2197" t="s">
        <v>7921</v>
      </c>
      <c r="E2197" s="8">
        <v>947</v>
      </c>
      <c r="F2197" s="9">
        <v>855.78</v>
      </c>
      <c r="G2197" s="8">
        <v>36</v>
      </c>
      <c r="H2197" s="8">
        <v>352</v>
      </c>
      <c r="I2197" s="9">
        <v>671.43</v>
      </c>
      <c r="J2197" s="10">
        <f t="shared" si="68"/>
        <v>0.78458248615298321</v>
      </c>
      <c r="K2197" s="8">
        <v>2</v>
      </c>
      <c r="L2197" s="9">
        <v>102.16</v>
      </c>
      <c r="M2197" s="8">
        <v>2</v>
      </c>
      <c r="N2197" s="8">
        <v>39</v>
      </c>
      <c r="O2197" s="8">
        <v>352</v>
      </c>
      <c r="P2197" s="9">
        <v>792.52</v>
      </c>
      <c r="Q2197" s="10">
        <f t="shared" si="69"/>
        <v>0.92607913248732154</v>
      </c>
      <c r="R2197" s="8">
        <v>1</v>
      </c>
      <c r="S2197" s="9">
        <v>102.18</v>
      </c>
      <c r="T2197" s="8">
        <v>2</v>
      </c>
    </row>
    <row r="2198" spans="1:20" x14ac:dyDescent="0.35">
      <c r="A2198" t="s">
        <v>5254</v>
      </c>
      <c r="B2198" t="s">
        <v>5255</v>
      </c>
      <c r="C2198" t="s">
        <v>19</v>
      </c>
      <c r="D2198" t="s">
        <v>7922</v>
      </c>
      <c r="E2198" s="8">
        <v>115</v>
      </c>
      <c r="F2198" s="9">
        <v>79.27</v>
      </c>
      <c r="G2198" s="8">
        <v>50</v>
      </c>
      <c r="H2198" s="8">
        <v>461</v>
      </c>
      <c r="I2198" s="9">
        <v>79.27</v>
      </c>
      <c r="J2198" s="10">
        <f t="shared" si="68"/>
        <v>1</v>
      </c>
      <c r="K2198" s="8">
        <v>0</v>
      </c>
      <c r="L2198" s="9">
        <v>184.81</v>
      </c>
      <c r="M2198" s="8">
        <v>0</v>
      </c>
      <c r="N2198" s="8">
        <v>51</v>
      </c>
      <c r="O2198" s="8">
        <v>461</v>
      </c>
      <c r="P2198" s="9">
        <v>79.27</v>
      </c>
      <c r="Q2198" s="10">
        <f t="shared" si="69"/>
        <v>1</v>
      </c>
      <c r="R2198" s="8">
        <v>0</v>
      </c>
      <c r="S2198" s="9">
        <v>185.22</v>
      </c>
      <c r="T2198" s="8">
        <v>0</v>
      </c>
    </row>
    <row r="2199" spans="1:20" x14ac:dyDescent="0.35">
      <c r="A2199" t="s">
        <v>5256</v>
      </c>
      <c r="B2199" t="s">
        <v>5257</v>
      </c>
      <c r="C2199" t="s">
        <v>19</v>
      </c>
      <c r="D2199" t="s">
        <v>7921</v>
      </c>
      <c r="E2199" s="8">
        <v>176</v>
      </c>
      <c r="F2199" s="9">
        <v>228.57</v>
      </c>
      <c r="G2199" s="8">
        <v>20</v>
      </c>
      <c r="H2199" s="8">
        <v>245</v>
      </c>
      <c r="I2199" s="9">
        <v>228.57</v>
      </c>
      <c r="J2199" s="10">
        <f t="shared" si="68"/>
        <v>1</v>
      </c>
      <c r="K2199" s="8">
        <v>0</v>
      </c>
      <c r="L2199" s="9">
        <v>125.22</v>
      </c>
      <c r="M2199" s="8">
        <v>0</v>
      </c>
      <c r="N2199" s="8">
        <v>27</v>
      </c>
      <c r="O2199" s="8">
        <v>245</v>
      </c>
      <c r="P2199" s="9">
        <v>228.57</v>
      </c>
      <c r="Q2199" s="10">
        <f t="shared" si="69"/>
        <v>1</v>
      </c>
      <c r="R2199" s="8">
        <v>0</v>
      </c>
      <c r="S2199" s="9">
        <v>130.68</v>
      </c>
      <c r="T2199" s="8">
        <v>0</v>
      </c>
    </row>
    <row r="2200" spans="1:20" x14ac:dyDescent="0.35">
      <c r="A2200" t="s">
        <v>5258</v>
      </c>
      <c r="B2200" t="s">
        <v>5259</v>
      </c>
      <c r="C2200" t="s">
        <v>19</v>
      </c>
      <c r="D2200" t="s">
        <v>7922</v>
      </c>
      <c r="E2200" s="8">
        <v>435</v>
      </c>
      <c r="F2200" s="9">
        <v>212.62</v>
      </c>
      <c r="G2200" s="8">
        <v>94</v>
      </c>
      <c r="H2200" s="8">
        <v>650</v>
      </c>
      <c r="I2200" s="9">
        <v>212.62</v>
      </c>
      <c r="J2200" s="10">
        <f t="shared" si="68"/>
        <v>1</v>
      </c>
      <c r="K2200" s="8">
        <v>0</v>
      </c>
      <c r="L2200" s="9">
        <v>114.31</v>
      </c>
      <c r="M2200" s="8">
        <v>0</v>
      </c>
      <c r="N2200" s="8">
        <v>72</v>
      </c>
      <c r="O2200" s="8">
        <v>650</v>
      </c>
      <c r="P2200" s="9">
        <v>212.62</v>
      </c>
      <c r="Q2200" s="10">
        <f t="shared" si="69"/>
        <v>1</v>
      </c>
      <c r="R2200" s="8">
        <v>0</v>
      </c>
      <c r="S2200" s="9">
        <v>107.86</v>
      </c>
      <c r="T2200" s="8">
        <v>0</v>
      </c>
    </row>
    <row r="2201" spans="1:20" x14ac:dyDescent="0.35">
      <c r="A2201" t="s">
        <v>5260</v>
      </c>
      <c r="B2201" t="s">
        <v>5261</v>
      </c>
      <c r="C2201" t="s">
        <v>19</v>
      </c>
      <c r="D2201" t="s">
        <v>7922</v>
      </c>
      <c r="E2201" s="8">
        <v>1208</v>
      </c>
      <c r="F2201" s="9">
        <v>393.13</v>
      </c>
      <c r="G2201" s="8">
        <v>111</v>
      </c>
      <c r="H2201" s="8">
        <v>976</v>
      </c>
      <c r="I2201" s="9">
        <v>374.25</v>
      </c>
      <c r="J2201" s="10">
        <f t="shared" si="68"/>
        <v>0.95197517360669504</v>
      </c>
      <c r="K2201" s="8">
        <v>1</v>
      </c>
      <c r="L2201" s="9">
        <v>172.71</v>
      </c>
      <c r="M2201" s="8">
        <v>1</v>
      </c>
      <c r="N2201" s="8">
        <v>108</v>
      </c>
      <c r="O2201" s="8">
        <v>976</v>
      </c>
      <c r="P2201" s="9">
        <v>372.95</v>
      </c>
      <c r="Q2201" s="10">
        <f t="shared" si="69"/>
        <v>0.94866837941647797</v>
      </c>
      <c r="R2201" s="8">
        <v>1</v>
      </c>
      <c r="S2201" s="9">
        <v>171.96</v>
      </c>
      <c r="T2201" s="8">
        <v>1</v>
      </c>
    </row>
    <row r="2202" spans="1:20" x14ac:dyDescent="0.35">
      <c r="A2202" t="s">
        <v>5262</v>
      </c>
      <c r="B2202" t="s">
        <v>5263</v>
      </c>
      <c r="C2202" t="s">
        <v>19</v>
      </c>
      <c r="D2202" t="s">
        <v>7922</v>
      </c>
      <c r="E2202" s="8">
        <v>6</v>
      </c>
      <c r="F2202" s="9">
        <v>20.82</v>
      </c>
      <c r="G2202" s="8">
        <v>17</v>
      </c>
      <c r="H2202" s="8">
        <v>92</v>
      </c>
      <c r="I2202" s="9">
        <v>20.82</v>
      </c>
      <c r="J2202" s="10">
        <f t="shared" si="68"/>
        <v>1</v>
      </c>
      <c r="K2202" s="8">
        <v>0</v>
      </c>
      <c r="L2202" s="9">
        <v>208.06</v>
      </c>
      <c r="M2202" s="8">
        <v>0</v>
      </c>
      <c r="N2202" s="8">
        <v>11</v>
      </c>
      <c r="O2202" s="8">
        <v>92</v>
      </c>
      <c r="P2202" s="9">
        <v>20.82</v>
      </c>
      <c r="Q2202" s="10">
        <f t="shared" si="69"/>
        <v>1</v>
      </c>
      <c r="R2202" s="8">
        <v>0</v>
      </c>
      <c r="S2202" s="9">
        <v>195.57</v>
      </c>
      <c r="T2202" s="8">
        <v>0</v>
      </c>
    </row>
    <row r="2203" spans="1:20" x14ac:dyDescent="0.35">
      <c r="A2203" t="s">
        <v>5264</v>
      </c>
      <c r="B2203" t="s">
        <v>5265</v>
      </c>
      <c r="C2203" t="s">
        <v>19</v>
      </c>
      <c r="D2203" t="s">
        <v>7922</v>
      </c>
      <c r="E2203" s="8">
        <v>1470</v>
      </c>
      <c r="F2203" s="9">
        <v>3332.92</v>
      </c>
      <c r="G2203" s="8">
        <v>24</v>
      </c>
      <c r="H2203" s="8">
        <v>140</v>
      </c>
      <c r="I2203" s="9">
        <v>2269.56</v>
      </c>
      <c r="J2203" s="10">
        <f t="shared" si="68"/>
        <v>0.68095243810232464</v>
      </c>
      <c r="K2203" s="8">
        <v>11</v>
      </c>
      <c r="L2203" s="9">
        <v>101.26</v>
      </c>
      <c r="M2203" s="8">
        <v>7</v>
      </c>
      <c r="N2203" s="8">
        <v>16</v>
      </c>
      <c r="O2203" s="8">
        <v>140</v>
      </c>
      <c r="P2203" s="9">
        <v>1934</v>
      </c>
      <c r="Q2203" s="10">
        <f t="shared" si="69"/>
        <v>0.58027195372226159</v>
      </c>
      <c r="R2203" s="8">
        <v>11</v>
      </c>
      <c r="S2203" s="9">
        <v>100.67</v>
      </c>
      <c r="T2203" s="8">
        <v>6</v>
      </c>
    </row>
    <row r="2204" spans="1:20" x14ac:dyDescent="0.35">
      <c r="A2204" t="s">
        <v>5268</v>
      </c>
      <c r="B2204" t="s">
        <v>5269</v>
      </c>
      <c r="C2204" t="s">
        <v>19</v>
      </c>
      <c r="D2204" t="s">
        <v>7922</v>
      </c>
      <c r="E2204" s="8">
        <v>477</v>
      </c>
      <c r="F2204" s="9">
        <v>810.28</v>
      </c>
      <c r="G2204" s="8">
        <v>20</v>
      </c>
      <c r="H2204" s="8">
        <v>187</v>
      </c>
      <c r="I2204" s="9">
        <v>691.37</v>
      </c>
      <c r="J2204" s="10">
        <f t="shared" si="68"/>
        <v>0.85324825986078889</v>
      </c>
      <c r="K2204" s="8">
        <v>2</v>
      </c>
      <c r="L2204" s="9">
        <v>140.12</v>
      </c>
      <c r="M2204" s="8">
        <v>2</v>
      </c>
      <c r="N2204" s="8">
        <v>21</v>
      </c>
      <c r="O2204" s="8">
        <v>187</v>
      </c>
      <c r="P2204" s="9">
        <v>693.07</v>
      </c>
      <c r="Q2204" s="10">
        <f t="shared" si="69"/>
        <v>0.85534630004442913</v>
      </c>
      <c r="R2204" s="8">
        <v>2</v>
      </c>
      <c r="S2204" s="9">
        <v>140.78</v>
      </c>
      <c r="T2204" s="8">
        <v>2</v>
      </c>
    </row>
    <row r="2205" spans="1:20" x14ac:dyDescent="0.35">
      <c r="A2205" t="s">
        <v>5270</v>
      </c>
      <c r="B2205" t="s">
        <v>5271</v>
      </c>
      <c r="C2205" t="s">
        <v>19</v>
      </c>
      <c r="D2205" t="s">
        <v>7922</v>
      </c>
      <c r="E2205" s="8">
        <v>576</v>
      </c>
      <c r="F2205" s="9">
        <v>133.04</v>
      </c>
      <c r="G2205" s="8">
        <v>221</v>
      </c>
      <c r="H2205" s="8">
        <v>1371</v>
      </c>
      <c r="I2205" s="9">
        <v>133.04</v>
      </c>
      <c r="J2205" s="10">
        <f t="shared" si="68"/>
        <v>1</v>
      </c>
      <c r="K2205" s="8">
        <v>0</v>
      </c>
      <c r="L2205" s="9">
        <v>183.55</v>
      </c>
      <c r="M2205" s="8">
        <v>0</v>
      </c>
      <c r="N2205" s="8">
        <v>151</v>
      </c>
      <c r="O2205" s="8">
        <v>1371</v>
      </c>
      <c r="P2205" s="9">
        <v>133.04</v>
      </c>
      <c r="Q2205" s="10">
        <f t="shared" si="69"/>
        <v>1</v>
      </c>
      <c r="R2205" s="8">
        <v>0</v>
      </c>
      <c r="S2205" s="9">
        <v>173.85</v>
      </c>
      <c r="T2205" s="8">
        <v>0</v>
      </c>
    </row>
    <row r="2206" spans="1:20" x14ac:dyDescent="0.35">
      <c r="A2206" t="s">
        <v>5274</v>
      </c>
      <c r="B2206" t="s">
        <v>5275</v>
      </c>
      <c r="C2206" t="s">
        <v>19</v>
      </c>
      <c r="D2206" t="s">
        <v>7921</v>
      </c>
      <c r="E2206" s="8">
        <v>271</v>
      </c>
      <c r="F2206" s="9">
        <v>447.15</v>
      </c>
      <c r="G2206" s="8">
        <v>19</v>
      </c>
      <c r="H2206" s="8">
        <v>192</v>
      </c>
      <c r="I2206" s="9">
        <v>447.15</v>
      </c>
      <c r="J2206" s="10">
        <f t="shared" si="68"/>
        <v>1</v>
      </c>
      <c r="K2206" s="8">
        <v>0</v>
      </c>
      <c r="L2206" s="9">
        <v>128.1</v>
      </c>
      <c r="M2206" s="8">
        <v>1</v>
      </c>
      <c r="N2206" s="8">
        <v>21</v>
      </c>
      <c r="O2206" s="8">
        <v>192</v>
      </c>
      <c r="P2206" s="9">
        <v>447.15</v>
      </c>
      <c r="Q2206" s="10">
        <f t="shared" si="69"/>
        <v>1</v>
      </c>
      <c r="R2206" s="8">
        <v>0</v>
      </c>
      <c r="S2206" s="9">
        <v>130.08000000000001</v>
      </c>
      <c r="T2206" s="8">
        <v>1</v>
      </c>
    </row>
    <row r="2207" spans="1:20" x14ac:dyDescent="0.35">
      <c r="A2207" t="s">
        <v>5276</v>
      </c>
      <c r="B2207" t="s">
        <v>5277</v>
      </c>
      <c r="C2207" t="s">
        <v>19</v>
      </c>
      <c r="D2207" t="s">
        <v>7922</v>
      </c>
      <c r="E2207" s="8">
        <v>255</v>
      </c>
      <c r="F2207" s="9">
        <v>1315.62</v>
      </c>
      <c r="G2207" s="8">
        <v>10</v>
      </c>
      <c r="H2207" s="8">
        <v>62</v>
      </c>
      <c r="I2207" s="9">
        <v>1104.0899999999999</v>
      </c>
      <c r="J2207" s="10">
        <f t="shared" si="68"/>
        <v>0.83921649108405161</v>
      </c>
      <c r="K2207" s="8">
        <v>2</v>
      </c>
      <c r="L2207" s="9">
        <v>126.34</v>
      </c>
      <c r="M2207" s="8">
        <v>3</v>
      </c>
      <c r="N2207" s="8">
        <v>7</v>
      </c>
      <c r="O2207" s="8">
        <v>62</v>
      </c>
      <c r="P2207" s="9">
        <v>1088.6099999999999</v>
      </c>
      <c r="Q2207" s="10">
        <f t="shared" si="69"/>
        <v>0.82745017558261502</v>
      </c>
      <c r="R2207" s="8">
        <v>3</v>
      </c>
      <c r="S2207" s="9">
        <v>116.41</v>
      </c>
      <c r="T2207" s="8">
        <v>3</v>
      </c>
    </row>
    <row r="2208" spans="1:20" x14ac:dyDescent="0.35">
      <c r="A2208" t="s">
        <v>5278</v>
      </c>
      <c r="B2208" t="s">
        <v>5279</v>
      </c>
      <c r="C2208" t="s">
        <v>19</v>
      </c>
      <c r="D2208" t="s">
        <v>7921</v>
      </c>
      <c r="E2208" s="8">
        <v>7</v>
      </c>
      <c r="F2208" s="9">
        <v>46.43</v>
      </c>
      <c r="G2208" s="8">
        <v>5</v>
      </c>
      <c r="H2208" s="8">
        <v>48</v>
      </c>
      <c r="I2208" s="9">
        <v>46.43</v>
      </c>
      <c r="J2208" s="10">
        <f t="shared" si="68"/>
        <v>1</v>
      </c>
      <c r="K2208" s="8">
        <v>0</v>
      </c>
      <c r="L2208" s="9">
        <v>181.66</v>
      </c>
      <c r="M2208" s="8">
        <v>0</v>
      </c>
      <c r="N2208" s="8">
        <v>6</v>
      </c>
      <c r="O2208" s="8">
        <v>48</v>
      </c>
      <c r="P2208" s="9">
        <v>46.43</v>
      </c>
      <c r="Q2208" s="10">
        <f t="shared" si="69"/>
        <v>1</v>
      </c>
      <c r="R2208" s="8">
        <v>0</v>
      </c>
      <c r="S2208" s="9">
        <v>185.64</v>
      </c>
      <c r="T2208" s="8">
        <v>0</v>
      </c>
    </row>
    <row r="2209" spans="1:20" x14ac:dyDescent="0.35">
      <c r="A2209" t="s">
        <v>5282</v>
      </c>
      <c r="B2209" t="s">
        <v>5283</v>
      </c>
      <c r="C2209" t="s">
        <v>19</v>
      </c>
      <c r="D2209" t="s">
        <v>7922</v>
      </c>
      <c r="E2209" s="8">
        <v>1140</v>
      </c>
      <c r="F2209" s="9">
        <v>3466.3</v>
      </c>
      <c r="G2209" s="8">
        <v>12</v>
      </c>
      <c r="H2209" s="8">
        <v>104</v>
      </c>
      <c r="I2209" s="9">
        <v>2295.66</v>
      </c>
      <c r="J2209" s="10">
        <f t="shared" si="68"/>
        <v>0.66227966419525131</v>
      </c>
      <c r="K2209" s="8">
        <v>13</v>
      </c>
      <c r="L2209" s="9">
        <v>91.26</v>
      </c>
      <c r="M2209" s="8">
        <v>7</v>
      </c>
      <c r="N2209" s="8">
        <v>12</v>
      </c>
      <c r="O2209" s="8">
        <v>104</v>
      </c>
      <c r="P2209" s="9">
        <v>2295.66</v>
      </c>
      <c r="Q2209" s="10">
        <f t="shared" si="69"/>
        <v>0.66227966419525131</v>
      </c>
      <c r="R2209" s="8">
        <v>13</v>
      </c>
      <c r="S2209" s="9">
        <v>91.26</v>
      </c>
      <c r="T2209" s="8">
        <v>7</v>
      </c>
    </row>
    <row r="2210" spans="1:20" x14ac:dyDescent="0.35">
      <c r="A2210" t="s">
        <v>5286</v>
      </c>
      <c r="B2210" t="s">
        <v>5287</v>
      </c>
      <c r="C2210" t="s">
        <v>19</v>
      </c>
      <c r="D2210" t="s">
        <v>7922</v>
      </c>
      <c r="E2210" s="8">
        <v>120</v>
      </c>
      <c r="F2210" s="9">
        <v>218.23</v>
      </c>
      <c r="G2210" s="8">
        <v>21</v>
      </c>
      <c r="H2210" s="8">
        <v>173</v>
      </c>
      <c r="I2210" s="9">
        <v>218.23</v>
      </c>
      <c r="J2210" s="10">
        <f t="shared" si="68"/>
        <v>1</v>
      </c>
      <c r="K2210" s="8">
        <v>0</v>
      </c>
      <c r="L2210" s="9">
        <v>159.58000000000001</v>
      </c>
      <c r="M2210" s="8">
        <v>0</v>
      </c>
      <c r="N2210" s="8">
        <v>19</v>
      </c>
      <c r="O2210" s="8">
        <v>173</v>
      </c>
      <c r="P2210" s="9">
        <v>218.23</v>
      </c>
      <c r="Q2210" s="10">
        <f t="shared" si="69"/>
        <v>1</v>
      </c>
      <c r="R2210" s="8">
        <v>0</v>
      </c>
      <c r="S2210" s="9">
        <v>157.4</v>
      </c>
      <c r="T2210" s="8">
        <v>0</v>
      </c>
    </row>
    <row r="2211" spans="1:20" x14ac:dyDescent="0.35">
      <c r="A2211" t="s">
        <v>5288</v>
      </c>
      <c r="B2211" t="s">
        <v>5289</v>
      </c>
      <c r="C2211" t="s">
        <v>19</v>
      </c>
      <c r="D2211" t="s">
        <v>7922</v>
      </c>
      <c r="E2211" s="8">
        <v>2631</v>
      </c>
      <c r="F2211" s="9">
        <v>1103.3399999999999</v>
      </c>
      <c r="G2211" s="8">
        <v>82</v>
      </c>
      <c r="H2211" s="8">
        <v>749</v>
      </c>
      <c r="I2211" s="9">
        <v>1047.98</v>
      </c>
      <c r="J2211" s="10">
        <f t="shared" si="68"/>
        <v>0.94982507658564008</v>
      </c>
      <c r="K2211" s="8">
        <v>2</v>
      </c>
      <c r="L2211" s="9">
        <v>104.19</v>
      </c>
      <c r="M2211" s="8">
        <v>3</v>
      </c>
      <c r="N2211" s="8">
        <v>82</v>
      </c>
      <c r="O2211" s="8">
        <v>749</v>
      </c>
      <c r="P2211" s="9">
        <v>1047.98</v>
      </c>
      <c r="Q2211" s="10">
        <f t="shared" si="69"/>
        <v>0.94982507658564008</v>
      </c>
      <c r="R2211" s="8">
        <v>2</v>
      </c>
      <c r="S2211" s="9">
        <v>104.19</v>
      </c>
      <c r="T2211" s="8">
        <v>3</v>
      </c>
    </row>
    <row r="2212" spans="1:20" x14ac:dyDescent="0.35">
      <c r="A2212" t="s">
        <v>5294</v>
      </c>
      <c r="B2212" t="s">
        <v>5295</v>
      </c>
      <c r="C2212" t="s">
        <v>19</v>
      </c>
      <c r="D2212" t="s">
        <v>7921</v>
      </c>
      <c r="E2212" s="8">
        <v>31</v>
      </c>
      <c r="F2212" s="9">
        <v>33.72</v>
      </c>
      <c r="G2212" s="8">
        <v>28</v>
      </c>
      <c r="H2212" s="8">
        <v>289</v>
      </c>
      <c r="I2212" s="9">
        <v>33.72</v>
      </c>
      <c r="J2212" s="10">
        <f t="shared" si="68"/>
        <v>1</v>
      </c>
      <c r="K2212" s="8">
        <v>0</v>
      </c>
      <c r="L2212" s="9">
        <v>183.69</v>
      </c>
      <c r="M2212" s="8">
        <v>0</v>
      </c>
      <c r="N2212" s="8">
        <v>32</v>
      </c>
      <c r="O2212" s="8">
        <v>289</v>
      </c>
      <c r="P2212" s="9">
        <v>33.72</v>
      </c>
      <c r="Q2212" s="10">
        <f t="shared" si="69"/>
        <v>1</v>
      </c>
      <c r="R2212" s="8">
        <v>0</v>
      </c>
      <c r="S2212" s="9">
        <v>186.3</v>
      </c>
      <c r="T2212" s="8">
        <v>0</v>
      </c>
    </row>
    <row r="2213" spans="1:20" x14ac:dyDescent="0.35">
      <c r="A2213" t="s">
        <v>5300</v>
      </c>
      <c r="B2213" t="s">
        <v>5301</v>
      </c>
      <c r="C2213" t="s">
        <v>19</v>
      </c>
      <c r="D2213" t="s">
        <v>7922</v>
      </c>
      <c r="E2213" s="8">
        <v>1850</v>
      </c>
      <c r="F2213" s="9">
        <v>811.38</v>
      </c>
      <c r="G2213" s="8">
        <v>73</v>
      </c>
      <c r="H2213" s="8">
        <v>714</v>
      </c>
      <c r="I2213" s="9">
        <v>811.38</v>
      </c>
      <c r="J2213" s="10">
        <f t="shared" si="68"/>
        <v>1</v>
      </c>
      <c r="K2213" s="8">
        <v>0</v>
      </c>
      <c r="L2213" s="9">
        <v>105.98</v>
      </c>
      <c r="M2213" s="8">
        <v>2</v>
      </c>
      <c r="N2213" s="8">
        <v>78</v>
      </c>
      <c r="O2213" s="8">
        <v>714</v>
      </c>
      <c r="P2213" s="9">
        <v>811.38</v>
      </c>
      <c r="Q2213" s="10">
        <f t="shared" si="69"/>
        <v>1</v>
      </c>
      <c r="R2213" s="8">
        <v>0</v>
      </c>
      <c r="S2213" s="9">
        <v>107.29</v>
      </c>
      <c r="T2213" s="8">
        <v>2</v>
      </c>
    </row>
    <row r="2214" spans="1:20" x14ac:dyDescent="0.35">
      <c r="A2214" t="s">
        <v>5302</v>
      </c>
      <c r="B2214" t="s">
        <v>5303</v>
      </c>
      <c r="C2214" t="s">
        <v>19</v>
      </c>
      <c r="D2214" t="s">
        <v>7922</v>
      </c>
      <c r="E2214" s="8">
        <v>2230</v>
      </c>
      <c r="F2214" s="9">
        <v>1110.46</v>
      </c>
      <c r="G2214" s="8">
        <v>101</v>
      </c>
      <c r="H2214" s="8">
        <v>628</v>
      </c>
      <c r="I2214" s="9">
        <v>1096.51</v>
      </c>
      <c r="J2214" s="10">
        <f t="shared" si="68"/>
        <v>0.9874376384561353</v>
      </c>
      <c r="K2214" s="8">
        <v>2</v>
      </c>
      <c r="L2214" s="9">
        <v>107.39</v>
      </c>
      <c r="M2214" s="8">
        <v>3</v>
      </c>
      <c r="N2214" s="8">
        <v>68</v>
      </c>
      <c r="O2214" s="8">
        <v>628</v>
      </c>
      <c r="P2214" s="9">
        <v>1080.58</v>
      </c>
      <c r="Q2214" s="10">
        <f t="shared" si="69"/>
        <v>0.97309223204798001</v>
      </c>
      <c r="R2214" s="8">
        <v>2</v>
      </c>
      <c r="S2214" s="9">
        <v>93.47</v>
      </c>
      <c r="T2214" s="8">
        <v>3</v>
      </c>
    </row>
    <row r="2215" spans="1:20" x14ac:dyDescent="0.35">
      <c r="A2215" t="s">
        <v>5304</v>
      </c>
      <c r="B2215" t="s">
        <v>5305</v>
      </c>
      <c r="C2215" t="s">
        <v>19</v>
      </c>
      <c r="D2215" t="s">
        <v>7922</v>
      </c>
      <c r="E2215" s="8">
        <v>31</v>
      </c>
      <c r="F2215" s="9">
        <v>79.05</v>
      </c>
      <c r="G2215" s="8">
        <v>15</v>
      </c>
      <c r="H2215" s="8">
        <v>123</v>
      </c>
      <c r="I2215" s="9">
        <v>79.05</v>
      </c>
      <c r="J2215" s="10">
        <f t="shared" si="68"/>
        <v>1</v>
      </c>
      <c r="K2215" s="8">
        <v>0</v>
      </c>
      <c r="L2215" s="9">
        <v>193.16</v>
      </c>
      <c r="M2215" s="8">
        <v>0</v>
      </c>
      <c r="N2215" s="8">
        <v>14</v>
      </c>
      <c r="O2215" s="8">
        <v>123</v>
      </c>
      <c r="P2215" s="9">
        <v>79.05</v>
      </c>
      <c r="Q2215" s="10">
        <f t="shared" si="69"/>
        <v>1</v>
      </c>
      <c r="R2215" s="8">
        <v>0</v>
      </c>
      <c r="S2215" s="9">
        <v>191.63</v>
      </c>
      <c r="T2215" s="8">
        <v>0</v>
      </c>
    </row>
    <row r="2216" spans="1:20" x14ac:dyDescent="0.35">
      <c r="A2216" t="s">
        <v>5306</v>
      </c>
      <c r="B2216" t="s">
        <v>5307</v>
      </c>
      <c r="C2216" t="s">
        <v>19</v>
      </c>
      <c r="D2216" t="s">
        <v>7922</v>
      </c>
      <c r="E2216" s="8">
        <v>177</v>
      </c>
      <c r="F2216" s="9">
        <v>98.7</v>
      </c>
      <c r="G2216" s="8">
        <v>71</v>
      </c>
      <c r="H2216" s="8">
        <v>561</v>
      </c>
      <c r="I2216" s="9">
        <v>98.7</v>
      </c>
      <c r="J2216" s="10">
        <f t="shared" si="68"/>
        <v>1</v>
      </c>
      <c r="K2216" s="8">
        <v>0</v>
      </c>
      <c r="L2216" s="9">
        <v>176.45</v>
      </c>
      <c r="M2216" s="8">
        <v>0</v>
      </c>
      <c r="N2216" s="8">
        <v>61</v>
      </c>
      <c r="O2216" s="8">
        <v>561</v>
      </c>
      <c r="P2216" s="9">
        <v>98.7</v>
      </c>
      <c r="Q2216" s="10">
        <f t="shared" si="69"/>
        <v>1</v>
      </c>
      <c r="R2216" s="8">
        <v>0</v>
      </c>
      <c r="S2216" s="9">
        <v>173.1</v>
      </c>
      <c r="T2216" s="8">
        <v>0</v>
      </c>
    </row>
    <row r="2217" spans="1:20" x14ac:dyDescent="0.35">
      <c r="A2217" t="s">
        <v>5308</v>
      </c>
      <c r="B2217" t="s">
        <v>5309</v>
      </c>
      <c r="C2217" t="s">
        <v>19</v>
      </c>
      <c r="D2217" t="s">
        <v>7921</v>
      </c>
      <c r="E2217" s="8">
        <v>1903</v>
      </c>
      <c r="F2217" s="9">
        <v>1987.68</v>
      </c>
      <c r="G2217" s="8">
        <v>30</v>
      </c>
      <c r="H2217" s="8">
        <v>299</v>
      </c>
      <c r="I2217" s="9">
        <v>1603.31</v>
      </c>
      <c r="J2217" s="10">
        <f t="shared" si="68"/>
        <v>0.80662380262416478</v>
      </c>
      <c r="K2217" s="8">
        <v>9</v>
      </c>
      <c r="L2217" s="9">
        <v>100.85</v>
      </c>
      <c r="M2217" s="8">
        <v>5</v>
      </c>
      <c r="N2217" s="8">
        <v>33</v>
      </c>
      <c r="O2217" s="8">
        <v>299</v>
      </c>
      <c r="P2217" s="9">
        <v>1606.44</v>
      </c>
      <c r="Q2217" s="10">
        <f t="shared" si="69"/>
        <v>0.80819850277710703</v>
      </c>
      <c r="R2217" s="8">
        <v>8</v>
      </c>
      <c r="S2217" s="9">
        <v>101.55</v>
      </c>
      <c r="T2217" s="8">
        <v>5</v>
      </c>
    </row>
    <row r="2218" spans="1:20" x14ac:dyDescent="0.35">
      <c r="A2218" t="s">
        <v>5310</v>
      </c>
      <c r="B2218" t="s">
        <v>5311</v>
      </c>
      <c r="C2218" t="s">
        <v>19</v>
      </c>
      <c r="D2218" t="s">
        <v>7922</v>
      </c>
      <c r="E2218" s="8">
        <v>2283</v>
      </c>
      <c r="F2218" s="9">
        <v>5607.16</v>
      </c>
      <c r="G2218" s="8">
        <v>27</v>
      </c>
      <c r="H2218" s="8">
        <v>128</v>
      </c>
      <c r="I2218" s="9">
        <v>3828.98</v>
      </c>
      <c r="J2218" s="10">
        <f t="shared" si="68"/>
        <v>0.68287332624715547</v>
      </c>
      <c r="K2218" s="8">
        <v>16</v>
      </c>
      <c r="L2218" s="9">
        <v>54.77</v>
      </c>
      <c r="M2218" s="8">
        <v>12</v>
      </c>
      <c r="N2218" s="8">
        <v>14</v>
      </c>
      <c r="O2218" s="8">
        <v>128</v>
      </c>
      <c r="P2218" s="9">
        <v>3610.39</v>
      </c>
      <c r="Q2218" s="10">
        <f t="shared" si="69"/>
        <v>0.64388924161250971</v>
      </c>
      <c r="R2218" s="8">
        <v>18</v>
      </c>
      <c r="S2218" s="9">
        <v>53.08</v>
      </c>
      <c r="T2218" s="8">
        <v>11</v>
      </c>
    </row>
    <row r="2219" spans="1:20" x14ac:dyDescent="0.35">
      <c r="A2219" t="s">
        <v>5312</v>
      </c>
      <c r="B2219" t="s">
        <v>5313</v>
      </c>
      <c r="C2219" t="s">
        <v>19</v>
      </c>
      <c r="D2219" t="s">
        <v>7922</v>
      </c>
      <c r="E2219" s="8">
        <v>683</v>
      </c>
      <c r="F2219" s="9">
        <v>2145.2800000000002</v>
      </c>
      <c r="G2219" s="8">
        <v>15</v>
      </c>
      <c r="H2219" s="8">
        <v>100</v>
      </c>
      <c r="I2219" s="9">
        <v>1699.26</v>
      </c>
      <c r="J2219" s="10">
        <f t="shared" si="68"/>
        <v>0.79209240751789967</v>
      </c>
      <c r="K2219" s="8">
        <v>4</v>
      </c>
      <c r="L2219" s="9">
        <v>90.5</v>
      </c>
      <c r="M2219" s="8">
        <v>5</v>
      </c>
      <c r="N2219" s="8">
        <v>11</v>
      </c>
      <c r="O2219" s="8">
        <v>100</v>
      </c>
      <c r="P2219" s="9">
        <v>1689.84</v>
      </c>
      <c r="Q2219" s="10">
        <f t="shared" si="69"/>
        <v>0.78770137231503567</v>
      </c>
      <c r="R2219" s="8">
        <v>4</v>
      </c>
      <c r="S2219" s="9">
        <v>89.09</v>
      </c>
      <c r="T2219" s="8">
        <v>5</v>
      </c>
    </row>
    <row r="2220" spans="1:20" x14ac:dyDescent="0.35">
      <c r="A2220" t="s">
        <v>5314</v>
      </c>
      <c r="B2220" t="s">
        <v>5315</v>
      </c>
      <c r="C2220" t="s">
        <v>19</v>
      </c>
      <c r="D2220" t="s">
        <v>7921</v>
      </c>
      <c r="E2220" s="8">
        <v>142</v>
      </c>
      <c r="F2220" s="9">
        <v>178.85</v>
      </c>
      <c r="G2220" s="8">
        <v>21</v>
      </c>
      <c r="H2220" s="8">
        <v>248</v>
      </c>
      <c r="I2220" s="9">
        <v>178.85</v>
      </c>
      <c r="J2220" s="10">
        <f t="shared" si="68"/>
        <v>1</v>
      </c>
      <c r="K2220" s="8">
        <v>0</v>
      </c>
      <c r="L2220" s="9">
        <v>134.47</v>
      </c>
      <c r="M2220" s="8">
        <v>0</v>
      </c>
      <c r="N2220" s="8">
        <v>27</v>
      </c>
      <c r="O2220" s="8">
        <v>248</v>
      </c>
      <c r="P2220" s="9">
        <v>178.85</v>
      </c>
      <c r="Q2220" s="10">
        <f t="shared" si="69"/>
        <v>1</v>
      </c>
      <c r="R2220" s="8">
        <v>0</v>
      </c>
      <c r="S2220" s="9">
        <v>139</v>
      </c>
      <c r="T2220" s="8">
        <v>0</v>
      </c>
    </row>
    <row r="2221" spans="1:20" x14ac:dyDescent="0.35">
      <c r="A2221" t="s">
        <v>5318</v>
      </c>
      <c r="B2221" t="s">
        <v>5319</v>
      </c>
      <c r="C2221" t="s">
        <v>19</v>
      </c>
      <c r="D2221" t="s">
        <v>7922</v>
      </c>
      <c r="E2221" s="8">
        <v>576</v>
      </c>
      <c r="F2221" s="9">
        <v>330.57</v>
      </c>
      <c r="G2221" s="8">
        <v>63</v>
      </c>
      <c r="H2221" s="8">
        <v>542</v>
      </c>
      <c r="I2221" s="9">
        <v>330.57</v>
      </c>
      <c r="J2221" s="10">
        <f t="shared" si="68"/>
        <v>1</v>
      </c>
      <c r="K2221" s="8">
        <v>0</v>
      </c>
      <c r="L2221" s="9">
        <v>167.97</v>
      </c>
      <c r="M2221" s="8">
        <v>1</v>
      </c>
      <c r="N2221" s="8">
        <v>59</v>
      </c>
      <c r="O2221" s="8">
        <v>542</v>
      </c>
      <c r="P2221" s="9">
        <v>330.57</v>
      </c>
      <c r="Q2221" s="10">
        <f t="shared" si="69"/>
        <v>1</v>
      </c>
      <c r="R2221" s="8">
        <v>0</v>
      </c>
      <c r="S2221" s="9">
        <v>166.24</v>
      </c>
      <c r="T2221" s="8">
        <v>1</v>
      </c>
    </row>
    <row r="2222" spans="1:20" x14ac:dyDescent="0.35">
      <c r="A2222" t="s">
        <v>5322</v>
      </c>
      <c r="B2222" t="s">
        <v>5323</v>
      </c>
      <c r="C2222" t="s">
        <v>19</v>
      </c>
      <c r="D2222" t="s">
        <v>7922</v>
      </c>
      <c r="E2222" s="8">
        <v>389</v>
      </c>
      <c r="F2222" s="9">
        <v>232.58</v>
      </c>
      <c r="G2222" s="8">
        <v>96</v>
      </c>
      <c r="H2222" s="8">
        <v>519</v>
      </c>
      <c r="I2222" s="9">
        <v>232.58</v>
      </c>
      <c r="J2222" s="10">
        <f t="shared" si="68"/>
        <v>1</v>
      </c>
      <c r="K2222" s="8">
        <v>0</v>
      </c>
      <c r="L2222" s="9">
        <v>167.89</v>
      </c>
      <c r="M2222" s="8">
        <v>0</v>
      </c>
      <c r="N2222" s="8">
        <v>56</v>
      </c>
      <c r="O2222" s="8">
        <v>519</v>
      </c>
      <c r="P2222" s="9">
        <v>232.58</v>
      </c>
      <c r="Q2222" s="10">
        <f t="shared" si="69"/>
        <v>1</v>
      </c>
      <c r="R2222" s="8">
        <v>0</v>
      </c>
      <c r="S2222" s="9">
        <v>153.9</v>
      </c>
      <c r="T2222" s="8">
        <v>0</v>
      </c>
    </row>
    <row r="2223" spans="1:20" x14ac:dyDescent="0.35">
      <c r="A2223" t="s">
        <v>5324</v>
      </c>
      <c r="B2223" t="s">
        <v>5325</v>
      </c>
      <c r="C2223" t="s">
        <v>19</v>
      </c>
      <c r="D2223" t="s">
        <v>7922</v>
      </c>
      <c r="E2223" s="8">
        <v>28</v>
      </c>
      <c r="F2223" s="9">
        <v>191.81</v>
      </c>
      <c r="G2223" s="8">
        <v>6</v>
      </c>
      <c r="H2223" s="8">
        <v>46</v>
      </c>
      <c r="I2223" s="9">
        <v>191.81</v>
      </c>
      <c r="J2223" s="10">
        <f t="shared" si="68"/>
        <v>1</v>
      </c>
      <c r="K2223" s="8">
        <v>0</v>
      </c>
      <c r="L2223" s="9">
        <v>149.25</v>
      </c>
      <c r="M2223" s="8">
        <v>0</v>
      </c>
      <c r="N2223" s="8">
        <v>5</v>
      </c>
      <c r="O2223" s="8">
        <v>46</v>
      </c>
      <c r="P2223" s="9">
        <v>191.81</v>
      </c>
      <c r="Q2223" s="10">
        <f t="shared" si="69"/>
        <v>1</v>
      </c>
      <c r="R2223" s="8">
        <v>0</v>
      </c>
      <c r="S2223" s="9">
        <v>149.25</v>
      </c>
      <c r="T2223" s="8">
        <v>0</v>
      </c>
    </row>
    <row r="2224" spans="1:20" x14ac:dyDescent="0.35">
      <c r="A2224" t="s">
        <v>5326</v>
      </c>
      <c r="B2224" t="s">
        <v>5327</v>
      </c>
      <c r="C2224" t="s">
        <v>19</v>
      </c>
      <c r="D2224" t="s">
        <v>7922</v>
      </c>
      <c r="E2224" s="8">
        <v>53</v>
      </c>
      <c r="F2224" s="9">
        <v>150.96</v>
      </c>
      <c r="G2224" s="8">
        <v>12</v>
      </c>
      <c r="H2224" s="8">
        <v>109</v>
      </c>
      <c r="I2224" s="9">
        <v>150.96</v>
      </c>
      <c r="J2224" s="10">
        <f t="shared" si="68"/>
        <v>1</v>
      </c>
      <c r="K2224" s="8">
        <v>0</v>
      </c>
      <c r="L2224" s="9">
        <v>145.54</v>
      </c>
      <c r="M2224" s="8">
        <v>0</v>
      </c>
      <c r="N2224" s="8">
        <v>12</v>
      </c>
      <c r="O2224" s="8">
        <v>109</v>
      </c>
      <c r="P2224" s="9">
        <v>150.96</v>
      </c>
      <c r="Q2224" s="10">
        <f t="shared" si="69"/>
        <v>1</v>
      </c>
      <c r="R2224" s="8">
        <v>0</v>
      </c>
      <c r="S2224" s="9">
        <v>145.54</v>
      </c>
      <c r="T2224" s="8">
        <v>0</v>
      </c>
    </row>
    <row r="2225" spans="1:20" x14ac:dyDescent="0.35">
      <c r="A2225" t="s">
        <v>5328</v>
      </c>
      <c r="B2225" t="s">
        <v>5329</v>
      </c>
      <c r="C2225" t="s">
        <v>19</v>
      </c>
      <c r="D2225" t="s">
        <v>7922</v>
      </c>
      <c r="E2225" s="8">
        <v>53</v>
      </c>
      <c r="F2225" s="9">
        <v>1905.35</v>
      </c>
      <c r="G2225" s="8">
        <v>2</v>
      </c>
      <c r="H2225" s="8">
        <v>9</v>
      </c>
      <c r="I2225" s="9">
        <v>1581.8</v>
      </c>
      <c r="J2225" s="10">
        <f t="shared" si="68"/>
        <v>0.83018867924528306</v>
      </c>
      <c r="K2225" s="8">
        <v>4</v>
      </c>
      <c r="L2225" s="9">
        <v>100.66</v>
      </c>
      <c r="M2225" s="8">
        <v>5</v>
      </c>
      <c r="N2225" s="8">
        <v>1</v>
      </c>
      <c r="O2225" s="8">
        <v>9</v>
      </c>
      <c r="P2225" s="9">
        <v>1581.8</v>
      </c>
      <c r="Q2225" s="10">
        <f t="shared" si="69"/>
        <v>0.83018867924528306</v>
      </c>
      <c r="R2225" s="8">
        <v>4</v>
      </c>
      <c r="S2225" s="9">
        <v>95.27</v>
      </c>
      <c r="T2225" s="8">
        <v>4</v>
      </c>
    </row>
    <row r="2226" spans="1:20" x14ac:dyDescent="0.35">
      <c r="A2226" t="s">
        <v>5330</v>
      </c>
      <c r="B2226" t="s">
        <v>5331</v>
      </c>
      <c r="C2226" t="s">
        <v>19</v>
      </c>
      <c r="D2226" t="s">
        <v>7922</v>
      </c>
      <c r="E2226" s="8">
        <v>543</v>
      </c>
      <c r="F2226" s="9">
        <v>957.98</v>
      </c>
      <c r="G2226" s="8">
        <v>18</v>
      </c>
      <c r="H2226" s="8">
        <v>176</v>
      </c>
      <c r="I2226" s="9">
        <v>642.17999999999995</v>
      </c>
      <c r="J2226" s="10">
        <f t="shared" si="68"/>
        <v>0.67034802396709736</v>
      </c>
      <c r="K2226" s="8">
        <v>2</v>
      </c>
      <c r="L2226" s="9">
        <v>160.41</v>
      </c>
      <c r="M2226" s="8">
        <v>2</v>
      </c>
      <c r="N2226" s="8">
        <v>19</v>
      </c>
      <c r="O2226" s="8">
        <v>176</v>
      </c>
      <c r="P2226" s="9">
        <v>643.95000000000005</v>
      </c>
      <c r="Q2226" s="10">
        <f t="shared" si="69"/>
        <v>0.67219566170483724</v>
      </c>
      <c r="R2226" s="8">
        <v>2</v>
      </c>
      <c r="S2226" s="9">
        <v>160.83000000000001</v>
      </c>
      <c r="T2226" s="8">
        <v>2</v>
      </c>
    </row>
    <row r="2227" spans="1:20" x14ac:dyDescent="0.35">
      <c r="A2227" t="s">
        <v>5332</v>
      </c>
      <c r="B2227" t="s">
        <v>5333</v>
      </c>
      <c r="C2227" t="s">
        <v>19</v>
      </c>
      <c r="D2227" t="s">
        <v>7922</v>
      </c>
      <c r="E2227" s="8">
        <v>2</v>
      </c>
      <c r="F2227" s="9">
        <v>17.97</v>
      </c>
      <c r="G2227" s="8">
        <v>5</v>
      </c>
      <c r="H2227" s="8">
        <v>35</v>
      </c>
      <c r="I2227" s="9">
        <v>17.97</v>
      </c>
      <c r="J2227" s="10">
        <f t="shared" si="68"/>
        <v>1</v>
      </c>
      <c r="K2227" s="8">
        <v>0</v>
      </c>
      <c r="L2227" s="9">
        <v>203.39</v>
      </c>
      <c r="M2227" s="8">
        <v>0</v>
      </c>
      <c r="N2227" s="8">
        <v>4</v>
      </c>
      <c r="O2227" s="8">
        <v>35</v>
      </c>
      <c r="P2227" s="9">
        <v>17.97</v>
      </c>
      <c r="Q2227" s="10">
        <f t="shared" si="69"/>
        <v>1</v>
      </c>
      <c r="R2227" s="8">
        <v>0</v>
      </c>
      <c r="S2227" s="9">
        <v>203.39</v>
      </c>
      <c r="T2227" s="8">
        <v>0</v>
      </c>
    </row>
    <row r="2228" spans="1:20" x14ac:dyDescent="0.35">
      <c r="A2228" t="s">
        <v>5334</v>
      </c>
      <c r="B2228" t="s">
        <v>5335</v>
      </c>
      <c r="C2228" t="s">
        <v>19</v>
      </c>
      <c r="D2228" t="s">
        <v>7921</v>
      </c>
      <c r="E2228" s="8">
        <v>283</v>
      </c>
      <c r="F2228" s="9">
        <v>343.41</v>
      </c>
      <c r="G2228" s="8">
        <v>24</v>
      </c>
      <c r="H2228" s="8">
        <v>255</v>
      </c>
      <c r="I2228" s="9">
        <v>343.41</v>
      </c>
      <c r="J2228" s="10">
        <f t="shared" si="68"/>
        <v>1</v>
      </c>
      <c r="K2228" s="8">
        <v>0</v>
      </c>
      <c r="L2228" s="9">
        <v>69.03</v>
      </c>
      <c r="M2228" s="8">
        <v>1</v>
      </c>
      <c r="N2228" s="8">
        <v>28</v>
      </c>
      <c r="O2228" s="8">
        <v>255</v>
      </c>
      <c r="P2228" s="9">
        <v>343.41</v>
      </c>
      <c r="Q2228" s="10">
        <f t="shared" si="69"/>
        <v>1</v>
      </c>
      <c r="R2228" s="8">
        <v>0</v>
      </c>
      <c r="S2228" s="9">
        <v>71.94</v>
      </c>
      <c r="T2228" s="8">
        <v>1</v>
      </c>
    </row>
    <row r="2229" spans="1:20" x14ac:dyDescent="0.35">
      <c r="A2229" t="s">
        <v>5336</v>
      </c>
      <c r="B2229" t="s">
        <v>5337</v>
      </c>
      <c r="C2229" t="s">
        <v>19</v>
      </c>
      <c r="D2229" t="s">
        <v>7922</v>
      </c>
      <c r="E2229" s="8">
        <v>44</v>
      </c>
      <c r="F2229" s="9">
        <v>97.44</v>
      </c>
      <c r="G2229" s="8">
        <v>16</v>
      </c>
      <c r="H2229" s="8">
        <v>140</v>
      </c>
      <c r="I2229" s="9">
        <v>97.44</v>
      </c>
      <c r="J2229" s="10">
        <f t="shared" si="68"/>
        <v>1</v>
      </c>
      <c r="K2229" s="8">
        <v>0</v>
      </c>
      <c r="L2229" s="9">
        <v>153.74</v>
      </c>
      <c r="M2229" s="8">
        <v>0</v>
      </c>
      <c r="N2229" s="8">
        <v>15</v>
      </c>
      <c r="O2229" s="8">
        <v>140</v>
      </c>
      <c r="P2229" s="9">
        <v>97.44</v>
      </c>
      <c r="Q2229" s="10">
        <f t="shared" si="69"/>
        <v>1</v>
      </c>
      <c r="R2229" s="8">
        <v>0</v>
      </c>
      <c r="S2229" s="9">
        <v>152.41</v>
      </c>
      <c r="T2229" s="8">
        <v>0</v>
      </c>
    </row>
    <row r="2230" spans="1:20" x14ac:dyDescent="0.35">
      <c r="A2230" t="s">
        <v>5340</v>
      </c>
      <c r="B2230" t="s">
        <v>5341</v>
      </c>
      <c r="C2230" t="s">
        <v>19</v>
      </c>
      <c r="D2230" t="s">
        <v>7922</v>
      </c>
      <c r="E2230" s="8">
        <v>1153</v>
      </c>
      <c r="F2230" s="9">
        <v>1118.76</v>
      </c>
      <c r="G2230" s="8">
        <v>52</v>
      </c>
      <c r="H2230" s="8">
        <v>318</v>
      </c>
      <c r="I2230" s="9">
        <v>965.46</v>
      </c>
      <c r="J2230" s="10">
        <f t="shared" si="68"/>
        <v>0.86297329185884375</v>
      </c>
      <c r="K2230" s="8">
        <v>2</v>
      </c>
      <c r="L2230" s="9">
        <v>115.07</v>
      </c>
      <c r="M2230" s="8">
        <v>3</v>
      </c>
      <c r="N2230" s="8">
        <v>34</v>
      </c>
      <c r="O2230" s="8">
        <v>318</v>
      </c>
      <c r="P2230" s="9">
        <v>947.99</v>
      </c>
      <c r="Q2230" s="10">
        <f t="shared" si="69"/>
        <v>0.84735778898065717</v>
      </c>
      <c r="R2230" s="8">
        <v>3</v>
      </c>
      <c r="S2230" s="9">
        <v>106.04</v>
      </c>
      <c r="T2230" s="8">
        <v>3</v>
      </c>
    </row>
    <row r="2231" spans="1:20" x14ac:dyDescent="0.35">
      <c r="A2231" t="s">
        <v>5344</v>
      </c>
      <c r="B2231" t="s">
        <v>5345</v>
      </c>
      <c r="C2231" t="s">
        <v>19</v>
      </c>
      <c r="D2231" t="s">
        <v>7922</v>
      </c>
      <c r="E2231" s="8">
        <v>63</v>
      </c>
      <c r="F2231" s="9">
        <v>86.76</v>
      </c>
      <c r="G2231" s="8">
        <v>40</v>
      </c>
      <c r="H2231" s="8">
        <v>224</v>
      </c>
      <c r="I2231" s="9">
        <v>86.76</v>
      </c>
      <c r="J2231" s="10">
        <f t="shared" si="68"/>
        <v>1</v>
      </c>
      <c r="K2231" s="8">
        <v>0</v>
      </c>
      <c r="L2231" s="9">
        <v>192.33</v>
      </c>
      <c r="M2231" s="8">
        <v>0</v>
      </c>
      <c r="N2231" s="8">
        <v>24</v>
      </c>
      <c r="O2231" s="8">
        <v>224</v>
      </c>
      <c r="P2231" s="9">
        <v>86.76</v>
      </c>
      <c r="Q2231" s="10">
        <f t="shared" si="69"/>
        <v>1</v>
      </c>
      <c r="R2231" s="8">
        <v>0</v>
      </c>
      <c r="S2231" s="9">
        <v>179.11</v>
      </c>
      <c r="T2231" s="8">
        <v>0</v>
      </c>
    </row>
    <row r="2232" spans="1:20" x14ac:dyDescent="0.35">
      <c r="A2232" t="s">
        <v>5346</v>
      </c>
      <c r="B2232" t="s">
        <v>5347</v>
      </c>
      <c r="C2232" t="s">
        <v>19</v>
      </c>
      <c r="D2232" t="s">
        <v>7921</v>
      </c>
      <c r="E2232" s="8">
        <v>76</v>
      </c>
      <c r="F2232" s="9">
        <v>228.99</v>
      </c>
      <c r="G2232" s="8">
        <v>10</v>
      </c>
      <c r="H2232" s="8">
        <v>102</v>
      </c>
      <c r="I2232" s="9">
        <v>228.99</v>
      </c>
      <c r="J2232" s="10">
        <f t="shared" si="68"/>
        <v>1</v>
      </c>
      <c r="K2232" s="8">
        <v>0</v>
      </c>
      <c r="L2232" s="9">
        <v>120.9</v>
      </c>
      <c r="M2232" s="8">
        <v>0</v>
      </c>
      <c r="N2232" s="8">
        <v>11</v>
      </c>
      <c r="O2232" s="8">
        <v>102</v>
      </c>
      <c r="P2232" s="9">
        <v>228.99</v>
      </c>
      <c r="Q2232" s="10">
        <f t="shared" si="69"/>
        <v>1</v>
      </c>
      <c r="R2232" s="8">
        <v>0</v>
      </c>
      <c r="S2232" s="9">
        <v>122.7</v>
      </c>
      <c r="T2232" s="8">
        <v>0</v>
      </c>
    </row>
    <row r="2233" spans="1:20" x14ac:dyDescent="0.35">
      <c r="A2233" t="s">
        <v>5348</v>
      </c>
      <c r="B2233" t="s">
        <v>5349</v>
      </c>
      <c r="C2233" t="s">
        <v>19</v>
      </c>
      <c r="D2233" t="s">
        <v>7922</v>
      </c>
      <c r="E2233" s="8">
        <v>792</v>
      </c>
      <c r="F2233" s="9">
        <v>198.67</v>
      </c>
      <c r="G2233" s="8">
        <v>129</v>
      </c>
      <c r="H2233" s="8">
        <v>1225</v>
      </c>
      <c r="I2233" s="9">
        <v>198.67</v>
      </c>
      <c r="J2233" s="10">
        <f t="shared" si="68"/>
        <v>1</v>
      </c>
      <c r="K2233" s="8">
        <v>0</v>
      </c>
      <c r="L2233" s="9">
        <v>133.13</v>
      </c>
      <c r="M2233" s="8">
        <v>0</v>
      </c>
      <c r="N2233" s="8">
        <v>131</v>
      </c>
      <c r="O2233" s="8">
        <v>1225</v>
      </c>
      <c r="P2233" s="9">
        <v>198.67</v>
      </c>
      <c r="Q2233" s="10">
        <f t="shared" si="69"/>
        <v>1</v>
      </c>
      <c r="R2233" s="8">
        <v>0</v>
      </c>
      <c r="S2233" s="9">
        <v>133.28</v>
      </c>
      <c r="T2233" s="8">
        <v>0</v>
      </c>
    </row>
    <row r="2234" spans="1:20" x14ac:dyDescent="0.35">
      <c r="A2234" t="s">
        <v>5350</v>
      </c>
      <c r="B2234" t="s">
        <v>5351</v>
      </c>
      <c r="C2234" t="s">
        <v>19</v>
      </c>
      <c r="D2234" t="s">
        <v>7922</v>
      </c>
      <c r="E2234" s="8">
        <v>605</v>
      </c>
      <c r="F2234" s="9">
        <v>588.6</v>
      </c>
      <c r="G2234" s="8">
        <v>32</v>
      </c>
      <c r="H2234" s="8">
        <v>316</v>
      </c>
      <c r="I2234" s="9">
        <v>555.52</v>
      </c>
      <c r="J2234" s="10">
        <f t="shared" si="68"/>
        <v>0.94379884471627584</v>
      </c>
      <c r="K2234" s="8">
        <v>2</v>
      </c>
      <c r="L2234" s="9">
        <v>86.61</v>
      </c>
      <c r="M2234" s="8">
        <v>1</v>
      </c>
      <c r="N2234" s="8">
        <v>34</v>
      </c>
      <c r="O2234" s="8">
        <v>316</v>
      </c>
      <c r="P2234" s="9">
        <v>557.47</v>
      </c>
      <c r="Q2234" s="10">
        <f t="shared" si="69"/>
        <v>0.94711179068977236</v>
      </c>
      <c r="R2234" s="8">
        <v>2</v>
      </c>
      <c r="S2234" s="9">
        <v>86.86</v>
      </c>
      <c r="T2234" s="8">
        <v>1</v>
      </c>
    </row>
    <row r="2235" spans="1:20" x14ac:dyDescent="0.35">
      <c r="A2235" t="s">
        <v>5352</v>
      </c>
      <c r="B2235" t="s">
        <v>5353</v>
      </c>
      <c r="C2235" t="s">
        <v>19</v>
      </c>
      <c r="D2235" t="s">
        <v>7922</v>
      </c>
      <c r="E2235" s="8">
        <v>4151</v>
      </c>
      <c r="F2235" s="9">
        <v>10358.77</v>
      </c>
      <c r="G2235" s="8">
        <v>25</v>
      </c>
      <c r="H2235" s="8">
        <v>123</v>
      </c>
      <c r="I2235" s="9">
        <v>4656.58</v>
      </c>
      <c r="J2235" s="10">
        <f t="shared" si="68"/>
        <v>0.44953020484092221</v>
      </c>
      <c r="K2235" s="8">
        <v>24</v>
      </c>
      <c r="L2235" s="9">
        <v>47.6</v>
      </c>
      <c r="M2235" s="8">
        <v>15</v>
      </c>
      <c r="N2235" s="8">
        <v>14</v>
      </c>
      <c r="O2235" s="8">
        <v>123</v>
      </c>
      <c r="P2235" s="9">
        <v>4626.63</v>
      </c>
      <c r="Q2235" s="10">
        <f t="shared" si="69"/>
        <v>0.44663893493146384</v>
      </c>
      <c r="R2235" s="8">
        <v>26</v>
      </c>
      <c r="S2235" s="9">
        <v>43.3</v>
      </c>
      <c r="T2235" s="8">
        <v>15</v>
      </c>
    </row>
    <row r="2236" spans="1:20" x14ac:dyDescent="0.35">
      <c r="A2236" t="s">
        <v>5354</v>
      </c>
      <c r="B2236" t="s">
        <v>5355</v>
      </c>
      <c r="C2236" t="s">
        <v>19</v>
      </c>
      <c r="D2236" t="s">
        <v>7921</v>
      </c>
      <c r="E2236" s="8">
        <v>262</v>
      </c>
      <c r="F2236" s="9">
        <v>1287.29</v>
      </c>
      <c r="G2236" s="8">
        <v>5</v>
      </c>
      <c r="H2236" s="8">
        <v>63</v>
      </c>
      <c r="I2236" s="9">
        <v>1144.81</v>
      </c>
      <c r="J2236" s="10">
        <f t="shared" si="68"/>
        <v>0.88931786932237489</v>
      </c>
      <c r="K2236" s="8">
        <v>2</v>
      </c>
      <c r="L2236" s="9">
        <v>86.54</v>
      </c>
      <c r="M2236" s="8">
        <v>3</v>
      </c>
      <c r="N2236" s="8">
        <v>7</v>
      </c>
      <c r="O2236" s="8">
        <v>63</v>
      </c>
      <c r="P2236" s="9">
        <v>1154.6300000000001</v>
      </c>
      <c r="Q2236" s="10">
        <f t="shared" si="69"/>
        <v>0.89694629803696146</v>
      </c>
      <c r="R2236" s="8">
        <v>1</v>
      </c>
      <c r="S2236" s="9">
        <v>91.08</v>
      </c>
      <c r="T2236" s="8">
        <v>3</v>
      </c>
    </row>
    <row r="2237" spans="1:20" x14ac:dyDescent="0.35">
      <c r="A2237" t="s">
        <v>5358</v>
      </c>
      <c r="B2237" t="s">
        <v>5359</v>
      </c>
      <c r="C2237" t="s">
        <v>19</v>
      </c>
      <c r="D2237" t="s">
        <v>7921</v>
      </c>
      <c r="E2237" s="8">
        <v>179</v>
      </c>
      <c r="F2237" s="9">
        <v>388.6</v>
      </c>
      <c r="G2237" s="8">
        <v>13</v>
      </c>
      <c r="H2237" s="8">
        <v>141</v>
      </c>
      <c r="I2237" s="9">
        <v>388.6</v>
      </c>
      <c r="J2237" s="10">
        <f t="shared" si="68"/>
        <v>1</v>
      </c>
      <c r="K2237" s="8">
        <v>0</v>
      </c>
      <c r="L2237" s="9">
        <v>128.16999999999999</v>
      </c>
      <c r="M2237" s="8">
        <v>1</v>
      </c>
      <c r="N2237" s="8">
        <v>15</v>
      </c>
      <c r="O2237" s="8">
        <v>141</v>
      </c>
      <c r="P2237" s="9">
        <v>388.6</v>
      </c>
      <c r="Q2237" s="10">
        <f t="shared" si="69"/>
        <v>1</v>
      </c>
      <c r="R2237" s="8">
        <v>0</v>
      </c>
      <c r="S2237" s="9">
        <v>130.77000000000001</v>
      </c>
      <c r="T2237" s="8">
        <v>1</v>
      </c>
    </row>
    <row r="2238" spans="1:20" x14ac:dyDescent="0.35">
      <c r="A2238" t="s">
        <v>5360</v>
      </c>
      <c r="B2238" t="s">
        <v>5361</v>
      </c>
      <c r="C2238" t="s">
        <v>19</v>
      </c>
      <c r="D2238" t="s">
        <v>7922</v>
      </c>
      <c r="E2238" s="8">
        <v>19</v>
      </c>
      <c r="F2238" s="9">
        <v>123.46</v>
      </c>
      <c r="G2238" s="8">
        <v>8</v>
      </c>
      <c r="H2238" s="8">
        <v>47</v>
      </c>
      <c r="I2238" s="9">
        <v>123.46</v>
      </c>
      <c r="J2238" s="10">
        <f t="shared" si="68"/>
        <v>1</v>
      </c>
      <c r="K2238" s="8">
        <v>0</v>
      </c>
      <c r="L2238" s="9">
        <v>158.55000000000001</v>
      </c>
      <c r="M2238" s="8">
        <v>0</v>
      </c>
      <c r="N2238" s="8">
        <v>5</v>
      </c>
      <c r="O2238" s="8">
        <v>47</v>
      </c>
      <c r="P2238" s="9">
        <v>123.46</v>
      </c>
      <c r="Q2238" s="10">
        <f t="shared" si="69"/>
        <v>1</v>
      </c>
      <c r="R2238" s="8">
        <v>0</v>
      </c>
      <c r="S2238" s="9">
        <v>150.76</v>
      </c>
      <c r="T2238" s="8">
        <v>0</v>
      </c>
    </row>
    <row r="2239" spans="1:20" x14ac:dyDescent="0.35">
      <c r="A2239" t="s">
        <v>5364</v>
      </c>
      <c r="B2239" t="s">
        <v>5365</v>
      </c>
      <c r="C2239" t="s">
        <v>19</v>
      </c>
      <c r="D2239" t="s">
        <v>7922</v>
      </c>
      <c r="E2239" s="8">
        <v>71</v>
      </c>
      <c r="F2239" s="9">
        <v>309.56</v>
      </c>
      <c r="G2239" s="8">
        <v>9</v>
      </c>
      <c r="H2239" s="8">
        <v>70</v>
      </c>
      <c r="I2239" s="9">
        <v>309.56</v>
      </c>
      <c r="J2239" s="10">
        <f t="shared" si="68"/>
        <v>1</v>
      </c>
      <c r="K2239" s="8">
        <v>0</v>
      </c>
      <c r="L2239" s="9">
        <v>123.22</v>
      </c>
      <c r="M2239" s="8">
        <v>1</v>
      </c>
      <c r="N2239" s="8">
        <v>8</v>
      </c>
      <c r="O2239" s="8">
        <v>70</v>
      </c>
      <c r="P2239" s="9">
        <v>309.56</v>
      </c>
      <c r="Q2239" s="10">
        <f t="shared" si="69"/>
        <v>1</v>
      </c>
      <c r="R2239" s="8">
        <v>0</v>
      </c>
      <c r="S2239" s="9">
        <v>120.61</v>
      </c>
      <c r="T2239" s="8">
        <v>1</v>
      </c>
    </row>
    <row r="2240" spans="1:20" x14ac:dyDescent="0.35">
      <c r="A2240" t="s">
        <v>5366</v>
      </c>
      <c r="B2240" t="s">
        <v>5367</v>
      </c>
      <c r="C2240" t="s">
        <v>19</v>
      </c>
      <c r="D2240" t="s">
        <v>7922</v>
      </c>
      <c r="E2240" s="8">
        <v>1474</v>
      </c>
      <c r="F2240" s="9">
        <v>1569.87</v>
      </c>
      <c r="G2240" s="8">
        <v>37</v>
      </c>
      <c r="H2240" s="8">
        <v>287</v>
      </c>
      <c r="I2240" s="9">
        <v>1141.72</v>
      </c>
      <c r="J2240" s="10">
        <f t="shared" si="68"/>
        <v>0.72727041092574551</v>
      </c>
      <c r="K2240" s="8">
        <v>6</v>
      </c>
      <c r="L2240" s="9">
        <v>91.58</v>
      </c>
      <c r="M2240" s="8">
        <v>3</v>
      </c>
      <c r="N2240" s="8">
        <v>31</v>
      </c>
      <c r="O2240" s="8">
        <v>287</v>
      </c>
      <c r="P2240" s="9">
        <v>1135.33</v>
      </c>
      <c r="Q2240" s="10">
        <f t="shared" si="69"/>
        <v>0.7232000101919267</v>
      </c>
      <c r="R2240" s="8">
        <v>6</v>
      </c>
      <c r="S2240" s="9">
        <v>90.38</v>
      </c>
      <c r="T2240" s="8">
        <v>3</v>
      </c>
    </row>
    <row r="2241" spans="1:20" x14ac:dyDescent="0.35">
      <c r="A2241" t="s">
        <v>5368</v>
      </c>
      <c r="B2241" t="s">
        <v>5369</v>
      </c>
      <c r="C2241" t="s">
        <v>19</v>
      </c>
      <c r="D2241" t="s">
        <v>7922</v>
      </c>
      <c r="E2241" s="8">
        <v>123</v>
      </c>
      <c r="F2241" s="9">
        <v>250</v>
      </c>
      <c r="G2241" s="8">
        <v>19</v>
      </c>
      <c r="H2241" s="8">
        <v>150</v>
      </c>
      <c r="I2241" s="9">
        <v>250</v>
      </c>
      <c r="J2241" s="10">
        <f t="shared" si="68"/>
        <v>1</v>
      </c>
      <c r="K2241" s="8">
        <v>0</v>
      </c>
      <c r="L2241" s="9">
        <v>60.19</v>
      </c>
      <c r="M2241" s="8">
        <v>0</v>
      </c>
      <c r="N2241" s="8">
        <v>16</v>
      </c>
      <c r="O2241" s="8">
        <v>150</v>
      </c>
      <c r="P2241" s="9">
        <v>250</v>
      </c>
      <c r="Q2241" s="10">
        <f t="shared" si="69"/>
        <v>1</v>
      </c>
      <c r="R2241" s="8">
        <v>0</v>
      </c>
      <c r="S2241" s="9">
        <v>57.75</v>
      </c>
      <c r="T2241" s="8">
        <v>0</v>
      </c>
    </row>
    <row r="2242" spans="1:20" x14ac:dyDescent="0.35">
      <c r="A2242" t="s">
        <v>5370</v>
      </c>
      <c r="B2242" t="s">
        <v>5371</v>
      </c>
      <c r="C2242" t="s">
        <v>19</v>
      </c>
      <c r="D2242" t="s">
        <v>7922</v>
      </c>
      <c r="E2242" s="8">
        <v>433</v>
      </c>
      <c r="F2242" s="9">
        <v>212.24</v>
      </c>
      <c r="G2242" s="8">
        <v>86</v>
      </c>
      <c r="H2242" s="8">
        <v>622</v>
      </c>
      <c r="I2242" s="9">
        <v>212.24</v>
      </c>
      <c r="J2242" s="10">
        <f t="shared" si="68"/>
        <v>1</v>
      </c>
      <c r="K2242" s="8">
        <v>0</v>
      </c>
      <c r="L2242" s="9">
        <v>107.52</v>
      </c>
      <c r="M2242" s="8">
        <v>0</v>
      </c>
      <c r="N2242" s="8">
        <v>66</v>
      </c>
      <c r="O2242" s="8">
        <v>622</v>
      </c>
      <c r="P2242" s="9">
        <v>212.24</v>
      </c>
      <c r="Q2242" s="10">
        <f t="shared" si="69"/>
        <v>1</v>
      </c>
      <c r="R2242" s="8">
        <v>0</v>
      </c>
      <c r="S2242" s="9">
        <v>101.64</v>
      </c>
      <c r="T2242" s="8">
        <v>0</v>
      </c>
    </row>
    <row r="2243" spans="1:20" x14ac:dyDescent="0.35">
      <c r="A2243" t="s">
        <v>5372</v>
      </c>
      <c r="B2243" t="s">
        <v>5373</v>
      </c>
      <c r="C2243" t="s">
        <v>19</v>
      </c>
      <c r="D2243" t="s">
        <v>7922</v>
      </c>
      <c r="E2243" s="8">
        <v>319</v>
      </c>
      <c r="F2243" s="9">
        <v>117.51</v>
      </c>
      <c r="G2243" s="8">
        <v>86</v>
      </c>
      <c r="H2243" s="8">
        <v>824</v>
      </c>
      <c r="I2243" s="9">
        <v>117.51</v>
      </c>
      <c r="J2243" s="10">
        <f t="shared" si="68"/>
        <v>1</v>
      </c>
      <c r="K2243" s="8">
        <v>0</v>
      </c>
      <c r="L2243" s="9">
        <v>156.05000000000001</v>
      </c>
      <c r="M2243" s="8">
        <v>0</v>
      </c>
      <c r="N2243" s="8">
        <v>87</v>
      </c>
      <c r="O2243" s="8">
        <v>824</v>
      </c>
      <c r="P2243" s="9">
        <v>117.51</v>
      </c>
      <c r="Q2243" s="10">
        <f t="shared" si="69"/>
        <v>1</v>
      </c>
      <c r="R2243" s="8">
        <v>0</v>
      </c>
      <c r="S2243" s="9">
        <v>156.27000000000001</v>
      </c>
      <c r="T2243" s="8">
        <v>0</v>
      </c>
    </row>
    <row r="2244" spans="1:20" x14ac:dyDescent="0.35">
      <c r="A2244" t="s">
        <v>5374</v>
      </c>
      <c r="B2244" t="s">
        <v>5375</v>
      </c>
      <c r="C2244" t="s">
        <v>19</v>
      </c>
      <c r="D2244" t="s">
        <v>7922</v>
      </c>
      <c r="E2244" s="8">
        <v>678</v>
      </c>
      <c r="F2244" s="9">
        <v>1559.97</v>
      </c>
      <c r="G2244" s="8">
        <v>29</v>
      </c>
      <c r="H2244" s="8">
        <v>132</v>
      </c>
      <c r="I2244" s="9">
        <v>1366.7</v>
      </c>
      <c r="J2244" s="10">
        <f t="shared" si="68"/>
        <v>0.87610659179343198</v>
      </c>
      <c r="K2244" s="8">
        <v>3</v>
      </c>
      <c r="L2244" s="9">
        <v>115.21</v>
      </c>
      <c r="M2244" s="8">
        <v>4</v>
      </c>
      <c r="N2244" s="8">
        <v>14</v>
      </c>
      <c r="O2244" s="8">
        <v>132</v>
      </c>
      <c r="P2244" s="9">
        <v>1334.48</v>
      </c>
      <c r="Q2244" s="10">
        <f t="shared" si="69"/>
        <v>0.85545234844259821</v>
      </c>
      <c r="R2244" s="8">
        <v>3</v>
      </c>
      <c r="S2244" s="9">
        <v>92.03</v>
      </c>
      <c r="T2244" s="8">
        <v>4</v>
      </c>
    </row>
    <row r="2245" spans="1:20" x14ac:dyDescent="0.35">
      <c r="A2245" t="s">
        <v>5378</v>
      </c>
      <c r="B2245" t="s">
        <v>5379</v>
      </c>
      <c r="C2245" t="s">
        <v>19</v>
      </c>
      <c r="D2245" t="s">
        <v>7922</v>
      </c>
      <c r="E2245" s="8">
        <v>176</v>
      </c>
      <c r="F2245" s="9">
        <v>287.12</v>
      </c>
      <c r="G2245" s="8">
        <v>22</v>
      </c>
      <c r="H2245" s="8">
        <v>186</v>
      </c>
      <c r="I2245" s="9">
        <v>287.12</v>
      </c>
      <c r="J2245" s="10">
        <f t="shared" ref="J2245:J2308" si="70">IF(F2245&gt;0,I2245/F2245,1)</f>
        <v>1</v>
      </c>
      <c r="K2245" s="8">
        <v>0</v>
      </c>
      <c r="L2245" s="9">
        <v>131.61000000000001</v>
      </c>
      <c r="M2245" s="8">
        <v>0</v>
      </c>
      <c r="N2245" s="8">
        <v>20</v>
      </c>
      <c r="O2245" s="8">
        <v>186</v>
      </c>
      <c r="P2245" s="9">
        <v>287.12</v>
      </c>
      <c r="Q2245" s="10">
        <f t="shared" ref="Q2245:Q2308" si="71">IF(F2245&gt;0,P2245/F2245,1)</f>
        <v>1</v>
      </c>
      <c r="R2245" s="8">
        <v>0</v>
      </c>
      <c r="S2245" s="9">
        <v>128.66999999999999</v>
      </c>
      <c r="T2245" s="8">
        <v>0</v>
      </c>
    </row>
    <row r="2246" spans="1:20" x14ac:dyDescent="0.35">
      <c r="A2246" t="s">
        <v>5380</v>
      </c>
      <c r="B2246" t="s">
        <v>5381</v>
      </c>
      <c r="C2246" t="s">
        <v>19</v>
      </c>
      <c r="D2246" t="s">
        <v>7922</v>
      </c>
      <c r="E2246" s="8">
        <v>327</v>
      </c>
      <c r="F2246" s="9">
        <v>818.87</v>
      </c>
      <c r="G2246" s="8">
        <v>15</v>
      </c>
      <c r="H2246" s="8">
        <v>122</v>
      </c>
      <c r="I2246" s="9">
        <v>791.32</v>
      </c>
      <c r="J2246" s="10">
        <f t="shared" si="70"/>
        <v>0.96635607605602847</v>
      </c>
      <c r="K2246" s="8">
        <v>1</v>
      </c>
      <c r="L2246" s="9">
        <v>126.68</v>
      </c>
      <c r="M2246" s="8">
        <v>2</v>
      </c>
      <c r="N2246" s="8">
        <v>13</v>
      </c>
      <c r="O2246" s="8">
        <v>122</v>
      </c>
      <c r="P2246" s="9">
        <v>786.31</v>
      </c>
      <c r="Q2246" s="10">
        <f t="shared" si="71"/>
        <v>0.96023788879797767</v>
      </c>
      <c r="R2246" s="8">
        <v>1</v>
      </c>
      <c r="S2246" s="9">
        <v>124.99</v>
      </c>
      <c r="T2246" s="8">
        <v>2</v>
      </c>
    </row>
    <row r="2247" spans="1:20" x14ac:dyDescent="0.35">
      <c r="A2247" t="s">
        <v>5384</v>
      </c>
      <c r="B2247" t="s">
        <v>5385</v>
      </c>
      <c r="C2247" t="s">
        <v>19</v>
      </c>
      <c r="D2247" t="s">
        <v>7922</v>
      </c>
      <c r="E2247" s="8">
        <v>736</v>
      </c>
      <c r="F2247" s="9">
        <v>499.79</v>
      </c>
      <c r="G2247" s="8">
        <v>66</v>
      </c>
      <c r="H2247" s="8">
        <v>446</v>
      </c>
      <c r="I2247" s="9">
        <v>499.79</v>
      </c>
      <c r="J2247" s="10">
        <f t="shared" si="70"/>
        <v>1</v>
      </c>
      <c r="K2247" s="8">
        <v>0</v>
      </c>
      <c r="L2247" s="9">
        <v>170.6</v>
      </c>
      <c r="M2247" s="8">
        <v>1</v>
      </c>
      <c r="N2247" s="8">
        <v>47</v>
      </c>
      <c r="O2247" s="8">
        <v>446</v>
      </c>
      <c r="P2247" s="9">
        <v>499.11</v>
      </c>
      <c r="Q2247" s="10">
        <f t="shared" si="71"/>
        <v>0.99863942855999521</v>
      </c>
      <c r="R2247" s="8">
        <v>1</v>
      </c>
      <c r="S2247" s="9">
        <v>162.88999999999999</v>
      </c>
      <c r="T2247" s="8">
        <v>1</v>
      </c>
    </row>
    <row r="2248" spans="1:20" x14ac:dyDescent="0.35">
      <c r="A2248" t="s">
        <v>5386</v>
      </c>
      <c r="B2248" t="s">
        <v>5387</v>
      </c>
      <c r="C2248" t="s">
        <v>19</v>
      </c>
      <c r="D2248" t="s">
        <v>7922</v>
      </c>
      <c r="E2248" s="8">
        <v>883</v>
      </c>
      <c r="F2248" s="9">
        <v>495.49</v>
      </c>
      <c r="G2248" s="8">
        <v>86</v>
      </c>
      <c r="H2248" s="8">
        <v>540</v>
      </c>
      <c r="I2248" s="9">
        <v>448.91</v>
      </c>
      <c r="J2248" s="10">
        <f t="shared" si="70"/>
        <v>0.90599204827544455</v>
      </c>
      <c r="K2248" s="8">
        <v>1</v>
      </c>
      <c r="L2248" s="9">
        <v>122.08</v>
      </c>
      <c r="M2248" s="8">
        <v>1</v>
      </c>
      <c r="N2248" s="8">
        <v>57</v>
      </c>
      <c r="O2248" s="8">
        <v>540</v>
      </c>
      <c r="P2248" s="9">
        <v>432.64</v>
      </c>
      <c r="Q2248" s="10">
        <f t="shared" si="71"/>
        <v>0.87315586591051275</v>
      </c>
      <c r="R2248" s="8">
        <v>1</v>
      </c>
      <c r="S2248" s="9">
        <v>118.62</v>
      </c>
      <c r="T2248" s="8">
        <v>1</v>
      </c>
    </row>
    <row r="2249" spans="1:20" x14ac:dyDescent="0.35">
      <c r="A2249" t="s">
        <v>5388</v>
      </c>
      <c r="B2249" t="s">
        <v>5389</v>
      </c>
      <c r="C2249" t="s">
        <v>19</v>
      </c>
      <c r="D2249" t="s">
        <v>7922</v>
      </c>
      <c r="E2249" s="8">
        <v>36</v>
      </c>
      <c r="F2249" s="9">
        <v>152.02000000000001</v>
      </c>
      <c r="G2249" s="8">
        <v>8</v>
      </c>
      <c r="H2249" s="8">
        <v>72</v>
      </c>
      <c r="I2249" s="9">
        <v>152.02000000000001</v>
      </c>
      <c r="J2249" s="10">
        <f t="shared" si="70"/>
        <v>1</v>
      </c>
      <c r="K2249" s="8">
        <v>0</v>
      </c>
      <c r="L2249" s="9">
        <v>151.91</v>
      </c>
      <c r="M2249" s="8">
        <v>0</v>
      </c>
      <c r="N2249" s="8">
        <v>8</v>
      </c>
      <c r="O2249" s="8">
        <v>72</v>
      </c>
      <c r="P2249" s="9">
        <v>152.02000000000001</v>
      </c>
      <c r="Q2249" s="10">
        <f t="shared" si="71"/>
        <v>1</v>
      </c>
      <c r="R2249" s="8">
        <v>0</v>
      </c>
      <c r="S2249" s="9">
        <v>151.91</v>
      </c>
      <c r="T2249" s="8">
        <v>0</v>
      </c>
    </row>
    <row r="2250" spans="1:20" x14ac:dyDescent="0.35">
      <c r="A2250" t="s">
        <v>5390</v>
      </c>
      <c r="B2250" t="s">
        <v>5391</v>
      </c>
      <c r="C2250" t="s">
        <v>19</v>
      </c>
      <c r="D2250" t="s">
        <v>7921</v>
      </c>
      <c r="E2250" s="8">
        <v>28</v>
      </c>
      <c r="F2250" s="9">
        <v>114.7</v>
      </c>
      <c r="G2250" s="8">
        <v>6</v>
      </c>
      <c r="H2250" s="8">
        <v>74</v>
      </c>
      <c r="I2250" s="9">
        <v>114.7</v>
      </c>
      <c r="J2250" s="10">
        <f t="shared" si="70"/>
        <v>1</v>
      </c>
      <c r="K2250" s="8">
        <v>0</v>
      </c>
      <c r="L2250" s="9">
        <v>165.9</v>
      </c>
      <c r="M2250" s="8">
        <v>0</v>
      </c>
      <c r="N2250" s="8">
        <v>8</v>
      </c>
      <c r="O2250" s="8">
        <v>74</v>
      </c>
      <c r="P2250" s="9">
        <v>114.7</v>
      </c>
      <c r="Q2250" s="10">
        <f t="shared" si="71"/>
        <v>1</v>
      </c>
      <c r="R2250" s="8">
        <v>0</v>
      </c>
      <c r="S2250" s="9">
        <v>170.82</v>
      </c>
      <c r="T2250" s="8">
        <v>0</v>
      </c>
    </row>
    <row r="2251" spans="1:20" x14ac:dyDescent="0.35">
      <c r="A2251" t="s">
        <v>5392</v>
      </c>
      <c r="B2251" t="s">
        <v>5393</v>
      </c>
      <c r="C2251" t="s">
        <v>19</v>
      </c>
      <c r="D2251" t="s">
        <v>7921</v>
      </c>
      <c r="E2251" s="8">
        <v>65</v>
      </c>
      <c r="F2251" s="9">
        <v>191.75</v>
      </c>
      <c r="G2251" s="8">
        <v>9</v>
      </c>
      <c r="H2251" s="8">
        <v>103</v>
      </c>
      <c r="I2251" s="9">
        <v>191.75</v>
      </c>
      <c r="J2251" s="10">
        <f t="shared" si="70"/>
        <v>1</v>
      </c>
      <c r="K2251" s="8">
        <v>0</v>
      </c>
      <c r="L2251" s="9">
        <v>102.96</v>
      </c>
      <c r="M2251" s="8">
        <v>0</v>
      </c>
      <c r="N2251" s="8">
        <v>11</v>
      </c>
      <c r="O2251" s="8">
        <v>103</v>
      </c>
      <c r="P2251" s="9">
        <v>191.75</v>
      </c>
      <c r="Q2251" s="10">
        <f t="shared" si="71"/>
        <v>1</v>
      </c>
      <c r="R2251" s="8">
        <v>0</v>
      </c>
      <c r="S2251" s="9">
        <v>108.26</v>
      </c>
      <c r="T2251" s="8">
        <v>0</v>
      </c>
    </row>
    <row r="2252" spans="1:20" x14ac:dyDescent="0.35">
      <c r="A2252" t="s">
        <v>5394</v>
      </c>
      <c r="B2252" t="s">
        <v>5395</v>
      </c>
      <c r="C2252" t="s">
        <v>19</v>
      </c>
      <c r="D2252" t="s">
        <v>7922</v>
      </c>
      <c r="E2252" s="8">
        <v>243</v>
      </c>
      <c r="F2252" s="9">
        <v>489.16</v>
      </c>
      <c r="G2252" s="8">
        <v>16</v>
      </c>
      <c r="H2252" s="8">
        <v>151</v>
      </c>
      <c r="I2252" s="9">
        <v>334.16</v>
      </c>
      <c r="J2252" s="10">
        <f t="shared" si="70"/>
        <v>0.68313026412625732</v>
      </c>
      <c r="K2252" s="8">
        <v>2</v>
      </c>
      <c r="L2252" s="9">
        <v>138.02000000000001</v>
      </c>
      <c r="M2252" s="8">
        <v>1</v>
      </c>
      <c r="N2252" s="8">
        <v>16</v>
      </c>
      <c r="O2252" s="8">
        <v>151</v>
      </c>
      <c r="P2252" s="9">
        <v>334.16</v>
      </c>
      <c r="Q2252" s="10">
        <f t="shared" si="71"/>
        <v>0.68313026412625732</v>
      </c>
      <c r="R2252" s="8">
        <v>2</v>
      </c>
      <c r="S2252" s="9">
        <v>138.02000000000001</v>
      </c>
      <c r="T2252" s="8">
        <v>1</v>
      </c>
    </row>
    <row r="2253" spans="1:20" x14ac:dyDescent="0.35">
      <c r="A2253" t="s">
        <v>5396</v>
      </c>
      <c r="B2253" t="s">
        <v>5397</v>
      </c>
      <c r="C2253" t="s">
        <v>19</v>
      </c>
      <c r="D2253" t="s">
        <v>7921</v>
      </c>
      <c r="E2253" s="8">
        <v>346</v>
      </c>
      <c r="F2253" s="9">
        <v>287.52</v>
      </c>
      <c r="G2253" s="8">
        <v>33</v>
      </c>
      <c r="H2253" s="8">
        <v>363</v>
      </c>
      <c r="I2253" s="9">
        <v>287.52</v>
      </c>
      <c r="J2253" s="10">
        <f t="shared" si="70"/>
        <v>1</v>
      </c>
      <c r="K2253" s="8">
        <v>0</v>
      </c>
      <c r="L2253" s="9">
        <v>98.66</v>
      </c>
      <c r="M2253" s="8">
        <v>0</v>
      </c>
      <c r="N2253" s="8">
        <v>38</v>
      </c>
      <c r="O2253" s="8">
        <v>363</v>
      </c>
      <c r="P2253" s="9">
        <v>287.52</v>
      </c>
      <c r="Q2253" s="10">
        <f t="shared" si="71"/>
        <v>1</v>
      </c>
      <c r="R2253" s="8">
        <v>0</v>
      </c>
      <c r="S2253" s="9">
        <v>101.15</v>
      </c>
      <c r="T2253" s="8">
        <v>0</v>
      </c>
    </row>
    <row r="2254" spans="1:20" x14ac:dyDescent="0.35">
      <c r="A2254" t="s">
        <v>5398</v>
      </c>
      <c r="B2254" t="s">
        <v>5399</v>
      </c>
      <c r="C2254" t="s">
        <v>19</v>
      </c>
      <c r="D2254" t="s">
        <v>7922</v>
      </c>
      <c r="E2254" s="8">
        <v>3835</v>
      </c>
      <c r="F2254" s="9">
        <v>7159.37</v>
      </c>
      <c r="G2254" s="8">
        <v>20</v>
      </c>
      <c r="H2254" s="8">
        <v>162</v>
      </c>
      <c r="I2254" s="9">
        <v>3231.52</v>
      </c>
      <c r="J2254" s="10">
        <f t="shared" si="70"/>
        <v>0.45136932439586164</v>
      </c>
      <c r="K2254" s="8">
        <v>19</v>
      </c>
      <c r="L2254" s="9">
        <v>80.650000000000006</v>
      </c>
      <c r="M2254" s="8">
        <v>10</v>
      </c>
      <c r="N2254" s="8">
        <v>17</v>
      </c>
      <c r="O2254" s="8">
        <v>162</v>
      </c>
      <c r="P2254" s="9">
        <v>3227.78</v>
      </c>
      <c r="Q2254" s="10">
        <f t="shared" si="71"/>
        <v>0.45084693206245802</v>
      </c>
      <c r="R2254" s="8">
        <v>19</v>
      </c>
      <c r="S2254" s="9">
        <v>80.13</v>
      </c>
      <c r="T2254" s="8">
        <v>10</v>
      </c>
    </row>
    <row r="2255" spans="1:20" x14ac:dyDescent="0.35">
      <c r="A2255" t="s">
        <v>5400</v>
      </c>
      <c r="B2255" t="s">
        <v>5401</v>
      </c>
      <c r="C2255" t="s">
        <v>19</v>
      </c>
      <c r="D2255" t="s">
        <v>7922</v>
      </c>
      <c r="E2255" s="8">
        <v>924</v>
      </c>
      <c r="F2255" s="9">
        <v>1864.02</v>
      </c>
      <c r="G2255" s="8">
        <v>15</v>
      </c>
      <c r="H2255" s="8">
        <v>150</v>
      </c>
      <c r="I2255" s="9">
        <v>1632.02</v>
      </c>
      <c r="J2255" s="10">
        <f t="shared" si="70"/>
        <v>0.87553781611785286</v>
      </c>
      <c r="K2255" s="8">
        <v>5</v>
      </c>
      <c r="L2255" s="9">
        <v>94.81</v>
      </c>
      <c r="M2255" s="8">
        <v>5</v>
      </c>
      <c r="N2255" s="8">
        <v>16</v>
      </c>
      <c r="O2255" s="8">
        <v>150</v>
      </c>
      <c r="P2255" s="9">
        <v>1634.04</v>
      </c>
      <c r="Q2255" s="10">
        <f t="shared" si="71"/>
        <v>0.87662149547751633</v>
      </c>
      <c r="R2255" s="8">
        <v>5</v>
      </c>
      <c r="S2255" s="9">
        <v>95.42</v>
      </c>
      <c r="T2255" s="8">
        <v>5</v>
      </c>
    </row>
    <row r="2256" spans="1:20" x14ac:dyDescent="0.35">
      <c r="A2256" t="s">
        <v>5408</v>
      </c>
      <c r="B2256" t="s">
        <v>5409</v>
      </c>
      <c r="C2256" t="s">
        <v>19</v>
      </c>
      <c r="D2256" t="s">
        <v>7922</v>
      </c>
      <c r="E2256" s="8">
        <v>19</v>
      </c>
      <c r="F2256" s="9">
        <v>171.78</v>
      </c>
      <c r="G2256" s="8">
        <v>4</v>
      </c>
      <c r="H2256" s="8">
        <v>34</v>
      </c>
      <c r="I2256" s="9">
        <v>171.78</v>
      </c>
      <c r="J2256" s="10">
        <f t="shared" si="70"/>
        <v>1</v>
      </c>
      <c r="K2256" s="8">
        <v>0</v>
      </c>
      <c r="L2256" s="9">
        <v>159.12</v>
      </c>
      <c r="M2256" s="8">
        <v>0</v>
      </c>
      <c r="N2256" s="8">
        <v>4</v>
      </c>
      <c r="O2256" s="8">
        <v>34</v>
      </c>
      <c r="P2256" s="9">
        <v>171.78</v>
      </c>
      <c r="Q2256" s="10">
        <f t="shared" si="71"/>
        <v>1</v>
      </c>
      <c r="R2256" s="8">
        <v>0</v>
      </c>
      <c r="S2256" s="9">
        <v>159.12</v>
      </c>
      <c r="T2256" s="8">
        <v>0</v>
      </c>
    </row>
    <row r="2257" spans="1:20" x14ac:dyDescent="0.35">
      <c r="A2257" t="s">
        <v>5410</v>
      </c>
      <c r="B2257" t="s">
        <v>5411</v>
      </c>
      <c r="C2257" t="s">
        <v>19</v>
      </c>
      <c r="D2257" t="s">
        <v>7921</v>
      </c>
      <c r="E2257" s="8">
        <v>204</v>
      </c>
      <c r="F2257" s="9">
        <v>666.61</v>
      </c>
      <c r="G2257" s="8">
        <v>8</v>
      </c>
      <c r="H2257" s="8">
        <v>93</v>
      </c>
      <c r="I2257" s="9">
        <v>624.13</v>
      </c>
      <c r="J2257" s="10">
        <f t="shared" si="70"/>
        <v>0.9362745833395838</v>
      </c>
      <c r="K2257" s="8">
        <v>1</v>
      </c>
      <c r="L2257" s="9">
        <v>108.73</v>
      </c>
      <c r="M2257" s="8">
        <v>2</v>
      </c>
      <c r="N2257" s="8">
        <v>10</v>
      </c>
      <c r="O2257" s="8">
        <v>93</v>
      </c>
      <c r="P2257" s="9">
        <v>630.66999999999996</v>
      </c>
      <c r="Q2257" s="10">
        <f t="shared" si="71"/>
        <v>0.94608541726046702</v>
      </c>
      <c r="R2257" s="8">
        <v>1</v>
      </c>
      <c r="S2257" s="9">
        <v>112.57</v>
      </c>
      <c r="T2257" s="8">
        <v>2</v>
      </c>
    </row>
    <row r="2258" spans="1:20" x14ac:dyDescent="0.35">
      <c r="A2258" t="s">
        <v>5412</v>
      </c>
      <c r="B2258" t="s">
        <v>5413</v>
      </c>
      <c r="C2258" t="s">
        <v>19</v>
      </c>
      <c r="D2258" t="s">
        <v>7922</v>
      </c>
      <c r="E2258" s="8">
        <v>19</v>
      </c>
      <c r="F2258" s="9">
        <v>31.42</v>
      </c>
      <c r="G2258" s="8">
        <v>33</v>
      </c>
      <c r="H2258" s="8">
        <v>182</v>
      </c>
      <c r="I2258" s="9">
        <v>31.42</v>
      </c>
      <c r="J2258" s="10">
        <f t="shared" si="70"/>
        <v>1</v>
      </c>
      <c r="K2258" s="8">
        <v>0</v>
      </c>
      <c r="L2258" s="9">
        <v>196.68</v>
      </c>
      <c r="M2258" s="8">
        <v>0</v>
      </c>
      <c r="N2258" s="8">
        <v>19</v>
      </c>
      <c r="O2258" s="8">
        <v>182</v>
      </c>
      <c r="P2258" s="9">
        <v>31.42</v>
      </c>
      <c r="Q2258" s="10">
        <f t="shared" si="71"/>
        <v>1</v>
      </c>
      <c r="R2258" s="8">
        <v>0</v>
      </c>
      <c r="S2258" s="9">
        <v>183.78</v>
      </c>
      <c r="T2258" s="8">
        <v>0</v>
      </c>
    </row>
    <row r="2259" spans="1:20" x14ac:dyDescent="0.35">
      <c r="A2259" t="s">
        <v>5416</v>
      </c>
      <c r="B2259" t="s">
        <v>5417</v>
      </c>
      <c r="C2259" t="s">
        <v>19</v>
      </c>
      <c r="D2259" t="s">
        <v>7921</v>
      </c>
      <c r="E2259" s="8">
        <v>450</v>
      </c>
      <c r="F2259" s="9">
        <v>187.62</v>
      </c>
      <c r="G2259" s="8">
        <v>62</v>
      </c>
      <c r="H2259" s="8">
        <v>721</v>
      </c>
      <c r="I2259" s="9">
        <v>187.62</v>
      </c>
      <c r="J2259" s="10">
        <f t="shared" si="70"/>
        <v>1</v>
      </c>
      <c r="K2259" s="8">
        <v>0</v>
      </c>
      <c r="L2259" s="9">
        <v>134.77000000000001</v>
      </c>
      <c r="M2259" s="8">
        <v>0</v>
      </c>
      <c r="N2259" s="8">
        <v>75</v>
      </c>
      <c r="O2259" s="8">
        <v>721</v>
      </c>
      <c r="P2259" s="9">
        <v>187.62</v>
      </c>
      <c r="Q2259" s="10">
        <f t="shared" si="71"/>
        <v>1</v>
      </c>
      <c r="R2259" s="8">
        <v>0</v>
      </c>
      <c r="S2259" s="9">
        <v>138.02000000000001</v>
      </c>
      <c r="T2259" s="8">
        <v>0</v>
      </c>
    </row>
    <row r="2260" spans="1:20" x14ac:dyDescent="0.35">
      <c r="A2260" t="s">
        <v>5418</v>
      </c>
      <c r="B2260" t="s">
        <v>5419</v>
      </c>
      <c r="C2260" t="s">
        <v>19</v>
      </c>
      <c r="D2260" t="s">
        <v>7922</v>
      </c>
      <c r="E2260" s="8">
        <v>318</v>
      </c>
      <c r="F2260" s="9">
        <v>123.8</v>
      </c>
      <c r="G2260" s="8">
        <v>98</v>
      </c>
      <c r="H2260" s="8">
        <v>772</v>
      </c>
      <c r="I2260" s="9">
        <v>123.8</v>
      </c>
      <c r="J2260" s="10">
        <f t="shared" si="70"/>
        <v>1</v>
      </c>
      <c r="K2260" s="8">
        <v>0</v>
      </c>
      <c r="L2260" s="9">
        <v>144.04</v>
      </c>
      <c r="M2260" s="8">
        <v>0</v>
      </c>
      <c r="N2260" s="8">
        <v>81</v>
      </c>
      <c r="O2260" s="8">
        <v>772</v>
      </c>
      <c r="P2260" s="9">
        <v>123.8</v>
      </c>
      <c r="Q2260" s="10">
        <f t="shared" si="71"/>
        <v>1</v>
      </c>
      <c r="R2260" s="8">
        <v>0</v>
      </c>
      <c r="S2260" s="9">
        <v>140.06</v>
      </c>
      <c r="T2260" s="8">
        <v>0</v>
      </c>
    </row>
    <row r="2261" spans="1:20" x14ac:dyDescent="0.35">
      <c r="A2261" t="s">
        <v>5424</v>
      </c>
      <c r="B2261" t="s">
        <v>5425</v>
      </c>
      <c r="C2261" t="s">
        <v>19</v>
      </c>
      <c r="D2261" t="s">
        <v>7922</v>
      </c>
      <c r="E2261" s="8">
        <v>510</v>
      </c>
      <c r="F2261" s="9">
        <v>755.19</v>
      </c>
      <c r="G2261" s="8">
        <v>44</v>
      </c>
      <c r="H2261" s="8">
        <v>203</v>
      </c>
      <c r="I2261" s="9">
        <v>735.94</v>
      </c>
      <c r="J2261" s="10">
        <f t="shared" si="70"/>
        <v>0.97450972602921115</v>
      </c>
      <c r="K2261" s="8">
        <v>1</v>
      </c>
      <c r="L2261" s="9">
        <v>141.21</v>
      </c>
      <c r="M2261" s="8">
        <v>2</v>
      </c>
      <c r="N2261" s="8">
        <v>21</v>
      </c>
      <c r="O2261" s="8">
        <v>203</v>
      </c>
      <c r="P2261" s="9">
        <v>701.88</v>
      </c>
      <c r="Q2261" s="10">
        <f t="shared" si="71"/>
        <v>0.92940849322687002</v>
      </c>
      <c r="R2261" s="8">
        <v>2</v>
      </c>
      <c r="S2261" s="9">
        <v>122.31</v>
      </c>
      <c r="T2261" s="8">
        <v>2</v>
      </c>
    </row>
    <row r="2262" spans="1:20" x14ac:dyDescent="0.35">
      <c r="A2262" t="s">
        <v>5426</v>
      </c>
      <c r="B2262" t="s">
        <v>5427</v>
      </c>
      <c r="C2262" t="s">
        <v>19</v>
      </c>
      <c r="D2262" t="s">
        <v>7921</v>
      </c>
      <c r="E2262" s="8">
        <v>170</v>
      </c>
      <c r="F2262" s="9">
        <v>449.07</v>
      </c>
      <c r="G2262" s="8">
        <v>11</v>
      </c>
      <c r="H2262" s="8">
        <v>114</v>
      </c>
      <c r="I2262" s="9">
        <v>390.95</v>
      </c>
      <c r="J2262" s="10">
        <f t="shared" si="70"/>
        <v>0.87057697018282232</v>
      </c>
      <c r="K2262" s="8">
        <v>1</v>
      </c>
      <c r="L2262" s="9">
        <v>98.4</v>
      </c>
      <c r="M2262" s="8">
        <v>1</v>
      </c>
      <c r="N2262" s="8">
        <v>12</v>
      </c>
      <c r="O2262" s="8">
        <v>114</v>
      </c>
      <c r="P2262" s="9">
        <v>393.59</v>
      </c>
      <c r="Q2262" s="10">
        <f t="shared" si="71"/>
        <v>0.87645578640301058</v>
      </c>
      <c r="R2262" s="8">
        <v>1</v>
      </c>
      <c r="S2262" s="9">
        <v>99.85</v>
      </c>
      <c r="T2262" s="8">
        <v>1</v>
      </c>
    </row>
    <row r="2263" spans="1:20" x14ac:dyDescent="0.35">
      <c r="A2263" t="s">
        <v>5430</v>
      </c>
      <c r="B2263" t="s">
        <v>5431</v>
      </c>
      <c r="C2263" t="s">
        <v>19</v>
      </c>
      <c r="D2263" t="s">
        <v>7922</v>
      </c>
      <c r="E2263" s="8">
        <v>287</v>
      </c>
      <c r="F2263" s="9">
        <v>313.79000000000002</v>
      </c>
      <c r="G2263" s="8">
        <v>29</v>
      </c>
      <c r="H2263" s="8">
        <v>273</v>
      </c>
      <c r="I2263" s="9">
        <v>313.79000000000002</v>
      </c>
      <c r="J2263" s="10">
        <f t="shared" si="70"/>
        <v>1</v>
      </c>
      <c r="K2263" s="8">
        <v>0</v>
      </c>
      <c r="L2263" s="9">
        <v>93.58</v>
      </c>
      <c r="M2263" s="8">
        <v>1</v>
      </c>
      <c r="N2263" s="8">
        <v>29</v>
      </c>
      <c r="O2263" s="8">
        <v>273</v>
      </c>
      <c r="P2263" s="9">
        <v>313.79000000000002</v>
      </c>
      <c r="Q2263" s="10">
        <f t="shared" si="71"/>
        <v>1</v>
      </c>
      <c r="R2263" s="8">
        <v>0</v>
      </c>
      <c r="S2263" s="9">
        <v>93.58</v>
      </c>
      <c r="T2263" s="8">
        <v>1</v>
      </c>
    </row>
    <row r="2264" spans="1:20" x14ac:dyDescent="0.35">
      <c r="A2264" t="s">
        <v>5432</v>
      </c>
      <c r="B2264" t="s">
        <v>5433</v>
      </c>
      <c r="C2264" t="s">
        <v>19</v>
      </c>
      <c r="D2264" t="s">
        <v>7922</v>
      </c>
      <c r="E2264" s="8">
        <v>471</v>
      </c>
      <c r="F2264" s="9">
        <v>804.32</v>
      </c>
      <c r="G2264" s="8">
        <v>25</v>
      </c>
      <c r="H2264" s="8">
        <v>175</v>
      </c>
      <c r="I2264" s="9">
        <v>488.4</v>
      </c>
      <c r="J2264" s="10">
        <f t="shared" si="70"/>
        <v>0.60722100656455136</v>
      </c>
      <c r="K2264" s="8">
        <v>2</v>
      </c>
      <c r="L2264" s="9">
        <v>143.74</v>
      </c>
      <c r="M2264" s="8">
        <v>1</v>
      </c>
      <c r="N2264" s="8">
        <v>18</v>
      </c>
      <c r="O2264" s="8">
        <v>175</v>
      </c>
      <c r="P2264" s="9">
        <v>476.45</v>
      </c>
      <c r="Q2264" s="10">
        <f t="shared" si="71"/>
        <v>0.59236373582653667</v>
      </c>
      <c r="R2264" s="8">
        <v>2</v>
      </c>
      <c r="S2264" s="9">
        <v>139.26</v>
      </c>
      <c r="T2264" s="8">
        <v>1</v>
      </c>
    </row>
    <row r="2265" spans="1:20" x14ac:dyDescent="0.35">
      <c r="A2265" t="s">
        <v>5434</v>
      </c>
      <c r="B2265" t="s">
        <v>5435</v>
      </c>
      <c r="C2265" t="s">
        <v>19</v>
      </c>
      <c r="D2265" t="s">
        <v>7921</v>
      </c>
      <c r="E2265" s="8">
        <v>853</v>
      </c>
      <c r="F2265" s="9">
        <v>388.25</v>
      </c>
      <c r="G2265" s="8">
        <v>47</v>
      </c>
      <c r="H2265" s="8">
        <v>654</v>
      </c>
      <c r="I2265" s="9">
        <v>388.25</v>
      </c>
      <c r="J2265" s="10">
        <f t="shared" si="70"/>
        <v>1</v>
      </c>
      <c r="K2265" s="8">
        <v>0</v>
      </c>
      <c r="L2265" s="9">
        <v>136.31</v>
      </c>
      <c r="M2265" s="8">
        <v>1</v>
      </c>
      <c r="N2265" s="8">
        <v>68</v>
      </c>
      <c r="O2265" s="8">
        <v>654</v>
      </c>
      <c r="P2265" s="9">
        <v>388.25</v>
      </c>
      <c r="Q2265" s="10">
        <f t="shared" si="71"/>
        <v>1</v>
      </c>
      <c r="R2265" s="8">
        <v>0</v>
      </c>
      <c r="S2265" s="9">
        <v>141.77000000000001</v>
      </c>
      <c r="T2265" s="8">
        <v>1</v>
      </c>
    </row>
    <row r="2266" spans="1:20" x14ac:dyDescent="0.35">
      <c r="A2266" t="s">
        <v>5436</v>
      </c>
      <c r="B2266" t="s">
        <v>5437</v>
      </c>
      <c r="C2266" t="s">
        <v>19</v>
      </c>
      <c r="D2266" t="s">
        <v>7922</v>
      </c>
      <c r="E2266" s="8">
        <v>435</v>
      </c>
      <c r="F2266" s="9">
        <v>263.29000000000002</v>
      </c>
      <c r="G2266" s="8">
        <v>63</v>
      </c>
      <c r="H2266" s="8">
        <v>492</v>
      </c>
      <c r="I2266" s="9">
        <v>263.29000000000002</v>
      </c>
      <c r="J2266" s="10">
        <f t="shared" si="70"/>
        <v>1</v>
      </c>
      <c r="K2266" s="8">
        <v>0</v>
      </c>
      <c r="L2266" s="9">
        <v>69.13</v>
      </c>
      <c r="M2266" s="8">
        <v>0</v>
      </c>
      <c r="N2266" s="8">
        <v>51</v>
      </c>
      <c r="O2266" s="8">
        <v>492</v>
      </c>
      <c r="P2266" s="9">
        <v>263.29000000000002</v>
      </c>
      <c r="Q2266" s="10">
        <f t="shared" si="71"/>
        <v>1</v>
      </c>
      <c r="R2266" s="8">
        <v>0</v>
      </c>
      <c r="S2266" s="9">
        <v>64.77</v>
      </c>
      <c r="T2266" s="8">
        <v>0</v>
      </c>
    </row>
    <row r="2267" spans="1:20" x14ac:dyDescent="0.35">
      <c r="A2267" t="s">
        <v>5438</v>
      </c>
      <c r="B2267" t="s">
        <v>5439</v>
      </c>
      <c r="C2267" t="s">
        <v>19</v>
      </c>
      <c r="D2267" t="s">
        <v>7921</v>
      </c>
      <c r="E2267" s="8">
        <v>35</v>
      </c>
      <c r="F2267" s="9">
        <v>74.69</v>
      </c>
      <c r="G2267" s="8">
        <v>12</v>
      </c>
      <c r="H2267" s="8">
        <v>140</v>
      </c>
      <c r="I2267" s="9">
        <v>74.69</v>
      </c>
      <c r="J2267" s="10">
        <f t="shared" si="70"/>
        <v>1</v>
      </c>
      <c r="K2267" s="8">
        <v>0</v>
      </c>
      <c r="L2267" s="9">
        <v>150.1</v>
      </c>
      <c r="M2267" s="8">
        <v>0</v>
      </c>
      <c r="N2267" s="8">
        <v>15</v>
      </c>
      <c r="O2267" s="8">
        <v>140</v>
      </c>
      <c r="P2267" s="9">
        <v>74.69</v>
      </c>
      <c r="Q2267" s="10">
        <f t="shared" si="71"/>
        <v>1</v>
      </c>
      <c r="R2267" s="8">
        <v>0</v>
      </c>
      <c r="S2267" s="9">
        <v>152.66</v>
      </c>
      <c r="T2267" s="8">
        <v>0</v>
      </c>
    </row>
    <row r="2268" spans="1:20" x14ac:dyDescent="0.35">
      <c r="A2268" t="s">
        <v>5440</v>
      </c>
      <c r="B2268" t="s">
        <v>5441</v>
      </c>
      <c r="C2268" t="s">
        <v>19</v>
      </c>
      <c r="D2268" t="s">
        <v>7922</v>
      </c>
      <c r="E2268" s="8">
        <v>28</v>
      </c>
      <c r="F2268" s="9">
        <v>11.26</v>
      </c>
      <c r="G2268" s="8">
        <v>132</v>
      </c>
      <c r="H2268" s="8">
        <v>739</v>
      </c>
      <c r="I2268" s="9">
        <v>11.26</v>
      </c>
      <c r="J2268" s="10">
        <f t="shared" si="70"/>
        <v>1</v>
      </c>
      <c r="K2268" s="8">
        <v>0</v>
      </c>
      <c r="L2268" s="9">
        <v>198.79</v>
      </c>
      <c r="M2268" s="8">
        <v>0</v>
      </c>
      <c r="N2268" s="8">
        <v>76</v>
      </c>
      <c r="O2268" s="8">
        <v>739</v>
      </c>
      <c r="P2268" s="9">
        <v>11.26</v>
      </c>
      <c r="Q2268" s="10">
        <f t="shared" si="71"/>
        <v>1</v>
      </c>
      <c r="R2268" s="8">
        <v>0</v>
      </c>
      <c r="S2268" s="9">
        <v>185.52</v>
      </c>
      <c r="T2268" s="8">
        <v>0</v>
      </c>
    </row>
    <row r="2269" spans="1:20" x14ac:dyDescent="0.35">
      <c r="A2269" t="s">
        <v>5442</v>
      </c>
      <c r="B2269" t="s">
        <v>5443</v>
      </c>
      <c r="C2269" t="s">
        <v>19</v>
      </c>
      <c r="D2269" t="s">
        <v>7922</v>
      </c>
      <c r="E2269" s="8">
        <v>22</v>
      </c>
      <c r="F2269" s="9">
        <v>5.6</v>
      </c>
      <c r="G2269" s="8">
        <v>216</v>
      </c>
      <c r="H2269" s="8">
        <v>1165</v>
      </c>
      <c r="I2269" s="9">
        <v>5.6</v>
      </c>
      <c r="J2269" s="10">
        <f t="shared" si="70"/>
        <v>1</v>
      </c>
      <c r="K2269" s="8">
        <v>0</v>
      </c>
      <c r="L2269" s="9">
        <v>202.45</v>
      </c>
      <c r="M2269" s="8">
        <v>0</v>
      </c>
      <c r="N2269" s="8">
        <v>120</v>
      </c>
      <c r="O2269" s="8">
        <v>1165</v>
      </c>
      <c r="P2269" s="9">
        <v>5.6</v>
      </c>
      <c r="Q2269" s="10">
        <f t="shared" si="71"/>
        <v>1</v>
      </c>
      <c r="R2269" s="8">
        <v>0</v>
      </c>
      <c r="S2269" s="9">
        <v>187.78</v>
      </c>
      <c r="T2269" s="8">
        <v>0</v>
      </c>
    </row>
    <row r="2270" spans="1:20" x14ac:dyDescent="0.35">
      <c r="A2270" t="s">
        <v>5446</v>
      </c>
      <c r="B2270" t="s">
        <v>5447</v>
      </c>
      <c r="C2270" t="s">
        <v>19</v>
      </c>
      <c r="D2270" t="s">
        <v>7921</v>
      </c>
      <c r="E2270" s="8">
        <v>35</v>
      </c>
      <c r="F2270" s="9">
        <v>148.72</v>
      </c>
      <c r="G2270" s="8">
        <v>7</v>
      </c>
      <c r="H2270" s="8">
        <v>70</v>
      </c>
      <c r="I2270" s="9">
        <v>148.72</v>
      </c>
      <c r="J2270" s="10">
        <f t="shared" si="70"/>
        <v>1</v>
      </c>
      <c r="K2270" s="8">
        <v>0</v>
      </c>
      <c r="L2270" s="9">
        <v>153.97</v>
      </c>
      <c r="M2270" s="8">
        <v>0</v>
      </c>
      <c r="N2270" s="8">
        <v>8</v>
      </c>
      <c r="O2270" s="8">
        <v>70</v>
      </c>
      <c r="P2270" s="9">
        <v>148.72</v>
      </c>
      <c r="Q2270" s="10">
        <f t="shared" si="71"/>
        <v>1</v>
      </c>
      <c r="R2270" s="8">
        <v>0</v>
      </c>
      <c r="S2270" s="9">
        <v>156.52000000000001</v>
      </c>
      <c r="T2270" s="8">
        <v>0</v>
      </c>
    </row>
    <row r="2271" spans="1:20" x14ac:dyDescent="0.35">
      <c r="A2271" t="s">
        <v>5450</v>
      </c>
      <c r="B2271" t="s">
        <v>5451</v>
      </c>
      <c r="C2271" t="s">
        <v>19</v>
      </c>
      <c r="D2271" t="s">
        <v>7922</v>
      </c>
      <c r="E2271" s="8">
        <v>40</v>
      </c>
      <c r="F2271" s="9">
        <v>11.68</v>
      </c>
      <c r="G2271" s="8">
        <v>254</v>
      </c>
      <c r="H2271" s="8">
        <v>1015</v>
      </c>
      <c r="I2271" s="9">
        <v>11.68</v>
      </c>
      <c r="J2271" s="10">
        <f t="shared" si="70"/>
        <v>1</v>
      </c>
      <c r="K2271" s="8">
        <v>0</v>
      </c>
      <c r="L2271" s="9">
        <v>214.21</v>
      </c>
      <c r="M2271" s="8">
        <v>0</v>
      </c>
      <c r="N2271" s="8">
        <v>104</v>
      </c>
      <c r="O2271" s="8">
        <v>1015</v>
      </c>
      <c r="P2271" s="9">
        <v>11.68</v>
      </c>
      <c r="Q2271" s="10">
        <f t="shared" si="71"/>
        <v>1</v>
      </c>
      <c r="R2271" s="8">
        <v>0</v>
      </c>
      <c r="S2271" s="9">
        <v>188.1</v>
      </c>
      <c r="T2271" s="8">
        <v>0</v>
      </c>
    </row>
    <row r="2272" spans="1:20" x14ac:dyDescent="0.35">
      <c r="A2272" t="s">
        <v>5452</v>
      </c>
      <c r="B2272" t="s">
        <v>5453</v>
      </c>
      <c r="C2272" t="s">
        <v>19</v>
      </c>
      <c r="D2272" t="s">
        <v>7921</v>
      </c>
      <c r="E2272" s="8">
        <v>23</v>
      </c>
      <c r="F2272" s="9">
        <v>140.65</v>
      </c>
      <c r="G2272" s="8">
        <v>5</v>
      </c>
      <c r="H2272" s="8">
        <v>49</v>
      </c>
      <c r="I2272" s="9">
        <v>140.65</v>
      </c>
      <c r="J2272" s="10">
        <f t="shared" si="70"/>
        <v>1</v>
      </c>
      <c r="K2272" s="8">
        <v>0</v>
      </c>
      <c r="L2272" s="9">
        <v>155.25</v>
      </c>
      <c r="M2272" s="8">
        <v>0</v>
      </c>
      <c r="N2272" s="8">
        <v>5</v>
      </c>
      <c r="O2272" s="8">
        <v>49</v>
      </c>
      <c r="P2272" s="9">
        <v>140.65</v>
      </c>
      <c r="Q2272" s="10">
        <f t="shared" si="71"/>
        <v>1</v>
      </c>
      <c r="R2272" s="8">
        <v>0</v>
      </c>
      <c r="S2272" s="9">
        <v>158.91999999999999</v>
      </c>
      <c r="T2272" s="8">
        <v>0</v>
      </c>
    </row>
    <row r="2273" spans="1:20" x14ac:dyDescent="0.35">
      <c r="A2273" t="s">
        <v>5456</v>
      </c>
      <c r="B2273" t="s">
        <v>5457</v>
      </c>
      <c r="C2273" t="s">
        <v>19</v>
      </c>
      <c r="D2273" t="s">
        <v>7921</v>
      </c>
      <c r="E2273" s="8">
        <v>1112</v>
      </c>
      <c r="F2273" s="9">
        <v>281.86</v>
      </c>
      <c r="G2273" s="8">
        <v>96</v>
      </c>
      <c r="H2273" s="8">
        <v>1168</v>
      </c>
      <c r="I2273" s="9">
        <v>281.86</v>
      </c>
      <c r="J2273" s="10">
        <f t="shared" si="70"/>
        <v>1</v>
      </c>
      <c r="K2273" s="8">
        <v>0</v>
      </c>
      <c r="L2273" s="9">
        <v>119.65</v>
      </c>
      <c r="M2273" s="8">
        <v>0</v>
      </c>
      <c r="N2273" s="8">
        <v>120</v>
      </c>
      <c r="O2273" s="8">
        <v>1168</v>
      </c>
      <c r="P2273" s="9">
        <v>281.86</v>
      </c>
      <c r="Q2273" s="10">
        <f t="shared" si="71"/>
        <v>1</v>
      </c>
      <c r="R2273" s="8">
        <v>0</v>
      </c>
      <c r="S2273" s="9">
        <v>123.3</v>
      </c>
      <c r="T2273" s="8">
        <v>0</v>
      </c>
    </row>
    <row r="2274" spans="1:20" x14ac:dyDescent="0.35">
      <c r="A2274" t="s">
        <v>5458</v>
      </c>
      <c r="B2274" t="s">
        <v>5459</v>
      </c>
      <c r="C2274" t="s">
        <v>19</v>
      </c>
      <c r="D2274" t="s">
        <v>7922</v>
      </c>
      <c r="E2274" s="8">
        <v>24</v>
      </c>
      <c r="F2274" s="9">
        <v>242.51</v>
      </c>
      <c r="G2274" s="8">
        <v>3</v>
      </c>
      <c r="H2274" s="8">
        <v>30</v>
      </c>
      <c r="I2274" s="9">
        <v>242.51</v>
      </c>
      <c r="J2274" s="10">
        <f t="shared" si="70"/>
        <v>1</v>
      </c>
      <c r="K2274" s="8">
        <v>0</v>
      </c>
      <c r="L2274" s="9">
        <v>122.14</v>
      </c>
      <c r="M2274" s="8">
        <v>0</v>
      </c>
      <c r="N2274" s="8">
        <v>3</v>
      </c>
      <c r="O2274" s="8">
        <v>30</v>
      </c>
      <c r="P2274" s="9">
        <v>242.51</v>
      </c>
      <c r="Q2274" s="10">
        <f t="shared" si="71"/>
        <v>1</v>
      </c>
      <c r="R2274" s="8">
        <v>0</v>
      </c>
      <c r="S2274" s="9">
        <v>122.14</v>
      </c>
      <c r="T2274" s="8">
        <v>0</v>
      </c>
    </row>
    <row r="2275" spans="1:20" x14ac:dyDescent="0.35">
      <c r="A2275" t="s">
        <v>5460</v>
      </c>
      <c r="B2275" t="s">
        <v>5461</v>
      </c>
      <c r="C2275" t="s">
        <v>19</v>
      </c>
      <c r="D2275" t="s">
        <v>7922</v>
      </c>
      <c r="E2275" s="8">
        <v>336</v>
      </c>
      <c r="F2275" s="9">
        <v>614.66999999999996</v>
      </c>
      <c r="G2275" s="8">
        <v>17</v>
      </c>
      <c r="H2275" s="8">
        <v>162</v>
      </c>
      <c r="I2275" s="9">
        <v>488.44</v>
      </c>
      <c r="J2275" s="10">
        <f t="shared" si="70"/>
        <v>0.79463777311402872</v>
      </c>
      <c r="K2275" s="8">
        <v>2</v>
      </c>
      <c r="L2275" s="9">
        <v>99.77</v>
      </c>
      <c r="M2275" s="8">
        <v>1</v>
      </c>
      <c r="N2275" s="8">
        <v>17</v>
      </c>
      <c r="O2275" s="8">
        <v>162</v>
      </c>
      <c r="P2275" s="9">
        <v>488.44</v>
      </c>
      <c r="Q2275" s="10">
        <f t="shared" si="71"/>
        <v>0.79463777311402872</v>
      </c>
      <c r="R2275" s="8">
        <v>2</v>
      </c>
      <c r="S2275" s="9">
        <v>99.77</v>
      </c>
      <c r="T2275" s="8">
        <v>1</v>
      </c>
    </row>
    <row r="2276" spans="1:20" x14ac:dyDescent="0.35">
      <c r="A2276" t="s">
        <v>5462</v>
      </c>
      <c r="B2276" t="s">
        <v>5463</v>
      </c>
      <c r="C2276" t="s">
        <v>19</v>
      </c>
      <c r="D2276" t="s">
        <v>7921</v>
      </c>
      <c r="E2276" s="8">
        <v>639</v>
      </c>
      <c r="F2276" s="9">
        <v>655.30999999999995</v>
      </c>
      <c r="G2276" s="8">
        <v>26</v>
      </c>
      <c r="H2276" s="8">
        <v>288</v>
      </c>
      <c r="I2276" s="9">
        <v>601.99</v>
      </c>
      <c r="J2276" s="10">
        <f t="shared" si="70"/>
        <v>0.91863392898017737</v>
      </c>
      <c r="K2276" s="8">
        <v>2</v>
      </c>
      <c r="L2276" s="9">
        <v>127.2</v>
      </c>
      <c r="M2276" s="8">
        <v>2</v>
      </c>
      <c r="N2276" s="8">
        <v>30</v>
      </c>
      <c r="O2276" s="8">
        <v>288</v>
      </c>
      <c r="P2276" s="9">
        <v>606.09</v>
      </c>
      <c r="Q2276" s="10">
        <f t="shared" si="71"/>
        <v>0.92489050983504006</v>
      </c>
      <c r="R2276" s="8">
        <v>2</v>
      </c>
      <c r="S2276" s="9">
        <v>132.63999999999999</v>
      </c>
      <c r="T2276" s="8">
        <v>2</v>
      </c>
    </row>
    <row r="2277" spans="1:20" x14ac:dyDescent="0.35">
      <c r="A2277" t="s">
        <v>5466</v>
      </c>
      <c r="B2277" t="s">
        <v>5467</v>
      </c>
      <c r="C2277" t="s">
        <v>19</v>
      </c>
      <c r="D2277" t="s">
        <v>7922</v>
      </c>
      <c r="E2277" s="8">
        <v>22</v>
      </c>
      <c r="F2277" s="9">
        <v>33</v>
      </c>
      <c r="G2277" s="8">
        <v>30</v>
      </c>
      <c r="H2277" s="8">
        <v>197</v>
      </c>
      <c r="I2277" s="9">
        <v>33</v>
      </c>
      <c r="J2277" s="10">
        <f t="shared" si="70"/>
        <v>1</v>
      </c>
      <c r="K2277" s="8">
        <v>0</v>
      </c>
      <c r="L2277" s="9">
        <v>182.18</v>
      </c>
      <c r="M2277" s="8">
        <v>0</v>
      </c>
      <c r="N2277" s="8">
        <v>21</v>
      </c>
      <c r="O2277" s="8">
        <v>197</v>
      </c>
      <c r="P2277" s="9">
        <v>33</v>
      </c>
      <c r="Q2277" s="10">
        <f t="shared" si="71"/>
        <v>1</v>
      </c>
      <c r="R2277" s="8">
        <v>0</v>
      </c>
      <c r="S2277" s="9">
        <v>174.07</v>
      </c>
      <c r="T2277" s="8">
        <v>0</v>
      </c>
    </row>
    <row r="2278" spans="1:20" x14ac:dyDescent="0.35">
      <c r="A2278" t="s">
        <v>5468</v>
      </c>
      <c r="B2278" t="s">
        <v>5469</v>
      </c>
      <c r="C2278" t="s">
        <v>19</v>
      </c>
      <c r="D2278" t="s">
        <v>7921</v>
      </c>
      <c r="E2278" s="8">
        <v>2838</v>
      </c>
      <c r="F2278" s="9">
        <v>5732.98</v>
      </c>
      <c r="G2278" s="8">
        <v>13</v>
      </c>
      <c r="H2278" s="8">
        <v>146</v>
      </c>
      <c r="I2278" s="9">
        <v>2434.19</v>
      </c>
      <c r="J2278" s="10">
        <f t="shared" si="70"/>
        <v>0.42459419010706478</v>
      </c>
      <c r="K2278" s="8">
        <v>14</v>
      </c>
      <c r="L2278" s="9">
        <v>103.12</v>
      </c>
      <c r="M2278" s="8">
        <v>8</v>
      </c>
      <c r="N2278" s="8">
        <v>15</v>
      </c>
      <c r="O2278" s="8">
        <v>146</v>
      </c>
      <c r="P2278" s="9">
        <v>2438.23</v>
      </c>
      <c r="Q2278" s="10">
        <f t="shared" si="71"/>
        <v>0.42529888469870819</v>
      </c>
      <c r="R2278" s="8">
        <v>14</v>
      </c>
      <c r="S2278" s="9">
        <v>103.68</v>
      </c>
      <c r="T2278" s="8">
        <v>8</v>
      </c>
    </row>
    <row r="2279" spans="1:20" x14ac:dyDescent="0.35">
      <c r="A2279" t="s">
        <v>5472</v>
      </c>
      <c r="B2279" t="s">
        <v>5473</v>
      </c>
      <c r="C2279" t="s">
        <v>19</v>
      </c>
      <c r="D2279" t="s">
        <v>7921</v>
      </c>
      <c r="E2279" s="8">
        <v>32</v>
      </c>
      <c r="F2279" s="9">
        <v>160.1</v>
      </c>
      <c r="G2279" s="8">
        <v>6</v>
      </c>
      <c r="H2279" s="8">
        <v>59</v>
      </c>
      <c r="I2279" s="9">
        <v>160.1</v>
      </c>
      <c r="J2279" s="10">
        <f t="shared" si="70"/>
        <v>1</v>
      </c>
      <c r="K2279" s="8">
        <v>0</v>
      </c>
      <c r="L2279" s="9">
        <v>152.6</v>
      </c>
      <c r="M2279" s="8">
        <v>0</v>
      </c>
      <c r="N2279" s="8">
        <v>6</v>
      </c>
      <c r="O2279" s="8">
        <v>59</v>
      </c>
      <c r="P2279" s="9">
        <v>160.1</v>
      </c>
      <c r="Q2279" s="10">
        <f t="shared" si="71"/>
        <v>1</v>
      </c>
      <c r="R2279" s="8">
        <v>0</v>
      </c>
      <c r="S2279" s="9">
        <v>152.6</v>
      </c>
      <c r="T2279" s="8">
        <v>0</v>
      </c>
    </row>
    <row r="2280" spans="1:20" x14ac:dyDescent="0.35">
      <c r="A2280" t="s">
        <v>5474</v>
      </c>
      <c r="B2280" t="s">
        <v>5475</v>
      </c>
      <c r="C2280" t="s">
        <v>19</v>
      </c>
      <c r="D2280" t="s">
        <v>7921</v>
      </c>
      <c r="E2280" s="8">
        <v>4</v>
      </c>
      <c r="F2280" s="9">
        <v>19.55</v>
      </c>
      <c r="G2280" s="8">
        <v>6</v>
      </c>
      <c r="H2280" s="8">
        <v>61</v>
      </c>
      <c r="I2280" s="9">
        <v>19.55</v>
      </c>
      <c r="J2280" s="10">
        <f t="shared" si="70"/>
        <v>1</v>
      </c>
      <c r="K2280" s="8">
        <v>0</v>
      </c>
      <c r="L2280" s="9">
        <v>186.32</v>
      </c>
      <c r="M2280" s="8">
        <v>0</v>
      </c>
      <c r="N2280" s="8">
        <v>7</v>
      </c>
      <c r="O2280" s="8">
        <v>61</v>
      </c>
      <c r="P2280" s="9">
        <v>19.55</v>
      </c>
      <c r="Q2280" s="10">
        <f t="shared" si="71"/>
        <v>1</v>
      </c>
      <c r="R2280" s="8">
        <v>0</v>
      </c>
      <c r="S2280" s="9">
        <v>189.25</v>
      </c>
      <c r="T2280" s="8">
        <v>0</v>
      </c>
    </row>
    <row r="2281" spans="1:20" x14ac:dyDescent="0.35">
      <c r="A2281" t="s">
        <v>5476</v>
      </c>
      <c r="B2281" t="s">
        <v>5477</v>
      </c>
      <c r="C2281" t="s">
        <v>19</v>
      </c>
      <c r="D2281" t="s">
        <v>7922</v>
      </c>
      <c r="E2281" s="8">
        <v>63</v>
      </c>
      <c r="F2281" s="9">
        <v>141.88</v>
      </c>
      <c r="G2281" s="8">
        <v>18</v>
      </c>
      <c r="H2281" s="8">
        <v>131</v>
      </c>
      <c r="I2281" s="9">
        <v>141.88</v>
      </c>
      <c r="J2281" s="10">
        <f t="shared" si="70"/>
        <v>1</v>
      </c>
      <c r="K2281" s="8">
        <v>0</v>
      </c>
      <c r="L2281" s="9">
        <v>164.06</v>
      </c>
      <c r="M2281" s="8">
        <v>0</v>
      </c>
      <c r="N2281" s="8">
        <v>14</v>
      </c>
      <c r="O2281" s="8">
        <v>131</v>
      </c>
      <c r="P2281" s="9">
        <v>141.88</v>
      </c>
      <c r="Q2281" s="10">
        <f t="shared" si="71"/>
        <v>1</v>
      </c>
      <c r="R2281" s="8">
        <v>0</v>
      </c>
      <c r="S2281" s="9">
        <v>157.31</v>
      </c>
      <c r="T2281" s="8">
        <v>0</v>
      </c>
    </row>
    <row r="2282" spans="1:20" x14ac:dyDescent="0.35">
      <c r="A2282" t="s">
        <v>5478</v>
      </c>
      <c r="B2282" t="s">
        <v>5479</v>
      </c>
      <c r="C2282" t="s">
        <v>19</v>
      </c>
      <c r="D2282" t="s">
        <v>7922</v>
      </c>
      <c r="E2282" s="8">
        <v>38</v>
      </c>
      <c r="F2282" s="9">
        <v>192.94</v>
      </c>
      <c r="G2282" s="8">
        <v>7</v>
      </c>
      <c r="H2282" s="8">
        <v>58</v>
      </c>
      <c r="I2282" s="9">
        <v>192.94</v>
      </c>
      <c r="J2282" s="10">
        <f t="shared" si="70"/>
        <v>1</v>
      </c>
      <c r="K2282" s="8">
        <v>0</v>
      </c>
      <c r="L2282" s="9">
        <v>132.19999999999999</v>
      </c>
      <c r="M2282" s="8">
        <v>0</v>
      </c>
      <c r="N2282" s="8">
        <v>6</v>
      </c>
      <c r="O2282" s="8">
        <v>58</v>
      </c>
      <c r="P2282" s="9">
        <v>192.94</v>
      </c>
      <c r="Q2282" s="10">
        <f t="shared" si="71"/>
        <v>1</v>
      </c>
      <c r="R2282" s="8">
        <v>0</v>
      </c>
      <c r="S2282" s="9">
        <v>129.16</v>
      </c>
      <c r="T2282" s="8">
        <v>0</v>
      </c>
    </row>
    <row r="2283" spans="1:20" x14ac:dyDescent="0.35">
      <c r="A2283" t="s">
        <v>5480</v>
      </c>
      <c r="B2283" t="s">
        <v>5481</v>
      </c>
      <c r="C2283" t="s">
        <v>19</v>
      </c>
      <c r="D2283" t="s">
        <v>7922</v>
      </c>
      <c r="E2283" s="8">
        <v>10</v>
      </c>
      <c r="F2283" s="9">
        <v>2.69</v>
      </c>
      <c r="G2283" s="8">
        <v>206</v>
      </c>
      <c r="H2283" s="8">
        <v>1094</v>
      </c>
      <c r="I2283" s="9">
        <v>2.69</v>
      </c>
      <c r="J2283" s="10">
        <f t="shared" si="70"/>
        <v>1</v>
      </c>
      <c r="K2283" s="8">
        <v>0</v>
      </c>
      <c r="L2283" s="9">
        <v>202.83</v>
      </c>
      <c r="M2283" s="8">
        <v>0</v>
      </c>
      <c r="N2283" s="8">
        <v>112</v>
      </c>
      <c r="O2283" s="8">
        <v>1094</v>
      </c>
      <c r="P2283" s="9">
        <v>2.69</v>
      </c>
      <c r="Q2283" s="10">
        <f t="shared" si="71"/>
        <v>1</v>
      </c>
      <c r="R2283" s="8">
        <v>0</v>
      </c>
      <c r="S2283" s="9">
        <v>187.68</v>
      </c>
      <c r="T2283" s="8">
        <v>0</v>
      </c>
    </row>
    <row r="2284" spans="1:20" x14ac:dyDescent="0.35">
      <c r="A2284" t="s">
        <v>5484</v>
      </c>
      <c r="B2284" t="s">
        <v>5485</v>
      </c>
      <c r="C2284" t="s">
        <v>19</v>
      </c>
      <c r="D2284" t="s">
        <v>7921</v>
      </c>
      <c r="E2284" s="8">
        <v>650</v>
      </c>
      <c r="F2284" s="9">
        <v>316.14999999999998</v>
      </c>
      <c r="G2284" s="8">
        <v>50</v>
      </c>
      <c r="H2284" s="8">
        <v>604</v>
      </c>
      <c r="I2284" s="9">
        <v>316.14999999999998</v>
      </c>
      <c r="J2284" s="10">
        <f t="shared" si="70"/>
        <v>1</v>
      </c>
      <c r="K2284" s="8">
        <v>0</v>
      </c>
      <c r="L2284" s="9">
        <v>78.48</v>
      </c>
      <c r="M2284" s="8">
        <v>1</v>
      </c>
      <c r="N2284" s="8">
        <v>62</v>
      </c>
      <c r="O2284" s="8">
        <v>604</v>
      </c>
      <c r="P2284" s="9">
        <v>316.14999999999998</v>
      </c>
      <c r="Q2284" s="10">
        <f t="shared" si="71"/>
        <v>1</v>
      </c>
      <c r="R2284" s="8">
        <v>0</v>
      </c>
      <c r="S2284" s="9">
        <v>81.99</v>
      </c>
      <c r="T2284" s="8">
        <v>1</v>
      </c>
    </row>
    <row r="2285" spans="1:20" x14ac:dyDescent="0.35">
      <c r="A2285" t="s">
        <v>5488</v>
      </c>
      <c r="B2285" t="s">
        <v>5489</v>
      </c>
      <c r="C2285" t="s">
        <v>19</v>
      </c>
      <c r="D2285" t="s">
        <v>7921</v>
      </c>
      <c r="E2285" s="8">
        <v>141</v>
      </c>
      <c r="F2285" s="9">
        <v>342.64</v>
      </c>
      <c r="G2285" s="8">
        <v>10</v>
      </c>
      <c r="H2285" s="8">
        <v>121</v>
      </c>
      <c r="I2285" s="9">
        <v>342.64</v>
      </c>
      <c r="J2285" s="10">
        <f t="shared" si="70"/>
        <v>1</v>
      </c>
      <c r="K2285" s="8">
        <v>0</v>
      </c>
      <c r="L2285" s="9">
        <v>116.22</v>
      </c>
      <c r="M2285" s="8">
        <v>1</v>
      </c>
      <c r="N2285" s="8">
        <v>13</v>
      </c>
      <c r="O2285" s="8">
        <v>121</v>
      </c>
      <c r="P2285" s="9">
        <v>342.64</v>
      </c>
      <c r="Q2285" s="10">
        <f t="shared" si="71"/>
        <v>1</v>
      </c>
      <c r="R2285" s="8">
        <v>0</v>
      </c>
      <c r="S2285" s="9">
        <v>122.05</v>
      </c>
      <c r="T2285" s="8">
        <v>1</v>
      </c>
    </row>
    <row r="2286" spans="1:20" x14ac:dyDescent="0.35">
      <c r="A2286" t="s">
        <v>5492</v>
      </c>
      <c r="B2286" t="s">
        <v>5493</v>
      </c>
      <c r="C2286" t="s">
        <v>19</v>
      </c>
      <c r="D2286" t="s">
        <v>7921</v>
      </c>
      <c r="E2286" s="8">
        <v>142</v>
      </c>
      <c r="F2286" s="9">
        <v>251.05</v>
      </c>
      <c r="G2286" s="8">
        <v>16</v>
      </c>
      <c r="H2286" s="8">
        <v>166</v>
      </c>
      <c r="I2286" s="9">
        <v>251.05</v>
      </c>
      <c r="J2286" s="10">
        <f t="shared" si="70"/>
        <v>1</v>
      </c>
      <c r="K2286" s="8">
        <v>0</v>
      </c>
      <c r="L2286" s="9">
        <v>105.85</v>
      </c>
      <c r="M2286" s="8">
        <v>0</v>
      </c>
      <c r="N2286" s="8">
        <v>17</v>
      </c>
      <c r="O2286" s="8">
        <v>166</v>
      </c>
      <c r="P2286" s="9">
        <v>251.05</v>
      </c>
      <c r="Q2286" s="10">
        <f t="shared" si="71"/>
        <v>1</v>
      </c>
      <c r="R2286" s="8">
        <v>0</v>
      </c>
      <c r="S2286" s="9">
        <v>107.98</v>
      </c>
      <c r="T2286" s="8">
        <v>0</v>
      </c>
    </row>
    <row r="2287" spans="1:20" x14ac:dyDescent="0.35">
      <c r="A2287" t="s">
        <v>5496</v>
      </c>
      <c r="B2287" t="s">
        <v>5497</v>
      </c>
      <c r="C2287" t="s">
        <v>19</v>
      </c>
      <c r="D2287" t="s">
        <v>7921</v>
      </c>
      <c r="E2287" s="8">
        <v>183</v>
      </c>
      <c r="F2287" s="9">
        <v>277.35000000000002</v>
      </c>
      <c r="G2287" s="8">
        <v>14</v>
      </c>
      <c r="H2287" s="8">
        <v>193</v>
      </c>
      <c r="I2287" s="9">
        <v>277.35000000000002</v>
      </c>
      <c r="J2287" s="10">
        <f t="shared" si="70"/>
        <v>1</v>
      </c>
      <c r="K2287" s="8">
        <v>0</v>
      </c>
      <c r="L2287" s="9">
        <v>80.650000000000006</v>
      </c>
      <c r="M2287" s="8">
        <v>0</v>
      </c>
      <c r="N2287" s="8">
        <v>20</v>
      </c>
      <c r="O2287" s="8">
        <v>193</v>
      </c>
      <c r="P2287" s="9">
        <v>277.35000000000002</v>
      </c>
      <c r="Q2287" s="10">
        <f t="shared" si="71"/>
        <v>1</v>
      </c>
      <c r="R2287" s="8">
        <v>0</v>
      </c>
      <c r="S2287" s="9">
        <v>86.1</v>
      </c>
      <c r="T2287" s="8">
        <v>0</v>
      </c>
    </row>
    <row r="2288" spans="1:20" x14ac:dyDescent="0.35">
      <c r="A2288" t="s">
        <v>5500</v>
      </c>
      <c r="B2288" t="s">
        <v>5501</v>
      </c>
      <c r="C2288" t="s">
        <v>19</v>
      </c>
      <c r="D2288" t="s">
        <v>7922</v>
      </c>
      <c r="E2288" s="8">
        <v>72</v>
      </c>
      <c r="F2288" s="9">
        <v>17.36</v>
      </c>
      <c r="G2288" s="8">
        <v>159</v>
      </c>
      <c r="H2288" s="8">
        <v>1212</v>
      </c>
      <c r="I2288" s="9">
        <v>17.36</v>
      </c>
      <c r="J2288" s="10">
        <f t="shared" si="70"/>
        <v>1</v>
      </c>
      <c r="K2288" s="8">
        <v>0</v>
      </c>
      <c r="L2288" s="9">
        <v>183.75</v>
      </c>
      <c r="M2288" s="8">
        <v>0</v>
      </c>
      <c r="N2288" s="8">
        <v>123</v>
      </c>
      <c r="O2288" s="8">
        <v>1212</v>
      </c>
      <c r="P2288" s="9">
        <v>17.36</v>
      </c>
      <c r="Q2288" s="10">
        <f t="shared" si="71"/>
        <v>1</v>
      </c>
      <c r="R2288" s="8">
        <v>0</v>
      </c>
      <c r="S2288" s="9">
        <v>178.54</v>
      </c>
      <c r="T2288" s="8">
        <v>0</v>
      </c>
    </row>
    <row r="2289" spans="1:20" x14ac:dyDescent="0.35">
      <c r="A2289" t="s">
        <v>5502</v>
      </c>
      <c r="B2289" t="s">
        <v>5503</v>
      </c>
      <c r="C2289" t="s">
        <v>19</v>
      </c>
      <c r="D2289" t="s">
        <v>7922</v>
      </c>
      <c r="E2289" s="8">
        <v>13</v>
      </c>
      <c r="F2289" s="9">
        <v>25.72</v>
      </c>
      <c r="G2289" s="8">
        <v>33</v>
      </c>
      <c r="H2289" s="8">
        <v>148</v>
      </c>
      <c r="I2289" s="9">
        <v>25.72</v>
      </c>
      <c r="J2289" s="10">
        <f t="shared" si="70"/>
        <v>1</v>
      </c>
      <c r="K2289" s="8">
        <v>0</v>
      </c>
      <c r="L2289" s="9">
        <v>205.68</v>
      </c>
      <c r="M2289" s="8">
        <v>0</v>
      </c>
      <c r="N2289" s="8">
        <v>15</v>
      </c>
      <c r="O2289" s="8">
        <v>148</v>
      </c>
      <c r="P2289" s="9">
        <v>25.72</v>
      </c>
      <c r="Q2289" s="10">
        <f t="shared" si="71"/>
        <v>1</v>
      </c>
      <c r="R2289" s="8">
        <v>0</v>
      </c>
      <c r="S2289" s="9">
        <v>184.31</v>
      </c>
      <c r="T2289" s="8">
        <v>0</v>
      </c>
    </row>
    <row r="2290" spans="1:20" x14ac:dyDescent="0.35">
      <c r="A2290" t="s">
        <v>5504</v>
      </c>
      <c r="B2290" t="s">
        <v>5505</v>
      </c>
      <c r="C2290" t="s">
        <v>19</v>
      </c>
      <c r="D2290" t="s">
        <v>7921</v>
      </c>
      <c r="E2290" s="8">
        <v>1375</v>
      </c>
      <c r="F2290" s="9">
        <v>309.29000000000002</v>
      </c>
      <c r="G2290" s="8">
        <v>91</v>
      </c>
      <c r="H2290" s="8">
        <v>1297</v>
      </c>
      <c r="I2290" s="9">
        <v>309.29000000000002</v>
      </c>
      <c r="J2290" s="10">
        <f t="shared" si="70"/>
        <v>1</v>
      </c>
      <c r="K2290" s="8">
        <v>0</v>
      </c>
      <c r="L2290" s="9">
        <v>104.76</v>
      </c>
      <c r="M2290" s="8">
        <v>1</v>
      </c>
      <c r="N2290" s="8">
        <v>131</v>
      </c>
      <c r="O2290" s="8">
        <v>1297</v>
      </c>
      <c r="P2290" s="9">
        <v>309.29000000000002</v>
      </c>
      <c r="Q2290" s="10">
        <f t="shared" si="71"/>
        <v>1</v>
      </c>
      <c r="R2290" s="8">
        <v>0</v>
      </c>
      <c r="S2290" s="9">
        <v>110.29</v>
      </c>
      <c r="T2290" s="8">
        <v>1</v>
      </c>
    </row>
    <row r="2291" spans="1:20" x14ac:dyDescent="0.35">
      <c r="A2291" t="s">
        <v>5508</v>
      </c>
      <c r="B2291" t="s">
        <v>5509</v>
      </c>
      <c r="C2291" t="s">
        <v>19</v>
      </c>
      <c r="D2291" t="s">
        <v>7921</v>
      </c>
      <c r="E2291" s="8">
        <v>58</v>
      </c>
      <c r="F2291" s="9">
        <v>182.26</v>
      </c>
      <c r="G2291" s="8">
        <v>8</v>
      </c>
      <c r="H2291" s="8">
        <v>93</v>
      </c>
      <c r="I2291" s="9">
        <v>182.26</v>
      </c>
      <c r="J2291" s="10">
        <f t="shared" si="70"/>
        <v>1</v>
      </c>
      <c r="K2291" s="8">
        <v>0</v>
      </c>
      <c r="L2291" s="9">
        <v>121.22</v>
      </c>
      <c r="M2291" s="8">
        <v>0</v>
      </c>
      <c r="N2291" s="8">
        <v>10</v>
      </c>
      <c r="O2291" s="8">
        <v>93</v>
      </c>
      <c r="P2291" s="9">
        <v>182.26</v>
      </c>
      <c r="Q2291" s="10">
        <f t="shared" si="71"/>
        <v>1</v>
      </c>
      <c r="R2291" s="8">
        <v>0</v>
      </c>
      <c r="S2291" s="9">
        <v>124.99</v>
      </c>
      <c r="T2291" s="8">
        <v>0</v>
      </c>
    </row>
    <row r="2292" spans="1:20" x14ac:dyDescent="0.35">
      <c r="A2292" t="s">
        <v>5510</v>
      </c>
      <c r="B2292" t="s">
        <v>5511</v>
      </c>
      <c r="C2292" t="s">
        <v>19</v>
      </c>
      <c r="D2292" t="s">
        <v>7922</v>
      </c>
      <c r="E2292" s="8">
        <v>102</v>
      </c>
      <c r="F2292" s="9">
        <v>127.23</v>
      </c>
      <c r="G2292" s="8">
        <v>23</v>
      </c>
      <c r="H2292" s="8">
        <v>234</v>
      </c>
      <c r="I2292" s="9">
        <v>127.23</v>
      </c>
      <c r="J2292" s="10">
        <f t="shared" si="70"/>
        <v>1</v>
      </c>
      <c r="K2292" s="8">
        <v>0</v>
      </c>
      <c r="L2292" s="9">
        <v>158.49</v>
      </c>
      <c r="M2292" s="8">
        <v>0</v>
      </c>
      <c r="N2292" s="8">
        <v>24</v>
      </c>
      <c r="O2292" s="8">
        <v>234</v>
      </c>
      <c r="P2292" s="9">
        <v>127.23</v>
      </c>
      <c r="Q2292" s="10">
        <f t="shared" si="71"/>
        <v>1</v>
      </c>
      <c r="R2292" s="8">
        <v>0</v>
      </c>
      <c r="S2292" s="9">
        <v>159.24</v>
      </c>
      <c r="T2292" s="8">
        <v>0</v>
      </c>
    </row>
    <row r="2293" spans="1:20" x14ac:dyDescent="0.35">
      <c r="A2293" t="s">
        <v>5512</v>
      </c>
      <c r="B2293" t="s">
        <v>5513</v>
      </c>
      <c r="C2293" t="s">
        <v>19</v>
      </c>
      <c r="D2293" t="s">
        <v>7922</v>
      </c>
      <c r="E2293" s="8">
        <v>34</v>
      </c>
      <c r="F2293" s="9">
        <v>81.45</v>
      </c>
      <c r="G2293" s="8">
        <v>15</v>
      </c>
      <c r="H2293" s="8">
        <v>122</v>
      </c>
      <c r="I2293" s="9">
        <v>81.45</v>
      </c>
      <c r="J2293" s="10">
        <f t="shared" si="70"/>
        <v>1</v>
      </c>
      <c r="K2293" s="8">
        <v>0</v>
      </c>
      <c r="L2293" s="9">
        <v>170.35</v>
      </c>
      <c r="M2293" s="8">
        <v>0</v>
      </c>
      <c r="N2293" s="8">
        <v>13</v>
      </c>
      <c r="O2293" s="8">
        <v>122</v>
      </c>
      <c r="P2293" s="9">
        <v>81.45</v>
      </c>
      <c r="Q2293" s="10">
        <f t="shared" si="71"/>
        <v>1</v>
      </c>
      <c r="R2293" s="8">
        <v>0</v>
      </c>
      <c r="S2293" s="9">
        <v>167.47</v>
      </c>
      <c r="T2293" s="8">
        <v>0</v>
      </c>
    </row>
    <row r="2294" spans="1:20" x14ac:dyDescent="0.35">
      <c r="A2294" t="s">
        <v>5514</v>
      </c>
      <c r="B2294" t="s">
        <v>5515</v>
      </c>
      <c r="C2294" t="s">
        <v>19</v>
      </c>
      <c r="D2294" t="s">
        <v>7921</v>
      </c>
      <c r="E2294" s="8">
        <v>25</v>
      </c>
      <c r="F2294" s="9">
        <v>226.19</v>
      </c>
      <c r="G2294" s="8">
        <v>4</v>
      </c>
      <c r="H2294" s="8">
        <v>33</v>
      </c>
      <c r="I2294" s="9">
        <v>226.19</v>
      </c>
      <c r="J2294" s="10">
        <f t="shared" si="70"/>
        <v>1</v>
      </c>
      <c r="K2294" s="8">
        <v>0</v>
      </c>
      <c r="L2294" s="9">
        <v>135.49</v>
      </c>
      <c r="M2294" s="8">
        <v>0</v>
      </c>
      <c r="N2294" s="8">
        <v>4</v>
      </c>
      <c r="O2294" s="8">
        <v>33</v>
      </c>
      <c r="P2294" s="9">
        <v>226.19</v>
      </c>
      <c r="Q2294" s="10">
        <f t="shared" si="71"/>
        <v>1</v>
      </c>
      <c r="R2294" s="8">
        <v>0</v>
      </c>
      <c r="S2294" s="9">
        <v>140.91</v>
      </c>
      <c r="T2294" s="8">
        <v>0</v>
      </c>
    </row>
    <row r="2295" spans="1:20" x14ac:dyDescent="0.35">
      <c r="A2295" t="s">
        <v>5516</v>
      </c>
      <c r="B2295" t="s">
        <v>5517</v>
      </c>
      <c r="C2295" t="s">
        <v>19</v>
      </c>
      <c r="D2295" t="s">
        <v>7921</v>
      </c>
      <c r="E2295" s="8">
        <v>452</v>
      </c>
      <c r="F2295" s="9">
        <v>1004.15</v>
      </c>
      <c r="G2295" s="8">
        <v>12</v>
      </c>
      <c r="H2295" s="8">
        <v>131</v>
      </c>
      <c r="I2295" s="9">
        <v>777.55</v>
      </c>
      <c r="J2295" s="10">
        <f t="shared" si="70"/>
        <v>0.77433650351043171</v>
      </c>
      <c r="K2295" s="8">
        <v>3</v>
      </c>
      <c r="L2295" s="9">
        <v>138.49</v>
      </c>
      <c r="M2295" s="8">
        <v>2</v>
      </c>
      <c r="N2295" s="8">
        <v>14</v>
      </c>
      <c r="O2295" s="8">
        <v>131</v>
      </c>
      <c r="P2295" s="9">
        <v>782</v>
      </c>
      <c r="Q2295" s="10">
        <f t="shared" si="71"/>
        <v>0.77876811233381471</v>
      </c>
      <c r="R2295" s="8">
        <v>3</v>
      </c>
      <c r="S2295" s="9">
        <v>140.04</v>
      </c>
      <c r="T2295" s="8">
        <v>2</v>
      </c>
    </row>
    <row r="2296" spans="1:20" x14ac:dyDescent="0.35">
      <c r="A2296" t="s">
        <v>5518</v>
      </c>
      <c r="B2296" t="s">
        <v>5519</v>
      </c>
      <c r="C2296" t="s">
        <v>19</v>
      </c>
      <c r="D2296" t="s">
        <v>7922</v>
      </c>
      <c r="E2296" s="8">
        <v>13</v>
      </c>
      <c r="F2296" s="9">
        <v>42.08</v>
      </c>
      <c r="G2296" s="8">
        <v>10</v>
      </c>
      <c r="H2296" s="8">
        <v>90</v>
      </c>
      <c r="I2296" s="9">
        <v>42.08</v>
      </c>
      <c r="J2296" s="10">
        <f t="shared" si="70"/>
        <v>1</v>
      </c>
      <c r="K2296" s="8">
        <v>0</v>
      </c>
      <c r="L2296" s="9">
        <v>179.14</v>
      </c>
      <c r="M2296" s="8">
        <v>0</v>
      </c>
      <c r="N2296" s="8">
        <v>9</v>
      </c>
      <c r="O2296" s="8">
        <v>90</v>
      </c>
      <c r="P2296" s="9">
        <v>42.08</v>
      </c>
      <c r="Q2296" s="10">
        <f t="shared" si="71"/>
        <v>1</v>
      </c>
      <c r="R2296" s="8">
        <v>0</v>
      </c>
      <c r="S2296" s="9">
        <v>177.2</v>
      </c>
      <c r="T2296" s="8">
        <v>0</v>
      </c>
    </row>
    <row r="2297" spans="1:20" x14ac:dyDescent="0.35">
      <c r="A2297" t="s">
        <v>5520</v>
      </c>
      <c r="B2297" t="s">
        <v>5521</v>
      </c>
      <c r="C2297" t="s">
        <v>19</v>
      </c>
      <c r="D2297" t="s">
        <v>7922</v>
      </c>
      <c r="E2297" s="8">
        <v>66</v>
      </c>
      <c r="F2297" s="9">
        <v>189.34</v>
      </c>
      <c r="G2297" s="8">
        <v>13</v>
      </c>
      <c r="H2297" s="8">
        <v>102</v>
      </c>
      <c r="I2297" s="9">
        <v>189.34</v>
      </c>
      <c r="J2297" s="10">
        <f t="shared" si="70"/>
        <v>1</v>
      </c>
      <c r="K2297" s="8">
        <v>0</v>
      </c>
      <c r="L2297" s="9">
        <v>143.58000000000001</v>
      </c>
      <c r="M2297" s="8">
        <v>0</v>
      </c>
      <c r="N2297" s="8">
        <v>11</v>
      </c>
      <c r="O2297" s="8">
        <v>102</v>
      </c>
      <c r="P2297" s="9">
        <v>189.34</v>
      </c>
      <c r="Q2297" s="10">
        <f t="shared" si="71"/>
        <v>1</v>
      </c>
      <c r="R2297" s="8">
        <v>0</v>
      </c>
      <c r="S2297" s="9">
        <v>140.13999999999999</v>
      </c>
      <c r="T2297" s="8">
        <v>0</v>
      </c>
    </row>
    <row r="2298" spans="1:20" x14ac:dyDescent="0.35">
      <c r="A2298" t="s">
        <v>5522</v>
      </c>
      <c r="B2298" t="s">
        <v>5523</v>
      </c>
      <c r="C2298" t="s">
        <v>19</v>
      </c>
      <c r="D2298" t="s">
        <v>7922</v>
      </c>
      <c r="E2298" s="8">
        <v>967</v>
      </c>
      <c r="F2298" s="9">
        <v>1478.98</v>
      </c>
      <c r="G2298" s="8">
        <v>36</v>
      </c>
      <c r="H2298" s="8">
        <v>190</v>
      </c>
      <c r="I2298" s="9">
        <v>1104.27</v>
      </c>
      <c r="J2298" s="10">
        <f t="shared" si="70"/>
        <v>0.74664295663227354</v>
      </c>
      <c r="K2298" s="8">
        <v>4</v>
      </c>
      <c r="L2298" s="9">
        <v>62.15</v>
      </c>
      <c r="M2298" s="8">
        <v>3</v>
      </c>
      <c r="N2298" s="8">
        <v>20</v>
      </c>
      <c r="O2298" s="8">
        <v>190</v>
      </c>
      <c r="P2298" s="9">
        <v>905.44</v>
      </c>
      <c r="Q2298" s="10">
        <f t="shared" si="71"/>
        <v>0.612205709340221</v>
      </c>
      <c r="R2298" s="8">
        <v>6</v>
      </c>
      <c r="S2298" s="9">
        <v>130.79</v>
      </c>
      <c r="T2298" s="8">
        <v>3</v>
      </c>
    </row>
    <row r="2299" spans="1:20" x14ac:dyDescent="0.35">
      <c r="A2299" t="s">
        <v>5524</v>
      </c>
      <c r="B2299" t="s">
        <v>5525</v>
      </c>
      <c r="C2299" t="s">
        <v>19</v>
      </c>
      <c r="D2299" t="s">
        <v>7922</v>
      </c>
      <c r="E2299" s="8">
        <v>638</v>
      </c>
      <c r="F2299" s="9">
        <v>289.13</v>
      </c>
      <c r="G2299" s="8">
        <v>100</v>
      </c>
      <c r="H2299" s="8">
        <v>640</v>
      </c>
      <c r="I2299" s="9">
        <v>289.13</v>
      </c>
      <c r="J2299" s="10">
        <f t="shared" si="70"/>
        <v>1</v>
      </c>
      <c r="K2299" s="8">
        <v>0</v>
      </c>
      <c r="L2299" s="9">
        <v>162</v>
      </c>
      <c r="M2299" s="8">
        <v>1</v>
      </c>
      <c r="N2299" s="8">
        <v>65</v>
      </c>
      <c r="O2299" s="8">
        <v>640</v>
      </c>
      <c r="P2299" s="9">
        <v>289.13</v>
      </c>
      <c r="Q2299" s="10">
        <f t="shared" si="71"/>
        <v>1</v>
      </c>
      <c r="R2299" s="8">
        <v>0</v>
      </c>
      <c r="S2299" s="9">
        <v>152.47999999999999</v>
      </c>
      <c r="T2299" s="8">
        <v>1</v>
      </c>
    </row>
    <row r="2300" spans="1:20" x14ac:dyDescent="0.35">
      <c r="A2300" t="s">
        <v>5528</v>
      </c>
      <c r="B2300" t="s">
        <v>5529</v>
      </c>
      <c r="C2300" t="s">
        <v>19</v>
      </c>
      <c r="D2300" t="s">
        <v>7922</v>
      </c>
      <c r="E2300" s="8">
        <v>411</v>
      </c>
      <c r="F2300" s="9">
        <v>874</v>
      </c>
      <c r="G2300" s="8">
        <v>16</v>
      </c>
      <c r="H2300" s="8">
        <v>137</v>
      </c>
      <c r="I2300" s="9">
        <v>844.23</v>
      </c>
      <c r="J2300" s="10">
        <f t="shared" si="70"/>
        <v>0.96593821510297484</v>
      </c>
      <c r="K2300" s="8">
        <v>3</v>
      </c>
      <c r="L2300" s="9">
        <v>83.71</v>
      </c>
      <c r="M2300" s="8">
        <v>2</v>
      </c>
      <c r="N2300" s="8">
        <v>14</v>
      </c>
      <c r="O2300" s="8">
        <v>137</v>
      </c>
      <c r="P2300" s="9">
        <v>842.1</v>
      </c>
      <c r="Q2300" s="10">
        <f t="shared" si="71"/>
        <v>0.96350114416475974</v>
      </c>
      <c r="R2300" s="8">
        <v>3</v>
      </c>
      <c r="S2300" s="9">
        <v>83.12</v>
      </c>
      <c r="T2300" s="8">
        <v>2</v>
      </c>
    </row>
    <row r="2301" spans="1:20" x14ac:dyDescent="0.35">
      <c r="A2301" t="s">
        <v>5530</v>
      </c>
      <c r="B2301" t="s">
        <v>5531</v>
      </c>
      <c r="C2301" t="s">
        <v>19</v>
      </c>
      <c r="D2301" t="s">
        <v>7922</v>
      </c>
      <c r="E2301" s="8">
        <v>515</v>
      </c>
      <c r="F2301" s="9">
        <v>917.22</v>
      </c>
      <c r="G2301" s="8">
        <v>24</v>
      </c>
      <c r="H2301" s="8">
        <v>162</v>
      </c>
      <c r="I2301" s="9">
        <v>776.52</v>
      </c>
      <c r="J2301" s="10">
        <f t="shared" si="70"/>
        <v>0.84660168770851041</v>
      </c>
      <c r="K2301" s="8">
        <v>2</v>
      </c>
      <c r="L2301" s="9">
        <v>125.16</v>
      </c>
      <c r="M2301" s="8">
        <v>2</v>
      </c>
      <c r="N2301" s="8">
        <v>17</v>
      </c>
      <c r="O2301" s="8">
        <v>162</v>
      </c>
      <c r="P2301" s="9">
        <v>753.36</v>
      </c>
      <c r="Q2301" s="10">
        <f t="shared" si="71"/>
        <v>0.82135147510957018</v>
      </c>
      <c r="R2301" s="8">
        <v>3</v>
      </c>
      <c r="S2301" s="9">
        <v>118.86</v>
      </c>
      <c r="T2301" s="8">
        <v>2</v>
      </c>
    </row>
    <row r="2302" spans="1:20" x14ac:dyDescent="0.35">
      <c r="A2302" t="s">
        <v>5532</v>
      </c>
      <c r="B2302" t="s">
        <v>5533</v>
      </c>
      <c r="C2302" t="s">
        <v>19</v>
      </c>
      <c r="D2302" t="s">
        <v>7922</v>
      </c>
      <c r="E2302" s="8">
        <v>273</v>
      </c>
      <c r="F2302" s="9">
        <v>214.57</v>
      </c>
      <c r="G2302" s="8">
        <v>65</v>
      </c>
      <c r="H2302" s="8">
        <v>367</v>
      </c>
      <c r="I2302" s="9">
        <v>214.57</v>
      </c>
      <c r="J2302" s="10">
        <f t="shared" si="70"/>
        <v>1</v>
      </c>
      <c r="K2302" s="8">
        <v>0</v>
      </c>
      <c r="L2302" s="9">
        <v>77.09</v>
      </c>
      <c r="M2302" s="8">
        <v>0</v>
      </c>
      <c r="N2302" s="8">
        <v>37</v>
      </c>
      <c r="O2302" s="8">
        <v>367</v>
      </c>
      <c r="P2302" s="9">
        <v>214.57</v>
      </c>
      <c r="Q2302" s="10">
        <f t="shared" si="71"/>
        <v>1</v>
      </c>
      <c r="R2302" s="8">
        <v>0</v>
      </c>
      <c r="S2302" s="9">
        <v>64.36</v>
      </c>
      <c r="T2302" s="8">
        <v>0</v>
      </c>
    </row>
    <row r="2303" spans="1:20" x14ac:dyDescent="0.35">
      <c r="A2303" t="s">
        <v>5534</v>
      </c>
      <c r="B2303" t="s">
        <v>5535</v>
      </c>
      <c r="C2303" t="s">
        <v>19</v>
      </c>
      <c r="D2303" t="s">
        <v>7921</v>
      </c>
      <c r="E2303" s="8">
        <v>20</v>
      </c>
      <c r="F2303" s="9">
        <v>177.33</v>
      </c>
      <c r="G2303" s="8">
        <v>4</v>
      </c>
      <c r="H2303" s="8">
        <v>33</v>
      </c>
      <c r="I2303" s="9">
        <v>177.33</v>
      </c>
      <c r="J2303" s="10">
        <f t="shared" si="70"/>
        <v>1</v>
      </c>
      <c r="K2303" s="8">
        <v>0</v>
      </c>
      <c r="L2303" s="9">
        <v>147.74</v>
      </c>
      <c r="M2303" s="8">
        <v>0</v>
      </c>
      <c r="N2303" s="8">
        <v>4</v>
      </c>
      <c r="O2303" s="8">
        <v>33</v>
      </c>
      <c r="P2303" s="9">
        <v>177.33</v>
      </c>
      <c r="Q2303" s="10">
        <f t="shared" si="71"/>
        <v>1</v>
      </c>
      <c r="R2303" s="8">
        <v>0</v>
      </c>
      <c r="S2303" s="9">
        <v>153.06</v>
      </c>
      <c r="T2303" s="8">
        <v>0</v>
      </c>
    </row>
    <row r="2304" spans="1:20" x14ac:dyDescent="0.35">
      <c r="A2304" t="s">
        <v>5536</v>
      </c>
      <c r="B2304" t="s">
        <v>5235</v>
      </c>
      <c r="C2304" t="s">
        <v>19</v>
      </c>
      <c r="D2304" t="s">
        <v>7922</v>
      </c>
      <c r="E2304" s="8">
        <v>127</v>
      </c>
      <c r="F2304" s="9">
        <v>101.92</v>
      </c>
      <c r="G2304" s="8">
        <v>52</v>
      </c>
      <c r="H2304" s="8">
        <v>359</v>
      </c>
      <c r="I2304" s="9">
        <v>101.92</v>
      </c>
      <c r="J2304" s="10">
        <f t="shared" si="70"/>
        <v>1</v>
      </c>
      <c r="K2304" s="8">
        <v>0</v>
      </c>
      <c r="L2304" s="9">
        <v>161.66999999999999</v>
      </c>
      <c r="M2304" s="8">
        <v>0</v>
      </c>
      <c r="N2304" s="8">
        <v>36</v>
      </c>
      <c r="O2304" s="8">
        <v>359</v>
      </c>
      <c r="P2304" s="9">
        <v>101.92</v>
      </c>
      <c r="Q2304" s="10">
        <f t="shared" si="71"/>
        <v>1</v>
      </c>
      <c r="R2304" s="8">
        <v>0</v>
      </c>
      <c r="S2304" s="9">
        <v>153.96</v>
      </c>
      <c r="T2304" s="8">
        <v>0</v>
      </c>
    </row>
    <row r="2305" spans="1:20" x14ac:dyDescent="0.35">
      <c r="A2305" t="s">
        <v>5537</v>
      </c>
      <c r="B2305" t="s">
        <v>5538</v>
      </c>
      <c r="C2305" t="s">
        <v>19</v>
      </c>
      <c r="D2305" t="s">
        <v>7921</v>
      </c>
      <c r="E2305" s="8">
        <v>92</v>
      </c>
      <c r="F2305" s="9">
        <v>651.75</v>
      </c>
      <c r="G2305" s="8">
        <v>4</v>
      </c>
      <c r="H2305" s="8">
        <v>41</v>
      </c>
      <c r="I2305" s="9">
        <v>644.66999999999996</v>
      </c>
      <c r="J2305" s="10">
        <f t="shared" si="70"/>
        <v>0.98913693901035671</v>
      </c>
      <c r="K2305" s="8">
        <v>1</v>
      </c>
      <c r="L2305" s="9">
        <v>115.21</v>
      </c>
      <c r="M2305" s="8">
        <v>2</v>
      </c>
      <c r="N2305" s="8">
        <v>5</v>
      </c>
      <c r="O2305" s="8">
        <v>41</v>
      </c>
      <c r="P2305" s="9">
        <v>644.66999999999996</v>
      </c>
      <c r="Q2305" s="10">
        <f t="shared" si="71"/>
        <v>0.98913693901035671</v>
      </c>
      <c r="R2305" s="8">
        <v>1</v>
      </c>
      <c r="S2305" s="9">
        <v>115.21</v>
      </c>
      <c r="T2305" s="8">
        <v>2</v>
      </c>
    </row>
    <row r="2306" spans="1:20" x14ac:dyDescent="0.35">
      <c r="A2306" t="s">
        <v>5539</v>
      </c>
      <c r="B2306" t="s">
        <v>5540</v>
      </c>
      <c r="C2306" t="s">
        <v>19</v>
      </c>
      <c r="D2306" t="s">
        <v>7922</v>
      </c>
      <c r="E2306" s="8">
        <v>9</v>
      </c>
      <c r="F2306" s="9">
        <v>57.15</v>
      </c>
      <c r="G2306" s="8">
        <v>5</v>
      </c>
      <c r="H2306" s="8">
        <v>46</v>
      </c>
      <c r="I2306" s="9">
        <v>57.15</v>
      </c>
      <c r="J2306" s="10">
        <f t="shared" si="70"/>
        <v>1</v>
      </c>
      <c r="K2306" s="8">
        <v>0</v>
      </c>
      <c r="L2306" s="9">
        <v>172.88</v>
      </c>
      <c r="M2306" s="8">
        <v>0</v>
      </c>
      <c r="N2306" s="8">
        <v>5</v>
      </c>
      <c r="O2306" s="8">
        <v>46</v>
      </c>
      <c r="P2306" s="9">
        <v>57.15</v>
      </c>
      <c r="Q2306" s="10">
        <f t="shared" si="71"/>
        <v>1</v>
      </c>
      <c r="R2306" s="8">
        <v>0</v>
      </c>
      <c r="S2306" s="9">
        <v>169.07</v>
      </c>
      <c r="T2306" s="8">
        <v>0</v>
      </c>
    </row>
    <row r="2307" spans="1:20" x14ac:dyDescent="0.35">
      <c r="A2307" t="s">
        <v>5543</v>
      </c>
      <c r="B2307" t="s">
        <v>5544</v>
      </c>
      <c r="C2307" t="s">
        <v>19</v>
      </c>
      <c r="D2307" t="s">
        <v>7922</v>
      </c>
      <c r="E2307" s="8">
        <v>562</v>
      </c>
      <c r="F2307" s="9">
        <v>374.18</v>
      </c>
      <c r="G2307" s="8">
        <v>44</v>
      </c>
      <c r="H2307" s="8">
        <v>431</v>
      </c>
      <c r="I2307" s="9">
        <v>374.18</v>
      </c>
      <c r="J2307" s="10">
        <f t="shared" si="70"/>
        <v>1</v>
      </c>
      <c r="K2307" s="8">
        <v>0</v>
      </c>
      <c r="L2307" s="9">
        <v>99.79</v>
      </c>
      <c r="M2307" s="8">
        <v>1</v>
      </c>
      <c r="N2307" s="8">
        <v>43</v>
      </c>
      <c r="O2307" s="8">
        <v>431</v>
      </c>
      <c r="P2307" s="9">
        <v>374.18</v>
      </c>
      <c r="Q2307" s="10">
        <f t="shared" si="71"/>
        <v>1</v>
      </c>
      <c r="R2307" s="8">
        <v>0</v>
      </c>
      <c r="S2307" s="9">
        <v>99.39</v>
      </c>
      <c r="T2307" s="8">
        <v>1</v>
      </c>
    </row>
    <row r="2308" spans="1:20" x14ac:dyDescent="0.35">
      <c r="A2308" t="s">
        <v>5547</v>
      </c>
      <c r="B2308" t="s">
        <v>5548</v>
      </c>
      <c r="C2308" t="s">
        <v>19</v>
      </c>
      <c r="D2308" t="s">
        <v>7921</v>
      </c>
      <c r="E2308" s="8">
        <v>134</v>
      </c>
      <c r="F2308" s="9">
        <v>180.9</v>
      </c>
      <c r="G2308" s="8">
        <v>16</v>
      </c>
      <c r="H2308" s="8">
        <v>212</v>
      </c>
      <c r="I2308" s="9">
        <v>180.9</v>
      </c>
      <c r="J2308" s="10">
        <f t="shared" si="70"/>
        <v>1</v>
      </c>
      <c r="K2308" s="8">
        <v>0</v>
      </c>
      <c r="L2308" s="9">
        <v>125.14</v>
      </c>
      <c r="M2308" s="8">
        <v>0</v>
      </c>
      <c r="N2308" s="8">
        <v>21</v>
      </c>
      <c r="O2308" s="8">
        <v>212</v>
      </c>
      <c r="P2308" s="9">
        <v>180.9</v>
      </c>
      <c r="Q2308" s="10">
        <f t="shared" si="71"/>
        <v>1</v>
      </c>
      <c r="R2308" s="8">
        <v>0</v>
      </c>
      <c r="S2308" s="9">
        <v>129.19999999999999</v>
      </c>
      <c r="T2308" s="8">
        <v>0</v>
      </c>
    </row>
    <row r="2309" spans="1:20" x14ac:dyDescent="0.35">
      <c r="A2309" t="s">
        <v>5549</v>
      </c>
      <c r="B2309" t="s">
        <v>5550</v>
      </c>
      <c r="C2309" t="s">
        <v>19</v>
      </c>
      <c r="D2309" t="s">
        <v>7921</v>
      </c>
      <c r="E2309" s="8">
        <v>30</v>
      </c>
      <c r="F2309" s="9">
        <v>65.89</v>
      </c>
      <c r="G2309" s="8">
        <v>12</v>
      </c>
      <c r="H2309" s="8">
        <v>130</v>
      </c>
      <c r="I2309" s="9">
        <v>65.89</v>
      </c>
      <c r="J2309" s="10">
        <f t="shared" ref="J2309:J2372" si="72">IF(F2309&gt;0,I2309/F2309,1)</f>
        <v>1</v>
      </c>
      <c r="K2309" s="8">
        <v>0</v>
      </c>
      <c r="L2309" s="9">
        <v>170.25</v>
      </c>
      <c r="M2309" s="8">
        <v>0</v>
      </c>
      <c r="N2309" s="8">
        <v>13</v>
      </c>
      <c r="O2309" s="8">
        <v>130</v>
      </c>
      <c r="P2309" s="9">
        <v>65.89</v>
      </c>
      <c r="Q2309" s="10">
        <f t="shared" ref="Q2309:Q2372" si="73">IF(F2309&gt;0,P2309/F2309,1)</f>
        <v>1</v>
      </c>
      <c r="R2309" s="8">
        <v>0</v>
      </c>
      <c r="S2309" s="9">
        <v>171.57</v>
      </c>
      <c r="T2309" s="8">
        <v>0</v>
      </c>
    </row>
    <row r="2310" spans="1:20" x14ac:dyDescent="0.35">
      <c r="A2310" t="s">
        <v>5551</v>
      </c>
      <c r="B2310" t="s">
        <v>5552</v>
      </c>
      <c r="C2310" t="s">
        <v>19</v>
      </c>
      <c r="D2310" t="s">
        <v>7921</v>
      </c>
      <c r="E2310" s="8">
        <v>454</v>
      </c>
      <c r="F2310" s="9">
        <v>197.25</v>
      </c>
      <c r="G2310" s="8">
        <v>47</v>
      </c>
      <c r="H2310" s="8">
        <v>657</v>
      </c>
      <c r="I2310" s="9">
        <v>197.25</v>
      </c>
      <c r="J2310" s="10">
        <f t="shared" si="72"/>
        <v>1</v>
      </c>
      <c r="K2310" s="8">
        <v>0</v>
      </c>
      <c r="L2310" s="9">
        <v>108.92</v>
      </c>
      <c r="M2310" s="8">
        <v>0</v>
      </c>
      <c r="N2310" s="8">
        <v>65</v>
      </c>
      <c r="O2310" s="8">
        <v>657</v>
      </c>
      <c r="P2310" s="9">
        <v>197.25</v>
      </c>
      <c r="Q2310" s="10">
        <f t="shared" si="73"/>
        <v>1</v>
      </c>
      <c r="R2310" s="8">
        <v>0</v>
      </c>
      <c r="S2310" s="9">
        <v>113.88</v>
      </c>
      <c r="T2310" s="8">
        <v>0</v>
      </c>
    </row>
    <row r="2311" spans="1:20" x14ac:dyDescent="0.35">
      <c r="A2311" t="s">
        <v>5553</v>
      </c>
      <c r="B2311" t="s">
        <v>5554</v>
      </c>
      <c r="C2311" t="s">
        <v>19</v>
      </c>
      <c r="D2311" t="s">
        <v>7922</v>
      </c>
      <c r="E2311" s="8">
        <v>1051</v>
      </c>
      <c r="F2311" s="9">
        <v>1440.94</v>
      </c>
      <c r="G2311" s="8">
        <v>31</v>
      </c>
      <c r="H2311" s="8">
        <v>208</v>
      </c>
      <c r="I2311" s="9">
        <v>1329.89</v>
      </c>
      <c r="J2311" s="10">
        <f t="shared" si="72"/>
        <v>0.92293225255735845</v>
      </c>
      <c r="K2311" s="8">
        <v>3</v>
      </c>
      <c r="L2311" s="9">
        <v>88.14</v>
      </c>
      <c r="M2311" s="8">
        <v>4</v>
      </c>
      <c r="N2311" s="8">
        <v>21</v>
      </c>
      <c r="O2311" s="8">
        <v>208</v>
      </c>
      <c r="P2311" s="9">
        <v>1305.21</v>
      </c>
      <c r="Q2311" s="10">
        <f t="shared" si="73"/>
        <v>0.90580454425583301</v>
      </c>
      <c r="R2311" s="8">
        <v>5</v>
      </c>
      <c r="S2311" s="9">
        <v>84.2</v>
      </c>
      <c r="T2311" s="8">
        <v>4</v>
      </c>
    </row>
    <row r="2312" spans="1:20" x14ac:dyDescent="0.35">
      <c r="A2312" t="s">
        <v>5555</v>
      </c>
      <c r="B2312" t="s">
        <v>5556</v>
      </c>
      <c r="C2312" t="s">
        <v>19</v>
      </c>
      <c r="D2312" t="s">
        <v>7922</v>
      </c>
      <c r="E2312" s="8">
        <v>7</v>
      </c>
      <c r="F2312" s="9">
        <v>62.65</v>
      </c>
      <c r="G2312" s="8">
        <v>4</v>
      </c>
      <c r="H2312" s="8">
        <v>32</v>
      </c>
      <c r="I2312" s="9">
        <v>62.65</v>
      </c>
      <c r="J2312" s="10">
        <f t="shared" si="72"/>
        <v>1</v>
      </c>
      <c r="K2312" s="8">
        <v>0</v>
      </c>
      <c r="L2312" s="9">
        <v>170.39</v>
      </c>
      <c r="M2312" s="8">
        <v>0</v>
      </c>
      <c r="N2312" s="8">
        <v>4</v>
      </c>
      <c r="O2312" s="8">
        <v>32</v>
      </c>
      <c r="P2312" s="9">
        <v>62.65</v>
      </c>
      <c r="Q2312" s="10">
        <f t="shared" si="73"/>
        <v>1</v>
      </c>
      <c r="R2312" s="8">
        <v>0</v>
      </c>
      <c r="S2312" s="9">
        <v>170.39</v>
      </c>
      <c r="T2312" s="8">
        <v>0</v>
      </c>
    </row>
    <row r="2313" spans="1:20" x14ac:dyDescent="0.35">
      <c r="A2313" t="s">
        <v>5557</v>
      </c>
      <c r="B2313" t="s">
        <v>5558</v>
      </c>
      <c r="C2313" t="s">
        <v>19</v>
      </c>
      <c r="D2313" t="s">
        <v>7922</v>
      </c>
      <c r="E2313" s="8">
        <v>19</v>
      </c>
      <c r="F2313" s="9">
        <v>48.8</v>
      </c>
      <c r="G2313" s="8">
        <v>12</v>
      </c>
      <c r="H2313" s="8">
        <v>111</v>
      </c>
      <c r="I2313" s="9">
        <v>48.8</v>
      </c>
      <c r="J2313" s="10">
        <f t="shared" si="72"/>
        <v>1</v>
      </c>
      <c r="K2313" s="8">
        <v>0</v>
      </c>
      <c r="L2313" s="9">
        <v>171.51</v>
      </c>
      <c r="M2313" s="8">
        <v>0</v>
      </c>
      <c r="N2313" s="8">
        <v>11</v>
      </c>
      <c r="O2313" s="8">
        <v>111</v>
      </c>
      <c r="P2313" s="9">
        <v>48.8</v>
      </c>
      <c r="Q2313" s="10">
        <f t="shared" si="73"/>
        <v>1</v>
      </c>
      <c r="R2313" s="8">
        <v>0</v>
      </c>
      <c r="S2313" s="9">
        <v>171.51</v>
      </c>
      <c r="T2313" s="8">
        <v>0</v>
      </c>
    </row>
    <row r="2314" spans="1:20" x14ac:dyDescent="0.35">
      <c r="A2314" t="s">
        <v>5559</v>
      </c>
      <c r="B2314" t="s">
        <v>5560</v>
      </c>
      <c r="C2314" t="s">
        <v>19</v>
      </c>
      <c r="D2314" t="s">
        <v>7922</v>
      </c>
      <c r="E2314" s="8">
        <v>89</v>
      </c>
      <c r="F2314" s="9">
        <v>53.7</v>
      </c>
      <c r="G2314" s="8">
        <v>56</v>
      </c>
      <c r="H2314" s="8">
        <v>471</v>
      </c>
      <c r="I2314" s="9">
        <v>53.7</v>
      </c>
      <c r="J2314" s="10">
        <f t="shared" si="72"/>
        <v>1</v>
      </c>
      <c r="K2314" s="8">
        <v>0</v>
      </c>
      <c r="L2314" s="9">
        <v>169.48</v>
      </c>
      <c r="M2314" s="8">
        <v>0</v>
      </c>
      <c r="N2314" s="8">
        <v>47</v>
      </c>
      <c r="O2314" s="8">
        <v>471</v>
      </c>
      <c r="P2314" s="9">
        <v>53.7</v>
      </c>
      <c r="Q2314" s="10">
        <f t="shared" si="73"/>
        <v>1</v>
      </c>
      <c r="R2314" s="8">
        <v>0</v>
      </c>
      <c r="S2314" s="9">
        <v>165.86</v>
      </c>
      <c r="T2314" s="8">
        <v>0</v>
      </c>
    </row>
    <row r="2315" spans="1:20" x14ac:dyDescent="0.35">
      <c r="A2315" t="s">
        <v>5561</v>
      </c>
      <c r="B2315" t="s">
        <v>5562</v>
      </c>
      <c r="C2315" t="s">
        <v>19</v>
      </c>
      <c r="D2315" t="s">
        <v>7922</v>
      </c>
      <c r="E2315" s="8">
        <v>140</v>
      </c>
      <c r="F2315" s="9">
        <v>244.86</v>
      </c>
      <c r="G2315" s="8">
        <v>19</v>
      </c>
      <c r="H2315" s="8">
        <v>163</v>
      </c>
      <c r="I2315" s="9">
        <v>244.86</v>
      </c>
      <c r="J2315" s="10">
        <f t="shared" si="72"/>
        <v>1</v>
      </c>
      <c r="K2315" s="8">
        <v>0</v>
      </c>
      <c r="L2315" s="9">
        <v>117.16</v>
      </c>
      <c r="M2315" s="8">
        <v>0</v>
      </c>
      <c r="N2315" s="8">
        <v>16</v>
      </c>
      <c r="O2315" s="8">
        <v>163</v>
      </c>
      <c r="P2315" s="9">
        <v>244.86</v>
      </c>
      <c r="Q2315" s="10">
        <f t="shared" si="73"/>
        <v>1</v>
      </c>
      <c r="R2315" s="8">
        <v>0</v>
      </c>
      <c r="S2315" s="9">
        <v>115.06</v>
      </c>
      <c r="T2315" s="8">
        <v>0</v>
      </c>
    </row>
    <row r="2316" spans="1:20" x14ac:dyDescent="0.35">
      <c r="A2316" t="s">
        <v>5563</v>
      </c>
      <c r="B2316" t="s">
        <v>5564</v>
      </c>
      <c r="C2316" t="s">
        <v>19</v>
      </c>
      <c r="D2316" t="s">
        <v>7921</v>
      </c>
      <c r="E2316" s="8">
        <v>29</v>
      </c>
      <c r="F2316" s="9">
        <v>57.8</v>
      </c>
      <c r="G2316" s="8">
        <v>11</v>
      </c>
      <c r="H2316" s="8">
        <v>143</v>
      </c>
      <c r="I2316" s="9">
        <v>57.8</v>
      </c>
      <c r="J2316" s="10">
        <f t="shared" si="72"/>
        <v>1</v>
      </c>
      <c r="K2316" s="8">
        <v>0</v>
      </c>
      <c r="L2316" s="9">
        <v>158.72999999999999</v>
      </c>
      <c r="M2316" s="8">
        <v>0</v>
      </c>
      <c r="N2316" s="8">
        <v>14</v>
      </c>
      <c r="O2316" s="8">
        <v>143</v>
      </c>
      <c r="P2316" s="9">
        <v>57.8</v>
      </c>
      <c r="Q2316" s="10">
        <f t="shared" si="73"/>
        <v>1</v>
      </c>
      <c r="R2316" s="8">
        <v>0</v>
      </c>
      <c r="S2316" s="9">
        <v>162.32</v>
      </c>
      <c r="T2316" s="8">
        <v>0</v>
      </c>
    </row>
    <row r="2317" spans="1:20" x14ac:dyDescent="0.35">
      <c r="A2317" t="s">
        <v>5565</v>
      </c>
      <c r="B2317" t="s">
        <v>5566</v>
      </c>
      <c r="C2317" t="s">
        <v>19</v>
      </c>
      <c r="D2317" t="s">
        <v>7922</v>
      </c>
      <c r="E2317" s="8">
        <v>726</v>
      </c>
      <c r="F2317" s="9">
        <v>1245.8699999999999</v>
      </c>
      <c r="G2317" s="8">
        <v>31</v>
      </c>
      <c r="H2317" s="8">
        <v>165</v>
      </c>
      <c r="I2317" s="9">
        <v>894.07</v>
      </c>
      <c r="J2317" s="10">
        <f t="shared" si="72"/>
        <v>0.71762703973929876</v>
      </c>
      <c r="K2317" s="8">
        <v>3</v>
      </c>
      <c r="L2317" s="9">
        <v>137.66999999999999</v>
      </c>
      <c r="M2317" s="8">
        <v>3</v>
      </c>
      <c r="N2317" s="8">
        <v>17</v>
      </c>
      <c r="O2317" s="8">
        <v>165</v>
      </c>
      <c r="P2317" s="9">
        <v>868.33</v>
      </c>
      <c r="Q2317" s="10">
        <f t="shared" si="73"/>
        <v>0.69696677823528952</v>
      </c>
      <c r="R2317" s="8">
        <v>4</v>
      </c>
      <c r="S2317" s="9">
        <v>127.57</v>
      </c>
      <c r="T2317" s="8">
        <v>3</v>
      </c>
    </row>
    <row r="2318" spans="1:20" x14ac:dyDescent="0.35">
      <c r="A2318" t="s">
        <v>5567</v>
      </c>
      <c r="B2318" t="s">
        <v>5568</v>
      </c>
      <c r="C2318" t="s">
        <v>19</v>
      </c>
      <c r="D2318" t="s">
        <v>7922</v>
      </c>
      <c r="E2318" s="8">
        <v>6</v>
      </c>
      <c r="F2318" s="9">
        <v>4.93</v>
      </c>
      <c r="G2318" s="8">
        <v>40</v>
      </c>
      <c r="H2318" s="8">
        <v>344</v>
      </c>
      <c r="I2318" s="9">
        <v>4.93</v>
      </c>
      <c r="J2318" s="10">
        <f t="shared" si="72"/>
        <v>1</v>
      </c>
      <c r="K2318" s="8">
        <v>0</v>
      </c>
      <c r="L2318" s="9">
        <v>180.87</v>
      </c>
      <c r="M2318" s="8">
        <v>0</v>
      </c>
      <c r="N2318" s="8">
        <v>34</v>
      </c>
      <c r="O2318" s="8">
        <v>344</v>
      </c>
      <c r="P2318" s="9">
        <v>4.93</v>
      </c>
      <c r="Q2318" s="10">
        <f t="shared" si="73"/>
        <v>1</v>
      </c>
      <c r="R2318" s="8">
        <v>0</v>
      </c>
      <c r="S2318" s="9">
        <v>177.91</v>
      </c>
      <c r="T2318" s="8">
        <v>0</v>
      </c>
    </row>
    <row r="2319" spans="1:20" x14ac:dyDescent="0.35">
      <c r="A2319" t="s">
        <v>5571</v>
      </c>
      <c r="B2319" t="s">
        <v>5572</v>
      </c>
      <c r="C2319" t="s">
        <v>19</v>
      </c>
      <c r="D2319" t="s">
        <v>7922</v>
      </c>
      <c r="E2319" s="8">
        <v>51</v>
      </c>
      <c r="F2319" s="9">
        <v>32.24</v>
      </c>
      <c r="G2319" s="8">
        <v>59</v>
      </c>
      <c r="H2319" s="8">
        <v>446</v>
      </c>
      <c r="I2319" s="9">
        <v>32.24</v>
      </c>
      <c r="J2319" s="10">
        <f t="shared" si="72"/>
        <v>1</v>
      </c>
      <c r="K2319" s="8">
        <v>0</v>
      </c>
      <c r="L2319" s="9">
        <v>177.71</v>
      </c>
      <c r="M2319" s="8">
        <v>0</v>
      </c>
      <c r="N2319" s="8">
        <v>44</v>
      </c>
      <c r="O2319" s="8">
        <v>446</v>
      </c>
      <c r="P2319" s="9">
        <v>32.24</v>
      </c>
      <c r="Q2319" s="10">
        <f t="shared" si="73"/>
        <v>1</v>
      </c>
      <c r="R2319" s="8">
        <v>0</v>
      </c>
      <c r="S2319" s="9">
        <v>172.03</v>
      </c>
      <c r="T2319" s="8">
        <v>0</v>
      </c>
    </row>
    <row r="2320" spans="1:20" x14ac:dyDescent="0.35">
      <c r="A2320" t="s">
        <v>5575</v>
      </c>
      <c r="B2320" t="s">
        <v>5576</v>
      </c>
      <c r="C2320" t="s">
        <v>19</v>
      </c>
      <c r="D2320" t="s">
        <v>7921</v>
      </c>
      <c r="E2320" s="8">
        <v>225</v>
      </c>
      <c r="F2320" s="9">
        <v>92.93</v>
      </c>
      <c r="G2320" s="8">
        <v>58</v>
      </c>
      <c r="H2320" s="8">
        <v>682</v>
      </c>
      <c r="I2320" s="9">
        <v>92.93</v>
      </c>
      <c r="J2320" s="10">
        <f t="shared" si="72"/>
        <v>1</v>
      </c>
      <c r="K2320" s="8">
        <v>0</v>
      </c>
      <c r="L2320" s="9">
        <v>159.74</v>
      </c>
      <c r="M2320" s="8">
        <v>0</v>
      </c>
      <c r="N2320" s="8">
        <v>67</v>
      </c>
      <c r="O2320" s="8">
        <v>682</v>
      </c>
      <c r="P2320" s="9">
        <v>92.93</v>
      </c>
      <c r="Q2320" s="10">
        <f t="shared" si="73"/>
        <v>1</v>
      </c>
      <c r="R2320" s="8">
        <v>0</v>
      </c>
      <c r="S2320" s="9">
        <v>161.97</v>
      </c>
      <c r="T2320" s="8">
        <v>0</v>
      </c>
    </row>
    <row r="2321" spans="1:20" x14ac:dyDescent="0.35">
      <c r="A2321" t="s">
        <v>5577</v>
      </c>
      <c r="B2321" t="s">
        <v>5578</v>
      </c>
      <c r="C2321" t="s">
        <v>19</v>
      </c>
      <c r="D2321" t="s">
        <v>7922</v>
      </c>
      <c r="E2321" s="8">
        <v>167</v>
      </c>
      <c r="F2321" s="9">
        <v>121.1</v>
      </c>
      <c r="G2321" s="8">
        <v>39</v>
      </c>
      <c r="H2321" s="8">
        <v>388</v>
      </c>
      <c r="I2321" s="9">
        <v>121.1</v>
      </c>
      <c r="J2321" s="10">
        <f t="shared" si="72"/>
        <v>1</v>
      </c>
      <c r="K2321" s="8">
        <v>0</v>
      </c>
      <c r="L2321" s="9">
        <v>141.09</v>
      </c>
      <c r="M2321" s="8">
        <v>0</v>
      </c>
      <c r="N2321" s="8">
        <v>38</v>
      </c>
      <c r="O2321" s="8">
        <v>388</v>
      </c>
      <c r="P2321" s="9">
        <v>121.1</v>
      </c>
      <c r="Q2321" s="10">
        <f t="shared" si="73"/>
        <v>1</v>
      </c>
      <c r="R2321" s="8">
        <v>0</v>
      </c>
      <c r="S2321" s="9">
        <v>141.09</v>
      </c>
      <c r="T2321" s="8">
        <v>0</v>
      </c>
    </row>
    <row r="2322" spans="1:20" x14ac:dyDescent="0.35">
      <c r="A2322" t="s">
        <v>5579</v>
      </c>
      <c r="B2322" t="s">
        <v>5580</v>
      </c>
      <c r="C2322" t="s">
        <v>19</v>
      </c>
      <c r="D2322" t="s">
        <v>7922</v>
      </c>
      <c r="E2322" s="8">
        <v>67</v>
      </c>
      <c r="F2322" s="9">
        <v>61.14</v>
      </c>
      <c r="G2322" s="8">
        <v>33</v>
      </c>
      <c r="H2322" s="8">
        <v>308</v>
      </c>
      <c r="I2322" s="9">
        <v>61.14</v>
      </c>
      <c r="J2322" s="10">
        <f t="shared" si="72"/>
        <v>1</v>
      </c>
      <c r="K2322" s="8">
        <v>0</v>
      </c>
      <c r="L2322" s="9">
        <v>164.45</v>
      </c>
      <c r="M2322" s="8">
        <v>0</v>
      </c>
      <c r="N2322" s="8">
        <v>30</v>
      </c>
      <c r="O2322" s="8">
        <v>308</v>
      </c>
      <c r="P2322" s="9">
        <v>61.14</v>
      </c>
      <c r="Q2322" s="10">
        <f t="shared" si="73"/>
        <v>1</v>
      </c>
      <c r="R2322" s="8">
        <v>0</v>
      </c>
      <c r="S2322" s="9">
        <v>162.81</v>
      </c>
      <c r="T2322" s="8">
        <v>0</v>
      </c>
    </row>
    <row r="2323" spans="1:20" x14ac:dyDescent="0.35">
      <c r="A2323" t="s">
        <v>5583</v>
      </c>
      <c r="B2323" t="s">
        <v>5584</v>
      </c>
      <c r="C2323" t="s">
        <v>19</v>
      </c>
      <c r="D2323" t="s">
        <v>7921</v>
      </c>
      <c r="E2323" s="8">
        <v>157</v>
      </c>
      <c r="F2323" s="9">
        <v>238.35</v>
      </c>
      <c r="G2323" s="8">
        <v>14</v>
      </c>
      <c r="H2323" s="8">
        <v>185</v>
      </c>
      <c r="I2323" s="9">
        <v>238.35</v>
      </c>
      <c r="J2323" s="10">
        <f t="shared" si="72"/>
        <v>1</v>
      </c>
      <c r="K2323" s="8">
        <v>0</v>
      </c>
      <c r="L2323" s="9">
        <v>93.54</v>
      </c>
      <c r="M2323" s="8">
        <v>0</v>
      </c>
      <c r="N2323" s="8">
        <v>18</v>
      </c>
      <c r="O2323" s="8">
        <v>185</v>
      </c>
      <c r="P2323" s="9">
        <v>238.35</v>
      </c>
      <c r="Q2323" s="10">
        <f t="shared" si="73"/>
        <v>1</v>
      </c>
      <c r="R2323" s="8">
        <v>0</v>
      </c>
      <c r="S2323" s="9">
        <v>97.18</v>
      </c>
      <c r="T2323" s="8">
        <v>0</v>
      </c>
    </row>
    <row r="2324" spans="1:20" x14ac:dyDescent="0.35">
      <c r="A2324" t="s">
        <v>5585</v>
      </c>
      <c r="B2324" t="s">
        <v>5586</v>
      </c>
      <c r="C2324" t="s">
        <v>19</v>
      </c>
      <c r="D2324" t="s">
        <v>7922</v>
      </c>
      <c r="E2324" s="8">
        <v>8</v>
      </c>
      <c r="F2324" s="9">
        <v>72.319999999999993</v>
      </c>
      <c r="G2324" s="8">
        <v>4</v>
      </c>
      <c r="H2324" s="8">
        <v>31</v>
      </c>
      <c r="I2324" s="9">
        <v>72.319999999999993</v>
      </c>
      <c r="J2324" s="10">
        <f t="shared" si="72"/>
        <v>1</v>
      </c>
      <c r="K2324" s="8">
        <v>0</v>
      </c>
      <c r="L2324" s="9">
        <v>152.88999999999999</v>
      </c>
      <c r="M2324" s="8">
        <v>0</v>
      </c>
      <c r="N2324" s="8">
        <v>3</v>
      </c>
      <c r="O2324" s="8">
        <v>31</v>
      </c>
      <c r="P2324" s="9">
        <v>72.319999999999993</v>
      </c>
      <c r="Q2324" s="10">
        <f t="shared" si="73"/>
        <v>1</v>
      </c>
      <c r="R2324" s="8">
        <v>0</v>
      </c>
      <c r="S2324" s="9">
        <v>147.46</v>
      </c>
      <c r="T2324" s="8">
        <v>0</v>
      </c>
    </row>
    <row r="2325" spans="1:20" x14ac:dyDescent="0.35">
      <c r="A2325" t="s">
        <v>5595</v>
      </c>
      <c r="B2325" t="s">
        <v>5596</v>
      </c>
      <c r="C2325" t="s">
        <v>19</v>
      </c>
      <c r="D2325" t="s">
        <v>7921</v>
      </c>
      <c r="E2325" s="8">
        <v>1</v>
      </c>
      <c r="F2325" s="9">
        <v>1.26</v>
      </c>
      <c r="G2325" s="8">
        <v>17</v>
      </c>
      <c r="H2325" s="8">
        <v>222</v>
      </c>
      <c r="I2325" s="9">
        <v>1.26</v>
      </c>
      <c r="J2325" s="10">
        <f t="shared" si="72"/>
        <v>1</v>
      </c>
      <c r="K2325" s="8">
        <v>0</v>
      </c>
      <c r="L2325" s="9">
        <v>173.6</v>
      </c>
      <c r="M2325" s="8">
        <v>0</v>
      </c>
      <c r="N2325" s="8">
        <v>22</v>
      </c>
      <c r="O2325" s="8">
        <v>222</v>
      </c>
      <c r="P2325" s="9">
        <v>1.26</v>
      </c>
      <c r="Q2325" s="10">
        <f t="shared" si="73"/>
        <v>1</v>
      </c>
      <c r="R2325" s="8">
        <v>0</v>
      </c>
      <c r="S2325" s="9">
        <v>178.12</v>
      </c>
      <c r="T2325" s="8">
        <v>0</v>
      </c>
    </row>
    <row r="2326" spans="1:20" x14ac:dyDescent="0.35">
      <c r="A2326" t="s">
        <v>5599</v>
      </c>
      <c r="B2326" t="s">
        <v>5600</v>
      </c>
      <c r="C2326" t="s">
        <v>19</v>
      </c>
      <c r="D2326" t="s">
        <v>7921</v>
      </c>
      <c r="E2326" s="8">
        <v>1293</v>
      </c>
      <c r="F2326" s="9">
        <v>297.83</v>
      </c>
      <c r="G2326" s="8">
        <v>84</v>
      </c>
      <c r="H2326" s="8">
        <v>1207</v>
      </c>
      <c r="I2326" s="9">
        <v>297.83</v>
      </c>
      <c r="J2326" s="10">
        <f t="shared" si="72"/>
        <v>1</v>
      </c>
      <c r="K2326" s="8">
        <v>0</v>
      </c>
      <c r="L2326" s="9">
        <v>97.25</v>
      </c>
      <c r="M2326" s="8">
        <v>1</v>
      </c>
      <c r="N2326" s="8">
        <v>117</v>
      </c>
      <c r="O2326" s="8">
        <v>1207</v>
      </c>
      <c r="P2326" s="9">
        <v>297.83</v>
      </c>
      <c r="Q2326" s="10">
        <f t="shared" si="73"/>
        <v>1</v>
      </c>
      <c r="R2326" s="8">
        <v>0</v>
      </c>
      <c r="S2326" s="9">
        <v>101.81</v>
      </c>
      <c r="T2326" s="8">
        <v>1</v>
      </c>
    </row>
    <row r="2327" spans="1:20" x14ac:dyDescent="0.35">
      <c r="A2327" t="s">
        <v>5601</v>
      </c>
      <c r="B2327" t="s">
        <v>5602</v>
      </c>
      <c r="C2327" t="s">
        <v>19</v>
      </c>
      <c r="D2327" t="s">
        <v>7921</v>
      </c>
      <c r="E2327" s="8">
        <v>33</v>
      </c>
      <c r="F2327" s="9">
        <v>125.06</v>
      </c>
      <c r="G2327" s="8">
        <v>5</v>
      </c>
      <c r="H2327" s="8">
        <v>74</v>
      </c>
      <c r="I2327" s="9">
        <v>125.06</v>
      </c>
      <c r="J2327" s="10">
        <f t="shared" si="72"/>
        <v>1</v>
      </c>
      <c r="K2327" s="8">
        <v>0</v>
      </c>
      <c r="L2327" s="9">
        <v>138.19</v>
      </c>
      <c r="M2327" s="8">
        <v>0</v>
      </c>
      <c r="N2327" s="8">
        <v>8</v>
      </c>
      <c r="O2327" s="8">
        <v>74</v>
      </c>
      <c r="P2327" s="9">
        <v>125.06</v>
      </c>
      <c r="Q2327" s="10">
        <f t="shared" si="73"/>
        <v>1</v>
      </c>
      <c r="R2327" s="8">
        <v>0</v>
      </c>
      <c r="S2327" s="9">
        <v>142.72999999999999</v>
      </c>
      <c r="T2327" s="8">
        <v>0</v>
      </c>
    </row>
    <row r="2328" spans="1:20" x14ac:dyDescent="0.35">
      <c r="A2328" t="s">
        <v>5603</v>
      </c>
      <c r="B2328" t="s">
        <v>5604</v>
      </c>
      <c r="C2328" t="s">
        <v>19</v>
      </c>
      <c r="D2328" t="s">
        <v>7921</v>
      </c>
      <c r="E2328" s="8">
        <v>258</v>
      </c>
      <c r="F2328" s="9">
        <v>263.89</v>
      </c>
      <c r="G2328" s="8">
        <v>25</v>
      </c>
      <c r="H2328" s="8">
        <v>272</v>
      </c>
      <c r="I2328" s="9">
        <v>263.89</v>
      </c>
      <c r="J2328" s="10">
        <f t="shared" si="72"/>
        <v>1</v>
      </c>
      <c r="K2328" s="8">
        <v>0</v>
      </c>
      <c r="L2328" s="9">
        <v>131.86000000000001</v>
      </c>
      <c r="M2328" s="8">
        <v>0</v>
      </c>
      <c r="N2328" s="8">
        <v>27</v>
      </c>
      <c r="O2328" s="8">
        <v>272</v>
      </c>
      <c r="P2328" s="9">
        <v>263.89</v>
      </c>
      <c r="Q2328" s="10">
        <f t="shared" si="73"/>
        <v>1</v>
      </c>
      <c r="R2328" s="8">
        <v>0</v>
      </c>
      <c r="S2328" s="9">
        <v>133.08000000000001</v>
      </c>
      <c r="T2328" s="8">
        <v>0</v>
      </c>
    </row>
    <row r="2329" spans="1:20" x14ac:dyDescent="0.35">
      <c r="A2329" t="s">
        <v>5605</v>
      </c>
      <c r="B2329" t="s">
        <v>5606</v>
      </c>
      <c r="C2329" t="s">
        <v>19</v>
      </c>
      <c r="D2329" t="s">
        <v>7921</v>
      </c>
      <c r="E2329" s="8">
        <v>13</v>
      </c>
      <c r="F2329" s="9">
        <v>49.19</v>
      </c>
      <c r="G2329" s="8">
        <v>6</v>
      </c>
      <c r="H2329" s="8">
        <v>74</v>
      </c>
      <c r="I2329" s="9">
        <v>49.19</v>
      </c>
      <c r="J2329" s="10">
        <f t="shared" si="72"/>
        <v>1</v>
      </c>
      <c r="K2329" s="8">
        <v>0</v>
      </c>
      <c r="L2329" s="9">
        <v>156.80000000000001</v>
      </c>
      <c r="M2329" s="8">
        <v>0</v>
      </c>
      <c r="N2329" s="8">
        <v>8</v>
      </c>
      <c r="O2329" s="8">
        <v>74</v>
      </c>
      <c r="P2329" s="9">
        <v>49.19</v>
      </c>
      <c r="Q2329" s="10">
        <f t="shared" si="73"/>
        <v>1</v>
      </c>
      <c r="R2329" s="8">
        <v>0</v>
      </c>
      <c r="S2329" s="9">
        <v>159.07</v>
      </c>
      <c r="T2329" s="8">
        <v>0</v>
      </c>
    </row>
    <row r="2330" spans="1:20" x14ac:dyDescent="0.35">
      <c r="A2330" t="s">
        <v>5607</v>
      </c>
      <c r="B2330" t="s">
        <v>5608</v>
      </c>
      <c r="C2330" t="s">
        <v>19</v>
      </c>
      <c r="D2330" t="s">
        <v>7922</v>
      </c>
      <c r="E2330" s="8">
        <v>66</v>
      </c>
      <c r="F2330" s="9">
        <v>543.98</v>
      </c>
      <c r="G2330" s="8">
        <v>5</v>
      </c>
      <c r="H2330" s="8">
        <v>34</v>
      </c>
      <c r="I2330" s="9">
        <v>494.53</v>
      </c>
      <c r="J2330" s="10">
        <f t="shared" si="72"/>
        <v>0.90909592264421479</v>
      </c>
      <c r="K2330" s="8">
        <v>1</v>
      </c>
      <c r="L2330" s="9">
        <v>116.21</v>
      </c>
      <c r="M2330" s="8">
        <v>1</v>
      </c>
      <c r="N2330" s="8">
        <v>4</v>
      </c>
      <c r="O2330" s="8">
        <v>34</v>
      </c>
      <c r="P2330" s="9">
        <v>486.29</v>
      </c>
      <c r="Q2330" s="10">
        <f t="shared" si="73"/>
        <v>0.89394830692304861</v>
      </c>
      <c r="R2330" s="8">
        <v>1</v>
      </c>
      <c r="S2330" s="9">
        <v>114.05</v>
      </c>
      <c r="T2330" s="8">
        <v>1</v>
      </c>
    </row>
    <row r="2331" spans="1:20" x14ac:dyDescent="0.35">
      <c r="A2331" t="s">
        <v>5609</v>
      </c>
      <c r="B2331" t="s">
        <v>5610</v>
      </c>
      <c r="C2331" t="s">
        <v>19</v>
      </c>
      <c r="D2331" t="s">
        <v>7922</v>
      </c>
      <c r="E2331" s="8">
        <v>30</v>
      </c>
      <c r="F2331" s="9">
        <v>98.69</v>
      </c>
      <c r="G2331" s="8">
        <v>15</v>
      </c>
      <c r="H2331" s="8">
        <v>85</v>
      </c>
      <c r="I2331" s="9">
        <v>98.69</v>
      </c>
      <c r="J2331" s="10">
        <f t="shared" si="72"/>
        <v>1</v>
      </c>
      <c r="K2331" s="8">
        <v>0</v>
      </c>
      <c r="L2331" s="9">
        <v>173.41</v>
      </c>
      <c r="M2331" s="8">
        <v>0</v>
      </c>
      <c r="N2331" s="8">
        <v>9</v>
      </c>
      <c r="O2331" s="8">
        <v>85</v>
      </c>
      <c r="P2331" s="9">
        <v>98.69</v>
      </c>
      <c r="Q2331" s="10">
        <f t="shared" si="73"/>
        <v>1</v>
      </c>
      <c r="R2331" s="8">
        <v>0</v>
      </c>
      <c r="S2331" s="9">
        <v>159.59</v>
      </c>
      <c r="T2331" s="8">
        <v>0</v>
      </c>
    </row>
    <row r="2332" spans="1:20" x14ac:dyDescent="0.35">
      <c r="A2332" t="s">
        <v>5611</v>
      </c>
      <c r="B2332" t="s">
        <v>5612</v>
      </c>
      <c r="C2332" t="s">
        <v>19</v>
      </c>
      <c r="D2332" t="s">
        <v>7922</v>
      </c>
      <c r="E2332" s="8">
        <v>97</v>
      </c>
      <c r="F2332" s="9">
        <v>222.79</v>
      </c>
      <c r="G2332" s="8">
        <v>23</v>
      </c>
      <c r="H2332" s="8">
        <v>121</v>
      </c>
      <c r="I2332" s="9">
        <v>222.79</v>
      </c>
      <c r="J2332" s="10">
        <f t="shared" si="72"/>
        <v>1</v>
      </c>
      <c r="K2332" s="8">
        <v>0</v>
      </c>
      <c r="L2332" s="9">
        <v>119.38</v>
      </c>
      <c r="M2332" s="8">
        <v>0</v>
      </c>
      <c r="N2332" s="8">
        <v>12</v>
      </c>
      <c r="O2332" s="8">
        <v>121</v>
      </c>
      <c r="P2332" s="9">
        <v>222.79</v>
      </c>
      <c r="Q2332" s="10">
        <f t="shared" si="73"/>
        <v>1</v>
      </c>
      <c r="R2332" s="8">
        <v>0</v>
      </c>
      <c r="S2332" s="9">
        <v>104.22</v>
      </c>
      <c r="T2332" s="8">
        <v>0</v>
      </c>
    </row>
    <row r="2333" spans="1:20" x14ac:dyDescent="0.35">
      <c r="A2333" t="s">
        <v>5613</v>
      </c>
      <c r="B2333" t="s">
        <v>5614</v>
      </c>
      <c r="C2333" t="s">
        <v>19</v>
      </c>
      <c r="D2333" t="s">
        <v>7921</v>
      </c>
      <c r="E2333" s="8">
        <v>2566</v>
      </c>
      <c r="F2333" s="9">
        <v>1892.9</v>
      </c>
      <c r="G2333" s="8">
        <v>31</v>
      </c>
      <c r="H2333" s="8">
        <v>375</v>
      </c>
      <c r="I2333" s="9">
        <v>1285.05</v>
      </c>
      <c r="J2333" s="10">
        <f t="shared" si="72"/>
        <v>0.67887896877806531</v>
      </c>
      <c r="K2333" s="8">
        <v>8</v>
      </c>
      <c r="L2333" s="9">
        <v>89.45</v>
      </c>
      <c r="M2333" s="8">
        <v>4</v>
      </c>
      <c r="N2333" s="8">
        <v>36</v>
      </c>
      <c r="O2333" s="8">
        <v>375</v>
      </c>
      <c r="P2333" s="9">
        <v>1288.74</v>
      </c>
      <c r="Q2333" s="10">
        <f t="shared" si="73"/>
        <v>0.68082835860320146</v>
      </c>
      <c r="R2333" s="8">
        <v>8</v>
      </c>
      <c r="S2333" s="9">
        <v>90.15</v>
      </c>
      <c r="T2333" s="8">
        <v>4</v>
      </c>
    </row>
    <row r="2334" spans="1:20" x14ac:dyDescent="0.35">
      <c r="A2334" t="s">
        <v>5615</v>
      </c>
      <c r="B2334" t="s">
        <v>5616</v>
      </c>
      <c r="C2334" t="s">
        <v>19</v>
      </c>
      <c r="D2334" t="s">
        <v>7922</v>
      </c>
      <c r="E2334" s="8">
        <v>56</v>
      </c>
      <c r="F2334" s="9">
        <v>129.66</v>
      </c>
      <c r="G2334" s="8">
        <v>11</v>
      </c>
      <c r="H2334" s="8">
        <v>120</v>
      </c>
      <c r="I2334" s="9">
        <v>129.66</v>
      </c>
      <c r="J2334" s="10">
        <f t="shared" si="72"/>
        <v>1</v>
      </c>
      <c r="K2334" s="8">
        <v>0</v>
      </c>
      <c r="L2334" s="9">
        <v>135.19</v>
      </c>
      <c r="M2334" s="8">
        <v>0</v>
      </c>
      <c r="N2334" s="8">
        <v>12</v>
      </c>
      <c r="O2334" s="8">
        <v>120</v>
      </c>
      <c r="P2334" s="9">
        <v>129.66</v>
      </c>
      <c r="Q2334" s="10">
        <f t="shared" si="73"/>
        <v>1</v>
      </c>
      <c r="R2334" s="8">
        <v>0</v>
      </c>
      <c r="S2334" s="9">
        <v>136.58000000000001</v>
      </c>
      <c r="T2334" s="8">
        <v>0</v>
      </c>
    </row>
    <row r="2335" spans="1:20" x14ac:dyDescent="0.35">
      <c r="A2335" t="s">
        <v>5617</v>
      </c>
      <c r="B2335" t="s">
        <v>5618</v>
      </c>
      <c r="C2335" t="s">
        <v>19</v>
      </c>
      <c r="D2335" t="s">
        <v>7921</v>
      </c>
      <c r="E2335" s="8">
        <v>145</v>
      </c>
      <c r="F2335" s="9">
        <v>190.27</v>
      </c>
      <c r="G2335" s="8">
        <v>18</v>
      </c>
      <c r="H2335" s="8">
        <v>211</v>
      </c>
      <c r="I2335" s="9">
        <v>190.27</v>
      </c>
      <c r="J2335" s="10">
        <f t="shared" si="72"/>
        <v>1</v>
      </c>
      <c r="K2335" s="8">
        <v>0</v>
      </c>
      <c r="L2335" s="9">
        <v>94.31</v>
      </c>
      <c r="M2335" s="8">
        <v>0</v>
      </c>
      <c r="N2335" s="8">
        <v>21</v>
      </c>
      <c r="O2335" s="8">
        <v>211</v>
      </c>
      <c r="P2335" s="9">
        <v>190.27</v>
      </c>
      <c r="Q2335" s="10">
        <f t="shared" si="73"/>
        <v>1</v>
      </c>
      <c r="R2335" s="8">
        <v>0</v>
      </c>
      <c r="S2335" s="9">
        <v>96.68</v>
      </c>
      <c r="T2335" s="8">
        <v>0</v>
      </c>
    </row>
    <row r="2336" spans="1:20" x14ac:dyDescent="0.35">
      <c r="A2336" t="s">
        <v>5619</v>
      </c>
      <c r="B2336" t="s">
        <v>5620</v>
      </c>
      <c r="C2336" t="s">
        <v>19</v>
      </c>
      <c r="D2336" t="s">
        <v>7922</v>
      </c>
      <c r="E2336" s="8">
        <v>219</v>
      </c>
      <c r="F2336" s="9">
        <v>248.63</v>
      </c>
      <c r="G2336" s="8">
        <v>24</v>
      </c>
      <c r="H2336" s="8">
        <v>243</v>
      </c>
      <c r="I2336" s="9">
        <v>248.63</v>
      </c>
      <c r="J2336" s="10">
        <f t="shared" si="72"/>
        <v>1</v>
      </c>
      <c r="K2336" s="8">
        <v>0</v>
      </c>
      <c r="L2336" s="9">
        <v>67.819999999999993</v>
      </c>
      <c r="M2336" s="8">
        <v>0</v>
      </c>
      <c r="N2336" s="8">
        <v>24</v>
      </c>
      <c r="O2336" s="8">
        <v>243</v>
      </c>
      <c r="P2336" s="9">
        <v>248.63</v>
      </c>
      <c r="Q2336" s="10">
        <f t="shared" si="73"/>
        <v>1</v>
      </c>
      <c r="R2336" s="8">
        <v>0</v>
      </c>
      <c r="S2336" s="9">
        <v>67.14</v>
      </c>
      <c r="T2336" s="8">
        <v>0</v>
      </c>
    </row>
    <row r="2337" spans="1:20" x14ac:dyDescent="0.35">
      <c r="A2337" t="s">
        <v>5621</v>
      </c>
      <c r="B2337" t="s">
        <v>5622</v>
      </c>
      <c r="C2337" t="s">
        <v>19</v>
      </c>
      <c r="D2337" t="s">
        <v>7922</v>
      </c>
      <c r="E2337" s="8">
        <v>3</v>
      </c>
      <c r="F2337" s="9">
        <v>35.83</v>
      </c>
      <c r="G2337" s="8">
        <v>3</v>
      </c>
      <c r="H2337" s="8">
        <v>24</v>
      </c>
      <c r="I2337" s="9">
        <v>35.83</v>
      </c>
      <c r="J2337" s="10">
        <f t="shared" si="72"/>
        <v>1</v>
      </c>
      <c r="K2337" s="8">
        <v>0</v>
      </c>
      <c r="L2337" s="9">
        <v>177.19</v>
      </c>
      <c r="M2337" s="8">
        <v>0</v>
      </c>
      <c r="N2337" s="8">
        <v>3</v>
      </c>
      <c r="O2337" s="8">
        <v>24</v>
      </c>
      <c r="P2337" s="9">
        <v>35.83</v>
      </c>
      <c r="Q2337" s="10">
        <f t="shared" si="73"/>
        <v>1</v>
      </c>
      <c r="R2337" s="8">
        <v>0</v>
      </c>
      <c r="S2337" s="9">
        <v>177.19</v>
      </c>
      <c r="T2337" s="8">
        <v>0</v>
      </c>
    </row>
    <row r="2338" spans="1:20" x14ac:dyDescent="0.35">
      <c r="A2338" t="s">
        <v>5623</v>
      </c>
      <c r="B2338" t="s">
        <v>5624</v>
      </c>
      <c r="C2338" t="s">
        <v>19</v>
      </c>
      <c r="D2338" t="s">
        <v>7922</v>
      </c>
      <c r="E2338" s="8">
        <v>7</v>
      </c>
      <c r="F2338" s="9">
        <v>2.52</v>
      </c>
      <c r="G2338" s="8">
        <v>130</v>
      </c>
      <c r="H2338" s="8">
        <v>764</v>
      </c>
      <c r="I2338" s="9">
        <v>2.52</v>
      </c>
      <c r="J2338" s="10">
        <f t="shared" si="72"/>
        <v>1</v>
      </c>
      <c r="K2338" s="8">
        <v>0</v>
      </c>
      <c r="L2338" s="9">
        <v>186.48</v>
      </c>
      <c r="M2338" s="8">
        <v>0</v>
      </c>
      <c r="N2338" s="8">
        <v>73</v>
      </c>
      <c r="O2338" s="8">
        <v>764</v>
      </c>
      <c r="P2338" s="9">
        <v>2.52</v>
      </c>
      <c r="Q2338" s="10">
        <f t="shared" si="73"/>
        <v>1</v>
      </c>
      <c r="R2338" s="8">
        <v>0</v>
      </c>
      <c r="S2338" s="9">
        <v>174.18</v>
      </c>
      <c r="T2338" s="8">
        <v>0</v>
      </c>
    </row>
    <row r="2339" spans="1:20" x14ac:dyDescent="0.35">
      <c r="A2339" t="s">
        <v>5627</v>
      </c>
      <c r="B2339" t="s">
        <v>5628</v>
      </c>
      <c r="C2339" t="s">
        <v>19</v>
      </c>
      <c r="D2339" t="s">
        <v>7922</v>
      </c>
      <c r="E2339" s="8">
        <v>153</v>
      </c>
      <c r="F2339" s="9">
        <v>269.89999999999998</v>
      </c>
      <c r="G2339" s="8">
        <v>19</v>
      </c>
      <c r="H2339" s="8">
        <v>156</v>
      </c>
      <c r="I2339" s="9">
        <v>269.89999999999998</v>
      </c>
      <c r="J2339" s="10">
        <f t="shared" si="72"/>
        <v>1</v>
      </c>
      <c r="K2339" s="8">
        <v>0</v>
      </c>
      <c r="L2339" s="9">
        <v>81.790000000000006</v>
      </c>
      <c r="M2339" s="8">
        <v>1</v>
      </c>
      <c r="N2339" s="8">
        <v>15</v>
      </c>
      <c r="O2339" s="8">
        <v>156</v>
      </c>
      <c r="P2339" s="9">
        <v>269.89999999999998</v>
      </c>
      <c r="Q2339" s="10">
        <f t="shared" si="73"/>
        <v>1</v>
      </c>
      <c r="R2339" s="8">
        <v>0</v>
      </c>
      <c r="S2339" s="9">
        <v>77.55</v>
      </c>
      <c r="T2339" s="8">
        <v>1</v>
      </c>
    </row>
    <row r="2340" spans="1:20" x14ac:dyDescent="0.35">
      <c r="A2340" t="s">
        <v>5629</v>
      </c>
      <c r="B2340" t="s">
        <v>5630</v>
      </c>
      <c r="C2340" t="s">
        <v>19</v>
      </c>
      <c r="D2340" t="s">
        <v>7921</v>
      </c>
      <c r="E2340" s="8">
        <v>41</v>
      </c>
      <c r="F2340" s="9">
        <v>174.21</v>
      </c>
      <c r="G2340" s="8">
        <v>5</v>
      </c>
      <c r="H2340" s="8">
        <v>65</v>
      </c>
      <c r="I2340" s="9">
        <v>174.21</v>
      </c>
      <c r="J2340" s="10">
        <f t="shared" si="72"/>
        <v>1</v>
      </c>
      <c r="K2340" s="8">
        <v>0</v>
      </c>
      <c r="L2340" s="9">
        <v>116.58</v>
      </c>
      <c r="M2340" s="8">
        <v>0</v>
      </c>
      <c r="N2340" s="8">
        <v>7</v>
      </c>
      <c r="O2340" s="8">
        <v>65</v>
      </c>
      <c r="P2340" s="9">
        <v>174.21</v>
      </c>
      <c r="Q2340" s="10">
        <f t="shared" si="73"/>
        <v>1</v>
      </c>
      <c r="R2340" s="8">
        <v>0</v>
      </c>
      <c r="S2340" s="9">
        <v>121.68</v>
      </c>
      <c r="T2340" s="8">
        <v>0</v>
      </c>
    </row>
    <row r="2341" spans="1:20" x14ac:dyDescent="0.35">
      <c r="A2341" t="s">
        <v>5631</v>
      </c>
      <c r="B2341" t="s">
        <v>5632</v>
      </c>
      <c r="C2341" t="s">
        <v>19</v>
      </c>
      <c r="D2341" t="s">
        <v>7921</v>
      </c>
      <c r="E2341" s="8">
        <v>40</v>
      </c>
      <c r="F2341" s="9">
        <v>118.52</v>
      </c>
      <c r="G2341" s="8">
        <v>7</v>
      </c>
      <c r="H2341" s="8">
        <v>93</v>
      </c>
      <c r="I2341" s="9">
        <v>118.52</v>
      </c>
      <c r="J2341" s="10">
        <f t="shared" si="72"/>
        <v>1</v>
      </c>
      <c r="K2341" s="8">
        <v>0</v>
      </c>
      <c r="L2341" s="9">
        <v>134.03</v>
      </c>
      <c r="M2341" s="8">
        <v>0</v>
      </c>
      <c r="N2341" s="8">
        <v>9</v>
      </c>
      <c r="O2341" s="8">
        <v>93</v>
      </c>
      <c r="P2341" s="9">
        <v>118.52</v>
      </c>
      <c r="Q2341" s="10">
        <f t="shared" si="73"/>
        <v>1</v>
      </c>
      <c r="R2341" s="8">
        <v>0</v>
      </c>
      <c r="S2341" s="9">
        <v>137.59</v>
      </c>
      <c r="T2341" s="8">
        <v>0</v>
      </c>
    </row>
    <row r="2342" spans="1:20" x14ac:dyDescent="0.35">
      <c r="A2342" t="s">
        <v>5633</v>
      </c>
      <c r="B2342" t="s">
        <v>5634</v>
      </c>
      <c r="C2342" t="s">
        <v>19</v>
      </c>
      <c r="D2342" t="s">
        <v>7921</v>
      </c>
      <c r="E2342" s="8">
        <v>407</v>
      </c>
      <c r="F2342" s="9">
        <v>207.82</v>
      </c>
      <c r="G2342" s="8">
        <v>42</v>
      </c>
      <c r="H2342" s="8">
        <v>537</v>
      </c>
      <c r="I2342" s="9">
        <v>207.82</v>
      </c>
      <c r="J2342" s="10">
        <f t="shared" si="72"/>
        <v>1</v>
      </c>
      <c r="K2342" s="8">
        <v>0</v>
      </c>
      <c r="L2342" s="9">
        <v>145.75</v>
      </c>
      <c r="M2342" s="8">
        <v>0</v>
      </c>
      <c r="N2342" s="8">
        <v>51</v>
      </c>
      <c r="O2342" s="8">
        <v>537</v>
      </c>
      <c r="P2342" s="9">
        <v>207.82</v>
      </c>
      <c r="Q2342" s="10">
        <f t="shared" si="73"/>
        <v>1</v>
      </c>
      <c r="R2342" s="8">
        <v>0</v>
      </c>
      <c r="S2342" s="9">
        <v>148.51</v>
      </c>
      <c r="T2342" s="8">
        <v>0</v>
      </c>
    </row>
    <row r="2343" spans="1:20" x14ac:dyDescent="0.35">
      <c r="A2343" t="s">
        <v>5635</v>
      </c>
      <c r="B2343" t="s">
        <v>5636</v>
      </c>
      <c r="C2343" t="s">
        <v>19</v>
      </c>
      <c r="D2343" t="s">
        <v>7921</v>
      </c>
      <c r="E2343" s="8">
        <v>139</v>
      </c>
      <c r="F2343" s="9">
        <v>66.42</v>
      </c>
      <c r="G2343" s="8">
        <v>50</v>
      </c>
      <c r="H2343" s="8">
        <v>574</v>
      </c>
      <c r="I2343" s="9">
        <v>66.42</v>
      </c>
      <c r="J2343" s="10">
        <f t="shared" si="72"/>
        <v>1</v>
      </c>
      <c r="K2343" s="8">
        <v>0</v>
      </c>
      <c r="L2343" s="9">
        <v>161.19999999999999</v>
      </c>
      <c r="M2343" s="8">
        <v>0</v>
      </c>
      <c r="N2343" s="8">
        <v>55</v>
      </c>
      <c r="O2343" s="8">
        <v>574</v>
      </c>
      <c r="P2343" s="9">
        <v>66.42</v>
      </c>
      <c r="Q2343" s="10">
        <f t="shared" si="73"/>
        <v>1</v>
      </c>
      <c r="R2343" s="8">
        <v>0</v>
      </c>
      <c r="S2343" s="9">
        <v>162.63</v>
      </c>
      <c r="T2343" s="8">
        <v>0</v>
      </c>
    </row>
    <row r="2344" spans="1:20" x14ac:dyDescent="0.35">
      <c r="A2344" t="s">
        <v>5637</v>
      </c>
      <c r="B2344" t="s">
        <v>5638</v>
      </c>
      <c r="C2344" t="s">
        <v>19</v>
      </c>
      <c r="D2344" t="s">
        <v>7921</v>
      </c>
      <c r="E2344" s="8">
        <v>456</v>
      </c>
      <c r="F2344" s="9">
        <v>1055.1500000000001</v>
      </c>
      <c r="G2344" s="8">
        <v>11</v>
      </c>
      <c r="H2344" s="8">
        <v>119</v>
      </c>
      <c r="I2344" s="9">
        <v>1011.18</v>
      </c>
      <c r="J2344" s="10">
        <f t="shared" si="72"/>
        <v>0.95832819978202133</v>
      </c>
      <c r="K2344" s="8">
        <v>2</v>
      </c>
      <c r="L2344" s="9">
        <v>85.73</v>
      </c>
      <c r="M2344" s="8">
        <v>3</v>
      </c>
      <c r="N2344" s="8">
        <v>12</v>
      </c>
      <c r="O2344" s="8">
        <v>119</v>
      </c>
      <c r="P2344" s="9">
        <v>1013.5</v>
      </c>
      <c r="Q2344" s="10">
        <f t="shared" si="73"/>
        <v>0.96052693929773014</v>
      </c>
      <c r="R2344" s="8">
        <v>2</v>
      </c>
      <c r="S2344" s="9">
        <v>86.42</v>
      </c>
      <c r="T2344" s="8">
        <v>3</v>
      </c>
    </row>
    <row r="2345" spans="1:20" x14ac:dyDescent="0.35">
      <c r="A2345" t="s">
        <v>5639</v>
      </c>
      <c r="B2345" t="s">
        <v>5640</v>
      </c>
      <c r="C2345" t="s">
        <v>19</v>
      </c>
      <c r="D2345" t="s">
        <v>7922</v>
      </c>
      <c r="E2345" s="8">
        <v>908</v>
      </c>
      <c r="F2345" s="9">
        <v>2452.69</v>
      </c>
      <c r="G2345" s="8">
        <v>11</v>
      </c>
      <c r="H2345" s="8">
        <v>102</v>
      </c>
      <c r="I2345" s="9">
        <v>1950.27</v>
      </c>
      <c r="J2345" s="10">
        <f t="shared" si="72"/>
        <v>0.79515552311951365</v>
      </c>
      <c r="K2345" s="8">
        <v>6</v>
      </c>
      <c r="L2345" s="9">
        <v>97.85</v>
      </c>
      <c r="M2345" s="8">
        <v>7</v>
      </c>
      <c r="N2345" s="8">
        <v>10</v>
      </c>
      <c r="O2345" s="8">
        <v>102</v>
      </c>
      <c r="P2345" s="9">
        <v>1947.57</v>
      </c>
      <c r="Q2345" s="10">
        <f t="shared" si="73"/>
        <v>0.79405469097195325</v>
      </c>
      <c r="R2345" s="8">
        <v>6</v>
      </c>
      <c r="S2345" s="9">
        <v>97.11</v>
      </c>
      <c r="T2345" s="8">
        <v>7</v>
      </c>
    </row>
    <row r="2346" spans="1:20" x14ac:dyDescent="0.35">
      <c r="A2346" t="s">
        <v>5641</v>
      </c>
      <c r="B2346" t="s">
        <v>5642</v>
      </c>
      <c r="C2346" t="s">
        <v>19</v>
      </c>
      <c r="D2346" t="s">
        <v>7921</v>
      </c>
      <c r="E2346" s="8">
        <v>1144</v>
      </c>
      <c r="F2346" s="9">
        <v>308</v>
      </c>
      <c r="G2346" s="8">
        <v>80</v>
      </c>
      <c r="H2346" s="8">
        <v>1015</v>
      </c>
      <c r="I2346" s="9">
        <v>292.64999999999998</v>
      </c>
      <c r="J2346" s="10">
        <f t="shared" si="72"/>
        <v>0.9501623376623376</v>
      </c>
      <c r="K2346" s="8">
        <v>2</v>
      </c>
      <c r="L2346" s="9">
        <v>112.05</v>
      </c>
      <c r="M2346" s="8">
        <v>1</v>
      </c>
      <c r="N2346" s="8">
        <v>96</v>
      </c>
      <c r="O2346" s="8">
        <v>1015</v>
      </c>
      <c r="P2346" s="9">
        <v>296.95999999999998</v>
      </c>
      <c r="Q2346" s="10">
        <f t="shared" si="73"/>
        <v>0.9641558441558441</v>
      </c>
      <c r="R2346" s="8">
        <v>2</v>
      </c>
      <c r="S2346" s="9">
        <v>114.48</v>
      </c>
      <c r="T2346" s="8">
        <v>1</v>
      </c>
    </row>
    <row r="2347" spans="1:20" x14ac:dyDescent="0.35">
      <c r="A2347" t="s">
        <v>5643</v>
      </c>
      <c r="B2347" t="s">
        <v>5644</v>
      </c>
      <c r="C2347" t="s">
        <v>19</v>
      </c>
      <c r="D2347" t="s">
        <v>7922</v>
      </c>
      <c r="E2347" s="8">
        <v>333</v>
      </c>
      <c r="F2347" s="9">
        <v>1201.8599999999999</v>
      </c>
      <c r="G2347" s="8">
        <v>8</v>
      </c>
      <c r="H2347" s="8">
        <v>76</v>
      </c>
      <c r="I2347" s="9">
        <v>1068.32</v>
      </c>
      <c r="J2347" s="10">
        <f t="shared" si="72"/>
        <v>0.88888888888888895</v>
      </c>
      <c r="K2347" s="8">
        <v>4</v>
      </c>
      <c r="L2347" s="9">
        <v>78.09</v>
      </c>
      <c r="M2347" s="8">
        <v>3</v>
      </c>
      <c r="N2347" s="8">
        <v>8</v>
      </c>
      <c r="O2347" s="8">
        <v>76</v>
      </c>
      <c r="P2347" s="9">
        <v>1068.32</v>
      </c>
      <c r="Q2347" s="10">
        <f t="shared" si="73"/>
        <v>0.88888888888888895</v>
      </c>
      <c r="R2347" s="8">
        <v>4</v>
      </c>
      <c r="S2347" s="9">
        <v>78.09</v>
      </c>
      <c r="T2347" s="8">
        <v>3</v>
      </c>
    </row>
    <row r="2348" spans="1:20" x14ac:dyDescent="0.35">
      <c r="A2348" t="s">
        <v>5645</v>
      </c>
      <c r="B2348" t="s">
        <v>5646</v>
      </c>
      <c r="C2348" t="s">
        <v>19</v>
      </c>
      <c r="D2348" t="s">
        <v>7922</v>
      </c>
      <c r="E2348" s="8">
        <v>577</v>
      </c>
      <c r="F2348" s="9">
        <v>1297.1400000000001</v>
      </c>
      <c r="G2348" s="8">
        <v>27</v>
      </c>
      <c r="H2348" s="8">
        <v>122</v>
      </c>
      <c r="I2348" s="9">
        <v>1058.8499999999999</v>
      </c>
      <c r="J2348" s="10">
        <f t="shared" si="72"/>
        <v>0.81629585087191814</v>
      </c>
      <c r="K2348" s="8">
        <v>6</v>
      </c>
      <c r="L2348" s="9">
        <v>99.45</v>
      </c>
      <c r="M2348" s="8">
        <v>3</v>
      </c>
      <c r="N2348" s="8">
        <v>12</v>
      </c>
      <c r="O2348" s="8">
        <v>122</v>
      </c>
      <c r="P2348" s="9">
        <v>1025.1199999999999</v>
      </c>
      <c r="Q2348" s="10">
        <f t="shared" si="73"/>
        <v>0.79029248963103427</v>
      </c>
      <c r="R2348" s="8">
        <v>6</v>
      </c>
      <c r="S2348" s="9">
        <v>99.03</v>
      </c>
      <c r="T2348" s="8">
        <v>3</v>
      </c>
    </row>
    <row r="2349" spans="1:20" x14ac:dyDescent="0.35">
      <c r="A2349" t="s">
        <v>5647</v>
      </c>
      <c r="B2349" t="s">
        <v>5648</v>
      </c>
      <c r="C2349" t="s">
        <v>19</v>
      </c>
      <c r="D2349" t="s">
        <v>7921</v>
      </c>
      <c r="E2349" s="8">
        <v>289</v>
      </c>
      <c r="F2349" s="9">
        <v>288.24</v>
      </c>
      <c r="G2349" s="8">
        <v>19</v>
      </c>
      <c r="H2349" s="8">
        <v>274</v>
      </c>
      <c r="I2349" s="9">
        <v>283.25</v>
      </c>
      <c r="J2349" s="10">
        <f t="shared" si="72"/>
        <v>0.98268803774632252</v>
      </c>
      <c r="K2349" s="8">
        <v>1</v>
      </c>
      <c r="L2349" s="9">
        <v>81.12</v>
      </c>
      <c r="M2349" s="8">
        <v>1</v>
      </c>
      <c r="N2349" s="8">
        <v>26</v>
      </c>
      <c r="O2349" s="8">
        <v>274</v>
      </c>
      <c r="P2349" s="9">
        <v>288.24</v>
      </c>
      <c r="Q2349" s="10">
        <f t="shared" si="73"/>
        <v>1</v>
      </c>
      <c r="R2349" s="8">
        <v>0</v>
      </c>
      <c r="S2349" s="9">
        <v>85.85</v>
      </c>
      <c r="T2349" s="8">
        <v>1</v>
      </c>
    </row>
    <row r="2350" spans="1:20" x14ac:dyDescent="0.35">
      <c r="A2350" t="s">
        <v>5651</v>
      </c>
      <c r="B2350" t="s">
        <v>5652</v>
      </c>
      <c r="C2350" t="s">
        <v>19</v>
      </c>
      <c r="D2350" t="s">
        <v>7922</v>
      </c>
      <c r="E2350" s="8">
        <v>23</v>
      </c>
      <c r="F2350" s="9">
        <v>47.75</v>
      </c>
      <c r="G2350" s="8">
        <v>15</v>
      </c>
      <c r="H2350" s="8">
        <v>132</v>
      </c>
      <c r="I2350" s="9">
        <v>47.75</v>
      </c>
      <c r="J2350" s="10">
        <f t="shared" si="72"/>
        <v>1</v>
      </c>
      <c r="K2350" s="8">
        <v>0</v>
      </c>
      <c r="L2350" s="9">
        <v>172.23</v>
      </c>
      <c r="M2350" s="8">
        <v>0</v>
      </c>
      <c r="N2350" s="8">
        <v>13</v>
      </c>
      <c r="O2350" s="8">
        <v>132</v>
      </c>
      <c r="P2350" s="9">
        <v>47.75</v>
      </c>
      <c r="Q2350" s="10">
        <f t="shared" si="73"/>
        <v>1</v>
      </c>
      <c r="R2350" s="8">
        <v>0</v>
      </c>
      <c r="S2350" s="9">
        <v>169.73</v>
      </c>
      <c r="T2350" s="8">
        <v>0</v>
      </c>
    </row>
    <row r="2351" spans="1:20" x14ac:dyDescent="0.35">
      <c r="A2351" t="s">
        <v>5653</v>
      </c>
      <c r="B2351" t="s">
        <v>5654</v>
      </c>
      <c r="C2351" t="s">
        <v>19</v>
      </c>
      <c r="D2351" t="s">
        <v>7922</v>
      </c>
      <c r="E2351" s="8">
        <v>98</v>
      </c>
      <c r="F2351" s="9">
        <v>172.75</v>
      </c>
      <c r="G2351" s="8">
        <v>16</v>
      </c>
      <c r="H2351" s="8">
        <v>155</v>
      </c>
      <c r="I2351" s="9">
        <v>172.75</v>
      </c>
      <c r="J2351" s="10">
        <f t="shared" si="72"/>
        <v>1</v>
      </c>
      <c r="K2351" s="8">
        <v>0</v>
      </c>
      <c r="L2351" s="9">
        <v>151.80000000000001</v>
      </c>
      <c r="M2351" s="8">
        <v>0</v>
      </c>
      <c r="N2351" s="8">
        <v>15</v>
      </c>
      <c r="O2351" s="8">
        <v>155</v>
      </c>
      <c r="P2351" s="9">
        <v>172.75</v>
      </c>
      <c r="Q2351" s="10">
        <f t="shared" si="73"/>
        <v>1</v>
      </c>
      <c r="R2351" s="8">
        <v>0</v>
      </c>
      <c r="S2351" s="9">
        <v>150.74</v>
      </c>
      <c r="T2351" s="8">
        <v>0</v>
      </c>
    </row>
    <row r="2352" spans="1:20" x14ac:dyDescent="0.35">
      <c r="A2352" t="s">
        <v>5657</v>
      </c>
      <c r="B2352" t="s">
        <v>5658</v>
      </c>
      <c r="C2352" t="s">
        <v>19</v>
      </c>
      <c r="D2352" t="s">
        <v>7922</v>
      </c>
      <c r="E2352" s="8">
        <v>70</v>
      </c>
      <c r="F2352" s="9">
        <v>293.17</v>
      </c>
      <c r="G2352" s="8">
        <v>7</v>
      </c>
      <c r="H2352" s="8">
        <v>65</v>
      </c>
      <c r="I2352" s="9">
        <v>293.17</v>
      </c>
      <c r="J2352" s="10">
        <f t="shared" si="72"/>
        <v>1</v>
      </c>
      <c r="K2352" s="8">
        <v>0</v>
      </c>
      <c r="L2352" s="9">
        <v>102.98</v>
      </c>
      <c r="M2352" s="8">
        <v>1</v>
      </c>
      <c r="N2352" s="8">
        <v>7</v>
      </c>
      <c r="O2352" s="8">
        <v>65</v>
      </c>
      <c r="P2352" s="9">
        <v>293.17</v>
      </c>
      <c r="Q2352" s="10">
        <f t="shared" si="73"/>
        <v>1</v>
      </c>
      <c r="R2352" s="8">
        <v>0</v>
      </c>
      <c r="S2352" s="9">
        <v>102.98</v>
      </c>
      <c r="T2352" s="8">
        <v>1</v>
      </c>
    </row>
    <row r="2353" spans="1:20" x14ac:dyDescent="0.35">
      <c r="A2353" t="s">
        <v>5659</v>
      </c>
      <c r="B2353" t="s">
        <v>5660</v>
      </c>
      <c r="C2353" t="s">
        <v>19</v>
      </c>
      <c r="D2353" t="s">
        <v>7922</v>
      </c>
      <c r="E2353" s="8">
        <v>56</v>
      </c>
      <c r="F2353" s="9">
        <v>82.77</v>
      </c>
      <c r="G2353" s="8">
        <v>31</v>
      </c>
      <c r="H2353" s="8">
        <v>184</v>
      </c>
      <c r="I2353" s="9">
        <v>82.77</v>
      </c>
      <c r="J2353" s="10">
        <f t="shared" si="72"/>
        <v>1</v>
      </c>
      <c r="K2353" s="8">
        <v>0</v>
      </c>
      <c r="L2353" s="9">
        <v>156.32</v>
      </c>
      <c r="M2353" s="8">
        <v>0</v>
      </c>
      <c r="N2353" s="8">
        <v>18</v>
      </c>
      <c r="O2353" s="8">
        <v>184</v>
      </c>
      <c r="P2353" s="9">
        <v>82.77</v>
      </c>
      <c r="Q2353" s="10">
        <f t="shared" si="73"/>
        <v>1</v>
      </c>
      <c r="R2353" s="8">
        <v>0</v>
      </c>
      <c r="S2353" s="9">
        <v>144.79</v>
      </c>
      <c r="T2353" s="8">
        <v>0</v>
      </c>
    </row>
    <row r="2354" spans="1:20" x14ac:dyDescent="0.35">
      <c r="A2354" t="s">
        <v>5663</v>
      </c>
      <c r="B2354" t="s">
        <v>5664</v>
      </c>
      <c r="C2354" t="s">
        <v>19</v>
      </c>
      <c r="D2354" t="s">
        <v>7922</v>
      </c>
      <c r="E2354" s="8">
        <v>5</v>
      </c>
      <c r="F2354" s="9">
        <v>50.36</v>
      </c>
      <c r="G2354" s="8">
        <v>3</v>
      </c>
      <c r="H2354" s="8">
        <v>27</v>
      </c>
      <c r="I2354" s="9">
        <v>50.36</v>
      </c>
      <c r="J2354" s="10">
        <f t="shared" si="72"/>
        <v>1</v>
      </c>
      <c r="K2354" s="8">
        <v>0</v>
      </c>
      <c r="L2354" s="9">
        <v>166.18</v>
      </c>
      <c r="M2354" s="8">
        <v>0</v>
      </c>
      <c r="N2354" s="8">
        <v>3</v>
      </c>
      <c r="O2354" s="8">
        <v>27</v>
      </c>
      <c r="P2354" s="9">
        <v>50.36</v>
      </c>
      <c r="Q2354" s="10">
        <f t="shared" si="73"/>
        <v>1</v>
      </c>
      <c r="R2354" s="8">
        <v>0</v>
      </c>
      <c r="S2354" s="9">
        <v>166.18</v>
      </c>
      <c r="T2354" s="8">
        <v>0</v>
      </c>
    </row>
    <row r="2355" spans="1:20" x14ac:dyDescent="0.35">
      <c r="A2355" t="s">
        <v>5667</v>
      </c>
      <c r="B2355" t="s">
        <v>5668</v>
      </c>
      <c r="C2355" t="s">
        <v>19</v>
      </c>
      <c r="D2355" t="s">
        <v>7922</v>
      </c>
      <c r="E2355" s="8">
        <v>390</v>
      </c>
      <c r="F2355" s="9">
        <v>1269.97</v>
      </c>
      <c r="G2355" s="8">
        <v>16</v>
      </c>
      <c r="H2355" s="8">
        <v>84</v>
      </c>
      <c r="I2355" s="9">
        <v>996.43</v>
      </c>
      <c r="J2355" s="10">
        <f t="shared" si="72"/>
        <v>0.78460908525398232</v>
      </c>
      <c r="K2355" s="8">
        <v>4</v>
      </c>
      <c r="L2355" s="9">
        <v>113.04</v>
      </c>
      <c r="M2355" s="8">
        <v>3</v>
      </c>
      <c r="N2355" s="8">
        <v>8</v>
      </c>
      <c r="O2355" s="8">
        <v>84</v>
      </c>
      <c r="P2355" s="9">
        <v>973.64</v>
      </c>
      <c r="Q2355" s="10">
        <f t="shared" si="73"/>
        <v>0.76666377945935726</v>
      </c>
      <c r="R2355" s="8">
        <v>4</v>
      </c>
      <c r="S2355" s="9">
        <v>112.47</v>
      </c>
      <c r="T2355" s="8">
        <v>3</v>
      </c>
    </row>
    <row r="2356" spans="1:20" x14ac:dyDescent="0.35">
      <c r="A2356" t="s">
        <v>5669</v>
      </c>
      <c r="B2356" t="s">
        <v>5670</v>
      </c>
      <c r="C2356" t="s">
        <v>19</v>
      </c>
      <c r="D2356" t="s">
        <v>7922</v>
      </c>
      <c r="E2356" s="8">
        <v>11</v>
      </c>
      <c r="F2356" s="9">
        <v>110.44</v>
      </c>
      <c r="G2356" s="8">
        <v>3</v>
      </c>
      <c r="H2356" s="8">
        <v>28</v>
      </c>
      <c r="I2356" s="9">
        <v>110.44</v>
      </c>
      <c r="J2356" s="10">
        <f t="shared" si="72"/>
        <v>1</v>
      </c>
      <c r="K2356" s="8">
        <v>0</v>
      </c>
      <c r="L2356" s="9">
        <v>137.16999999999999</v>
      </c>
      <c r="M2356" s="8">
        <v>0</v>
      </c>
      <c r="N2356" s="8">
        <v>3</v>
      </c>
      <c r="O2356" s="8">
        <v>28</v>
      </c>
      <c r="P2356" s="9">
        <v>110.44</v>
      </c>
      <c r="Q2356" s="10">
        <f t="shared" si="73"/>
        <v>1</v>
      </c>
      <c r="R2356" s="8">
        <v>0</v>
      </c>
      <c r="S2356" s="9">
        <v>137.16999999999999</v>
      </c>
      <c r="T2356" s="8">
        <v>0</v>
      </c>
    </row>
    <row r="2357" spans="1:20" x14ac:dyDescent="0.35">
      <c r="A2357" t="s">
        <v>5671</v>
      </c>
      <c r="B2357" t="s">
        <v>5672</v>
      </c>
      <c r="C2357" t="s">
        <v>19</v>
      </c>
      <c r="D2357" t="s">
        <v>7922</v>
      </c>
      <c r="E2357" s="8">
        <v>16</v>
      </c>
      <c r="F2357" s="9">
        <v>80.260000000000005</v>
      </c>
      <c r="G2357" s="8">
        <v>5</v>
      </c>
      <c r="H2357" s="8">
        <v>55</v>
      </c>
      <c r="I2357" s="9">
        <v>80.260000000000005</v>
      </c>
      <c r="J2357" s="10">
        <f t="shared" si="72"/>
        <v>1</v>
      </c>
      <c r="K2357" s="8">
        <v>0</v>
      </c>
      <c r="L2357" s="9">
        <v>148.22999999999999</v>
      </c>
      <c r="M2357" s="8">
        <v>0</v>
      </c>
      <c r="N2357" s="8">
        <v>6</v>
      </c>
      <c r="O2357" s="8">
        <v>55</v>
      </c>
      <c r="P2357" s="9">
        <v>80.260000000000005</v>
      </c>
      <c r="Q2357" s="10">
        <f t="shared" si="73"/>
        <v>1</v>
      </c>
      <c r="R2357" s="8">
        <v>0</v>
      </c>
      <c r="S2357" s="9">
        <v>148.22999999999999</v>
      </c>
      <c r="T2357" s="8">
        <v>0</v>
      </c>
    </row>
    <row r="2358" spans="1:20" x14ac:dyDescent="0.35">
      <c r="A2358" t="s">
        <v>5675</v>
      </c>
      <c r="B2358" t="s">
        <v>5676</v>
      </c>
      <c r="C2358" t="s">
        <v>19</v>
      </c>
      <c r="D2358" t="s">
        <v>7921</v>
      </c>
      <c r="E2358" s="8">
        <v>13</v>
      </c>
      <c r="F2358" s="9">
        <v>79.37</v>
      </c>
      <c r="G2358" s="8">
        <v>4</v>
      </c>
      <c r="H2358" s="8">
        <v>45</v>
      </c>
      <c r="I2358" s="9">
        <v>79.37</v>
      </c>
      <c r="J2358" s="10">
        <f t="shared" si="72"/>
        <v>1</v>
      </c>
      <c r="K2358" s="8">
        <v>0</v>
      </c>
      <c r="L2358" s="9">
        <v>155.61000000000001</v>
      </c>
      <c r="M2358" s="8">
        <v>0</v>
      </c>
      <c r="N2358" s="8">
        <v>5</v>
      </c>
      <c r="O2358" s="8">
        <v>45</v>
      </c>
      <c r="P2358" s="9">
        <v>79.37</v>
      </c>
      <c r="Q2358" s="10">
        <f t="shared" si="73"/>
        <v>1</v>
      </c>
      <c r="R2358" s="8">
        <v>0</v>
      </c>
      <c r="S2358" s="9">
        <v>155.61000000000001</v>
      </c>
      <c r="T2358" s="8">
        <v>0</v>
      </c>
    </row>
    <row r="2359" spans="1:20" x14ac:dyDescent="0.35">
      <c r="A2359" t="s">
        <v>5677</v>
      </c>
      <c r="B2359" t="s">
        <v>5678</v>
      </c>
      <c r="C2359" t="s">
        <v>19</v>
      </c>
      <c r="D2359" t="s">
        <v>7922</v>
      </c>
      <c r="E2359" s="8">
        <v>16</v>
      </c>
      <c r="F2359" s="9">
        <v>159.75</v>
      </c>
      <c r="G2359" s="8">
        <v>4</v>
      </c>
      <c r="H2359" s="8">
        <v>28</v>
      </c>
      <c r="I2359" s="9">
        <v>159.75</v>
      </c>
      <c r="J2359" s="10">
        <f t="shared" si="72"/>
        <v>1</v>
      </c>
      <c r="K2359" s="8">
        <v>0</v>
      </c>
      <c r="L2359" s="9">
        <v>143.4</v>
      </c>
      <c r="M2359" s="8">
        <v>0</v>
      </c>
      <c r="N2359" s="8">
        <v>3</v>
      </c>
      <c r="O2359" s="8">
        <v>28</v>
      </c>
      <c r="P2359" s="9">
        <v>159.75</v>
      </c>
      <c r="Q2359" s="10">
        <f t="shared" si="73"/>
        <v>1</v>
      </c>
      <c r="R2359" s="8">
        <v>0</v>
      </c>
      <c r="S2359" s="9">
        <v>137.41</v>
      </c>
      <c r="T2359" s="8">
        <v>0</v>
      </c>
    </row>
    <row r="2360" spans="1:20" x14ac:dyDescent="0.35">
      <c r="A2360" t="s">
        <v>5679</v>
      </c>
      <c r="B2360" t="s">
        <v>5680</v>
      </c>
      <c r="C2360" t="s">
        <v>19</v>
      </c>
      <c r="D2360" t="s">
        <v>7922</v>
      </c>
      <c r="E2360" s="8">
        <v>864</v>
      </c>
      <c r="F2360" s="9">
        <v>421.27</v>
      </c>
      <c r="G2360" s="8">
        <v>70</v>
      </c>
      <c r="H2360" s="8">
        <v>555</v>
      </c>
      <c r="I2360" s="9">
        <v>386.16</v>
      </c>
      <c r="J2360" s="10">
        <f t="shared" si="72"/>
        <v>0.91665677593942141</v>
      </c>
      <c r="K2360" s="8">
        <v>2</v>
      </c>
      <c r="L2360" s="9">
        <v>110.52</v>
      </c>
      <c r="M2360" s="8">
        <v>1</v>
      </c>
      <c r="N2360" s="8">
        <v>52</v>
      </c>
      <c r="O2360" s="8">
        <v>555</v>
      </c>
      <c r="P2360" s="9">
        <v>377.87</v>
      </c>
      <c r="Q2360" s="10">
        <f t="shared" si="73"/>
        <v>0.89697818501198756</v>
      </c>
      <c r="R2360" s="8">
        <v>2</v>
      </c>
      <c r="S2360" s="9">
        <v>108.76</v>
      </c>
      <c r="T2360" s="8">
        <v>1</v>
      </c>
    </row>
    <row r="2361" spans="1:20" x14ac:dyDescent="0.35">
      <c r="A2361" t="s">
        <v>5681</v>
      </c>
      <c r="B2361" t="s">
        <v>2521</v>
      </c>
      <c r="C2361" t="s">
        <v>19</v>
      </c>
      <c r="D2361" t="s">
        <v>7922</v>
      </c>
      <c r="E2361" s="8">
        <v>17</v>
      </c>
      <c r="F2361" s="9">
        <v>20.48</v>
      </c>
      <c r="G2361" s="8">
        <v>34</v>
      </c>
      <c r="H2361" s="8">
        <v>225</v>
      </c>
      <c r="I2361" s="9">
        <v>20.48</v>
      </c>
      <c r="J2361" s="10">
        <f t="shared" si="72"/>
        <v>1</v>
      </c>
      <c r="K2361" s="8">
        <v>0</v>
      </c>
      <c r="L2361" s="9">
        <v>177.9</v>
      </c>
      <c r="M2361" s="8">
        <v>0</v>
      </c>
      <c r="N2361" s="8">
        <v>21</v>
      </c>
      <c r="O2361" s="8">
        <v>225</v>
      </c>
      <c r="P2361" s="9">
        <v>20.48</v>
      </c>
      <c r="Q2361" s="10">
        <f t="shared" si="73"/>
        <v>1</v>
      </c>
      <c r="R2361" s="8">
        <v>0</v>
      </c>
      <c r="S2361" s="9">
        <v>168.5</v>
      </c>
      <c r="T2361" s="8">
        <v>0</v>
      </c>
    </row>
    <row r="2362" spans="1:20" x14ac:dyDescent="0.35">
      <c r="A2362" t="s">
        <v>5684</v>
      </c>
      <c r="B2362" t="s">
        <v>5685</v>
      </c>
      <c r="C2362" t="s">
        <v>19</v>
      </c>
      <c r="D2362" t="s">
        <v>7922</v>
      </c>
      <c r="E2362" s="8">
        <v>24</v>
      </c>
      <c r="F2362" s="9">
        <v>77.12</v>
      </c>
      <c r="G2362" s="8">
        <v>11</v>
      </c>
      <c r="H2362" s="8">
        <v>84</v>
      </c>
      <c r="I2362" s="9">
        <v>77.12</v>
      </c>
      <c r="J2362" s="10">
        <f t="shared" si="72"/>
        <v>1</v>
      </c>
      <c r="K2362" s="8">
        <v>0</v>
      </c>
      <c r="L2362" s="9">
        <v>157.38</v>
      </c>
      <c r="M2362" s="8">
        <v>0</v>
      </c>
      <c r="N2362" s="8">
        <v>8</v>
      </c>
      <c r="O2362" s="8">
        <v>84</v>
      </c>
      <c r="P2362" s="9">
        <v>77.12</v>
      </c>
      <c r="Q2362" s="10">
        <f t="shared" si="73"/>
        <v>1</v>
      </c>
      <c r="R2362" s="8">
        <v>0</v>
      </c>
      <c r="S2362" s="9">
        <v>153.53</v>
      </c>
      <c r="T2362" s="8">
        <v>0</v>
      </c>
    </row>
    <row r="2363" spans="1:20" x14ac:dyDescent="0.35">
      <c r="A2363" t="s">
        <v>5686</v>
      </c>
      <c r="B2363" t="s">
        <v>5687</v>
      </c>
      <c r="C2363" t="s">
        <v>19</v>
      </c>
      <c r="D2363" t="s">
        <v>7921</v>
      </c>
      <c r="E2363" s="8">
        <v>410</v>
      </c>
      <c r="F2363" s="9">
        <v>175.36</v>
      </c>
      <c r="G2363" s="8">
        <v>47</v>
      </c>
      <c r="H2363" s="8">
        <v>631</v>
      </c>
      <c r="I2363" s="9">
        <v>175.36</v>
      </c>
      <c r="J2363" s="10">
        <f t="shared" si="72"/>
        <v>1</v>
      </c>
      <c r="K2363" s="8">
        <v>0</v>
      </c>
      <c r="L2363" s="9">
        <v>118.84</v>
      </c>
      <c r="M2363" s="8">
        <v>0</v>
      </c>
      <c r="N2363" s="8">
        <v>59</v>
      </c>
      <c r="O2363" s="8">
        <v>631</v>
      </c>
      <c r="P2363" s="9">
        <v>175.36</v>
      </c>
      <c r="Q2363" s="10">
        <f t="shared" si="73"/>
        <v>1</v>
      </c>
      <c r="R2363" s="8">
        <v>0</v>
      </c>
      <c r="S2363" s="9">
        <v>121.92</v>
      </c>
      <c r="T2363" s="8">
        <v>0</v>
      </c>
    </row>
    <row r="2364" spans="1:20" x14ac:dyDescent="0.35">
      <c r="A2364" t="s">
        <v>5688</v>
      </c>
      <c r="B2364" t="s">
        <v>5689</v>
      </c>
      <c r="C2364" t="s">
        <v>19</v>
      </c>
      <c r="D2364" t="s">
        <v>7922</v>
      </c>
      <c r="E2364" s="8">
        <v>829</v>
      </c>
      <c r="F2364" s="9">
        <v>1086.5899999999999</v>
      </c>
      <c r="G2364" s="8">
        <v>28</v>
      </c>
      <c r="H2364" s="8">
        <v>206</v>
      </c>
      <c r="I2364" s="9">
        <v>1083.97</v>
      </c>
      <c r="J2364" s="10">
        <f t="shared" si="72"/>
        <v>0.99758878693895592</v>
      </c>
      <c r="K2364" s="8">
        <v>1</v>
      </c>
      <c r="L2364" s="9">
        <v>85.57</v>
      </c>
      <c r="M2364" s="8">
        <v>4</v>
      </c>
      <c r="N2364" s="8">
        <v>20</v>
      </c>
      <c r="O2364" s="8">
        <v>206</v>
      </c>
      <c r="P2364" s="9">
        <v>1034.1600000000001</v>
      </c>
      <c r="Q2364" s="10">
        <f t="shared" si="73"/>
        <v>0.95174812946925713</v>
      </c>
      <c r="R2364" s="8">
        <v>3</v>
      </c>
      <c r="S2364" s="9">
        <v>72.25</v>
      </c>
      <c r="T2364" s="8">
        <v>3</v>
      </c>
    </row>
    <row r="2365" spans="1:20" x14ac:dyDescent="0.35">
      <c r="A2365" t="s">
        <v>5690</v>
      </c>
      <c r="B2365" t="s">
        <v>5691</v>
      </c>
      <c r="C2365" t="s">
        <v>19</v>
      </c>
      <c r="D2365" t="s">
        <v>7921</v>
      </c>
      <c r="E2365" s="8">
        <v>161</v>
      </c>
      <c r="F2365" s="9">
        <v>268.57</v>
      </c>
      <c r="G2365" s="8">
        <v>13</v>
      </c>
      <c r="H2365" s="8">
        <v>162</v>
      </c>
      <c r="I2365" s="9">
        <v>268.57</v>
      </c>
      <c r="J2365" s="10">
        <f t="shared" si="72"/>
        <v>1</v>
      </c>
      <c r="K2365" s="8">
        <v>0</v>
      </c>
      <c r="L2365" s="9">
        <v>151.76</v>
      </c>
      <c r="M2365" s="8">
        <v>1</v>
      </c>
      <c r="N2365" s="8">
        <v>15</v>
      </c>
      <c r="O2365" s="8">
        <v>162</v>
      </c>
      <c r="P2365" s="9">
        <v>268.57</v>
      </c>
      <c r="Q2365" s="10">
        <f t="shared" si="73"/>
        <v>1</v>
      </c>
      <c r="R2365" s="8">
        <v>0</v>
      </c>
      <c r="S2365" s="9">
        <v>153.76</v>
      </c>
      <c r="T2365" s="8">
        <v>1</v>
      </c>
    </row>
    <row r="2366" spans="1:20" x14ac:dyDescent="0.35">
      <c r="A2366" t="s">
        <v>5692</v>
      </c>
      <c r="B2366" t="s">
        <v>5693</v>
      </c>
      <c r="C2366" t="s">
        <v>19</v>
      </c>
      <c r="D2366" t="s">
        <v>7921</v>
      </c>
      <c r="E2366" s="8">
        <v>1796</v>
      </c>
      <c r="F2366" s="9">
        <v>788.82</v>
      </c>
      <c r="G2366" s="8">
        <v>46</v>
      </c>
      <c r="H2366" s="8">
        <v>612</v>
      </c>
      <c r="I2366" s="9">
        <v>788.82</v>
      </c>
      <c r="J2366" s="10">
        <f t="shared" si="72"/>
        <v>1</v>
      </c>
      <c r="K2366" s="8">
        <v>0</v>
      </c>
      <c r="L2366" s="9">
        <v>88.85</v>
      </c>
      <c r="M2366" s="8">
        <v>2</v>
      </c>
      <c r="N2366" s="8">
        <v>57</v>
      </c>
      <c r="O2366" s="8">
        <v>612</v>
      </c>
      <c r="P2366" s="9">
        <v>788.82</v>
      </c>
      <c r="Q2366" s="10">
        <f t="shared" si="73"/>
        <v>1</v>
      </c>
      <c r="R2366" s="8">
        <v>0</v>
      </c>
      <c r="S2366" s="9">
        <v>91.75</v>
      </c>
      <c r="T2366" s="8">
        <v>2</v>
      </c>
    </row>
    <row r="2367" spans="1:20" x14ac:dyDescent="0.35">
      <c r="A2367" t="s">
        <v>5696</v>
      </c>
      <c r="B2367" t="s">
        <v>5697</v>
      </c>
      <c r="C2367" t="s">
        <v>19</v>
      </c>
      <c r="D2367" t="s">
        <v>7922</v>
      </c>
      <c r="E2367" s="8">
        <v>261</v>
      </c>
      <c r="F2367" s="9">
        <v>512.11</v>
      </c>
      <c r="G2367" s="8">
        <v>18</v>
      </c>
      <c r="H2367" s="8">
        <v>137</v>
      </c>
      <c r="I2367" s="9">
        <v>512.11</v>
      </c>
      <c r="J2367" s="10">
        <f t="shared" si="72"/>
        <v>1</v>
      </c>
      <c r="K2367" s="8">
        <v>0</v>
      </c>
      <c r="L2367" s="9">
        <v>106.22</v>
      </c>
      <c r="M2367" s="8">
        <v>1</v>
      </c>
      <c r="N2367" s="8">
        <v>13</v>
      </c>
      <c r="O2367" s="8">
        <v>137</v>
      </c>
      <c r="P2367" s="9">
        <v>512.11</v>
      </c>
      <c r="Q2367" s="10">
        <f t="shared" si="73"/>
        <v>1</v>
      </c>
      <c r="R2367" s="8">
        <v>0</v>
      </c>
      <c r="S2367" s="9">
        <v>100.34</v>
      </c>
      <c r="T2367" s="8">
        <v>1</v>
      </c>
    </row>
    <row r="2368" spans="1:20" x14ac:dyDescent="0.35">
      <c r="A2368" t="s">
        <v>5698</v>
      </c>
      <c r="B2368" t="s">
        <v>5699</v>
      </c>
      <c r="C2368" t="s">
        <v>19</v>
      </c>
      <c r="D2368" t="s">
        <v>7921</v>
      </c>
      <c r="E2368" s="8">
        <v>117</v>
      </c>
      <c r="F2368" s="9">
        <v>96.65</v>
      </c>
      <c r="G2368" s="8">
        <v>25</v>
      </c>
      <c r="H2368" s="8">
        <v>325</v>
      </c>
      <c r="I2368" s="9">
        <v>96.65</v>
      </c>
      <c r="J2368" s="10">
        <f t="shared" si="72"/>
        <v>1</v>
      </c>
      <c r="K2368" s="8">
        <v>0</v>
      </c>
      <c r="L2368" s="9">
        <v>143.35</v>
      </c>
      <c r="M2368" s="8">
        <v>0</v>
      </c>
      <c r="N2368" s="8">
        <v>31</v>
      </c>
      <c r="O2368" s="8">
        <v>325</v>
      </c>
      <c r="P2368" s="9">
        <v>96.65</v>
      </c>
      <c r="Q2368" s="10">
        <f t="shared" si="73"/>
        <v>1</v>
      </c>
      <c r="R2368" s="8">
        <v>0</v>
      </c>
      <c r="S2368" s="9">
        <v>146.32</v>
      </c>
      <c r="T2368" s="8">
        <v>0</v>
      </c>
    </row>
    <row r="2369" spans="1:20" x14ac:dyDescent="0.35">
      <c r="A2369" t="s">
        <v>5704</v>
      </c>
      <c r="B2369" t="s">
        <v>5705</v>
      </c>
      <c r="C2369" t="s">
        <v>19</v>
      </c>
      <c r="D2369" t="s">
        <v>7921</v>
      </c>
      <c r="E2369" s="8">
        <v>68</v>
      </c>
      <c r="F2369" s="9">
        <v>520.20000000000005</v>
      </c>
      <c r="G2369" s="8">
        <v>3</v>
      </c>
      <c r="H2369" s="8">
        <v>35</v>
      </c>
      <c r="I2369" s="9">
        <v>520.20000000000005</v>
      </c>
      <c r="J2369" s="10">
        <f t="shared" si="72"/>
        <v>1</v>
      </c>
      <c r="K2369" s="8">
        <v>0</v>
      </c>
      <c r="L2369" s="9">
        <v>69.61</v>
      </c>
      <c r="M2369" s="8">
        <v>1</v>
      </c>
      <c r="N2369" s="8">
        <v>4</v>
      </c>
      <c r="O2369" s="8">
        <v>35</v>
      </c>
      <c r="P2369" s="9">
        <v>520.20000000000005</v>
      </c>
      <c r="Q2369" s="10">
        <f t="shared" si="73"/>
        <v>1</v>
      </c>
      <c r="R2369" s="8">
        <v>0</v>
      </c>
      <c r="S2369" s="9">
        <v>74.2</v>
      </c>
      <c r="T2369" s="8">
        <v>1</v>
      </c>
    </row>
    <row r="2370" spans="1:20" x14ac:dyDescent="0.35">
      <c r="A2370" t="s">
        <v>5706</v>
      </c>
      <c r="B2370" t="s">
        <v>5707</v>
      </c>
      <c r="C2370" t="s">
        <v>19</v>
      </c>
      <c r="D2370" t="s">
        <v>7922</v>
      </c>
      <c r="E2370" s="8">
        <v>537</v>
      </c>
      <c r="F2370" s="9">
        <v>1739.64</v>
      </c>
      <c r="G2370" s="8">
        <v>8</v>
      </c>
      <c r="H2370" s="8">
        <v>83</v>
      </c>
      <c r="I2370" s="9">
        <v>1438.36</v>
      </c>
      <c r="J2370" s="10">
        <f t="shared" si="72"/>
        <v>0.82681474328021876</v>
      </c>
      <c r="K2370" s="8">
        <v>7</v>
      </c>
      <c r="L2370" s="9">
        <v>95.08</v>
      </c>
      <c r="M2370" s="8">
        <v>5</v>
      </c>
      <c r="N2370" s="8">
        <v>8</v>
      </c>
      <c r="O2370" s="8">
        <v>83</v>
      </c>
      <c r="P2370" s="9">
        <v>1441.6</v>
      </c>
      <c r="Q2370" s="10">
        <f t="shared" si="73"/>
        <v>0.82867719758110858</v>
      </c>
      <c r="R2370" s="8">
        <v>7</v>
      </c>
      <c r="S2370" s="9">
        <v>95.89</v>
      </c>
      <c r="T2370" s="8">
        <v>5</v>
      </c>
    </row>
    <row r="2371" spans="1:20" x14ac:dyDescent="0.35">
      <c r="A2371" t="s">
        <v>5708</v>
      </c>
      <c r="B2371" t="s">
        <v>5709</v>
      </c>
      <c r="C2371" t="s">
        <v>19</v>
      </c>
      <c r="D2371" t="s">
        <v>7921</v>
      </c>
      <c r="E2371" s="8">
        <v>10</v>
      </c>
      <c r="F2371" s="9">
        <v>49.7</v>
      </c>
      <c r="G2371" s="8">
        <v>5</v>
      </c>
      <c r="H2371" s="8">
        <v>54</v>
      </c>
      <c r="I2371" s="9">
        <v>49.7</v>
      </c>
      <c r="J2371" s="10">
        <f t="shared" si="72"/>
        <v>1</v>
      </c>
      <c r="K2371" s="8">
        <v>0</v>
      </c>
      <c r="L2371" s="9">
        <v>161.08000000000001</v>
      </c>
      <c r="M2371" s="8">
        <v>0</v>
      </c>
      <c r="N2371" s="8">
        <v>5</v>
      </c>
      <c r="O2371" s="8">
        <v>54</v>
      </c>
      <c r="P2371" s="9">
        <v>49.7</v>
      </c>
      <c r="Q2371" s="10">
        <f t="shared" si="73"/>
        <v>1</v>
      </c>
      <c r="R2371" s="8">
        <v>0</v>
      </c>
      <c r="S2371" s="9">
        <v>164.06</v>
      </c>
      <c r="T2371" s="8">
        <v>0</v>
      </c>
    </row>
    <row r="2372" spans="1:20" x14ac:dyDescent="0.35">
      <c r="A2372" t="s">
        <v>5710</v>
      </c>
      <c r="B2372" t="s">
        <v>5711</v>
      </c>
      <c r="C2372" t="s">
        <v>19</v>
      </c>
      <c r="D2372" t="s">
        <v>7922</v>
      </c>
      <c r="E2372" s="8">
        <v>48</v>
      </c>
      <c r="F2372" s="9">
        <v>637.38</v>
      </c>
      <c r="G2372" s="8">
        <v>2</v>
      </c>
      <c r="H2372" s="8">
        <v>21</v>
      </c>
      <c r="I2372" s="9">
        <v>517.87</v>
      </c>
      <c r="J2372" s="10">
        <f t="shared" si="72"/>
        <v>0.81249803884652794</v>
      </c>
      <c r="K2372" s="8">
        <v>1</v>
      </c>
      <c r="L2372" s="9">
        <v>99.26</v>
      </c>
      <c r="M2372" s="8">
        <v>1</v>
      </c>
      <c r="N2372" s="8">
        <v>2</v>
      </c>
      <c r="O2372" s="8">
        <v>21</v>
      </c>
      <c r="P2372" s="9">
        <v>517.87</v>
      </c>
      <c r="Q2372" s="10">
        <f t="shared" si="73"/>
        <v>0.81249803884652794</v>
      </c>
      <c r="R2372" s="8">
        <v>1</v>
      </c>
      <c r="S2372" s="9">
        <v>99.26</v>
      </c>
      <c r="T2372" s="8">
        <v>1</v>
      </c>
    </row>
    <row r="2373" spans="1:20" x14ac:dyDescent="0.35">
      <c r="A2373" t="s">
        <v>5712</v>
      </c>
      <c r="B2373" t="s">
        <v>5713</v>
      </c>
      <c r="C2373" t="s">
        <v>19</v>
      </c>
      <c r="D2373" t="s">
        <v>7921</v>
      </c>
      <c r="E2373" s="8">
        <v>2</v>
      </c>
      <c r="F2373" s="9">
        <v>6.44</v>
      </c>
      <c r="G2373" s="8">
        <v>7</v>
      </c>
      <c r="H2373" s="8">
        <v>83</v>
      </c>
      <c r="I2373" s="9">
        <v>6.44</v>
      </c>
      <c r="J2373" s="10">
        <f t="shared" ref="J2373:J2436" si="74">IF(F2373&gt;0,I2373/F2373,1)</f>
        <v>1</v>
      </c>
      <c r="K2373" s="8">
        <v>0</v>
      </c>
      <c r="L2373" s="9">
        <v>165.14</v>
      </c>
      <c r="M2373" s="8">
        <v>0</v>
      </c>
      <c r="N2373" s="8">
        <v>8</v>
      </c>
      <c r="O2373" s="8">
        <v>83</v>
      </c>
      <c r="P2373" s="9">
        <v>6.44</v>
      </c>
      <c r="Q2373" s="10">
        <f t="shared" ref="Q2373:Q2436" si="75">IF(F2373&gt;0,P2373/F2373,1)</f>
        <v>1</v>
      </c>
      <c r="R2373" s="8">
        <v>0</v>
      </c>
      <c r="S2373" s="9">
        <v>169</v>
      </c>
      <c r="T2373" s="8">
        <v>0</v>
      </c>
    </row>
    <row r="2374" spans="1:20" x14ac:dyDescent="0.35">
      <c r="A2374" t="s">
        <v>5714</v>
      </c>
      <c r="B2374" t="s">
        <v>5715</v>
      </c>
      <c r="C2374" t="s">
        <v>19</v>
      </c>
      <c r="D2374" t="s">
        <v>7922</v>
      </c>
      <c r="E2374" s="8">
        <v>12</v>
      </c>
      <c r="F2374" s="9">
        <v>6.24</v>
      </c>
      <c r="G2374" s="8">
        <v>79</v>
      </c>
      <c r="H2374" s="8">
        <v>512</v>
      </c>
      <c r="I2374" s="9">
        <v>6.24</v>
      </c>
      <c r="J2374" s="10">
        <f t="shared" si="74"/>
        <v>1</v>
      </c>
      <c r="K2374" s="8">
        <v>0</v>
      </c>
      <c r="L2374" s="9">
        <v>178.06</v>
      </c>
      <c r="M2374" s="8">
        <v>0</v>
      </c>
      <c r="N2374" s="8">
        <v>48</v>
      </c>
      <c r="O2374" s="8">
        <v>512</v>
      </c>
      <c r="P2374" s="9">
        <v>6.24</v>
      </c>
      <c r="Q2374" s="10">
        <f t="shared" si="75"/>
        <v>1</v>
      </c>
      <c r="R2374" s="8">
        <v>0</v>
      </c>
      <c r="S2374" s="9">
        <v>168.39</v>
      </c>
      <c r="T2374" s="8">
        <v>0</v>
      </c>
    </row>
    <row r="2375" spans="1:20" x14ac:dyDescent="0.35">
      <c r="A2375" t="s">
        <v>5716</v>
      </c>
      <c r="B2375" t="s">
        <v>5717</v>
      </c>
      <c r="C2375" t="s">
        <v>19</v>
      </c>
      <c r="D2375" t="s">
        <v>7922</v>
      </c>
      <c r="E2375" s="8">
        <v>521</v>
      </c>
      <c r="F2375" s="9">
        <v>1093.53</v>
      </c>
      <c r="G2375" s="8">
        <v>23</v>
      </c>
      <c r="H2375" s="8">
        <v>127</v>
      </c>
      <c r="I2375" s="9">
        <v>1093.53</v>
      </c>
      <c r="J2375" s="10">
        <f t="shared" si="74"/>
        <v>1</v>
      </c>
      <c r="K2375" s="8">
        <v>0</v>
      </c>
      <c r="L2375" s="9">
        <v>78.05</v>
      </c>
      <c r="M2375" s="8">
        <v>4</v>
      </c>
      <c r="N2375" s="8">
        <v>12</v>
      </c>
      <c r="O2375" s="8">
        <v>127</v>
      </c>
      <c r="P2375" s="9">
        <v>1083.04</v>
      </c>
      <c r="Q2375" s="10">
        <f t="shared" si="75"/>
        <v>0.9904072133366254</v>
      </c>
      <c r="R2375" s="8">
        <v>2</v>
      </c>
      <c r="S2375" s="9">
        <v>62.76</v>
      </c>
      <c r="T2375" s="8">
        <v>4</v>
      </c>
    </row>
    <row r="2376" spans="1:20" x14ac:dyDescent="0.35">
      <c r="A2376" t="s">
        <v>5718</v>
      </c>
      <c r="B2376" t="s">
        <v>5719</v>
      </c>
      <c r="C2376" t="s">
        <v>19</v>
      </c>
      <c r="D2376" t="s">
        <v>7922</v>
      </c>
      <c r="E2376" s="8">
        <v>95</v>
      </c>
      <c r="F2376" s="9">
        <v>137.75</v>
      </c>
      <c r="G2376" s="8">
        <v>17</v>
      </c>
      <c r="H2376" s="8">
        <v>184</v>
      </c>
      <c r="I2376" s="9">
        <v>137.75</v>
      </c>
      <c r="J2376" s="10">
        <f t="shared" si="74"/>
        <v>1</v>
      </c>
      <c r="K2376" s="8">
        <v>0</v>
      </c>
      <c r="L2376" s="9">
        <v>136.93</v>
      </c>
      <c r="M2376" s="8">
        <v>0</v>
      </c>
      <c r="N2376" s="8">
        <v>17</v>
      </c>
      <c r="O2376" s="8">
        <v>184</v>
      </c>
      <c r="P2376" s="9">
        <v>137.75</v>
      </c>
      <c r="Q2376" s="10">
        <f t="shared" si="75"/>
        <v>1</v>
      </c>
      <c r="R2376" s="8">
        <v>0</v>
      </c>
      <c r="S2376" s="9">
        <v>137.80000000000001</v>
      </c>
      <c r="T2376" s="8">
        <v>0</v>
      </c>
    </row>
    <row r="2377" spans="1:20" x14ac:dyDescent="0.35">
      <c r="A2377" t="s">
        <v>5720</v>
      </c>
      <c r="B2377" t="s">
        <v>5721</v>
      </c>
      <c r="C2377" t="s">
        <v>19</v>
      </c>
      <c r="D2377" t="s">
        <v>7921</v>
      </c>
      <c r="E2377" s="8">
        <v>20</v>
      </c>
      <c r="F2377" s="9">
        <v>40.159999999999997</v>
      </c>
      <c r="G2377" s="8">
        <v>11</v>
      </c>
      <c r="H2377" s="8">
        <v>133</v>
      </c>
      <c r="I2377" s="9">
        <v>40.159999999999997</v>
      </c>
      <c r="J2377" s="10">
        <f t="shared" si="74"/>
        <v>1</v>
      </c>
      <c r="K2377" s="8">
        <v>0</v>
      </c>
      <c r="L2377" s="9">
        <v>161.30000000000001</v>
      </c>
      <c r="M2377" s="8">
        <v>0</v>
      </c>
      <c r="N2377" s="8">
        <v>13</v>
      </c>
      <c r="O2377" s="8">
        <v>133</v>
      </c>
      <c r="P2377" s="9">
        <v>40.159999999999997</v>
      </c>
      <c r="Q2377" s="10">
        <f t="shared" si="75"/>
        <v>1</v>
      </c>
      <c r="R2377" s="8">
        <v>0</v>
      </c>
      <c r="S2377" s="9">
        <v>163.71</v>
      </c>
      <c r="T2377" s="8">
        <v>0</v>
      </c>
    </row>
    <row r="2378" spans="1:20" x14ac:dyDescent="0.35">
      <c r="A2378" t="s">
        <v>5724</v>
      </c>
      <c r="B2378" t="s">
        <v>5725</v>
      </c>
      <c r="C2378" t="s">
        <v>19</v>
      </c>
      <c r="D2378" t="s">
        <v>7922</v>
      </c>
      <c r="E2378" s="8">
        <v>8</v>
      </c>
      <c r="F2378" s="9">
        <v>18.260000000000002</v>
      </c>
      <c r="G2378" s="8">
        <v>11</v>
      </c>
      <c r="H2378" s="8">
        <v>116</v>
      </c>
      <c r="I2378" s="9">
        <v>18.260000000000002</v>
      </c>
      <c r="J2378" s="10">
        <f t="shared" si="74"/>
        <v>1</v>
      </c>
      <c r="K2378" s="8">
        <v>0</v>
      </c>
      <c r="L2378" s="9">
        <v>161.83000000000001</v>
      </c>
      <c r="M2378" s="8">
        <v>0</v>
      </c>
      <c r="N2378" s="8">
        <v>11</v>
      </c>
      <c r="O2378" s="8">
        <v>116</v>
      </c>
      <c r="P2378" s="9">
        <v>18.260000000000002</v>
      </c>
      <c r="Q2378" s="10">
        <f t="shared" si="75"/>
        <v>1</v>
      </c>
      <c r="R2378" s="8">
        <v>0</v>
      </c>
      <c r="S2378" s="9">
        <v>161.83000000000001</v>
      </c>
      <c r="T2378" s="8">
        <v>0</v>
      </c>
    </row>
    <row r="2379" spans="1:20" x14ac:dyDescent="0.35">
      <c r="A2379" t="s">
        <v>5726</v>
      </c>
      <c r="B2379" t="s">
        <v>5727</v>
      </c>
      <c r="C2379" t="s">
        <v>19</v>
      </c>
      <c r="D2379" t="s">
        <v>7922</v>
      </c>
      <c r="E2379" s="8">
        <v>896</v>
      </c>
      <c r="F2379" s="9">
        <v>347.7</v>
      </c>
      <c r="G2379" s="8">
        <v>67</v>
      </c>
      <c r="H2379" s="8">
        <v>682</v>
      </c>
      <c r="I2379" s="9">
        <v>347.31</v>
      </c>
      <c r="J2379" s="10">
        <f t="shared" si="74"/>
        <v>0.99887834339948234</v>
      </c>
      <c r="K2379" s="8">
        <v>1</v>
      </c>
      <c r="L2379" s="9">
        <v>83.23</v>
      </c>
      <c r="M2379" s="8">
        <v>1</v>
      </c>
      <c r="N2379" s="8">
        <v>63</v>
      </c>
      <c r="O2379" s="8">
        <v>682</v>
      </c>
      <c r="P2379" s="9">
        <v>345.37</v>
      </c>
      <c r="Q2379" s="10">
        <f t="shared" si="75"/>
        <v>0.99329882082254817</v>
      </c>
      <c r="R2379" s="8">
        <v>1</v>
      </c>
      <c r="S2379" s="9">
        <v>82.19</v>
      </c>
      <c r="T2379" s="8">
        <v>1</v>
      </c>
    </row>
    <row r="2380" spans="1:20" x14ac:dyDescent="0.35">
      <c r="A2380" t="s">
        <v>5730</v>
      </c>
      <c r="B2380" t="s">
        <v>5731</v>
      </c>
      <c r="C2380" t="s">
        <v>19</v>
      </c>
      <c r="D2380" t="s">
        <v>7921</v>
      </c>
      <c r="E2380" s="8">
        <v>45</v>
      </c>
      <c r="F2380" s="9">
        <v>471.22</v>
      </c>
      <c r="G2380" s="8">
        <v>2</v>
      </c>
      <c r="H2380" s="8">
        <v>26</v>
      </c>
      <c r="I2380" s="9">
        <v>471.22</v>
      </c>
      <c r="J2380" s="10">
        <f t="shared" si="74"/>
        <v>1</v>
      </c>
      <c r="K2380" s="8">
        <v>0</v>
      </c>
      <c r="L2380" s="9">
        <v>58.64</v>
      </c>
      <c r="M2380" s="8">
        <v>1</v>
      </c>
      <c r="N2380" s="8">
        <v>3</v>
      </c>
      <c r="O2380" s="8">
        <v>26</v>
      </c>
      <c r="P2380" s="9">
        <v>471.22</v>
      </c>
      <c r="Q2380" s="10">
        <f t="shared" si="75"/>
        <v>1</v>
      </c>
      <c r="R2380" s="8">
        <v>0</v>
      </c>
      <c r="S2380" s="9">
        <v>79.06</v>
      </c>
      <c r="T2380" s="8">
        <v>1</v>
      </c>
    </row>
    <row r="2381" spans="1:20" x14ac:dyDescent="0.35">
      <c r="A2381" t="s">
        <v>5732</v>
      </c>
      <c r="B2381" t="s">
        <v>5733</v>
      </c>
      <c r="C2381" t="s">
        <v>19</v>
      </c>
      <c r="D2381" t="s">
        <v>7922</v>
      </c>
      <c r="E2381" s="8">
        <v>8</v>
      </c>
      <c r="F2381" s="9">
        <v>79.7</v>
      </c>
      <c r="G2381" s="8">
        <v>3</v>
      </c>
      <c r="H2381" s="8">
        <v>27</v>
      </c>
      <c r="I2381" s="9">
        <v>79.7</v>
      </c>
      <c r="J2381" s="10">
        <f t="shared" si="74"/>
        <v>1</v>
      </c>
      <c r="K2381" s="8">
        <v>0</v>
      </c>
      <c r="L2381" s="9">
        <v>150.30000000000001</v>
      </c>
      <c r="M2381" s="8">
        <v>0</v>
      </c>
      <c r="N2381" s="8">
        <v>3</v>
      </c>
      <c r="O2381" s="8">
        <v>27</v>
      </c>
      <c r="P2381" s="9">
        <v>79.7</v>
      </c>
      <c r="Q2381" s="10">
        <f t="shared" si="75"/>
        <v>1</v>
      </c>
      <c r="R2381" s="8">
        <v>0</v>
      </c>
      <c r="S2381" s="9">
        <v>150.30000000000001</v>
      </c>
      <c r="T2381" s="8">
        <v>0</v>
      </c>
    </row>
    <row r="2382" spans="1:20" x14ac:dyDescent="0.35">
      <c r="A2382" t="s">
        <v>5734</v>
      </c>
      <c r="B2382" t="s">
        <v>5735</v>
      </c>
      <c r="C2382" t="s">
        <v>19</v>
      </c>
      <c r="D2382" t="s">
        <v>7922</v>
      </c>
      <c r="E2382" s="8">
        <v>163</v>
      </c>
      <c r="F2382" s="9">
        <v>96.78</v>
      </c>
      <c r="G2382" s="8">
        <v>74</v>
      </c>
      <c r="H2382" s="8">
        <v>445</v>
      </c>
      <c r="I2382" s="9">
        <v>96.78</v>
      </c>
      <c r="J2382" s="10">
        <f t="shared" si="74"/>
        <v>1</v>
      </c>
      <c r="K2382" s="8">
        <v>0</v>
      </c>
      <c r="L2382" s="9">
        <v>169.34</v>
      </c>
      <c r="M2382" s="8">
        <v>0</v>
      </c>
      <c r="N2382" s="8">
        <v>41</v>
      </c>
      <c r="O2382" s="8">
        <v>445</v>
      </c>
      <c r="P2382" s="9">
        <v>96.78</v>
      </c>
      <c r="Q2382" s="10">
        <f t="shared" si="75"/>
        <v>1</v>
      </c>
      <c r="R2382" s="8">
        <v>0</v>
      </c>
      <c r="S2382" s="9">
        <v>157.58000000000001</v>
      </c>
      <c r="T2382" s="8">
        <v>0</v>
      </c>
    </row>
    <row r="2383" spans="1:20" x14ac:dyDescent="0.35">
      <c r="A2383" t="s">
        <v>5740</v>
      </c>
      <c r="B2383" t="s">
        <v>5741</v>
      </c>
      <c r="C2383" t="s">
        <v>19</v>
      </c>
      <c r="D2383" t="s">
        <v>7922</v>
      </c>
      <c r="E2383" s="8">
        <v>394</v>
      </c>
      <c r="F2383" s="9">
        <v>454.74</v>
      </c>
      <c r="G2383" s="8">
        <v>33</v>
      </c>
      <c r="H2383" s="8">
        <v>229</v>
      </c>
      <c r="I2383" s="9">
        <v>376.26</v>
      </c>
      <c r="J2383" s="10">
        <f t="shared" si="74"/>
        <v>0.82741786515371418</v>
      </c>
      <c r="K2383" s="8">
        <v>2</v>
      </c>
      <c r="L2383" s="9">
        <v>128.13999999999999</v>
      </c>
      <c r="M2383" s="8">
        <v>1</v>
      </c>
      <c r="N2383" s="8">
        <v>21</v>
      </c>
      <c r="O2383" s="8">
        <v>229</v>
      </c>
      <c r="P2383" s="9">
        <v>362.41</v>
      </c>
      <c r="Q2383" s="10">
        <f t="shared" si="75"/>
        <v>0.79696090073448567</v>
      </c>
      <c r="R2383" s="8">
        <v>2</v>
      </c>
      <c r="S2383" s="9">
        <v>120.52</v>
      </c>
      <c r="T2383" s="8">
        <v>1</v>
      </c>
    </row>
    <row r="2384" spans="1:20" x14ac:dyDescent="0.35">
      <c r="A2384" t="s">
        <v>5742</v>
      </c>
      <c r="B2384" t="s">
        <v>5743</v>
      </c>
      <c r="C2384" t="s">
        <v>19</v>
      </c>
      <c r="D2384" t="s">
        <v>7922</v>
      </c>
      <c r="E2384" s="8">
        <v>13</v>
      </c>
      <c r="F2384" s="9">
        <v>103.65</v>
      </c>
      <c r="G2384" s="8">
        <v>4</v>
      </c>
      <c r="H2384" s="8">
        <v>33</v>
      </c>
      <c r="I2384" s="9">
        <v>103.65</v>
      </c>
      <c r="J2384" s="10">
        <f t="shared" si="74"/>
        <v>1</v>
      </c>
      <c r="K2384" s="8">
        <v>0</v>
      </c>
      <c r="L2384" s="9">
        <v>137.44</v>
      </c>
      <c r="M2384" s="8">
        <v>0</v>
      </c>
      <c r="N2384" s="8">
        <v>3</v>
      </c>
      <c r="O2384" s="8">
        <v>33</v>
      </c>
      <c r="P2384" s="9">
        <v>103.65</v>
      </c>
      <c r="Q2384" s="10">
        <f t="shared" si="75"/>
        <v>1</v>
      </c>
      <c r="R2384" s="8">
        <v>0</v>
      </c>
      <c r="S2384" s="9">
        <v>132.65</v>
      </c>
      <c r="T2384" s="8">
        <v>0</v>
      </c>
    </row>
    <row r="2385" spans="1:20" x14ac:dyDescent="0.35">
      <c r="A2385" t="s">
        <v>5744</v>
      </c>
      <c r="B2385" t="s">
        <v>5307</v>
      </c>
      <c r="C2385" t="s">
        <v>19</v>
      </c>
      <c r="D2385" t="s">
        <v>7922</v>
      </c>
      <c r="E2385" s="8">
        <v>156</v>
      </c>
      <c r="F2385" s="9">
        <v>54.47</v>
      </c>
      <c r="G2385" s="8">
        <v>72</v>
      </c>
      <c r="H2385" s="8">
        <v>753</v>
      </c>
      <c r="I2385" s="9">
        <v>54.47</v>
      </c>
      <c r="J2385" s="10">
        <f t="shared" si="74"/>
        <v>1</v>
      </c>
      <c r="K2385" s="8">
        <v>0</v>
      </c>
      <c r="L2385" s="9">
        <v>149.49</v>
      </c>
      <c r="M2385" s="8">
        <v>0</v>
      </c>
      <c r="N2385" s="8">
        <v>69</v>
      </c>
      <c r="O2385" s="8">
        <v>753</v>
      </c>
      <c r="P2385" s="9">
        <v>54.47</v>
      </c>
      <c r="Q2385" s="10">
        <f t="shared" si="75"/>
        <v>1</v>
      </c>
      <c r="R2385" s="8">
        <v>0</v>
      </c>
      <c r="S2385" s="9">
        <v>148.65</v>
      </c>
      <c r="T2385" s="8">
        <v>0</v>
      </c>
    </row>
    <row r="2386" spans="1:20" x14ac:dyDescent="0.35">
      <c r="A2386" t="s">
        <v>5745</v>
      </c>
      <c r="B2386" t="s">
        <v>5746</v>
      </c>
      <c r="C2386" t="s">
        <v>19</v>
      </c>
      <c r="D2386" t="s">
        <v>7922</v>
      </c>
      <c r="E2386" s="8">
        <v>58</v>
      </c>
      <c r="F2386" s="9">
        <v>190.6</v>
      </c>
      <c r="G2386" s="8">
        <v>15</v>
      </c>
      <c r="H2386" s="8">
        <v>80</v>
      </c>
      <c r="I2386" s="9">
        <v>190.6</v>
      </c>
      <c r="J2386" s="10">
        <f t="shared" si="74"/>
        <v>1</v>
      </c>
      <c r="K2386" s="8">
        <v>0</v>
      </c>
      <c r="L2386" s="9">
        <v>115.18</v>
      </c>
      <c r="M2386" s="8">
        <v>0</v>
      </c>
      <c r="N2386" s="8">
        <v>8</v>
      </c>
      <c r="O2386" s="8">
        <v>80</v>
      </c>
      <c r="P2386" s="9">
        <v>190.6</v>
      </c>
      <c r="Q2386" s="10">
        <f t="shared" si="75"/>
        <v>1</v>
      </c>
      <c r="R2386" s="8">
        <v>0</v>
      </c>
      <c r="S2386" s="9">
        <v>99.41</v>
      </c>
      <c r="T2386" s="8">
        <v>0</v>
      </c>
    </row>
    <row r="2387" spans="1:20" x14ac:dyDescent="0.35">
      <c r="A2387" t="s">
        <v>5747</v>
      </c>
      <c r="B2387" t="s">
        <v>5748</v>
      </c>
      <c r="C2387" t="s">
        <v>19</v>
      </c>
      <c r="D2387" t="s">
        <v>7922</v>
      </c>
      <c r="E2387" s="8">
        <v>60</v>
      </c>
      <c r="F2387" s="9">
        <v>122.37</v>
      </c>
      <c r="G2387" s="8">
        <v>12</v>
      </c>
      <c r="H2387" s="8">
        <v>129</v>
      </c>
      <c r="I2387" s="9">
        <v>122.37</v>
      </c>
      <c r="J2387" s="10">
        <f t="shared" si="74"/>
        <v>1</v>
      </c>
      <c r="K2387" s="8">
        <v>0</v>
      </c>
      <c r="L2387" s="9">
        <v>107.2</v>
      </c>
      <c r="M2387" s="8">
        <v>0</v>
      </c>
      <c r="N2387" s="8">
        <v>12</v>
      </c>
      <c r="O2387" s="8">
        <v>129</v>
      </c>
      <c r="P2387" s="9">
        <v>122.37</v>
      </c>
      <c r="Q2387" s="10">
        <f t="shared" si="75"/>
        <v>1</v>
      </c>
      <c r="R2387" s="8">
        <v>0</v>
      </c>
      <c r="S2387" s="9">
        <v>107.2</v>
      </c>
      <c r="T2387" s="8">
        <v>0</v>
      </c>
    </row>
    <row r="2388" spans="1:20" x14ac:dyDescent="0.35">
      <c r="A2388" t="s">
        <v>5749</v>
      </c>
      <c r="B2388" t="s">
        <v>5750</v>
      </c>
      <c r="C2388" t="s">
        <v>19</v>
      </c>
      <c r="D2388" t="s">
        <v>7922</v>
      </c>
      <c r="E2388" s="8">
        <v>17</v>
      </c>
      <c r="F2388" s="9">
        <v>108.88</v>
      </c>
      <c r="G2388" s="8">
        <v>4</v>
      </c>
      <c r="H2388" s="8">
        <v>41</v>
      </c>
      <c r="I2388" s="9">
        <v>108.88</v>
      </c>
      <c r="J2388" s="10">
        <f t="shared" si="74"/>
        <v>1</v>
      </c>
      <c r="K2388" s="8">
        <v>0</v>
      </c>
      <c r="L2388" s="9">
        <v>135.55000000000001</v>
      </c>
      <c r="M2388" s="8">
        <v>0</v>
      </c>
      <c r="N2388" s="8">
        <v>4</v>
      </c>
      <c r="O2388" s="8">
        <v>41</v>
      </c>
      <c r="P2388" s="9">
        <v>108.88</v>
      </c>
      <c r="Q2388" s="10">
        <f t="shared" si="75"/>
        <v>1</v>
      </c>
      <c r="R2388" s="8">
        <v>0</v>
      </c>
      <c r="S2388" s="9">
        <v>135.55000000000001</v>
      </c>
      <c r="T2388" s="8">
        <v>0</v>
      </c>
    </row>
    <row r="2389" spans="1:20" x14ac:dyDescent="0.35">
      <c r="A2389" t="s">
        <v>5751</v>
      </c>
      <c r="B2389" t="s">
        <v>5752</v>
      </c>
      <c r="C2389" t="s">
        <v>19</v>
      </c>
      <c r="D2389" t="s">
        <v>7921</v>
      </c>
      <c r="E2389" s="8">
        <v>42</v>
      </c>
      <c r="F2389" s="9">
        <v>19.5</v>
      </c>
      <c r="G2389" s="8">
        <v>44</v>
      </c>
      <c r="H2389" s="8">
        <v>563</v>
      </c>
      <c r="I2389" s="9">
        <v>19.5</v>
      </c>
      <c r="J2389" s="10">
        <f t="shared" si="74"/>
        <v>1</v>
      </c>
      <c r="K2389" s="8">
        <v>0</v>
      </c>
      <c r="L2389" s="9">
        <v>156.30000000000001</v>
      </c>
      <c r="M2389" s="8">
        <v>0</v>
      </c>
      <c r="N2389" s="8">
        <v>51</v>
      </c>
      <c r="O2389" s="8">
        <v>563</v>
      </c>
      <c r="P2389" s="9">
        <v>19.5</v>
      </c>
      <c r="Q2389" s="10">
        <f t="shared" si="75"/>
        <v>1</v>
      </c>
      <c r="R2389" s="8">
        <v>0</v>
      </c>
      <c r="S2389" s="9">
        <v>158.25</v>
      </c>
      <c r="T2389" s="8">
        <v>0</v>
      </c>
    </row>
    <row r="2390" spans="1:20" x14ac:dyDescent="0.35">
      <c r="A2390" t="s">
        <v>5755</v>
      </c>
      <c r="B2390" t="s">
        <v>5756</v>
      </c>
      <c r="C2390" t="s">
        <v>19</v>
      </c>
      <c r="D2390" t="s">
        <v>7922</v>
      </c>
      <c r="E2390" s="8">
        <v>7</v>
      </c>
      <c r="F2390" s="9">
        <v>89.25</v>
      </c>
      <c r="G2390" s="8">
        <v>2</v>
      </c>
      <c r="H2390" s="8">
        <v>21</v>
      </c>
      <c r="I2390" s="9">
        <v>89.25</v>
      </c>
      <c r="J2390" s="10">
        <f t="shared" si="74"/>
        <v>1</v>
      </c>
      <c r="K2390" s="8">
        <v>0</v>
      </c>
      <c r="L2390" s="9">
        <v>140.09</v>
      </c>
      <c r="M2390" s="8">
        <v>0</v>
      </c>
      <c r="N2390" s="8">
        <v>2</v>
      </c>
      <c r="O2390" s="8">
        <v>21</v>
      </c>
      <c r="P2390" s="9">
        <v>89.25</v>
      </c>
      <c r="Q2390" s="10">
        <f t="shared" si="75"/>
        <v>1</v>
      </c>
      <c r="R2390" s="8">
        <v>0</v>
      </c>
      <c r="S2390" s="9">
        <v>140.09</v>
      </c>
      <c r="T2390" s="8">
        <v>0</v>
      </c>
    </row>
    <row r="2391" spans="1:20" x14ac:dyDescent="0.35">
      <c r="A2391" t="s">
        <v>5757</v>
      </c>
      <c r="B2391" t="s">
        <v>5758</v>
      </c>
      <c r="C2391" t="s">
        <v>19</v>
      </c>
      <c r="D2391" t="s">
        <v>7921</v>
      </c>
      <c r="E2391" s="8">
        <v>446</v>
      </c>
      <c r="F2391" s="9">
        <v>193.35</v>
      </c>
      <c r="G2391" s="8">
        <v>40</v>
      </c>
      <c r="H2391" s="8">
        <v>602</v>
      </c>
      <c r="I2391" s="9">
        <v>193.35</v>
      </c>
      <c r="J2391" s="10">
        <f t="shared" si="74"/>
        <v>1</v>
      </c>
      <c r="K2391" s="8">
        <v>0</v>
      </c>
      <c r="L2391" s="9">
        <v>87.94</v>
      </c>
      <c r="M2391" s="8">
        <v>0</v>
      </c>
      <c r="N2391" s="8">
        <v>55</v>
      </c>
      <c r="O2391" s="8">
        <v>602</v>
      </c>
      <c r="P2391" s="9">
        <v>193.35</v>
      </c>
      <c r="Q2391" s="10">
        <f t="shared" si="75"/>
        <v>1</v>
      </c>
      <c r="R2391" s="8">
        <v>0</v>
      </c>
      <c r="S2391" s="9">
        <v>91.84</v>
      </c>
      <c r="T2391" s="8">
        <v>0</v>
      </c>
    </row>
    <row r="2392" spans="1:20" x14ac:dyDescent="0.35">
      <c r="A2392" t="s">
        <v>5761</v>
      </c>
      <c r="B2392" t="s">
        <v>5762</v>
      </c>
      <c r="C2392" t="s">
        <v>19</v>
      </c>
      <c r="D2392" t="s">
        <v>7922</v>
      </c>
      <c r="E2392" s="8">
        <v>66</v>
      </c>
      <c r="F2392" s="9">
        <v>170.05</v>
      </c>
      <c r="G2392" s="8">
        <v>12</v>
      </c>
      <c r="H2392" s="8">
        <v>102</v>
      </c>
      <c r="I2392" s="9">
        <v>170.05</v>
      </c>
      <c r="J2392" s="10">
        <f t="shared" si="74"/>
        <v>1</v>
      </c>
      <c r="K2392" s="8">
        <v>0</v>
      </c>
      <c r="L2392" s="9">
        <v>101.39</v>
      </c>
      <c r="M2392" s="8">
        <v>0</v>
      </c>
      <c r="N2392" s="8">
        <v>10</v>
      </c>
      <c r="O2392" s="8">
        <v>102</v>
      </c>
      <c r="P2392" s="9">
        <v>170.05</v>
      </c>
      <c r="Q2392" s="10">
        <f t="shared" si="75"/>
        <v>1</v>
      </c>
      <c r="R2392" s="8">
        <v>0</v>
      </c>
      <c r="S2392" s="9">
        <v>98.3</v>
      </c>
      <c r="T2392" s="8">
        <v>0</v>
      </c>
    </row>
    <row r="2393" spans="1:20" x14ac:dyDescent="0.35">
      <c r="A2393" t="s">
        <v>5767</v>
      </c>
      <c r="B2393" t="s">
        <v>5768</v>
      </c>
      <c r="C2393" t="s">
        <v>19</v>
      </c>
      <c r="D2393" t="s">
        <v>7922</v>
      </c>
      <c r="E2393" s="8">
        <v>828</v>
      </c>
      <c r="F2393" s="9">
        <v>1578.51</v>
      </c>
      <c r="G2393" s="8">
        <v>16</v>
      </c>
      <c r="H2393" s="8">
        <v>137</v>
      </c>
      <c r="I2393" s="9">
        <v>1065.69</v>
      </c>
      <c r="J2393" s="10">
        <f t="shared" si="74"/>
        <v>0.67512400935059014</v>
      </c>
      <c r="K2393" s="8">
        <v>5</v>
      </c>
      <c r="L2393" s="9">
        <v>74.56</v>
      </c>
      <c r="M2393" s="8">
        <v>4</v>
      </c>
      <c r="N2393" s="8">
        <v>13</v>
      </c>
      <c r="O2393" s="8">
        <v>137</v>
      </c>
      <c r="P2393" s="9">
        <v>1061.8699999999999</v>
      </c>
      <c r="Q2393" s="10">
        <f t="shared" si="75"/>
        <v>0.67270400567623889</v>
      </c>
      <c r="R2393" s="8">
        <v>5</v>
      </c>
      <c r="S2393" s="9">
        <v>73.75</v>
      </c>
      <c r="T2393" s="8">
        <v>4</v>
      </c>
    </row>
    <row r="2394" spans="1:20" x14ac:dyDescent="0.35">
      <c r="A2394" t="s">
        <v>5771</v>
      </c>
      <c r="B2394" t="s">
        <v>5772</v>
      </c>
      <c r="C2394" t="s">
        <v>19</v>
      </c>
      <c r="D2394" t="s">
        <v>7921</v>
      </c>
      <c r="E2394" s="8">
        <v>30</v>
      </c>
      <c r="F2394" s="9">
        <v>120.89</v>
      </c>
      <c r="G2394" s="8">
        <v>5</v>
      </c>
      <c r="H2394" s="8">
        <v>65</v>
      </c>
      <c r="I2394" s="9">
        <v>120.89</v>
      </c>
      <c r="J2394" s="10">
        <f t="shared" si="74"/>
        <v>1</v>
      </c>
      <c r="K2394" s="8">
        <v>0</v>
      </c>
      <c r="L2394" s="9">
        <v>137.91999999999999</v>
      </c>
      <c r="M2394" s="8">
        <v>0</v>
      </c>
      <c r="N2394" s="8">
        <v>6</v>
      </c>
      <c r="O2394" s="8">
        <v>65</v>
      </c>
      <c r="P2394" s="9">
        <v>120.89</v>
      </c>
      <c r="Q2394" s="10">
        <f t="shared" si="75"/>
        <v>1</v>
      </c>
      <c r="R2394" s="8">
        <v>0</v>
      </c>
      <c r="S2394" s="9">
        <v>140.34</v>
      </c>
      <c r="T2394" s="8">
        <v>0</v>
      </c>
    </row>
    <row r="2395" spans="1:20" x14ac:dyDescent="0.35">
      <c r="A2395" t="s">
        <v>5775</v>
      </c>
      <c r="B2395" t="s">
        <v>5776</v>
      </c>
      <c r="C2395" t="s">
        <v>19</v>
      </c>
      <c r="D2395" t="s">
        <v>7921</v>
      </c>
      <c r="E2395" s="8">
        <v>475</v>
      </c>
      <c r="F2395" s="9">
        <v>199.5</v>
      </c>
      <c r="G2395" s="8">
        <v>46</v>
      </c>
      <c r="H2395" s="8">
        <v>614</v>
      </c>
      <c r="I2395" s="9">
        <v>199.5</v>
      </c>
      <c r="J2395" s="10">
        <f t="shared" si="74"/>
        <v>1</v>
      </c>
      <c r="K2395" s="8">
        <v>0</v>
      </c>
      <c r="L2395" s="9">
        <v>96.17</v>
      </c>
      <c r="M2395" s="8">
        <v>0</v>
      </c>
      <c r="N2395" s="8">
        <v>55</v>
      </c>
      <c r="O2395" s="8">
        <v>614</v>
      </c>
      <c r="P2395" s="9">
        <v>199.5</v>
      </c>
      <c r="Q2395" s="10">
        <f t="shared" si="75"/>
        <v>1</v>
      </c>
      <c r="R2395" s="8">
        <v>0</v>
      </c>
      <c r="S2395" s="9">
        <v>98.69</v>
      </c>
      <c r="T2395" s="8">
        <v>0</v>
      </c>
    </row>
    <row r="2396" spans="1:20" x14ac:dyDescent="0.35">
      <c r="A2396" t="s">
        <v>5781</v>
      </c>
      <c r="B2396" t="s">
        <v>5782</v>
      </c>
      <c r="C2396" t="s">
        <v>19</v>
      </c>
      <c r="D2396" t="s">
        <v>7921</v>
      </c>
      <c r="E2396" s="8">
        <v>36</v>
      </c>
      <c r="F2396" s="9">
        <v>274.64999999999998</v>
      </c>
      <c r="G2396" s="8">
        <v>3</v>
      </c>
      <c r="H2396" s="8">
        <v>34</v>
      </c>
      <c r="I2396" s="9">
        <v>274.64999999999998</v>
      </c>
      <c r="J2396" s="10">
        <f t="shared" si="74"/>
        <v>1</v>
      </c>
      <c r="K2396" s="8">
        <v>0</v>
      </c>
      <c r="L2396" s="9">
        <v>124.93</v>
      </c>
      <c r="M2396" s="8">
        <v>1</v>
      </c>
      <c r="N2396" s="8">
        <v>3</v>
      </c>
      <c r="O2396" s="8">
        <v>34</v>
      </c>
      <c r="P2396" s="9">
        <v>274.64999999999998</v>
      </c>
      <c r="Q2396" s="10">
        <f t="shared" si="75"/>
        <v>1</v>
      </c>
      <c r="R2396" s="8">
        <v>0</v>
      </c>
      <c r="S2396" s="9">
        <v>124.93</v>
      </c>
      <c r="T2396" s="8">
        <v>1</v>
      </c>
    </row>
    <row r="2397" spans="1:20" x14ac:dyDescent="0.35">
      <c r="A2397" t="s">
        <v>5785</v>
      </c>
      <c r="B2397" t="s">
        <v>5786</v>
      </c>
      <c r="C2397" t="s">
        <v>19</v>
      </c>
      <c r="D2397" t="s">
        <v>7922</v>
      </c>
      <c r="E2397" s="8">
        <v>228</v>
      </c>
      <c r="F2397" s="9">
        <v>324.66000000000003</v>
      </c>
      <c r="G2397" s="8">
        <v>16</v>
      </c>
      <c r="H2397" s="8">
        <v>181</v>
      </c>
      <c r="I2397" s="9">
        <v>300.45</v>
      </c>
      <c r="J2397" s="10">
        <f t="shared" si="74"/>
        <v>0.92542968028090911</v>
      </c>
      <c r="K2397" s="8">
        <v>2</v>
      </c>
      <c r="L2397" s="9">
        <v>80.83</v>
      </c>
      <c r="M2397" s="8">
        <v>1</v>
      </c>
      <c r="N2397" s="8">
        <v>17</v>
      </c>
      <c r="O2397" s="8">
        <v>181</v>
      </c>
      <c r="P2397" s="9">
        <v>300.45</v>
      </c>
      <c r="Q2397" s="10">
        <f t="shared" si="75"/>
        <v>0.92542968028090911</v>
      </c>
      <c r="R2397" s="8">
        <v>2</v>
      </c>
      <c r="S2397" s="9">
        <v>80.83</v>
      </c>
      <c r="T2397" s="8">
        <v>1</v>
      </c>
    </row>
    <row r="2398" spans="1:20" x14ac:dyDescent="0.35">
      <c r="A2398" t="s">
        <v>5787</v>
      </c>
      <c r="B2398" t="s">
        <v>5788</v>
      </c>
      <c r="C2398" t="s">
        <v>19</v>
      </c>
      <c r="D2398" t="s">
        <v>7922</v>
      </c>
      <c r="E2398" s="8">
        <v>33</v>
      </c>
      <c r="F2398" s="9">
        <v>120.72</v>
      </c>
      <c r="G2398" s="8">
        <v>7</v>
      </c>
      <c r="H2398" s="8">
        <v>71</v>
      </c>
      <c r="I2398" s="9">
        <v>120.72</v>
      </c>
      <c r="J2398" s="10">
        <f t="shared" si="74"/>
        <v>1</v>
      </c>
      <c r="K2398" s="8">
        <v>0</v>
      </c>
      <c r="L2398" s="9">
        <v>112.21</v>
      </c>
      <c r="M2398" s="8">
        <v>0</v>
      </c>
      <c r="N2398" s="8">
        <v>7</v>
      </c>
      <c r="O2398" s="8">
        <v>71</v>
      </c>
      <c r="P2398" s="9">
        <v>120.72</v>
      </c>
      <c r="Q2398" s="10">
        <f t="shared" si="75"/>
        <v>1</v>
      </c>
      <c r="R2398" s="8">
        <v>0</v>
      </c>
      <c r="S2398" s="9">
        <v>112.21</v>
      </c>
      <c r="T2398" s="8">
        <v>0</v>
      </c>
    </row>
    <row r="2399" spans="1:20" x14ac:dyDescent="0.35">
      <c r="A2399" t="s">
        <v>5789</v>
      </c>
      <c r="B2399" t="s">
        <v>5790</v>
      </c>
      <c r="C2399" t="s">
        <v>19</v>
      </c>
      <c r="D2399" t="s">
        <v>7922</v>
      </c>
      <c r="E2399" s="8">
        <v>68</v>
      </c>
      <c r="F2399" s="9">
        <v>116.54</v>
      </c>
      <c r="G2399" s="8">
        <v>15</v>
      </c>
      <c r="H2399" s="8">
        <v>150</v>
      </c>
      <c r="I2399" s="9">
        <v>116.54</v>
      </c>
      <c r="J2399" s="10">
        <f t="shared" si="74"/>
        <v>1</v>
      </c>
      <c r="K2399" s="8">
        <v>0</v>
      </c>
      <c r="L2399" s="9">
        <v>110.01</v>
      </c>
      <c r="M2399" s="8">
        <v>0</v>
      </c>
      <c r="N2399" s="8">
        <v>14</v>
      </c>
      <c r="O2399" s="8">
        <v>150</v>
      </c>
      <c r="P2399" s="9">
        <v>116.54</v>
      </c>
      <c r="Q2399" s="10">
        <f t="shared" si="75"/>
        <v>1</v>
      </c>
      <c r="R2399" s="8">
        <v>0</v>
      </c>
      <c r="S2399" s="9">
        <v>107.95</v>
      </c>
      <c r="T2399" s="8">
        <v>0</v>
      </c>
    </row>
    <row r="2400" spans="1:20" x14ac:dyDescent="0.35">
      <c r="A2400" t="s">
        <v>5791</v>
      </c>
      <c r="B2400" t="s">
        <v>5792</v>
      </c>
      <c r="C2400" t="s">
        <v>19</v>
      </c>
      <c r="D2400" t="s">
        <v>7922</v>
      </c>
      <c r="E2400" s="8">
        <v>2578</v>
      </c>
      <c r="F2400" s="9">
        <v>2139.09</v>
      </c>
      <c r="G2400" s="8">
        <v>32</v>
      </c>
      <c r="H2400" s="8">
        <v>309</v>
      </c>
      <c r="I2400" s="9">
        <v>1532.54</v>
      </c>
      <c r="J2400" s="10">
        <f t="shared" si="74"/>
        <v>0.7164448433679742</v>
      </c>
      <c r="K2400" s="8">
        <v>9</v>
      </c>
      <c r="L2400" s="9">
        <v>57.05</v>
      </c>
      <c r="M2400" s="8">
        <v>6</v>
      </c>
      <c r="N2400" s="8">
        <v>28</v>
      </c>
      <c r="O2400" s="8">
        <v>309</v>
      </c>
      <c r="P2400" s="9">
        <v>1529.22</v>
      </c>
      <c r="Q2400" s="10">
        <f t="shared" si="75"/>
        <v>0.71489278150989433</v>
      </c>
      <c r="R2400" s="8">
        <v>9</v>
      </c>
      <c r="S2400" s="9">
        <v>56.59</v>
      </c>
      <c r="T2400" s="8">
        <v>5</v>
      </c>
    </row>
    <row r="2401" spans="1:20" x14ac:dyDescent="0.35">
      <c r="A2401" t="s">
        <v>5795</v>
      </c>
      <c r="B2401" t="s">
        <v>5796</v>
      </c>
      <c r="C2401" t="s">
        <v>19</v>
      </c>
      <c r="D2401" t="s">
        <v>7922</v>
      </c>
      <c r="E2401" s="8">
        <v>1375</v>
      </c>
      <c r="F2401" s="9">
        <v>1219.29</v>
      </c>
      <c r="G2401" s="8">
        <v>27</v>
      </c>
      <c r="H2401" s="8">
        <v>287</v>
      </c>
      <c r="I2401" s="9">
        <v>779.46</v>
      </c>
      <c r="J2401" s="10">
        <f t="shared" si="74"/>
        <v>0.63927367566370596</v>
      </c>
      <c r="K2401" s="8">
        <v>5</v>
      </c>
      <c r="L2401" s="9">
        <v>124.5</v>
      </c>
      <c r="M2401" s="8">
        <v>3</v>
      </c>
      <c r="N2401" s="8">
        <v>26</v>
      </c>
      <c r="O2401" s="8">
        <v>287</v>
      </c>
      <c r="P2401" s="9">
        <v>778.57</v>
      </c>
      <c r="Q2401" s="10">
        <f t="shared" si="75"/>
        <v>0.63854374266991454</v>
      </c>
      <c r="R2401" s="8">
        <v>5</v>
      </c>
      <c r="S2401" s="9">
        <v>124.07</v>
      </c>
      <c r="T2401" s="8">
        <v>3</v>
      </c>
    </row>
    <row r="2402" spans="1:20" x14ac:dyDescent="0.35">
      <c r="A2402" t="s">
        <v>5797</v>
      </c>
      <c r="B2402" t="s">
        <v>5798</v>
      </c>
      <c r="C2402" t="s">
        <v>19</v>
      </c>
      <c r="D2402" t="s">
        <v>7922</v>
      </c>
      <c r="E2402" s="8">
        <v>17</v>
      </c>
      <c r="F2402" s="9">
        <v>106.25</v>
      </c>
      <c r="G2402" s="8">
        <v>4</v>
      </c>
      <c r="H2402" s="8">
        <v>41</v>
      </c>
      <c r="I2402" s="9">
        <v>106.25</v>
      </c>
      <c r="J2402" s="10">
        <f t="shared" si="74"/>
        <v>1</v>
      </c>
      <c r="K2402" s="8">
        <v>0</v>
      </c>
      <c r="L2402" s="9">
        <v>137.27000000000001</v>
      </c>
      <c r="M2402" s="8">
        <v>0</v>
      </c>
      <c r="N2402" s="8">
        <v>4</v>
      </c>
      <c r="O2402" s="8">
        <v>41</v>
      </c>
      <c r="P2402" s="9">
        <v>106.25</v>
      </c>
      <c r="Q2402" s="10">
        <f t="shared" si="75"/>
        <v>1</v>
      </c>
      <c r="R2402" s="8">
        <v>0</v>
      </c>
      <c r="S2402" s="9">
        <v>137.27000000000001</v>
      </c>
      <c r="T2402" s="8">
        <v>0</v>
      </c>
    </row>
    <row r="2403" spans="1:20" x14ac:dyDescent="0.35">
      <c r="A2403" t="s">
        <v>5803</v>
      </c>
      <c r="B2403" t="s">
        <v>5804</v>
      </c>
      <c r="C2403" t="s">
        <v>19</v>
      </c>
      <c r="D2403" t="s">
        <v>7922</v>
      </c>
      <c r="E2403" s="8">
        <v>28</v>
      </c>
      <c r="F2403" s="9">
        <v>63.53</v>
      </c>
      <c r="G2403" s="8">
        <v>13</v>
      </c>
      <c r="H2403" s="8">
        <v>112</v>
      </c>
      <c r="I2403" s="9">
        <v>63.53</v>
      </c>
      <c r="J2403" s="10">
        <f t="shared" si="74"/>
        <v>1</v>
      </c>
      <c r="K2403" s="8">
        <v>0</v>
      </c>
      <c r="L2403" s="9">
        <v>132.22999999999999</v>
      </c>
      <c r="M2403" s="8">
        <v>0</v>
      </c>
      <c r="N2403" s="8">
        <v>10</v>
      </c>
      <c r="O2403" s="8">
        <v>112</v>
      </c>
      <c r="P2403" s="9">
        <v>63.53</v>
      </c>
      <c r="Q2403" s="10">
        <f t="shared" si="75"/>
        <v>1</v>
      </c>
      <c r="R2403" s="8">
        <v>0</v>
      </c>
      <c r="S2403" s="9">
        <v>128.15</v>
      </c>
      <c r="T2403" s="8">
        <v>0</v>
      </c>
    </row>
    <row r="2404" spans="1:20" x14ac:dyDescent="0.35">
      <c r="A2404" t="s">
        <v>5805</v>
      </c>
      <c r="B2404" t="s">
        <v>5806</v>
      </c>
      <c r="C2404" t="s">
        <v>19</v>
      </c>
      <c r="D2404" t="s">
        <v>7922</v>
      </c>
      <c r="E2404" s="8">
        <v>54</v>
      </c>
      <c r="F2404" s="9">
        <v>107.32</v>
      </c>
      <c r="G2404" s="8">
        <v>20</v>
      </c>
      <c r="H2404" s="8">
        <v>128</v>
      </c>
      <c r="I2404" s="9">
        <v>107.32</v>
      </c>
      <c r="J2404" s="10">
        <f t="shared" si="74"/>
        <v>1</v>
      </c>
      <c r="K2404" s="8">
        <v>0</v>
      </c>
      <c r="L2404" s="9">
        <v>124.08</v>
      </c>
      <c r="M2404" s="8">
        <v>0</v>
      </c>
      <c r="N2404" s="8">
        <v>12</v>
      </c>
      <c r="O2404" s="8">
        <v>128</v>
      </c>
      <c r="P2404" s="9">
        <v>107.32</v>
      </c>
      <c r="Q2404" s="10">
        <f t="shared" si="75"/>
        <v>1</v>
      </c>
      <c r="R2404" s="8">
        <v>0</v>
      </c>
      <c r="S2404" s="9">
        <v>113.35</v>
      </c>
      <c r="T2404" s="8">
        <v>0</v>
      </c>
    </row>
    <row r="2405" spans="1:20" x14ac:dyDescent="0.35">
      <c r="A2405" t="s">
        <v>5807</v>
      </c>
      <c r="B2405" t="s">
        <v>5808</v>
      </c>
      <c r="C2405" t="s">
        <v>19</v>
      </c>
      <c r="D2405" t="s">
        <v>7922</v>
      </c>
      <c r="E2405" s="8">
        <v>616</v>
      </c>
      <c r="F2405" s="9">
        <v>231.05</v>
      </c>
      <c r="G2405" s="8">
        <v>72</v>
      </c>
      <c r="H2405" s="8">
        <v>676</v>
      </c>
      <c r="I2405" s="9">
        <v>231.05</v>
      </c>
      <c r="J2405" s="10">
        <f t="shared" si="74"/>
        <v>1</v>
      </c>
      <c r="K2405" s="8">
        <v>0</v>
      </c>
      <c r="L2405" s="9">
        <v>87.58</v>
      </c>
      <c r="M2405" s="8">
        <v>0</v>
      </c>
      <c r="N2405" s="8">
        <v>60</v>
      </c>
      <c r="O2405" s="8">
        <v>676</v>
      </c>
      <c r="P2405" s="9">
        <v>231.05</v>
      </c>
      <c r="Q2405" s="10">
        <f t="shared" si="75"/>
        <v>1</v>
      </c>
      <c r="R2405" s="8">
        <v>0</v>
      </c>
      <c r="S2405" s="9">
        <v>84.66</v>
      </c>
      <c r="T2405" s="8">
        <v>0</v>
      </c>
    </row>
    <row r="2406" spans="1:20" x14ac:dyDescent="0.35">
      <c r="A2406" t="s">
        <v>5809</v>
      </c>
      <c r="B2406" t="s">
        <v>5810</v>
      </c>
      <c r="C2406" t="s">
        <v>19</v>
      </c>
      <c r="D2406" t="s">
        <v>7922</v>
      </c>
      <c r="E2406" s="8">
        <v>11</v>
      </c>
      <c r="F2406" s="9">
        <v>87.94</v>
      </c>
      <c r="G2406" s="8">
        <v>3</v>
      </c>
      <c r="H2406" s="8">
        <v>32</v>
      </c>
      <c r="I2406" s="9">
        <v>87.94</v>
      </c>
      <c r="J2406" s="10">
        <f t="shared" si="74"/>
        <v>1</v>
      </c>
      <c r="K2406" s="8">
        <v>0</v>
      </c>
      <c r="L2406" s="9">
        <v>140.91</v>
      </c>
      <c r="M2406" s="8">
        <v>0</v>
      </c>
      <c r="N2406" s="8">
        <v>3</v>
      </c>
      <c r="O2406" s="8">
        <v>32</v>
      </c>
      <c r="P2406" s="9">
        <v>87.94</v>
      </c>
      <c r="Q2406" s="10">
        <f t="shared" si="75"/>
        <v>1</v>
      </c>
      <c r="R2406" s="8">
        <v>0</v>
      </c>
      <c r="S2406" s="9">
        <v>140.91</v>
      </c>
      <c r="T2406" s="8">
        <v>0</v>
      </c>
    </row>
    <row r="2407" spans="1:20" x14ac:dyDescent="0.35">
      <c r="A2407" t="s">
        <v>5811</v>
      </c>
      <c r="B2407" t="s">
        <v>5812</v>
      </c>
      <c r="C2407" t="s">
        <v>19</v>
      </c>
      <c r="D2407" t="s">
        <v>7921</v>
      </c>
      <c r="E2407" s="8">
        <v>3</v>
      </c>
      <c r="F2407" s="9">
        <v>6.11</v>
      </c>
      <c r="G2407" s="8">
        <v>9</v>
      </c>
      <c r="H2407" s="8">
        <v>125</v>
      </c>
      <c r="I2407" s="9">
        <v>6.11</v>
      </c>
      <c r="J2407" s="10">
        <f t="shared" si="74"/>
        <v>1</v>
      </c>
      <c r="K2407" s="8">
        <v>0</v>
      </c>
      <c r="L2407" s="9">
        <v>156.32</v>
      </c>
      <c r="M2407" s="8">
        <v>0</v>
      </c>
      <c r="N2407" s="8">
        <v>11</v>
      </c>
      <c r="O2407" s="8">
        <v>125</v>
      </c>
      <c r="P2407" s="9">
        <v>6.11</v>
      </c>
      <c r="Q2407" s="10">
        <f t="shared" si="75"/>
        <v>1</v>
      </c>
      <c r="R2407" s="8">
        <v>0</v>
      </c>
      <c r="S2407" s="9">
        <v>159.99</v>
      </c>
      <c r="T2407" s="8">
        <v>0</v>
      </c>
    </row>
    <row r="2408" spans="1:20" x14ac:dyDescent="0.35">
      <c r="A2408" t="s">
        <v>5815</v>
      </c>
      <c r="B2408" t="s">
        <v>5816</v>
      </c>
      <c r="C2408" t="s">
        <v>19</v>
      </c>
      <c r="D2408" t="s">
        <v>7922</v>
      </c>
      <c r="E2408" s="8">
        <v>72</v>
      </c>
      <c r="F2408" s="9">
        <v>13.82</v>
      </c>
      <c r="G2408" s="8">
        <v>281</v>
      </c>
      <c r="H2408" s="8">
        <v>1317</v>
      </c>
      <c r="I2408" s="9">
        <v>13.82</v>
      </c>
      <c r="J2408" s="10">
        <f t="shared" si="74"/>
        <v>1</v>
      </c>
      <c r="K2408" s="8">
        <v>0</v>
      </c>
      <c r="L2408" s="9">
        <v>172.58</v>
      </c>
      <c r="M2408" s="8">
        <v>0</v>
      </c>
      <c r="N2408" s="8">
        <v>116</v>
      </c>
      <c r="O2408" s="8">
        <v>1317</v>
      </c>
      <c r="P2408" s="9">
        <v>13.82</v>
      </c>
      <c r="Q2408" s="10">
        <f t="shared" si="75"/>
        <v>1</v>
      </c>
      <c r="R2408" s="8">
        <v>0</v>
      </c>
      <c r="S2408" s="9">
        <v>153.58000000000001</v>
      </c>
      <c r="T2408" s="8">
        <v>0</v>
      </c>
    </row>
    <row r="2409" spans="1:20" x14ac:dyDescent="0.35">
      <c r="A2409" t="s">
        <v>5817</v>
      </c>
      <c r="B2409" t="s">
        <v>5818</v>
      </c>
      <c r="C2409" t="s">
        <v>19</v>
      </c>
      <c r="D2409" t="s">
        <v>7922</v>
      </c>
      <c r="E2409" s="8">
        <v>4</v>
      </c>
      <c r="F2409" s="9">
        <v>17</v>
      </c>
      <c r="G2409" s="8">
        <v>6</v>
      </c>
      <c r="H2409" s="8">
        <v>60</v>
      </c>
      <c r="I2409" s="9">
        <v>17</v>
      </c>
      <c r="J2409" s="10">
        <f t="shared" si="74"/>
        <v>1</v>
      </c>
      <c r="K2409" s="8">
        <v>0</v>
      </c>
      <c r="L2409" s="9">
        <v>156.97999999999999</v>
      </c>
      <c r="M2409" s="8">
        <v>0</v>
      </c>
      <c r="N2409" s="8">
        <v>6</v>
      </c>
      <c r="O2409" s="8">
        <v>60</v>
      </c>
      <c r="P2409" s="9">
        <v>17</v>
      </c>
      <c r="Q2409" s="10">
        <f t="shared" si="75"/>
        <v>1</v>
      </c>
      <c r="R2409" s="8">
        <v>0</v>
      </c>
      <c r="S2409" s="9">
        <v>156.97999999999999</v>
      </c>
      <c r="T2409" s="8">
        <v>0</v>
      </c>
    </row>
    <row r="2410" spans="1:20" x14ac:dyDescent="0.35">
      <c r="A2410" t="s">
        <v>5819</v>
      </c>
      <c r="B2410" t="s">
        <v>5820</v>
      </c>
      <c r="C2410" t="s">
        <v>19</v>
      </c>
      <c r="D2410" t="s">
        <v>7922</v>
      </c>
      <c r="E2410" s="8">
        <v>31</v>
      </c>
      <c r="F2410" s="9">
        <v>191.22</v>
      </c>
      <c r="G2410" s="8">
        <v>5</v>
      </c>
      <c r="H2410" s="8">
        <v>41</v>
      </c>
      <c r="I2410" s="9">
        <v>191.22</v>
      </c>
      <c r="J2410" s="10">
        <f t="shared" si="74"/>
        <v>1</v>
      </c>
      <c r="K2410" s="8">
        <v>0</v>
      </c>
      <c r="L2410" s="9">
        <v>81.89</v>
      </c>
      <c r="M2410" s="8">
        <v>0</v>
      </c>
      <c r="N2410" s="8">
        <v>4</v>
      </c>
      <c r="O2410" s="8">
        <v>41</v>
      </c>
      <c r="P2410" s="9">
        <v>191.22</v>
      </c>
      <c r="Q2410" s="10">
        <f t="shared" si="75"/>
        <v>1</v>
      </c>
      <c r="R2410" s="8">
        <v>0</v>
      </c>
      <c r="S2410" s="9">
        <v>81.89</v>
      </c>
      <c r="T2410" s="8">
        <v>0</v>
      </c>
    </row>
    <row r="2411" spans="1:20" x14ac:dyDescent="0.35">
      <c r="A2411" t="s">
        <v>5821</v>
      </c>
      <c r="B2411" t="s">
        <v>5822</v>
      </c>
      <c r="C2411" t="s">
        <v>19</v>
      </c>
      <c r="D2411" t="s">
        <v>7922</v>
      </c>
      <c r="E2411" s="8">
        <v>992</v>
      </c>
      <c r="F2411" s="9">
        <v>4113.3500000000004</v>
      </c>
      <c r="G2411" s="8">
        <v>11</v>
      </c>
      <c r="H2411" s="8">
        <v>61</v>
      </c>
      <c r="I2411" s="9">
        <v>2819.63</v>
      </c>
      <c r="J2411" s="10">
        <f t="shared" si="74"/>
        <v>0.68548263580779656</v>
      </c>
      <c r="K2411" s="8">
        <v>15</v>
      </c>
      <c r="L2411" s="9">
        <v>52.35</v>
      </c>
      <c r="M2411" s="8">
        <v>11</v>
      </c>
      <c r="N2411" s="8">
        <v>6</v>
      </c>
      <c r="O2411" s="8">
        <v>61</v>
      </c>
      <c r="P2411" s="9">
        <v>2545.96</v>
      </c>
      <c r="Q2411" s="10">
        <f t="shared" si="75"/>
        <v>0.6189504904761326</v>
      </c>
      <c r="R2411" s="8">
        <v>18</v>
      </c>
      <c r="S2411" s="9">
        <v>48.62</v>
      </c>
      <c r="T2411" s="8">
        <v>10</v>
      </c>
    </row>
    <row r="2412" spans="1:20" x14ac:dyDescent="0.35">
      <c r="A2412" t="s">
        <v>5823</v>
      </c>
      <c r="B2412" t="s">
        <v>5824</v>
      </c>
      <c r="C2412" t="s">
        <v>19</v>
      </c>
      <c r="D2412" t="s">
        <v>7921</v>
      </c>
      <c r="E2412" s="8">
        <v>42</v>
      </c>
      <c r="F2412" s="9">
        <v>166.62</v>
      </c>
      <c r="G2412" s="8">
        <v>6</v>
      </c>
      <c r="H2412" s="8">
        <v>64</v>
      </c>
      <c r="I2412" s="9">
        <v>166.62</v>
      </c>
      <c r="J2412" s="10">
        <f t="shared" si="74"/>
        <v>1</v>
      </c>
      <c r="K2412" s="8">
        <v>0</v>
      </c>
      <c r="L2412" s="9">
        <v>129.28</v>
      </c>
      <c r="M2412" s="8">
        <v>0</v>
      </c>
      <c r="N2412" s="8">
        <v>6</v>
      </c>
      <c r="O2412" s="8">
        <v>64</v>
      </c>
      <c r="P2412" s="9">
        <v>166.62</v>
      </c>
      <c r="Q2412" s="10">
        <f t="shared" si="75"/>
        <v>1</v>
      </c>
      <c r="R2412" s="8">
        <v>0</v>
      </c>
      <c r="S2412" s="9">
        <v>129.28</v>
      </c>
      <c r="T2412" s="8">
        <v>0</v>
      </c>
    </row>
    <row r="2413" spans="1:20" x14ac:dyDescent="0.35">
      <c r="A2413" t="s">
        <v>5825</v>
      </c>
      <c r="B2413" t="s">
        <v>5826</v>
      </c>
      <c r="C2413" t="s">
        <v>19</v>
      </c>
      <c r="D2413" t="s">
        <v>7921</v>
      </c>
      <c r="E2413" s="8">
        <v>130</v>
      </c>
      <c r="F2413" s="9">
        <v>352.8</v>
      </c>
      <c r="G2413" s="8">
        <v>7</v>
      </c>
      <c r="H2413" s="8">
        <v>93</v>
      </c>
      <c r="I2413" s="9">
        <v>352.8</v>
      </c>
      <c r="J2413" s="10">
        <f t="shared" si="74"/>
        <v>1</v>
      </c>
      <c r="K2413" s="8">
        <v>0</v>
      </c>
      <c r="L2413" s="9">
        <v>80.02</v>
      </c>
      <c r="M2413" s="8">
        <v>1</v>
      </c>
      <c r="N2413" s="8">
        <v>9</v>
      </c>
      <c r="O2413" s="8">
        <v>93</v>
      </c>
      <c r="P2413" s="9">
        <v>352.8</v>
      </c>
      <c r="Q2413" s="10">
        <f t="shared" si="75"/>
        <v>1</v>
      </c>
      <c r="R2413" s="8">
        <v>0</v>
      </c>
      <c r="S2413" s="9">
        <v>81.650000000000006</v>
      </c>
      <c r="T2413" s="8">
        <v>1</v>
      </c>
    </row>
    <row r="2414" spans="1:20" x14ac:dyDescent="0.35">
      <c r="A2414" t="s">
        <v>5831</v>
      </c>
      <c r="B2414" t="s">
        <v>5832</v>
      </c>
      <c r="C2414" t="s">
        <v>19</v>
      </c>
      <c r="D2414" t="s">
        <v>7922</v>
      </c>
      <c r="E2414" s="8">
        <v>223</v>
      </c>
      <c r="F2414" s="9">
        <v>305.27</v>
      </c>
      <c r="G2414" s="8">
        <v>16</v>
      </c>
      <c r="H2414" s="8">
        <v>183</v>
      </c>
      <c r="I2414" s="9">
        <v>305.27</v>
      </c>
      <c r="J2414" s="10">
        <f t="shared" si="74"/>
        <v>1</v>
      </c>
      <c r="K2414" s="8">
        <v>0</v>
      </c>
      <c r="L2414" s="9">
        <v>105.17</v>
      </c>
      <c r="M2414" s="8">
        <v>1</v>
      </c>
      <c r="N2414" s="8">
        <v>16</v>
      </c>
      <c r="O2414" s="8">
        <v>183</v>
      </c>
      <c r="P2414" s="9">
        <v>305.27</v>
      </c>
      <c r="Q2414" s="10">
        <f t="shared" si="75"/>
        <v>1</v>
      </c>
      <c r="R2414" s="8">
        <v>0</v>
      </c>
      <c r="S2414" s="9">
        <v>105.99</v>
      </c>
      <c r="T2414" s="8">
        <v>1</v>
      </c>
    </row>
    <row r="2415" spans="1:20" x14ac:dyDescent="0.35">
      <c r="A2415" t="s">
        <v>5834</v>
      </c>
      <c r="B2415" t="s">
        <v>5835</v>
      </c>
      <c r="C2415" t="s">
        <v>19</v>
      </c>
      <c r="D2415" t="s">
        <v>7922</v>
      </c>
      <c r="E2415" s="8">
        <v>71</v>
      </c>
      <c r="F2415" s="9">
        <v>428.68</v>
      </c>
      <c r="G2415" s="8">
        <v>5</v>
      </c>
      <c r="H2415" s="8">
        <v>42</v>
      </c>
      <c r="I2415" s="9">
        <v>392.45</v>
      </c>
      <c r="J2415" s="10">
        <f t="shared" si="74"/>
        <v>0.91548474386488754</v>
      </c>
      <c r="K2415" s="8">
        <v>1</v>
      </c>
      <c r="L2415" s="9">
        <v>113.81</v>
      </c>
      <c r="M2415" s="8">
        <v>1</v>
      </c>
      <c r="N2415" s="8">
        <v>4</v>
      </c>
      <c r="O2415" s="8">
        <v>42</v>
      </c>
      <c r="P2415" s="9">
        <v>386.42</v>
      </c>
      <c r="Q2415" s="10">
        <f t="shared" si="75"/>
        <v>0.90141830736213491</v>
      </c>
      <c r="R2415" s="8">
        <v>1</v>
      </c>
      <c r="S2415" s="9">
        <v>111.17</v>
      </c>
      <c r="T2415" s="8">
        <v>1</v>
      </c>
    </row>
    <row r="2416" spans="1:20" x14ac:dyDescent="0.35">
      <c r="A2416" t="s">
        <v>5836</v>
      </c>
      <c r="B2416" t="s">
        <v>5837</v>
      </c>
      <c r="C2416" t="s">
        <v>19</v>
      </c>
      <c r="D2416" t="s">
        <v>7921</v>
      </c>
      <c r="E2416" s="8">
        <v>36</v>
      </c>
      <c r="F2416" s="9">
        <v>94.85</v>
      </c>
      <c r="G2416" s="8">
        <v>8</v>
      </c>
      <c r="H2416" s="8">
        <v>95</v>
      </c>
      <c r="I2416" s="9">
        <v>94.85</v>
      </c>
      <c r="J2416" s="10">
        <f t="shared" si="74"/>
        <v>1</v>
      </c>
      <c r="K2416" s="8">
        <v>0</v>
      </c>
      <c r="L2416" s="9">
        <v>105.78</v>
      </c>
      <c r="M2416" s="8">
        <v>0</v>
      </c>
      <c r="N2416" s="8">
        <v>9</v>
      </c>
      <c r="O2416" s="8">
        <v>95</v>
      </c>
      <c r="P2416" s="9">
        <v>94.85</v>
      </c>
      <c r="Q2416" s="10">
        <f t="shared" si="75"/>
        <v>1</v>
      </c>
      <c r="R2416" s="8">
        <v>0</v>
      </c>
      <c r="S2416" s="9">
        <v>107.36</v>
      </c>
      <c r="T2416" s="8">
        <v>0</v>
      </c>
    </row>
    <row r="2417" spans="1:20" x14ac:dyDescent="0.35">
      <c r="A2417" t="s">
        <v>5838</v>
      </c>
      <c r="B2417" t="s">
        <v>5839</v>
      </c>
      <c r="C2417" t="s">
        <v>19</v>
      </c>
      <c r="D2417" t="s">
        <v>7922</v>
      </c>
      <c r="E2417" s="8">
        <v>16</v>
      </c>
      <c r="F2417" s="9">
        <v>69.430000000000007</v>
      </c>
      <c r="G2417" s="8">
        <v>7</v>
      </c>
      <c r="H2417" s="8">
        <v>58</v>
      </c>
      <c r="I2417" s="9">
        <v>69.430000000000007</v>
      </c>
      <c r="J2417" s="10">
        <f t="shared" si="74"/>
        <v>1</v>
      </c>
      <c r="K2417" s="8">
        <v>0</v>
      </c>
      <c r="L2417" s="9">
        <v>141.94</v>
      </c>
      <c r="M2417" s="8">
        <v>0</v>
      </c>
      <c r="N2417" s="8">
        <v>5</v>
      </c>
      <c r="O2417" s="8">
        <v>58</v>
      </c>
      <c r="P2417" s="9">
        <v>69.430000000000007</v>
      </c>
      <c r="Q2417" s="10">
        <f t="shared" si="75"/>
        <v>1</v>
      </c>
      <c r="R2417" s="8">
        <v>0</v>
      </c>
      <c r="S2417" s="9">
        <v>139.34</v>
      </c>
      <c r="T2417" s="8">
        <v>0</v>
      </c>
    </row>
    <row r="2418" spans="1:20" x14ac:dyDescent="0.35">
      <c r="A2418" t="s">
        <v>5840</v>
      </c>
      <c r="B2418" t="s">
        <v>5841</v>
      </c>
      <c r="C2418" t="s">
        <v>19</v>
      </c>
      <c r="D2418" t="s">
        <v>7922</v>
      </c>
      <c r="E2418" s="8">
        <v>38</v>
      </c>
      <c r="F2418" s="9">
        <v>141.56</v>
      </c>
      <c r="G2418" s="8">
        <v>7</v>
      </c>
      <c r="H2418" s="8">
        <v>67</v>
      </c>
      <c r="I2418" s="9">
        <v>141.56</v>
      </c>
      <c r="J2418" s="10">
        <f t="shared" si="74"/>
        <v>1</v>
      </c>
      <c r="K2418" s="8">
        <v>0</v>
      </c>
      <c r="L2418" s="9">
        <v>97.51</v>
      </c>
      <c r="M2418" s="8">
        <v>0</v>
      </c>
      <c r="N2418" s="8">
        <v>6</v>
      </c>
      <c r="O2418" s="8">
        <v>67</v>
      </c>
      <c r="P2418" s="9">
        <v>141.56</v>
      </c>
      <c r="Q2418" s="10">
        <f t="shared" si="75"/>
        <v>1</v>
      </c>
      <c r="R2418" s="8">
        <v>0</v>
      </c>
      <c r="S2418" s="9">
        <v>95.27</v>
      </c>
      <c r="T2418" s="8">
        <v>0</v>
      </c>
    </row>
    <row r="2419" spans="1:20" x14ac:dyDescent="0.35">
      <c r="A2419" t="s">
        <v>5844</v>
      </c>
      <c r="B2419" t="s">
        <v>5845</v>
      </c>
      <c r="C2419" t="s">
        <v>19</v>
      </c>
      <c r="D2419" t="s">
        <v>7922</v>
      </c>
      <c r="E2419" s="8">
        <v>36</v>
      </c>
      <c r="F2419" s="9">
        <v>175.55</v>
      </c>
      <c r="G2419" s="8">
        <v>7</v>
      </c>
      <c r="H2419" s="8">
        <v>51</v>
      </c>
      <c r="I2419" s="9">
        <v>175.55</v>
      </c>
      <c r="J2419" s="10">
        <f t="shared" si="74"/>
        <v>1</v>
      </c>
      <c r="K2419" s="8">
        <v>0</v>
      </c>
      <c r="L2419" s="9">
        <v>104.72</v>
      </c>
      <c r="M2419" s="8">
        <v>0</v>
      </c>
      <c r="N2419" s="8">
        <v>5</v>
      </c>
      <c r="O2419" s="8">
        <v>51</v>
      </c>
      <c r="P2419" s="9">
        <v>175.55</v>
      </c>
      <c r="Q2419" s="10">
        <f t="shared" si="75"/>
        <v>1</v>
      </c>
      <c r="R2419" s="8">
        <v>0</v>
      </c>
      <c r="S2419" s="9">
        <v>98.87</v>
      </c>
      <c r="T2419" s="8">
        <v>0</v>
      </c>
    </row>
    <row r="2420" spans="1:20" x14ac:dyDescent="0.35">
      <c r="A2420" t="s">
        <v>5846</v>
      </c>
      <c r="B2420" t="s">
        <v>5847</v>
      </c>
      <c r="C2420" t="s">
        <v>19</v>
      </c>
      <c r="D2420" t="s">
        <v>7922</v>
      </c>
      <c r="E2420" s="8">
        <v>9</v>
      </c>
      <c r="F2420" s="9">
        <v>79.290000000000006</v>
      </c>
      <c r="G2420" s="8">
        <v>3</v>
      </c>
      <c r="H2420" s="8">
        <v>29</v>
      </c>
      <c r="I2420" s="9">
        <v>79.290000000000006</v>
      </c>
      <c r="J2420" s="10">
        <f t="shared" si="74"/>
        <v>1</v>
      </c>
      <c r="K2420" s="8">
        <v>0</v>
      </c>
      <c r="L2420" s="9">
        <v>141.94999999999999</v>
      </c>
      <c r="M2420" s="8">
        <v>0</v>
      </c>
      <c r="N2420" s="8">
        <v>3</v>
      </c>
      <c r="O2420" s="8">
        <v>29</v>
      </c>
      <c r="P2420" s="9">
        <v>79.290000000000006</v>
      </c>
      <c r="Q2420" s="10">
        <f t="shared" si="75"/>
        <v>1</v>
      </c>
      <c r="R2420" s="8">
        <v>0</v>
      </c>
      <c r="S2420" s="9">
        <v>141.94999999999999</v>
      </c>
      <c r="T2420" s="8">
        <v>0</v>
      </c>
    </row>
    <row r="2421" spans="1:20" x14ac:dyDescent="0.35">
      <c r="A2421" t="s">
        <v>5850</v>
      </c>
      <c r="B2421" t="s">
        <v>5851</v>
      </c>
      <c r="C2421" t="s">
        <v>19</v>
      </c>
      <c r="D2421" t="s">
        <v>7922</v>
      </c>
      <c r="E2421" s="8">
        <v>126</v>
      </c>
      <c r="F2421" s="9">
        <v>187.58</v>
      </c>
      <c r="G2421" s="8">
        <v>16</v>
      </c>
      <c r="H2421" s="8">
        <v>167</v>
      </c>
      <c r="I2421" s="9">
        <v>187.58</v>
      </c>
      <c r="J2421" s="10">
        <f t="shared" si="74"/>
        <v>1</v>
      </c>
      <c r="K2421" s="8">
        <v>0</v>
      </c>
      <c r="L2421" s="9">
        <v>83.94</v>
      </c>
      <c r="M2421" s="8">
        <v>0</v>
      </c>
      <c r="N2421" s="8">
        <v>15</v>
      </c>
      <c r="O2421" s="8">
        <v>167</v>
      </c>
      <c r="P2421" s="9">
        <v>187.58</v>
      </c>
      <c r="Q2421" s="10">
        <f t="shared" si="75"/>
        <v>1</v>
      </c>
      <c r="R2421" s="8">
        <v>0</v>
      </c>
      <c r="S2421" s="9">
        <v>83.05</v>
      </c>
      <c r="T2421" s="8">
        <v>0</v>
      </c>
    </row>
    <row r="2422" spans="1:20" x14ac:dyDescent="0.35">
      <c r="A2422" t="s">
        <v>5854</v>
      </c>
      <c r="B2422" t="s">
        <v>5855</v>
      </c>
      <c r="C2422" t="s">
        <v>19</v>
      </c>
      <c r="D2422" t="s">
        <v>7922</v>
      </c>
      <c r="E2422" s="8">
        <v>6</v>
      </c>
      <c r="F2422" s="9">
        <v>29.83</v>
      </c>
      <c r="G2422" s="8">
        <v>5</v>
      </c>
      <c r="H2422" s="8">
        <v>50</v>
      </c>
      <c r="I2422" s="9">
        <v>29.83</v>
      </c>
      <c r="J2422" s="10">
        <f t="shared" si="74"/>
        <v>1</v>
      </c>
      <c r="K2422" s="8">
        <v>0</v>
      </c>
      <c r="L2422" s="9">
        <v>146.47999999999999</v>
      </c>
      <c r="M2422" s="8">
        <v>0</v>
      </c>
      <c r="N2422" s="8">
        <v>5</v>
      </c>
      <c r="O2422" s="8">
        <v>50</v>
      </c>
      <c r="P2422" s="9">
        <v>29.83</v>
      </c>
      <c r="Q2422" s="10">
        <f t="shared" si="75"/>
        <v>1</v>
      </c>
      <c r="R2422" s="8">
        <v>0</v>
      </c>
      <c r="S2422" s="9">
        <v>146.47999999999999</v>
      </c>
      <c r="T2422" s="8">
        <v>0</v>
      </c>
    </row>
    <row r="2423" spans="1:20" x14ac:dyDescent="0.35">
      <c r="A2423" t="s">
        <v>5856</v>
      </c>
      <c r="B2423" t="s">
        <v>5857</v>
      </c>
      <c r="C2423" t="s">
        <v>19</v>
      </c>
      <c r="D2423" t="s">
        <v>7922</v>
      </c>
      <c r="E2423" s="8">
        <v>74</v>
      </c>
      <c r="F2423" s="9">
        <v>95.78</v>
      </c>
      <c r="G2423" s="8">
        <v>16</v>
      </c>
      <c r="H2423" s="8">
        <v>192</v>
      </c>
      <c r="I2423" s="9">
        <v>95.78</v>
      </c>
      <c r="J2423" s="10">
        <f t="shared" si="74"/>
        <v>1</v>
      </c>
      <c r="K2423" s="8">
        <v>0</v>
      </c>
      <c r="L2423" s="9">
        <v>124.24</v>
      </c>
      <c r="M2423" s="8">
        <v>0</v>
      </c>
      <c r="N2423" s="8">
        <v>17</v>
      </c>
      <c r="O2423" s="8">
        <v>192</v>
      </c>
      <c r="P2423" s="9">
        <v>95.78</v>
      </c>
      <c r="Q2423" s="10">
        <f t="shared" si="75"/>
        <v>1</v>
      </c>
      <c r="R2423" s="8">
        <v>0</v>
      </c>
      <c r="S2423" s="9">
        <v>124.24</v>
      </c>
      <c r="T2423" s="8">
        <v>0</v>
      </c>
    </row>
    <row r="2424" spans="1:20" x14ac:dyDescent="0.35">
      <c r="A2424" t="s">
        <v>5858</v>
      </c>
      <c r="B2424" t="s">
        <v>5859</v>
      </c>
      <c r="C2424" t="s">
        <v>19</v>
      </c>
      <c r="D2424" t="s">
        <v>7922</v>
      </c>
      <c r="E2424" s="8">
        <v>563</v>
      </c>
      <c r="F2424" s="9">
        <v>485.45</v>
      </c>
      <c r="G2424" s="8">
        <v>28</v>
      </c>
      <c r="H2424" s="8">
        <v>287</v>
      </c>
      <c r="I2424" s="9">
        <v>287.13</v>
      </c>
      <c r="J2424" s="10">
        <f t="shared" si="74"/>
        <v>0.59147183026058292</v>
      </c>
      <c r="K2424" s="8">
        <v>2</v>
      </c>
      <c r="L2424" s="9">
        <v>141.22</v>
      </c>
      <c r="M2424" s="8">
        <v>1</v>
      </c>
      <c r="N2424" s="8">
        <v>25</v>
      </c>
      <c r="O2424" s="8">
        <v>287</v>
      </c>
      <c r="P2424" s="9">
        <v>284.54000000000002</v>
      </c>
      <c r="Q2424" s="10">
        <f t="shared" si="75"/>
        <v>0.58613657431249366</v>
      </c>
      <c r="R2424" s="8">
        <v>2</v>
      </c>
      <c r="S2424" s="9">
        <v>140.5</v>
      </c>
      <c r="T2424" s="8">
        <v>1</v>
      </c>
    </row>
    <row r="2425" spans="1:20" x14ac:dyDescent="0.35">
      <c r="A2425" t="s">
        <v>5862</v>
      </c>
      <c r="B2425" t="s">
        <v>5863</v>
      </c>
      <c r="C2425" t="s">
        <v>19</v>
      </c>
      <c r="D2425" t="s">
        <v>7922</v>
      </c>
      <c r="E2425" s="8">
        <v>48</v>
      </c>
      <c r="F2425" s="9">
        <v>108.41</v>
      </c>
      <c r="G2425" s="8">
        <v>13</v>
      </c>
      <c r="H2425" s="8">
        <v>110</v>
      </c>
      <c r="I2425" s="9">
        <v>108.41</v>
      </c>
      <c r="J2425" s="10">
        <f t="shared" si="74"/>
        <v>1</v>
      </c>
      <c r="K2425" s="8">
        <v>0</v>
      </c>
      <c r="L2425" s="9">
        <v>137.18</v>
      </c>
      <c r="M2425" s="8">
        <v>0</v>
      </c>
      <c r="N2425" s="8">
        <v>10</v>
      </c>
      <c r="O2425" s="8">
        <v>110</v>
      </c>
      <c r="P2425" s="9">
        <v>108.41</v>
      </c>
      <c r="Q2425" s="10">
        <f t="shared" si="75"/>
        <v>1</v>
      </c>
      <c r="R2425" s="8">
        <v>0</v>
      </c>
      <c r="S2425" s="9">
        <v>133.12</v>
      </c>
      <c r="T2425" s="8">
        <v>0</v>
      </c>
    </row>
    <row r="2426" spans="1:20" x14ac:dyDescent="0.35">
      <c r="A2426" t="s">
        <v>5864</v>
      </c>
      <c r="B2426" t="s">
        <v>5865</v>
      </c>
      <c r="C2426" t="s">
        <v>19</v>
      </c>
      <c r="D2426" t="s">
        <v>7921</v>
      </c>
      <c r="E2426" s="8">
        <v>22</v>
      </c>
      <c r="F2426" s="9">
        <v>48.7</v>
      </c>
      <c r="G2426" s="8">
        <v>9</v>
      </c>
      <c r="H2426" s="8">
        <v>112</v>
      </c>
      <c r="I2426" s="9">
        <v>48.7</v>
      </c>
      <c r="J2426" s="10">
        <f t="shared" si="74"/>
        <v>1</v>
      </c>
      <c r="K2426" s="8">
        <v>0</v>
      </c>
      <c r="L2426" s="9">
        <v>147.19999999999999</v>
      </c>
      <c r="M2426" s="8">
        <v>0</v>
      </c>
      <c r="N2426" s="8">
        <v>10</v>
      </c>
      <c r="O2426" s="8">
        <v>112</v>
      </c>
      <c r="P2426" s="9">
        <v>48.7</v>
      </c>
      <c r="Q2426" s="10">
        <f t="shared" si="75"/>
        <v>1</v>
      </c>
      <c r="R2426" s="8">
        <v>0</v>
      </c>
      <c r="S2426" s="9">
        <v>148.53</v>
      </c>
      <c r="T2426" s="8">
        <v>0</v>
      </c>
    </row>
    <row r="2427" spans="1:20" x14ac:dyDescent="0.35">
      <c r="A2427" t="s">
        <v>5868</v>
      </c>
      <c r="B2427" t="s">
        <v>5869</v>
      </c>
      <c r="C2427" t="s">
        <v>19</v>
      </c>
      <c r="D2427" t="s">
        <v>7922</v>
      </c>
      <c r="E2427" s="8">
        <v>820</v>
      </c>
      <c r="F2427" s="9">
        <v>1649.66</v>
      </c>
      <c r="G2427" s="8">
        <v>10</v>
      </c>
      <c r="H2427" s="8">
        <v>123</v>
      </c>
      <c r="I2427" s="9">
        <v>943.52</v>
      </c>
      <c r="J2427" s="10">
        <f t="shared" si="74"/>
        <v>0.57194815901458473</v>
      </c>
      <c r="K2427" s="8">
        <v>5</v>
      </c>
      <c r="L2427" s="9">
        <v>88.24</v>
      </c>
      <c r="M2427" s="8">
        <v>3</v>
      </c>
      <c r="N2427" s="8">
        <v>11</v>
      </c>
      <c r="O2427" s="8">
        <v>123</v>
      </c>
      <c r="P2427" s="9">
        <v>943.52</v>
      </c>
      <c r="Q2427" s="10">
        <f t="shared" si="75"/>
        <v>0.57194815901458473</v>
      </c>
      <c r="R2427" s="8">
        <v>5</v>
      </c>
      <c r="S2427" s="9">
        <v>88.24</v>
      </c>
      <c r="T2427" s="8">
        <v>3</v>
      </c>
    </row>
    <row r="2428" spans="1:20" x14ac:dyDescent="0.35">
      <c r="A2428" t="s">
        <v>5872</v>
      </c>
      <c r="B2428" t="s">
        <v>5873</v>
      </c>
      <c r="C2428" t="s">
        <v>19</v>
      </c>
      <c r="D2428" t="s">
        <v>7921</v>
      </c>
      <c r="E2428" s="8">
        <v>912</v>
      </c>
      <c r="F2428" s="9">
        <v>236.81</v>
      </c>
      <c r="G2428" s="8">
        <v>66</v>
      </c>
      <c r="H2428" s="8">
        <v>946</v>
      </c>
      <c r="I2428" s="9">
        <v>236.81</v>
      </c>
      <c r="J2428" s="10">
        <f t="shared" si="74"/>
        <v>1</v>
      </c>
      <c r="K2428" s="8">
        <v>0</v>
      </c>
      <c r="L2428" s="9">
        <v>74.16</v>
      </c>
      <c r="M2428" s="8">
        <v>0</v>
      </c>
      <c r="N2428" s="8">
        <v>81</v>
      </c>
      <c r="O2428" s="8">
        <v>946</v>
      </c>
      <c r="P2428" s="9">
        <v>236.81</v>
      </c>
      <c r="Q2428" s="10">
        <f t="shared" si="75"/>
        <v>1</v>
      </c>
      <c r="R2428" s="8">
        <v>0</v>
      </c>
      <c r="S2428" s="9">
        <v>76.489999999999995</v>
      </c>
      <c r="T2428" s="8">
        <v>0</v>
      </c>
    </row>
    <row r="2429" spans="1:20" x14ac:dyDescent="0.35">
      <c r="A2429" t="s">
        <v>5882</v>
      </c>
      <c r="B2429" t="s">
        <v>5883</v>
      </c>
      <c r="C2429" t="s">
        <v>19</v>
      </c>
      <c r="D2429" t="s">
        <v>7922</v>
      </c>
      <c r="E2429" s="8">
        <v>3</v>
      </c>
      <c r="F2429" s="9">
        <v>5.07</v>
      </c>
      <c r="G2429" s="8">
        <v>13</v>
      </c>
      <c r="H2429" s="8">
        <v>145</v>
      </c>
      <c r="I2429" s="9">
        <v>5.07</v>
      </c>
      <c r="J2429" s="10">
        <f t="shared" si="74"/>
        <v>1</v>
      </c>
      <c r="K2429" s="8">
        <v>0</v>
      </c>
      <c r="L2429" s="9">
        <v>153.49</v>
      </c>
      <c r="M2429" s="8">
        <v>0</v>
      </c>
      <c r="N2429" s="8">
        <v>13</v>
      </c>
      <c r="O2429" s="8">
        <v>145</v>
      </c>
      <c r="P2429" s="9">
        <v>5.07</v>
      </c>
      <c r="Q2429" s="10">
        <f t="shared" si="75"/>
        <v>1</v>
      </c>
      <c r="R2429" s="8">
        <v>0</v>
      </c>
      <c r="S2429" s="9">
        <v>153.49</v>
      </c>
      <c r="T2429" s="8">
        <v>0</v>
      </c>
    </row>
    <row r="2430" spans="1:20" x14ac:dyDescent="0.35">
      <c r="A2430" t="s">
        <v>5886</v>
      </c>
      <c r="B2430" t="s">
        <v>5887</v>
      </c>
      <c r="C2430" t="s">
        <v>19</v>
      </c>
      <c r="D2430" t="s">
        <v>7921</v>
      </c>
      <c r="E2430" s="8">
        <v>66</v>
      </c>
      <c r="F2430" s="9">
        <v>195.04</v>
      </c>
      <c r="G2430" s="8">
        <v>7</v>
      </c>
      <c r="H2430" s="8">
        <v>83</v>
      </c>
      <c r="I2430" s="9">
        <v>195.04</v>
      </c>
      <c r="J2430" s="10">
        <f t="shared" si="74"/>
        <v>1</v>
      </c>
      <c r="K2430" s="8">
        <v>0</v>
      </c>
      <c r="L2430" s="9">
        <v>105.65</v>
      </c>
      <c r="M2430" s="8">
        <v>0</v>
      </c>
      <c r="N2430" s="8">
        <v>7</v>
      </c>
      <c r="O2430" s="8">
        <v>83</v>
      </c>
      <c r="P2430" s="9">
        <v>195.04</v>
      </c>
      <c r="Q2430" s="10">
        <f t="shared" si="75"/>
        <v>1</v>
      </c>
      <c r="R2430" s="8">
        <v>0</v>
      </c>
      <c r="S2430" s="9">
        <v>107.42</v>
      </c>
      <c r="T2430" s="8">
        <v>0</v>
      </c>
    </row>
    <row r="2431" spans="1:20" x14ac:dyDescent="0.35">
      <c r="A2431" t="s">
        <v>5888</v>
      </c>
      <c r="B2431" t="s">
        <v>5889</v>
      </c>
      <c r="C2431" t="s">
        <v>19</v>
      </c>
      <c r="D2431" t="s">
        <v>7922</v>
      </c>
      <c r="E2431" s="8">
        <v>16</v>
      </c>
      <c r="F2431" s="9">
        <v>141.66</v>
      </c>
      <c r="G2431" s="8">
        <v>3</v>
      </c>
      <c r="H2431" s="8">
        <v>28</v>
      </c>
      <c r="I2431" s="9">
        <v>141.66</v>
      </c>
      <c r="J2431" s="10">
        <f t="shared" si="74"/>
        <v>1</v>
      </c>
      <c r="K2431" s="8">
        <v>0</v>
      </c>
      <c r="L2431" s="9">
        <v>135.79</v>
      </c>
      <c r="M2431" s="8">
        <v>0</v>
      </c>
      <c r="N2431" s="8">
        <v>3</v>
      </c>
      <c r="O2431" s="8">
        <v>28</v>
      </c>
      <c r="P2431" s="9">
        <v>141.66</v>
      </c>
      <c r="Q2431" s="10">
        <f t="shared" si="75"/>
        <v>1</v>
      </c>
      <c r="R2431" s="8">
        <v>0</v>
      </c>
      <c r="S2431" s="9">
        <v>130.47999999999999</v>
      </c>
      <c r="T2431" s="8">
        <v>0</v>
      </c>
    </row>
    <row r="2432" spans="1:20" x14ac:dyDescent="0.35">
      <c r="A2432" t="s">
        <v>5890</v>
      </c>
      <c r="B2432" t="s">
        <v>5891</v>
      </c>
      <c r="C2432" t="s">
        <v>19</v>
      </c>
      <c r="D2432" t="s">
        <v>7922</v>
      </c>
      <c r="E2432" s="8">
        <v>157</v>
      </c>
      <c r="F2432" s="9">
        <v>264.07</v>
      </c>
      <c r="G2432" s="8">
        <v>12</v>
      </c>
      <c r="H2432" s="8">
        <v>145</v>
      </c>
      <c r="I2432" s="9">
        <v>257.35000000000002</v>
      </c>
      <c r="J2432" s="10">
        <f t="shared" si="74"/>
        <v>0.97455220206763371</v>
      </c>
      <c r="K2432" s="8">
        <v>1</v>
      </c>
      <c r="L2432" s="9">
        <v>103.86</v>
      </c>
      <c r="M2432" s="8">
        <v>1</v>
      </c>
      <c r="N2432" s="8">
        <v>13</v>
      </c>
      <c r="O2432" s="8">
        <v>145</v>
      </c>
      <c r="P2432" s="9">
        <v>259.02999999999997</v>
      </c>
      <c r="Q2432" s="10">
        <f t="shared" si="75"/>
        <v>0.98091415155072514</v>
      </c>
      <c r="R2432" s="8">
        <v>1</v>
      </c>
      <c r="S2432" s="9">
        <v>104.7</v>
      </c>
      <c r="T2432" s="8">
        <v>1</v>
      </c>
    </row>
    <row r="2433" spans="1:20" x14ac:dyDescent="0.35">
      <c r="A2433" t="s">
        <v>5892</v>
      </c>
      <c r="B2433" t="s">
        <v>5893</v>
      </c>
      <c r="C2433" t="s">
        <v>19</v>
      </c>
      <c r="D2433" t="s">
        <v>7922</v>
      </c>
      <c r="E2433" s="8">
        <v>217</v>
      </c>
      <c r="F2433" s="9">
        <v>303.75</v>
      </c>
      <c r="G2433" s="8">
        <v>21</v>
      </c>
      <c r="H2433" s="8">
        <v>174</v>
      </c>
      <c r="I2433" s="9">
        <v>303.75</v>
      </c>
      <c r="J2433" s="10">
        <f t="shared" si="74"/>
        <v>1</v>
      </c>
      <c r="K2433" s="8">
        <v>0</v>
      </c>
      <c r="L2433" s="9">
        <v>104.89</v>
      </c>
      <c r="M2433" s="8">
        <v>1</v>
      </c>
      <c r="N2433" s="8">
        <v>15</v>
      </c>
      <c r="O2433" s="8">
        <v>174</v>
      </c>
      <c r="P2433" s="9">
        <v>303.75</v>
      </c>
      <c r="Q2433" s="10">
        <f t="shared" si="75"/>
        <v>1</v>
      </c>
      <c r="R2433" s="8">
        <v>0</v>
      </c>
      <c r="S2433" s="9">
        <v>99.86</v>
      </c>
      <c r="T2433" s="8">
        <v>1</v>
      </c>
    </row>
    <row r="2434" spans="1:20" x14ac:dyDescent="0.35">
      <c r="A2434" t="s">
        <v>5894</v>
      </c>
      <c r="B2434" t="s">
        <v>5895</v>
      </c>
      <c r="C2434" t="s">
        <v>19</v>
      </c>
      <c r="D2434" t="s">
        <v>7922</v>
      </c>
      <c r="E2434" s="8">
        <v>114</v>
      </c>
      <c r="F2434" s="9">
        <v>113.59</v>
      </c>
      <c r="G2434" s="8">
        <v>23</v>
      </c>
      <c r="H2434" s="8">
        <v>244</v>
      </c>
      <c r="I2434" s="9">
        <v>113.59</v>
      </c>
      <c r="J2434" s="10">
        <f t="shared" si="74"/>
        <v>1</v>
      </c>
      <c r="K2434" s="8">
        <v>0</v>
      </c>
      <c r="L2434" s="9">
        <v>108.8</v>
      </c>
      <c r="M2434" s="8">
        <v>0</v>
      </c>
      <c r="N2434" s="8">
        <v>21</v>
      </c>
      <c r="O2434" s="8">
        <v>244</v>
      </c>
      <c r="P2434" s="9">
        <v>113.59</v>
      </c>
      <c r="Q2434" s="10">
        <f t="shared" si="75"/>
        <v>1</v>
      </c>
      <c r="R2434" s="8">
        <v>0</v>
      </c>
      <c r="S2434" s="9">
        <v>107.01</v>
      </c>
      <c r="T2434" s="8">
        <v>0</v>
      </c>
    </row>
    <row r="2435" spans="1:20" x14ac:dyDescent="0.35">
      <c r="A2435" t="s">
        <v>5896</v>
      </c>
      <c r="B2435" t="s">
        <v>5897</v>
      </c>
      <c r="C2435" t="s">
        <v>19</v>
      </c>
      <c r="D2435" t="s">
        <v>7922</v>
      </c>
      <c r="E2435" s="8">
        <v>253</v>
      </c>
      <c r="F2435" s="9">
        <v>544.04</v>
      </c>
      <c r="G2435" s="8">
        <v>10</v>
      </c>
      <c r="H2435" s="8">
        <v>113</v>
      </c>
      <c r="I2435" s="9">
        <v>501.04</v>
      </c>
      <c r="J2435" s="10">
        <f t="shared" si="74"/>
        <v>0.9209616939930888</v>
      </c>
      <c r="K2435" s="8">
        <v>2</v>
      </c>
      <c r="L2435" s="9">
        <v>76.069999999999993</v>
      </c>
      <c r="M2435" s="8">
        <v>2</v>
      </c>
      <c r="N2435" s="8">
        <v>10</v>
      </c>
      <c r="O2435" s="8">
        <v>113</v>
      </c>
      <c r="P2435" s="9">
        <v>501.04</v>
      </c>
      <c r="Q2435" s="10">
        <f t="shared" si="75"/>
        <v>0.9209616939930888</v>
      </c>
      <c r="R2435" s="8">
        <v>2</v>
      </c>
      <c r="S2435" s="9">
        <v>76.069999999999993</v>
      </c>
      <c r="T2435" s="8">
        <v>2</v>
      </c>
    </row>
    <row r="2436" spans="1:20" x14ac:dyDescent="0.35">
      <c r="A2436" t="s">
        <v>5900</v>
      </c>
      <c r="B2436" t="s">
        <v>5901</v>
      </c>
      <c r="C2436" t="s">
        <v>19</v>
      </c>
      <c r="D2436" t="s">
        <v>7922</v>
      </c>
      <c r="E2436" s="8">
        <v>94</v>
      </c>
      <c r="F2436" s="9">
        <v>123.9</v>
      </c>
      <c r="G2436" s="8">
        <v>15</v>
      </c>
      <c r="H2436" s="8">
        <v>184</v>
      </c>
      <c r="I2436" s="9">
        <v>123.9</v>
      </c>
      <c r="J2436" s="10">
        <f t="shared" si="74"/>
        <v>1</v>
      </c>
      <c r="K2436" s="8">
        <v>0</v>
      </c>
      <c r="L2436" s="9">
        <v>94.54</v>
      </c>
      <c r="M2436" s="8">
        <v>0</v>
      </c>
      <c r="N2436" s="8">
        <v>16</v>
      </c>
      <c r="O2436" s="8">
        <v>184</v>
      </c>
      <c r="P2436" s="9">
        <v>123.9</v>
      </c>
      <c r="Q2436" s="10">
        <f t="shared" si="75"/>
        <v>1</v>
      </c>
      <c r="R2436" s="8">
        <v>0</v>
      </c>
      <c r="S2436" s="9">
        <v>95.33</v>
      </c>
      <c r="T2436" s="8">
        <v>0</v>
      </c>
    </row>
    <row r="2437" spans="1:20" x14ac:dyDescent="0.35">
      <c r="A2437" t="s">
        <v>5908</v>
      </c>
      <c r="B2437" t="s">
        <v>5909</v>
      </c>
      <c r="C2437" t="s">
        <v>19</v>
      </c>
      <c r="D2437" t="s">
        <v>7922</v>
      </c>
      <c r="E2437" s="8">
        <v>10</v>
      </c>
      <c r="F2437" s="9">
        <v>75.989999999999995</v>
      </c>
      <c r="G2437" s="8">
        <v>4</v>
      </c>
      <c r="H2437" s="8">
        <v>32</v>
      </c>
      <c r="I2437" s="9">
        <v>75.989999999999995</v>
      </c>
      <c r="J2437" s="10">
        <f t="shared" ref="J2437:J2500" si="76">IF(F2437&gt;0,I2437/F2437,1)</f>
        <v>1</v>
      </c>
      <c r="K2437" s="8">
        <v>0</v>
      </c>
      <c r="L2437" s="9">
        <v>133.74</v>
      </c>
      <c r="M2437" s="8">
        <v>0</v>
      </c>
      <c r="N2437" s="8">
        <v>3</v>
      </c>
      <c r="O2437" s="8">
        <v>32</v>
      </c>
      <c r="P2437" s="9">
        <v>75.989999999999995</v>
      </c>
      <c r="Q2437" s="10">
        <f t="shared" ref="Q2437:Q2500" si="77">IF(F2437&gt;0,P2437/F2437,1)</f>
        <v>1</v>
      </c>
      <c r="R2437" s="8">
        <v>0</v>
      </c>
      <c r="S2437" s="9">
        <v>129.18</v>
      </c>
      <c r="T2437" s="8">
        <v>0</v>
      </c>
    </row>
    <row r="2438" spans="1:20" x14ac:dyDescent="0.35">
      <c r="A2438" t="s">
        <v>5910</v>
      </c>
      <c r="B2438" t="s">
        <v>5911</v>
      </c>
      <c r="C2438" t="s">
        <v>19</v>
      </c>
      <c r="D2438" t="s">
        <v>7922</v>
      </c>
      <c r="E2438" s="8">
        <v>179</v>
      </c>
      <c r="F2438" s="9">
        <v>244.25</v>
      </c>
      <c r="G2438" s="8">
        <v>15</v>
      </c>
      <c r="H2438" s="8">
        <v>177</v>
      </c>
      <c r="I2438" s="9">
        <v>244.25</v>
      </c>
      <c r="J2438" s="10">
        <f t="shared" si="76"/>
        <v>1</v>
      </c>
      <c r="K2438" s="8">
        <v>0</v>
      </c>
      <c r="L2438" s="9">
        <v>66.33</v>
      </c>
      <c r="M2438" s="8">
        <v>1</v>
      </c>
      <c r="N2438" s="8">
        <v>15</v>
      </c>
      <c r="O2438" s="8">
        <v>177</v>
      </c>
      <c r="P2438" s="9">
        <v>244.25</v>
      </c>
      <c r="Q2438" s="10">
        <f t="shared" si="77"/>
        <v>1</v>
      </c>
      <c r="R2438" s="8">
        <v>0</v>
      </c>
      <c r="S2438" s="9">
        <v>66.33</v>
      </c>
      <c r="T2438" s="8">
        <v>1</v>
      </c>
    </row>
    <row r="2439" spans="1:20" x14ac:dyDescent="0.35">
      <c r="A2439" t="s">
        <v>5912</v>
      </c>
      <c r="B2439" t="s">
        <v>5913</v>
      </c>
      <c r="C2439" t="s">
        <v>19</v>
      </c>
      <c r="D2439" t="s">
        <v>7922</v>
      </c>
      <c r="E2439" s="8">
        <v>20</v>
      </c>
      <c r="F2439" s="9">
        <v>99.69</v>
      </c>
      <c r="G2439" s="8">
        <v>4</v>
      </c>
      <c r="H2439" s="8">
        <v>49</v>
      </c>
      <c r="I2439" s="9">
        <v>99.69</v>
      </c>
      <c r="J2439" s="10">
        <f t="shared" si="76"/>
        <v>1</v>
      </c>
      <c r="K2439" s="8">
        <v>0</v>
      </c>
      <c r="L2439" s="9">
        <v>116.88</v>
      </c>
      <c r="M2439" s="8">
        <v>0</v>
      </c>
      <c r="N2439" s="8">
        <v>5</v>
      </c>
      <c r="O2439" s="8">
        <v>49</v>
      </c>
      <c r="P2439" s="9">
        <v>99.69</v>
      </c>
      <c r="Q2439" s="10">
        <f t="shared" si="77"/>
        <v>1</v>
      </c>
      <c r="R2439" s="8">
        <v>0</v>
      </c>
      <c r="S2439" s="9">
        <v>116.88</v>
      </c>
      <c r="T2439" s="8">
        <v>0</v>
      </c>
    </row>
    <row r="2440" spans="1:20" x14ac:dyDescent="0.35">
      <c r="A2440" t="s">
        <v>5914</v>
      </c>
      <c r="B2440" t="s">
        <v>5915</v>
      </c>
      <c r="C2440" t="s">
        <v>19</v>
      </c>
      <c r="D2440" t="s">
        <v>7922</v>
      </c>
      <c r="E2440" s="8">
        <v>839</v>
      </c>
      <c r="F2440" s="9">
        <v>4302.84</v>
      </c>
      <c r="G2440" s="8">
        <v>8</v>
      </c>
      <c r="H2440" s="8">
        <v>48</v>
      </c>
      <c r="I2440" s="9">
        <v>2743.76</v>
      </c>
      <c r="J2440" s="10">
        <f t="shared" si="76"/>
        <v>0.63766256704873991</v>
      </c>
      <c r="K2440" s="8">
        <v>17</v>
      </c>
      <c r="L2440" s="9">
        <v>42.05</v>
      </c>
      <c r="M2440" s="8">
        <v>11</v>
      </c>
      <c r="N2440" s="8">
        <v>4</v>
      </c>
      <c r="O2440" s="8">
        <v>48</v>
      </c>
      <c r="P2440" s="9">
        <v>2651.45</v>
      </c>
      <c r="Q2440" s="10">
        <f t="shared" si="77"/>
        <v>0.6162092943265377</v>
      </c>
      <c r="R2440" s="8">
        <v>17</v>
      </c>
      <c r="S2440" s="9">
        <v>42.82</v>
      </c>
      <c r="T2440" s="8">
        <v>10</v>
      </c>
    </row>
    <row r="2441" spans="1:20" x14ac:dyDescent="0.35">
      <c r="A2441" t="s">
        <v>5916</v>
      </c>
      <c r="B2441" t="s">
        <v>5917</v>
      </c>
      <c r="C2441" t="s">
        <v>19</v>
      </c>
      <c r="D2441" t="s">
        <v>7922</v>
      </c>
      <c r="E2441" s="8">
        <v>75</v>
      </c>
      <c r="F2441" s="9">
        <v>221.62</v>
      </c>
      <c r="G2441" s="8">
        <v>7</v>
      </c>
      <c r="H2441" s="8">
        <v>82</v>
      </c>
      <c r="I2441" s="9">
        <v>221.62</v>
      </c>
      <c r="J2441" s="10">
        <f t="shared" si="76"/>
        <v>1</v>
      </c>
      <c r="K2441" s="8">
        <v>0</v>
      </c>
      <c r="L2441" s="9">
        <v>99.69</v>
      </c>
      <c r="M2441" s="8">
        <v>0</v>
      </c>
      <c r="N2441" s="8">
        <v>7</v>
      </c>
      <c r="O2441" s="8">
        <v>82</v>
      </c>
      <c r="P2441" s="9">
        <v>221.62</v>
      </c>
      <c r="Q2441" s="10">
        <f t="shared" si="77"/>
        <v>1</v>
      </c>
      <c r="R2441" s="8">
        <v>0</v>
      </c>
      <c r="S2441" s="9">
        <v>99.69</v>
      </c>
      <c r="T2441" s="8">
        <v>0</v>
      </c>
    </row>
    <row r="2442" spans="1:20" x14ac:dyDescent="0.35">
      <c r="A2442" t="s">
        <v>5922</v>
      </c>
      <c r="B2442" t="s">
        <v>5923</v>
      </c>
      <c r="C2442" t="s">
        <v>19</v>
      </c>
      <c r="D2442" t="s">
        <v>7922</v>
      </c>
      <c r="E2442" s="8">
        <v>36</v>
      </c>
      <c r="F2442" s="9">
        <v>250.2</v>
      </c>
      <c r="G2442" s="8">
        <v>4</v>
      </c>
      <c r="H2442" s="8">
        <v>35</v>
      </c>
      <c r="I2442" s="9">
        <v>250.2</v>
      </c>
      <c r="J2442" s="10">
        <f t="shared" si="76"/>
        <v>1</v>
      </c>
      <c r="K2442" s="8">
        <v>0</v>
      </c>
      <c r="L2442" s="9">
        <v>107.99</v>
      </c>
      <c r="M2442" s="8">
        <v>1</v>
      </c>
      <c r="N2442" s="8">
        <v>3</v>
      </c>
      <c r="O2442" s="8">
        <v>35</v>
      </c>
      <c r="P2442" s="9">
        <v>250.2</v>
      </c>
      <c r="Q2442" s="10">
        <f t="shared" si="77"/>
        <v>1</v>
      </c>
      <c r="R2442" s="8">
        <v>0</v>
      </c>
      <c r="S2442" s="9">
        <v>103.82</v>
      </c>
      <c r="T2442" s="8">
        <v>1</v>
      </c>
    </row>
    <row r="2443" spans="1:20" x14ac:dyDescent="0.35">
      <c r="A2443" t="s">
        <v>5928</v>
      </c>
      <c r="B2443" t="s">
        <v>5929</v>
      </c>
      <c r="C2443" t="s">
        <v>19</v>
      </c>
      <c r="D2443" t="s">
        <v>7922</v>
      </c>
      <c r="E2443" s="8">
        <v>39</v>
      </c>
      <c r="F2443" s="9">
        <v>48.89</v>
      </c>
      <c r="G2443" s="8">
        <v>17</v>
      </c>
      <c r="H2443" s="8">
        <v>192</v>
      </c>
      <c r="I2443" s="9">
        <v>48.89</v>
      </c>
      <c r="J2443" s="10">
        <f t="shared" si="76"/>
        <v>1</v>
      </c>
      <c r="K2443" s="8">
        <v>0</v>
      </c>
      <c r="L2443" s="9">
        <v>133.12</v>
      </c>
      <c r="M2443" s="8">
        <v>0</v>
      </c>
      <c r="N2443" s="8">
        <v>16</v>
      </c>
      <c r="O2443" s="8">
        <v>192</v>
      </c>
      <c r="P2443" s="9">
        <v>48.89</v>
      </c>
      <c r="Q2443" s="10">
        <f t="shared" si="77"/>
        <v>1</v>
      </c>
      <c r="R2443" s="8">
        <v>0</v>
      </c>
      <c r="S2443" s="9">
        <v>132.37</v>
      </c>
      <c r="T2443" s="8">
        <v>0</v>
      </c>
    </row>
    <row r="2444" spans="1:20" x14ac:dyDescent="0.35">
      <c r="A2444" t="s">
        <v>5932</v>
      </c>
      <c r="B2444" t="s">
        <v>5933</v>
      </c>
      <c r="C2444" t="s">
        <v>19</v>
      </c>
      <c r="D2444" t="s">
        <v>7921</v>
      </c>
      <c r="E2444" s="8">
        <v>105</v>
      </c>
      <c r="F2444" s="9">
        <v>131.25</v>
      </c>
      <c r="G2444" s="8">
        <v>15</v>
      </c>
      <c r="H2444" s="8">
        <v>192</v>
      </c>
      <c r="I2444" s="9">
        <v>131.25</v>
      </c>
      <c r="J2444" s="10">
        <f t="shared" si="76"/>
        <v>1</v>
      </c>
      <c r="K2444" s="8">
        <v>0</v>
      </c>
      <c r="L2444" s="9">
        <v>121.06</v>
      </c>
      <c r="M2444" s="8">
        <v>0</v>
      </c>
      <c r="N2444" s="8">
        <v>16</v>
      </c>
      <c r="O2444" s="8">
        <v>192</v>
      </c>
      <c r="P2444" s="9">
        <v>131.25</v>
      </c>
      <c r="Q2444" s="10">
        <f t="shared" si="77"/>
        <v>1</v>
      </c>
      <c r="R2444" s="8">
        <v>0</v>
      </c>
      <c r="S2444" s="9">
        <v>121.81</v>
      </c>
      <c r="T2444" s="8">
        <v>0</v>
      </c>
    </row>
    <row r="2445" spans="1:20" x14ac:dyDescent="0.35">
      <c r="A2445" t="s">
        <v>5934</v>
      </c>
      <c r="B2445" t="s">
        <v>5935</v>
      </c>
      <c r="C2445" t="s">
        <v>19</v>
      </c>
      <c r="D2445" t="s">
        <v>7921</v>
      </c>
      <c r="E2445" s="8">
        <v>35</v>
      </c>
      <c r="F2445" s="9">
        <v>177.31</v>
      </c>
      <c r="G2445" s="8">
        <v>4</v>
      </c>
      <c r="H2445" s="8">
        <v>48</v>
      </c>
      <c r="I2445" s="9">
        <v>177.31</v>
      </c>
      <c r="J2445" s="10">
        <f t="shared" si="76"/>
        <v>1</v>
      </c>
      <c r="K2445" s="8">
        <v>0</v>
      </c>
      <c r="L2445" s="9">
        <v>98.97</v>
      </c>
      <c r="M2445" s="8">
        <v>0</v>
      </c>
      <c r="N2445" s="8">
        <v>4</v>
      </c>
      <c r="O2445" s="8">
        <v>48</v>
      </c>
      <c r="P2445" s="9">
        <v>177.31</v>
      </c>
      <c r="Q2445" s="10">
        <f t="shared" si="77"/>
        <v>1</v>
      </c>
      <c r="R2445" s="8">
        <v>0</v>
      </c>
      <c r="S2445" s="9">
        <v>98.97</v>
      </c>
      <c r="T2445" s="8">
        <v>0</v>
      </c>
    </row>
    <row r="2446" spans="1:20" x14ac:dyDescent="0.35">
      <c r="A2446" t="s">
        <v>5936</v>
      </c>
      <c r="B2446" t="s">
        <v>5937</v>
      </c>
      <c r="C2446" t="s">
        <v>19</v>
      </c>
      <c r="D2446" t="s">
        <v>7922</v>
      </c>
      <c r="E2446" s="8">
        <v>107</v>
      </c>
      <c r="F2446" s="9">
        <v>65.48</v>
      </c>
      <c r="G2446" s="8">
        <v>66</v>
      </c>
      <c r="H2446" s="8">
        <v>392</v>
      </c>
      <c r="I2446" s="9">
        <v>65.48</v>
      </c>
      <c r="J2446" s="10">
        <f t="shared" si="76"/>
        <v>1</v>
      </c>
      <c r="K2446" s="8">
        <v>0</v>
      </c>
      <c r="L2446" s="9">
        <v>141.01</v>
      </c>
      <c r="M2446" s="8">
        <v>0</v>
      </c>
      <c r="N2446" s="8">
        <v>33</v>
      </c>
      <c r="O2446" s="8">
        <v>392</v>
      </c>
      <c r="P2446" s="9">
        <v>65.48</v>
      </c>
      <c r="Q2446" s="10">
        <f t="shared" si="77"/>
        <v>1</v>
      </c>
      <c r="R2446" s="8">
        <v>0</v>
      </c>
      <c r="S2446" s="9">
        <v>128.88999999999999</v>
      </c>
      <c r="T2446" s="8">
        <v>0</v>
      </c>
    </row>
    <row r="2447" spans="1:20" x14ac:dyDescent="0.35">
      <c r="A2447" t="s">
        <v>5938</v>
      </c>
      <c r="B2447" t="s">
        <v>5939</v>
      </c>
      <c r="C2447" t="s">
        <v>19</v>
      </c>
      <c r="D2447" t="s">
        <v>7922</v>
      </c>
      <c r="E2447" s="8">
        <v>4</v>
      </c>
      <c r="F2447" s="9">
        <v>42.87</v>
      </c>
      <c r="G2447" s="8">
        <v>3</v>
      </c>
      <c r="H2447" s="8">
        <v>23</v>
      </c>
      <c r="I2447" s="9">
        <v>42.87</v>
      </c>
      <c r="J2447" s="10">
        <f t="shared" si="76"/>
        <v>1</v>
      </c>
      <c r="K2447" s="8">
        <v>0</v>
      </c>
      <c r="L2447" s="9">
        <v>140.80000000000001</v>
      </c>
      <c r="M2447" s="8">
        <v>0</v>
      </c>
      <c r="N2447" s="8">
        <v>2</v>
      </c>
      <c r="O2447" s="8">
        <v>23</v>
      </c>
      <c r="P2447" s="9">
        <v>42.87</v>
      </c>
      <c r="Q2447" s="10">
        <f t="shared" si="77"/>
        <v>1</v>
      </c>
      <c r="R2447" s="8">
        <v>0</v>
      </c>
      <c r="S2447" s="9">
        <v>140.80000000000001</v>
      </c>
      <c r="T2447" s="8">
        <v>0</v>
      </c>
    </row>
    <row r="2448" spans="1:20" x14ac:dyDescent="0.35">
      <c r="A2448" t="s">
        <v>5940</v>
      </c>
      <c r="B2448" t="s">
        <v>5941</v>
      </c>
      <c r="C2448" t="s">
        <v>19</v>
      </c>
      <c r="D2448" t="s">
        <v>7922</v>
      </c>
      <c r="E2448" s="8">
        <v>22</v>
      </c>
      <c r="F2448" s="9">
        <v>35.229999999999997</v>
      </c>
      <c r="G2448" s="8">
        <v>26</v>
      </c>
      <c r="H2448" s="8">
        <v>150</v>
      </c>
      <c r="I2448" s="9">
        <v>35.229999999999997</v>
      </c>
      <c r="J2448" s="10">
        <f t="shared" si="76"/>
        <v>1</v>
      </c>
      <c r="K2448" s="8">
        <v>0</v>
      </c>
      <c r="L2448" s="9">
        <v>162.71</v>
      </c>
      <c r="M2448" s="8">
        <v>0</v>
      </c>
      <c r="N2448" s="8">
        <v>13</v>
      </c>
      <c r="O2448" s="8">
        <v>150</v>
      </c>
      <c r="P2448" s="9">
        <v>35.229999999999997</v>
      </c>
      <c r="Q2448" s="10">
        <f t="shared" si="77"/>
        <v>1</v>
      </c>
      <c r="R2448" s="8">
        <v>0</v>
      </c>
      <c r="S2448" s="9">
        <v>150.22</v>
      </c>
      <c r="T2448" s="8">
        <v>0</v>
      </c>
    </row>
    <row r="2449" spans="1:20" x14ac:dyDescent="0.35">
      <c r="A2449" t="s">
        <v>5942</v>
      </c>
      <c r="B2449" t="s">
        <v>5943</v>
      </c>
      <c r="C2449" t="s">
        <v>19</v>
      </c>
      <c r="D2449" t="s">
        <v>7922</v>
      </c>
      <c r="E2449" s="8">
        <v>66</v>
      </c>
      <c r="F2449" s="9">
        <v>402.22</v>
      </c>
      <c r="G2449" s="8">
        <v>4</v>
      </c>
      <c r="H2449" s="8">
        <v>40</v>
      </c>
      <c r="I2449" s="9">
        <v>402.22</v>
      </c>
      <c r="J2449" s="10">
        <f t="shared" si="76"/>
        <v>1</v>
      </c>
      <c r="K2449" s="8">
        <v>0</v>
      </c>
      <c r="L2449" s="9">
        <v>100.17</v>
      </c>
      <c r="M2449" s="8">
        <v>1</v>
      </c>
      <c r="N2449" s="8">
        <v>4</v>
      </c>
      <c r="O2449" s="8">
        <v>40</v>
      </c>
      <c r="P2449" s="9">
        <v>402.22</v>
      </c>
      <c r="Q2449" s="10">
        <f t="shared" si="77"/>
        <v>1</v>
      </c>
      <c r="R2449" s="8">
        <v>0</v>
      </c>
      <c r="S2449" s="9">
        <v>100.17</v>
      </c>
      <c r="T2449" s="8">
        <v>1</v>
      </c>
    </row>
    <row r="2450" spans="1:20" x14ac:dyDescent="0.35">
      <c r="A2450" t="s">
        <v>5944</v>
      </c>
      <c r="B2450" t="s">
        <v>5945</v>
      </c>
      <c r="C2450" t="s">
        <v>19</v>
      </c>
      <c r="D2450" t="s">
        <v>7922</v>
      </c>
      <c r="E2450" s="8">
        <v>145</v>
      </c>
      <c r="F2450" s="9">
        <v>191.68</v>
      </c>
      <c r="G2450" s="8">
        <v>16</v>
      </c>
      <c r="H2450" s="8">
        <v>181</v>
      </c>
      <c r="I2450" s="9">
        <v>191.68</v>
      </c>
      <c r="J2450" s="10">
        <f t="shared" si="76"/>
        <v>1</v>
      </c>
      <c r="K2450" s="8">
        <v>0</v>
      </c>
      <c r="L2450" s="9">
        <v>78.64</v>
      </c>
      <c r="M2450" s="8">
        <v>0</v>
      </c>
      <c r="N2450" s="8">
        <v>15</v>
      </c>
      <c r="O2450" s="8">
        <v>181</v>
      </c>
      <c r="P2450" s="9">
        <v>191.68</v>
      </c>
      <c r="Q2450" s="10">
        <f t="shared" si="77"/>
        <v>1</v>
      </c>
      <c r="R2450" s="8">
        <v>0</v>
      </c>
      <c r="S2450" s="9">
        <v>77.849999999999994</v>
      </c>
      <c r="T2450" s="8">
        <v>0</v>
      </c>
    </row>
    <row r="2451" spans="1:20" x14ac:dyDescent="0.35">
      <c r="A2451" t="s">
        <v>5946</v>
      </c>
      <c r="B2451" t="s">
        <v>5947</v>
      </c>
      <c r="C2451" t="s">
        <v>19</v>
      </c>
      <c r="D2451" t="s">
        <v>7921</v>
      </c>
      <c r="E2451" s="8">
        <v>1007</v>
      </c>
      <c r="F2451" s="9">
        <v>431.14</v>
      </c>
      <c r="G2451" s="8">
        <v>39</v>
      </c>
      <c r="H2451" s="8">
        <v>557</v>
      </c>
      <c r="I2451" s="9">
        <v>420.01</v>
      </c>
      <c r="J2451" s="10">
        <f t="shared" si="76"/>
        <v>0.97418471958064667</v>
      </c>
      <c r="K2451" s="8">
        <v>1</v>
      </c>
      <c r="L2451" s="9">
        <v>85.06</v>
      </c>
      <c r="M2451" s="8">
        <v>1</v>
      </c>
      <c r="N2451" s="8">
        <v>46</v>
      </c>
      <c r="O2451" s="8">
        <v>557</v>
      </c>
      <c r="P2451" s="9">
        <v>423</v>
      </c>
      <c r="Q2451" s="10">
        <f t="shared" si="77"/>
        <v>0.98111982186760682</v>
      </c>
      <c r="R2451" s="8">
        <v>1</v>
      </c>
      <c r="S2451" s="9">
        <v>86.15</v>
      </c>
      <c r="T2451" s="8">
        <v>1</v>
      </c>
    </row>
    <row r="2452" spans="1:20" x14ac:dyDescent="0.35">
      <c r="A2452" t="s">
        <v>5948</v>
      </c>
      <c r="B2452" t="s">
        <v>5949</v>
      </c>
      <c r="C2452" t="s">
        <v>19</v>
      </c>
      <c r="D2452" t="s">
        <v>7921</v>
      </c>
      <c r="E2452" s="8">
        <v>25</v>
      </c>
      <c r="F2452" s="9">
        <v>106.26</v>
      </c>
      <c r="G2452" s="8">
        <v>5</v>
      </c>
      <c r="H2452" s="8">
        <v>57</v>
      </c>
      <c r="I2452" s="9">
        <v>106.26</v>
      </c>
      <c r="J2452" s="10">
        <f t="shared" si="76"/>
        <v>1</v>
      </c>
      <c r="K2452" s="8">
        <v>0</v>
      </c>
      <c r="L2452" s="9">
        <v>104.08</v>
      </c>
      <c r="M2452" s="8">
        <v>0</v>
      </c>
      <c r="N2452" s="8">
        <v>5</v>
      </c>
      <c r="O2452" s="8">
        <v>57</v>
      </c>
      <c r="P2452" s="9">
        <v>106.26</v>
      </c>
      <c r="Q2452" s="10">
        <f t="shared" si="77"/>
        <v>1</v>
      </c>
      <c r="R2452" s="8">
        <v>0</v>
      </c>
      <c r="S2452" s="9">
        <v>106.63</v>
      </c>
      <c r="T2452" s="8">
        <v>0</v>
      </c>
    </row>
    <row r="2453" spans="1:20" x14ac:dyDescent="0.35">
      <c r="A2453" t="s">
        <v>5950</v>
      </c>
      <c r="B2453" t="s">
        <v>5951</v>
      </c>
      <c r="C2453" t="s">
        <v>19</v>
      </c>
      <c r="D2453" t="s">
        <v>7921</v>
      </c>
      <c r="E2453" s="8">
        <v>337</v>
      </c>
      <c r="F2453" s="9">
        <v>155.53</v>
      </c>
      <c r="G2453" s="8">
        <v>31</v>
      </c>
      <c r="H2453" s="8">
        <v>515</v>
      </c>
      <c r="I2453" s="9">
        <v>155.53</v>
      </c>
      <c r="J2453" s="10">
        <f t="shared" si="76"/>
        <v>1</v>
      </c>
      <c r="K2453" s="8">
        <v>0</v>
      </c>
      <c r="L2453" s="9">
        <v>113.11</v>
      </c>
      <c r="M2453" s="8">
        <v>0</v>
      </c>
      <c r="N2453" s="8">
        <v>43</v>
      </c>
      <c r="O2453" s="8">
        <v>515</v>
      </c>
      <c r="P2453" s="9">
        <v>155.53</v>
      </c>
      <c r="Q2453" s="10">
        <f t="shared" si="77"/>
        <v>1</v>
      </c>
      <c r="R2453" s="8">
        <v>0</v>
      </c>
      <c r="S2453" s="9">
        <v>116.71</v>
      </c>
      <c r="T2453" s="8">
        <v>0</v>
      </c>
    </row>
    <row r="2454" spans="1:20" x14ac:dyDescent="0.35">
      <c r="A2454" t="s">
        <v>5952</v>
      </c>
      <c r="B2454" t="s">
        <v>5953</v>
      </c>
      <c r="C2454" t="s">
        <v>19</v>
      </c>
      <c r="D2454" t="s">
        <v>7922</v>
      </c>
      <c r="E2454" s="8">
        <v>13</v>
      </c>
      <c r="F2454" s="9">
        <v>38.6</v>
      </c>
      <c r="G2454" s="8">
        <v>9</v>
      </c>
      <c r="H2454" s="8">
        <v>80</v>
      </c>
      <c r="I2454" s="9">
        <v>38.6</v>
      </c>
      <c r="J2454" s="10">
        <f t="shared" si="76"/>
        <v>1</v>
      </c>
      <c r="K2454" s="8">
        <v>0</v>
      </c>
      <c r="L2454" s="9">
        <v>138.38999999999999</v>
      </c>
      <c r="M2454" s="8">
        <v>0</v>
      </c>
      <c r="N2454" s="8">
        <v>7</v>
      </c>
      <c r="O2454" s="8">
        <v>80</v>
      </c>
      <c r="P2454" s="9">
        <v>38.6</v>
      </c>
      <c r="Q2454" s="10">
        <f t="shared" si="77"/>
        <v>1</v>
      </c>
      <c r="R2454" s="8">
        <v>0</v>
      </c>
      <c r="S2454" s="9">
        <v>134.83000000000001</v>
      </c>
      <c r="T2454" s="8">
        <v>0</v>
      </c>
    </row>
    <row r="2455" spans="1:20" x14ac:dyDescent="0.35">
      <c r="A2455" t="s">
        <v>5954</v>
      </c>
      <c r="B2455" t="s">
        <v>5955</v>
      </c>
      <c r="C2455" t="s">
        <v>19</v>
      </c>
      <c r="D2455" t="s">
        <v>7922</v>
      </c>
      <c r="E2455" s="8">
        <v>23</v>
      </c>
      <c r="F2455" s="9">
        <v>228.85</v>
      </c>
      <c r="G2455" s="8">
        <v>3</v>
      </c>
      <c r="H2455" s="8">
        <v>24</v>
      </c>
      <c r="I2455" s="9">
        <v>228.85</v>
      </c>
      <c r="J2455" s="10">
        <f t="shared" si="76"/>
        <v>1</v>
      </c>
      <c r="K2455" s="8">
        <v>0</v>
      </c>
      <c r="L2455" s="9">
        <v>66.42</v>
      </c>
      <c r="M2455" s="8">
        <v>1</v>
      </c>
      <c r="N2455" s="8">
        <v>2</v>
      </c>
      <c r="O2455" s="8">
        <v>24</v>
      </c>
      <c r="P2455" s="9">
        <v>228.85</v>
      </c>
      <c r="Q2455" s="10">
        <f t="shared" si="77"/>
        <v>1</v>
      </c>
      <c r="R2455" s="8">
        <v>0</v>
      </c>
      <c r="S2455" s="9">
        <v>66.42</v>
      </c>
      <c r="T2455" s="8">
        <v>0</v>
      </c>
    </row>
    <row r="2456" spans="1:20" x14ac:dyDescent="0.35">
      <c r="A2456" t="s">
        <v>5958</v>
      </c>
      <c r="B2456" t="s">
        <v>5959</v>
      </c>
      <c r="C2456" t="s">
        <v>19</v>
      </c>
      <c r="D2456" t="s">
        <v>7921</v>
      </c>
      <c r="E2456" s="8">
        <v>74</v>
      </c>
      <c r="F2456" s="9">
        <v>218.65</v>
      </c>
      <c r="G2456" s="8">
        <v>6</v>
      </c>
      <c r="H2456" s="8">
        <v>81</v>
      </c>
      <c r="I2456" s="9">
        <v>218.65</v>
      </c>
      <c r="J2456" s="10">
        <f t="shared" si="76"/>
        <v>1</v>
      </c>
      <c r="K2456" s="8">
        <v>0</v>
      </c>
      <c r="L2456" s="9">
        <v>93.3</v>
      </c>
      <c r="M2456" s="8">
        <v>0</v>
      </c>
      <c r="N2456" s="8">
        <v>7</v>
      </c>
      <c r="O2456" s="8">
        <v>81</v>
      </c>
      <c r="P2456" s="9">
        <v>218.65</v>
      </c>
      <c r="Q2456" s="10">
        <f t="shared" si="77"/>
        <v>1</v>
      </c>
      <c r="R2456" s="8">
        <v>0</v>
      </c>
      <c r="S2456" s="9">
        <v>95.07</v>
      </c>
      <c r="T2456" s="8">
        <v>0</v>
      </c>
    </row>
    <row r="2457" spans="1:20" x14ac:dyDescent="0.35">
      <c r="A2457" t="s">
        <v>5962</v>
      </c>
      <c r="B2457" t="s">
        <v>5963</v>
      </c>
      <c r="C2457" t="s">
        <v>19</v>
      </c>
      <c r="D2457" t="s">
        <v>7922</v>
      </c>
      <c r="E2457" s="8">
        <v>40</v>
      </c>
      <c r="F2457" s="9">
        <v>74</v>
      </c>
      <c r="G2457" s="8">
        <v>18</v>
      </c>
      <c r="H2457" s="8">
        <v>129</v>
      </c>
      <c r="I2457" s="9">
        <v>74</v>
      </c>
      <c r="J2457" s="10">
        <f t="shared" si="76"/>
        <v>1</v>
      </c>
      <c r="K2457" s="8">
        <v>0</v>
      </c>
      <c r="L2457" s="9">
        <v>144.37</v>
      </c>
      <c r="M2457" s="8">
        <v>0</v>
      </c>
      <c r="N2457" s="8">
        <v>11</v>
      </c>
      <c r="O2457" s="8">
        <v>129</v>
      </c>
      <c r="P2457" s="9">
        <v>74</v>
      </c>
      <c r="Q2457" s="10">
        <f t="shared" si="77"/>
        <v>1</v>
      </c>
      <c r="R2457" s="8">
        <v>0</v>
      </c>
      <c r="S2457" s="9">
        <v>136.6</v>
      </c>
      <c r="T2457" s="8">
        <v>0</v>
      </c>
    </row>
    <row r="2458" spans="1:20" x14ac:dyDescent="0.35">
      <c r="A2458" t="s">
        <v>5966</v>
      </c>
      <c r="B2458" t="s">
        <v>5967</v>
      </c>
      <c r="C2458" t="s">
        <v>19</v>
      </c>
      <c r="D2458" t="s">
        <v>7922</v>
      </c>
      <c r="E2458" s="8">
        <v>31</v>
      </c>
      <c r="F2458" s="9">
        <v>13.84</v>
      </c>
      <c r="G2458" s="8">
        <v>62</v>
      </c>
      <c r="H2458" s="8">
        <v>531</v>
      </c>
      <c r="I2458" s="9">
        <v>13.84</v>
      </c>
      <c r="J2458" s="10">
        <f t="shared" si="76"/>
        <v>1</v>
      </c>
      <c r="K2458" s="8">
        <v>0</v>
      </c>
      <c r="L2458" s="9">
        <v>152.29</v>
      </c>
      <c r="M2458" s="8">
        <v>0</v>
      </c>
      <c r="N2458" s="8">
        <v>44</v>
      </c>
      <c r="O2458" s="8">
        <v>531</v>
      </c>
      <c r="P2458" s="9">
        <v>13.84</v>
      </c>
      <c r="Q2458" s="10">
        <f t="shared" si="77"/>
        <v>1</v>
      </c>
      <c r="R2458" s="8">
        <v>0</v>
      </c>
      <c r="S2458" s="9">
        <v>147.46</v>
      </c>
      <c r="T2458" s="8">
        <v>0</v>
      </c>
    </row>
    <row r="2459" spans="1:20" x14ac:dyDescent="0.35">
      <c r="A2459" t="s">
        <v>5968</v>
      </c>
      <c r="B2459" t="s">
        <v>5969</v>
      </c>
      <c r="C2459" t="s">
        <v>19</v>
      </c>
      <c r="D2459" t="s">
        <v>7922</v>
      </c>
      <c r="E2459" s="8">
        <v>3713</v>
      </c>
      <c r="F2459" s="9">
        <v>764.81</v>
      </c>
      <c r="G2459" s="8">
        <v>96</v>
      </c>
      <c r="H2459" s="8">
        <v>1148</v>
      </c>
      <c r="I2459" s="9">
        <v>655.23</v>
      </c>
      <c r="J2459" s="10">
        <f t="shared" si="76"/>
        <v>0.8567225846942379</v>
      </c>
      <c r="K2459" s="8">
        <v>4</v>
      </c>
      <c r="L2459" s="9">
        <v>96.55</v>
      </c>
      <c r="M2459" s="8">
        <v>2</v>
      </c>
      <c r="N2459" s="8">
        <v>94</v>
      </c>
      <c r="O2459" s="8">
        <v>1148</v>
      </c>
      <c r="P2459" s="9">
        <v>655.03</v>
      </c>
      <c r="Q2459" s="10">
        <f t="shared" si="77"/>
        <v>0.85646108183731906</v>
      </c>
      <c r="R2459" s="8">
        <v>4</v>
      </c>
      <c r="S2459" s="9">
        <v>96.48</v>
      </c>
      <c r="T2459" s="8">
        <v>2</v>
      </c>
    </row>
    <row r="2460" spans="1:20" x14ac:dyDescent="0.35">
      <c r="A2460" t="s">
        <v>5974</v>
      </c>
      <c r="B2460" t="s">
        <v>5975</v>
      </c>
      <c r="C2460" t="s">
        <v>19</v>
      </c>
      <c r="D2460" t="s">
        <v>7921</v>
      </c>
      <c r="E2460" s="8">
        <v>13</v>
      </c>
      <c r="F2460" s="9">
        <v>46.27</v>
      </c>
      <c r="G2460" s="8">
        <v>5</v>
      </c>
      <c r="H2460" s="8">
        <v>67</v>
      </c>
      <c r="I2460" s="9">
        <v>46.27</v>
      </c>
      <c r="J2460" s="10">
        <f t="shared" si="76"/>
        <v>1</v>
      </c>
      <c r="K2460" s="8">
        <v>0</v>
      </c>
      <c r="L2460" s="9">
        <v>123.87</v>
      </c>
      <c r="M2460" s="8">
        <v>0</v>
      </c>
      <c r="N2460" s="8">
        <v>6</v>
      </c>
      <c r="O2460" s="8">
        <v>67</v>
      </c>
      <c r="P2460" s="9">
        <v>46.27</v>
      </c>
      <c r="Q2460" s="10">
        <f t="shared" si="77"/>
        <v>1</v>
      </c>
      <c r="R2460" s="8">
        <v>0</v>
      </c>
      <c r="S2460" s="9">
        <v>126</v>
      </c>
      <c r="T2460" s="8">
        <v>0</v>
      </c>
    </row>
    <row r="2461" spans="1:20" x14ac:dyDescent="0.35">
      <c r="A2461" t="s">
        <v>5976</v>
      </c>
      <c r="B2461" t="s">
        <v>5977</v>
      </c>
      <c r="C2461" t="s">
        <v>19</v>
      </c>
      <c r="D2461" t="s">
        <v>7922</v>
      </c>
      <c r="E2461" s="8">
        <v>11</v>
      </c>
      <c r="F2461" s="9">
        <v>87.58</v>
      </c>
      <c r="G2461" s="8">
        <v>3</v>
      </c>
      <c r="H2461" s="8">
        <v>30</v>
      </c>
      <c r="I2461" s="9">
        <v>87.58</v>
      </c>
      <c r="J2461" s="10">
        <f t="shared" si="76"/>
        <v>1</v>
      </c>
      <c r="K2461" s="8">
        <v>0</v>
      </c>
      <c r="L2461" s="9">
        <v>122.21</v>
      </c>
      <c r="M2461" s="8">
        <v>0</v>
      </c>
      <c r="N2461" s="8">
        <v>3</v>
      </c>
      <c r="O2461" s="8">
        <v>30</v>
      </c>
      <c r="P2461" s="9">
        <v>87.58</v>
      </c>
      <c r="Q2461" s="10">
        <f t="shared" si="77"/>
        <v>1</v>
      </c>
      <c r="R2461" s="8">
        <v>0</v>
      </c>
      <c r="S2461" s="9">
        <v>117.43</v>
      </c>
      <c r="T2461" s="8">
        <v>0</v>
      </c>
    </row>
    <row r="2462" spans="1:20" x14ac:dyDescent="0.35">
      <c r="A2462" t="s">
        <v>5980</v>
      </c>
      <c r="B2462" t="s">
        <v>5981</v>
      </c>
      <c r="C2462" t="s">
        <v>19</v>
      </c>
      <c r="D2462" t="s">
        <v>7922</v>
      </c>
      <c r="E2462" s="8">
        <v>4</v>
      </c>
      <c r="F2462" s="9">
        <v>1.33</v>
      </c>
      <c r="G2462" s="8">
        <v>72</v>
      </c>
      <c r="H2462" s="8">
        <v>712</v>
      </c>
      <c r="I2462" s="9">
        <v>1.33</v>
      </c>
      <c r="J2462" s="10">
        <f t="shared" si="76"/>
        <v>1</v>
      </c>
      <c r="K2462" s="8">
        <v>0</v>
      </c>
      <c r="L2462" s="9">
        <v>151.36000000000001</v>
      </c>
      <c r="M2462" s="8">
        <v>0</v>
      </c>
      <c r="N2462" s="8">
        <v>59</v>
      </c>
      <c r="O2462" s="8">
        <v>712</v>
      </c>
      <c r="P2462" s="9">
        <v>1.33</v>
      </c>
      <c r="Q2462" s="10">
        <f t="shared" si="77"/>
        <v>1</v>
      </c>
      <c r="R2462" s="8">
        <v>0</v>
      </c>
      <c r="S2462" s="9">
        <v>148.78</v>
      </c>
      <c r="T2462" s="8">
        <v>0</v>
      </c>
    </row>
    <row r="2463" spans="1:20" x14ac:dyDescent="0.35">
      <c r="A2463" t="s">
        <v>5982</v>
      </c>
      <c r="B2463" t="s">
        <v>5983</v>
      </c>
      <c r="C2463" t="s">
        <v>19</v>
      </c>
      <c r="D2463" t="s">
        <v>7921</v>
      </c>
      <c r="E2463" s="8">
        <v>39</v>
      </c>
      <c r="F2463" s="9">
        <v>197.32</v>
      </c>
      <c r="G2463" s="8">
        <v>3</v>
      </c>
      <c r="H2463" s="8">
        <v>47</v>
      </c>
      <c r="I2463" s="9">
        <v>197.32</v>
      </c>
      <c r="J2463" s="10">
        <f t="shared" si="76"/>
        <v>1</v>
      </c>
      <c r="K2463" s="8">
        <v>0</v>
      </c>
      <c r="L2463" s="9">
        <v>100.18</v>
      </c>
      <c r="M2463" s="8">
        <v>0</v>
      </c>
      <c r="N2463" s="8">
        <v>4</v>
      </c>
      <c r="O2463" s="8">
        <v>47</v>
      </c>
      <c r="P2463" s="9">
        <v>197.32</v>
      </c>
      <c r="Q2463" s="10">
        <f t="shared" si="77"/>
        <v>1</v>
      </c>
      <c r="R2463" s="8">
        <v>0</v>
      </c>
      <c r="S2463" s="9">
        <v>103.21</v>
      </c>
      <c r="T2463" s="8">
        <v>0</v>
      </c>
    </row>
    <row r="2464" spans="1:20" x14ac:dyDescent="0.35">
      <c r="A2464" t="s">
        <v>5984</v>
      </c>
      <c r="B2464" t="s">
        <v>5985</v>
      </c>
      <c r="C2464" t="s">
        <v>19</v>
      </c>
      <c r="D2464" t="s">
        <v>7921</v>
      </c>
      <c r="E2464" s="8">
        <v>31</v>
      </c>
      <c r="F2464" s="9">
        <v>161.69999999999999</v>
      </c>
      <c r="G2464" s="8">
        <v>3</v>
      </c>
      <c r="H2464" s="8">
        <v>46</v>
      </c>
      <c r="I2464" s="9">
        <v>161.69999999999999</v>
      </c>
      <c r="J2464" s="10">
        <f t="shared" si="76"/>
        <v>1</v>
      </c>
      <c r="K2464" s="8">
        <v>0</v>
      </c>
      <c r="L2464" s="9">
        <v>117.24</v>
      </c>
      <c r="M2464" s="8">
        <v>0</v>
      </c>
      <c r="N2464" s="8">
        <v>4</v>
      </c>
      <c r="O2464" s="8">
        <v>46</v>
      </c>
      <c r="P2464" s="9">
        <v>161.69999999999999</v>
      </c>
      <c r="Q2464" s="10">
        <f t="shared" si="77"/>
        <v>1</v>
      </c>
      <c r="R2464" s="8">
        <v>0</v>
      </c>
      <c r="S2464" s="9">
        <v>120.36</v>
      </c>
      <c r="T2464" s="8">
        <v>0</v>
      </c>
    </row>
    <row r="2465" spans="1:20" x14ac:dyDescent="0.35">
      <c r="A2465" t="s">
        <v>5990</v>
      </c>
      <c r="B2465" t="s">
        <v>5991</v>
      </c>
      <c r="C2465" t="s">
        <v>19</v>
      </c>
      <c r="D2465" t="s">
        <v>7922</v>
      </c>
      <c r="E2465" s="8">
        <v>40</v>
      </c>
      <c r="F2465" s="9">
        <v>36.39</v>
      </c>
      <c r="G2465" s="8">
        <v>33</v>
      </c>
      <c r="H2465" s="8">
        <v>259</v>
      </c>
      <c r="I2465" s="9">
        <v>36.39</v>
      </c>
      <c r="J2465" s="10">
        <f t="shared" si="76"/>
        <v>1</v>
      </c>
      <c r="K2465" s="8">
        <v>0</v>
      </c>
      <c r="L2465" s="9">
        <v>138.09</v>
      </c>
      <c r="M2465" s="8">
        <v>0</v>
      </c>
      <c r="N2465" s="8">
        <v>22</v>
      </c>
      <c r="O2465" s="8">
        <v>259</v>
      </c>
      <c r="P2465" s="9">
        <v>36.39</v>
      </c>
      <c r="Q2465" s="10">
        <f t="shared" si="77"/>
        <v>1</v>
      </c>
      <c r="R2465" s="8">
        <v>0</v>
      </c>
      <c r="S2465" s="9">
        <v>132.08000000000001</v>
      </c>
      <c r="T2465" s="8">
        <v>0</v>
      </c>
    </row>
    <row r="2466" spans="1:20" x14ac:dyDescent="0.35">
      <c r="A2466" t="s">
        <v>5992</v>
      </c>
      <c r="B2466" t="s">
        <v>5993</v>
      </c>
      <c r="C2466" t="s">
        <v>19</v>
      </c>
      <c r="D2466" t="s">
        <v>7922</v>
      </c>
      <c r="E2466" s="8">
        <v>14</v>
      </c>
      <c r="F2466" s="9">
        <v>105.73</v>
      </c>
      <c r="G2466" s="8">
        <v>3</v>
      </c>
      <c r="H2466" s="8">
        <v>32</v>
      </c>
      <c r="I2466" s="9">
        <v>105.73</v>
      </c>
      <c r="J2466" s="10">
        <f t="shared" si="76"/>
        <v>1</v>
      </c>
      <c r="K2466" s="8">
        <v>0</v>
      </c>
      <c r="L2466" s="9">
        <v>130.27000000000001</v>
      </c>
      <c r="M2466" s="8">
        <v>0</v>
      </c>
      <c r="N2466" s="8">
        <v>3</v>
      </c>
      <c r="O2466" s="8">
        <v>32</v>
      </c>
      <c r="P2466" s="9">
        <v>105.73</v>
      </c>
      <c r="Q2466" s="10">
        <f t="shared" si="77"/>
        <v>1</v>
      </c>
      <c r="R2466" s="8">
        <v>0</v>
      </c>
      <c r="S2466" s="9">
        <v>130.27000000000001</v>
      </c>
      <c r="T2466" s="8">
        <v>0</v>
      </c>
    </row>
    <row r="2467" spans="1:20" x14ac:dyDescent="0.35">
      <c r="A2467" t="s">
        <v>5994</v>
      </c>
      <c r="B2467" t="s">
        <v>5995</v>
      </c>
      <c r="C2467" t="s">
        <v>19</v>
      </c>
      <c r="D2467" t="s">
        <v>7922</v>
      </c>
      <c r="E2467" s="8">
        <v>3</v>
      </c>
      <c r="F2467" s="9">
        <v>11.56</v>
      </c>
      <c r="G2467" s="8">
        <v>6</v>
      </c>
      <c r="H2467" s="8">
        <v>61</v>
      </c>
      <c r="I2467" s="9">
        <v>11.56</v>
      </c>
      <c r="J2467" s="10">
        <f t="shared" si="76"/>
        <v>1</v>
      </c>
      <c r="K2467" s="8">
        <v>0</v>
      </c>
      <c r="L2467" s="9">
        <v>145.58000000000001</v>
      </c>
      <c r="M2467" s="8">
        <v>0</v>
      </c>
      <c r="N2467" s="8">
        <v>5</v>
      </c>
      <c r="O2467" s="8">
        <v>61</v>
      </c>
      <c r="P2467" s="9">
        <v>11.56</v>
      </c>
      <c r="Q2467" s="10">
        <f t="shared" si="77"/>
        <v>1</v>
      </c>
      <c r="R2467" s="8">
        <v>0</v>
      </c>
      <c r="S2467" s="9">
        <v>145.58000000000001</v>
      </c>
      <c r="T2467" s="8">
        <v>0</v>
      </c>
    </row>
    <row r="2468" spans="1:20" x14ac:dyDescent="0.35">
      <c r="A2468" t="s">
        <v>5996</v>
      </c>
      <c r="B2468" t="s">
        <v>5997</v>
      </c>
      <c r="C2468" t="s">
        <v>19</v>
      </c>
      <c r="D2468" t="s">
        <v>7921</v>
      </c>
      <c r="E2468" s="8">
        <v>54</v>
      </c>
      <c r="F2468" s="9">
        <v>159.54</v>
      </c>
      <c r="G2468" s="8">
        <v>6</v>
      </c>
      <c r="H2468" s="8">
        <v>80</v>
      </c>
      <c r="I2468" s="9">
        <v>159.54</v>
      </c>
      <c r="J2468" s="10">
        <f t="shared" si="76"/>
        <v>1</v>
      </c>
      <c r="K2468" s="8">
        <v>0</v>
      </c>
      <c r="L2468" s="9">
        <v>106.58</v>
      </c>
      <c r="M2468" s="8">
        <v>0</v>
      </c>
      <c r="N2468" s="8">
        <v>7</v>
      </c>
      <c r="O2468" s="8">
        <v>80</v>
      </c>
      <c r="P2468" s="9">
        <v>159.54</v>
      </c>
      <c r="Q2468" s="10">
        <f t="shared" si="77"/>
        <v>1</v>
      </c>
      <c r="R2468" s="8">
        <v>0</v>
      </c>
      <c r="S2468" s="9">
        <v>108.35</v>
      </c>
      <c r="T2468" s="8">
        <v>0</v>
      </c>
    </row>
    <row r="2469" spans="1:20" x14ac:dyDescent="0.35">
      <c r="A2469" t="s">
        <v>5998</v>
      </c>
      <c r="B2469" t="s">
        <v>5999</v>
      </c>
      <c r="C2469" t="s">
        <v>19</v>
      </c>
      <c r="D2469" t="s">
        <v>7922</v>
      </c>
      <c r="E2469" s="8">
        <v>57</v>
      </c>
      <c r="F2469" s="9">
        <v>156.75</v>
      </c>
      <c r="G2469" s="8">
        <v>15</v>
      </c>
      <c r="H2469" s="8">
        <v>86</v>
      </c>
      <c r="I2469" s="9">
        <v>156.75</v>
      </c>
      <c r="J2469" s="10">
        <f t="shared" si="76"/>
        <v>1</v>
      </c>
      <c r="K2469" s="8">
        <v>0</v>
      </c>
      <c r="L2469" s="9">
        <v>133.44</v>
      </c>
      <c r="M2469" s="8">
        <v>0</v>
      </c>
      <c r="N2469" s="8">
        <v>7</v>
      </c>
      <c r="O2469" s="8">
        <v>86</v>
      </c>
      <c r="P2469" s="9">
        <v>156.75</v>
      </c>
      <c r="Q2469" s="10">
        <f t="shared" si="77"/>
        <v>1</v>
      </c>
      <c r="R2469" s="8">
        <v>0</v>
      </c>
      <c r="S2469" s="9">
        <v>120.24</v>
      </c>
      <c r="T2469" s="8">
        <v>0</v>
      </c>
    </row>
    <row r="2470" spans="1:20" x14ac:dyDescent="0.35">
      <c r="A2470" t="s">
        <v>6000</v>
      </c>
      <c r="B2470" t="s">
        <v>6001</v>
      </c>
      <c r="C2470" t="s">
        <v>19</v>
      </c>
      <c r="D2470" t="s">
        <v>7922</v>
      </c>
      <c r="E2470" s="8">
        <v>16</v>
      </c>
      <c r="F2470" s="9">
        <v>39.94</v>
      </c>
      <c r="G2470" s="8">
        <v>10</v>
      </c>
      <c r="H2470" s="8">
        <v>94</v>
      </c>
      <c r="I2470" s="9">
        <v>39.94</v>
      </c>
      <c r="J2470" s="10">
        <f t="shared" si="76"/>
        <v>1</v>
      </c>
      <c r="K2470" s="8">
        <v>0</v>
      </c>
      <c r="L2470" s="9">
        <v>147.54</v>
      </c>
      <c r="M2470" s="8">
        <v>0</v>
      </c>
      <c r="N2470" s="8">
        <v>8</v>
      </c>
      <c r="O2470" s="8">
        <v>94</v>
      </c>
      <c r="P2470" s="9">
        <v>39.94</v>
      </c>
      <c r="Q2470" s="10">
        <f t="shared" si="77"/>
        <v>1</v>
      </c>
      <c r="R2470" s="8">
        <v>0</v>
      </c>
      <c r="S2470" s="9">
        <v>146.04</v>
      </c>
      <c r="T2470" s="8">
        <v>0</v>
      </c>
    </row>
    <row r="2471" spans="1:20" x14ac:dyDescent="0.35">
      <c r="A2471" t="s">
        <v>6004</v>
      </c>
      <c r="B2471" t="s">
        <v>6005</v>
      </c>
      <c r="C2471" t="s">
        <v>19</v>
      </c>
      <c r="D2471" t="s">
        <v>7922</v>
      </c>
      <c r="E2471" s="8">
        <v>164</v>
      </c>
      <c r="F2471" s="9">
        <v>748.02</v>
      </c>
      <c r="G2471" s="8">
        <v>6</v>
      </c>
      <c r="H2471" s="8">
        <v>52</v>
      </c>
      <c r="I2471" s="9">
        <v>547.33000000000004</v>
      </c>
      <c r="J2471" s="10">
        <f t="shared" si="76"/>
        <v>0.73170503462474268</v>
      </c>
      <c r="K2471" s="8">
        <v>1</v>
      </c>
      <c r="L2471" s="9">
        <v>114.26</v>
      </c>
      <c r="M2471" s="8">
        <v>2</v>
      </c>
      <c r="N2471" s="8">
        <v>5</v>
      </c>
      <c r="O2471" s="8">
        <v>52</v>
      </c>
      <c r="P2471" s="9">
        <v>542.77</v>
      </c>
      <c r="Q2471" s="10">
        <f t="shared" si="77"/>
        <v>0.72560894093740813</v>
      </c>
      <c r="R2471" s="8">
        <v>1</v>
      </c>
      <c r="S2471" s="9">
        <v>113.4</v>
      </c>
      <c r="T2471" s="8">
        <v>2</v>
      </c>
    </row>
    <row r="2472" spans="1:20" x14ac:dyDescent="0.35">
      <c r="A2472" t="s">
        <v>6006</v>
      </c>
      <c r="B2472" t="s">
        <v>6007</v>
      </c>
      <c r="C2472" t="s">
        <v>19</v>
      </c>
      <c r="D2472" t="s">
        <v>7922</v>
      </c>
      <c r="E2472" s="8">
        <v>318</v>
      </c>
      <c r="F2472" s="9">
        <v>789.8</v>
      </c>
      <c r="G2472" s="8">
        <v>8</v>
      </c>
      <c r="H2472" s="8">
        <v>95</v>
      </c>
      <c r="I2472" s="9">
        <v>660.65</v>
      </c>
      <c r="J2472" s="10">
        <f t="shared" si="76"/>
        <v>0.83647758926310456</v>
      </c>
      <c r="K2472" s="8">
        <v>2</v>
      </c>
      <c r="L2472" s="9">
        <v>80.099999999999994</v>
      </c>
      <c r="M2472" s="8">
        <v>2</v>
      </c>
      <c r="N2472" s="8">
        <v>8</v>
      </c>
      <c r="O2472" s="8">
        <v>95</v>
      </c>
      <c r="P2472" s="9">
        <v>660.65</v>
      </c>
      <c r="Q2472" s="10">
        <f t="shared" si="77"/>
        <v>0.83647758926310456</v>
      </c>
      <c r="R2472" s="8">
        <v>2</v>
      </c>
      <c r="S2472" s="9">
        <v>80.099999999999994</v>
      </c>
      <c r="T2472" s="8">
        <v>2</v>
      </c>
    </row>
    <row r="2473" spans="1:20" x14ac:dyDescent="0.35">
      <c r="A2473" t="s">
        <v>6008</v>
      </c>
      <c r="B2473" t="s">
        <v>6009</v>
      </c>
      <c r="C2473" t="s">
        <v>19</v>
      </c>
      <c r="D2473" t="s">
        <v>7921</v>
      </c>
      <c r="E2473" s="8">
        <v>15</v>
      </c>
      <c r="F2473" s="9">
        <v>153.65</v>
      </c>
      <c r="G2473" s="8">
        <v>2</v>
      </c>
      <c r="H2473" s="8">
        <v>23</v>
      </c>
      <c r="I2473" s="9">
        <v>153.65</v>
      </c>
      <c r="J2473" s="10">
        <f t="shared" si="76"/>
        <v>1</v>
      </c>
      <c r="K2473" s="8">
        <v>0</v>
      </c>
      <c r="L2473" s="9">
        <v>96.93</v>
      </c>
      <c r="M2473" s="8">
        <v>0</v>
      </c>
      <c r="N2473" s="8">
        <v>2</v>
      </c>
      <c r="O2473" s="8">
        <v>23</v>
      </c>
      <c r="P2473" s="9">
        <v>153.65</v>
      </c>
      <c r="Q2473" s="10">
        <f t="shared" si="77"/>
        <v>1</v>
      </c>
      <c r="R2473" s="8">
        <v>0</v>
      </c>
      <c r="S2473" s="9">
        <v>96.93</v>
      </c>
      <c r="T2473" s="8">
        <v>0</v>
      </c>
    </row>
    <row r="2474" spans="1:20" x14ac:dyDescent="0.35">
      <c r="A2474" t="s">
        <v>6010</v>
      </c>
      <c r="B2474" t="s">
        <v>6011</v>
      </c>
      <c r="C2474" t="s">
        <v>19</v>
      </c>
      <c r="D2474" t="s">
        <v>7922</v>
      </c>
      <c r="E2474" s="8">
        <v>46</v>
      </c>
      <c r="F2474" s="9">
        <v>8.3000000000000007</v>
      </c>
      <c r="G2474" s="8">
        <v>187</v>
      </c>
      <c r="H2474" s="8">
        <v>1295</v>
      </c>
      <c r="I2474" s="9">
        <v>8.3000000000000007</v>
      </c>
      <c r="J2474" s="10">
        <f t="shared" si="76"/>
        <v>1</v>
      </c>
      <c r="K2474" s="8">
        <v>0</v>
      </c>
      <c r="L2474" s="9">
        <v>153.85</v>
      </c>
      <c r="M2474" s="8">
        <v>0</v>
      </c>
      <c r="N2474" s="8">
        <v>105</v>
      </c>
      <c r="O2474" s="8">
        <v>1295</v>
      </c>
      <c r="P2474" s="9">
        <v>8.3000000000000007</v>
      </c>
      <c r="Q2474" s="10">
        <f t="shared" si="77"/>
        <v>1</v>
      </c>
      <c r="R2474" s="8">
        <v>0</v>
      </c>
      <c r="S2474" s="9">
        <v>144.97</v>
      </c>
      <c r="T2474" s="8">
        <v>0</v>
      </c>
    </row>
    <row r="2475" spans="1:20" x14ac:dyDescent="0.35">
      <c r="A2475" t="s">
        <v>6012</v>
      </c>
      <c r="B2475" t="s">
        <v>6013</v>
      </c>
      <c r="C2475" t="s">
        <v>19</v>
      </c>
      <c r="D2475" t="s">
        <v>7921</v>
      </c>
      <c r="E2475" s="8">
        <v>243</v>
      </c>
      <c r="F2475" s="9">
        <v>109.37</v>
      </c>
      <c r="G2475" s="8">
        <v>29</v>
      </c>
      <c r="H2475" s="8">
        <v>518</v>
      </c>
      <c r="I2475" s="9">
        <v>109.37</v>
      </c>
      <c r="J2475" s="10">
        <f t="shared" si="76"/>
        <v>1</v>
      </c>
      <c r="K2475" s="8">
        <v>0</v>
      </c>
      <c r="L2475" s="9">
        <v>111.39</v>
      </c>
      <c r="M2475" s="8">
        <v>0</v>
      </c>
      <c r="N2475" s="8">
        <v>42</v>
      </c>
      <c r="O2475" s="8">
        <v>518</v>
      </c>
      <c r="P2475" s="9">
        <v>109.37</v>
      </c>
      <c r="Q2475" s="10">
        <f t="shared" si="77"/>
        <v>1</v>
      </c>
      <c r="R2475" s="8">
        <v>0</v>
      </c>
      <c r="S2475" s="9">
        <v>114.9</v>
      </c>
      <c r="T2475" s="8">
        <v>0</v>
      </c>
    </row>
    <row r="2476" spans="1:20" x14ac:dyDescent="0.35">
      <c r="A2476" t="s">
        <v>6014</v>
      </c>
      <c r="B2476" t="s">
        <v>6015</v>
      </c>
      <c r="C2476" t="s">
        <v>19</v>
      </c>
      <c r="D2476" t="s">
        <v>7922</v>
      </c>
      <c r="E2476" s="8">
        <v>49</v>
      </c>
      <c r="F2476" s="9">
        <v>172.93</v>
      </c>
      <c r="G2476" s="8">
        <v>8</v>
      </c>
      <c r="H2476" s="8">
        <v>66</v>
      </c>
      <c r="I2476" s="9">
        <v>172.93</v>
      </c>
      <c r="J2476" s="10">
        <f t="shared" si="76"/>
        <v>1</v>
      </c>
      <c r="K2476" s="8">
        <v>0</v>
      </c>
      <c r="L2476" s="9">
        <v>105.26</v>
      </c>
      <c r="M2476" s="8">
        <v>0</v>
      </c>
      <c r="N2476" s="8">
        <v>6</v>
      </c>
      <c r="O2476" s="8">
        <v>66</v>
      </c>
      <c r="P2476" s="9">
        <v>172.93</v>
      </c>
      <c r="Q2476" s="10">
        <f t="shared" si="77"/>
        <v>1</v>
      </c>
      <c r="R2476" s="8">
        <v>0</v>
      </c>
      <c r="S2476" s="9">
        <v>101.02</v>
      </c>
      <c r="T2476" s="8">
        <v>0</v>
      </c>
    </row>
    <row r="2477" spans="1:20" x14ac:dyDescent="0.35">
      <c r="A2477" t="s">
        <v>6022</v>
      </c>
      <c r="B2477" t="s">
        <v>6023</v>
      </c>
      <c r="C2477" t="s">
        <v>19</v>
      </c>
      <c r="D2477" t="s">
        <v>7922</v>
      </c>
      <c r="E2477" s="8">
        <v>29</v>
      </c>
      <c r="F2477" s="9">
        <v>3.39</v>
      </c>
      <c r="G2477" s="8">
        <v>294</v>
      </c>
      <c r="H2477" s="8">
        <v>1982</v>
      </c>
      <c r="I2477" s="9">
        <v>3.39</v>
      </c>
      <c r="J2477" s="10">
        <f t="shared" si="76"/>
        <v>1</v>
      </c>
      <c r="K2477" s="8">
        <v>0</v>
      </c>
      <c r="L2477" s="9">
        <v>154.96</v>
      </c>
      <c r="M2477" s="8">
        <v>0</v>
      </c>
      <c r="N2477" s="8">
        <v>159</v>
      </c>
      <c r="O2477" s="8">
        <v>1982</v>
      </c>
      <c r="P2477" s="9">
        <v>3.39</v>
      </c>
      <c r="Q2477" s="10">
        <f t="shared" si="77"/>
        <v>1</v>
      </c>
      <c r="R2477" s="8">
        <v>0</v>
      </c>
      <c r="S2477" s="9">
        <v>145.5</v>
      </c>
      <c r="T2477" s="8">
        <v>0</v>
      </c>
    </row>
    <row r="2478" spans="1:20" x14ac:dyDescent="0.35">
      <c r="A2478" t="s">
        <v>6026</v>
      </c>
      <c r="B2478" t="s">
        <v>6027</v>
      </c>
      <c r="C2478" t="s">
        <v>19</v>
      </c>
      <c r="D2478" t="s">
        <v>7922</v>
      </c>
      <c r="E2478" s="8">
        <v>32</v>
      </c>
      <c r="F2478" s="9">
        <v>77.430000000000007</v>
      </c>
      <c r="G2478" s="8">
        <v>9</v>
      </c>
      <c r="H2478" s="8">
        <v>96</v>
      </c>
      <c r="I2478" s="9">
        <v>77.430000000000007</v>
      </c>
      <c r="J2478" s="10">
        <f t="shared" si="76"/>
        <v>1</v>
      </c>
      <c r="K2478" s="8">
        <v>0</v>
      </c>
      <c r="L2478" s="9">
        <v>128.21</v>
      </c>
      <c r="M2478" s="8">
        <v>0</v>
      </c>
      <c r="N2478" s="8">
        <v>8</v>
      </c>
      <c r="O2478" s="8">
        <v>96</v>
      </c>
      <c r="P2478" s="9">
        <v>77.430000000000007</v>
      </c>
      <c r="Q2478" s="10">
        <f t="shared" si="77"/>
        <v>1</v>
      </c>
      <c r="R2478" s="8">
        <v>0</v>
      </c>
      <c r="S2478" s="9">
        <v>128.21</v>
      </c>
      <c r="T2478" s="8">
        <v>0</v>
      </c>
    </row>
    <row r="2479" spans="1:20" x14ac:dyDescent="0.35">
      <c r="A2479" t="s">
        <v>6028</v>
      </c>
      <c r="B2479" t="s">
        <v>6029</v>
      </c>
      <c r="C2479" t="s">
        <v>19</v>
      </c>
      <c r="D2479" t="s">
        <v>7922</v>
      </c>
      <c r="E2479" s="8">
        <v>10</v>
      </c>
      <c r="F2479" s="9">
        <v>25.33</v>
      </c>
      <c r="G2479" s="8">
        <v>8</v>
      </c>
      <c r="H2479" s="8">
        <v>92</v>
      </c>
      <c r="I2479" s="9">
        <v>25.33</v>
      </c>
      <c r="J2479" s="10">
        <f t="shared" si="76"/>
        <v>1</v>
      </c>
      <c r="K2479" s="8">
        <v>0</v>
      </c>
      <c r="L2479" s="9">
        <v>144.4</v>
      </c>
      <c r="M2479" s="8">
        <v>0</v>
      </c>
      <c r="N2479" s="8">
        <v>8</v>
      </c>
      <c r="O2479" s="8">
        <v>92</v>
      </c>
      <c r="P2479" s="9">
        <v>25.33</v>
      </c>
      <c r="Q2479" s="10">
        <f t="shared" si="77"/>
        <v>1</v>
      </c>
      <c r="R2479" s="8">
        <v>0</v>
      </c>
      <c r="S2479" s="9">
        <v>142.88</v>
      </c>
      <c r="T2479" s="8">
        <v>0</v>
      </c>
    </row>
    <row r="2480" spans="1:20" x14ac:dyDescent="0.35">
      <c r="A2480" t="s">
        <v>6030</v>
      </c>
      <c r="B2480" t="s">
        <v>6031</v>
      </c>
      <c r="C2480" t="s">
        <v>19</v>
      </c>
      <c r="D2480" t="s">
        <v>7922</v>
      </c>
      <c r="E2480" s="8">
        <v>9</v>
      </c>
      <c r="F2480" s="9">
        <v>71.66</v>
      </c>
      <c r="G2480" s="8">
        <v>4</v>
      </c>
      <c r="H2480" s="8">
        <v>29</v>
      </c>
      <c r="I2480" s="9">
        <v>71.66</v>
      </c>
      <c r="J2480" s="10">
        <f t="shared" si="76"/>
        <v>1</v>
      </c>
      <c r="K2480" s="8">
        <v>0</v>
      </c>
      <c r="L2480" s="9">
        <v>138.44</v>
      </c>
      <c r="M2480" s="8">
        <v>0</v>
      </c>
      <c r="N2480" s="8">
        <v>3</v>
      </c>
      <c r="O2480" s="8">
        <v>29</v>
      </c>
      <c r="P2480" s="9">
        <v>71.66</v>
      </c>
      <c r="Q2480" s="10">
        <f t="shared" si="77"/>
        <v>1</v>
      </c>
      <c r="R2480" s="8">
        <v>0</v>
      </c>
      <c r="S2480" s="9">
        <v>133.66</v>
      </c>
      <c r="T2480" s="8">
        <v>0</v>
      </c>
    </row>
    <row r="2481" spans="1:20" x14ac:dyDescent="0.35">
      <c r="A2481" t="s">
        <v>6034</v>
      </c>
      <c r="B2481" t="s">
        <v>6035</v>
      </c>
      <c r="C2481" t="s">
        <v>19</v>
      </c>
      <c r="D2481" t="s">
        <v>7922</v>
      </c>
      <c r="E2481" s="8">
        <v>89</v>
      </c>
      <c r="F2481" s="9">
        <v>184</v>
      </c>
      <c r="G2481" s="8">
        <v>16</v>
      </c>
      <c r="H2481" s="8">
        <v>112</v>
      </c>
      <c r="I2481" s="9">
        <v>184</v>
      </c>
      <c r="J2481" s="10">
        <f t="shared" si="76"/>
        <v>1</v>
      </c>
      <c r="K2481" s="8">
        <v>0</v>
      </c>
      <c r="L2481" s="9">
        <v>83.19</v>
      </c>
      <c r="M2481" s="8">
        <v>0</v>
      </c>
      <c r="N2481" s="8">
        <v>9</v>
      </c>
      <c r="O2481" s="8">
        <v>112</v>
      </c>
      <c r="P2481" s="9">
        <v>184</v>
      </c>
      <c r="Q2481" s="10">
        <f t="shared" si="77"/>
        <v>1</v>
      </c>
      <c r="R2481" s="8">
        <v>0</v>
      </c>
      <c r="S2481" s="9">
        <v>74.5</v>
      </c>
      <c r="T2481" s="8">
        <v>0</v>
      </c>
    </row>
    <row r="2482" spans="1:20" x14ac:dyDescent="0.35">
      <c r="A2482" t="s">
        <v>6036</v>
      </c>
      <c r="B2482" t="s">
        <v>6037</v>
      </c>
      <c r="C2482" t="s">
        <v>19</v>
      </c>
      <c r="D2482" t="s">
        <v>7921</v>
      </c>
      <c r="E2482" s="8">
        <v>7</v>
      </c>
      <c r="F2482" s="9">
        <v>44.54</v>
      </c>
      <c r="G2482" s="8">
        <v>3</v>
      </c>
      <c r="H2482" s="8">
        <v>37</v>
      </c>
      <c r="I2482" s="9">
        <v>44.54</v>
      </c>
      <c r="J2482" s="10">
        <f t="shared" si="76"/>
        <v>1</v>
      </c>
      <c r="K2482" s="8">
        <v>0</v>
      </c>
      <c r="L2482" s="9">
        <v>146.18</v>
      </c>
      <c r="M2482" s="8">
        <v>0</v>
      </c>
      <c r="N2482" s="8">
        <v>3</v>
      </c>
      <c r="O2482" s="8">
        <v>37</v>
      </c>
      <c r="P2482" s="9">
        <v>44.54</v>
      </c>
      <c r="Q2482" s="10">
        <f t="shared" si="77"/>
        <v>1</v>
      </c>
      <c r="R2482" s="8">
        <v>0</v>
      </c>
      <c r="S2482" s="9">
        <v>146.18</v>
      </c>
      <c r="T2482" s="8">
        <v>0</v>
      </c>
    </row>
    <row r="2483" spans="1:20" x14ac:dyDescent="0.35">
      <c r="A2483" t="s">
        <v>6038</v>
      </c>
      <c r="B2483" t="s">
        <v>6039</v>
      </c>
      <c r="C2483" t="s">
        <v>19</v>
      </c>
      <c r="D2483" t="s">
        <v>7921</v>
      </c>
      <c r="E2483" s="8">
        <v>32</v>
      </c>
      <c r="F2483" s="9">
        <v>45.43</v>
      </c>
      <c r="G2483" s="8">
        <v>12</v>
      </c>
      <c r="H2483" s="8">
        <v>163</v>
      </c>
      <c r="I2483" s="9">
        <v>45.43</v>
      </c>
      <c r="J2483" s="10">
        <f t="shared" si="76"/>
        <v>1</v>
      </c>
      <c r="K2483" s="8">
        <v>0</v>
      </c>
      <c r="L2483" s="9">
        <v>136.74</v>
      </c>
      <c r="M2483" s="8">
        <v>0</v>
      </c>
      <c r="N2483" s="8">
        <v>13</v>
      </c>
      <c r="O2483" s="8">
        <v>163</v>
      </c>
      <c r="P2483" s="9">
        <v>45.43</v>
      </c>
      <c r="Q2483" s="10">
        <f t="shared" si="77"/>
        <v>1</v>
      </c>
      <c r="R2483" s="8">
        <v>0</v>
      </c>
      <c r="S2483" s="9">
        <v>137.59</v>
      </c>
      <c r="T2483" s="8">
        <v>0</v>
      </c>
    </row>
    <row r="2484" spans="1:20" x14ac:dyDescent="0.35">
      <c r="A2484" t="s">
        <v>6042</v>
      </c>
      <c r="B2484" t="s">
        <v>6043</v>
      </c>
      <c r="C2484" t="s">
        <v>19</v>
      </c>
      <c r="D2484" t="s">
        <v>7922</v>
      </c>
      <c r="E2484" s="8">
        <v>7</v>
      </c>
      <c r="F2484" s="9">
        <v>33.33</v>
      </c>
      <c r="G2484" s="8">
        <v>5</v>
      </c>
      <c r="H2484" s="8">
        <v>49</v>
      </c>
      <c r="I2484" s="9">
        <v>33.33</v>
      </c>
      <c r="J2484" s="10">
        <f t="shared" si="76"/>
        <v>1</v>
      </c>
      <c r="K2484" s="8">
        <v>0</v>
      </c>
      <c r="L2484" s="9">
        <v>145.4</v>
      </c>
      <c r="M2484" s="8">
        <v>0</v>
      </c>
      <c r="N2484" s="8">
        <v>4</v>
      </c>
      <c r="O2484" s="8">
        <v>49</v>
      </c>
      <c r="P2484" s="9">
        <v>33.33</v>
      </c>
      <c r="Q2484" s="10">
        <f t="shared" si="77"/>
        <v>1</v>
      </c>
      <c r="R2484" s="8">
        <v>0</v>
      </c>
      <c r="S2484" s="9">
        <v>142.55000000000001</v>
      </c>
      <c r="T2484" s="8">
        <v>0</v>
      </c>
    </row>
    <row r="2485" spans="1:20" x14ac:dyDescent="0.35">
      <c r="A2485" t="s">
        <v>6046</v>
      </c>
      <c r="B2485" t="s">
        <v>6047</v>
      </c>
      <c r="C2485" t="s">
        <v>19</v>
      </c>
      <c r="D2485" t="s">
        <v>7922</v>
      </c>
      <c r="E2485" s="8">
        <v>53</v>
      </c>
      <c r="F2485" s="9">
        <v>18.84</v>
      </c>
      <c r="G2485" s="8">
        <v>85</v>
      </c>
      <c r="H2485" s="8">
        <v>644</v>
      </c>
      <c r="I2485" s="9">
        <v>18.84</v>
      </c>
      <c r="J2485" s="10">
        <f t="shared" si="76"/>
        <v>1</v>
      </c>
      <c r="K2485" s="8">
        <v>0</v>
      </c>
      <c r="L2485" s="9">
        <v>144.66999999999999</v>
      </c>
      <c r="M2485" s="8">
        <v>0</v>
      </c>
      <c r="N2485" s="8">
        <v>51</v>
      </c>
      <c r="O2485" s="8">
        <v>644</v>
      </c>
      <c r="P2485" s="9">
        <v>18.84</v>
      </c>
      <c r="Q2485" s="10">
        <f t="shared" si="77"/>
        <v>1</v>
      </c>
      <c r="R2485" s="8">
        <v>0</v>
      </c>
      <c r="S2485" s="9">
        <v>137.41999999999999</v>
      </c>
      <c r="T2485" s="8">
        <v>0</v>
      </c>
    </row>
    <row r="2486" spans="1:20" x14ac:dyDescent="0.35">
      <c r="A2486" t="s">
        <v>6048</v>
      </c>
      <c r="B2486" t="s">
        <v>6049</v>
      </c>
      <c r="C2486" t="s">
        <v>19</v>
      </c>
      <c r="D2486" t="s">
        <v>7922</v>
      </c>
      <c r="E2486" s="8">
        <v>284</v>
      </c>
      <c r="F2486" s="9">
        <v>312.92</v>
      </c>
      <c r="G2486" s="8">
        <v>21</v>
      </c>
      <c r="H2486" s="8">
        <v>208</v>
      </c>
      <c r="I2486" s="9">
        <v>312.92</v>
      </c>
      <c r="J2486" s="10">
        <f t="shared" si="76"/>
        <v>1</v>
      </c>
      <c r="K2486" s="8">
        <v>0</v>
      </c>
      <c r="L2486" s="9">
        <v>106.73</v>
      </c>
      <c r="M2486" s="8">
        <v>1</v>
      </c>
      <c r="N2486" s="8">
        <v>17</v>
      </c>
      <c r="O2486" s="8">
        <v>208</v>
      </c>
      <c r="P2486" s="9">
        <v>312.92</v>
      </c>
      <c r="Q2486" s="10">
        <f t="shared" si="77"/>
        <v>1</v>
      </c>
      <c r="R2486" s="8">
        <v>0</v>
      </c>
      <c r="S2486" s="9">
        <v>103.42</v>
      </c>
      <c r="T2486" s="8">
        <v>1</v>
      </c>
    </row>
    <row r="2487" spans="1:20" x14ac:dyDescent="0.35">
      <c r="A2487" t="s">
        <v>6050</v>
      </c>
      <c r="B2487" t="s">
        <v>6051</v>
      </c>
      <c r="C2487" t="s">
        <v>19</v>
      </c>
      <c r="D2487" t="s">
        <v>7921</v>
      </c>
      <c r="E2487" s="8">
        <v>317</v>
      </c>
      <c r="F2487" s="9">
        <v>136.07</v>
      </c>
      <c r="G2487" s="8">
        <v>36</v>
      </c>
      <c r="H2487" s="8">
        <v>532</v>
      </c>
      <c r="I2487" s="9">
        <v>136.07</v>
      </c>
      <c r="J2487" s="10">
        <f t="shared" si="76"/>
        <v>1</v>
      </c>
      <c r="K2487" s="8">
        <v>0</v>
      </c>
      <c r="L2487" s="9">
        <v>105.72</v>
      </c>
      <c r="M2487" s="8">
        <v>0</v>
      </c>
      <c r="N2487" s="8">
        <v>42</v>
      </c>
      <c r="O2487" s="8">
        <v>532</v>
      </c>
      <c r="P2487" s="9">
        <v>136.07</v>
      </c>
      <c r="Q2487" s="10">
        <f t="shared" si="77"/>
        <v>1</v>
      </c>
      <c r="R2487" s="8">
        <v>0</v>
      </c>
      <c r="S2487" s="9">
        <v>107.26</v>
      </c>
      <c r="T2487" s="8">
        <v>0</v>
      </c>
    </row>
    <row r="2488" spans="1:20" x14ac:dyDescent="0.35">
      <c r="A2488" t="s">
        <v>6058</v>
      </c>
      <c r="B2488" t="s">
        <v>6059</v>
      </c>
      <c r="C2488" t="s">
        <v>19</v>
      </c>
      <c r="D2488" t="s">
        <v>7922</v>
      </c>
      <c r="E2488" s="8">
        <v>78</v>
      </c>
      <c r="F2488" s="9">
        <v>140.94</v>
      </c>
      <c r="G2488" s="8">
        <v>17</v>
      </c>
      <c r="H2488" s="8">
        <v>126</v>
      </c>
      <c r="I2488" s="9">
        <v>140.94</v>
      </c>
      <c r="J2488" s="10">
        <f t="shared" si="76"/>
        <v>1</v>
      </c>
      <c r="K2488" s="8">
        <v>0</v>
      </c>
      <c r="L2488" s="9">
        <v>133.16999999999999</v>
      </c>
      <c r="M2488" s="8">
        <v>0</v>
      </c>
      <c r="N2488" s="8">
        <v>10</v>
      </c>
      <c r="O2488" s="8">
        <v>126</v>
      </c>
      <c r="P2488" s="9">
        <v>140.94</v>
      </c>
      <c r="Q2488" s="10">
        <f t="shared" si="77"/>
        <v>1</v>
      </c>
      <c r="R2488" s="8">
        <v>0</v>
      </c>
      <c r="S2488" s="9">
        <v>126.67</v>
      </c>
      <c r="T2488" s="8">
        <v>0</v>
      </c>
    </row>
    <row r="2489" spans="1:20" x14ac:dyDescent="0.35">
      <c r="A2489" t="s">
        <v>6060</v>
      </c>
      <c r="B2489" t="s">
        <v>6061</v>
      </c>
      <c r="C2489" t="s">
        <v>19</v>
      </c>
      <c r="D2489" t="s">
        <v>7922</v>
      </c>
      <c r="E2489" s="8">
        <v>36</v>
      </c>
      <c r="F2489" s="9">
        <v>81.650000000000006</v>
      </c>
      <c r="G2489" s="8">
        <v>9</v>
      </c>
      <c r="H2489" s="8">
        <v>100</v>
      </c>
      <c r="I2489" s="9">
        <v>81.650000000000006</v>
      </c>
      <c r="J2489" s="10">
        <f t="shared" si="76"/>
        <v>1</v>
      </c>
      <c r="K2489" s="8">
        <v>0</v>
      </c>
      <c r="L2489" s="9">
        <v>115.84</v>
      </c>
      <c r="M2489" s="8">
        <v>0</v>
      </c>
      <c r="N2489" s="8">
        <v>8</v>
      </c>
      <c r="O2489" s="8">
        <v>100</v>
      </c>
      <c r="P2489" s="9">
        <v>81.650000000000006</v>
      </c>
      <c r="Q2489" s="10">
        <f t="shared" si="77"/>
        <v>1</v>
      </c>
      <c r="R2489" s="8">
        <v>0</v>
      </c>
      <c r="S2489" s="9">
        <v>114.48</v>
      </c>
      <c r="T2489" s="8">
        <v>0</v>
      </c>
    </row>
    <row r="2490" spans="1:20" x14ac:dyDescent="0.35">
      <c r="A2490" t="s">
        <v>6062</v>
      </c>
      <c r="B2490" t="s">
        <v>6063</v>
      </c>
      <c r="C2490" t="s">
        <v>19</v>
      </c>
      <c r="D2490" t="s">
        <v>7922</v>
      </c>
      <c r="E2490" s="8">
        <v>24</v>
      </c>
      <c r="F2490" s="9">
        <v>306</v>
      </c>
      <c r="G2490" s="8">
        <v>2</v>
      </c>
      <c r="H2490" s="8">
        <v>18</v>
      </c>
      <c r="I2490" s="9">
        <v>306</v>
      </c>
      <c r="J2490" s="10">
        <f t="shared" si="76"/>
        <v>1</v>
      </c>
      <c r="K2490" s="8">
        <v>0</v>
      </c>
      <c r="L2490" s="9">
        <v>121.76</v>
      </c>
      <c r="M2490" s="8">
        <v>1</v>
      </c>
      <c r="N2490" s="8">
        <v>2</v>
      </c>
      <c r="O2490" s="8">
        <v>18</v>
      </c>
      <c r="P2490" s="9">
        <v>306</v>
      </c>
      <c r="Q2490" s="10">
        <f t="shared" si="77"/>
        <v>1</v>
      </c>
      <c r="R2490" s="8">
        <v>0</v>
      </c>
      <c r="S2490" s="9">
        <v>114.11</v>
      </c>
      <c r="T2490" s="8">
        <v>1</v>
      </c>
    </row>
    <row r="2491" spans="1:20" x14ac:dyDescent="0.35">
      <c r="A2491" t="s">
        <v>6066</v>
      </c>
      <c r="B2491" t="s">
        <v>6067</v>
      </c>
      <c r="C2491" t="s">
        <v>19</v>
      </c>
      <c r="D2491" t="s">
        <v>7922</v>
      </c>
      <c r="E2491" s="8">
        <v>1</v>
      </c>
      <c r="F2491" s="9">
        <v>10.92</v>
      </c>
      <c r="G2491" s="8">
        <v>3</v>
      </c>
      <c r="H2491" s="8">
        <v>21</v>
      </c>
      <c r="I2491" s="9">
        <v>10.92</v>
      </c>
      <c r="J2491" s="10">
        <f t="shared" si="76"/>
        <v>1</v>
      </c>
      <c r="K2491" s="8">
        <v>0</v>
      </c>
      <c r="L2491" s="9">
        <v>149.21</v>
      </c>
      <c r="M2491" s="8">
        <v>0</v>
      </c>
      <c r="N2491" s="8">
        <v>2</v>
      </c>
      <c r="O2491" s="8">
        <v>21</v>
      </c>
      <c r="P2491" s="9">
        <v>10.92</v>
      </c>
      <c r="Q2491" s="10">
        <f t="shared" si="77"/>
        <v>1</v>
      </c>
      <c r="R2491" s="8">
        <v>0</v>
      </c>
      <c r="S2491" s="9">
        <v>149.21</v>
      </c>
      <c r="T2491" s="8">
        <v>0</v>
      </c>
    </row>
    <row r="2492" spans="1:20" x14ac:dyDescent="0.35">
      <c r="A2492" t="s">
        <v>6068</v>
      </c>
      <c r="B2492" t="s">
        <v>6069</v>
      </c>
      <c r="C2492" t="s">
        <v>19</v>
      </c>
      <c r="D2492" t="s">
        <v>7922</v>
      </c>
      <c r="E2492" s="8">
        <v>20</v>
      </c>
      <c r="F2492" s="9">
        <v>26.58</v>
      </c>
      <c r="G2492" s="8">
        <v>29</v>
      </c>
      <c r="H2492" s="8">
        <v>170</v>
      </c>
      <c r="I2492" s="9">
        <v>26.58</v>
      </c>
      <c r="J2492" s="10">
        <f t="shared" si="76"/>
        <v>1</v>
      </c>
      <c r="K2492" s="8">
        <v>0</v>
      </c>
      <c r="L2492" s="9">
        <v>150.36000000000001</v>
      </c>
      <c r="M2492" s="8">
        <v>0</v>
      </c>
      <c r="N2492" s="8">
        <v>14</v>
      </c>
      <c r="O2492" s="8">
        <v>170</v>
      </c>
      <c r="P2492" s="9">
        <v>26.58</v>
      </c>
      <c r="Q2492" s="10">
        <f t="shared" si="77"/>
        <v>1</v>
      </c>
      <c r="R2492" s="8">
        <v>0</v>
      </c>
      <c r="S2492" s="9">
        <v>137.6</v>
      </c>
      <c r="T2492" s="8">
        <v>0</v>
      </c>
    </row>
    <row r="2493" spans="1:20" x14ac:dyDescent="0.35">
      <c r="A2493" t="s">
        <v>6070</v>
      </c>
      <c r="B2493" t="s">
        <v>6071</v>
      </c>
      <c r="C2493" t="s">
        <v>19</v>
      </c>
      <c r="D2493" t="s">
        <v>7922</v>
      </c>
      <c r="E2493" s="8">
        <v>8</v>
      </c>
      <c r="F2493" s="9">
        <v>24.93</v>
      </c>
      <c r="G2493" s="8">
        <v>13</v>
      </c>
      <c r="H2493" s="8">
        <v>73</v>
      </c>
      <c r="I2493" s="9">
        <v>24.93</v>
      </c>
      <c r="J2493" s="10">
        <f t="shared" si="76"/>
        <v>1</v>
      </c>
      <c r="K2493" s="8">
        <v>0</v>
      </c>
      <c r="L2493" s="9">
        <v>150.80000000000001</v>
      </c>
      <c r="M2493" s="8">
        <v>0</v>
      </c>
      <c r="N2493" s="8">
        <v>6</v>
      </c>
      <c r="O2493" s="8">
        <v>73</v>
      </c>
      <c r="P2493" s="9">
        <v>24.93</v>
      </c>
      <c r="Q2493" s="10">
        <f t="shared" si="77"/>
        <v>1</v>
      </c>
      <c r="R2493" s="8">
        <v>0</v>
      </c>
      <c r="S2493" s="9">
        <v>137.71</v>
      </c>
      <c r="T2493" s="8">
        <v>0</v>
      </c>
    </row>
    <row r="2494" spans="1:20" x14ac:dyDescent="0.35">
      <c r="A2494" t="s">
        <v>6072</v>
      </c>
      <c r="B2494" t="s">
        <v>6073</v>
      </c>
      <c r="C2494" t="s">
        <v>19</v>
      </c>
      <c r="D2494" t="s">
        <v>7921</v>
      </c>
      <c r="E2494" s="8">
        <v>477</v>
      </c>
      <c r="F2494" s="9">
        <v>213.27</v>
      </c>
      <c r="G2494" s="8">
        <v>35</v>
      </c>
      <c r="H2494" s="8">
        <v>505</v>
      </c>
      <c r="I2494" s="9">
        <v>213.27</v>
      </c>
      <c r="J2494" s="10">
        <f t="shared" si="76"/>
        <v>1</v>
      </c>
      <c r="K2494" s="8">
        <v>0</v>
      </c>
      <c r="L2494" s="9">
        <v>67.37</v>
      </c>
      <c r="M2494" s="8">
        <v>0</v>
      </c>
      <c r="N2494" s="8">
        <v>40</v>
      </c>
      <c r="O2494" s="8">
        <v>505</v>
      </c>
      <c r="P2494" s="9">
        <v>213.27</v>
      </c>
      <c r="Q2494" s="10">
        <f t="shared" si="77"/>
        <v>1</v>
      </c>
      <c r="R2494" s="8">
        <v>0</v>
      </c>
      <c r="S2494" s="9">
        <v>68.709999999999994</v>
      </c>
      <c r="T2494" s="8">
        <v>0</v>
      </c>
    </row>
    <row r="2495" spans="1:20" x14ac:dyDescent="0.35">
      <c r="A2495" t="s">
        <v>6074</v>
      </c>
      <c r="B2495" t="s">
        <v>6075</v>
      </c>
      <c r="C2495" t="s">
        <v>19</v>
      </c>
      <c r="D2495" t="s">
        <v>7921</v>
      </c>
      <c r="E2495" s="8">
        <v>117</v>
      </c>
      <c r="F2495" s="9">
        <v>107.44</v>
      </c>
      <c r="G2495" s="8">
        <v>17</v>
      </c>
      <c r="H2495" s="8">
        <v>246</v>
      </c>
      <c r="I2495" s="9">
        <v>107.44</v>
      </c>
      <c r="J2495" s="10">
        <f t="shared" si="76"/>
        <v>1</v>
      </c>
      <c r="K2495" s="8">
        <v>0</v>
      </c>
      <c r="L2495" s="9">
        <v>92.97</v>
      </c>
      <c r="M2495" s="8">
        <v>0</v>
      </c>
      <c r="N2495" s="8">
        <v>20</v>
      </c>
      <c r="O2495" s="8">
        <v>246</v>
      </c>
      <c r="P2495" s="9">
        <v>107.44</v>
      </c>
      <c r="Q2495" s="10">
        <f t="shared" si="77"/>
        <v>1</v>
      </c>
      <c r="R2495" s="8">
        <v>0</v>
      </c>
      <c r="S2495" s="9">
        <v>94.07</v>
      </c>
      <c r="T2495" s="8">
        <v>0</v>
      </c>
    </row>
    <row r="2496" spans="1:20" x14ac:dyDescent="0.35">
      <c r="A2496" t="s">
        <v>6076</v>
      </c>
      <c r="B2496" t="s">
        <v>6077</v>
      </c>
      <c r="C2496" t="s">
        <v>19</v>
      </c>
      <c r="D2496" t="s">
        <v>7922</v>
      </c>
      <c r="E2496" s="8">
        <v>16</v>
      </c>
      <c r="F2496" s="9">
        <v>143.19999999999999</v>
      </c>
      <c r="G2496" s="8">
        <v>3</v>
      </c>
      <c r="H2496" s="8">
        <v>26</v>
      </c>
      <c r="I2496" s="9">
        <v>143.19999999999999</v>
      </c>
      <c r="J2496" s="10">
        <f t="shared" si="76"/>
        <v>1</v>
      </c>
      <c r="K2496" s="8">
        <v>0</v>
      </c>
      <c r="L2496" s="9">
        <v>132.57</v>
      </c>
      <c r="M2496" s="8">
        <v>0</v>
      </c>
      <c r="N2496" s="8">
        <v>2</v>
      </c>
      <c r="O2496" s="8">
        <v>26</v>
      </c>
      <c r="P2496" s="9">
        <v>143.19999999999999</v>
      </c>
      <c r="Q2496" s="10">
        <f t="shared" si="77"/>
        <v>1</v>
      </c>
      <c r="R2496" s="8">
        <v>0</v>
      </c>
      <c r="S2496" s="9">
        <v>132.57</v>
      </c>
      <c r="T2496" s="8">
        <v>0</v>
      </c>
    </row>
    <row r="2497" spans="1:20" x14ac:dyDescent="0.35">
      <c r="A2497" t="s">
        <v>6078</v>
      </c>
      <c r="B2497" t="s">
        <v>6079</v>
      </c>
      <c r="C2497" t="s">
        <v>19</v>
      </c>
      <c r="D2497" t="s">
        <v>7922</v>
      </c>
      <c r="E2497" s="8">
        <v>79</v>
      </c>
      <c r="F2497" s="9">
        <v>104.88</v>
      </c>
      <c r="G2497" s="8">
        <v>19</v>
      </c>
      <c r="H2497" s="8">
        <v>170</v>
      </c>
      <c r="I2497" s="9">
        <v>104.88</v>
      </c>
      <c r="J2497" s="10">
        <f t="shared" si="76"/>
        <v>1</v>
      </c>
      <c r="K2497" s="8">
        <v>0</v>
      </c>
      <c r="L2497" s="9">
        <v>102.86</v>
      </c>
      <c r="M2497" s="8">
        <v>0</v>
      </c>
      <c r="N2497" s="8">
        <v>14</v>
      </c>
      <c r="O2497" s="8">
        <v>170</v>
      </c>
      <c r="P2497" s="9">
        <v>104.88</v>
      </c>
      <c r="Q2497" s="10">
        <f t="shared" si="77"/>
        <v>1</v>
      </c>
      <c r="R2497" s="8">
        <v>0</v>
      </c>
      <c r="S2497" s="9">
        <v>98.88</v>
      </c>
      <c r="T2497" s="8">
        <v>0</v>
      </c>
    </row>
    <row r="2498" spans="1:20" x14ac:dyDescent="0.35">
      <c r="A2498" t="s">
        <v>6080</v>
      </c>
      <c r="B2498" t="s">
        <v>6081</v>
      </c>
      <c r="C2498" t="s">
        <v>19</v>
      </c>
      <c r="D2498" t="s">
        <v>7922</v>
      </c>
      <c r="E2498" s="8">
        <v>29</v>
      </c>
      <c r="F2498" s="9">
        <v>79.34</v>
      </c>
      <c r="G2498" s="8">
        <v>10</v>
      </c>
      <c r="H2498" s="8">
        <v>82</v>
      </c>
      <c r="I2498" s="9">
        <v>79.34</v>
      </c>
      <c r="J2498" s="10">
        <f t="shared" si="76"/>
        <v>1</v>
      </c>
      <c r="K2498" s="8">
        <v>0</v>
      </c>
      <c r="L2498" s="9">
        <v>121.57</v>
      </c>
      <c r="M2498" s="8">
        <v>0</v>
      </c>
      <c r="N2498" s="8">
        <v>7</v>
      </c>
      <c r="O2498" s="8">
        <v>82</v>
      </c>
      <c r="P2498" s="9">
        <v>79.34</v>
      </c>
      <c r="Q2498" s="10">
        <f t="shared" si="77"/>
        <v>1</v>
      </c>
      <c r="R2498" s="8">
        <v>0</v>
      </c>
      <c r="S2498" s="9">
        <v>116.65</v>
      </c>
      <c r="T2498" s="8">
        <v>0</v>
      </c>
    </row>
    <row r="2499" spans="1:20" x14ac:dyDescent="0.35">
      <c r="A2499" t="s">
        <v>6084</v>
      </c>
      <c r="B2499" t="s">
        <v>6085</v>
      </c>
      <c r="C2499" t="s">
        <v>19</v>
      </c>
      <c r="D2499" t="s">
        <v>7922</v>
      </c>
      <c r="E2499" s="8">
        <v>183</v>
      </c>
      <c r="F2499" s="9">
        <v>107.08</v>
      </c>
      <c r="G2499" s="8">
        <v>39</v>
      </c>
      <c r="H2499" s="8">
        <v>382</v>
      </c>
      <c r="I2499" s="9">
        <v>107.08</v>
      </c>
      <c r="J2499" s="10">
        <f t="shared" si="76"/>
        <v>1</v>
      </c>
      <c r="K2499" s="8">
        <v>0</v>
      </c>
      <c r="L2499" s="9">
        <v>108.94</v>
      </c>
      <c r="M2499" s="8">
        <v>0</v>
      </c>
      <c r="N2499" s="8">
        <v>30</v>
      </c>
      <c r="O2499" s="8">
        <v>382</v>
      </c>
      <c r="P2499" s="9">
        <v>107.08</v>
      </c>
      <c r="Q2499" s="10">
        <f t="shared" si="77"/>
        <v>1</v>
      </c>
      <c r="R2499" s="8">
        <v>0</v>
      </c>
      <c r="S2499" s="9">
        <v>105.78</v>
      </c>
      <c r="T2499" s="8">
        <v>0</v>
      </c>
    </row>
    <row r="2500" spans="1:20" x14ac:dyDescent="0.35">
      <c r="A2500" t="s">
        <v>6086</v>
      </c>
      <c r="B2500" t="s">
        <v>6087</v>
      </c>
      <c r="C2500" t="s">
        <v>19</v>
      </c>
      <c r="D2500" t="s">
        <v>7922</v>
      </c>
      <c r="E2500" s="8">
        <v>1</v>
      </c>
      <c r="F2500" s="9">
        <v>29.95</v>
      </c>
      <c r="G2500" s="8">
        <v>1</v>
      </c>
      <c r="H2500" s="8">
        <v>8</v>
      </c>
      <c r="I2500" s="9">
        <v>29.95</v>
      </c>
      <c r="J2500" s="10">
        <f t="shared" si="76"/>
        <v>1</v>
      </c>
      <c r="K2500" s="8">
        <v>0</v>
      </c>
      <c r="L2500" s="9">
        <v>151.25</v>
      </c>
      <c r="M2500" s="8">
        <v>0</v>
      </c>
      <c r="N2500" s="8">
        <v>1</v>
      </c>
      <c r="O2500" s="8">
        <v>8</v>
      </c>
      <c r="P2500" s="9">
        <v>29.95</v>
      </c>
      <c r="Q2500" s="10">
        <f t="shared" si="77"/>
        <v>1</v>
      </c>
      <c r="R2500" s="8">
        <v>0</v>
      </c>
      <c r="S2500" s="9">
        <v>151.25</v>
      </c>
      <c r="T2500" s="8">
        <v>0</v>
      </c>
    </row>
    <row r="2501" spans="1:20" x14ac:dyDescent="0.35">
      <c r="A2501" t="s">
        <v>6092</v>
      </c>
      <c r="B2501" t="s">
        <v>6093</v>
      </c>
      <c r="C2501" t="s">
        <v>19</v>
      </c>
      <c r="D2501" t="s">
        <v>7922</v>
      </c>
      <c r="E2501" s="8">
        <v>35</v>
      </c>
      <c r="F2501" s="9">
        <v>90.06</v>
      </c>
      <c r="G2501" s="8">
        <v>8</v>
      </c>
      <c r="H2501" s="8">
        <v>87</v>
      </c>
      <c r="I2501" s="9">
        <v>90.06</v>
      </c>
      <c r="J2501" s="10">
        <f t="shared" ref="J2501:J2564" si="78">IF(F2501&gt;0,I2501/F2501,1)</f>
        <v>1</v>
      </c>
      <c r="K2501" s="8">
        <v>0</v>
      </c>
      <c r="L2501" s="9">
        <v>101.44</v>
      </c>
      <c r="M2501" s="8">
        <v>0</v>
      </c>
      <c r="N2501" s="8">
        <v>7</v>
      </c>
      <c r="O2501" s="8">
        <v>87</v>
      </c>
      <c r="P2501" s="9">
        <v>90.06</v>
      </c>
      <c r="Q2501" s="10">
        <f t="shared" ref="Q2501:Q2564" si="79">IF(F2501&gt;0,P2501/F2501,1)</f>
        <v>1</v>
      </c>
      <c r="R2501" s="8">
        <v>0</v>
      </c>
      <c r="S2501" s="9">
        <v>101.44</v>
      </c>
      <c r="T2501" s="8">
        <v>0</v>
      </c>
    </row>
    <row r="2502" spans="1:20" x14ac:dyDescent="0.35">
      <c r="A2502" t="s">
        <v>6094</v>
      </c>
      <c r="B2502" t="s">
        <v>6095</v>
      </c>
      <c r="C2502" t="s">
        <v>19</v>
      </c>
      <c r="D2502" t="s">
        <v>7921</v>
      </c>
      <c r="E2502" s="8">
        <v>114</v>
      </c>
      <c r="F2502" s="9">
        <v>137.87</v>
      </c>
      <c r="G2502" s="8">
        <v>14</v>
      </c>
      <c r="H2502" s="8">
        <v>185</v>
      </c>
      <c r="I2502" s="9">
        <v>137.87</v>
      </c>
      <c r="J2502" s="10">
        <f t="shared" si="78"/>
        <v>1</v>
      </c>
      <c r="K2502" s="8">
        <v>0</v>
      </c>
      <c r="L2502" s="9">
        <v>98.41</v>
      </c>
      <c r="M2502" s="8">
        <v>0</v>
      </c>
      <c r="N2502" s="8">
        <v>15</v>
      </c>
      <c r="O2502" s="8">
        <v>185</v>
      </c>
      <c r="P2502" s="9">
        <v>137.87</v>
      </c>
      <c r="Q2502" s="10">
        <f t="shared" si="79"/>
        <v>1</v>
      </c>
      <c r="R2502" s="8">
        <v>0</v>
      </c>
      <c r="S2502" s="9">
        <v>99.14</v>
      </c>
      <c r="T2502" s="8">
        <v>0</v>
      </c>
    </row>
    <row r="2503" spans="1:20" x14ac:dyDescent="0.35">
      <c r="A2503" t="s">
        <v>6096</v>
      </c>
      <c r="B2503" t="s">
        <v>6097</v>
      </c>
      <c r="C2503" t="s">
        <v>19</v>
      </c>
      <c r="D2503" t="s">
        <v>7922</v>
      </c>
      <c r="E2503" s="8">
        <v>6</v>
      </c>
      <c r="F2503" s="9">
        <v>29.73</v>
      </c>
      <c r="G2503" s="8">
        <v>4</v>
      </c>
      <c r="H2503" s="8">
        <v>45</v>
      </c>
      <c r="I2503" s="9">
        <v>29.73</v>
      </c>
      <c r="J2503" s="10">
        <f t="shared" si="78"/>
        <v>1</v>
      </c>
      <c r="K2503" s="8">
        <v>0</v>
      </c>
      <c r="L2503" s="9">
        <v>134.71</v>
      </c>
      <c r="M2503" s="8">
        <v>0</v>
      </c>
      <c r="N2503" s="8">
        <v>4</v>
      </c>
      <c r="O2503" s="8">
        <v>45</v>
      </c>
      <c r="P2503" s="9">
        <v>29.73</v>
      </c>
      <c r="Q2503" s="10">
        <f t="shared" si="79"/>
        <v>1</v>
      </c>
      <c r="R2503" s="8">
        <v>0</v>
      </c>
      <c r="S2503" s="9">
        <v>134.71</v>
      </c>
      <c r="T2503" s="8">
        <v>0</v>
      </c>
    </row>
    <row r="2504" spans="1:20" x14ac:dyDescent="0.35">
      <c r="A2504" t="s">
        <v>6098</v>
      </c>
      <c r="B2504" t="s">
        <v>6099</v>
      </c>
      <c r="C2504" t="s">
        <v>19</v>
      </c>
      <c r="D2504" t="s">
        <v>7922</v>
      </c>
      <c r="E2504" s="8">
        <v>98</v>
      </c>
      <c r="F2504" s="9">
        <v>7.27</v>
      </c>
      <c r="G2504" s="8">
        <v>415</v>
      </c>
      <c r="H2504" s="8">
        <v>2997</v>
      </c>
      <c r="I2504" s="9">
        <v>7.27</v>
      </c>
      <c r="J2504" s="10">
        <f t="shared" si="78"/>
        <v>1</v>
      </c>
      <c r="K2504" s="8">
        <v>0</v>
      </c>
      <c r="L2504" s="9">
        <v>146.16</v>
      </c>
      <c r="M2504" s="8">
        <v>0</v>
      </c>
      <c r="N2504" s="8">
        <v>231</v>
      </c>
      <c r="O2504" s="8">
        <v>2997</v>
      </c>
      <c r="P2504" s="9">
        <v>7.27</v>
      </c>
      <c r="Q2504" s="10">
        <f t="shared" si="79"/>
        <v>1</v>
      </c>
      <c r="R2504" s="8">
        <v>0</v>
      </c>
      <c r="S2504" s="9">
        <v>137.97</v>
      </c>
      <c r="T2504" s="8">
        <v>0</v>
      </c>
    </row>
    <row r="2505" spans="1:20" x14ac:dyDescent="0.35">
      <c r="A2505" t="s">
        <v>6100</v>
      </c>
      <c r="B2505" t="s">
        <v>6101</v>
      </c>
      <c r="C2505" t="s">
        <v>19</v>
      </c>
      <c r="D2505" t="s">
        <v>7922</v>
      </c>
      <c r="E2505" s="8">
        <v>69</v>
      </c>
      <c r="F2505" s="9">
        <v>81.02</v>
      </c>
      <c r="G2505" s="8">
        <v>30</v>
      </c>
      <c r="H2505" s="8">
        <v>190</v>
      </c>
      <c r="I2505" s="9">
        <v>81.02</v>
      </c>
      <c r="J2505" s="10">
        <f t="shared" si="78"/>
        <v>1</v>
      </c>
      <c r="K2505" s="8">
        <v>0</v>
      </c>
      <c r="L2505" s="9">
        <v>116.19</v>
      </c>
      <c r="M2505" s="8">
        <v>0</v>
      </c>
      <c r="N2505" s="8">
        <v>15</v>
      </c>
      <c r="O2505" s="8">
        <v>190</v>
      </c>
      <c r="P2505" s="9">
        <v>81.02</v>
      </c>
      <c r="Q2505" s="10">
        <f t="shared" si="79"/>
        <v>1</v>
      </c>
      <c r="R2505" s="8">
        <v>0</v>
      </c>
      <c r="S2505" s="9">
        <v>105.62</v>
      </c>
      <c r="T2505" s="8">
        <v>0</v>
      </c>
    </row>
    <row r="2506" spans="1:20" x14ac:dyDescent="0.35">
      <c r="A2506" t="s">
        <v>6104</v>
      </c>
      <c r="B2506" t="s">
        <v>6105</v>
      </c>
      <c r="C2506" t="s">
        <v>19</v>
      </c>
      <c r="D2506" t="s">
        <v>7922</v>
      </c>
      <c r="E2506" s="8">
        <v>84</v>
      </c>
      <c r="F2506" s="9">
        <v>174.5</v>
      </c>
      <c r="G2506" s="8">
        <v>16</v>
      </c>
      <c r="H2506" s="8">
        <v>107</v>
      </c>
      <c r="I2506" s="9">
        <v>174.5</v>
      </c>
      <c r="J2506" s="10">
        <f t="shared" si="78"/>
        <v>1</v>
      </c>
      <c r="K2506" s="8">
        <v>0</v>
      </c>
      <c r="L2506" s="9">
        <v>81.69</v>
      </c>
      <c r="M2506" s="8">
        <v>0</v>
      </c>
      <c r="N2506" s="8">
        <v>9</v>
      </c>
      <c r="O2506" s="8">
        <v>107</v>
      </c>
      <c r="P2506" s="9">
        <v>174.5</v>
      </c>
      <c r="Q2506" s="10">
        <f t="shared" si="79"/>
        <v>1</v>
      </c>
      <c r="R2506" s="8">
        <v>0</v>
      </c>
      <c r="S2506" s="9">
        <v>72.97</v>
      </c>
      <c r="T2506" s="8">
        <v>0</v>
      </c>
    </row>
    <row r="2507" spans="1:20" x14ac:dyDescent="0.35">
      <c r="A2507" t="s">
        <v>6106</v>
      </c>
      <c r="B2507" t="s">
        <v>6107</v>
      </c>
      <c r="C2507" t="s">
        <v>19</v>
      </c>
      <c r="D2507" t="s">
        <v>7922</v>
      </c>
      <c r="E2507" s="8">
        <v>99</v>
      </c>
      <c r="F2507" s="9">
        <v>114.86</v>
      </c>
      <c r="G2507" s="8">
        <v>20</v>
      </c>
      <c r="H2507" s="8">
        <v>192</v>
      </c>
      <c r="I2507" s="9">
        <v>114.86</v>
      </c>
      <c r="J2507" s="10">
        <f t="shared" si="78"/>
        <v>1</v>
      </c>
      <c r="K2507" s="8">
        <v>0</v>
      </c>
      <c r="L2507" s="9">
        <v>116.86</v>
      </c>
      <c r="M2507" s="8">
        <v>0</v>
      </c>
      <c r="N2507" s="8">
        <v>15</v>
      </c>
      <c r="O2507" s="8">
        <v>192</v>
      </c>
      <c r="P2507" s="9">
        <v>114.86</v>
      </c>
      <c r="Q2507" s="10">
        <f t="shared" si="79"/>
        <v>1</v>
      </c>
      <c r="R2507" s="8">
        <v>0</v>
      </c>
      <c r="S2507" s="9">
        <v>113.38</v>
      </c>
      <c r="T2507" s="8">
        <v>0</v>
      </c>
    </row>
    <row r="2508" spans="1:20" x14ac:dyDescent="0.35">
      <c r="A2508" t="s">
        <v>6108</v>
      </c>
      <c r="B2508" t="s">
        <v>6109</v>
      </c>
      <c r="C2508" t="s">
        <v>19</v>
      </c>
      <c r="D2508" t="s">
        <v>7922</v>
      </c>
      <c r="E2508" s="8">
        <v>10</v>
      </c>
      <c r="F2508" s="9">
        <v>20.440000000000001</v>
      </c>
      <c r="G2508" s="8">
        <v>11</v>
      </c>
      <c r="H2508" s="8">
        <v>109</v>
      </c>
      <c r="I2508" s="9">
        <v>20.440000000000001</v>
      </c>
      <c r="J2508" s="10">
        <f t="shared" si="78"/>
        <v>1</v>
      </c>
      <c r="K2508" s="8">
        <v>0</v>
      </c>
      <c r="L2508" s="9">
        <v>132.69</v>
      </c>
      <c r="M2508" s="8">
        <v>0</v>
      </c>
      <c r="N2508" s="8">
        <v>9</v>
      </c>
      <c r="O2508" s="8">
        <v>109</v>
      </c>
      <c r="P2508" s="9">
        <v>20.440000000000001</v>
      </c>
      <c r="Q2508" s="10">
        <f t="shared" si="79"/>
        <v>1</v>
      </c>
      <c r="R2508" s="8">
        <v>0</v>
      </c>
      <c r="S2508" s="9">
        <v>130.24</v>
      </c>
      <c r="T2508" s="8">
        <v>0</v>
      </c>
    </row>
    <row r="2509" spans="1:20" x14ac:dyDescent="0.35">
      <c r="A2509" t="s">
        <v>6112</v>
      </c>
      <c r="B2509" t="s">
        <v>6113</v>
      </c>
      <c r="C2509" t="s">
        <v>19</v>
      </c>
      <c r="D2509" t="s">
        <v>7922</v>
      </c>
      <c r="E2509" s="8">
        <v>75</v>
      </c>
      <c r="F2509" s="9">
        <v>93.93</v>
      </c>
      <c r="G2509" s="8">
        <v>14</v>
      </c>
      <c r="H2509" s="8">
        <v>177</v>
      </c>
      <c r="I2509" s="9">
        <v>93.93</v>
      </c>
      <c r="J2509" s="10">
        <f t="shared" si="78"/>
        <v>1</v>
      </c>
      <c r="K2509" s="8">
        <v>0</v>
      </c>
      <c r="L2509" s="9">
        <v>108.38</v>
      </c>
      <c r="M2509" s="8">
        <v>0</v>
      </c>
      <c r="N2509" s="8">
        <v>14</v>
      </c>
      <c r="O2509" s="8">
        <v>177</v>
      </c>
      <c r="P2509" s="9">
        <v>93.93</v>
      </c>
      <c r="Q2509" s="10">
        <f t="shared" si="79"/>
        <v>1</v>
      </c>
      <c r="R2509" s="8">
        <v>0</v>
      </c>
      <c r="S2509" s="9">
        <v>108.38</v>
      </c>
      <c r="T2509" s="8">
        <v>0</v>
      </c>
    </row>
    <row r="2510" spans="1:20" x14ac:dyDescent="0.35">
      <c r="A2510" t="s">
        <v>6114</v>
      </c>
      <c r="B2510" t="s">
        <v>6115</v>
      </c>
      <c r="C2510" t="s">
        <v>19</v>
      </c>
      <c r="D2510" t="s">
        <v>7922</v>
      </c>
      <c r="E2510" s="8">
        <v>92</v>
      </c>
      <c r="F2510" s="9">
        <v>115</v>
      </c>
      <c r="G2510" s="8">
        <v>14</v>
      </c>
      <c r="H2510" s="8">
        <v>177</v>
      </c>
      <c r="I2510" s="9">
        <v>115</v>
      </c>
      <c r="J2510" s="10">
        <f t="shared" si="78"/>
        <v>1</v>
      </c>
      <c r="K2510" s="8">
        <v>0</v>
      </c>
      <c r="L2510" s="9">
        <v>109.53</v>
      </c>
      <c r="M2510" s="8">
        <v>0</v>
      </c>
      <c r="N2510" s="8">
        <v>14</v>
      </c>
      <c r="O2510" s="8">
        <v>177</v>
      </c>
      <c r="P2510" s="9">
        <v>115</v>
      </c>
      <c r="Q2510" s="10">
        <f t="shared" si="79"/>
        <v>1</v>
      </c>
      <c r="R2510" s="8">
        <v>0</v>
      </c>
      <c r="S2510" s="9">
        <v>109.53</v>
      </c>
      <c r="T2510" s="8">
        <v>0</v>
      </c>
    </row>
    <row r="2511" spans="1:20" x14ac:dyDescent="0.35">
      <c r="A2511" t="s">
        <v>6116</v>
      </c>
      <c r="B2511" t="s">
        <v>6117</v>
      </c>
      <c r="C2511" t="s">
        <v>19</v>
      </c>
      <c r="D2511" t="s">
        <v>7922</v>
      </c>
      <c r="E2511" s="8">
        <v>493</v>
      </c>
      <c r="F2511" s="9">
        <v>600.47</v>
      </c>
      <c r="G2511" s="8">
        <v>22</v>
      </c>
      <c r="H2511" s="8">
        <v>182</v>
      </c>
      <c r="I2511" s="9">
        <v>529.83000000000004</v>
      </c>
      <c r="J2511" s="10">
        <f t="shared" si="78"/>
        <v>0.88235881892517531</v>
      </c>
      <c r="K2511" s="8">
        <v>3</v>
      </c>
      <c r="L2511" s="9">
        <v>97.87</v>
      </c>
      <c r="M2511" s="8">
        <v>2</v>
      </c>
      <c r="N2511" s="8">
        <v>14</v>
      </c>
      <c r="O2511" s="8">
        <v>182</v>
      </c>
      <c r="P2511" s="9">
        <v>521.29999999999995</v>
      </c>
      <c r="Q2511" s="10">
        <f t="shared" si="79"/>
        <v>0.86815327993072078</v>
      </c>
      <c r="R2511" s="8">
        <v>3</v>
      </c>
      <c r="S2511" s="9">
        <v>94.35</v>
      </c>
      <c r="T2511" s="8">
        <v>2</v>
      </c>
    </row>
    <row r="2512" spans="1:20" x14ac:dyDescent="0.35">
      <c r="A2512" t="s">
        <v>6118</v>
      </c>
      <c r="B2512" t="s">
        <v>6119</v>
      </c>
      <c r="C2512" t="s">
        <v>19</v>
      </c>
      <c r="D2512" t="s">
        <v>7922</v>
      </c>
      <c r="E2512" s="8">
        <v>64</v>
      </c>
      <c r="F2512" s="9">
        <v>133.07</v>
      </c>
      <c r="G2512" s="8">
        <v>15</v>
      </c>
      <c r="H2512" s="8">
        <v>106</v>
      </c>
      <c r="I2512" s="9">
        <v>133.07</v>
      </c>
      <c r="J2512" s="10">
        <f t="shared" si="78"/>
        <v>1</v>
      </c>
      <c r="K2512" s="8">
        <v>0</v>
      </c>
      <c r="L2512" s="9">
        <v>90.65</v>
      </c>
      <c r="M2512" s="8">
        <v>0</v>
      </c>
      <c r="N2512" s="8">
        <v>9</v>
      </c>
      <c r="O2512" s="8">
        <v>106</v>
      </c>
      <c r="P2512" s="9">
        <v>133.07</v>
      </c>
      <c r="Q2512" s="10">
        <f t="shared" si="79"/>
        <v>1</v>
      </c>
      <c r="R2512" s="8">
        <v>0</v>
      </c>
      <c r="S2512" s="9">
        <v>81.92</v>
      </c>
      <c r="T2512" s="8">
        <v>0</v>
      </c>
    </row>
    <row r="2513" spans="1:20" x14ac:dyDescent="0.35">
      <c r="A2513" t="s">
        <v>6120</v>
      </c>
      <c r="B2513" t="s">
        <v>6121</v>
      </c>
      <c r="C2513" t="s">
        <v>19</v>
      </c>
      <c r="D2513" t="s">
        <v>7922</v>
      </c>
      <c r="E2513" s="8">
        <v>15</v>
      </c>
      <c r="F2513" s="9">
        <v>75.03</v>
      </c>
      <c r="G2513" s="8">
        <v>4</v>
      </c>
      <c r="H2513" s="8">
        <v>44</v>
      </c>
      <c r="I2513" s="9">
        <v>75.03</v>
      </c>
      <c r="J2513" s="10">
        <f t="shared" si="78"/>
        <v>1</v>
      </c>
      <c r="K2513" s="8">
        <v>0</v>
      </c>
      <c r="L2513" s="9">
        <v>119.3</v>
      </c>
      <c r="M2513" s="8">
        <v>0</v>
      </c>
      <c r="N2513" s="8">
        <v>4</v>
      </c>
      <c r="O2513" s="8">
        <v>44</v>
      </c>
      <c r="P2513" s="9">
        <v>75.03</v>
      </c>
      <c r="Q2513" s="10">
        <f t="shared" si="79"/>
        <v>1</v>
      </c>
      <c r="R2513" s="8">
        <v>0</v>
      </c>
      <c r="S2513" s="9">
        <v>119.3</v>
      </c>
      <c r="T2513" s="8">
        <v>0</v>
      </c>
    </row>
    <row r="2514" spans="1:20" x14ac:dyDescent="0.35">
      <c r="A2514" t="s">
        <v>6122</v>
      </c>
      <c r="B2514" t="s">
        <v>6123</v>
      </c>
      <c r="C2514" t="s">
        <v>19</v>
      </c>
      <c r="D2514" t="s">
        <v>7922</v>
      </c>
      <c r="E2514" s="8">
        <v>65</v>
      </c>
      <c r="F2514" s="9">
        <v>151.97999999999999</v>
      </c>
      <c r="G2514" s="8">
        <v>12</v>
      </c>
      <c r="H2514" s="8">
        <v>95</v>
      </c>
      <c r="I2514" s="9">
        <v>151.97999999999999</v>
      </c>
      <c r="J2514" s="10">
        <f t="shared" si="78"/>
        <v>1</v>
      </c>
      <c r="K2514" s="8">
        <v>0</v>
      </c>
      <c r="L2514" s="9">
        <v>90.58</v>
      </c>
      <c r="M2514" s="8">
        <v>0</v>
      </c>
      <c r="N2514" s="8">
        <v>8</v>
      </c>
      <c r="O2514" s="8">
        <v>95</v>
      </c>
      <c r="P2514" s="9">
        <v>151.97999999999999</v>
      </c>
      <c r="Q2514" s="10">
        <f t="shared" si="79"/>
        <v>1</v>
      </c>
      <c r="R2514" s="8">
        <v>0</v>
      </c>
      <c r="S2514" s="9">
        <v>83.56</v>
      </c>
      <c r="T2514" s="8">
        <v>0</v>
      </c>
    </row>
    <row r="2515" spans="1:20" x14ac:dyDescent="0.35">
      <c r="A2515" t="s">
        <v>6124</v>
      </c>
      <c r="B2515" t="s">
        <v>6125</v>
      </c>
      <c r="C2515" t="s">
        <v>19</v>
      </c>
      <c r="D2515" t="s">
        <v>7922</v>
      </c>
      <c r="E2515" s="8">
        <v>24</v>
      </c>
      <c r="F2515" s="9">
        <v>119.73</v>
      </c>
      <c r="G2515" s="8">
        <v>4</v>
      </c>
      <c r="H2515" s="8">
        <v>45</v>
      </c>
      <c r="I2515" s="9">
        <v>119.73</v>
      </c>
      <c r="J2515" s="10">
        <f t="shared" si="78"/>
        <v>1</v>
      </c>
      <c r="K2515" s="8">
        <v>0</v>
      </c>
      <c r="L2515" s="9">
        <v>104.45</v>
      </c>
      <c r="M2515" s="8">
        <v>0</v>
      </c>
      <c r="N2515" s="8">
        <v>4</v>
      </c>
      <c r="O2515" s="8">
        <v>45</v>
      </c>
      <c r="P2515" s="9">
        <v>119.73</v>
      </c>
      <c r="Q2515" s="10">
        <f t="shared" si="79"/>
        <v>1</v>
      </c>
      <c r="R2515" s="8">
        <v>0</v>
      </c>
      <c r="S2515" s="9">
        <v>104.45</v>
      </c>
      <c r="T2515" s="8">
        <v>0</v>
      </c>
    </row>
    <row r="2516" spans="1:20" x14ac:dyDescent="0.35">
      <c r="A2516" t="s">
        <v>6126</v>
      </c>
      <c r="B2516" t="s">
        <v>6127</v>
      </c>
      <c r="C2516" t="s">
        <v>19</v>
      </c>
      <c r="D2516" t="s">
        <v>7922</v>
      </c>
      <c r="E2516" s="8">
        <v>2</v>
      </c>
      <c r="F2516" s="9">
        <v>5.9</v>
      </c>
      <c r="G2516" s="8">
        <v>7</v>
      </c>
      <c r="H2516" s="8">
        <v>75</v>
      </c>
      <c r="I2516" s="9">
        <v>5.9</v>
      </c>
      <c r="J2516" s="10">
        <f t="shared" si="78"/>
        <v>1</v>
      </c>
      <c r="K2516" s="8">
        <v>0</v>
      </c>
      <c r="L2516" s="9">
        <v>141.38</v>
      </c>
      <c r="M2516" s="8">
        <v>0</v>
      </c>
      <c r="N2516" s="8">
        <v>6</v>
      </c>
      <c r="O2516" s="8">
        <v>75</v>
      </c>
      <c r="P2516" s="9">
        <v>5.9</v>
      </c>
      <c r="Q2516" s="10">
        <f t="shared" si="79"/>
        <v>1</v>
      </c>
      <c r="R2516" s="8">
        <v>0</v>
      </c>
      <c r="S2516" s="9">
        <v>139.61000000000001</v>
      </c>
      <c r="T2516" s="8">
        <v>0</v>
      </c>
    </row>
    <row r="2517" spans="1:20" x14ac:dyDescent="0.35">
      <c r="A2517" t="s">
        <v>6128</v>
      </c>
      <c r="B2517" t="s">
        <v>6129</v>
      </c>
      <c r="C2517" t="s">
        <v>19</v>
      </c>
      <c r="D2517" t="s">
        <v>7922</v>
      </c>
      <c r="E2517" s="8">
        <v>1084</v>
      </c>
      <c r="F2517" s="9">
        <v>1072.42</v>
      </c>
      <c r="G2517" s="8">
        <v>23</v>
      </c>
      <c r="H2517" s="8">
        <v>222</v>
      </c>
      <c r="I2517" s="9">
        <v>834.98</v>
      </c>
      <c r="J2517" s="10">
        <f t="shared" si="78"/>
        <v>0.77859420749333275</v>
      </c>
      <c r="K2517" s="8">
        <v>4</v>
      </c>
      <c r="L2517" s="9">
        <v>42.08</v>
      </c>
      <c r="M2517" s="8">
        <v>3</v>
      </c>
      <c r="N2517" s="8">
        <v>17</v>
      </c>
      <c r="O2517" s="8">
        <v>222</v>
      </c>
      <c r="P2517" s="9">
        <v>830.04</v>
      </c>
      <c r="Q2517" s="10">
        <f t="shared" si="79"/>
        <v>0.7739878032860259</v>
      </c>
      <c r="R2517" s="8">
        <v>4</v>
      </c>
      <c r="S2517" s="9">
        <v>41.84</v>
      </c>
      <c r="T2517" s="8">
        <v>3</v>
      </c>
    </row>
    <row r="2518" spans="1:20" x14ac:dyDescent="0.35">
      <c r="A2518" t="s">
        <v>6130</v>
      </c>
      <c r="B2518" t="s">
        <v>6131</v>
      </c>
      <c r="C2518" t="s">
        <v>19</v>
      </c>
      <c r="D2518" t="s">
        <v>7922</v>
      </c>
      <c r="E2518" s="8">
        <v>407</v>
      </c>
      <c r="F2518" s="9">
        <v>816.2</v>
      </c>
      <c r="G2518" s="8">
        <v>10</v>
      </c>
      <c r="H2518" s="8">
        <v>110</v>
      </c>
      <c r="I2518" s="9">
        <v>649.76</v>
      </c>
      <c r="J2518" s="10">
        <f t="shared" si="78"/>
        <v>0.79607939230580738</v>
      </c>
      <c r="K2518" s="8">
        <v>4</v>
      </c>
      <c r="L2518" s="9">
        <v>90.19</v>
      </c>
      <c r="M2518" s="8">
        <v>2</v>
      </c>
      <c r="N2518" s="8">
        <v>9</v>
      </c>
      <c r="O2518" s="8">
        <v>110</v>
      </c>
      <c r="P2518" s="9">
        <v>647.75</v>
      </c>
      <c r="Q2518" s="10">
        <f t="shared" si="79"/>
        <v>0.79361676059789266</v>
      </c>
      <c r="R2518" s="8">
        <v>4</v>
      </c>
      <c r="S2518" s="9">
        <v>89.32</v>
      </c>
      <c r="T2518" s="8">
        <v>2</v>
      </c>
    </row>
    <row r="2519" spans="1:20" x14ac:dyDescent="0.35">
      <c r="A2519" t="s">
        <v>6136</v>
      </c>
      <c r="B2519" t="s">
        <v>6137</v>
      </c>
      <c r="C2519" t="s">
        <v>19</v>
      </c>
      <c r="D2519" t="s">
        <v>7922</v>
      </c>
      <c r="E2519" s="8">
        <v>9</v>
      </c>
      <c r="F2519" s="9">
        <v>44.63</v>
      </c>
      <c r="G2519" s="8">
        <v>4</v>
      </c>
      <c r="H2519" s="8">
        <v>45</v>
      </c>
      <c r="I2519" s="9">
        <v>44.63</v>
      </c>
      <c r="J2519" s="10">
        <f t="shared" si="78"/>
        <v>1</v>
      </c>
      <c r="K2519" s="8">
        <v>0</v>
      </c>
      <c r="L2519" s="9">
        <v>134.07</v>
      </c>
      <c r="M2519" s="8">
        <v>0</v>
      </c>
      <c r="N2519" s="8">
        <v>4</v>
      </c>
      <c r="O2519" s="8">
        <v>45</v>
      </c>
      <c r="P2519" s="9">
        <v>44.63</v>
      </c>
      <c r="Q2519" s="10">
        <f t="shared" si="79"/>
        <v>1</v>
      </c>
      <c r="R2519" s="8">
        <v>0</v>
      </c>
      <c r="S2519" s="9">
        <v>134.07</v>
      </c>
      <c r="T2519" s="8">
        <v>0</v>
      </c>
    </row>
    <row r="2520" spans="1:20" x14ac:dyDescent="0.35">
      <c r="A2520" t="s">
        <v>6138</v>
      </c>
      <c r="B2520" t="s">
        <v>6139</v>
      </c>
      <c r="C2520" t="s">
        <v>19</v>
      </c>
      <c r="D2520" t="s">
        <v>7922</v>
      </c>
      <c r="E2520" s="8">
        <v>6</v>
      </c>
      <c r="F2520" s="9">
        <v>47.78</v>
      </c>
      <c r="G2520" s="8">
        <v>3</v>
      </c>
      <c r="H2520" s="8">
        <v>28</v>
      </c>
      <c r="I2520" s="9">
        <v>47.78</v>
      </c>
      <c r="J2520" s="10">
        <f t="shared" si="78"/>
        <v>1</v>
      </c>
      <c r="K2520" s="8">
        <v>0</v>
      </c>
      <c r="L2520" s="9">
        <v>129.21</v>
      </c>
      <c r="M2520" s="8">
        <v>0</v>
      </c>
      <c r="N2520" s="8">
        <v>3</v>
      </c>
      <c r="O2520" s="8">
        <v>28</v>
      </c>
      <c r="P2520" s="9">
        <v>47.78</v>
      </c>
      <c r="Q2520" s="10">
        <f t="shared" si="79"/>
        <v>1</v>
      </c>
      <c r="R2520" s="8">
        <v>0</v>
      </c>
      <c r="S2520" s="9">
        <v>129.21</v>
      </c>
      <c r="T2520" s="8">
        <v>0</v>
      </c>
    </row>
    <row r="2521" spans="1:20" x14ac:dyDescent="0.35">
      <c r="A2521" t="s">
        <v>6140</v>
      </c>
      <c r="B2521" t="s">
        <v>6141</v>
      </c>
      <c r="C2521" t="s">
        <v>19</v>
      </c>
      <c r="D2521" t="s">
        <v>7922</v>
      </c>
      <c r="E2521" s="8">
        <v>57</v>
      </c>
      <c r="F2521" s="9">
        <v>116.67</v>
      </c>
      <c r="G2521" s="8">
        <v>16</v>
      </c>
      <c r="H2521" s="8">
        <v>107</v>
      </c>
      <c r="I2521" s="9">
        <v>116.67</v>
      </c>
      <c r="J2521" s="10">
        <f t="shared" si="78"/>
        <v>1</v>
      </c>
      <c r="K2521" s="8">
        <v>0</v>
      </c>
      <c r="L2521" s="9">
        <v>98.3</v>
      </c>
      <c r="M2521" s="8">
        <v>0</v>
      </c>
      <c r="N2521" s="8">
        <v>9</v>
      </c>
      <c r="O2521" s="8">
        <v>107</v>
      </c>
      <c r="P2521" s="9">
        <v>116.67</v>
      </c>
      <c r="Q2521" s="10">
        <f t="shared" si="79"/>
        <v>1</v>
      </c>
      <c r="R2521" s="8">
        <v>0</v>
      </c>
      <c r="S2521" s="9">
        <v>89.7</v>
      </c>
      <c r="T2521" s="8">
        <v>0</v>
      </c>
    </row>
    <row r="2522" spans="1:20" x14ac:dyDescent="0.35">
      <c r="A2522" t="s">
        <v>6142</v>
      </c>
      <c r="B2522" t="s">
        <v>6143</v>
      </c>
      <c r="C2522" t="s">
        <v>19</v>
      </c>
      <c r="D2522" t="s">
        <v>7922</v>
      </c>
      <c r="E2522" s="8">
        <v>8</v>
      </c>
      <c r="F2522" s="9">
        <v>60.31</v>
      </c>
      <c r="G2522" s="8">
        <v>3</v>
      </c>
      <c r="H2522" s="8">
        <v>29</v>
      </c>
      <c r="I2522" s="9">
        <v>60.31</v>
      </c>
      <c r="J2522" s="10">
        <f t="shared" si="78"/>
        <v>1</v>
      </c>
      <c r="K2522" s="8">
        <v>0</v>
      </c>
      <c r="L2522" s="9">
        <v>122.31</v>
      </c>
      <c r="M2522" s="8">
        <v>0</v>
      </c>
      <c r="N2522" s="8">
        <v>3</v>
      </c>
      <c r="O2522" s="8">
        <v>29</v>
      </c>
      <c r="P2522" s="9">
        <v>60.31</v>
      </c>
      <c r="Q2522" s="10">
        <f t="shared" si="79"/>
        <v>1</v>
      </c>
      <c r="R2522" s="8">
        <v>0</v>
      </c>
      <c r="S2522" s="9">
        <v>122.31</v>
      </c>
      <c r="T2522" s="8">
        <v>0</v>
      </c>
    </row>
    <row r="2523" spans="1:20" x14ac:dyDescent="0.35">
      <c r="A2523" t="s">
        <v>6146</v>
      </c>
      <c r="B2523" t="s">
        <v>6147</v>
      </c>
      <c r="C2523" t="s">
        <v>19</v>
      </c>
      <c r="D2523" t="s">
        <v>7921</v>
      </c>
      <c r="E2523" s="8">
        <v>4</v>
      </c>
      <c r="F2523" s="9">
        <v>23.78</v>
      </c>
      <c r="G2523" s="8">
        <v>3</v>
      </c>
      <c r="H2523" s="8">
        <v>37</v>
      </c>
      <c r="I2523" s="9">
        <v>23.78</v>
      </c>
      <c r="J2523" s="10">
        <f t="shared" si="78"/>
        <v>1</v>
      </c>
      <c r="K2523" s="8">
        <v>0</v>
      </c>
      <c r="L2523" s="9">
        <v>132.55000000000001</v>
      </c>
      <c r="M2523" s="8">
        <v>0</v>
      </c>
      <c r="N2523" s="8">
        <v>3</v>
      </c>
      <c r="O2523" s="8">
        <v>37</v>
      </c>
      <c r="P2523" s="9">
        <v>23.78</v>
      </c>
      <c r="Q2523" s="10">
        <f t="shared" si="79"/>
        <v>1</v>
      </c>
      <c r="R2523" s="8">
        <v>0</v>
      </c>
      <c r="S2523" s="9">
        <v>132.55000000000001</v>
      </c>
      <c r="T2523" s="8">
        <v>0</v>
      </c>
    </row>
    <row r="2524" spans="1:20" x14ac:dyDescent="0.35">
      <c r="A2524" t="s">
        <v>6148</v>
      </c>
      <c r="B2524" t="s">
        <v>6149</v>
      </c>
      <c r="C2524" t="s">
        <v>19</v>
      </c>
      <c r="D2524" t="s">
        <v>7922</v>
      </c>
      <c r="E2524" s="8">
        <v>3</v>
      </c>
      <c r="F2524" s="9">
        <v>7.64</v>
      </c>
      <c r="G2524" s="8">
        <v>7</v>
      </c>
      <c r="H2524" s="8">
        <v>86</v>
      </c>
      <c r="I2524" s="9">
        <v>7.64</v>
      </c>
      <c r="J2524" s="10">
        <f t="shared" si="78"/>
        <v>1</v>
      </c>
      <c r="K2524" s="8">
        <v>0</v>
      </c>
      <c r="L2524" s="9">
        <v>134.51</v>
      </c>
      <c r="M2524" s="8">
        <v>0</v>
      </c>
      <c r="N2524" s="8">
        <v>7</v>
      </c>
      <c r="O2524" s="8">
        <v>86</v>
      </c>
      <c r="P2524" s="9">
        <v>7.64</v>
      </c>
      <c r="Q2524" s="10">
        <f t="shared" si="79"/>
        <v>1</v>
      </c>
      <c r="R2524" s="8">
        <v>0</v>
      </c>
      <c r="S2524" s="9">
        <v>134.51</v>
      </c>
      <c r="T2524" s="8">
        <v>0</v>
      </c>
    </row>
    <row r="2525" spans="1:20" x14ac:dyDescent="0.35">
      <c r="A2525" t="s">
        <v>6150</v>
      </c>
      <c r="B2525" t="s">
        <v>6151</v>
      </c>
      <c r="C2525" t="s">
        <v>19</v>
      </c>
      <c r="D2525" t="s">
        <v>7922</v>
      </c>
      <c r="E2525" s="8">
        <v>55</v>
      </c>
      <c r="F2525" s="9">
        <v>112.65</v>
      </c>
      <c r="G2525" s="8">
        <v>15</v>
      </c>
      <c r="H2525" s="8">
        <v>106</v>
      </c>
      <c r="I2525" s="9">
        <v>112.65</v>
      </c>
      <c r="J2525" s="10">
        <f t="shared" si="78"/>
        <v>1</v>
      </c>
      <c r="K2525" s="8">
        <v>0</v>
      </c>
      <c r="L2525" s="9">
        <v>102.11</v>
      </c>
      <c r="M2525" s="8">
        <v>0</v>
      </c>
      <c r="N2525" s="8">
        <v>8</v>
      </c>
      <c r="O2525" s="8">
        <v>106</v>
      </c>
      <c r="P2525" s="9">
        <v>112.65</v>
      </c>
      <c r="Q2525" s="10">
        <f t="shared" si="79"/>
        <v>1</v>
      </c>
      <c r="R2525" s="8">
        <v>0</v>
      </c>
      <c r="S2525" s="9">
        <v>93.5</v>
      </c>
      <c r="T2525" s="8">
        <v>0</v>
      </c>
    </row>
    <row r="2526" spans="1:20" x14ac:dyDescent="0.35">
      <c r="A2526" t="s">
        <v>6154</v>
      </c>
      <c r="B2526" t="s">
        <v>6155</v>
      </c>
      <c r="C2526" t="s">
        <v>19</v>
      </c>
      <c r="D2526" t="s">
        <v>7922</v>
      </c>
      <c r="E2526" s="8">
        <v>543</v>
      </c>
      <c r="F2526" s="9">
        <v>2623.81</v>
      </c>
      <c r="G2526" s="8">
        <v>4</v>
      </c>
      <c r="H2526" s="8">
        <v>45</v>
      </c>
      <c r="I2526" s="9">
        <v>1208.02</v>
      </c>
      <c r="J2526" s="10">
        <f t="shared" si="78"/>
        <v>0.46040681299331887</v>
      </c>
      <c r="K2526" s="8">
        <v>6</v>
      </c>
      <c r="L2526" s="9">
        <v>63.42</v>
      </c>
      <c r="M2526" s="8">
        <v>5</v>
      </c>
      <c r="N2526" s="8">
        <v>4</v>
      </c>
      <c r="O2526" s="8">
        <v>45</v>
      </c>
      <c r="P2526" s="9">
        <v>1208.02</v>
      </c>
      <c r="Q2526" s="10">
        <f t="shared" si="79"/>
        <v>0.46040681299331887</v>
      </c>
      <c r="R2526" s="8">
        <v>6</v>
      </c>
      <c r="S2526" s="9">
        <v>63.42</v>
      </c>
      <c r="T2526" s="8">
        <v>5</v>
      </c>
    </row>
    <row r="2527" spans="1:20" x14ac:dyDescent="0.35">
      <c r="A2527" t="s">
        <v>6160</v>
      </c>
      <c r="B2527" t="s">
        <v>6161</v>
      </c>
      <c r="C2527" t="s">
        <v>19</v>
      </c>
      <c r="D2527" t="s">
        <v>7922</v>
      </c>
      <c r="E2527" s="8">
        <v>260</v>
      </c>
      <c r="F2527" s="9">
        <v>122.28</v>
      </c>
      <c r="G2527" s="8">
        <v>55</v>
      </c>
      <c r="H2527" s="8">
        <v>459</v>
      </c>
      <c r="I2527" s="9">
        <v>122.28</v>
      </c>
      <c r="J2527" s="10">
        <f t="shared" si="78"/>
        <v>1</v>
      </c>
      <c r="K2527" s="8">
        <v>0</v>
      </c>
      <c r="L2527" s="9">
        <v>127.78</v>
      </c>
      <c r="M2527" s="8">
        <v>0</v>
      </c>
      <c r="N2527" s="8">
        <v>35</v>
      </c>
      <c r="O2527" s="8">
        <v>459</v>
      </c>
      <c r="P2527" s="9">
        <v>122.28</v>
      </c>
      <c r="Q2527" s="10">
        <f t="shared" si="79"/>
        <v>1</v>
      </c>
      <c r="R2527" s="8">
        <v>0</v>
      </c>
      <c r="S2527" s="9">
        <v>121.86</v>
      </c>
      <c r="T2527" s="8">
        <v>0</v>
      </c>
    </row>
    <row r="2528" spans="1:20" x14ac:dyDescent="0.35">
      <c r="A2528" t="s">
        <v>6166</v>
      </c>
      <c r="B2528" t="s">
        <v>6167</v>
      </c>
      <c r="C2528" t="s">
        <v>19</v>
      </c>
      <c r="D2528" t="s">
        <v>7921</v>
      </c>
      <c r="E2528" s="8">
        <v>2037</v>
      </c>
      <c r="F2528" s="9">
        <v>916.05</v>
      </c>
      <c r="G2528" s="8">
        <v>30</v>
      </c>
      <c r="H2528" s="8">
        <v>478</v>
      </c>
      <c r="I2528" s="9">
        <v>652.97</v>
      </c>
      <c r="J2528" s="10">
        <f t="shared" si="78"/>
        <v>0.71281043611156603</v>
      </c>
      <c r="K2528" s="8">
        <v>5</v>
      </c>
      <c r="L2528" s="9">
        <v>79.55</v>
      </c>
      <c r="M2528" s="8">
        <v>3</v>
      </c>
      <c r="N2528" s="8">
        <v>36</v>
      </c>
      <c r="O2528" s="8">
        <v>478</v>
      </c>
      <c r="P2528" s="9">
        <v>655.67</v>
      </c>
      <c r="Q2528" s="10">
        <f t="shared" si="79"/>
        <v>0.71575787347852193</v>
      </c>
      <c r="R2528" s="8">
        <v>5</v>
      </c>
      <c r="S2528" s="9">
        <v>80.3</v>
      </c>
      <c r="T2528" s="8">
        <v>3</v>
      </c>
    </row>
    <row r="2529" spans="1:20" x14ac:dyDescent="0.35">
      <c r="A2529" t="s">
        <v>6170</v>
      </c>
      <c r="B2529" t="s">
        <v>6171</v>
      </c>
      <c r="C2529" t="s">
        <v>19</v>
      </c>
      <c r="D2529" t="s">
        <v>7922</v>
      </c>
      <c r="E2529" s="8">
        <v>18</v>
      </c>
      <c r="F2529" s="9">
        <v>165.32</v>
      </c>
      <c r="G2529" s="8">
        <v>2</v>
      </c>
      <c r="H2529" s="8">
        <v>24</v>
      </c>
      <c r="I2529" s="9">
        <v>165.32</v>
      </c>
      <c r="J2529" s="10">
        <f t="shared" si="78"/>
        <v>1</v>
      </c>
      <c r="K2529" s="8">
        <v>0</v>
      </c>
      <c r="L2529" s="9">
        <v>99.42</v>
      </c>
      <c r="M2529" s="8">
        <v>0</v>
      </c>
      <c r="N2529" s="8">
        <v>2</v>
      </c>
      <c r="O2529" s="8">
        <v>24</v>
      </c>
      <c r="P2529" s="9">
        <v>165.32</v>
      </c>
      <c r="Q2529" s="10">
        <f t="shared" si="79"/>
        <v>1</v>
      </c>
      <c r="R2529" s="8">
        <v>0</v>
      </c>
      <c r="S2529" s="9">
        <v>99.42</v>
      </c>
      <c r="T2529" s="8">
        <v>0</v>
      </c>
    </row>
    <row r="2530" spans="1:20" x14ac:dyDescent="0.35">
      <c r="A2530" t="s">
        <v>6172</v>
      </c>
      <c r="B2530" t="s">
        <v>6173</v>
      </c>
      <c r="C2530" t="s">
        <v>19</v>
      </c>
      <c r="D2530" t="s">
        <v>7922</v>
      </c>
      <c r="E2530" s="8">
        <v>61</v>
      </c>
      <c r="F2530" s="9">
        <v>127.31</v>
      </c>
      <c r="G2530" s="8">
        <v>15</v>
      </c>
      <c r="H2530" s="8">
        <v>103</v>
      </c>
      <c r="I2530" s="9">
        <v>127.31</v>
      </c>
      <c r="J2530" s="10">
        <f t="shared" si="78"/>
        <v>1</v>
      </c>
      <c r="K2530" s="8">
        <v>0</v>
      </c>
      <c r="L2530" s="9">
        <v>93.76</v>
      </c>
      <c r="M2530" s="8">
        <v>0</v>
      </c>
      <c r="N2530" s="8">
        <v>8</v>
      </c>
      <c r="O2530" s="8">
        <v>103</v>
      </c>
      <c r="P2530" s="9">
        <v>127.31</v>
      </c>
      <c r="Q2530" s="10">
        <f t="shared" si="79"/>
        <v>1</v>
      </c>
      <c r="R2530" s="8">
        <v>0</v>
      </c>
      <c r="S2530" s="9">
        <v>84.99</v>
      </c>
      <c r="T2530" s="8">
        <v>0</v>
      </c>
    </row>
    <row r="2531" spans="1:20" x14ac:dyDescent="0.35">
      <c r="A2531" t="s">
        <v>6174</v>
      </c>
      <c r="B2531" t="s">
        <v>6175</v>
      </c>
      <c r="C2531" t="s">
        <v>19</v>
      </c>
      <c r="D2531" t="s">
        <v>7921</v>
      </c>
      <c r="E2531" s="8">
        <v>77</v>
      </c>
      <c r="F2531" s="9">
        <v>67.95</v>
      </c>
      <c r="G2531" s="8">
        <v>16</v>
      </c>
      <c r="H2531" s="8">
        <v>243</v>
      </c>
      <c r="I2531" s="9">
        <v>67.95</v>
      </c>
      <c r="J2531" s="10">
        <f t="shared" si="78"/>
        <v>1</v>
      </c>
      <c r="K2531" s="8">
        <v>0</v>
      </c>
      <c r="L2531" s="9">
        <v>114.07</v>
      </c>
      <c r="M2531" s="8">
        <v>0</v>
      </c>
      <c r="N2531" s="8">
        <v>18</v>
      </c>
      <c r="O2531" s="8">
        <v>243</v>
      </c>
      <c r="P2531" s="9">
        <v>67.95</v>
      </c>
      <c r="Q2531" s="10">
        <f t="shared" si="79"/>
        <v>1</v>
      </c>
      <c r="R2531" s="8">
        <v>0</v>
      </c>
      <c r="S2531" s="9">
        <v>115.12</v>
      </c>
      <c r="T2531" s="8">
        <v>0</v>
      </c>
    </row>
    <row r="2532" spans="1:20" x14ac:dyDescent="0.35">
      <c r="A2532" t="s">
        <v>6176</v>
      </c>
      <c r="B2532" t="s">
        <v>6177</v>
      </c>
      <c r="C2532" t="s">
        <v>19</v>
      </c>
      <c r="D2532" t="s">
        <v>7922</v>
      </c>
      <c r="E2532" s="8">
        <v>58</v>
      </c>
      <c r="F2532" s="9">
        <v>116.96</v>
      </c>
      <c r="G2532" s="8">
        <v>16</v>
      </c>
      <c r="H2532" s="8">
        <v>107</v>
      </c>
      <c r="I2532" s="9">
        <v>116.96</v>
      </c>
      <c r="J2532" s="10">
        <f t="shared" si="78"/>
        <v>1</v>
      </c>
      <c r="K2532" s="8">
        <v>0</v>
      </c>
      <c r="L2532" s="9">
        <v>99.01</v>
      </c>
      <c r="M2532" s="8">
        <v>0</v>
      </c>
      <c r="N2532" s="8">
        <v>8</v>
      </c>
      <c r="O2532" s="8">
        <v>107</v>
      </c>
      <c r="P2532" s="9">
        <v>116.96</v>
      </c>
      <c r="Q2532" s="10">
        <f t="shared" si="79"/>
        <v>1</v>
      </c>
      <c r="R2532" s="8">
        <v>0</v>
      </c>
      <c r="S2532" s="9">
        <v>90.54</v>
      </c>
      <c r="T2532" s="8">
        <v>0</v>
      </c>
    </row>
    <row r="2533" spans="1:20" x14ac:dyDescent="0.35">
      <c r="A2533" t="s">
        <v>6178</v>
      </c>
      <c r="B2533" t="s">
        <v>6179</v>
      </c>
      <c r="C2533" t="s">
        <v>19</v>
      </c>
      <c r="D2533" t="s">
        <v>7922</v>
      </c>
      <c r="E2533" s="8">
        <v>52</v>
      </c>
      <c r="F2533" s="9">
        <v>104.86</v>
      </c>
      <c r="G2533" s="8">
        <v>16</v>
      </c>
      <c r="H2533" s="8">
        <v>107</v>
      </c>
      <c r="I2533" s="9">
        <v>104.86</v>
      </c>
      <c r="J2533" s="10">
        <f t="shared" si="78"/>
        <v>1</v>
      </c>
      <c r="K2533" s="8">
        <v>0</v>
      </c>
      <c r="L2533" s="9">
        <v>100.72</v>
      </c>
      <c r="M2533" s="8">
        <v>0</v>
      </c>
      <c r="N2533" s="8">
        <v>8</v>
      </c>
      <c r="O2533" s="8">
        <v>107</v>
      </c>
      <c r="P2533" s="9">
        <v>104.86</v>
      </c>
      <c r="Q2533" s="10">
        <f t="shared" si="79"/>
        <v>1</v>
      </c>
      <c r="R2533" s="8">
        <v>0</v>
      </c>
      <c r="S2533" s="9">
        <v>92.25</v>
      </c>
      <c r="T2533" s="8">
        <v>0</v>
      </c>
    </row>
    <row r="2534" spans="1:20" x14ac:dyDescent="0.35">
      <c r="A2534" t="s">
        <v>6186</v>
      </c>
      <c r="B2534" t="s">
        <v>6187</v>
      </c>
      <c r="C2534" t="s">
        <v>19</v>
      </c>
      <c r="D2534" t="s">
        <v>7922</v>
      </c>
      <c r="E2534" s="8">
        <v>940</v>
      </c>
      <c r="F2534" s="9">
        <v>1197.1400000000001</v>
      </c>
      <c r="G2534" s="8">
        <v>16</v>
      </c>
      <c r="H2534" s="8">
        <v>168</v>
      </c>
      <c r="I2534" s="9">
        <v>798.52</v>
      </c>
      <c r="J2534" s="10">
        <f t="shared" si="78"/>
        <v>0.6670230716541089</v>
      </c>
      <c r="K2534" s="8">
        <v>5</v>
      </c>
      <c r="L2534" s="9">
        <v>86.39</v>
      </c>
      <c r="M2534" s="8">
        <v>3</v>
      </c>
      <c r="N2534" s="8">
        <v>13</v>
      </c>
      <c r="O2534" s="8">
        <v>168</v>
      </c>
      <c r="P2534" s="9">
        <v>794.7</v>
      </c>
      <c r="Q2534" s="10">
        <f t="shared" si="79"/>
        <v>0.66383213325091461</v>
      </c>
      <c r="R2534" s="8">
        <v>5</v>
      </c>
      <c r="S2534" s="9">
        <v>86.35</v>
      </c>
      <c r="T2534" s="8">
        <v>3</v>
      </c>
    </row>
    <row r="2535" spans="1:20" x14ac:dyDescent="0.35">
      <c r="A2535" t="s">
        <v>6188</v>
      </c>
      <c r="B2535" t="s">
        <v>6189</v>
      </c>
      <c r="C2535" t="s">
        <v>19</v>
      </c>
      <c r="D2535" t="s">
        <v>7922</v>
      </c>
      <c r="E2535" s="8">
        <v>41</v>
      </c>
      <c r="F2535" s="9">
        <v>48.07</v>
      </c>
      <c r="G2535" s="8">
        <v>17</v>
      </c>
      <c r="H2535" s="8">
        <v>182</v>
      </c>
      <c r="I2535" s="9">
        <v>48.07</v>
      </c>
      <c r="J2535" s="10">
        <f t="shared" si="78"/>
        <v>1</v>
      </c>
      <c r="K2535" s="8">
        <v>0</v>
      </c>
      <c r="L2535" s="9">
        <v>123.15</v>
      </c>
      <c r="M2535" s="8">
        <v>0</v>
      </c>
      <c r="N2535" s="8">
        <v>14</v>
      </c>
      <c r="O2535" s="8">
        <v>182</v>
      </c>
      <c r="P2535" s="9">
        <v>48.07</v>
      </c>
      <c r="Q2535" s="10">
        <f t="shared" si="79"/>
        <v>1</v>
      </c>
      <c r="R2535" s="8">
        <v>0</v>
      </c>
      <c r="S2535" s="9">
        <v>120.34</v>
      </c>
      <c r="T2535" s="8">
        <v>0</v>
      </c>
    </row>
    <row r="2536" spans="1:20" x14ac:dyDescent="0.35">
      <c r="A2536" t="s">
        <v>6190</v>
      </c>
      <c r="B2536" t="s">
        <v>6191</v>
      </c>
      <c r="C2536" t="s">
        <v>19</v>
      </c>
      <c r="D2536" t="s">
        <v>7922</v>
      </c>
      <c r="E2536" s="8">
        <v>6</v>
      </c>
      <c r="F2536" s="9">
        <v>48</v>
      </c>
      <c r="G2536" s="8">
        <v>3</v>
      </c>
      <c r="H2536" s="8">
        <v>27</v>
      </c>
      <c r="I2536" s="9">
        <v>48</v>
      </c>
      <c r="J2536" s="10">
        <f t="shared" si="78"/>
        <v>1</v>
      </c>
      <c r="K2536" s="8">
        <v>0</v>
      </c>
      <c r="L2536" s="9">
        <v>114.79</v>
      </c>
      <c r="M2536" s="8">
        <v>0</v>
      </c>
      <c r="N2536" s="8">
        <v>2</v>
      </c>
      <c r="O2536" s="8">
        <v>27</v>
      </c>
      <c r="P2536" s="9">
        <v>48</v>
      </c>
      <c r="Q2536" s="10">
        <f t="shared" si="79"/>
        <v>1</v>
      </c>
      <c r="R2536" s="8">
        <v>0</v>
      </c>
      <c r="S2536" s="9">
        <v>114.79</v>
      </c>
      <c r="T2536" s="8">
        <v>0</v>
      </c>
    </row>
    <row r="2537" spans="1:20" x14ac:dyDescent="0.35">
      <c r="A2537" t="s">
        <v>6192</v>
      </c>
      <c r="B2537" t="s">
        <v>6193</v>
      </c>
      <c r="C2537" t="s">
        <v>19</v>
      </c>
      <c r="D2537" t="s">
        <v>7922</v>
      </c>
      <c r="E2537" s="8">
        <v>52</v>
      </c>
      <c r="F2537" s="9">
        <v>106.74</v>
      </c>
      <c r="G2537" s="8">
        <v>15</v>
      </c>
      <c r="H2537" s="8">
        <v>104</v>
      </c>
      <c r="I2537" s="9">
        <v>106.74</v>
      </c>
      <c r="J2537" s="10">
        <f t="shared" si="78"/>
        <v>1</v>
      </c>
      <c r="K2537" s="8">
        <v>0</v>
      </c>
      <c r="L2537" s="9">
        <v>99.53</v>
      </c>
      <c r="M2537" s="8">
        <v>0</v>
      </c>
      <c r="N2537" s="8">
        <v>8</v>
      </c>
      <c r="O2537" s="8">
        <v>104</v>
      </c>
      <c r="P2537" s="9">
        <v>106.74</v>
      </c>
      <c r="Q2537" s="10">
        <f t="shared" si="79"/>
        <v>1</v>
      </c>
      <c r="R2537" s="8">
        <v>0</v>
      </c>
      <c r="S2537" s="9">
        <v>90.91</v>
      </c>
      <c r="T2537" s="8">
        <v>0</v>
      </c>
    </row>
    <row r="2538" spans="1:20" x14ac:dyDescent="0.35">
      <c r="A2538" t="s">
        <v>6194</v>
      </c>
      <c r="B2538" t="s">
        <v>6195</v>
      </c>
      <c r="C2538" t="s">
        <v>19</v>
      </c>
      <c r="D2538" t="s">
        <v>7922</v>
      </c>
      <c r="E2538" s="8">
        <v>54</v>
      </c>
      <c r="F2538" s="9">
        <v>108.94</v>
      </c>
      <c r="G2538" s="8">
        <v>15</v>
      </c>
      <c r="H2538" s="8">
        <v>106</v>
      </c>
      <c r="I2538" s="9">
        <v>108.94</v>
      </c>
      <c r="J2538" s="10">
        <f t="shared" si="78"/>
        <v>1</v>
      </c>
      <c r="K2538" s="8">
        <v>0</v>
      </c>
      <c r="L2538" s="9">
        <v>97.44</v>
      </c>
      <c r="M2538" s="8">
        <v>0</v>
      </c>
      <c r="N2538" s="8">
        <v>8</v>
      </c>
      <c r="O2538" s="8">
        <v>106</v>
      </c>
      <c r="P2538" s="9">
        <v>108.94</v>
      </c>
      <c r="Q2538" s="10">
        <f t="shared" si="79"/>
        <v>1</v>
      </c>
      <c r="R2538" s="8">
        <v>0</v>
      </c>
      <c r="S2538" s="9">
        <v>88.97</v>
      </c>
      <c r="T2538" s="8">
        <v>0</v>
      </c>
    </row>
    <row r="2539" spans="1:20" x14ac:dyDescent="0.35">
      <c r="A2539" t="s">
        <v>6196</v>
      </c>
      <c r="B2539" t="s">
        <v>5951</v>
      </c>
      <c r="C2539" t="s">
        <v>19</v>
      </c>
      <c r="D2539" t="s">
        <v>7922</v>
      </c>
      <c r="E2539" s="8">
        <v>3</v>
      </c>
      <c r="F2539" s="9">
        <v>4.01</v>
      </c>
      <c r="G2539" s="8">
        <v>12</v>
      </c>
      <c r="H2539" s="8">
        <v>159</v>
      </c>
      <c r="I2539" s="9">
        <v>4.01</v>
      </c>
      <c r="J2539" s="10">
        <f t="shared" si="78"/>
        <v>1</v>
      </c>
      <c r="K2539" s="8">
        <v>0</v>
      </c>
      <c r="L2539" s="9">
        <v>131.76</v>
      </c>
      <c r="M2539" s="8">
        <v>0</v>
      </c>
      <c r="N2539" s="8">
        <v>12</v>
      </c>
      <c r="O2539" s="8">
        <v>159</v>
      </c>
      <c r="P2539" s="9">
        <v>4.01</v>
      </c>
      <c r="Q2539" s="10">
        <f t="shared" si="79"/>
        <v>1</v>
      </c>
      <c r="R2539" s="8">
        <v>0</v>
      </c>
      <c r="S2539" s="9">
        <v>131.76</v>
      </c>
      <c r="T2539" s="8">
        <v>0</v>
      </c>
    </row>
    <row r="2540" spans="1:20" x14ac:dyDescent="0.35">
      <c r="A2540" t="s">
        <v>6197</v>
      </c>
      <c r="B2540" t="s">
        <v>6198</v>
      </c>
      <c r="C2540" t="s">
        <v>19</v>
      </c>
      <c r="D2540" t="s">
        <v>7921</v>
      </c>
      <c r="E2540" s="8">
        <v>1364</v>
      </c>
      <c r="F2540" s="9">
        <v>617.46</v>
      </c>
      <c r="G2540" s="8">
        <v>28</v>
      </c>
      <c r="H2540" s="8">
        <v>469</v>
      </c>
      <c r="I2540" s="9">
        <v>617.46</v>
      </c>
      <c r="J2540" s="10">
        <f t="shared" si="78"/>
        <v>1</v>
      </c>
      <c r="K2540" s="8">
        <v>0</v>
      </c>
      <c r="L2540" s="9">
        <v>72.98</v>
      </c>
      <c r="M2540" s="8">
        <v>2</v>
      </c>
      <c r="N2540" s="8">
        <v>35</v>
      </c>
      <c r="O2540" s="8">
        <v>469</v>
      </c>
      <c r="P2540" s="9">
        <v>617.46</v>
      </c>
      <c r="Q2540" s="10">
        <f t="shared" si="79"/>
        <v>1</v>
      </c>
      <c r="R2540" s="8">
        <v>0</v>
      </c>
      <c r="S2540" s="9">
        <v>74.89</v>
      </c>
      <c r="T2540" s="8">
        <v>2</v>
      </c>
    </row>
    <row r="2541" spans="1:20" x14ac:dyDescent="0.35">
      <c r="A2541" t="s">
        <v>6199</v>
      </c>
      <c r="B2541" t="s">
        <v>6200</v>
      </c>
      <c r="C2541" t="s">
        <v>19</v>
      </c>
      <c r="D2541" t="s">
        <v>7921</v>
      </c>
      <c r="E2541" s="8">
        <v>7</v>
      </c>
      <c r="F2541" s="9">
        <v>37.630000000000003</v>
      </c>
      <c r="G2541" s="8">
        <v>3</v>
      </c>
      <c r="H2541" s="8">
        <v>40</v>
      </c>
      <c r="I2541" s="9">
        <v>37.630000000000003</v>
      </c>
      <c r="J2541" s="10">
        <f t="shared" si="78"/>
        <v>1</v>
      </c>
      <c r="K2541" s="8">
        <v>0</v>
      </c>
      <c r="L2541" s="9">
        <v>128.47999999999999</v>
      </c>
      <c r="M2541" s="8">
        <v>0</v>
      </c>
      <c r="N2541" s="8">
        <v>3</v>
      </c>
      <c r="O2541" s="8">
        <v>40</v>
      </c>
      <c r="P2541" s="9">
        <v>37.630000000000003</v>
      </c>
      <c r="Q2541" s="10">
        <f t="shared" si="79"/>
        <v>1</v>
      </c>
      <c r="R2541" s="8">
        <v>0</v>
      </c>
      <c r="S2541" s="9">
        <v>128.47999999999999</v>
      </c>
      <c r="T2541" s="8">
        <v>0</v>
      </c>
    </row>
    <row r="2542" spans="1:20" x14ac:dyDescent="0.35">
      <c r="A2542" t="s">
        <v>6203</v>
      </c>
      <c r="B2542" t="s">
        <v>6204</v>
      </c>
      <c r="C2542" t="s">
        <v>19</v>
      </c>
      <c r="D2542" t="s">
        <v>7922</v>
      </c>
      <c r="E2542" s="8">
        <v>1</v>
      </c>
      <c r="F2542" s="9">
        <v>2.12</v>
      </c>
      <c r="G2542" s="8">
        <v>9</v>
      </c>
      <c r="H2542" s="8">
        <v>100</v>
      </c>
      <c r="I2542" s="9">
        <v>2.12</v>
      </c>
      <c r="J2542" s="10">
        <f t="shared" si="78"/>
        <v>1</v>
      </c>
      <c r="K2542" s="8">
        <v>0</v>
      </c>
      <c r="L2542" s="9">
        <v>134.13999999999999</v>
      </c>
      <c r="M2542" s="8">
        <v>0</v>
      </c>
      <c r="N2542" s="8">
        <v>8</v>
      </c>
      <c r="O2542" s="8">
        <v>100</v>
      </c>
      <c r="P2542" s="9">
        <v>2.12</v>
      </c>
      <c r="Q2542" s="10">
        <f t="shared" si="79"/>
        <v>1</v>
      </c>
      <c r="R2542" s="8">
        <v>0</v>
      </c>
      <c r="S2542" s="9">
        <v>132.87</v>
      </c>
      <c r="T2542" s="8">
        <v>0</v>
      </c>
    </row>
    <row r="2543" spans="1:20" x14ac:dyDescent="0.35">
      <c r="A2543" t="s">
        <v>6209</v>
      </c>
      <c r="B2543" t="s">
        <v>6210</v>
      </c>
      <c r="C2543" t="s">
        <v>19</v>
      </c>
      <c r="D2543" t="s">
        <v>7922</v>
      </c>
      <c r="E2543" s="8">
        <v>2</v>
      </c>
      <c r="F2543" s="9">
        <v>5.09</v>
      </c>
      <c r="G2543" s="8">
        <v>7</v>
      </c>
      <c r="H2543" s="8">
        <v>83</v>
      </c>
      <c r="I2543" s="9">
        <v>5.09</v>
      </c>
      <c r="J2543" s="10">
        <f t="shared" si="78"/>
        <v>1</v>
      </c>
      <c r="K2543" s="8">
        <v>0</v>
      </c>
      <c r="L2543" s="9">
        <v>132.29</v>
      </c>
      <c r="M2543" s="8">
        <v>0</v>
      </c>
      <c r="N2543" s="8">
        <v>6</v>
      </c>
      <c r="O2543" s="8">
        <v>83</v>
      </c>
      <c r="P2543" s="9">
        <v>5.09</v>
      </c>
      <c r="Q2543" s="10">
        <f t="shared" si="79"/>
        <v>1</v>
      </c>
      <c r="R2543" s="8">
        <v>0</v>
      </c>
      <c r="S2543" s="9">
        <v>130.76</v>
      </c>
      <c r="T2543" s="8">
        <v>0</v>
      </c>
    </row>
    <row r="2544" spans="1:20" x14ac:dyDescent="0.35">
      <c r="A2544" t="s">
        <v>6211</v>
      </c>
      <c r="B2544" t="s">
        <v>6212</v>
      </c>
      <c r="C2544" t="s">
        <v>19</v>
      </c>
      <c r="D2544" t="s">
        <v>7921</v>
      </c>
      <c r="E2544" s="8">
        <v>10</v>
      </c>
      <c r="F2544" s="9">
        <v>16.5</v>
      </c>
      <c r="G2544" s="8">
        <v>9</v>
      </c>
      <c r="H2544" s="8">
        <v>128</v>
      </c>
      <c r="I2544" s="9">
        <v>16.5</v>
      </c>
      <c r="J2544" s="10">
        <f t="shared" si="78"/>
        <v>1</v>
      </c>
      <c r="K2544" s="8">
        <v>0</v>
      </c>
      <c r="L2544" s="9">
        <v>129.19999999999999</v>
      </c>
      <c r="M2544" s="8">
        <v>0</v>
      </c>
      <c r="N2544" s="8">
        <v>10</v>
      </c>
      <c r="O2544" s="8">
        <v>128</v>
      </c>
      <c r="P2544" s="9">
        <v>16.5</v>
      </c>
      <c r="Q2544" s="10">
        <f t="shared" si="79"/>
        <v>1</v>
      </c>
      <c r="R2544" s="8">
        <v>0</v>
      </c>
      <c r="S2544" s="9">
        <v>131.16999999999999</v>
      </c>
      <c r="T2544" s="8">
        <v>0</v>
      </c>
    </row>
    <row r="2545" spans="1:20" x14ac:dyDescent="0.35">
      <c r="A2545" t="s">
        <v>6213</v>
      </c>
      <c r="B2545" t="s">
        <v>6214</v>
      </c>
      <c r="C2545" t="s">
        <v>19</v>
      </c>
      <c r="D2545" t="s">
        <v>7922</v>
      </c>
      <c r="E2545" s="8">
        <v>6</v>
      </c>
      <c r="F2545" s="9">
        <v>35.729999999999997</v>
      </c>
      <c r="G2545" s="8">
        <v>5</v>
      </c>
      <c r="H2545" s="8">
        <v>36</v>
      </c>
      <c r="I2545" s="9">
        <v>35.729999999999997</v>
      </c>
      <c r="J2545" s="10">
        <f t="shared" si="78"/>
        <v>1</v>
      </c>
      <c r="K2545" s="8">
        <v>0</v>
      </c>
      <c r="L2545" s="9">
        <v>131.97999999999999</v>
      </c>
      <c r="M2545" s="8">
        <v>0</v>
      </c>
      <c r="N2545" s="8">
        <v>3</v>
      </c>
      <c r="O2545" s="8">
        <v>36</v>
      </c>
      <c r="P2545" s="9">
        <v>35.729999999999997</v>
      </c>
      <c r="Q2545" s="10">
        <f t="shared" si="79"/>
        <v>1</v>
      </c>
      <c r="R2545" s="8">
        <v>0</v>
      </c>
      <c r="S2545" s="9">
        <v>124.83</v>
      </c>
      <c r="T2545" s="8">
        <v>0</v>
      </c>
    </row>
    <row r="2546" spans="1:20" x14ac:dyDescent="0.35">
      <c r="A2546" t="s">
        <v>6215</v>
      </c>
      <c r="B2546" t="s">
        <v>6216</v>
      </c>
      <c r="C2546" t="s">
        <v>19</v>
      </c>
      <c r="D2546" t="s">
        <v>7922</v>
      </c>
      <c r="E2546" s="8">
        <v>8</v>
      </c>
      <c r="F2546" s="9">
        <v>16.89</v>
      </c>
      <c r="G2546" s="8">
        <v>12</v>
      </c>
      <c r="H2546" s="8">
        <v>99</v>
      </c>
      <c r="I2546" s="9">
        <v>16.89</v>
      </c>
      <c r="J2546" s="10">
        <f t="shared" si="78"/>
        <v>1</v>
      </c>
      <c r="K2546" s="8">
        <v>0</v>
      </c>
      <c r="L2546" s="9">
        <v>128.66999999999999</v>
      </c>
      <c r="M2546" s="8">
        <v>0</v>
      </c>
      <c r="N2546" s="8">
        <v>8</v>
      </c>
      <c r="O2546" s="8">
        <v>99</v>
      </c>
      <c r="P2546" s="9">
        <v>16.89</v>
      </c>
      <c r="Q2546" s="10">
        <f t="shared" si="79"/>
        <v>1</v>
      </c>
      <c r="R2546" s="8">
        <v>0</v>
      </c>
      <c r="S2546" s="9">
        <v>123.61</v>
      </c>
      <c r="T2546" s="8">
        <v>0</v>
      </c>
    </row>
    <row r="2547" spans="1:20" x14ac:dyDescent="0.35">
      <c r="A2547" t="s">
        <v>6217</v>
      </c>
      <c r="B2547" t="s">
        <v>6218</v>
      </c>
      <c r="C2547" t="s">
        <v>19</v>
      </c>
      <c r="D2547" t="s">
        <v>7922</v>
      </c>
      <c r="E2547" s="8">
        <v>164</v>
      </c>
      <c r="F2547" s="9">
        <v>974.38</v>
      </c>
      <c r="G2547" s="8">
        <v>3</v>
      </c>
      <c r="H2547" s="8">
        <v>36</v>
      </c>
      <c r="I2547" s="9">
        <v>635.73</v>
      </c>
      <c r="J2547" s="10">
        <f t="shared" si="78"/>
        <v>0.65244565775159591</v>
      </c>
      <c r="K2547" s="8">
        <v>3</v>
      </c>
      <c r="L2547" s="9">
        <v>72.040000000000006</v>
      </c>
      <c r="M2547" s="8">
        <v>3</v>
      </c>
      <c r="N2547" s="8">
        <v>3</v>
      </c>
      <c r="O2547" s="8">
        <v>36</v>
      </c>
      <c r="P2547" s="9">
        <v>635.73</v>
      </c>
      <c r="Q2547" s="10">
        <f t="shared" si="79"/>
        <v>0.65244565775159591</v>
      </c>
      <c r="R2547" s="8">
        <v>3</v>
      </c>
      <c r="S2547" s="9">
        <v>72.040000000000006</v>
      </c>
      <c r="T2547" s="8">
        <v>3</v>
      </c>
    </row>
    <row r="2548" spans="1:20" x14ac:dyDescent="0.35">
      <c r="A2548" t="s">
        <v>6221</v>
      </c>
      <c r="B2548" t="s">
        <v>6222</v>
      </c>
      <c r="C2548" t="s">
        <v>19</v>
      </c>
      <c r="D2548" t="s">
        <v>7922</v>
      </c>
      <c r="E2548" s="8">
        <v>579</v>
      </c>
      <c r="F2548" s="9">
        <v>470.3</v>
      </c>
      <c r="G2548" s="8">
        <v>32</v>
      </c>
      <c r="H2548" s="8">
        <v>256</v>
      </c>
      <c r="I2548" s="9">
        <v>422.38</v>
      </c>
      <c r="J2548" s="10">
        <f t="shared" si="78"/>
        <v>0.89810759089942582</v>
      </c>
      <c r="K2548" s="8">
        <v>2</v>
      </c>
      <c r="L2548" s="9">
        <v>73.09</v>
      </c>
      <c r="M2548" s="8">
        <v>2</v>
      </c>
      <c r="N2548" s="8">
        <v>19</v>
      </c>
      <c r="O2548" s="8">
        <v>256</v>
      </c>
      <c r="P2548" s="9">
        <v>411.82</v>
      </c>
      <c r="Q2548" s="10">
        <f t="shared" si="79"/>
        <v>0.87565383797576013</v>
      </c>
      <c r="R2548" s="8">
        <v>2</v>
      </c>
      <c r="S2548" s="9">
        <v>64.069999999999993</v>
      </c>
      <c r="T2548" s="8">
        <v>2</v>
      </c>
    </row>
    <row r="2549" spans="1:20" x14ac:dyDescent="0.35">
      <c r="A2549" t="s">
        <v>6223</v>
      </c>
      <c r="B2549" t="s">
        <v>6224</v>
      </c>
      <c r="C2549" t="s">
        <v>19</v>
      </c>
      <c r="D2549" t="s">
        <v>7922</v>
      </c>
      <c r="E2549" s="8">
        <v>31</v>
      </c>
      <c r="F2549" s="9">
        <v>21.44</v>
      </c>
      <c r="G2549" s="8">
        <v>33</v>
      </c>
      <c r="H2549" s="8">
        <v>300</v>
      </c>
      <c r="I2549" s="9">
        <v>21.44</v>
      </c>
      <c r="J2549" s="10">
        <f t="shared" si="78"/>
        <v>1</v>
      </c>
      <c r="K2549" s="8">
        <v>0</v>
      </c>
      <c r="L2549" s="9">
        <v>128.22</v>
      </c>
      <c r="M2549" s="8">
        <v>0</v>
      </c>
      <c r="N2549" s="8">
        <v>22</v>
      </c>
      <c r="O2549" s="8">
        <v>300</v>
      </c>
      <c r="P2549" s="9">
        <v>21.44</v>
      </c>
      <c r="Q2549" s="10">
        <f t="shared" si="79"/>
        <v>1</v>
      </c>
      <c r="R2549" s="8">
        <v>0</v>
      </c>
      <c r="S2549" s="9">
        <v>123.65</v>
      </c>
      <c r="T2549" s="8">
        <v>0</v>
      </c>
    </row>
    <row r="2550" spans="1:20" x14ac:dyDescent="0.35">
      <c r="A2550" t="s">
        <v>6225</v>
      </c>
      <c r="B2550" t="s">
        <v>6226</v>
      </c>
      <c r="C2550" t="s">
        <v>19</v>
      </c>
      <c r="D2550" t="s">
        <v>7922</v>
      </c>
      <c r="E2550" s="8">
        <v>12</v>
      </c>
      <c r="F2550" s="9">
        <v>28.56</v>
      </c>
      <c r="G2550" s="8">
        <v>7</v>
      </c>
      <c r="H2550" s="8">
        <v>87</v>
      </c>
      <c r="I2550" s="9">
        <v>28.56</v>
      </c>
      <c r="J2550" s="10">
        <f t="shared" si="78"/>
        <v>1</v>
      </c>
      <c r="K2550" s="8">
        <v>0</v>
      </c>
      <c r="L2550" s="9">
        <v>127.7</v>
      </c>
      <c r="M2550" s="8">
        <v>0</v>
      </c>
      <c r="N2550" s="8">
        <v>7</v>
      </c>
      <c r="O2550" s="8">
        <v>87</v>
      </c>
      <c r="P2550" s="9">
        <v>28.56</v>
      </c>
      <c r="Q2550" s="10">
        <f t="shared" si="79"/>
        <v>1</v>
      </c>
      <c r="R2550" s="8">
        <v>0</v>
      </c>
      <c r="S2550" s="9">
        <v>127.7</v>
      </c>
      <c r="T2550" s="8">
        <v>0</v>
      </c>
    </row>
    <row r="2551" spans="1:20" x14ac:dyDescent="0.35">
      <c r="A2551" t="s">
        <v>6229</v>
      </c>
      <c r="B2551" t="s">
        <v>6230</v>
      </c>
      <c r="C2551" t="s">
        <v>19</v>
      </c>
      <c r="D2551" t="s">
        <v>7921</v>
      </c>
      <c r="E2551" s="8">
        <v>35</v>
      </c>
      <c r="F2551" s="9">
        <v>166.37</v>
      </c>
      <c r="G2551" s="8">
        <v>3</v>
      </c>
      <c r="H2551" s="8">
        <v>44</v>
      </c>
      <c r="I2551" s="9">
        <v>166.37</v>
      </c>
      <c r="J2551" s="10">
        <f t="shared" si="78"/>
        <v>1</v>
      </c>
      <c r="K2551" s="8">
        <v>0</v>
      </c>
      <c r="L2551" s="9">
        <v>76.349999999999994</v>
      </c>
      <c r="M2551" s="8">
        <v>0</v>
      </c>
      <c r="N2551" s="8">
        <v>4</v>
      </c>
      <c r="O2551" s="8">
        <v>44</v>
      </c>
      <c r="P2551" s="9">
        <v>166.37</v>
      </c>
      <c r="Q2551" s="10">
        <f t="shared" si="79"/>
        <v>1</v>
      </c>
      <c r="R2551" s="8">
        <v>0</v>
      </c>
      <c r="S2551" s="9">
        <v>79.2</v>
      </c>
      <c r="T2551" s="8">
        <v>0</v>
      </c>
    </row>
    <row r="2552" spans="1:20" x14ac:dyDescent="0.35">
      <c r="A2552" t="s">
        <v>6231</v>
      </c>
      <c r="B2552" t="s">
        <v>6232</v>
      </c>
      <c r="C2552" t="s">
        <v>19</v>
      </c>
      <c r="D2552" t="s">
        <v>7921</v>
      </c>
      <c r="E2552" s="8">
        <v>17</v>
      </c>
      <c r="F2552" s="9">
        <v>64.05</v>
      </c>
      <c r="G2552" s="8">
        <v>4</v>
      </c>
      <c r="H2552" s="8">
        <v>55</v>
      </c>
      <c r="I2552" s="9">
        <v>64.05</v>
      </c>
      <c r="J2552" s="10">
        <f t="shared" si="78"/>
        <v>1</v>
      </c>
      <c r="K2552" s="8">
        <v>0</v>
      </c>
      <c r="L2552" s="9">
        <v>114.16</v>
      </c>
      <c r="M2552" s="8">
        <v>0</v>
      </c>
      <c r="N2552" s="8">
        <v>4</v>
      </c>
      <c r="O2552" s="8">
        <v>55</v>
      </c>
      <c r="P2552" s="9">
        <v>64.05</v>
      </c>
      <c r="Q2552" s="10">
        <f t="shared" si="79"/>
        <v>1</v>
      </c>
      <c r="R2552" s="8">
        <v>0</v>
      </c>
      <c r="S2552" s="9">
        <v>114.16</v>
      </c>
      <c r="T2552" s="8">
        <v>0</v>
      </c>
    </row>
    <row r="2553" spans="1:20" x14ac:dyDescent="0.35">
      <c r="A2553" t="s">
        <v>6233</v>
      </c>
      <c r="B2553" t="s">
        <v>6234</v>
      </c>
      <c r="C2553" t="s">
        <v>19</v>
      </c>
      <c r="D2553" t="s">
        <v>7922</v>
      </c>
      <c r="E2553" s="8">
        <v>5</v>
      </c>
      <c r="F2553" s="9">
        <v>42.5</v>
      </c>
      <c r="G2553" s="8">
        <v>3</v>
      </c>
      <c r="H2553" s="8">
        <v>25</v>
      </c>
      <c r="I2553" s="9">
        <v>42.5</v>
      </c>
      <c r="J2553" s="10">
        <f t="shared" si="78"/>
        <v>1</v>
      </c>
      <c r="K2553" s="8">
        <v>0</v>
      </c>
      <c r="L2553" s="9">
        <v>129.09</v>
      </c>
      <c r="M2553" s="8">
        <v>0</v>
      </c>
      <c r="N2553" s="8">
        <v>2</v>
      </c>
      <c r="O2553" s="8">
        <v>25</v>
      </c>
      <c r="P2553" s="9">
        <v>42.5</v>
      </c>
      <c r="Q2553" s="10">
        <f t="shared" si="79"/>
        <v>1</v>
      </c>
      <c r="R2553" s="8">
        <v>0</v>
      </c>
      <c r="S2553" s="9">
        <v>123.99</v>
      </c>
      <c r="T2553" s="8">
        <v>0</v>
      </c>
    </row>
    <row r="2554" spans="1:20" x14ac:dyDescent="0.35">
      <c r="A2554" t="s">
        <v>6235</v>
      </c>
      <c r="B2554" t="s">
        <v>6236</v>
      </c>
      <c r="C2554" t="s">
        <v>19</v>
      </c>
      <c r="D2554" t="s">
        <v>7922</v>
      </c>
      <c r="E2554" s="8">
        <v>13</v>
      </c>
      <c r="F2554" s="9">
        <v>110.43</v>
      </c>
      <c r="G2554" s="8">
        <v>2</v>
      </c>
      <c r="H2554" s="8">
        <v>25</v>
      </c>
      <c r="I2554" s="9">
        <v>110.43</v>
      </c>
      <c r="J2554" s="10">
        <f t="shared" si="78"/>
        <v>1</v>
      </c>
      <c r="K2554" s="8">
        <v>0</v>
      </c>
      <c r="L2554" s="9">
        <v>95.25</v>
      </c>
      <c r="M2554" s="8">
        <v>0</v>
      </c>
      <c r="N2554" s="8">
        <v>2</v>
      </c>
      <c r="O2554" s="8">
        <v>25</v>
      </c>
      <c r="P2554" s="9">
        <v>110.43</v>
      </c>
      <c r="Q2554" s="10">
        <f t="shared" si="79"/>
        <v>1</v>
      </c>
      <c r="R2554" s="8">
        <v>0</v>
      </c>
      <c r="S2554" s="9">
        <v>95.25</v>
      </c>
      <c r="T2554" s="8">
        <v>0</v>
      </c>
    </row>
    <row r="2555" spans="1:20" x14ac:dyDescent="0.35">
      <c r="A2555" t="s">
        <v>6237</v>
      </c>
      <c r="B2555" t="s">
        <v>6238</v>
      </c>
      <c r="C2555" t="s">
        <v>19</v>
      </c>
      <c r="D2555" t="s">
        <v>7922</v>
      </c>
      <c r="E2555" s="8">
        <v>51</v>
      </c>
      <c r="F2555" s="9">
        <v>138.22</v>
      </c>
      <c r="G2555" s="8">
        <v>6</v>
      </c>
      <c r="H2555" s="8">
        <v>77</v>
      </c>
      <c r="I2555" s="9">
        <v>138.22</v>
      </c>
      <c r="J2555" s="10">
        <f t="shared" si="78"/>
        <v>1</v>
      </c>
      <c r="K2555" s="8">
        <v>0</v>
      </c>
      <c r="L2555" s="9">
        <v>105.12</v>
      </c>
      <c r="M2555" s="8">
        <v>0</v>
      </c>
      <c r="N2555" s="8">
        <v>6</v>
      </c>
      <c r="O2555" s="8">
        <v>77</v>
      </c>
      <c r="P2555" s="9">
        <v>138.22</v>
      </c>
      <c r="Q2555" s="10">
        <f t="shared" si="79"/>
        <v>1</v>
      </c>
      <c r="R2555" s="8">
        <v>0</v>
      </c>
      <c r="S2555" s="9">
        <v>105.12</v>
      </c>
      <c r="T2555" s="8">
        <v>0</v>
      </c>
    </row>
    <row r="2556" spans="1:20" x14ac:dyDescent="0.35">
      <c r="A2556" t="s">
        <v>6239</v>
      </c>
      <c r="B2556" t="s">
        <v>6240</v>
      </c>
      <c r="C2556" t="s">
        <v>19</v>
      </c>
      <c r="D2556" t="s">
        <v>7921</v>
      </c>
      <c r="E2556" s="8">
        <v>51</v>
      </c>
      <c r="F2556" s="9">
        <v>85.26</v>
      </c>
      <c r="G2556" s="8">
        <v>8</v>
      </c>
      <c r="H2556" s="8">
        <v>124</v>
      </c>
      <c r="I2556" s="9">
        <v>85.26</v>
      </c>
      <c r="J2556" s="10">
        <f t="shared" si="78"/>
        <v>1</v>
      </c>
      <c r="K2556" s="8">
        <v>0</v>
      </c>
      <c r="L2556" s="9">
        <v>108.21</v>
      </c>
      <c r="M2556" s="8">
        <v>0</v>
      </c>
      <c r="N2556" s="8">
        <v>9</v>
      </c>
      <c r="O2556" s="8">
        <v>124</v>
      </c>
      <c r="P2556" s="9">
        <v>85.26</v>
      </c>
      <c r="Q2556" s="10">
        <f t="shared" si="79"/>
        <v>1</v>
      </c>
      <c r="R2556" s="8">
        <v>0</v>
      </c>
      <c r="S2556" s="9">
        <v>109.21</v>
      </c>
      <c r="T2556" s="8">
        <v>0</v>
      </c>
    </row>
    <row r="2557" spans="1:20" x14ac:dyDescent="0.35">
      <c r="A2557" t="s">
        <v>6241</v>
      </c>
      <c r="B2557" t="s">
        <v>6242</v>
      </c>
      <c r="C2557" t="s">
        <v>19</v>
      </c>
      <c r="D2557" t="s">
        <v>7922</v>
      </c>
      <c r="E2557" s="8">
        <v>7</v>
      </c>
      <c r="F2557" s="9">
        <v>20.66</v>
      </c>
      <c r="G2557" s="8">
        <v>6</v>
      </c>
      <c r="H2557" s="8">
        <v>70</v>
      </c>
      <c r="I2557" s="9">
        <v>20.66</v>
      </c>
      <c r="J2557" s="10">
        <f t="shared" si="78"/>
        <v>1</v>
      </c>
      <c r="K2557" s="8">
        <v>0</v>
      </c>
      <c r="L2557" s="9">
        <v>123.39</v>
      </c>
      <c r="M2557" s="8">
        <v>0</v>
      </c>
      <c r="N2557" s="8">
        <v>5</v>
      </c>
      <c r="O2557" s="8">
        <v>70</v>
      </c>
      <c r="P2557" s="9">
        <v>20.66</v>
      </c>
      <c r="Q2557" s="10">
        <f t="shared" si="79"/>
        <v>1</v>
      </c>
      <c r="R2557" s="8">
        <v>0</v>
      </c>
      <c r="S2557" s="9">
        <v>123.39</v>
      </c>
      <c r="T2557" s="8">
        <v>0</v>
      </c>
    </row>
    <row r="2558" spans="1:20" x14ac:dyDescent="0.35">
      <c r="A2558" t="s">
        <v>6245</v>
      </c>
      <c r="B2558" t="s">
        <v>6246</v>
      </c>
      <c r="C2558" t="s">
        <v>19</v>
      </c>
      <c r="D2558" t="s">
        <v>7922</v>
      </c>
      <c r="E2558" s="8">
        <v>71</v>
      </c>
      <c r="F2558" s="9">
        <v>126.41</v>
      </c>
      <c r="G2558" s="8">
        <v>12</v>
      </c>
      <c r="H2558" s="8">
        <v>116</v>
      </c>
      <c r="I2558" s="9">
        <v>126.41</v>
      </c>
      <c r="J2558" s="10">
        <f t="shared" si="78"/>
        <v>1</v>
      </c>
      <c r="K2558" s="8">
        <v>0</v>
      </c>
      <c r="L2558" s="9">
        <v>106.16</v>
      </c>
      <c r="M2558" s="8">
        <v>0</v>
      </c>
      <c r="N2558" s="8">
        <v>9</v>
      </c>
      <c r="O2558" s="8">
        <v>116</v>
      </c>
      <c r="P2558" s="9">
        <v>126.41</v>
      </c>
      <c r="Q2558" s="10">
        <f t="shared" si="79"/>
        <v>1</v>
      </c>
      <c r="R2558" s="8">
        <v>0</v>
      </c>
      <c r="S2558" s="9">
        <v>102.95</v>
      </c>
      <c r="T2558" s="8">
        <v>0</v>
      </c>
    </row>
    <row r="2559" spans="1:20" x14ac:dyDescent="0.35">
      <c r="A2559" t="s">
        <v>6247</v>
      </c>
      <c r="B2559" t="s">
        <v>6248</v>
      </c>
      <c r="C2559" t="s">
        <v>19</v>
      </c>
      <c r="D2559" t="s">
        <v>7922</v>
      </c>
      <c r="E2559" s="8">
        <v>621</v>
      </c>
      <c r="F2559" s="9">
        <v>606.79999999999995</v>
      </c>
      <c r="G2559" s="8">
        <v>17</v>
      </c>
      <c r="H2559" s="8">
        <v>210</v>
      </c>
      <c r="I2559" s="9">
        <v>461.21</v>
      </c>
      <c r="J2559" s="10">
        <f t="shared" si="78"/>
        <v>0.76006921555702045</v>
      </c>
      <c r="K2559" s="8">
        <v>4</v>
      </c>
      <c r="L2559" s="9">
        <v>65.69</v>
      </c>
      <c r="M2559" s="8">
        <v>2</v>
      </c>
      <c r="N2559" s="8">
        <v>15</v>
      </c>
      <c r="O2559" s="8">
        <v>210</v>
      </c>
      <c r="P2559" s="9">
        <v>459.25</v>
      </c>
      <c r="Q2559" s="10">
        <f t="shared" si="79"/>
        <v>0.75683915622940023</v>
      </c>
      <c r="R2559" s="8">
        <v>4</v>
      </c>
      <c r="S2559" s="9">
        <v>65.39</v>
      </c>
      <c r="T2559" s="8">
        <v>2</v>
      </c>
    </row>
    <row r="2560" spans="1:20" x14ac:dyDescent="0.35">
      <c r="A2560" t="s">
        <v>6249</v>
      </c>
      <c r="B2560" t="s">
        <v>6250</v>
      </c>
      <c r="C2560" t="s">
        <v>19</v>
      </c>
      <c r="D2560" t="s">
        <v>7922</v>
      </c>
      <c r="E2560" s="8">
        <v>16</v>
      </c>
      <c r="F2560" s="9">
        <v>80.52</v>
      </c>
      <c r="G2560" s="8">
        <v>3</v>
      </c>
      <c r="H2560" s="8">
        <v>41</v>
      </c>
      <c r="I2560" s="9">
        <v>80.52</v>
      </c>
      <c r="J2560" s="10">
        <f t="shared" si="78"/>
        <v>1</v>
      </c>
      <c r="K2560" s="8">
        <v>0</v>
      </c>
      <c r="L2560" s="9">
        <v>120.85</v>
      </c>
      <c r="M2560" s="8">
        <v>0</v>
      </c>
      <c r="N2560" s="8">
        <v>3</v>
      </c>
      <c r="O2560" s="8">
        <v>41</v>
      </c>
      <c r="P2560" s="9">
        <v>80.52</v>
      </c>
      <c r="Q2560" s="10">
        <f t="shared" si="79"/>
        <v>1</v>
      </c>
      <c r="R2560" s="8">
        <v>0</v>
      </c>
      <c r="S2560" s="9">
        <v>120.85</v>
      </c>
      <c r="T2560" s="8">
        <v>0</v>
      </c>
    </row>
    <row r="2561" spans="1:20" x14ac:dyDescent="0.35">
      <c r="A2561" t="s">
        <v>6251</v>
      </c>
      <c r="B2561" t="s">
        <v>6252</v>
      </c>
      <c r="C2561" t="s">
        <v>19</v>
      </c>
      <c r="D2561" t="s">
        <v>7922</v>
      </c>
      <c r="E2561" s="8">
        <v>9</v>
      </c>
      <c r="F2561" s="9">
        <v>31.33</v>
      </c>
      <c r="G2561" s="8">
        <v>8</v>
      </c>
      <c r="H2561" s="8">
        <v>59</v>
      </c>
      <c r="I2561" s="9">
        <v>31.33</v>
      </c>
      <c r="J2561" s="10">
        <f t="shared" si="78"/>
        <v>1</v>
      </c>
      <c r="K2561" s="8">
        <v>0</v>
      </c>
      <c r="L2561" s="9">
        <v>137.28</v>
      </c>
      <c r="M2561" s="8">
        <v>0</v>
      </c>
      <c r="N2561" s="8">
        <v>5</v>
      </c>
      <c r="O2561" s="8">
        <v>59</v>
      </c>
      <c r="P2561" s="9">
        <v>31.33</v>
      </c>
      <c r="Q2561" s="10">
        <f t="shared" si="79"/>
        <v>1</v>
      </c>
      <c r="R2561" s="8">
        <v>0</v>
      </c>
      <c r="S2561" s="9">
        <v>128.91999999999999</v>
      </c>
      <c r="T2561" s="8">
        <v>0</v>
      </c>
    </row>
    <row r="2562" spans="1:20" x14ac:dyDescent="0.35">
      <c r="A2562" t="s">
        <v>6257</v>
      </c>
      <c r="B2562" t="s">
        <v>6258</v>
      </c>
      <c r="C2562" t="s">
        <v>19</v>
      </c>
      <c r="D2562" t="s">
        <v>7922</v>
      </c>
      <c r="E2562" s="8">
        <v>40</v>
      </c>
      <c r="F2562" s="9">
        <v>150</v>
      </c>
      <c r="G2562" s="8">
        <v>5</v>
      </c>
      <c r="H2562" s="8">
        <v>55</v>
      </c>
      <c r="I2562" s="9">
        <v>150</v>
      </c>
      <c r="J2562" s="10">
        <f t="shared" si="78"/>
        <v>1</v>
      </c>
      <c r="K2562" s="8">
        <v>0</v>
      </c>
      <c r="L2562" s="9">
        <v>75.47</v>
      </c>
      <c r="M2562" s="8">
        <v>0</v>
      </c>
      <c r="N2562" s="8">
        <v>4</v>
      </c>
      <c r="O2562" s="8">
        <v>55</v>
      </c>
      <c r="P2562" s="9">
        <v>150</v>
      </c>
      <c r="Q2562" s="10">
        <f t="shared" si="79"/>
        <v>1</v>
      </c>
      <c r="R2562" s="8">
        <v>0</v>
      </c>
      <c r="S2562" s="9">
        <v>73.22</v>
      </c>
      <c r="T2562" s="8">
        <v>0</v>
      </c>
    </row>
    <row r="2563" spans="1:20" x14ac:dyDescent="0.35">
      <c r="A2563" t="s">
        <v>6261</v>
      </c>
      <c r="B2563" t="s">
        <v>6262</v>
      </c>
      <c r="C2563" t="s">
        <v>19</v>
      </c>
      <c r="D2563" t="s">
        <v>7921</v>
      </c>
      <c r="E2563" s="8">
        <v>38</v>
      </c>
      <c r="F2563" s="9">
        <v>161.44999999999999</v>
      </c>
      <c r="G2563" s="8">
        <v>3</v>
      </c>
      <c r="H2563" s="8">
        <v>48</v>
      </c>
      <c r="I2563" s="9">
        <v>161.44999999999999</v>
      </c>
      <c r="J2563" s="10">
        <f t="shared" si="78"/>
        <v>1</v>
      </c>
      <c r="K2563" s="8">
        <v>0</v>
      </c>
      <c r="L2563" s="9">
        <v>88.37</v>
      </c>
      <c r="M2563" s="8">
        <v>0</v>
      </c>
      <c r="N2563" s="8">
        <v>4</v>
      </c>
      <c r="O2563" s="8">
        <v>48</v>
      </c>
      <c r="P2563" s="9">
        <v>161.44999999999999</v>
      </c>
      <c r="Q2563" s="10">
        <f t="shared" si="79"/>
        <v>1</v>
      </c>
      <c r="R2563" s="8">
        <v>0</v>
      </c>
      <c r="S2563" s="9">
        <v>90.92</v>
      </c>
      <c r="T2563" s="8">
        <v>0</v>
      </c>
    </row>
    <row r="2564" spans="1:20" x14ac:dyDescent="0.35">
      <c r="A2564" t="s">
        <v>6263</v>
      </c>
      <c r="B2564" t="s">
        <v>6264</v>
      </c>
      <c r="C2564" t="s">
        <v>19</v>
      </c>
      <c r="D2564" t="s">
        <v>7922</v>
      </c>
      <c r="E2564" s="8">
        <v>3</v>
      </c>
      <c r="F2564" s="9">
        <v>8.2100000000000009</v>
      </c>
      <c r="G2564" s="8">
        <v>10</v>
      </c>
      <c r="H2564" s="8">
        <v>75</v>
      </c>
      <c r="I2564" s="9">
        <v>8.2100000000000009</v>
      </c>
      <c r="J2564" s="10">
        <f t="shared" si="78"/>
        <v>1</v>
      </c>
      <c r="K2564" s="8">
        <v>0</v>
      </c>
      <c r="L2564" s="9">
        <v>133.1</v>
      </c>
      <c r="M2564" s="8">
        <v>0</v>
      </c>
      <c r="N2564" s="8">
        <v>6</v>
      </c>
      <c r="O2564" s="8">
        <v>75</v>
      </c>
      <c r="P2564" s="9">
        <v>8.2100000000000009</v>
      </c>
      <c r="Q2564" s="10">
        <f t="shared" si="79"/>
        <v>1</v>
      </c>
      <c r="R2564" s="8">
        <v>0</v>
      </c>
      <c r="S2564" s="9">
        <v>126.54</v>
      </c>
      <c r="T2564" s="8">
        <v>0</v>
      </c>
    </row>
    <row r="2565" spans="1:20" x14ac:dyDescent="0.35">
      <c r="A2565" t="s">
        <v>6265</v>
      </c>
      <c r="B2565" t="s">
        <v>6266</v>
      </c>
      <c r="C2565" t="s">
        <v>19</v>
      </c>
      <c r="D2565" t="s">
        <v>7922</v>
      </c>
      <c r="E2565" s="8">
        <v>96</v>
      </c>
      <c r="F2565" s="9">
        <v>214.81</v>
      </c>
      <c r="G2565" s="8">
        <v>8</v>
      </c>
      <c r="H2565" s="8">
        <v>91</v>
      </c>
      <c r="I2565" s="9">
        <v>214.81</v>
      </c>
      <c r="J2565" s="10">
        <f t="shared" ref="J2565:J2628" si="80">IF(F2565&gt;0,I2565/F2565,1)</f>
        <v>1</v>
      </c>
      <c r="K2565" s="8">
        <v>0</v>
      </c>
      <c r="L2565" s="9">
        <v>104.78</v>
      </c>
      <c r="M2565" s="8">
        <v>1</v>
      </c>
      <c r="N2565" s="8">
        <v>7</v>
      </c>
      <c r="O2565" s="8">
        <v>91</v>
      </c>
      <c r="P2565" s="9">
        <v>214.81</v>
      </c>
      <c r="Q2565" s="10">
        <f t="shared" ref="Q2565:Q2628" si="81">IF(F2565&gt;0,P2565/F2565,1)</f>
        <v>1</v>
      </c>
      <c r="R2565" s="8">
        <v>0</v>
      </c>
      <c r="S2565" s="9">
        <v>103.43</v>
      </c>
      <c r="T2565" s="8">
        <v>1</v>
      </c>
    </row>
    <row r="2566" spans="1:20" x14ac:dyDescent="0.35">
      <c r="A2566" t="s">
        <v>6267</v>
      </c>
      <c r="B2566" t="s">
        <v>6268</v>
      </c>
      <c r="C2566" t="s">
        <v>19</v>
      </c>
      <c r="D2566" t="s">
        <v>7921</v>
      </c>
      <c r="E2566" s="8">
        <v>17</v>
      </c>
      <c r="F2566" s="9">
        <v>104.36</v>
      </c>
      <c r="G2566" s="8">
        <v>3</v>
      </c>
      <c r="H2566" s="8">
        <v>33</v>
      </c>
      <c r="I2566" s="9">
        <v>104.36</v>
      </c>
      <c r="J2566" s="10">
        <f t="shared" si="80"/>
        <v>1</v>
      </c>
      <c r="K2566" s="8">
        <v>0</v>
      </c>
      <c r="L2566" s="9">
        <v>100.99</v>
      </c>
      <c r="M2566" s="8">
        <v>0</v>
      </c>
      <c r="N2566" s="8">
        <v>3</v>
      </c>
      <c r="O2566" s="8">
        <v>33</v>
      </c>
      <c r="P2566" s="9">
        <v>104.36</v>
      </c>
      <c r="Q2566" s="10">
        <f t="shared" si="81"/>
        <v>1</v>
      </c>
      <c r="R2566" s="8">
        <v>0</v>
      </c>
      <c r="S2566" s="9">
        <v>100.99</v>
      </c>
      <c r="T2566" s="8">
        <v>0</v>
      </c>
    </row>
    <row r="2567" spans="1:20" x14ac:dyDescent="0.35">
      <c r="A2567" t="s">
        <v>6273</v>
      </c>
      <c r="B2567" t="s">
        <v>6274</v>
      </c>
      <c r="C2567" t="s">
        <v>19</v>
      </c>
      <c r="D2567" t="s">
        <v>7922</v>
      </c>
      <c r="E2567" s="8">
        <v>6</v>
      </c>
      <c r="F2567" s="9">
        <v>27.04</v>
      </c>
      <c r="G2567" s="8">
        <v>4</v>
      </c>
      <c r="H2567" s="8">
        <v>45</v>
      </c>
      <c r="I2567" s="9">
        <v>27.04</v>
      </c>
      <c r="J2567" s="10">
        <f t="shared" si="80"/>
        <v>1</v>
      </c>
      <c r="K2567" s="8">
        <v>0</v>
      </c>
      <c r="L2567" s="9">
        <v>114.24</v>
      </c>
      <c r="M2567" s="8">
        <v>0</v>
      </c>
      <c r="N2567" s="8">
        <v>4</v>
      </c>
      <c r="O2567" s="8">
        <v>45</v>
      </c>
      <c r="P2567" s="9">
        <v>27.04</v>
      </c>
      <c r="Q2567" s="10">
        <f t="shared" si="81"/>
        <v>1</v>
      </c>
      <c r="R2567" s="8">
        <v>0</v>
      </c>
      <c r="S2567" s="9">
        <v>114.24</v>
      </c>
      <c r="T2567" s="8">
        <v>0</v>
      </c>
    </row>
    <row r="2568" spans="1:20" x14ac:dyDescent="0.35">
      <c r="A2568" t="s">
        <v>6275</v>
      </c>
      <c r="B2568" t="s">
        <v>6276</v>
      </c>
      <c r="C2568" t="s">
        <v>19</v>
      </c>
      <c r="D2568" t="s">
        <v>7921</v>
      </c>
      <c r="E2568" s="8">
        <v>152</v>
      </c>
      <c r="F2568" s="9">
        <v>384.31</v>
      </c>
      <c r="G2568" s="8">
        <v>6</v>
      </c>
      <c r="H2568" s="8">
        <v>80</v>
      </c>
      <c r="I2568" s="9">
        <v>384.31</v>
      </c>
      <c r="J2568" s="10">
        <f t="shared" si="80"/>
        <v>1</v>
      </c>
      <c r="K2568" s="8">
        <v>0</v>
      </c>
      <c r="L2568" s="9">
        <v>74.930000000000007</v>
      </c>
      <c r="M2568" s="8">
        <v>1</v>
      </c>
      <c r="N2568" s="8">
        <v>6</v>
      </c>
      <c r="O2568" s="8">
        <v>80</v>
      </c>
      <c r="P2568" s="9">
        <v>384.31</v>
      </c>
      <c r="Q2568" s="10">
        <f t="shared" si="81"/>
        <v>1</v>
      </c>
      <c r="R2568" s="8">
        <v>0</v>
      </c>
      <c r="S2568" s="9">
        <v>74.930000000000007</v>
      </c>
      <c r="T2568" s="8">
        <v>1</v>
      </c>
    </row>
    <row r="2569" spans="1:20" x14ac:dyDescent="0.35">
      <c r="A2569" t="s">
        <v>6279</v>
      </c>
      <c r="B2569" t="s">
        <v>6280</v>
      </c>
      <c r="C2569" t="s">
        <v>19</v>
      </c>
      <c r="D2569" t="s">
        <v>7922</v>
      </c>
      <c r="E2569" s="8">
        <v>20</v>
      </c>
      <c r="F2569" s="9">
        <v>100.87</v>
      </c>
      <c r="G2569" s="8">
        <v>3</v>
      </c>
      <c r="H2569" s="8">
        <v>40</v>
      </c>
      <c r="I2569" s="9">
        <v>100.87</v>
      </c>
      <c r="J2569" s="10">
        <f t="shared" si="80"/>
        <v>1</v>
      </c>
      <c r="K2569" s="8">
        <v>0</v>
      </c>
      <c r="L2569" s="9">
        <v>95.19</v>
      </c>
      <c r="M2569" s="8">
        <v>0</v>
      </c>
      <c r="N2569" s="8">
        <v>3</v>
      </c>
      <c r="O2569" s="8">
        <v>40</v>
      </c>
      <c r="P2569" s="9">
        <v>100.87</v>
      </c>
      <c r="Q2569" s="10">
        <f t="shared" si="81"/>
        <v>1</v>
      </c>
      <c r="R2569" s="8">
        <v>0</v>
      </c>
      <c r="S2569" s="9">
        <v>95.19</v>
      </c>
      <c r="T2569" s="8">
        <v>0</v>
      </c>
    </row>
    <row r="2570" spans="1:20" x14ac:dyDescent="0.35">
      <c r="A2570" t="s">
        <v>6283</v>
      </c>
      <c r="B2570" t="s">
        <v>6284</v>
      </c>
      <c r="C2570" t="s">
        <v>19</v>
      </c>
      <c r="D2570" t="s">
        <v>7921</v>
      </c>
      <c r="E2570" s="8">
        <v>24</v>
      </c>
      <c r="F2570" s="9">
        <v>52.26</v>
      </c>
      <c r="G2570" s="8">
        <v>6</v>
      </c>
      <c r="H2570" s="8">
        <v>92</v>
      </c>
      <c r="I2570" s="9">
        <v>52.26</v>
      </c>
      <c r="J2570" s="10">
        <f t="shared" si="80"/>
        <v>1</v>
      </c>
      <c r="K2570" s="8">
        <v>0</v>
      </c>
      <c r="L2570" s="9">
        <v>118.02</v>
      </c>
      <c r="M2570" s="8">
        <v>0</v>
      </c>
      <c r="N2570" s="8">
        <v>7</v>
      </c>
      <c r="O2570" s="8">
        <v>92</v>
      </c>
      <c r="P2570" s="9">
        <v>52.26</v>
      </c>
      <c r="Q2570" s="10">
        <f t="shared" si="81"/>
        <v>1</v>
      </c>
      <c r="R2570" s="8">
        <v>0</v>
      </c>
      <c r="S2570" s="9">
        <v>119.32</v>
      </c>
      <c r="T2570" s="8">
        <v>0</v>
      </c>
    </row>
    <row r="2571" spans="1:20" x14ac:dyDescent="0.35">
      <c r="A2571" t="s">
        <v>6285</v>
      </c>
      <c r="B2571" t="s">
        <v>6286</v>
      </c>
      <c r="C2571" t="s">
        <v>19</v>
      </c>
      <c r="D2571" t="s">
        <v>7922</v>
      </c>
      <c r="E2571" s="8">
        <v>4</v>
      </c>
      <c r="F2571" s="9">
        <v>5.83</v>
      </c>
      <c r="G2571" s="8">
        <v>22</v>
      </c>
      <c r="H2571" s="8">
        <v>137</v>
      </c>
      <c r="I2571" s="9">
        <v>5.83</v>
      </c>
      <c r="J2571" s="10">
        <f t="shared" si="80"/>
        <v>1</v>
      </c>
      <c r="K2571" s="8">
        <v>0</v>
      </c>
      <c r="L2571" s="9">
        <v>133.59</v>
      </c>
      <c r="M2571" s="8">
        <v>0</v>
      </c>
      <c r="N2571" s="8">
        <v>10</v>
      </c>
      <c r="O2571" s="8">
        <v>137</v>
      </c>
      <c r="P2571" s="9">
        <v>5.83</v>
      </c>
      <c r="Q2571" s="10">
        <f t="shared" si="81"/>
        <v>1</v>
      </c>
      <c r="R2571" s="8">
        <v>0</v>
      </c>
      <c r="S2571" s="9">
        <v>123.1</v>
      </c>
      <c r="T2571" s="8">
        <v>0</v>
      </c>
    </row>
    <row r="2572" spans="1:20" x14ac:dyDescent="0.35">
      <c r="A2572" t="s">
        <v>6293</v>
      </c>
      <c r="B2572" t="s">
        <v>6294</v>
      </c>
      <c r="C2572" t="s">
        <v>19</v>
      </c>
      <c r="D2572" t="s">
        <v>7922</v>
      </c>
      <c r="E2572" s="8">
        <v>2</v>
      </c>
      <c r="F2572" s="9">
        <v>17.02</v>
      </c>
      <c r="G2572" s="8">
        <v>2</v>
      </c>
      <c r="H2572" s="8">
        <v>24</v>
      </c>
      <c r="I2572" s="9">
        <v>17.02</v>
      </c>
      <c r="J2572" s="10">
        <f t="shared" si="80"/>
        <v>1</v>
      </c>
      <c r="K2572" s="8">
        <v>0</v>
      </c>
      <c r="L2572" s="9">
        <v>125.81</v>
      </c>
      <c r="M2572" s="8">
        <v>0</v>
      </c>
      <c r="N2572" s="8">
        <v>2</v>
      </c>
      <c r="O2572" s="8">
        <v>24</v>
      </c>
      <c r="P2572" s="9">
        <v>17.02</v>
      </c>
      <c r="Q2572" s="10">
        <f t="shared" si="81"/>
        <v>1</v>
      </c>
      <c r="R2572" s="8">
        <v>0</v>
      </c>
      <c r="S2572" s="9">
        <v>125.81</v>
      </c>
      <c r="T2572" s="8">
        <v>0</v>
      </c>
    </row>
    <row r="2573" spans="1:20" x14ac:dyDescent="0.35">
      <c r="A2573" t="s">
        <v>6295</v>
      </c>
      <c r="B2573" t="s">
        <v>6296</v>
      </c>
      <c r="C2573" t="s">
        <v>19</v>
      </c>
      <c r="D2573" t="s">
        <v>7921</v>
      </c>
      <c r="E2573" s="8">
        <v>3208</v>
      </c>
      <c r="F2573" s="9">
        <v>528.19000000000005</v>
      </c>
      <c r="G2573" s="8">
        <v>73</v>
      </c>
      <c r="H2573" s="8">
        <v>1210</v>
      </c>
      <c r="I2573" s="9">
        <v>411.45</v>
      </c>
      <c r="J2573" s="10">
        <f t="shared" si="80"/>
        <v>0.77898104848634009</v>
      </c>
      <c r="K2573" s="8">
        <v>2</v>
      </c>
      <c r="L2573" s="9">
        <v>84.04</v>
      </c>
      <c r="M2573" s="8">
        <v>2</v>
      </c>
      <c r="N2573" s="8">
        <v>84</v>
      </c>
      <c r="O2573" s="8">
        <v>1210</v>
      </c>
      <c r="P2573" s="9">
        <v>413.1</v>
      </c>
      <c r="Q2573" s="10">
        <f t="shared" si="81"/>
        <v>0.78210492436433854</v>
      </c>
      <c r="R2573" s="8">
        <v>2</v>
      </c>
      <c r="S2573" s="9">
        <v>84.49</v>
      </c>
      <c r="T2573" s="8">
        <v>2</v>
      </c>
    </row>
    <row r="2574" spans="1:20" x14ac:dyDescent="0.35">
      <c r="A2574" t="s">
        <v>6299</v>
      </c>
      <c r="B2574" t="s">
        <v>6300</v>
      </c>
      <c r="C2574" t="s">
        <v>19</v>
      </c>
      <c r="D2574" t="s">
        <v>7922</v>
      </c>
      <c r="E2574" s="8">
        <v>20</v>
      </c>
      <c r="F2574" s="9">
        <v>169.97</v>
      </c>
      <c r="G2574" s="8">
        <v>2</v>
      </c>
      <c r="H2574" s="8">
        <v>24</v>
      </c>
      <c r="I2574" s="9">
        <v>169.97</v>
      </c>
      <c r="J2574" s="10">
        <f t="shared" si="80"/>
        <v>1</v>
      </c>
      <c r="K2574" s="8">
        <v>0</v>
      </c>
      <c r="L2574" s="9">
        <v>88.39</v>
      </c>
      <c r="M2574" s="8">
        <v>0</v>
      </c>
      <c r="N2574" s="8">
        <v>2</v>
      </c>
      <c r="O2574" s="8">
        <v>24</v>
      </c>
      <c r="P2574" s="9">
        <v>169.97</v>
      </c>
      <c r="Q2574" s="10">
        <f t="shared" si="81"/>
        <v>1</v>
      </c>
      <c r="R2574" s="8">
        <v>0</v>
      </c>
      <c r="S2574" s="9">
        <v>88.39</v>
      </c>
      <c r="T2574" s="8">
        <v>0</v>
      </c>
    </row>
    <row r="2575" spans="1:20" x14ac:dyDescent="0.35">
      <c r="A2575" t="s">
        <v>6301</v>
      </c>
      <c r="B2575" t="s">
        <v>6302</v>
      </c>
      <c r="C2575" t="s">
        <v>19</v>
      </c>
      <c r="D2575" t="s">
        <v>7922</v>
      </c>
      <c r="E2575" s="8">
        <v>95</v>
      </c>
      <c r="F2575" s="9">
        <v>159.04</v>
      </c>
      <c r="G2575" s="8">
        <v>10</v>
      </c>
      <c r="H2575" s="8">
        <v>119</v>
      </c>
      <c r="I2575" s="9">
        <v>159.04</v>
      </c>
      <c r="J2575" s="10">
        <f t="shared" si="80"/>
        <v>1</v>
      </c>
      <c r="K2575" s="8">
        <v>0</v>
      </c>
      <c r="L2575" s="9">
        <v>77.930000000000007</v>
      </c>
      <c r="M2575" s="8">
        <v>0</v>
      </c>
      <c r="N2575" s="8">
        <v>9</v>
      </c>
      <c r="O2575" s="8">
        <v>119</v>
      </c>
      <c r="P2575" s="9">
        <v>159.04</v>
      </c>
      <c r="Q2575" s="10">
        <f t="shared" si="81"/>
        <v>1</v>
      </c>
      <c r="R2575" s="8">
        <v>0</v>
      </c>
      <c r="S2575" s="9">
        <v>76.92</v>
      </c>
      <c r="T2575" s="8">
        <v>0</v>
      </c>
    </row>
    <row r="2576" spans="1:20" x14ac:dyDescent="0.35">
      <c r="A2576" t="s">
        <v>6303</v>
      </c>
      <c r="B2576" t="s">
        <v>6304</v>
      </c>
      <c r="C2576" t="s">
        <v>19</v>
      </c>
      <c r="D2576" t="s">
        <v>7922</v>
      </c>
      <c r="E2576" s="8">
        <v>34</v>
      </c>
      <c r="F2576" s="9">
        <v>236.84</v>
      </c>
      <c r="G2576" s="8">
        <v>3</v>
      </c>
      <c r="H2576" s="8">
        <v>29</v>
      </c>
      <c r="I2576" s="9">
        <v>215.94</v>
      </c>
      <c r="J2576" s="10">
        <f t="shared" si="80"/>
        <v>0.91175477115352133</v>
      </c>
      <c r="K2576" s="8">
        <v>2</v>
      </c>
      <c r="L2576" s="9">
        <v>74.97</v>
      </c>
      <c r="M2576" s="8">
        <v>1</v>
      </c>
      <c r="N2576" s="8">
        <v>2</v>
      </c>
      <c r="O2576" s="8">
        <v>29</v>
      </c>
      <c r="P2576" s="9">
        <v>215.94</v>
      </c>
      <c r="Q2576" s="10">
        <f t="shared" si="81"/>
        <v>0.91175477115352133</v>
      </c>
      <c r="R2576" s="8">
        <v>2</v>
      </c>
      <c r="S2576" s="9">
        <v>74.97</v>
      </c>
      <c r="T2576" s="8">
        <v>1</v>
      </c>
    </row>
    <row r="2577" spans="1:20" x14ac:dyDescent="0.35">
      <c r="A2577" t="s">
        <v>6305</v>
      </c>
      <c r="B2577" t="s">
        <v>6306</v>
      </c>
      <c r="C2577" t="s">
        <v>19</v>
      </c>
      <c r="D2577" t="s">
        <v>7922</v>
      </c>
      <c r="E2577" s="8">
        <v>370</v>
      </c>
      <c r="F2577" s="9">
        <v>77.2</v>
      </c>
      <c r="G2577" s="8">
        <v>78</v>
      </c>
      <c r="H2577" s="8">
        <v>952</v>
      </c>
      <c r="I2577" s="9">
        <v>77.2</v>
      </c>
      <c r="J2577" s="10">
        <f t="shared" si="80"/>
        <v>1</v>
      </c>
      <c r="K2577" s="8">
        <v>0</v>
      </c>
      <c r="L2577" s="9">
        <v>103.85</v>
      </c>
      <c r="M2577" s="8">
        <v>0</v>
      </c>
      <c r="N2577" s="8">
        <v>66</v>
      </c>
      <c r="O2577" s="8">
        <v>952</v>
      </c>
      <c r="P2577" s="9">
        <v>77.2</v>
      </c>
      <c r="Q2577" s="10">
        <f t="shared" si="81"/>
        <v>1</v>
      </c>
      <c r="R2577" s="8">
        <v>0</v>
      </c>
      <c r="S2577" s="9">
        <v>102.35</v>
      </c>
      <c r="T2577" s="8">
        <v>0</v>
      </c>
    </row>
    <row r="2578" spans="1:20" x14ac:dyDescent="0.35">
      <c r="A2578" t="s">
        <v>6307</v>
      </c>
      <c r="B2578" t="s">
        <v>6308</v>
      </c>
      <c r="C2578" t="s">
        <v>19</v>
      </c>
      <c r="D2578" t="s">
        <v>7922</v>
      </c>
      <c r="E2578" s="8">
        <v>313</v>
      </c>
      <c r="F2578" s="9">
        <v>201.91</v>
      </c>
      <c r="G2578" s="8">
        <v>44</v>
      </c>
      <c r="H2578" s="8">
        <v>308</v>
      </c>
      <c r="I2578" s="9">
        <v>201.91</v>
      </c>
      <c r="J2578" s="10">
        <f t="shared" si="80"/>
        <v>1</v>
      </c>
      <c r="K2578" s="8">
        <v>0</v>
      </c>
      <c r="L2578" s="9">
        <v>116.9</v>
      </c>
      <c r="M2578" s="8">
        <v>1</v>
      </c>
      <c r="N2578" s="8">
        <v>22</v>
      </c>
      <c r="O2578" s="8">
        <v>308</v>
      </c>
      <c r="P2578" s="9">
        <v>201.91</v>
      </c>
      <c r="Q2578" s="10">
        <f t="shared" si="81"/>
        <v>1</v>
      </c>
      <c r="R2578" s="8">
        <v>0</v>
      </c>
      <c r="S2578" s="9">
        <v>108.39</v>
      </c>
      <c r="T2578" s="8">
        <v>1</v>
      </c>
    </row>
    <row r="2579" spans="1:20" x14ac:dyDescent="0.35">
      <c r="A2579" t="s">
        <v>6309</v>
      </c>
      <c r="B2579" t="s">
        <v>6310</v>
      </c>
      <c r="C2579" t="s">
        <v>19</v>
      </c>
      <c r="D2579" t="s">
        <v>7922</v>
      </c>
      <c r="E2579" s="8">
        <v>4</v>
      </c>
      <c r="F2579" s="9">
        <v>22.39</v>
      </c>
      <c r="G2579" s="8">
        <v>4</v>
      </c>
      <c r="H2579" s="8">
        <v>36</v>
      </c>
      <c r="I2579" s="9">
        <v>22.39</v>
      </c>
      <c r="J2579" s="10">
        <f t="shared" si="80"/>
        <v>1</v>
      </c>
      <c r="K2579" s="8">
        <v>0</v>
      </c>
      <c r="L2579" s="9">
        <v>121.91</v>
      </c>
      <c r="M2579" s="8">
        <v>0</v>
      </c>
      <c r="N2579" s="8">
        <v>3</v>
      </c>
      <c r="O2579" s="8">
        <v>36</v>
      </c>
      <c r="P2579" s="9">
        <v>22.39</v>
      </c>
      <c r="Q2579" s="10">
        <f t="shared" si="81"/>
        <v>1</v>
      </c>
      <c r="R2579" s="8">
        <v>0</v>
      </c>
      <c r="S2579" s="9">
        <v>118.55</v>
      </c>
      <c r="T2579" s="8">
        <v>0</v>
      </c>
    </row>
    <row r="2580" spans="1:20" x14ac:dyDescent="0.35">
      <c r="A2580" t="s">
        <v>6313</v>
      </c>
      <c r="B2580" t="s">
        <v>6314</v>
      </c>
      <c r="C2580" t="s">
        <v>19</v>
      </c>
      <c r="D2580" t="s">
        <v>7922</v>
      </c>
      <c r="E2580" s="8">
        <v>32</v>
      </c>
      <c r="F2580" s="9">
        <v>161.91</v>
      </c>
      <c r="G2580" s="8">
        <v>3</v>
      </c>
      <c r="H2580" s="8">
        <v>39</v>
      </c>
      <c r="I2580" s="9">
        <v>161.91</v>
      </c>
      <c r="J2580" s="10">
        <f t="shared" si="80"/>
        <v>1</v>
      </c>
      <c r="K2580" s="8">
        <v>0</v>
      </c>
      <c r="L2580" s="9">
        <v>74.819999999999993</v>
      </c>
      <c r="M2580" s="8">
        <v>0</v>
      </c>
      <c r="N2580" s="8">
        <v>3</v>
      </c>
      <c r="O2580" s="8">
        <v>39</v>
      </c>
      <c r="P2580" s="9">
        <v>161.91</v>
      </c>
      <c r="Q2580" s="10">
        <f t="shared" si="81"/>
        <v>1</v>
      </c>
      <c r="R2580" s="8">
        <v>0</v>
      </c>
      <c r="S2580" s="9">
        <v>74.819999999999993</v>
      </c>
      <c r="T2580" s="8">
        <v>0</v>
      </c>
    </row>
    <row r="2581" spans="1:20" x14ac:dyDescent="0.35">
      <c r="A2581" t="s">
        <v>6315</v>
      </c>
      <c r="B2581" t="s">
        <v>6316</v>
      </c>
      <c r="C2581" t="s">
        <v>19</v>
      </c>
      <c r="D2581" t="s">
        <v>7922</v>
      </c>
      <c r="E2581" s="8">
        <v>15</v>
      </c>
      <c r="F2581" s="9">
        <v>33.4</v>
      </c>
      <c r="G2581" s="8">
        <v>10</v>
      </c>
      <c r="H2581" s="8">
        <v>89</v>
      </c>
      <c r="I2581" s="9">
        <v>33.4</v>
      </c>
      <c r="J2581" s="10">
        <f t="shared" si="80"/>
        <v>1</v>
      </c>
      <c r="K2581" s="8">
        <v>0</v>
      </c>
      <c r="L2581" s="9">
        <v>115.33</v>
      </c>
      <c r="M2581" s="8">
        <v>0</v>
      </c>
      <c r="N2581" s="8">
        <v>6</v>
      </c>
      <c r="O2581" s="8">
        <v>89</v>
      </c>
      <c r="P2581" s="9">
        <v>33.4</v>
      </c>
      <c r="Q2581" s="10">
        <f t="shared" si="81"/>
        <v>1</v>
      </c>
      <c r="R2581" s="8">
        <v>0</v>
      </c>
      <c r="S2581" s="9">
        <v>109.98</v>
      </c>
      <c r="T2581" s="8">
        <v>0</v>
      </c>
    </row>
    <row r="2582" spans="1:20" x14ac:dyDescent="0.35">
      <c r="A2582" t="s">
        <v>6317</v>
      </c>
      <c r="B2582" t="s">
        <v>6318</v>
      </c>
      <c r="C2582" t="s">
        <v>19</v>
      </c>
      <c r="D2582" t="s">
        <v>7922</v>
      </c>
      <c r="E2582" s="8">
        <v>410</v>
      </c>
      <c r="F2582" s="9">
        <v>607.64</v>
      </c>
      <c r="G2582" s="8">
        <v>9</v>
      </c>
      <c r="H2582" s="8">
        <v>133</v>
      </c>
      <c r="I2582" s="9">
        <v>554.29</v>
      </c>
      <c r="J2582" s="10">
        <f t="shared" si="80"/>
        <v>0.91220130340333083</v>
      </c>
      <c r="K2582" s="8">
        <v>4</v>
      </c>
      <c r="L2582" s="9">
        <v>48.82</v>
      </c>
      <c r="M2582" s="8">
        <v>2</v>
      </c>
      <c r="N2582" s="8">
        <v>9</v>
      </c>
      <c r="O2582" s="8">
        <v>133</v>
      </c>
      <c r="P2582" s="9">
        <v>554.29</v>
      </c>
      <c r="Q2582" s="10">
        <f t="shared" si="81"/>
        <v>0.91220130340333083</v>
      </c>
      <c r="R2582" s="8">
        <v>4</v>
      </c>
      <c r="S2582" s="9">
        <v>48.82</v>
      </c>
      <c r="T2582" s="8">
        <v>2</v>
      </c>
    </row>
    <row r="2583" spans="1:20" x14ac:dyDescent="0.35">
      <c r="A2583" t="s">
        <v>6319</v>
      </c>
      <c r="B2583" t="s">
        <v>6320</v>
      </c>
      <c r="C2583" t="s">
        <v>19</v>
      </c>
      <c r="D2583" t="s">
        <v>7921</v>
      </c>
      <c r="E2583" s="8">
        <v>10</v>
      </c>
      <c r="F2583" s="9">
        <v>38.450000000000003</v>
      </c>
      <c r="G2583" s="8">
        <v>4</v>
      </c>
      <c r="H2583" s="8">
        <v>51</v>
      </c>
      <c r="I2583" s="9">
        <v>38.450000000000003</v>
      </c>
      <c r="J2583" s="10">
        <f t="shared" si="80"/>
        <v>1</v>
      </c>
      <c r="K2583" s="8">
        <v>0</v>
      </c>
      <c r="L2583" s="9">
        <v>103.73</v>
      </c>
      <c r="M2583" s="8">
        <v>0</v>
      </c>
      <c r="N2583" s="8">
        <v>4</v>
      </c>
      <c r="O2583" s="8">
        <v>51</v>
      </c>
      <c r="P2583" s="9">
        <v>38.450000000000003</v>
      </c>
      <c r="Q2583" s="10">
        <f t="shared" si="81"/>
        <v>1</v>
      </c>
      <c r="R2583" s="8">
        <v>0</v>
      </c>
      <c r="S2583" s="9">
        <v>103.73</v>
      </c>
      <c r="T2583" s="8">
        <v>0</v>
      </c>
    </row>
    <row r="2584" spans="1:20" x14ac:dyDescent="0.35">
      <c r="A2584" t="s">
        <v>6323</v>
      </c>
      <c r="B2584" t="s">
        <v>6324</v>
      </c>
      <c r="C2584" t="s">
        <v>19</v>
      </c>
      <c r="D2584" t="s">
        <v>7922</v>
      </c>
      <c r="E2584" s="8">
        <v>91</v>
      </c>
      <c r="F2584" s="9">
        <v>85.2</v>
      </c>
      <c r="G2584" s="8">
        <v>17</v>
      </c>
      <c r="H2584" s="8">
        <v>209</v>
      </c>
      <c r="I2584" s="9">
        <v>85.2</v>
      </c>
      <c r="J2584" s="10">
        <f t="shared" si="80"/>
        <v>1</v>
      </c>
      <c r="K2584" s="8">
        <v>0</v>
      </c>
      <c r="L2584" s="9">
        <v>94.86</v>
      </c>
      <c r="M2584" s="8">
        <v>0</v>
      </c>
      <c r="N2584" s="8">
        <v>15</v>
      </c>
      <c r="O2584" s="8">
        <v>209</v>
      </c>
      <c r="P2584" s="9">
        <v>85.2</v>
      </c>
      <c r="Q2584" s="10">
        <f t="shared" si="81"/>
        <v>1</v>
      </c>
      <c r="R2584" s="8">
        <v>0</v>
      </c>
      <c r="S2584" s="9">
        <v>93.74</v>
      </c>
      <c r="T2584" s="8">
        <v>0</v>
      </c>
    </row>
    <row r="2585" spans="1:20" x14ac:dyDescent="0.35">
      <c r="A2585" t="s">
        <v>6325</v>
      </c>
      <c r="B2585" t="s">
        <v>6326</v>
      </c>
      <c r="C2585" t="s">
        <v>19</v>
      </c>
      <c r="D2585" t="s">
        <v>7921</v>
      </c>
      <c r="E2585" s="8">
        <v>4</v>
      </c>
      <c r="F2585" s="9">
        <v>15.12</v>
      </c>
      <c r="G2585" s="8">
        <v>4</v>
      </c>
      <c r="H2585" s="8">
        <v>52</v>
      </c>
      <c r="I2585" s="9">
        <v>15.12</v>
      </c>
      <c r="J2585" s="10">
        <f t="shared" si="80"/>
        <v>1</v>
      </c>
      <c r="K2585" s="8">
        <v>0</v>
      </c>
      <c r="L2585" s="9">
        <v>115.23</v>
      </c>
      <c r="M2585" s="8">
        <v>0</v>
      </c>
      <c r="N2585" s="8">
        <v>4</v>
      </c>
      <c r="O2585" s="8">
        <v>52</v>
      </c>
      <c r="P2585" s="9">
        <v>15.12</v>
      </c>
      <c r="Q2585" s="10">
        <f t="shared" si="81"/>
        <v>1</v>
      </c>
      <c r="R2585" s="8">
        <v>0</v>
      </c>
      <c r="S2585" s="9">
        <v>117.49</v>
      </c>
      <c r="T2585" s="8">
        <v>0</v>
      </c>
    </row>
    <row r="2586" spans="1:20" x14ac:dyDescent="0.35">
      <c r="A2586" t="s">
        <v>6327</v>
      </c>
      <c r="B2586" t="s">
        <v>6328</v>
      </c>
      <c r="C2586" t="s">
        <v>19</v>
      </c>
      <c r="D2586" t="s">
        <v>7922</v>
      </c>
      <c r="E2586" s="8">
        <v>111</v>
      </c>
      <c r="F2586" s="9">
        <v>659.98</v>
      </c>
      <c r="G2586" s="8">
        <v>3</v>
      </c>
      <c r="H2586" s="8">
        <v>33</v>
      </c>
      <c r="I2586" s="9">
        <v>600.52</v>
      </c>
      <c r="J2586" s="10">
        <f t="shared" si="80"/>
        <v>0.90990636079881204</v>
      </c>
      <c r="K2586" s="8">
        <v>3</v>
      </c>
      <c r="L2586" s="9">
        <v>85.92</v>
      </c>
      <c r="M2586" s="8">
        <v>3</v>
      </c>
      <c r="N2586" s="8">
        <v>3</v>
      </c>
      <c r="O2586" s="8">
        <v>33</v>
      </c>
      <c r="P2586" s="9">
        <v>600.52</v>
      </c>
      <c r="Q2586" s="10">
        <f t="shared" si="81"/>
        <v>0.90990636079881204</v>
      </c>
      <c r="R2586" s="8">
        <v>3</v>
      </c>
      <c r="S2586" s="9">
        <v>85.92</v>
      </c>
      <c r="T2586" s="8">
        <v>3</v>
      </c>
    </row>
    <row r="2587" spans="1:20" x14ac:dyDescent="0.35">
      <c r="A2587" t="s">
        <v>6331</v>
      </c>
      <c r="B2587" t="s">
        <v>6332</v>
      </c>
      <c r="C2587" t="s">
        <v>19</v>
      </c>
      <c r="D2587" t="s">
        <v>7922</v>
      </c>
      <c r="E2587" s="8">
        <v>48</v>
      </c>
      <c r="F2587" s="9">
        <v>45.37</v>
      </c>
      <c r="G2587" s="8">
        <v>17</v>
      </c>
      <c r="H2587" s="8">
        <v>205</v>
      </c>
      <c r="I2587" s="9">
        <v>45.37</v>
      </c>
      <c r="J2587" s="10">
        <f t="shared" si="80"/>
        <v>1</v>
      </c>
      <c r="K2587" s="8">
        <v>0</v>
      </c>
      <c r="L2587" s="9">
        <v>115.17</v>
      </c>
      <c r="M2587" s="8">
        <v>0</v>
      </c>
      <c r="N2587" s="8">
        <v>14</v>
      </c>
      <c r="O2587" s="8">
        <v>205</v>
      </c>
      <c r="P2587" s="9">
        <v>45.37</v>
      </c>
      <c r="Q2587" s="10">
        <f t="shared" si="81"/>
        <v>1</v>
      </c>
      <c r="R2587" s="8">
        <v>0</v>
      </c>
      <c r="S2587" s="9">
        <v>114.04</v>
      </c>
      <c r="T2587" s="8">
        <v>0</v>
      </c>
    </row>
    <row r="2588" spans="1:20" x14ac:dyDescent="0.35">
      <c r="A2588" t="s">
        <v>6333</v>
      </c>
      <c r="B2588" t="s">
        <v>6334</v>
      </c>
      <c r="C2588" t="s">
        <v>19</v>
      </c>
      <c r="D2588" t="s">
        <v>7922</v>
      </c>
      <c r="E2588" s="8">
        <v>21</v>
      </c>
      <c r="F2588" s="9">
        <v>63.63</v>
      </c>
      <c r="G2588" s="8">
        <v>8</v>
      </c>
      <c r="H2588" s="8">
        <v>64</v>
      </c>
      <c r="I2588" s="9">
        <v>63.63</v>
      </c>
      <c r="J2588" s="10">
        <f t="shared" si="80"/>
        <v>1</v>
      </c>
      <c r="K2588" s="8">
        <v>0</v>
      </c>
      <c r="L2588" s="9">
        <v>100.26</v>
      </c>
      <c r="M2588" s="8">
        <v>0</v>
      </c>
      <c r="N2588" s="8">
        <v>5</v>
      </c>
      <c r="O2588" s="8">
        <v>64</v>
      </c>
      <c r="P2588" s="9">
        <v>63.63</v>
      </c>
      <c r="Q2588" s="10">
        <f t="shared" si="81"/>
        <v>1</v>
      </c>
      <c r="R2588" s="8">
        <v>0</v>
      </c>
      <c r="S2588" s="9">
        <v>92.98</v>
      </c>
      <c r="T2588" s="8">
        <v>0</v>
      </c>
    </row>
    <row r="2589" spans="1:20" x14ac:dyDescent="0.35">
      <c r="A2589" t="s">
        <v>6339</v>
      </c>
      <c r="B2589" t="s">
        <v>6340</v>
      </c>
      <c r="C2589" t="s">
        <v>19</v>
      </c>
      <c r="D2589" t="s">
        <v>7922</v>
      </c>
      <c r="E2589" s="8">
        <v>228</v>
      </c>
      <c r="F2589" s="9">
        <v>141.88</v>
      </c>
      <c r="G2589" s="8">
        <v>44</v>
      </c>
      <c r="H2589" s="8">
        <v>310</v>
      </c>
      <c r="I2589" s="9">
        <v>141.88</v>
      </c>
      <c r="J2589" s="10">
        <f t="shared" si="80"/>
        <v>1</v>
      </c>
      <c r="K2589" s="8">
        <v>0</v>
      </c>
      <c r="L2589" s="9">
        <v>53.45</v>
      </c>
      <c r="M2589" s="8">
        <v>0</v>
      </c>
      <c r="N2589" s="8">
        <v>21</v>
      </c>
      <c r="O2589" s="8">
        <v>310</v>
      </c>
      <c r="P2589" s="9">
        <v>141.88</v>
      </c>
      <c r="Q2589" s="10">
        <f t="shared" si="81"/>
        <v>1</v>
      </c>
      <c r="R2589" s="8">
        <v>0</v>
      </c>
      <c r="S2589" s="9">
        <v>44.86</v>
      </c>
      <c r="T2589" s="8">
        <v>0</v>
      </c>
    </row>
    <row r="2590" spans="1:20" x14ac:dyDescent="0.35">
      <c r="A2590" t="s">
        <v>6341</v>
      </c>
      <c r="B2590" t="s">
        <v>6342</v>
      </c>
      <c r="C2590" t="s">
        <v>19</v>
      </c>
      <c r="D2590" t="s">
        <v>7922</v>
      </c>
      <c r="E2590" s="8">
        <v>74</v>
      </c>
      <c r="F2590" s="9">
        <v>74.239999999999995</v>
      </c>
      <c r="G2590" s="8">
        <v>16</v>
      </c>
      <c r="H2590" s="8">
        <v>193</v>
      </c>
      <c r="I2590" s="9">
        <v>74.239999999999995</v>
      </c>
      <c r="J2590" s="10">
        <f t="shared" si="80"/>
        <v>1</v>
      </c>
      <c r="K2590" s="8">
        <v>0</v>
      </c>
      <c r="L2590" s="9">
        <v>92.25</v>
      </c>
      <c r="M2590" s="8">
        <v>0</v>
      </c>
      <c r="N2590" s="8">
        <v>13</v>
      </c>
      <c r="O2590" s="8">
        <v>193</v>
      </c>
      <c r="P2590" s="9">
        <v>74.239999999999995</v>
      </c>
      <c r="Q2590" s="10">
        <f t="shared" si="81"/>
        <v>1</v>
      </c>
      <c r="R2590" s="8">
        <v>0</v>
      </c>
      <c r="S2590" s="9">
        <v>90.44</v>
      </c>
      <c r="T2590" s="8">
        <v>0</v>
      </c>
    </row>
    <row r="2591" spans="1:20" x14ac:dyDescent="0.35">
      <c r="A2591" t="s">
        <v>6343</v>
      </c>
      <c r="B2591" t="s">
        <v>6344</v>
      </c>
      <c r="C2591" t="s">
        <v>19</v>
      </c>
      <c r="D2591" t="s">
        <v>7922</v>
      </c>
      <c r="E2591" s="8">
        <v>4</v>
      </c>
      <c r="F2591" s="9">
        <v>31.8</v>
      </c>
      <c r="G2591" s="8">
        <v>3</v>
      </c>
      <c r="H2591" s="8">
        <v>25</v>
      </c>
      <c r="I2591" s="9">
        <v>31.8</v>
      </c>
      <c r="J2591" s="10">
        <f t="shared" si="80"/>
        <v>1</v>
      </c>
      <c r="K2591" s="8">
        <v>0</v>
      </c>
      <c r="L2591" s="9">
        <v>119.55</v>
      </c>
      <c r="M2591" s="8">
        <v>0</v>
      </c>
      <c r="N2591" s="8">
        <v>2</v>
      </c>
      <c r="O2591" s="8">
        <v>25</v>
      </c>
      <c r="P2591" s="9">
        <v>31.8</v>
      </c>
      <c r="Q2591" s="10">
        <f t="shared" si="81"/>
        <v>1</v>
      </c>
      <c r="R2591" s="8">
        <v>0</v>
      </c>
      <c r="S2591" s="9">
        <v>119.55</v>
      </c>
      <c r="T2591" s="8">
        <v>0</v>
      </c>
    </row>
    <row r="2592" spans="1:20" x14ac:dyDescent="0.35">
      <c r="A2592" t="s">
        <v>6353</v>
      </c>
      <c r="B2592" t="s">
        <v>6354</v>
      </c>
      <c r="C2592" t="s">
        <v>19</v>
      </c>
      <c r="D2592" t="s">
        <v>7922</v>
      </c>
      <c r="E2592" s="8">
        <v>2</v>
      </c>
      <c r="F2592" s="9">
        <v>0.42</v>
      </c>
      <c r="G2592" s="8">
        <v>63</v>
      </c>
      <c r="H2592" s="8">
        <v>917</v>
      </c>
      <c r="I2592" s="9">
        <v>0.42</v>
      </c>
      <c r="J2592" s="10">
        <f t="shared" si="80"/>
        <v>1</v>
      </c>
      <c r="K2592" s="8">
        <v>0</v>
      </c>
      <c r="L2592" s="9">
        <v>120.42</v>
      </c>
      <c r="M2592" s="8">
        <v>0</v>
      </c>
      <c r="N2592" s="8">
        <v>61</v>
      </c>
      <c r="O2592" s="8">
        <v>917</v>
      </c>
      <c r="P2592" s="9">
        <v>0.42</v>
      </c>
      <c r="Q2592" s="10">
        <f t="shared" si="81"/>
        <v>1</v>
      </c>
      <c r="R2592" s="8">
        <v>0</v>
      </c>
      <c r="S2592" s="9">
        <v>120.17</v>
      </c>
      <c r="T2592" s="8">
        <v>0</v>
      </c>
    </row>
    <row r="2593" spans="1:20" x14ac:dyDescent="0.35">
      <c r="A2593" t="s">
        <v>6355</v>
      </c>
      <c r="B2593" t="s">
        <v>6356</v>
      </c>
      <c r="C2593" t="s">
        <v>19</v>
      </c>
      <c r="D2593" t="s">
        <v>7922</v>
      </c>
      <c r="E2593" s="8">
        <v>2</v>
      </c>
      <c r="F2593" s="9">
        <v>17</v>
      </c>
      <c r="G2593" s="8">
        <v>2</v>
      </c>
      <c r="H2593" s="8">
        <v>23</v>
      </c>
      <c r="I2593" s="9">
        <v>17</v>
      </c>
      <c r="J2593" s="10">
        <f t="shared" si="80"/>
        <v>1</v>
      </c>
      <c r="K2593" s="8">
        <v>0</v>
      </c>
      <c r="L2593" s="9">
        <v>127.06</v>
      </c>
      <c r="M2593" s="8">
        <v>0</v>
      </c>
      <c r="N2593" s="8">
        <v>2</v>
      </c>
      <c r="O2593" s="8">
        <v>23</v>
      </c>
      <c r="P2593" s="9">
        <v>17</v>
      </c>
      <c r="Q2593" s="10">
        <f t="shared" si="81"/>
        <v>1</v>
      </c>
      <c r="R2593" s="8">
        <v>0</v>
      </c>
      <c r="S2593" s="9">
        <v>121.96</v>
      </c>
      <c r="T2593" s="8">
        <v>0</v>
      </c>
    </row>
    <row r="2594" spans="1:20" x14ac:dyDescent="0.35">
      <c r="A2594" t="s">
        <v>6357</v>
      </c>
      <c r="B2594" t="s">
        <v>6358</v>
      </c>
      <c r="C2594" t="s">
        <v>19</v>
      </c>
      <c r="D2594" t="s">
        <v>7922</v>
      </c>
      <c r="E2594" s="8">
        <v>1</v>
      </c>
      <c r="F2594" s="9">
        <v>8.5</v>
      </c>
      <c r="G2594" s="8">
        <v>3</v>
      </c>
      <c r="H2594" s="8">
        <v>23</v>
      </c>
      <c r="I2594" s="9">
        <v>8.5</v>
      </c>
      <c r="J2594" s="10">
        <f t="shared" si="80"/>
        <v>1</v>
      </c>
      <c r="K2594" s="8">
        <v>0</v>
      </c>
      <c r="L2594" s="9">
        <v>123.65</v>
      </c>
      <c r="M2594" s="8">
        <v>0</v>
      </c>
      <c r="N2594" s="8">
        <v>2</v>
      </c>
      <c r="O2594" s="8">
        <v>23</v>
      </c>
      <c r="P2594" s="9">
        <v>8.5</v>
      </c>
      <c r="Q2594" s="10">
        <f t="shared" si="81"/>
        <v>1</v>
      </c>
      <c r="R2594" s="8">
        <v>0</v>
      </c>
      <c r="S2594" s="9">
        <v>118.55</v>
      </c>
      <c r="T2594" s="8">
        <v>0</v>
      </c>
    </row>
    <row r="2595" spans="1:20" x14ac:dyDescent="0.35">
      <c r="A2595" t="s">
        <v>6359</v>
      </c>
      <c r="B2595" t="s">
        <v>6360</v>
      </c>
      <c r="C2595" t="s">
        <v>19</v>
      </c>
      <c r="D2595" t="s">
        <v>7922</v>
      </c>
      <c r="E2595" s="8">
        <v>37</v>
      </c>
      <c r="F2595" s="9">
        <v>45.39</v>
      </c>
      <c r="G2595" s="8">
        <v>11</v>
      </c>
      <c r="H2595" s="8">
        <v>157</v>
      </c>
      <c r="I2595" s="9">
        <v>45.39</v>
      </c>
      <c r="J2595" s="10">
        <f t="shared" si="80"/>
        <v>1</v>
      </c>
      <c r="K2595" s="8">
        <v>0</v>
      </c>
      <c r="L2595" s="9">
        <v>107.06</v>
      </c>
      <c r="M2595" s="8">
        <v>0</v>
      </c>
      <c r="N2595" s="8">
        <v>11</v>
      </c>
      <c r="O2595" s="8">
        <v>157</v>
      </c>
      <c r="P2595" s="9">
        <v>45.39</v>
      </c>
      <c r="Q2595" s="10">
        <f t="shared" si="81"/>
        <v>1</v>
      </c>
      <c r="R2595" s="8">
        <v>0</v>
      </c>
      <c r="S2595" s="9">
        <v>106.33</v>
      </c>
      <c r="T2595" s="8">
        <v>0</v>
      </c>
    </row>
    <row r="2596" spans="1:20" x14ac:dyDescent="0.35">
      <c r="A2596" t="s">
        <v>6363</v>
      </c>
      <c r="B2596" t="s">
        <v>6364</v>
      </c>
      <c r="C2596" t="s">
        <v>19</v>
      </c>
      <c r="D2596" t="s">
        <v>7922</v>
      </c>
      <c r="E2596" s="8">
        <v>5</v>
      </c>
      <c r="F2596" s="9">
        <v>6.05</v>
      </c>
      <c r="G2596" s="8">
        <v>17</v>
      </c>
      <c r="H2596" s="8">
        <v>159</v>
      </c>
      <c r="I2596" s="9">
        <v>6.05</v>
      </c>
      <c r="J2596" s="10">
        <f t="shared" si="80"/>
        <v>1</v>
      </c>
      <c r="K2596" s="8">
        <v>0</v>
      </c>
      <c r="L2596" s="9">
        <v>121.51</v>
      </c>
      <c r="M2596" s="8">
        <v>0</v>
      </c>
      <c r="N2596" s="8">
        <v>11</v>
      </c>
      <c r="O2596" s="8">
        <v>159</v>
      </c>
      <c r="P2596" s="9">
        <v>6.05</v>
      </c>
      <c r="Q2596" s="10">
        <f t="shared" si="81"/>
        <v>1</v>
      </c>
      <c r="R2596" s="8">
        <v>0</v>
      </c>
      <c r="S2596" s="9">
        <v>117.16</v>
      </c>
      <c r="T2596" s="8">
        <v>0</v>
      </c>
    </row>
    <row r="2597" spans="1:20" x14ac:dyDescent="0.35">
      <c r="A2597" t="s">
        <v>6365</v>
      </c>
      <c r="B2597" t="s">
        <v>6366</v>
      </c>
      <c r="C2597" t="s">
        <v>19</v>
      </c>
      <c r="D2597" t="s">
        <v>7922</v>
      </c>
      <c r="E2597" s="8">
        <v>46</v>
      </c>
      <c r="F2597" s="9">
        <v>200.98</v>
      </c>
      <c r="G2597" s="8">
        <v>5</v>
      </c>
      <c r="H2597" s="8">
        <v>44</v>
      </c>
      <c r="I2597" s="9">
        <v>200.98</v>
      </c>
      <c r="J2597" s="10">
        <f t="shared" si="80"/>
        <v>1</v>
      </c>
      <c r="K2597" s="8">
        <v>0</v>
      </c>
      <c r="L2597" s="9">
        <v>88.15</v>
      </c>
      <c r="M2597" s="8">
        <v>1</v>
      </c>
      <c r="N2597" s="8">
        <v>3</v>
      </c>
      <c r="O2597" s="8">
        <v>44</v>
      </c>
      <c r="P2597" s="9">
        <v>200.98</v>
      </c>
      <c r="Q2597" s="10">
        <f t="shared" si="81"/>
        <v>1</v>
      </c>
      <c r="R2597" s="8">
        <v>0</v>
      </c>
      <c r="S2597" s="9">
        <v>82.91</v>
      </c>
      <c r="T2597" s="8">
        <v>1</v>
      </c>
    </row>
    <row r="2598" spans="1:20" x14ac:dyDescent="0.35">
      <c r="A2598" t="s">
        <v>6367</v>
      </c>
      <c r="B2598" t="s">
        <v>6368</v>
      </c>
      <c r="C2598" t="s">
        <v>19</v>
      </c>
      <c r="D2598" t="s">
        <v>7922</v>
      </c>
      <c r="E2598" s="8">
        <v>270</v>
      </c>
      <c r="F2598" s="9">
        <v>201.91</v>
      </c>
      <c r="G2598" s="8">
        <v>17</v>
      </c>
      <c r="H2598" s="8">
        <v>256</v>
      </c>
      <c r="I2598" s="9">
        <v>201.91</v>
      </c>
      <c r="J2598" s="10">
        <f t="shared" si="80"/>
        <v>1</v>
      </c>
      <c r="K2598" s="8">
        <v>0</v>
      </c>
      <c r="L2598" s="9">
        <v>51.25</v>
      </c>
      <c r="M2598" s="8">
        <v>1</v>
      </c>
      <c r="N2598" s="8">
        <v>17</v>
      </c>
      <c r="O2598" s="8">
        <v>256</v>
      </c>
      <c r="P2598" s="9">
        <v>201.91</v>
      </c>
      <c r="Q2598" s="10">
        <f t="shared" si="81"/>
        <v>1</v>
      </c>
      <c r="R2598" s="8">
        <v>0</v>
      </c>
      <c r="S2598" s="9">
        <v>51.7</v>
      </c>
      <c r="T2598" s="8">
        <v>1</v>
      </c>
    </row>
    <row r="2599" spans="1:20" x14ac:dyDescent="0.35">
      <c r="A2599" t="s">
        <v>6369</v>
      </c>
      <c r="B2599" t="s">
        <v>6370</v>
      </c>
      <c r="C2599" t="s">
        <v>19</v>
      </c>
      <c r="D2599" t="s">
        <v>7922</v>
      </c>
      <c r="E2599" s="8">
        <v>13</v>
      </c>
      <c r="F2599" s="9">
        <v>78.84</v>
      </c>
      <c r="G2599" s="8">
        <v>3</v>
      </c>
      <c r="H2599" s="8">
        <v>32</v>
      </c>
      <c r="I2599" s="9">
        <v>78.84</v>
      </c>
      <c r="J2599" s="10">
        <f t="shared" si="80"/>
        <v>1</v>
      </c>
      <c r="K2599" s="8">
        <v>0</v>
      </c>
      <c r="L2599" s="9">
        <v>104.01</v>
      </c>
      <c r="M2599" s="8">
        <v>0</v>
      </c>
      <c r="N2599" s="8">
        <v>3</v>
      </c>
      <c r="O2599" s="8">
        <v>32</v>
      </c>
      <c r="P2599" s="9">
        <v>78.84</v>
      </c>
      <c r="Q2599" s="10">
        <f t="shared" si="81"/>
        <v>1</v>
      </c>
      <c r="R2599" s="8">
        <v>0</v>
      </c>
      <c r="S2599" s="9">
        <v>104.01</v>
      </c>
      <c r="T2599" s="8">
        <v>0</v>
      </c>
    </row>
    <row r="2600" spans="1:20" x14ac:dyDescent="0.35">
      <c r="A2600" t="s">
        <v>6371</v>
      </c>
      <c r="B2600" t="s">
        <v>6372</v>
      </c>
      <c r="C2600" t="s">
        <v>19</v>
      </c>
      <c r="D2600" t="s">
        <v>7922</v>
      </c>
      <c r="E2600" s="8">
        <v>683</v>
      </c>
      <c r="F2600" s="9">
        <v>142.54</v>
      </c>
      <c r="G2600" s="8">
        <v>79</v>
      </c>
      <c r="H2600" s="8">
        <v>914</v>
      </c>
      <c r="I2600" s="9">
        <v>142.54</v>
      </c>
      <c r="J2600" s="10">
        <f t="shared" si="80"/>
        <v>1</v>
      </c>
      <c r="K2600" s="8">
        <v>0</v>
      </c>
      <c r="L2600" s="9">
        <v>56.85</v>
      </c>
      <c r="M2600" s="8">
        <v>0</v>
      </c>
      <c r="N2600" s="8">
        <v>61</v>
      </c>
      <c r="O2600" s="8">
        <v>914</v>
      </c>
      <c r="P2600" s="9">
        <v>142.54</v>
      </c>
      <c r="Q2600" s="10">
        <f t="shared" si="81"/>
        <v>1</v>
      </c>
      <c r="R2600" s="8">
        <v>0</v>
      </c>
      <c r="S2600" s="9">
        <v>54.72</v>
      </c>
      <c r="T2600" s="8">
        <v>0</v>
      </c>
    </row>
    <row r="2601" spans="1:20" x14ac:dyDescent="0.35">
      <c r="A2601" t="s">
        <v>6377</v>
      </c>
      <c r="B2601" t="s">
        <v>6378</v>
      </c>
      <c r="C2601" t="s">
        <v>19</v>
      </c>
      <c r="D2601" t="s">
        <v>7922</v>
      </c>
      <c r="E2601" s="8">
        <v>8</v>
      </c>
      <c r="F2601" s="9">
        <v>54</v>
      </c>
      <c r="G2601" s="8">
        <v>3</v>
      </c>
      <c r="H2601" s="8">
        <v>29</v>
      </c>
      <c r="I2601" s="9">
        <v>54</v>
      </c>
      <c r="J2601" s="10">
        <f t="shared" si="80"/>
        <v>1</v>
      </c>
      <c r="K2601" s="8">
        <v>0</v>
      </c>
      <c r="L2601" s="9">
        <v>103.95</v>
      </c>
      <c r="M2601" s="8">
        <v>0</v>
      </c>
      <c r="N2601" s="8">
        <v>2</v>
      </c>
      <c r="O2601" s="8">
        <v>29</v>
      </c>
      <c r="P2601" s="9">
        <v>54</v>
      </c>
      <c r="Q2601" s="10">
        <f t="shared" si="81"/>
        <v>1</v>
      </c>
      <c r="R2601" s="8">
        <v>0</v>
      </c>
      <c r="S2601" s="9">
        <v>103.95</v>
      </c>
      <c r="T2601" s="8">
        <v>0</v>
      </c>
    </row>
    <row r="2602" spans="1:20" x14ac:dyDescent="0.35">
      <c r="A2602" t="s">
        <v>6379</v>
      </c>
      <c r="B2602" t="s">
        <v>6380</v>
      </c>
      <c r="C2602" t="s">
        <v>19</v>
      </c>
      <c r="D2602" t="s">
        <v>7922</v>
      </c>
      <c r="E2602" s="8">
        <v>78</v>
      </c>
      <c r="F2602" s="9">
        <v>38.39</v>
      </c>
      <c r="G2602" s="8">
        <v>48</v>
      </c>
      <c r="H2602" s="8">
        <v>386</v>
      </c>
      <c r="I2602" s="9">
        <v>38.39</v>
      </c>
      <c r="J2602" s="10">
        <f t="shared" si="80"/>
        <v>1</v>
      </c>
      <c r="K2602" s="8">
        <v>0</v>
      </c>
      <c r="L2602" s="9">
        <v>117.83</v>
      </c>
      <c r="M2602" s="8">
        <v>0</v>
      </c>
      <c r="N2602" s="8">
        <v>26</v>
      </c>
      <c r="O2602" s="8">
        <v>386</v>
      </c>
      <c r="P2602" s="9">
        <v>38.39</v>
      </c>
      <c r="Q2602" s="10">
        <f t="shared" si="81"/>
        <v>1</v>
      </c>
      <c r="R2602" s="8">
        <v>0</v>
      </c>
      <c r="S2602" s="9">
        <v>111.04</v>
      </c>
      <c r="T2602" s="8">
        <v>0</v>
      </c>
    </row>
    <row r="2603" spans="1:20" x14ac:dyDescent="0.35">
      <c r="A2603" t="s">
        <v>6383</v>
      </c>
      <c r="B2603" t="s">
        <v>6384</v>
      </c>
      <c r="C2603" t="s">
        <v>19</v>
      </c>
      <c r="D2603" t="s">
        <v>7922</v>
      </c>
      <c r="E2603" s="8">
        <v>315</v>
      </c>
      <c r="F2603" s="9">
        <v>584.76</v>
      </c>
      <c r="G2603" s="8">
        <v>8</v>
      </c>
      <c r="H2603" s="8">
        <v>103</v>
      </c>
      <c r="I2603" s="9">
        <v>449.24</v>
      </c>
      <c r="J2603" s="10">
        <f t="shared" si="80"/>
        <v>0.76824680210684726</v>
      </c>
      <c r="K2603" s="8">
        <v>2</v>
      </c>
      <c r="L2603" s="9">
        <v>79.13</v>
      </c>
      <c r="M2603" s="8">
        <v>2</v>
      </c>
      <c r="N2603" s="8">
        <v>7</v>
      </c>
      <c r="O2603" s="8">
        <v>103</v>
      </c>
      <c r="P2603" s="9">
        <v>447.39</v>
      </c>
      <c r="Q2603" s="10">
        <f t="shared" si="81"/>
        <v>0.76508311101990556</v>
      </c>
      <c r="R2603" s="8">
        <v>2</v>
      </c>
      <c r="S2603" s="9">
        <v>76.53</v>
      </c>
      <c r="T2603" s="8">
        <v>2</v>
      </c>
    </row>
    <row r="2604" spans="1:20" x14ac:dyDescent="0.35">
      <c r="A2604" t="s">
        <v>6385</v>
      </c>
      <c r="B2604" t="s">
        <v>6386</v>
      </c>
      <c r="C2604" t="s">
        <v>19</v>
      </c>
      <c r="D2604" t="s">
        <v>7922</v>
      </c>
      <c r="E2604" s="8">
        <v>15</v>
      </c>
      <c r="F2604" s="9">
        <v>89.25</v>
      </c>
      <c r="G2604" s="8">
        <v>3</v>
      </c>
      <c r="H2604" s="8">
        <v>32</v>
      </c>
      <c r="I2604" s="9">
        <v>89.25</v>
      </c>
      <c r="J2604" s="10">
        <f t="shared" si="80"/>
        <v>1</v>
      </c>
      <c r="K2604" s="8">
        <v>0</v>
      </c>
      <c r="L2604" s="9">
        <v>89.32</v>
      </c>
      <c r="M2604" s="8">
        <v>0</v>
      </c>
      <c r="N2604" s="8">
        <v>3</v>
      </c>
      <c r="O2604" s="8">
        <v>32</v>
      </c>
      <c r="P2604" s="9">
        <v>89.25</v>
      </c>
      <c r="Q2604" s="10">
        <f t="shared" si="81"/>
        <v>1</v>
      </c>
      <c r="R2604" s="8">
        <v>0</v>
      </c>
      <c r="S2604" s="9">
        <v>89.32</v>
      </c>
      <c r="T2604" s="8">
        <v>0</v>
      </c>
    </row>
    <row r="2605" spans="1:20" x14ac:dyDescent="0.35">
      <c r="A2605" t="s">
        <v>6391</v>
      </c>
      <c r="B2605" t="s">
        <v>6392</v>
      </c>
      <c r="C2605" t="s">
        <v>19</v>
      </c>
      <c r="D2605" t="s">
        <v>7922</v>
      </c>
      <c r="E2605" s="8">
        <v>531</v>
      </c>
      <c r="F2605" s="9">
        <v>198.7</v>
      </c>
      <c r="G2605" s="8">
        <v>67</v>
      </c>
      <c r="H2605" s="8">
        <v>503</v>
      </c>
      <c r="I2605" s="9">
        <v>198.7</v>
      </c>
      <c r="J2605" s="10">
        <f t="shared" si="80"/>
        <v>1</v>
      </c>
      <c r="K2605" s="8">
        <v>0</v>
      </c>
      <c r="L2605" s="9">
        <v>64.92</v>
      </c>
      <c r="M2605" s="8">
        <v>1</v>
      </c>
      <c r="N2605" s="8">
        <v>33</v>
      </c>
      <c r="O2605" s="8">
        <v>503</v>
      </c>
      <c r="P2605" s="9">
        <v>198.7</v>
      </c>
      <c r="Q2605" s="10">
        <f t="shared" si="81"/>
        <v>1</v>
      </c>
      <c r="R2605" s="8">
        <v>0</v>
      </c>
      <c r="S2605" s="9">
        <v>57.29</v>
      </c>
      <c r="T2605" s="8">
        <v>1</v>
      </c>
    </row>
    <row r="2606" spans="1:20" x14ac:dyDescent="0.35">
      <c r="A2606" t="s">
        <v>6397</v>
      </c>
      <c r="B2606" t="s">
        <v>6398</v>
      </c>
      <c r="C2606" t="s">
        <v>19</v>
      </c>
      <c r="D2606" t="s">
        <v>7922</v>
      </c>
      <c r="E2606" s="8">
        <v>31</v>
      </c>
      <c r="F2606" s="9">
        <v>25.34</v>
      </c>
      <c r="G2606" s="8">
        <v>31</v>
      </c>
      <c r="H2606" s="8">
        <v>229</v>
      </c>
      <c r="I2606" s="9">
        <v>25.34</v>
      </c>
      <c r="J2606" s="10">
        <f t="shared" si="80"/>
        <v>1</v>
      </c>
      <c r="K2606" s="8">
        <v>0</v>
      </c>
      <c r="L2606" s="9">
        <v>119.22</v>
      </c>
      <c r="M2606" s="8">
        <v>0</v>
      </c>
      <c r="N2606" s="8">
        <v>15</v>
      </c>
      <c r="O2606" s="8">
        <v>229</v>
      </c>
      <c r="P2606" s="9">
        <v>25.34</v>
      </c>
      <c r="Q2606" s="10">
        <f t="shared" si="81"/>
        <v>1</v>
      </c>
      <c r="R2606" s="8">
        <v>0</v>
      </c>
      <c r="S2606" s="9">
        <v>111.37</v>
      </c>
      <c r="T2606" s="8">
        <v>0</v>
      </c>
    </row>
    <row r="2607" spans="1:20" x14ac:dyDescent="0.35">
      <c r="A2607" t="s">
        <v>6399</v>
      </c>
      <c r="B2607" t="s">
        <v>6400</v>
      </c>
      <c r="C2607" t="s">
        <v>19</v>
      </c>
      <c r="D2607" t="s">
        <v>7922</v>
      </c>
      <c r="E2607" s="8">
        <v>384</v>
      </c>
      <c r="F2607" s="9">
        <v>656.89</v>
      </c>
      <c r="G2607" s="8">
        <v>12</v>
      </c>
      <c r="H2607" s="8">
        <v>110</v>
      </c>
      <c r="I2607" s="9">
        <v>653.47</v>
      </c>
      <c r="J2607" s="10">
        <f t="shared" si="80"/>
        <v>0.99479364886053989</v>
      </c>
      <c r="K2607" s="8">
        <v>2</v>
      </c>
      <c r="L2607" s="9">
        <v>79.63</v>
      </c>
      <c r="M2607" s="8">
        <v>3</v>
      </c>
      <c r="N2607" s="8">
        <v>8</v>
      </c>
      <c r="O2607" s="8">
        <v>110</v>
      </c>
      <c r="P2607" s="9">
        <v>631.23</v>
      </c>
      <c r="Q2607" s="10">
        <f t="shared" si="81"/>
        <v>0.96093714320510293</v>
      </c>
      <c r="R2607" s="8">
        <v>4</v>
      </c>
      <c r="S2607" s="9">
        <v>75.72</v>
      </c>
      <c r="T2607" s="8">
        <v>3</v>
      </c>
    </row>
    <row r="2608" spans="1:20" x14ac:dyDescent="0.35">
      <c r="A2608" t="s">
        <v>6407</v>
      </c>
      <c r="B2608" t="s">
        <v>6013</v>
      </c>
      <c r="C2608" t="s">
        <v>19</v>
      </c>
      <c r="D2608" t="s">
        <v>7921</v>
      </c>
      <c r="E2608" s="8">
        <v>20</v>
      </c>
      <c r="F2608" s="9">
        <v>20.53</v>
      </c>
      <c r="G2608" s="8">
        <v>11</v>
      </c>
      <c r="H2608" s="8">
        <v>182</v>
      </c>
      <c r="I2608" s="9">
        <v>20.53</v>
      </c>
      <c r="J2608" s="10">
        <f t="shared" si="80"/>
        <v>1</v>
      </c>
      <c r="K2608" s="8">
        <v>0</v>
      </c>
      <c r="L2608" s="9">
        <v>111.61</v>
      </c>
      <c r="M2608" s="8">
        <v>0</v>
      </c>
      <c r="N2608" s="8">
        <v>12</v>
      </c>
      <c r="O2608" s="8">
        <v>182</v>
      </c>
      <c r="P2608" s="9">
        <v>20.53</v>
      </c>
      <c r="Q2608" s="10">
        <f t="shared" si="81"/>
        <v>1</v>
      </c>
      <c r="R2608" s="8">
        <v>0</v>
      </c>
      <c r="S2608" s="9">
        <v>112.23</v>
      </c>
      <c r="T2608" s="8">
        <v>0</v>
      </c>
    </row>
    <row r="2609" spans="1:20" x14ac:dyDescent="0.35">
      <c r="A2609" t="s">
        <v>6408</v>
      </c>
      <c r="B2609" t="s">
        <v>6409</v>
      </c>
      <c r="C2609" t="s">
        <v>19</v>
      </c>
      <c r="D2609" t="s">
        <v>7922</v>
      </c>
      <c r="E2609" s="8">
        <v>41</v>
      </c>
      <c r="F2609" s="9">
        <v>325.95</v>
      </c>
      <c r="G2609" s="8">
        <v>3</v>
      </c>
      <c r="H2609" s="8">
        <v>24</v>
      </c>
      <c r="I2609" s="9">
        <v>270.3</v>
      </c>
      <c r="J2609" s="10">
        <f t="shared" si="80"/>
        <v>0.8292682926829269</v>
      </c>
      <c r="K2609" s="8">
        <v>2</v>
      </c>
      <c r="L2609" s="9">
        <v>96.69</v>
      </c>
      <c r="M2609" s="8">
        <v>1</v>
      </c>
      <c r="N2609" s="8">
        <v>2</v>
      </c>
      <c r="O2609" s="8">
        <v>24</v>
      </c>
      <c r="P2609" s="9">
        <v>262.35000000000002</v>
      </c>
      <c r="Q2609" s="10">
        <f t="shared" si="81"/>
        <v>0.80487804878048785</v>
      </c>
      <c r="R2609" s="8">
        <v>2</v>
      </c>
      <c r="S2609" s="9">
        <v>93.91</v>
      </c>
      <c r="T2609" s="8">
        <v>1</v>
      </c>
    </row>
    <row r="2610" spans="1:20" x14ac:dyDescent="0.35">
      <c r="A2610" t="s">
        <v>6410</v>
      </c>
      <c r="B2610" t="s">
        <v>6411</v>
      </c>
      <c r="C2610" t="s">
        <v>19</v>
      </c>
      <c r="D2610" t="s">
        <v>7922</v>
      </c>
      <c r="E2610" s="8">
        <v>66</v>
      </c>
      <c r="F2610" s="9">
        <v>69.569999999999993</v>
      </c>
      <c r="G2610" s="8">
        <v>15</v>
      </c>
      <c r="H2610" s="8">
        <v>177</v>
      </c>
      <c r="I2610" s="9">
        <v>69.569999999999993</v>
      </c>
      <c r="J2610" s="10">
        <f t="shared" si="80"/>
        <v>1</v>
      </c>
      <c r="K2610" s="8">
        <v>0</v>
      </c>
      <c r="L2610" s="9">
        <v>91.16</v>
      </c>
      <c r="M2610" s="8">
        <v>0</v>
      </c>
      <c r="N2610" s="8">
        <v>12</v>
      </c>
      <c r="O2610" s="8">
        <v>177</v>
      </c>
      <c r="P2610" s="9">
        <v>69.569999999999993</v>
      </c>
      <c r="Q2610" s="10">
        <f t="shared" si="81"/>
        <v>1</v>
      </c>
      <c r="R2610" s="8">
        <v>0</v>
      </c>
      <c r="S2610" s="9">
        <v>88.64</v>
      </c>
      <c r="T2610" s="8">
        <v>0</v>
      </c>
    </row>
    <row r="2611" spans="1:20" x14ac:dyDescent="0.35">
      <c r="A2611" t="s">
        <v>6412</v>
      </c>
      <c r="B2611" t="s">
        <v>6413</v>
      </c>
      <c r="C2611" t="s">
        <v>19</v>
      </c>
      <c r="D2611" t="s">
        <v>7922</v>
      </c>
      <c r="E2611" s="8">
        <v>33</v>
      </c>
      <c r="F2611" s="9">
        <v>32.380000000000003</v>
      </c>
      <c r="G2611" s="8">
        <v>12</v>
      </c>
      <c r="H2611" s="8">
        <v>189</v>
      </c>
      <c r="I2611" s="9">
        <v>32.380000000000003</v>
      </c>
      <c r="J2611" s="10">
        <f t="shared" si="80"/>
        <v>1</v>
      </c>
      <c r="K2611" s="8">
        <v>0</v>
      </c>
      <c r="L2611" s="9">
        <v>110.17</v>
      </c>
      <c r="M2611" s="8">
        <v>0</v>
      </c>
      <c r="N2611" s="8">
        <v>13</v>
      </c>
      <c r="O2611" s="8">
        <v>189</v>
      </c>
      <c r="P2611" s="9">
        <v>32.380000000000003</v>
      </c>
      <c r="Q2611" s="10">
        <f t="shared" si="81"/>
        <v>1</v>
      </c>
      <c r="R2611" s="8">
        <v>0</v>
      </c>
      <c r="S2611" s="9">
        <v>110.76</v>
      </c>
      <c r="T2611" s="8">
        <v>0</v>
      </c>
    </row>
    <row r="2612" spans="1:20" x14ac:dyDescent="0.35">
      <c r="A2612" t="s">
        <v>6416</v>
      </c>
      <c r="B2612" t="s">
        <v>6417</v>
      </c>
      <c r="C2612" t="s">
        <v>19</v>
      </c>
      <c r="D2612" t="s">
        <v>7922</v>
      </c>
      <c r="E2612" s="8">
        <v>130</v>
      </c>
      <c r="F2612" s="9">
        <v>93.71</v>
      </c>
      <c r="G2612" s="8">
        <v>30</v>
      </c>
      <c r="H2612" s="8">
        <v>257</v>
      </c>
      <c r="I2612" s="9">
        <v>93.71</v>
      </c>
      <c r="J2612" s="10">
        <f t="shared" si="80"/>
        <v>1</v>
      </c>
      <c r="K2612" s="8">
        <v>0</v>
      </c>
      <c r="L2612" s="9">
        <v>78.08</v>
      </c>
      <c r="M2612" s="8">
        <v>0</v>
      </c>
      <c r="N2612" s="8">
        <v>17</v>
      </c>
      <c r="O2612" s="8">
        <v>257</v>
      </c>
      <c r="P2612" s="9">
        <v>93.71</v>
      </c>
      <c r="Q2612" s="10">
        <f t="shared" si="81"/>
        <v>1</v>
      </c>
      <c r="R2612" s="8">
        <v>0</v>
      </c>
      <c r="S2612" s="9">
        <v>72.45</v>
      </c>
      <c r="T2612" s="8">
        <v>0</v>
      </c>
    </row>
    <row r="2613" spans="1:20" x14ac:dyDescent="0.35">
      <c r="A2613" t="s">
        <v>6418</v>
      </c>
      <c r="B2613" t="s">
        <v>6419</v>
      </c>
      <c r="C2613" t="s">
        <v>19</v>
      </c>
      <c r="D2613" t="s">
        <v>7922</v>
      </c>
      <c r="E2613" s="8">
        <v>16</v>
      </c>
      <c r="F2613" s="9">
        <v>68.08</v>
      </c>
      <c r="G2613" s="8">
        <v>3</v>
      </c>
      <c r="H2613" s="8">
        <v>44</v>
      </c>
      <c r="I2613" s="9">
        <v>68.08</v>
      </c>
      <c r="J2613" s="10">
        <f t="shared" si="80"/>
        <v>1</v>
      </c>
      <c r="K2613" s="8">
        <v>0</v>
      </c>
      <c r="L2613" s="9">
        <v>92.33</v>
      </c>
      <c r="M2613" s="8">
        <v>0</v>
      </c>
      <c r="N2613" s="8">
        <v>3</v>
      </c>
      <c r="O2613" s="8">
        <v>44</v>
      </c>
      <c r="P2613" s="9">
        <v>68.08</v>
      </c>
      <c r="Q2613" s="10">
        <f t="shared" si="81"/>
        <v>1</v>
      </c>
      <c r="R2613" s="8">
        <v>0</v>
      </c>
      <c r="S2613" s="9">
        <v>92.33</v>
      </c>
      <c r="T2613" s="8">
        <v>0</v>
      </c>
    </row>
    <row r="2614" spans="1:20" x14ac:dyDescent="0.35">
      <c r="A2614" t="s">
        <v>6420</v>
      </c>
      <c r="B2614" t="s">
        <v>6421</v>
      </c>
      <c r="C2614" t="s">
        <v>19</v>
      </c>
      <c r="D2614" t="s">
        <v>7922</v>
      </c>
      <c r="E2614" s="8">
        <v>12</v>
      </c>
      <c r="F2614" s="9">
        <v>51.03</v>
      </c>
      <c r="G2614" s="8">
        <v>3</v>
      </c>
      <c r="H2614" s="8">
        <v>44</v>
      </c>
      <c r="I2614" s="9">
        <v>51.03</v>
      </c>
      <c r="J2614" s="10">
        <f t="shared" si="80"/>
        <v>1</v>
      </c>
      <c r="K2614" s="8">
        <v>0</v>
      </c>
      <c r="L2614" s="9">
        <v>99.67</v>
      </c>
      <c r="M2614" s="8">
        <v>0</v>
      </c>
      <c r="N2614" s="8">
        <v>3</v>
      </c>
      <c r="O2614" s="8">
        <v>44</v>
      </c>
      <c r="P2614" s="9">
        <v>51.03</v>
      </c>
      <c r="Q2614" s="10">
        <f t="shared" si="81"/>
        <v>1</v>
      </c>
      <c r="R2614" s="8">
        <v>0</v>
      </c>
      <c r="S2614" s="9">
        <v>99.67</v>
      </c>
      <c r="T2614" s="8">
        <v>0</v>
      </c>
    </row>
    <row r="2615" spans="1:20" x14ac:dyDescent="0.35">
      <c r="A2615" t="s">
        <v>6424</v>
      </c>
      <c r="B2615" t="s">
        <v>6425</v>
      </c>
      <c r="C2615" t="s">
        <v>19</v>
      </c>
      <c r="D2615" t="s">
        <v>7922</v>
      </c>
      <c r="E2615" s="8">
        <v>3</v>
      </c>
      <c r="F2615" s="9">
        <v>38.25</v>
      </c>
      <c r="G2615" s="8">
        <v>2</v>
      </c>
      <c r="H2615" s="8">
        <v>15</v>
      </c>
      <c r="I2615" s="9">
        <v>38.25</v>
      </c>
      <c r="J2615" s="10">
        <f t="shared" si="80"/>
        <v>1</v>
      </c>
      <c r="K2615" s="8">
        <v>0</v>
      </c>
      <c r="L2615" s="9">
        <v>122.08</v>
      </c>
      <c r="M2615" s="8">
        <v>0</v>
      </c>
      <c r="N2615" s="8">
        <v>1</v>
      </c>
      <c r="O2615" s="8">
        <v>15</v>
      </c>
      <c r="P2615" s="9">
        <v>38.25</v>
      </c>
      <c r="Q2615" s="10">
        <f t="shared" si="81"/>
        <v>1</v>
      </c>
      <c r="R2615" s="8">
        <v>0</v>
      </c>
      <c r="S2615" s="9">
        <v>114.43</v>
      </c>
      <c r="T2615" s="8">
        <v>0</v>
      </c>
    </row>
    <row r="2616" spans="1:20" x14ac:dyDescent="0.35">
      <c r="A2616" t="s">
        <v>6426</v>
      </c>
      <c r="B2616" t="s">
        <v>6427</v>
      </c>
      <c r="C2616" t="s">
        <v>19</v>
      </c>
      <c r="D2616" t="s">
        <v>7922</v>
      </c>
      <c r="E2616" s="8">
        <v>5</v>
      </c>
      <c r="F2616" s="9">
        <v>31.77</v>
      </c>
      <c r="G2616" s="8">
        <v>3</v>
      </c>
      <c r="H2616" s="8">
        <v>29</v>
      </c>
      <c r="I2616" s="9">
        <v>31.77</v>
      </c>
      <c r="J2616" s="10">
        <f t="shared" si="80"/>
        <v>1</v>
      </c>
      <c r="K2616" s="8">
        <v>0</v>
      </c>
      <c r="L2616" s="9">
        <v>108.17</v>
      </c>
      <c r="M2616" s="8">
        <v>0</v>
      </c>
      <c r="N2616" s="8">
        <v>2</v>
      </c>
      <c r="O2616" s="8">
        <v>29</v>
      </c>
      <c r="P2616" s="9">
        <v>31.77</v>
      </c>
      <c r="Q2616" s="10">
        <f t="shared" si="81"/>
        <v>1</v>
      </c>
      <c r="R2616" s="8">
        <v>0</v>
      </c>
      <c r="S2616" s="9">
        <v>108.17</v>
      </c>
      <c r="T2616" s="8">
        <v>0</v>
      </c>
    </row>
    <row r="2617" spans="1:20" x14ac:dyDescent="0.35">
      <c r="A2617" t="s">
        <v>6428</v>
      </c>
      <c r="B2617" t="s">
        <v>6429</v>
      </c>
      <c r="C2617" t="s">
        <v>19</v>
      </c>
      <c r="D2617" t="s">
        <v>7922</v>
      </c>
      <c r="E2617" s="8">
        <v>9</v>
      </c>
      <c r="F2617" s="9">
        <v>53.61</v>
      </c>
      <c r="G2617" s="8">
        <v>3</v>
      </c>
      <c r="H2617" s="8">
        <v>31</v>
      </c>
      <c r="I2617" s="9">
        <v>53.61</v>
      </c>
      <c r="J2617" s="10">
        <f t="shared" si="80"/>
        <v>1</v>
      </c>
      <c r="K2617" s="8">
        <v>0</v>
      </c>
      <c r="L2617" s="9">
        <v>96.73</v>
      </c>
      <c r="M2617" s="8">
        <v>0</v>
      </c>
      <c r="N2617" s="8">
        <v>2</v>
      </c>
      <c r="O2617" s="8">
        <v>31</v>
      </c>
      <c r="P2617" s="9">
        <v>53.61</v>
      </c>
      <c r="Q2617" s="10">
        <f t="shared" si="81"/>
        <v>1</v>
      </c>
      <c r="R2617" s="8">
        <v>0</v>
      </c>
      <c r="S2617" s="9">
        <v>96.73</v>
      </c>
      <c r="T2617" s="8">
        <v>0</v>
      </c>
    </row>
    <row r="2618" spans="1:20" x14ac:dyDescent="0.35">
      <c r="A2618" t="s">
        <v>6430</v>
      </c>
      <c r="B2618" t="s">
        <v>6431</v>
      </c>
      <c r="C2618" t="s">
        <v>19</v>
      </c>
      <c r="D2618" t="s">
        <v>7922</v>
      </c>
      <c r="E2618" s="8">
        <v>4</v>
      </c>
      <c r="F2618" s="9">
        <v>15</v>
      </c>
      <c r="G2618" s="8">
        <v>4</v>
      </c>
      <c r="H2618" s="8">
        <v>49</v>
      </c>
      <c r="I2618" s="9">
        <v>15</v>
      </c>
      <c r="J2618" s="10">
        <f t="shared" si="80"/>
        <v>1</v>
      </c>
      <c r="K2618" s="8">
        <v>0</v>
      </c>
      <c r="L2618" s="9">
        <v>116.53</v>
      </c>
      <c r="M2618" s="8">
        <v>0</v>
      </c>
      <c r="N2618" s="8">
        <v>4</v>
      </c>
      <c r="O2618" s="8">
        <v>49</v>
      </c>
      <c r="P2618" s="9">
        <v>15</v>
      </c>
      <c r="Q2618" s="10">
        <f t="shared" si="81"/>
        <v>1</v>
      </c>
      <c r="R2618" s="8">
        <v>0</v>
      </c>
      <c r="S2618" s="9">
        <v>116.53</v>
      </c>
      <c r="T2618" s="8">
        <v>0</v>
      </c>
    </row>
    <row r="2619" spans="1:20" x14ac:dyDescent="0.35">
      <c r="A2619" t="s">
        <v>6432</v>
      </c>
      <c r="B2619" t="s">
        <v>6433</v>
      </c>
      <c r="C2619" t="s">
        <v>19</v>
      </c>
      <c r="D2619" t="s">
        <v>7921</v>
      </c>
      <c r="E2619" s="8">
        <v>120</v>
      </c>
      <c r="F2619" s="9">
        <v>71.03</v>
      </c>
      <c r="G2619" s="8">
        <v>19</v>
      </c>
      <c r="H2619" s="8">
        <v>311</v>
      </c>
      <c r="I2619" s="9">
        <v>71.03</v>
      </c>
      <c r="J2619" s="10">
        <f t="shared" si="80"/>
        <v>1</v>
      </c>
      <c r="K2619" s="8">
        <v>0</v>
      </c>
      <c r="L2619" s="9">
        <v>77.45</v>
      </c>
      <c r="M2619" s="8">
        <v>0</v>
      </c>
      <c r="N2619" s="8">
        <v>20</v>
      </c>
      <c r="O2619" s="8">
        <v>311</v>
      </c>
      <c r="P2619" s="9">
        <v>71.03</v>
      </c>
      <c r="Q2619" s="10">
        <f t="shared" si="81"/>
        <v>1</v>
      </c>
      <c r="R2619" s="8">
        <v>0</v>
      </c>
      <c r="S2619" s="9">
        <v>78.16</v>
      </c>
      <c r="T2619" s="8">
        <v>0</v>
      </c>
    </row>
    <row r="2620" spans="1:20" x14ac:dyDescent="0.35">
      <c r="A2620" t="s">
        <v>6434</v>
      </c>
      <c r="B2620" t="s">
        <v>6435</v>
      </c>
      <c r="C2620" t="s">
        <v>19</v>
      </c>
      <c r="D2620" t="s">
        <v>7922</v>
      </c>
      <c r="E2620" s="8">
        <v>7</v>
      </c>
      <c r="F2620" s="9">
        <v>41.65</v>
      </c>
      <c r="G2620" s="8">
        <v>2</v>
      </c>
      <c r="H2620" s="8">
        <v>31</v>
      </c>
      <c r="I2620" s="9">
        <v>41.65</v>
      </c>
      <c r="J2620" s="10">
        <f t="shared" si="80"/>
        <v>1</v>
      </c>
      <c r="K2620" s="8">
        <v>0</v>
      </c>
      <c r="L2620" s="9">
        <v>114.39</v>
      </c>
      <c r="M2620" s="8">
        <v>0</v>
      </c>
      <c r="N2620" s="8">
        <v>2</v>
      </c>
      <c r="O2620" s="8">
        <v>31</v>
      </c>
      <c r="P2620" s="9">
        <v>41.65</v>
      </c>
      <c r="Q2620" s="10">
        <f t="shared" si="81"/>
        <v>1</v>
      </c>
      <c r="R2620" s="8">
        <v>0</v>
      </c>
      <c r="S2620" s="9">
        <v>114.39</v>
      </c>
      <c r="T2620" s="8">
        <v>0</v>
      </c>
    </row>
    <row r="2621" spans="1:20" x14ac:dyDescent="0.35">
      <c r="A2621" t="s">
        <v>6442</v>
      </c>
      <c r="B2621" t="s">
        <v>6443</v>
      </c>
      <c r="C2621" t="s">
        <v>19</v>
      </c>
      <c r="D2621" t="s">
        <v>7922</v>
      </c>
      <c r="E2621" s="8">
        <v>11</v>
      </c>
      <c r="F2621" s="9">
        <v>110.28</v>
      </c>
      <c r="G2621" s="8">
        <v>2</v>
      </c>
      <c r="H2621" s="8">
        <v>19</v>
      </c>
      <c r="I2621" s="9">
        <v>110.28</v>
      </c>
      <c r="J2621" s="10">
        <f t="shared" si="80"/>
        <v>1</v>
      </c>
      <c r="K2621" s="8">
        <v>0</v>
      </c>
      <c r="L2621" s="9">
        <v>96.87</v>
      </c>
      <c r="M2621" s="8">
        <v>0</v>
      </c>
      <c r="N2621" s="8">
        <v>2</v>
      </c>
      <c r="O2621" s="8">
        <v>19</v>
      </c>
      <c r="P2621" s="9">
        <v>110.28</v>
      </c>
      <c r="Q2621" s="10">
        <f t="shared" si="81"/>
        <v>1</v>
      </c>
      <c r="R2621" s="8">
        <v>0</v>
      </c>
      <c r="S2621" s="9">
        <v>96.87</v>
      </c>
      <c r="T2621" s="8">
        <v>0</v>
      </c>
    </row>
    <row r="2622" spans="1:20" x14ac:dyDescent="0.35">
      <c r="A2622" t="s">
        <v>6446</v>
      </c>
      <c r="B2622" t="s">
        <v>6447</v>
      </c>
      <c r="C2622" t="s">
        <v>19</v>
      </c>
      <c r="D2622" t="s">
        <v>7922</v>
      </c>
      <c r="E2622" s="8">
        <v>141</v>
      </c>
      <c r="F2622" s="9">
        <v>287.95999999999998</v>
      </c>
      <c r="G2622" s="8">
        <v>6</v>
      </c>
      <c r="H2622" s="8">
        <v>90</v>
      </c>
      <c r="I2622" s="9">
        <v>238.94</v>
      </c>
      <c r="J2622" s="10">
        <f t="shared" si="80"/>
        <v>0.82976802333657462</v>
      </c>
      <c r="K2622" s="8">
        <v>2</v>
      </c>
      <c r="L2622" s="9">
        <v>84.01</v>
      </c>
      <c r="M2622" s="8">
        <v>1</v>
      </c>
      <c r="N2622" s="8">
        <v>6</v>
      </c>
      <c r="O2622" s="8">
        <v>90</v>
      </c>
      <c r="P2622" s="9">
        <v>238.94</v>
      </c>
      <c r="Q2622" s="10">
        <f t="shared" si="81"/>
        <v>0.82976802333657462</v>
      </c>
      <c r="R2622" s="8">
        <v>2</v>
      </c>
      <c r="S2622" s="9">
        <v>84.01</v>
      </c>
      <c r="T2622" s="8">
        <v>1</v>
      </c>
    </row>
    <row r="2623" spans="1:20" x14ac:dyDescent="0.35">
      <c r="A2623" t="s">
        <v>6448</v>
      </c>
      <c r="B2623" t="s">
        <v>6449</v>
      </c>
      <c r="C2623" t="s">
        <v>19</v>
      </c>
      <c r="D2623" t="s">
        <v>7922</v>
      </c>
      <c r="E2623" s="8">
        <v>12</v>
      </c>
      <c r="F2623" s="9">
        <v>13.62</v>
      </c>
      <c r="G2623" s="8">
        <v>19</v>
      </c>
      <c r="H2623" s="8">
        <v>161</v>
      </c>
      <c r="I2623" s="9">
        <v>13.62</v>
      </c>
      <c r="J2623" s="10">
        <f t="shared" si="80"/>
        <v>1</v>
      </c>
      <c r="K2623" s="8">
        <v>0</v>
      </c>
      <c r="L2623" s="9">
        <v>113.26</v>
      </c>
      <c r="M2623" s="8">
        <v>0</v>
      </c>
      <c r="N2623" s="8">
        <v>11</v>
      </c>
      <c r="O2623" s="8">
        <v>161</v>
      </c>
      <c r="P2623" s="9">
        <v>13.62</v>
      </c>
      <c r="Q2623" s="10">
        <f t="shared" si="81"/>
        <v>1</v>
      </c>
      <c r="R2623" s="8">
        <v>0</v>
      </c>
      <c r="S2623" s="9">
        <v>107.14</v>
      </c>
      <c r="T2623" s="8">
        <v>0</v>
      </c>
    </row>
    <row r="2624" spans="1:20" x14ac:dyDescent="0.35">
      <c r="A2624" t="s">
        <v>6450</v>
      </c>
      <c r="B2624" t="s">
        <v>6451</v>
      </c>
      <c r="C2624" t="s">
        <v>19</v>
      </c>
      <c r="D2624" t="s">
        <v>7922</v>
      </c>
      <c r="E2624" s="8">
        <v>4</v>
      </c>
      <c r="F2624" s="9">
        <v>39.9</v>
      </c>
      <c r="G2624" s="8">
        <v>2</v>
      </c>
      <c r="H2624" s="8">
        <v>19</v>
      </c>
      <c r="I2624" s="9">
        <v>39.9</v>
      </c>
      <c r="J2624" s="10">
        <f t="shared" si="80"/>
        <v>1</v>
      </c>
      <c r="K2624" s="8">
        <v>0</v>
      </c>
      <c r="L2624" s="9">
        <v>109.85</v>
      </c>
      <c r="M2624" s="8">
        <v>0</v>
      </c>
      <c r="N2624" s="8">
        <v>2</v>
      </c>
      <c r="O2624" s="8">
        <v>19</v>
      </c>
      <c r="P2624" s="9">
        <v>39.9</v>
      </c>
      <c r="Q2624" s="10">
        <f t="shared" si="81"/>
        <v>1</v>
      </c>
      <c r="R2624" s="8">
        <v>0</v>
      </c>
      <c r="S2624" s="9">
        <v>109.85</v>
      </c>
      <c r="T2624" s="8">
        <v>0</v>
      </c>
    </row>
    <row r="2625" spans="1:20" x14ac:dyDescent="0.35">
      <c r="A2625" t="s">
        <v>6452</v>
      </c>
      <c r="B2625" t="s">
        <v>6453</v>
      </c>
      <c r="C2625" t="s">
        <v>19</v>
      </c>
      <c r="D2625" t="s">
        <v>7922</v>
      </c>
      <c r="E2625" s="8">
        <v>5</v>
      </c>
      <c r="F2625" s="9">
        <v>6.25</v>
      </c>
      <c r="G2625" s="8">
        <v>9</v>
      </c>
      <c r="H2625" s="8">
        <v>146</v>
      </c>
      <c r="I2625" s="9">
        <v>6.25</v>
      </c>
      <c r="J2625" s="10">
        <f t="shared" si="80"/>
        <v>1</v>
      </c>
      <c r="K2625" s="8">
        <v>0</v>
      </c>
      <c r="L2625" s="9">
        <v>110.89</v>
      </c>
      <c r="M2625" s="8">
        <v>0</v>
      </c>
      <c r="N2625" s="8">
        <v>10</v>
      </c>
      <c r="O2625" s="8">
        <v>146</v>
      </c>
      <c r="P2625" s="9">
        <v>6.25</v>
      </c>
      <c r="Q2625" s="10">
        <f t="shared" si="81"/>
        <v>1</v>
      </c>
      <c r="R2625" s="8">
        <v>0</v>
      </c>
      <c r="S2625" s="9">
        <v>111.64</v>
      </c>
      <c r="T2625" s="8">
        <v>0</v>
      </c>
    </row>
    <row r="2626" spans="1:20" x14ac:dyDescent="0.35">
      <c r="A2626" t="s">
        <v>6454</v>
      </c>
      <c r="B2626" t="s">
        <v>6455</v>
      </c>
      <c r="C2626" t="s">
        <v>19</v>
      </c>
      <c r="D2626" t="s">
        <v>7922</v>
      </c>
      <c r="E2626" s="8">
        <v>9</v>
      </c>
      <c r="F2626" s="9">
        <v>33.979999999999997</v>
      </c>
      <c r="G2626" s="8">
        <v>4</v>
      </c>
      <c r="H2626" s="8">
        <v>48</v>
      </c>
      <c r="I2626" s="9">
        <v>33.979999999999997</v>
      </c>
      <c r="J2626" s="10">
        <f t="shared" si="80"/>
        <v>1</v>
      </c>
      <c r="K2626" s="8">
        <v>0</v>
      </c>
      <c r="L2626" s="9">
        <v>107.32</v>
      </c>
      <c r="M2626" s="8">
        <v>0</v>
      </c>
      <c r="N2626" s="8">
        <v>3</v>
      </c>
      <c r="O2626" s="8">
        <v>48</v>
      </c>
      <c r="P2626" s="9">
        <v>33.979999999999997</v>
      </c>
      <c r="Q2626" s="10">
        <f t="shared" si="81"/>
        <v>1</v>
      </c>
      <c r="R2626" s="8">
        <v>0</v>
      </c>
      <c r="S2626" s="9">
        <v>105.05</v>
      </c>
      <c r="T2626" s="8">
        <v>0</v>
      </c>
    </row>
    <row r="2627" spans="1:20" x14ac:dyDescent="0.35">
      <c r="A2627" t="s">
        <v>6456</v>
      </c>
      <c r="B2627" t="s">
        <v>6457</v>
      </c>
      <c r="C2627" t="s">
        <v>19</v>
      </c>
      <c r="D2627" t="s">
        <v>7921</v>
      </c>
      <c r="E2627" s="8">
        <v>489</v>
      </c>
      <c r="F2627" s="9">
        <v>1112.8699999999999</v>
      </c>
      <c r="G2627" s="8">
        <v>5</v>
      </c>
      <c r="H2627" s="8">
        <v>80</v>
      </c>
      <c r="I2627" s="9">
        <v>917.15</v>
      </c>
      <c r="J2627" s="10">
        <f t="shared" si="80"/>
        <v>0.82413040157430795</v>
      </c>
      <c r="K2627" s="8">
        <v>6</v>
      </c>
      <c r="L2627" s="9">
        <v>66.2</v>
      </c>
      <c r="M2627" s="8">
        <v>5</v>
      </c>
      <c r="N2627" s="8">
        <v>5</v>
      </c>
      <c r="O2627" s="8">
        <v>80</v>
      </c>
      <c r="P2627" s="9">
        <v>919.43</v>
      </c>
      <c r="Q2627" s="10">
        <f t="shared" si="81"/>
        <v>0.82617915839226508</v>
      </c>
      <c r="R2627" s="8">
        <v>6</v>
      </c>
      <c r="S2627" s="9">
        <v>67.02</v>
      </c>
      <c r="T2627" s="8">
        <v>5</v>
      </c>
    </row>
    <row r="2628" spans="1:20" x14ac:dyDescent="0.35">
      <c r="A2628" t="s">
        <v>6458</v>
      </c>
      <c r="B2628" t="s">
        <v>6459</v>
      </c>
      <c r="C2628" t="s">
        <v>19</v>
      </c>
      <c r="D2628" t="s">
        <v>7922</v>
      </c>
      <c r="E2628" s="8">
        <v>19</v>
      </c>
      <c r="F2628" s="9">
        <v>56.26</v>
      </c>
      <c r="G2628" s="8">
        <v>5</v>
      </c>
      <c r="H2628" s="8">
        <v>61</v>
      </c>
      <c r="I2628" s="9">
        <v>56.26</v>
      </c>
      <c r="J2628" s="10">
        <f t="shared" si="80"/>
        <v>1</v>
      </c>
      <c r="K2628" s="8">
        <v>0</v>
      </c>
      <c r="L2628" s="9">
        <v>105.75</v>
      </c>
      <c r="M2628" s="8">
        <v>0</v>
      </c>
      <c r="N2628" s="8">
        <v>4</v>
      </c>
      <c r="O2628" s="8">
        <v>61</v>
      </c>
      <c r="P2628" s="9">
        <v>56.26</v>
      </c>
      <c r="Q2628" s="10">
        <f t="shared" si="81"/>
        <v>1</v>
      </c>
      <c r="R2628" s="8">
        <v>0</v>
      </c>
      <c r="S2628" s="9">
        <v>105.75</v>
      </c>
      <c r="T2628" s="8">
        <v>0</v>
      </c>
    </row>
    <row r="2629" spans="1:20" x14ac:dyDescent="0.35">
      <c r="A2629" t="s">
        <v>6460</v>
      </c>
      <c r="B2629" t="s">
        <v>6461</v>
      </c>
      <c r="C2629" t="s">
        <v>19</v>
      </c>
      <c r="D2629" t="s">
        <v>7921</v>
      </c>
      <c r="E2629" s="8">
        <v>33</v>
      </c>
      <c r="F2629" s="9">
        <v>36.840000000000003</v>
      </c>
      <c r="G2629" s="8">
        <v>10</v>
      </c>
      <c r="H2629" s="8">
        <v>162</v>
      </c>
      <c r="I2629" s="9">
        <v>36.840000000000003</v>
      </c>
      <c r="J2629" s="10">
        <f t="shared" ref="J2629:J2692" si="82">IF(F2629&gt;0,I2629/F2629,1)</f>
        <v>1</v>
      </c>
      <c r="K2629" s="8">
        <v>0</v>
      </c>
      <c r="L2629" s="9">
        <v>101.51</v>
      </c>
      <c r="M2629" s="8">
        <v>0</v>
      </c>
      <c r="N2629" s="8">
        <v>11</v>
      </c>
      <c r="O2629" s="8">
        <v>162</v>
      </c>
      <c r="P2629" s="9">
        <v>36.840000000000003</v>
      </c>
      <c r="Q2629" s="10">
        <f t="shared" ref="Q2629:Q2692" si="83">IF(F2629&gt;0,P2629/F2629,1)</f>
        <v>1</v>
      </c>
      <c r="R2629" s="8">
        <v>0</v>
      </c>
      <c r="S2629" s="9">
        <v>102.18</v>
      </c>
      <c r="T2629" s="8">
        <v>0</v>
      </c>
    </row>
    <row r="2630" spans="1:20" x14ac:dyDescent="0.35">
      <c r="A2630" t="s">
        <v>6462</v>
      </c>
      <c r="B2630" t="s">
        <v>6463</v>
      </c>
      <c r="C2630" t="s">
        <v>19</v>
      </c>
      <c r="D2630" t="s">
        <v>7922</v>
      </c>
      <c r="E2630" s="8">
        <v>10</v>
      </c>
      <c r="F2630" s="9">
        <v>60.55</v>
      </c>
      <c r="G2630" s="8">
        <v>2</v>
      </c>
      <c r="H2630" s="8">
        <v>30</v>
      </c>
      <c r="I2630" s="9">
        <v>60.55</v>
      </c>
      <c r="J2630" s="10">
        <f t="shared" si="82"/>
        <v>1</v>
      </c>
      <c r="K2630" s="8">
        <v>0</v>
      </c>
      <c r="L2630" s="9">
        <v>95.59</v>
      </c>
      <c r="M2630" s="8">
        <v>0</v>
      </c>
      <c r="N2630" s="8">
        <v>2</v>
      </c>
      <c r="O2630" s="8">
        <v>30</v>
      </c>
      <c r="P2630" s="9">
        <v>60.55</v>
      </c>
      <c r="Q2630" s="10">
        <f t="shared" si="83"/>
        <v>1</v>
      </c>
      <c r="R2630" s="8">
        <v>0</v>
      </c>
      <c r="S2630" s="9">
        <v>95.59</v>
      </c>
      <c r="T2630" s="8">
        <v>0</v>
      </c>
    </row>
    <row r="2631" spans="1:20" x14ac:dyDescent="0.35">
      <c r="A2631" t="s">
        <v>6464</v>
      </c>
      <c r="B2631" t="s">
        <v>6465</v>
      </c>
      <c r="C2631" t="s">
        <v>19</v>
      </c>
      <c r="D2631" t="s">
        <v>7922</v>
      </c>
      <c r="E2631" s="8">
        <v>3</v>
      </c>
      <c r="F2631" s="9">
        <v>6.3</v>
      </c>
      <c r="G2631" s="8">
        <v>6</v>
      </c>
      <c r="H2631" s="8">
        <v>86</v>
      </c>
      <c r="I2631" s="9">
        <v>6.3</v>
      </c>
      <c r="J2631" s="10">
        <f t="shared" si="82"/>
        <v>1</v>
      </c>
      <c r="K2631" s="8">
        <v>0</v>
      </c>
      <c r="L2631" s="9">
        <v>110.28</v>
      </c>
      <c r="M2631" s="8">
        <v>0</v>
      </c>
      <c r="N2631" s="8">
        <v>6</v>
      </c>
      <c r="O2631" s="8">
        <v>86</v>
      </c>
      <c r="P2631" s="9">
        <v>6.3</v>
      </c>
      <c r="Q2631" s="10">
        <f t="shared" si="83"/>
        <v>1</v>
      </c>
      <c r="R2631" s="8">
        <v>0</v>
      </c>
      <c r="S2631" s="9">
        <v>110.28</v>
      </c>
      <c r="T2631" s="8">
        <v>0</v>
      </c>
    </row>
    <row r="2632" spans="1:20" x14ac:dyDescent="0.35">
      <c r="A2632" t="s">
        <v>6466</v>
      </c>
      <c r="B2632" t="s">
        <v>6467</v>
      </c>
      <c r="C2632" t="s">
        <v>19</v>
      </c>
      <c r="D2632" t="s">
        <v>7922</v>
      </c>
      <c r="E2632" s="8">
        <v>1787</v>
      </c>
      <c r="F2632" s="9">
        <v>1470.07</v>
      </c>
      <c r="G2632" s="8">
        <v>21</v>
      </c>
      <c r="H2632" s="8">
        <v>218</v>
      </c>
      <c r="I2632" s="9">
        <v>1141.01</v>
      </c>
      <c r="J2632" s="10">
        <f t="shared" si="82"/>
        <v>0.77616031889637915</v>
      </c>
      <c r="K2632" s="8">
        <v>10</v>
      </c>
      <c r="L2632" s="9">
        <v>49.85</v>
      </c>
      <c r="M2632" s="8">
        <v>6</v>
      </c>
      <c r="N2632" s="8">
        <v>14</v>
      </c>
      <c r="O2632" s="8">
        <v>218</v>
      </c>
      <c r="P2632" s="9">
        <v>1134.43</v>
      </c>
      <c r="Q2632" s="10">
        <f t="shared" si="83"/>
        <v>0.77168434156196652</v>
      </c>
      <c r="R2632" s="8">
        <v>11</v>
      </c>
      <c r="S2632" s="9">
        <v>47.15</v>
      </c>
      <c r="T2632" s="8">
        <v>6</v>
      </c>
    </row>
    <row r="2633" spans="1:20" x14ac:dyDescent="0.35">
      <c r="A2633" t="s">
        <v>6470</v>
      </c>
      <c r="B2633" t="s">
        <v>6471</v>
      </c>
      <c r="C2633" t="s">
        <v>19</v>
      </c>
      <c r="D2633" t="s">
        <v>7922</v>
      </c>
      <c r="E2633" s="8">
        <v>1748</v>
      </c>
      <c r="F2633" s="9">
        <v>1420.47</v>
      </c>
      <c r="G2633" s="8">
        <v>21</v>
      </c>
      <c r="H2633" s="8">
        <v>221</v>
      </c>
      <c r="I2633" s="9">
        <v>1140.1199999999999</v>
      </c>
      <c r="J2633" s="10">
        <f t="shared" si="82"/>
        <v>0.80263574732306908</v>
      </c>
      <c r="K2633" s="8">
        <v>9</v>
      </c>
      <c r="L2633" s="9">
        <v>52.2</v>
      </c>
      <c r="M2633" s="8">
        <v>6</v>
      </c>
      <c r="N2633" s="8">
        <v>14</v>
      </c>
      <c r="O2633" s="8">
        <v>221</v>
      </c>
      <c r="P2633" s="9">
        <v>967.03</v>
      </c>
      <c r="Q2633" s="10">
        <f t="shared" si="83"/>
        <v>0.68078171309496149</v>
      </c>
      <c r="R2633" s="8">
        <v>10</v>
      </c>
      <c r="S2633" s="9">
        <v>49.34</v>
      </c>
      <c r="T2633" s="8">
        <v>5</v>
      </c>
    </row>
    <row r="2634" spans="1:20" x14ac:dyDescent="0.35">
      <c r="A2634" t="s">
        <v>6472</v>
      </c>
      <c r="B2634" t="s">
        <v>6473</v>
      </c>
      <c r="C2634" t="s">
        <v>19</v>
      </c>
      <c r="D2634" t="s">
        <v>7922</v>
      </c>
      <c r="E2634" s="8">
        <v>1792</v>
      </c>
      <c r="F2634" s="9">
        <v>1458.72</v>
      </c>
      <c r="G2634" s="8">
        <v>21</v>
      </c>
      <c r="H2634" s="8">
        <v>219</v>
      </c>
      <c r="I2634" s="9">
        <v>1113.58</v>
      </c>
      <c r="J2634" s="10">
        <f t="shared" si="82"/>
        <v>0.7633953054732916</v>
      </c>
      <c r="K2634" s="8">
        <v>9</v>
      </c>
      <c r="L2634" s="9">
        <v>50.69</v>
      </c>
      <c r="M2634" s="8">
        <v>6</v>
      </c>
      <c r="N2634" s="8">
        <v>14</v>
      </c>
      <c r="O2634" s="8">
        <v>219</v>
      </c>
      <c r="P2634" s="9">
        <v>1076.94</v>
      </c>
      <c r="Q2634" s="10">
        <f t="shared" si="83"/>
        <v>0.7382773938795657</v>
      </c>
      <c r="R2634" s="8">
        <v>10</v>
      </c>
      <c r="S2634" s="9">
        <v>48.35</v>
      </c>
      <c r="T2634" s="8">
        <v>6</v>
      </c>
    </row>
    <row r="2635" spans="1:20" x14ac:dyDescent="0.35">
      <c r="A2635" t="s">
        <v>6476</v>
      </c>
      <c r="B2635" t="s">
        <v>6477</v>
      </c>
      <c r="C2635" t="s">
        <v>19</v>
      </c>
      <c r="D2635" t="s">
        <v>7922</v>
      </c>
      <c r="E2635" s="8">
        <v>1420</v>
      </c>
      <c r="F2635" s="9">
        <v>130.41999999999999</v>
      </c>
      <c r="G2635" s="8">
        <v>121</v>
      </c>
      <c r="H2635" s="8">
        <v>1940</v>
      </c>
      <c r="I2635" s="9">
        <v>130.41999999999999</v>
      </c>
      <c r="J2635" s="10">
        <f t="shared" si="82"/>
        <v>1</v>
      </c>
      <c r="K2635" s="8">
        <v>0</v>
      </c>
      <c r="L2635" s="9">
        <v>73.150000000000006</v>
      </c>
      <c r="M2635" s="8">
        <v>0</v>
      </c>
      <c r="N2635" s="8">
        <v>120</v>
      </c>
      <c r="O2635" s="8">
        <v>1940</v>
      </c>
      <c r="P2635" s="9">
        <v>130.41999999999999</v>
      </c>
      <c r="Q2635" s="10">
        <f t="shared" si="83"/>
        <v>1</v>
      </c>
      <c r="R2635" s="8">
        <v>0</v>
      </c>
      <c r="S2635" s="9">
        <v>73.09</v>
      </c>
      <c r="T2635" s="8">
        <v>0</v>
      </c>
    </row>
    <row r="2636" spans="1:20" x14ac:dyDescent="0.35">
      <c r="A2636" t="s">
        <v>6478</v>
      </c>
      <c r="B2636" t="s">
        <v>6479</v>
      </c>
      <c r="C2636" t="s">
        <v>19</v>
      </c>
      <c r="D2636" t="s">
        <v>7922</v>
      </c>
      <c r="E2636" s="8">
        <v>269</v>
      </c>
      <c r="F2636" s="9">
        <v>1828.05</v>
      </c>
      <c r="G2636" s="8">
        <v>3</v>
      </c>
      <c r="H2636" s="8">
        <v>27</v>
      </c>
      <c r="I2636" s="9">
        <v>1168.8599999999999</v>
      </c>
      <c r="J2636" s="10">
        <f t="shared" si="82"/>
        <v>0.63940264215967835</v>
      </c>
      <c r="K2636" s="8">
        <v>9</v>
      </c>
      <c r="L2636" s="9">
        <v>48.5</v>
      </c>
      <c r="M2636" s="8">
        <v>6</v>
      </c>
      <c r="N2636" s="8">
        <v>2</v>
      </c>
      <c r="O2636" s="8">
        <v>27</v>
      </c>
      <c r="P2636" s="9">
        <v>1162.07</v>
      </c>
      <c r="Q2636" s="10">
        <f t="shared" si="83"/>
        <v>0.63568830174229363</v>
      </c>
      <c r="R2636" s="8">
        <v>9</v>
      </c>
      <c r="S2636" s="9">
        <v>46.89</v>
      </c>
      <c r="T2636" s="8">
        <v>6</v>
      </c>
    </row>
    <row r="2637" spans="1:20" x14ac:dyDescent="0.35">
      <c r="A2637" t="s">
        <v>6480</v>
      </c>
      <c r="B2637" t="s">
        <v>6481</v>
      </c>
      <c r="C2637" t="s">
        <v>19</v>
      </c>
      <c r="D2637" t="s">
        <v>7921</v>
      </c>
      <c r="E2637" s="8">
        <v>48</v>
      </c>
      <c r="F2637" s="9">
        <v>54.98</v>
      </c>
      <c r="G2637" s="8">
        <v>9</v>
      </c>
      <c r="H2637" s="8">
        <v>156</v>
      </c>
      <c r="I2637" s="9">
        <v>54.98</v>
      </c>
      <c r="J2637" s="10">
        <f t="shared" si="82"/>
        <v>1</v>
      </c>
      <c r="K2637" s="8">
        <v>0</v>
      </c>
      <c r="L2637" s="9">
        <v>94.43</v>
      </c>
      <c r="M2637" s="8">
        <v>0</v>
      </c>
      <c r="N2637" s="8">
        <v>10</v>
      </c>
      <c r="O2637" s="8">
        <v>156</v>
      </c>
      <c r="P2637" s="9">
        <v>54.98</v>
      </c>
      <c r="Q2637" s="10">
        <f t="shared" si="83"/>
        <v>1</v>
      </c>
      <c r="R2637" s="8">
        <v>0</v>
      </c>
      <c r="S2637" s="9">
        <v>95.11</v>
      </c>
      <c r="T2637" s="8">
        <v>0</v>
      </c>
    </row>
    <row r="2638" spans="1:20" x14ac:dyDescent="0.35">
      <c r="A2638" t="s">
        <v>6482</v>
      </c>
      <c r="B2638" t="s">
        <v>6483</v>
      </c>
      <c r="C2638" t="s">
        <v>19</v>
      </c>
      <c r="D2638" t="s">
        <v>7922</v>
      </c>
      <c r="E2638" s="8">
        <v>595</v>
      </c>
      <c r="F2638" s="9">
        <v>819.81</v>
      </c>
      <c r="G2638" s="8">
        <v>11</v>
      </c>
      <c r="H2638" s="8">
        <v>130</v>
      </c>
      <c r="I2638" s="9">
        <v>719.23</v>
      </c>
      <c r="J2638" s="10">
        <f t="shared" si="82"/>
        <v>0.87731303594735377</v>
      </c>
      <c r="K2638" s="8">
        <v>3</v>
      </c>
      <c r="L2638" s="9">
        <v>77.61</v>
      </c>
      <c r="M2638" s="8">
        <v>4</v>
      </c>
      <c r="N2638" s="8">
        <v>8</v>
      </c>
      <c r="O2638" s="8">
        <v>130</v>
      </c>
      <c r="P2638" s="9">
        <v>708.2</v>
      </c>
      <c r="Q2638" s="10">
        <f t="shared" si="83"/>
        <v>0.86385869896683387</v>
      </c>
      <c r="R2638" s="8">
        <v>3</v>
      </c>
      <c r="S2638" s="9">
        <v>76.37</v>
      </c>
      <c r="T2638" s="8">
        <v>3</v>
      </c>
    </row>
    <row r="2639" spans="1:20" x14ac:dyDescent="0.35">
      <c r="A2639" t="s">
        <v>6490</v>
      </c>
      <c r="B2639" t="s">
        <v>6491</v>
      </c>
      <c r="C2639" t="s">
        <v>19</v>
      </c>
      <c r="D2639" t="s">
        <v>7922</v>
      </c>
      <c r="E2639" s="8">
        <v>192</v>
      </c>
      <c r="F2639" s="9">
        <v>504.48</v>
      </c>
      <c r="G2639" s="8">
        <v>5</v>
      </c>
      <c r="H2639" s="8">
        <v>68</v>
      </c>
      <c r="I2639" s="9">
        <v>388.87</v>
      </c>
      <c r="J2639" s="10">
        <f t="shared" si="82"/>
        <v>0.77083333333333326</v>
      </c>
      <c r="K2639" s="8">
        <v>3</v>
      </c>
      <c r="L2639" s="9">
        <v>88.28</v>
      </c>
      <c r="M2639" s="8">
        <v>2</v>
      </c>
      <c r="N2639" s="8">
        <v>5</v>
      </c>
      <c r="O2639" s="8">
        <v>68</v>
      </c>
      <c r="P2639" s="9">
        <v>386.24</v>
      </c>
      <c r="Q2639" s="10">
        <f t="shared" si="83"/>
        <v>0.7656200444021567</v>
      </c>
      <c r="R2639" s="8">
        <v>3</v>
      </c>
      <c r="S2639" s="9">
        <v>87.92</v>
      </c>
      <c r="T2639" s="8">
        <v>2</v>
      </c>
    </row>
    <row r="2640" spans="1:20" x14ac:dyDescent="0.35">
      <c r="A2640" t="s">
        <v>6496</v>
      </c>
      <c r="B2640" t="s">
        <v>6497</v>
      </c>
      <c r="C2640" t="s">
        <v>19</v>
      </c>
      <c r="D2640" t="s">
        <v>7922</v>
      </c>
      <c r="E2640" s="8">
        <v>153</v>
      </c>
      <c r="F2640" s="9">
        <v>327.20999999999998</v>
      </c>
      <c r="G2640" s="8">
        <v>8</v>
      </c>
      <c r="H2640" s="8">
        <v>83</v>
      </c>
      <c r="I2640" s="9">
        <v>327.20999999999998</v>
      </c>
      <c r="J2640" s="10">
        <f t="shared" si="82"/>
        <v>1</v>
      </c>
      <c r="K2640" s="8">
        <v>0</v>
      </c>
      <c r="L2640" s="9">
        <v>74.58</v>
      </c>
      <c r="M2640" s="8">
        <v>1</v>
      </c>
      <c r="N2640" s="8">
        <v>6</v>
      </c>
      <c r="O2640" s="8">
        <v>83</v>
      </c>
      <c r="P2640" s="9">
        <v>327.20999999999998</v>
      </c>
      <c r="Q2640" s="10">
        <f t="shared" si="83"/>
        <v>1</v>
      </c>
      <c r="R2640" s="8">
        <v>0</v>
      </c>
      <c r="S2640" s="9">
        <v>70.739999999999995</v>
      </c>
      <c r="T2640" s="8">
        <v>1</v>
      </c>
    </row>
    <row r="2641" spans="1:20" x14ac:dyDescent="0.35">
      <c r="A2641" t="s">
        <v>6498</v>
      </c>
      <c r="B2641" t="s">
        <v>6499</v>
      </c>
      <c r="C2641" t="s">
        <v>19</v>
      </c>
      <c r="D2641" t="s">
        <v>7922</v>
      </c>
      <c r="E2641" s="8">
        <v>218</v>
      </c>
      <c r="F2641" s="9">
        <v>359.7</v>
      </c>
      <c r="G2641" s="8">
        <v>7</v>
      </c>
      <c r="H2641" s="8">
        <v>108</v>
      </c>
      <c r="I2641" s="9">
        <v>277.2</v>
      </c>
      <c r="J2641" s="10">
        <f t="shared" si="82"/>
        <v>0.77064220183486243</v>
      </c>
      <c r="K2641" s="8">
        <v>1</v>
      </c>
      <c r="L2641" s="9">
        <v>58.82</v>
      </c>
      <c r="M2641" s="8">
        <v>1</v>
      </c>
      <c r="N2641" s="8">
        <v>7</v>
      </c>
      <c r="O2641" s="8">
        <v>108</v>
      </c>
      <c r="P2641" s="9">
        <v>277.2</v>
      </c>
      <c r="Q2641" s="10">
        <f t="shared" si="83"/>
        <v>0.77064220183486243</v>
      </c>
      <c r="R2641" s="8">
        <v>1</v>
      </c>
      <c r="S2641" s="9">
        <v>58.82</v>
      </c>
      <c r="T2641" s="8">
        <v>1</v>
      </c>
    </row>
    <row r="2642" spans="1:20" x14ac:dyDescent="0.35">
      <c r="A2642" t="s">
        <v>6502</v>
      </c>
      <c r="B2642" t="s">
        <v>6503</v>
      </c>
      <c r="C2642" t="s">
        <v>19</v>
      </c>
      <c r="D2642" t="s">
        <v>7922</v>
      </c>
      <c r="E2642" s="8">
        <v>20</v>
      </c>
      <c r="F2642" s="9">
        <v>85.15</v>
      </c>
      <c r="G2642" s="8">
        <v>3</v>
      </c>
      <c r="H2642" s="8">
        <v>42</v>
      </c>
      <c r="I2642" s="9">
        <v>85.15</v>
      </c>
      <c r="J2642" s="10">
        <f t="shared" si="82"/>
        <v>1</v>
      </c>
      <c r="K2642" s="8">
        <v>0</v>
      </c>
      <c r="L2642" s="9">
        <v>79.290000000000006</v>
      </c>
      <c r="M2642" s="8">
        <v>0</v>
      </c>
      <c r="N2642" s="8">
        <v>3</v>
      </c>
      <c r="O2642" s="8">
        <v>42</v>
      </c>
      <c r="P2642" s="9">
        <v>85.15</v>
      </c>
      <c r="Q2642" s="10">
        <f t="shared" si="83"/>
        <v>1</v>
      </c>
      <c r="R2642" s="8">
        <v>0</v>
      </c>
      <c r="S2642" s="9">
        <v>79.290000000000006</v>
      </c>
      <c r="T2642" s="8">
        <v>0</v>
      </c>
    </row>
    <row r="2643" spans="1:20" x14ac:dyDescent="0.35">
      <c r="A2643" t="s">
        <v>6504</v>
      </c>
      <c r="B2643" t="s">
        <v>6505</v>
      </c>
      <c r="C2643" t="s">
        <v>19</v>
      </c>
      <c r="D2643" t="s">
        <v>7922</v>
      </c>
      <c r="E2643" s="8">
        <v>108</v>
      </c>
      <c r="F2643" s="9">
        <v>82.84</v>
      </c>
      <c r="G2643" s="8">
        <v>17</v>
      </c>
      <c r="H2643" s="8">
        <v>231</v>
      </c>
      <c r="I2643" s="9">
        <v>82.84</v>
      </c>
      <c r="J2643" s="10">
        <f t="shared" si="82"/>
        <v>1</v>
      </c>
      <c r="K2643" s="8">
        <v>0</v>
      </c>
      <c r="L2643" s="9">
        <v>74.739999999999995</v>
      </c>
      <c r="M2643" s="8">
        <v>0</v>
      </c>
      <c r="N2643" s="8">
        <v>15</v>
      </c>
      <c r="O2643" s="8">
        <v>231</v>
      </c>
      <c r="P2643" s="9">
        <v>82.84</v>
      </c>
      <c r="Q2643" s="10">
        <f t="shared" si="83"/>
        <v>1</v>
      </c>
      <c r="R2643" s="8">
        <v>0</v>
      </c>
      <c r="S2643" s="9">
        <v>73.819999999999993</v>
      </c>
      <c r="T2643" s="8">
        <v>0</v>
      </c>
    </row>
    <row r="2644" spans="1:20" x14ac:dyDescent="0.35">
      <c r="A2644" t="s">
        <v>6506</v>
      </c>
      <c r="B2644" t="s">
        <v>6507</v>
      </c>
      <c r="C2644" t="s">
        <v>19</v>
      </c>
      <c r="D2644" t="s">
        <v>7922</v>
      </c>
      <c r="E2644" s="8">
        <v>223</v>
      </c>
      <c r="F2644" s="9">
        <v>206.51</v>
      </c>
      <c r="G2644" s="8">
        <v>13</v>
      </c>
      <c r="H2644" s="8">
        <v>191</v>
      </c>
      <c r="I2644" s="9">
        <v>206.51</v>
      </c>
      <c r="J2644" s="10">
        <f t="shared" si="82"/>
        <v>1</v>
      </c>
      <c r="K2644" s="8">
        <v>0</v>
      </c>
      <c r="L2644" s="9">
        <v>83.98</v>
      </c>
      <c r="M2644" s="8">
        <v>1</v>
      </c>
      <c r="N2644" s="8">
        <v>12</v>
      </c>
      <c r="O2644" s="8">
        <v>191</v>
      </c>
      <c r="P2644" s="9">
        <v>206.51</v>
      </c>
      <c r="Q2644" s="10">
        <f t="shared" si="83"/>
        <v>1</v>
      </c>
      <c r="R2644" s="8">
        <v>0</v>
      </c>
      <c r="S2644" s="9">
        <v>83.42</v>
      </c>
      <c r="T2644" s="8">
        <v>1</v>
      </c>
    </row>
    <row r="2645" spans="1:20" x14ac:dyDescent="0.35">
      <c r="A2645" t="s">
        <v>6508</v>
      </c>
      <c r="B2645" t="s">
        <v>6509</v>
      </c>
      <c r="C2645" t="s">
        <v>19</v>
      </c>
      <c r="D2645" t="s">
        <v>7922</v>
      </c>
      <c r="E2645" s="8">
        <v>141</v>
      </c>
      <c r="F2645" s="9">
        <v>110.8</v>
      </c>
      <c r="G2645" s="8">
        <v>15</v>
      </c>
      <c r="H2645" s="8">
        <v>225</v>
      </c>
      <c r="I2645" s="9">
        <v>110.8</v>
      </c>
      <c r="J2645" s="10">
        <f t="shared" si="82"/>
        <v>1</v>
      </c>
      <c r="K2645" s="8">
        <v>0</v>
      </c>
      <c r="L2645" s="9">
        <v>59.1</v>
      </c>
      <c r="M2645" s="8">
        <v>0</v>
      </c>
      <c r="N2645" s="8">
        <v>14</v>
      </c>
      <c r="O2645" s="8">
        <v>225</v>
      </c>
      <c r="P2645" s="9">
        <v>110.8</v>
      </c>
      <c r="Q2645" s="10">
        <f t="shared" si="83"/>
        <v>1</v>
      </c>
      <c r="R2645" s="8">
        <v>0</v>
      </c>
      <c r="S2645" s="9">
        <v>59.1</v>
      </c>
      <c r="T2645" s="8">
        <v>0</v>
      </c>
    </row>
    <row r="2646" spans="1:20" x14ac:dyDescent="0.35">
      <c r="A2646" t="s">
        <v>6510</v>
      </c>
      <c r="B2646" t="s">
        <v>6511</v>
      </c>
      <c r="C2646" t="s">
        <v>19</v>
      </c>
      <c r="D2646" t="s">
        <v>7922</v>
      </c>
      <c r="E2646" s="8">
        <v>2</v>
      </c>
      <c r="F2646" s="9">
        <v>17</v>
      </c>
      <c r="G2646" s="8">
        <v>2</v>
      </c>
      <c r="H2646" s="8">
        <v>21</v>
      </c>
      <c r="I2646" s="9">
        <v>17</v>
      </c>
      <c r="J2646" s="10">
        <f t="shared" si="82"/>
        <v>1</v>
      </c>
      <c r="K2646" s="8">
        <v>0</v>
      </c>
      <c r="L2646" s="9">
        <v>107.42</v>
      </c>
      <c r="M2646" s="8">
        <v>0</v>
      </c>
      <c r="N2646" s="8">
        <v>2</v>
      </c>
      <c r="O2646" s="8">
        <v>21</v>
      </c>
      <c r="P2646" s="9">
        <v>17</v>
      </c>
      <c r="Q2646" s="10">
        <f t="shared" si="83"/>
        <v>1</v>
      </c>
      <c r="R2646" s="8">
        <v>0</v>
      </c>
      <c r="S2646" s="9">
        <v>107.42</v>
      </c>
      <c r="T2646" s="8">
        <v>0</v>
      </c>
    </row>
    <row r="2647" spans="1:20" x14ac:dyDescent="0.35">
      <c r="A2647" t="s">
        <v>6512</v>
      </c>
      <c r="B2647" t="s">
        <v>6513</v>
      </c>
      <c r="C2647" t="s">
        <v>19</v>
      </c>
      <c r="D2647" t="s">
        <v>7922</v>
      </c>
      <c r="E2647" s="8">
        <v>17</v>
      </c>
      <c r="F2647" s="9">
        <v>144.44999999999999</v>
      </c>
      <c r="G2647" s="8">
        <v>2</v>
      </c>
      <c r="H2647" s="8">
        <v>21</v>
      </c>
      <c r="I2647" s="9">
        <v>144.44999999999999</v>
      </c>
      <c r="J2647" s="10">
        <f t="shared" si="82"/>
        <v>1</v>
      </c>
      <c r="K2647" s="8">
        <v>0</v>
      </c>
      <c r="L2647" s="9">
        <v>82.95</v>
      </c>
      <c r="M2647" s="8">
        <v>0</v>
      </c>
      <c r="N2647" s="8">
        <v>2</v>
      </c>
      <c r="O2647" s="8">
        <v>21</v>
      </c>
      <c r="P2647" s="9">
        <v>144.44999999999999</v>
      </c>
      <c r="Q2647" s="10">
        <f t="shared" si="83"/>
        <v>1</v>
      </c>
      <c r="R2647" s="8">
        <v>0</v>
      </c>
      <c r="S2647" s="9">
        <v>77.86</v>
      </c>
      <c r="T2647" s="8">
        <v>0</v>
      </c>
    </row>
    <row r="2648" spans="1:20" x14ac:dyDescent="0.35">
      <c r="A2648" t="s">
        <v>6514</v>
      </c>
      <c r="B2648" t="s">
        <v>6515</v>
      </c>
      <c r="C2648" t="s">
        <v>19</v>
      </c>
      <c r="D2648" t="s">
        <v>7922</v>
      </c>
      <c r="E2648" s="8">
        <v>5</v>
      </c>
      <c r="F2648" s="9">
        <v>42.46</v>
      </c>
      <c r="G2648" s="8">
        <v>2</v>
      </c>
      <c r="H2648" s="8">
        <v>21</v>
      </c>
      <c r="I2648" s="9">
        <v>42.46</v>
      </c>
      <c r="J2648" s="10">
        <f t="shared" si="82"/>
        <v>1</v>
      </c>
      <c r="K2648" s="8">
        <v>0</v>
      </c>
      <c r="L2648" s="9">
        <v>104.14</v>
      </c>
      <c r="M2648" s="8">
        <v>0</v>
      </c>
      <c r="N2648" s="8">
        <v>2</v>
      </c>
      <c r="O2648" s="8">
        <v>21</v>
      </c>
      <c r="P2648" s="9">
        <v>42.46</v>
      </c>
      <c r="Q2648" s="10">
        <f t="shared" si="83"/>
        <v>1</v>
      </c>
      <c r="R2648" s="8">
        <v>0</v>
      </c>
      <c r="S2648" s="9">
        <v>104.14</v>
      </c>
      <c r="T2648" s="8">
        <v>0</v>
      </c>
    </row>
    <row r="2649" spans="1:20" x14ac:dyDescent="0.35">
      <c r="A2649" t="s">
        <v>6516</v>
      </c>
      <c r="B2649" t="s">
        <v>6517</v>
      </c>
      <c r="C2649" t="s">
        <v>19</v>
      </c>
      <c r="D2649" t="s">
        <v>7922</v>
      </c>
      <c r="E2649" s="8">
        <v>11</v>
      </c>
      <c r="F2649" s="9">
        <v>102.54</v>
      </c>
      <c r="G2649" s="8">
        <v>2</v>
      </c>
      <c r="H2649" s="8">
        <v>19</v>
      </c>
      <c r="I2649" s="9">
        <v>102.54</v>
      </c>
      <c r="J2649" s="10">
        <f t="shared" si="82"/>
        <v>1</v>
      </c>
      <c r="K2649" s="8">
        <v>0</v>
      </c>
      <c r="L2649" s="9">
        <v>81.33</v>
      </c>
      <c r="M2649" s="8">
        <v>0</v>
      </c>
      <c r="N2649" s="8">
        <v>2</v>
      </c>
      <c r="O2649" s="8">
        <v>19</v>
      </c>
      <c r="P2649" s="9">
        <v>102.54</v>
      </c>
      <c r="Q2649" s="10">
        <f t="shared" si="83"/>
        <v>1</v>
      </c>
      <c r="R2649" s="8">
        <v>0</v>
      </c>
      <c r="S2649" s="9">
        <v>81.33</v>
      </c>
      <c r="T2649" s="8">
        <v>0</v>
      </c>
    </row>
    <row r="2650" spans="1:20" x14ac:dyDescent="0.35">
      <c r="A2650" t="s">
        <v>6520</v>
      </c>
      <c r="B2650" t="s">
        <v>6521</v>
      </c>
      <c r="C2650" t="s">
        <v>19</v>
      </c>
      <c r="D2650" t="s">
        <v>7922</v>
      </c>
      <c r="E2650" s="8">
        <v>1827</v>
      </c>
      <c r="F2650" s="9">
        <v>1457.98</v>
      </c>
      <c r="G2650" s="8">
        <v>20</v>
      </c>
      <c r="H2650" s="8">
        <v>221</v>
      </c>
      <c r="I2650" s="9">
        <v>1126.8</v>
      </c>
      <c r="J2650" s="10">
        <f t="shared" si="82"/>
        <v>0.77285010768323292</v>
      </c>
      <c r="K2650" s="8">
        <v>9</v>
      </c>
      <c r="L2650" s="9">
        <v>48.34</v>
      </c>
      <c r="M2650" s="8">
        <v>6</v>
      </c>
      <c r="N2650" s="8">
        <v>14</v>
      </c>
      <c r="O2650" s="8">
        <v>221</v>
      </c>
      <c r="P2650" s="9">
        <v>951.24</v>
      </c>
      <c r="Q2650" s="10">
        <f t="shared" si="83"/>
        <v>0.65243693329126595</v>
      </c>
      <c r="R2650" s="8">
        <v>8</v>
      </c>
      <c r="S2650" s="9">
        <v>48.39</v>
      </c>
      <c r="T2650" s="8">
        <v>5</v>
      </c>
    </row>
    <row r="2651" spans="1:20" x14ac:dyDescent="0.35">
      <c r="A2651" t="s">
        <v>6522</v>
      </c>
      <c r="B2651" t="s">
        <v>6523</v>
      </c>
      <c r="C2651" t="s">
        <v>19</v>
      </c>
      <c r="D2651" t="s">
        <v>7922</v>
      </c>
      <c r="E2651" s="8">
        <v>284</v>
      </c>
      <c r="F2651" s="9">
        <v>729.56</v>
      </c>
      <c r="G2651" s="8">
        <v>5</v>
      </c>
      <c r="H2651" s="8">
        <v>69</v>
      </c>
      <c r="I2651" s="9">
        <v>539.47</v>
      </c>
      <c r="J2651" s="10">
        <f t="shared" si="82"/>
        <v>0.73944569329458865</v>
      </c>
      <c r="K2651" s="8">
        <v>5</v>
      </c>
      <c r="L2651" s="9">
        <v>67.849999999999994</v>
      </c>
      <c r="M2651" s="8">
        <v>3</v>
      </c>
      <c r="N2651" s="8">
        <v>5</v>
      </c>
      <c r="O2651" s="8">
        <v>69</v>
      </c>
      <c r="P2651" s="9">
        <v>539.47</v>
      </c>
      <c r="Q2651" s="10">
        <f t="shared" si="83"/>
        <v>0.73944569329458865</v>
      </c>
      <c r="R2651" s="8">
        <v>5</v>
      </c>
      <c r="S2651" s="9">
        <v>67.849999999999994</v>
      </c>
      <c r="T2651" s="8">
        <v>3</v>
      </c>
    </row>
    <row r="2652" spans="1:20" x14ac:dyDescent="0.35">
      <c r="A2652" t="s">
        <v>6524</v>
      </c>
      <c r="B2652" t="s">
        <v>6525</v>
      </c>
      <c r="C2652" t="s">
        <v>19</v>
      </c>
      <c r="D2652" t="s">
        <v>7921</v>
      </c>
      <c r="E2652" s="8">
        <v>46</v>
      </c>
      <c r="F2652" s="9">
        <v>57.36</v>
      </c>
      <c r="G2652" s="8">
        <v>8</v>
      </c>
      <c r="H2652" s="8">
        <v>141</v>
      </c>
      <c r="I2652" s="9">
        <v>57.36</v>
      </c>
      <c r="J2652" s="10">
        <f t="shared" si="82"/>
        <v>1</v>
      </c>
      <c r="K2652" s="8">
        <v>0</v>
      </c>
      <c r="L2652" s="9">
        <v>88.16</v>
      </c>
      <c r="M2652" s="8">
        <v>0</v>
      </c>
      <c r="N2652" s="8">
        <v>9</v>
      </c>
      <c r="O2652" s="8">
        <v>141</v>
      </c>
      <c r="P2652" s="9">
        <v>57.36</v>
      </c>
      <c r="Q2652" s="10">
        <f t="shared" si="83"/>
        <v>1</v>
      </c>
      <c r="R2652" s="8">
        <v>0</v>
      </c>
      <c r="S2652" s="9">
        <v>88.91</v>
      </c>
      <c r="T2652" s="8">
        <v>0</v>
      </c>
    </row>
    <row r="2653" spans="1:20" x14ac:dyDescent="0.35">
      <c r="A2653" t="s">
        <v>6526</v>
      </c>
      <c r="B2653" t="s">
        <v>6527</v>
      </c>
      <c r="C2653" t="s">
        <v>19</v>
      </c>
      <c r="D2653" t="s">
        <v>7922</v>
      </c>
      <c r="E2653" s="8">
        <v>19</v>
      </c>
      <c r="F2653" s="9">
        <v>16.59</v>
      </c>
      <c r="G2653" s="8">
        <v>18</v>
      </c>
      <c r="H2653" s="8">
        <v>201</v>
      </c>
      <c r="I2653" s="9">
        <v>16.59</v>
      </c>
      <c r="J2653" s="10">
        <f t="shared" si="82"/>
        <v>1</v>
      </c>
      <c r="K2653" s="8">
        <v>0</v>
      </c>
      <c r="L2653" s="9">
        <v>107.4</v>
      </c>
      <c r="M2653" s="8">
        <v>0</v>
      </c>
      <c r="N2653" s="8">
        <v>13</v>
      </c>
      <c r="O2653" s="8">
        <v>201</v>
      </c>
      <c r="P2653" s="9">
        <v>16.59</v>
      </c>
      <c r="Q2653" s="10">
        <f t="shared" si="83"/>
        <v>1</v>
      </c>
      <c r="R2653" s="8">
        <v>0</v>
      </c>
      <c r="S2653" s="9">
        <v>104.78</v>
      </c>
      <c r="T2653" s="8">
        <v>0</v>
      </c>
    </row>
    <row r="2654" spans="1:20" x14ac:dyDescent="0.35">
      <c r="A2654" t="s">
        <v>6528</v>
      </c>
      <c r="B2654" t="s">
        <v>6529</v>
      </c>
      <c r="C2654" t="s">
        <v>19</v>
      </c>
      <c r="D2654" t="s">
        <v>7922</v>
      </c>
      <c r="E2654" s="8">
        <v>2</v>
      </c>
      <c r="F2654" s="9">
        <v>14.1</v>
      </c>
      <c r="G2654" s="8">
        <v>3</v>
      </c>
      <c r="H2654" s="8">
        <v>25</v>
      </c>
      <c r="I2654" s="9">
        <v>14.1</v>
      </c>
      <c r="J2654" s="10">
        <f t="shared" si="82"/>
        <v>1</v>
      </c>
      <c r="K2654" s="8">
        <v>0</v>
      </c>
      <c r="L2654" s="9">
        <v>113.14</v>
      </c>
      <c r="M2654" s="8">
        <v>0</v>
      </c>
      <c r="N2654" s="8">
        <v>2</v>
      </c>
      <c r="O2654" s="8">
        <v>25</v>
      </c>
      <c r="P2654" s="9">
        <v>14.1</v>
      </c>
      <c r="Q2654" s="10">
        <f t="shared" si="83"/>
        <v>1</v>
      </c>
      <c r="R2654" s="8">
        <v>0</v>
      </c>
      <c r="S2654" s="9">
        <v>108.91</v>
      </c>
      <c r="T2654" s="8">
        <v>0</v>
      </c>
    </row>
    <row r="2655" spans="1:20" x14ac:dyDescent="0.35">
      <c r="A2655" t="s">
        <v>6530</v>
      </c>
      <c r="B2655" t="s">
        <v>6531</v>
      </c>
      <c r="C2655" t="s">
        <v>19</v>
      </c>
      <c r="D2655" t="s">
        <v>7922</v>
      </c>
      <c r="E2655" s="8">
        <v>20</v>
      </c>
      <c r="F2655" s="9">
        <v>16.809999999999999</v>
      </c>
      <c r="G2655" s="8">
        <v>12</v>
      </c>
      <c r="H2655" s="8">
        <v>208</v>
      </c>
      <c r="I2655" s="9">
        <v>16.809999999999999</v>
      </c>
      <c r="J2655" s="10">
        <f t="shared" si="82"/>
        <v>1</v>
      </c>
      <c r="K2655" s="8">
        <v>0</v>
      </c>
      <c r="L2655" s="9">
        <v>99.87</v>
      </c>
      <c r="M2655" s="8">
        <v>0</v>
      </c>
      <c r="N2655" s="8">
        <v>13</v>
      </c>
      <c r="O2655" s="8">
        <v>208</v>
      </c>
      <c r="P2655" s="9">
        <v>16.809999999999999</v>
      </c>
      <c r="Q2655" s="10">
        <f t="shared" si="83"/>
        <v>1</v>
      </c>
      <c r="R2655" s="8">
        <v>0</v>
      </c>
      <c r="S2655" s="9">
        <v>100.37</v>
      </c>
      <c r="T2655" s="8">
        <v>0</v>
      </c>
    </row>
    <row r="2656" spans="1:20" x14ac:dyDescent="0.35">
      <c r="A2656" t="s">
        <v>6532</v>
      </c>
      <c r="B2656" t="s">
        <v>6533</v>
      </c>
      <c r="C2656" t="s">
        <v>19</v>
      </c>
      <c r="D2656" t="s">
        <v>7922</v>
      </c>
      <c r="E2656" s="8">
        <v>620</v>
      </c>
      <c r="F2656" s="9">
        <v>1890.17</v>
      </c>
      <c r="G2656" s="8">
        <v>6</v>
      </c>
      <c r="H2656" s="8">
        <v>58</v>
      </c>
      <c r="I2656" s="9">
        <v>926.79</v>
      </c>
      <c r="J2656" s="10">
        <f t="shared" si="82"/>
        <v>0.4903209764201103</v>
      </c>
      <c r="K2656" s="8">
        <v>8</v>
      </c>
      <c r="L2656" s="9">
        <v>72.41</v>
      </c>
      <c r="M2656" s="8">
        <v>5</v>
      </c>
      <c r="N2656" s="8">
        <v>4</v>
      </c>
      <c r="O2656" s="8">
        <v>58</v>
      </c>
      <c r="P2656" s="9">
        <v>920.7</v>
      </c>
      <c r="Q2656" s="10">
        <f t="shared" si="83"/>
        <v>0.48709904400133319</v>
      </c>
      <c r="R2656" s="8">
        <v>9</v>
      </c>
      <c r="S2656" s="9">
        <v>69.849999999999994</v>
      </c>
      <c r="T2656" s="8">
        <v>5</v>
      </c>
    </row>
    <row r="2657" spans="1:20" x14ac:dyDescent="0.35">
      <c r="A2657" t="s">
        <v>6534</v>
      </c>
      <c r="B2657" t="s">
        <v>6535</v>
      </c>
      <c r="C2657" t="s">
        <v>19</v>
      </c>
      <c r="D2657" t="s">
        <v>7922</v>
      </c>
      <c r="E2657" s="8">
        <v>23</v>
      </c>
      <c r="F2657" s="9">
        <v>67.849999999999994</v>
      </c>
      <c r="G2657" s="8">
        <v>5</v>
      </c>
      <c r="H2657" s="8">
        <v>60</v>
      </c>
      <c r="I2657" s="9">
        <v>67.849999999999994</v>
      </c>
      <c r="J2657" s="10">
        <f t="shared" si="82"/>
        <v>1</v>
      </c>
      <c r="K2657" s="8">
        <v>0</v>
      </c>
      <c r="L2657" s="9">
        <v>102.14</v>
      </c>
      <c r="M2657" s="8">
        <v>0</v>
      </c>
      <c r="N2657" s="8">
        <v>4</v>
      </c>
      <c r="O2657" s="8">
        <v>60</v>
      </c>
      <c r="P2657" s="9">
        <v>67.849999999999994</v>
      </c>
      <c r="Q2657" s="10">
        <f t="shared" si="83"/>
        <v>1</v>
      </c>
      <c r="R2657" s="8">
        <v>0</v>
      </c>
      <c r="S2657" s="9">
        <v>100.37</v>
      </c>
      <c r="T2657" s="8">
        <v>0</v>
      </c>
    </row>
    <row r="2658" spans="1:20" x14ac:dyDescent="0.35">
      <c r="A2658" t="s">
        <v>6538</v>
      </c>
      <c r="B2658" t="s">
        <v>6539</v>
      </c>
      <c r="C2658" t="s">
        <v>19</v>
      </c>
      <c r="D2658" t="s">
        <v>7922</v>
      </c>
      <c r="E2658" s="8">
        <v>48</v>
      </c>
      <c r="F2658" s="9">
        <v>24.78</v>
      </c>
      <c r="G2658" s="8">
        <v>33</v>
      </c>
      <c r="H2658" s="8">
        <v>339</v>
      </c>
      <c r="I2658" s="9">
        <v>24.78</v>
      </c>
      <c r="J2658" s="10">
        <f t="shared" si="82"/>
        <v>1</v>
      </c>
      <c r="K2658" s="8">
        <v>0</v>
      </c>
      <c r="L2658" s="9">
        <v>104.28</v>
      </c>
      <c r="M2658" s="8">
        <v>0</v>
      </c>
      <c r="N2658" s="8">
        <v>21</v>
      </c>
      <c r="O2658" s="8">
        <v>339</v>
      </c>
      <c r="P2658" s="9">
        <v>24.78</v>
      </c>
      <c r="Q2658" s="10">
        <f t="shared" si="83"/>
        <v>1</v>
      </c>
      <c r="R2658" s="8">
        <v>0</v>
      </c>
      <c r="S2658" s="9">
        <v>100.56</v>
      </c>
      <c r="T2658" s="8">
        <v>0</v>
      </c>
    </row>
    <row r="2659" spans="1:20" x14ac:dyDescent="0.35">
      <c r="A2659" t="s">
        <v>6540</v>
      </c>
      <c r="B2659" t="s">
        <v>6541</v>
      </c>
      <c r="C2659" t="s">
        <v>19</v>
      </c>
      <c r="D2659" t="s">
        <v>7921</v>
      </c>
      <c r="E2659" s="8">
        <v>134</v>
      </c>
      <c r="F2659" s="9">
        <v>74.069999999999993</v>
      </c>
      <c r="G2659" s="8">
        <v>15</v>
      </c>
      <c r="H2659" s="8">
        <v>316</v>
      </c>
      <c r="I2659" s="9">
        <v>74.069999999999993</v>
      </c>
      <c r="J2659" s="10">
        <f t="shared" si="82"/>
        <v>1</v>
      </c>
      <c r="K2659" s="8">
        <v>0</v>
      </c>
      <c r="L2659" s="9">
        <v>91.23</v>
      </c>
      <c r="M2659" s="8">
        <v>0</v>
      </c>
      <c r="N2659" s="8">
        <v>20</v>
      </c>
      <c r="O2659" s="8">
        <v>316</v>
      </c>
      <c r="P2659" s="9">
        <v>74.069999999999993</v>
      </c>
      <c r="Q2659" s="10">
        <f t="shared" si="83"/>
        <v>1</v>
      </c>
      <c r="R2659" s="8">
        <v>0</v>
      </c>
      <c r="S2659" s="9">
        <v>92.56</v>
      </c>
      <c r="T2659" s="8">
        <v>0</v>
      </c>
    </row>
    <row r="2660" spans="1:20" x14ac:dyDescent="0.35">
      <c r="A2660" t="s">
        <v>6544</v>
      </c>
      <c r="B2660" t="s">
        <v>6545</v>
      </c>
      <c r="C2660" t="s">
        <v>19</v>
      </c>
      <c r="D2660" t="s">
        <v>7922</v>
      </c>
      <c r="E2660" s="8">
        <v>3</v>
      </c>
      <c r="F2660" s="9">
        <v>15.13</v>
      </c>
      <c r="G2660" s="8">
        <v>3</v>
      </c>
      <c r="H2660" s="8">
        <v>35</v>
      </c>
      <c r="I2660" s="9">
        <v>15.13</v>
      </c>
      <c r="J2660" s="10">
        <f t="shared" si="82"/>
        <v>1</v>
      </c>
      <c r="K2660" s="8">
        <v>0</v>
      </c>
      <c r="L2660" s="9">
        <v>108.43</v>
      </c>
      <c r="M2660" s="8">
        <v>0</v>
      </c>
      <c r="N2660" s="8">
        <v>3</v>
      </c>
      <c r="O2660" s="8">
        <v>35</v>
      </c>
      <c r="P2660" s="9">
        <v>15.13</v>
      </c>
      <c r="Q2660" s="10">
        <f t="shared" si="83"/>
        <v>1</v>
      </c>
      <c r="R2660" s="8">
        <v>0</v>
      </c>
      <c r="S2660" s="9">
        <v>105.41</v>
      </c>
      <c r="T2660" s="8">
        <v>0</v>
      </c>
    </row>
    <row r="2661" spans="1:20" x14ac:dyDescent="0.35">
      <c r="A2661" t="s">
        <v>6548</v>
      </c>
      <c r="B2661" t="s">
        <v>6549</v>
      </c>
      <c r="C2661" t="s">
        <v>19</v>
      </c>
      <c r="D2661" t="s">
        <v>7921</v>
      </c>
      <c r="E2661" s="8">
        <v>2981</v>
      </c>
      <c r="F2661" s="9">
        <v>851.62</v>
      </c>
      <c r="G2661" s="8">
        <v>30</v>
      </c>
      <c r="H2661" s="8">
        <v>607</v>
      </c>
      <c r="I2661" s="9">
        <v>650.21</v>
      </c>
      <c r="J2661" s="10">
        <f t="shared" si="82"/>
        <v>0.76349780418496516</v>
      </c>
      <c r="K2661" s="8">
        <v>5</v>
      </c>
      <c r="L2661" s="9">
        <v>64.66</v>
      </c>
      <c r="M2661" s="8">
        <v>3</v>
      </c>
      <c r="N2661" s="8">
        <v>37</v>
      </c>
      <c r="O2661" s="8">
        <v>607</v>
      </c>
      <c r="P2661" s="9">
        <v>652.21</v>
      </c>
      <c r="Q2661" s="10">
        <f t="shared" si="83"/>
        <v>0.76584626946290602</v>
      </c>
      <c r="R2661" s="8">
        <v>5</v>
      </c>
      <c r="S2661" s="9">
        <v>65.33</v>
      </c>
      <c r="T2661" s="8">
        <v>3</v>
      </c>
    </row>
    <row r="2662" spans="1:20" x14ac:dyDescent="0.35">
      <c r="A2662" t="s">
        <v>6550</v>
      </c>
      <c r="B2662" t="s">
        <v>6551</v>
      </c>
      <c r="C2662" t="s">
        <v>19</v>
      </c>
      <c r="D2662" t="s">
        <v>7922</v>
      </c>
      <c r="E2662" s="8">
        <v>32</v>
      </c>
      <c r="F2662" s="9">
        <v>28.22</v>
      </c>
      <c r="G2662" s="8">
        <v>14</v>
      </c>
      <c r="H2662" s="8">
        <v>197</v>
      </c>
      <c r="I2662" s="9">
        <v>28.22</v>
      </c>
      <c r="J2662" s="10">
        <f t="shared" si="82"/>
        <v>1</v>
      </c>
      <c r="K2662" s="8">
        <v>0</v>
      </c>
      <c r="L2662" s="9">
        <v>103.18</v>
      </c>
      <c r="M2662" s="8">
        <v>0</v>
      </c>
      <c r="N2662" s="8">
        <v>12</v>
      </c>
      <c r="O2662" s="8">
        <v>197</v>
      </c>
      <c r="P2662" s="9">
        <v>28.22</v>
      </c>
      <c r="Q2662" s="10">
        <f t="shared" si="83"/>
        <v>1</v>
      </c>
      <c r="R2662" s="8">
        <v>0</v>
      </c>
      <c r="S2662" s="9">
        <v>102.12</v>
      </c>
      <c r="T2662" s="8">
        <v>0</v>
      </c>
    </row>
    <row r="2663" spans="1:20" x14ac:dyDescent="0.35">
      <c r="A2663" t="s">
        <v>6552</v>
      </c>
      <c r="B2663" t="s">
        <v>6553</v>
      </c>
      <c r="C2663" t="s">
        <v>19</v>
      </c>
      <c r="D2663" t="s">
        <v>7922</v>
      </c>
      <c r="E2663" s="8">
        <v>18</v>
      </c>
      <c r="F2663" s="9">
        <v>73.260000000000005</v>
      </c>
      <c r="G2663" s="8">
        <v>3</v>
      </c>
      <c r="H2663" s="8">
        <v>43</v>
      </c>
      <c r="I2663" s="9">
        <v>73.260000000000005</v>
      </c>
      <c r="J2663" s="10">
        <f t="shared" si="82"/>
        <v>1</v>
      </c>
      <c r="K2663" s="8">
        <v>0</v>
      </c>
      <c r="L2663" s="9">
        <v>92.54</v>
      </c>
      <c r="M2663" s="8">
        <v>0</v>
      </c>
      <c r="N2663" s="8">
        <v>3</v>
      </c>
      <c r="O2663" s="8">
        <v>43</v>
      </c>
      <c r="P2663" s="9">
        <v>73.260000000000005</v>
      </c>
      <c r="Q2663" s="10">
        <f t="shared" si="83"/>
        <v>1</v>
      </c>
      <c r="R2663" s="8">
        <v>0</v>
      </c>
      <c r="S2663" s="9">
        <v>92.54</v>
      </c>
      <c r="T2663" s="8">
        <v>0</v>
      </c>
    </row>
    <row r="2664" spans="1:20" x14ac:dyDescent="0.35">
      <c r="A2664" t="s">
        <v>6554</v>
      </c>
      <c r="B2664" t="s">
        <v>6555</v>
      </c>
      <c r="C2664" t="s">
        <v>19</v>
      </c>
      <c r="D2664" t="s">
        <v>7922</v>
      </c>
      <c r="E2664" s="8">
        <v>3</v>
      </c>
      <c r="F2664" s="9">
        <v>38.25</v>
      </c>
      <c r="G2664" s="8">
        <v>1</v>
      </c>
      <c r="H2664" s="8">
        <v>14</v>
      </c>
      <c r="I2664" s="9">
        <v>38.25</v>
      </c>
      <c r="J2664" s="10">
        <f t="shared" si="82"/>
        <v>1</v>
      </c>
      <c r="K2664" s="8">
        <v>0</v>
      </c>
      <c r="L2664" s="9">
        <v>110.29</v>
      </c>
      <c r="M2664" s="8">
        <v>0</v>
      </c>
      <c r="N2664" s="8">
        <v>1</v>
      </c>
      <c r="O2664" s="8">
        <v>14</v>
      </c>
      <c r="P2664" s="9">
        <v>38.25</v>
      </c>
      <c r="Q2664" s="10">
        <f t="shared" si="83"/>
        <v>1</v>
      </c>
      <c r="R2664" s="8">
        <v>0</v>
      </c>
      <c r="S2664" s="9">
        <v>110.29</v>
      </c>
      <c r="T2664" s="8">
        <v>0</v>
      </c>
    </row>
    <row r="2665" spans="1:20" x14ac:dyDescent="0.35">
      <c r="A2665" t="s">
        <v>6556</v>
      </c>
      <c r="B2665" t="s">
        <v>6557</v>
      </c>
      <c r="C2665" t="s">
        <v>19</v>
      </c>
      <c r="D2665" t="s">
        <v>7921</v>
      </c>
      <c r="E2665" s="8">
        <v>60</v>
      </c>
      <c r="F2665" s="9">
        <v>70.36</v>
      </c>
      <c r="G2665" s="8">
        <v>8</v>
      </c>
      <c r="H2665" s="8">
        <v>147</v>
      </c>
      <c r="I2665" s="9">
        <v>70.36</v>
      </c>
      <c r="J2665" s="10">
        <f t="shared" si="82"/>
        <v>1</v>
      </c>
      <c r="K2665" s="8">
        <v>0</v>
      </c>
      <c r="L2665" s="9">
        <v>85.5</v>
      </c>
      <c r="M2665" s="8">
        <v>0</v>
      </c>
      <c r="N2665" s="8">
        <v>9</v>
      </c>
      <c r="O2665" s="8">
        <v>147</v>
      </c>
      <c r="P2665" s="9">
        <v>70.36</v>
      </c>
      <c r="Q2665" s="10">
        <f t="shared" si="83"/>
        <v>1</v>
      </c>
      <c r="R2665" s="8">
        <v>0</v>
      </c>
      <c r="S2665" s="9">
        <v>86.2</v>
      </c>
      <c r="T2665" s="8">
        <v>0</v>
      </c>
    </row>
    <row r="2666" spans="1:20" x14ac:dyDescent="0.35">
      <c r="A2666" t="s">
        <v>6558</v>
      </c>
      <c r="B2666" t="s">
        <v>6559</v>
      </c>
      <c r="C2666" t="s">
        <v>19</v>
      </c>
      <c r="D2666" t="s">
        <v>7922</v>
      </c>
      <c r="E2666" s="8">
        <v>26</v>
      </c>
      <c r="F2666" s="9">
        <v>76.7</v>
      </c>
      <c r="G2666" s="8">
        <v>4</v>
      </c>
      <c r="H2666" s="8">
        <v>59</v>
      </c>
      <c r="I2666" s="9">
        <v>76.7</v>
      </c>
      <c r="J2666" s="10">
        <f t="shared" si="82"/>
        <v>1</v>
      </c>
      <c r="K2666" s="8">
        <v>0</v>
      </c>
      <c r="L2666" s="9">
        <v>89.79</v>
      </c>
      <c r="M2666" s="8">
        <v>0</v>
      </c>
      <c r="N2666" s="8">
        <v>4</v>
      </c>
      <c r="O2666" s="8">
        <v>59</v>
      </c>
      <c r="P2666" s="9">
        <v>76.7</v>
      </c>
      <c r="Q2666" s="10">
        <f t="shared" si="83"/>
        <v>1</v>
      </c>
      <c r="R2666" s="8">
        <v>0</v>
      </c>
      <c r="S2666" s="9">
        <v>89.79</v>
      </c>
      <c r="T2666" s="8">
        <v>0</v>
      </c>
    </row>
    <row r="2667" spans="1:20" x14ac:dyDescent="0.35">
      <c r="A2667" t="s">
        <v>6560</v>
      </c>
      <c r="B2667" t="s">
        <v>6561</v>
      </c>
      <c r="C2667" t="s">
        <v>19</v>
      </c>
      <c r="D2667" t="s">
        <v>7922</v>
      </c>
      <c r="E2667" s="8">
        <v>559</v>
      </c>
      <c r="F2667" s="9">
        <v>1649.05</v>
      </c>
      <c r="G2667" s="8">
        <v>6</v>
      </c>
      <c r="H2667" s="8">
        <v>59</v>
      </c>
      <c r="I2667" s="9">
        <v>929.25</v>
      </c>
      <c r="J2667" s="10">
        <f t="shared" si="82"/>
        <v>0.56350626118067981</v>
      </c>
      <c r="K2667" s="8">
        <v>7</v>
      </c>
      <c r="L2667" s="9">
        <v>67.81</v>
      </c>
      <c r="M2667" s="8">
        <v>5</v>
      </c>
      <c r="N2667" s="8">
        <v>4</v>
      </c>
      <c r="O2667" s="8">
        <v>59</v>
      </c>
      <c r="P2667" s="9">
        <v>923.35</v>
      </c>
      <c r="Q2667" s="10">
        <f t="shared" si="83"/>
        <v>0.55992844364937389</v>
      </c>
      <c r="R2667" s="8">
        <v>8</v>
      </c>
      <c r="S2667" s="9">
        <v>65.16</v>
      </c>
      <c r="T2667" s="8">
        <v>5</v>
      </c>
    </row>
    <row r="2668" spans="1:20" x14ac:dyDescent="0.35">
      <c r="A2668" t="s">
        <v>6562</v>
      </c>
      <c r="B2668" t="s">
        <v>6563</v>
      </c>
      <c r="C2668" t="s">
        <v>19</v>
      </c>
      <c r="D2668" t="s">
        <v>7922</v>
      </c>
      <c r="E2668" s="8">
        <v>12</v>
      </c>
      <c r="F2668" s="9">
        <v>35.4</v>
      </c>
      <c r="G2668" s="8">
        <v>4</v>
      </c>
      <c r="H2668" s="8">
        <v>59</v>
      </c>
      <c r="I2668" s="9">
        <v>35.4</v>
      </c>
      <c r="J2668" s="10">
        <f t="shared" si="82"/>
        <v>1</v>
      </c>
      <c r="K2668" s="8">
        <v>0</v>
      </c>
      <c r="L2668" s="9">
        <v>97.98</v>
      </c>
      <c r="M2668" s="8">
        <v>0</v>
      </c>
      <c r="N2668" s="8">
        <v>4</v>
      </c>
      <c r="O2668" s="8">
        <v>59</v>
      </c>
      <c r="P2668" s="9">
        <v>35.4</v>
      </c>
      <c r="Q2668" s="10">
        <f t="shared" si="83"/>
        <v>1</v>
      </c>
      <c r="R2668" s="8">
        <v>0</v>
      </c>
      <c r="S2668" s="9">
        <v>97.98</v>
      </c>
      <c r="T2668" s="8">
        <v>0</v>
      </c>
    </row>
    <row r="2669" spans="1:20" x14ac:dyDescent="0.35">
      <c r="A2669" t="s">
        <v>6572</v>
      </c>
      <c r="B2669" t="s">
        <v>6573</v>
      </c>
      <c r="C2669" t="s">
        <v>19</v>
      </c>
      <c r="D2669" t="s">
        <v>7922</v>
      </c>
      <c r="E2669" s="8">
        <v>19</v>
      </c>
      <c r="F2669" s="9">
        <v>417.05</v>
      </c>
      <c r="G2669" s="8">
        <v>1</v>
      </c>
      <c r="H2669" s="8">
        <v>8</v>
      </c>
      <c r="I2669" s="9">
        <v>351.2</v>
      </c>
      <c r="J2669" s="10">
        <f t="shared" si="82"/>
        <v>0.84210526315789469</v>
      </c>
      <c r="K2669" s="8">
        <v>2</v>
      </c>
      <c r="L2669" s="9">
        <v>103.99</v>
      </c>
      <c r="M2669" s="8">
        <v>2</v>
      </c>
      <c r="N2669" s="8">
        <v>1</v>
      </c>
      <c r="O2669" s="8">
        <v>8</v>
      </c>
      <c r="P2669" s="9">
        <v>351.2</v>
      </c>
      <c r="Q2669" s="10">
        <f t="shared" si="83"/>
        <v>0.84210526315789469</v>
      </c>
      <c r="R2669" s="8">
        <v>2</v>
      </c>
      <c r="S2669" s="9">
        <v>103.99</v>
      </c>
      <c r="T2669" s="8">
        <v>2</v>
      </c>
    </row>
    <row r="2670" spans="1:20" x14ac:dyDescent="0.35">
      <c r="A2670" t="s">
        <v>6574</v>
      </c>
      <c r="B2670" t="s">
        <v>6575</v>
      </c>
      <c r="C2670" t="s">
        <v>19</v>
      </c>
      <c r="D2670" t="s">
        <v>7922</v>
      </c>
      <c r="E2670" s="8">
        <v>59</v>
      </c>
      <c r="F2670" s="9">
        <v>114.76</v>
      </c>
      <c r="G2670" s="8">
        <v>6</v>
      </c>
      <c r="H2670" s="8">
        <v>88</v>
      </c>
      <c r="I2670" s="9">
        <v>114.76</v>
      </c>
      <c r="J2670" s="10">
        <f t="shared" si="82"/>
        <v>1</v>
      </c>
      <c r="K2670" s="8">
        <v>0</v>
      </c>
      <c r="L2670" s="9">
        <v>76.47</v>
      </c>
      <c r="M2670" s="8">
        <v>0</v>
      </c>
      <c r="N2670" s="8">
        <v>6</v>
      </c>
      <c r="O2670" s="8">
        <v>88</v>
      </c>
      <c r="P2670" s="9">
        <v>114.76</v>
      </c>
      <c r="Q2670" s="10">
        <f t="shared" si="83"/>
        <v>1</v>
      </c>
      <c r="R2670" s="8">
        <v>0</v>
      </c>
      <c r="S2670" s="9">
        <v>76.47</v>
      </c>
      <c r="T2670" s="8">
        <v>0</v>
      </c>
    </row>
    <row r="2671" spans="1:20" x14ac:dyDescent="0.35">
      <c r="A2671" t="s">
        <v>6582</v>
      </c>
      <c r="B2671" t="s">
        <v>6583</v>
      </c>
      <c r="C2671" t="s">
        <v>19</v>
      </c>
      <c r="D2671" t="s">
        <v>7922</v>
      </c>
      <c r="E2671" s="8">
        <v>15</v>
      </c>
      <c r="F2671" s="9">
        <v>56.25</v>
      </c>
      <c r="G2671" s="8">
        <v>3</v>
      </c>
      <c r="H2671" s="8">
        <v>46</v>
      </c>
      <c r="I2671" s="9">
        <v>56.25</v>
      </c>
      <c r="J2671" s="10">
        <f t="shared" si="82"/>
        <v>1</v>
      </c>
      <c r="K2671" s="8">
        <v>0</v>
      </c>
      <c r="L2671" s="9">
        <v>81.7</v>
      </c>
      <c r="M2671" s="8">
        <v>0</v>
      </c>
      <c r="N2671" s="8">
        <v>3</v>
      </c>
      <c r="O2671" s="8">
        <v>46</v>
      </c>
      <c r="P2671" s="9">
        <v>56.25</v>
      </c>
      <c r="Q2671" s="10">
        <f t="shared" si="83"/>
        <v>1</v>
      </c>
      <c r="R2671" s="8">
        <v>0</v>
      </c>
      <c r="S2671" s="9">
        <v>81.7</v>
      </c>
      <c r="T2671" s="8">
        <v>0</v>
      </c>
    </row>
    <row r="2672" spans="1:20" x14ac:dyDescent="0.35">
      <c r="A2672" t="s">
        <v>6586</v>
      </c>
      <c r="B2672" t="s">
        <v>6587</v>
      </c>
      <c r="C2672" t="s">
        <v>19</v>
      </c>
      <c r="D2672" t="s">
        <v>7922</v>
      </c>
      <c r="E2672" s="8">
        <v>402</v>
      </c>
      <c r="F2672" s="9">
        <v>469.13</v>
      </c>
      <c r="G2672" s="8">
        <v>11</v>
      </c>
      <c r="H2672" s="8">
        <v>145</v>
      </c>
      <c r="I2672" s="9">
        <v>424.78</v>
      </c>
      <c r="J2672" s="10">
        <f t="shared" si="82"/>
        <v>0.90546330441455458</v>
      </c>
      <c r="K2672" s="8">
        <v>2</v>
      </c>
      <c r="L2672" s="9">
        <v>40.92</v>
      </c>
      <c r="M2672" s="8">
        <v>2</v>
      </c>
      <c r="N2672" s="8">
        <v>9</v>
      </c>
      <c r="O2672" s="8">
        <v>145</v>
      </c>
      <c r="P2672" s="9">
        <v>422.45</v>
      </c>
      <c r="Q2672" s="10">
        <f t="shared" si="83"/>
        <v>0.9004966640376868</v>
      </c>
      <c r="R2672" s="8">
        <v>2</v>
      </c>
      <c r="S2672" s="9">
        <v>40.159999999999997</v>
      </c>
      <c r="T2672" s="8">
        <v>2</v>
      </c>
    </row>
    <row r="2673" spans="1:20" x14ac:dyDescent="0.35">
      <c r="A2673" t="s">
        <v>6588</v>
      </c>
      <c r="B2673" t="s">
        <v>6589</v>
      </c>
      <c r="C2673" t="s">
        <v>19</v>
      </c>
      <c r="D2673" t="s">
        <v>7921</v>
      </c>
      <c r="E2673" s="8">
        <v>94</v>
      </c>
      <c r="F2673" s="9">
        <v>108</v>
      </c>
      <c r="G2673" s="8">
        <v>8</v>
      </c>
      <c r="H2673" s="8">
        <v>147</v>
      </c>
      <c r="I2673" s="9">
        <v>108</v>
      </c>
      <c r="J2673" s="10">
        <f t="shared" si="82"/>
        <v>1</v>
      </c>
      <c r="K2673" s="8">
        <v>0</v>
      </c>
      <c r="L2673" s="9">
        <v>71.97</v>
      </c>
      <c r="M2673" s="8">
        <v>0</v>
      </c>
      <c r="N2673" s="8">
        <v>9</v>
      </c>
      <c r="O2673" s="8">
        <v>147</v>
      </c>
      <c r="P2673" s="9">
        <v>108</v>
      </c>
      <c r="Q2673" s="10">
        <f t="shared" si="83"/>
        <v>1</v>
      </c>
      <c r="R2673" s="8">
        <v>0</v>
      </c>
      <c r="S2673" s="9">
        <v>72.650000000000006</v>
      </c>
      <c r="T2673" s="8">
        <v>0</v>
      </c>
    </row>
    <row r="2674" spans="1:20" x14ac:dyDescent="0.35">
      <c r="A2674" t="s">
        <v>6590</v>
      </c>
      <c r="B2674" t="s">
        <v>6591</v>
      </c>
      <c r="C2674" t="s">
        <v>19</v>
      </c>
      <c r="D2674" t="s">
        <v>7921</v>
      </c>
      <c r="E2674" s="8">
        <v>49</v>
      </c>
      <c r="F2674" s="9">
        <v>55.54</v>
      </c>
      <c r="G2674" s="8">
        <v>9</v>
      </c>
      <c r="H2674" s="8">
        <v>149</v>
      </c>
      <c r="I2674" s="9">
        <v>55.54</v>
      </c>
      <c r="J2674" s="10">
        <f t="shared" si="82"/>
        <v>1</v>
      </c>
      <c r="K2674" s="8">
        <v>0</v>
      </c>
      <c r="L2674" s="9">
        <v>89.03</v>
      </c>
      <c r="M2674" s="8">
        <v>0</v>
      </c>
      <c r="N2674" s="8">
        <v>9</v>
      </c>
      <c r="O2674" s="8">
        <v>149</v>
      </c>
      <c r="P2674" s="9">
        <v>55.54</v>
      </c>
      <c r="Q2674" s="10">
        <f t="shared" si="83"/>
        <v>1</v>
      </c>
      <c r="R2674" s="8">
        <v>0</v>
      </c>
      <c r="S2674" s="9">
        <v>89.03</v>
      </c>
      <c r="T2674" s="8">
        <v>0</v>
      </c>
    </row>
    <row r="2675" spans="1:20" x14ac:dyDescent="0.35">
      <c r="A2675" t="s">
        <v>6592</v>
      </c>
      <c r="B2675" t="s">
        <v>6593</v>
      </c>
      <c r="C2675" t="s">
        <v>19</v>
      </c>
      <c r="D2675" t="s">
        <v>7922</v>
      </c>
      <c r="E2675" s="8">
        <v>13</v>
      </c>
      <c r="F2675" s="9">
        <v>16.25</v>
      </c>
      <c r="G2675" s="8">
        <v>16</v>
      </c>
      <c r="H2675" s="8">
        <v>135</v>
      </c>
      <c r="I2675" s="9">
        <v>16.25</v>
      </c>
      <c r="J2675" s="10">
        <f t="shared" si="82"/>
        <v>1</v>
      </c>
      <c r="K2675" s="8">
        <v>0</v>
      </c>
      <c r="L2675" s="9">
        <v>107.97</v>
      </c>
      <c r="M2675" s="8">
        <v>0</v>
      </c>
      <c r="N2675" s="8">
        <v>8</v>
      </c>
      <c r="O2675" s="8">
        <v>135</v>
      </c>
      <c r="P2675" s="9">
        <v>16.25</v>
      </c>
      <c r="Q2675" s="10">
        <f t="shared" si="83"/>
        <v>1</v>
      </c>
      <c r="R2675" s="8">
        <v>0</v>
      </c>
      <c r="S2675" s="9">
        <v>102.72</v>
      </c>
      <c r="T2675" s="8">
        <v>0</v>
      </c>
    </row>
    <row r="2676" spans="1:20" x14ac:dyDescent="0.35">
      <c r="A2676" t="s">
        <v>6594</v>
      </c>
      <c r="B2676" t="s">
        <v>6595</v>
      </c>
      <c r="C2676" t="s">
        <v>19</v>
      </c>
      <c r="D2676" t="s">
        <v>7922</v>
      </c>
      <c r="E2676" s="8">
        <v>876</v>
      </c>
      <c r="F2676" s="9">
        <v>375.44</v>
      </c>
      <c r="G2676" s="8">
        <v>24</v>
      </c>
      <c r="H2676" s="8">
        <v>393</v>
      </c>
      <c r="I2676" s="9">
        <v>343.73</v>
      </c>
      <c r="J2676" s="10">
        <f t="shared" si="82"/>
        <v>0.91553910078840828</v>
      </c>
      <c r="K2676" s="8">
        <v>3</v>
      </c>
      <c r="L2676" s="9">
        <v>55.66</v>
      </c>
      <c r="M2676" s="8">
        <v>2</v>
      </c>
      <c r="N2676" s="8">
        <v>23</v>
      </c>
      <c r="O2676" s="8">
        <v>393</v>
      </c>
      <c r="P2676" s="9">
        <v>343.73</v>
      </c>
      <c r="Q2676" s="10">
        <f t="shared" si="83"/>
        <v>0.91553910078840828</v>
      </c>
      <c r="R2676" s="8">
        <v>3</v>
      </c>
      <c r="S2676" s="9">
        <v>55.66</v>
      </c>
      <c r="T2676" s="8">
        <v>2</v>
      </c>
    </row>
    <row r="2677" spans="1:20" x14ac:dyDescent="0.35">
      <c r="A2677" t="s">
        <v>6598</v>
      </c>
      <c r="B2677" t="s">
        <v>6599</v>
      </c>
      <c r="C2677" t="s">
        <v>19</v>
      </c>
      <c r="D2677" t="s">
        <v>7922</v>
      </c>
      <c r="E2677" s="8">
        <v>52</v>
      </c>
      <c r="F2677" s="9">
        <v>61.24</v>
      </c>
      <c r="G2677" s="8">
        <v>8</v>
      </c>
      <c r="H2677" s="8">
        <v>143</v>
      </c>
      <c r="I2677" s="9">
        <v>61.24</v>
      </c>
      <c r="J2677" s="10">
        <f t="shared" si="82"/>
        <v>1</v>
      </c>
      <c r="K2677" s="8">
        <v>0</v>
      </c>
      <c r="L2677" s="9">
        <v>84.7</v>
      </c>
      <c r="M2677" s="8">
        <v>0</v>
      </c>
      <c r="N2677" s="8">
        <v>9</v>
      </c>
      <c r="O2677" s="8">
        <v>143</v>
      </c>
      <c r="P2677" s="9">
        <v>61.24</v>
      </c>
      <c r="Q2677" s="10">
        <f t="shared" si="83"/>
        <v>1</v>
      </c>
      <c r="R2677" s="8">
        <v>0</v>
      </c>
      <c r="S2677" s="9">
        <v>84.7</v>
      </c>
      <c r="T2677" s="8">
        <v>0</v>
      </c>
    </row>
    <row r="2678" spans="1:20" x14ac:dyDescent="0.35">
      <c r="A2678" t="s">
        <v>6600</v>
      </c>
      <c r="B2678" t="s">
        <v>6601</v>
      </c>
      <c r="C2678" t="s">
        <v>19</v>
      </c>
      <c r="D2678" t="s">
        <v>7922</v>
      </c>
      <c r="E2678" s="8">
        <v>33</v>
      </c>
      <c r="F2678" s="9">
        <v>55.45</v>
      </c>
      <c r="G2678" s="8">
        <v>6</v>
      </c>
      <c r="H2678" s="8">
        <v>100</v>
      </c>
      <c r="I2678" s="9">
        <v>55.45</v>
      </c>
      <c r="J2678" s="10">
        <f t="shared" si="82"/>
        <v>1</v>
      </c>
      <c r="K2678" s="8">
        <v>0</v>
      </c>
      <c r="L2678" s="9">
        <v>88.68</v>
      </c>
      <c r="M2678" s="8">
        <v>0</v>
      </c>
      <c r="N2678" s="8">
        <v>6</v>
      </c>
      <c r="O2678" s="8">
        <v>100</v>
      </c>
      <c r="P2678" s="9">
        <v>55.45</v>
      </c>
      <c r="Q2678" s="10">
        <f t="shared" si="83"/>
        <v>1</v>
      </c>
      <c r="R2678" s="8">
        <v>0</v>
      </c>
      <c r="S2678" s="9">
        <v>88.68</v>
      </c>
      <c r="T2678" s="8">
        <v>0</v>
      </c>
    </row>
    <row r="2679" spans="1:20" x14ac:dyDescent="0.35">
      <c r="A2679" t="s">
        <v>6604</v>
      </c>
      <c r="B2679" t="s">
        <v>6605</v>
      </c>
      <c r="C2679" t="s">
        <v>19</v>
      </c>
      <c r="D2679" t="s">
        <v>7922</v>
      </c>
      <c r="E2679" s="8">
        <v>26</v>
      </c>
      <c r="F2679" s="9">
        <v>198.38</v>
      </c>
      <c r="G2679" s="8">
        <v>2</v>
      </c>
      <c r="H2679" s="8">
        <v>22</v>
      </c>
      <c r="I2679" s="9">
        <v>175.49</v>
      </c>
      <c r="J2679" s="10">
        <f t="shared" si="82"/>
        <v>0.88461538461538469</v>
      </c>
      <c r="K2679" s="8">
        <v>1</v>
      </c>
      <c r="L2679" s="9">
        <v>71.91</v>
      </c>
      <c r="M2679" s="8">
        <v>1</v>
      </c>
      <c r="N2679" s="8">
        <v>2</v>
      </c>
      <c r="O2679" s="8">
        <v>22</v>
      </c>
      <c r="P2679" s="9">
        <v>175.49</v>
      </c>
      <c r="Q2679" s="10">
        <f t="shared" si="83"/>
        <v>0.88461538461538469</v>
      </c>
      <c r="R2679" s="8">
        <v>1</v>
      </c>
      <c r="S2679" s="9">
        <v>71.91</v>
      </c>
      <c r="T2679" s="8">
        <v>1</v>
      </c>
    </row>
    <row r="2680" spans="1:20" x14ac:dyDescent="0.35">
      <c r="A2680" t="s">
        <v>6606</v>
      </c>
      <c r="B2680" t="s">
        <v>6607</v>
      </c>
      <c r="C2680" t="s">
        <v>19</v>
      </c>
      <c r="D2680" t="s">
        <v>7921</v>
      </c>
      <c r="E2680" s="8">
        <v>131</v>
      </c>
      <c r="F2680" s="9">
        <v>29.16</v>
      </c>
      <c r="G2680" s="8">
        <v>40</v>
      </c>
      <c r="H2680" s="8">
        <v>752</v>
      </c>
      <c r="I2680" s="9">
        <v>29.16</v>
      </c>
      <c r="J2680" s="10">
        <f t="shared" si="82"/>
        <v>1</v>
      </c>
      <c r="K2680" s="8">
        <v>0</v>
      </c>
      <c r="L2680" s="9">
        <v>96.7</v>
      </c>
      <c r="M2680" s="8">
        <v>0</v>
      </c>
      <c r="N2680" s="8">
        <v>44</v>
      </c>
      <c r="O2680" s="8">
        <v>752</v>
      </c>
      <c r="P2680" s="9">
        <v>29.16</v>
      </c>
      <c r="Q2680" s="10">
        <f t="shared" si="83"/>
        <v>1</v>
      </c>
      <c r="R2680" s="8">
        <v>0</v>
      </c>
      <c r="S2680" s="9">
        <v>97.1</v>
      </c>
      <c r="T2680" s="8">
        <v>0</v>
      </c>
    </row>
    <row r="2681" spans="1:20" x14ac:dyDescent="0.35">
      <c r="A2681" t="s">
        <v>6608</v>
      </c>
      <c r="B2681" t="s">
        <v>6609</v>
      </c>
      <c r="C2681" t="s">
        <v>19</v>
      </c>
      <c r="D2681" t="s">
        <v>7922</v>
      </c>
      <c r="E2681" s="8">
        <v>116</v>
      </c>
      <c r="F2681" s="9">
        <v>109.16</v>
      </c>
      <c r="G2681" s="8">
        <v>10</v>
      </c>
      <c r="H2681" s="8">
        <v>178</v>
      </c>
      <c r="I2681" s="9">
        <v>109.16</v>
      </c>
      <c r="J2681" s="10">
        <f t="shared" si="82"/>
        <v>1</v>
      </c>
      <c r="K2681" s="8">
        <v>0</v>
      </c>
      <c r="L2681" s="9">
        <v>77.09</v>
      </c>
      <c r="M2681" s="8">
        <v>0</v>
      </c>
      <c r="N2681" s="8">
        <v>11</v>
      </c>
      <c r="O2681" s="8">
        <v>178</v>
      </c>
      <c r="P2681" s="9">
        <v>109.16</v>
      </c>
      <c r="Q2681" s="10">
        <f t="shared" si="83"/>
        <v>1</v>
      </c>
      <c r="R2681" s="8">
        <v>0</v>
      </c>
      <c r="S2681" s="9">
        <v>77.09</v>
      </c>
      <c r="T2681" s="8">
        <v>0</v>
      </c>
    </row>
    <row r="2682" spans="1:20" x14ac:dyDescent="0.35">
      <c r="A2682" t="s">
        <v>6612</v>
      </c>
      <c r="B2682" t="s">
        <v>6613</v>
      </c>
      <c r="C2682" t="s">
        <v>19</v>
      </c>
      <c r="D2682" t="s">
        <v>7921</v>
      </c>
      <c r="E2682" s="8">
        <v>158</v>
      </c>
      <c r="F2682" s="9">
        <v>74.239999999999995</v>
      </c>
      <c r="G2682" s="8">
        <v>19</v>
      </c>
      <c r="H2682" s="8">
        <v>356</v>
      </c>
      <c r="I2682" s="9">
        <v>74.239999999999995</v>
      </c>
      <c r="J2682" s="10">
        <f t="shared" si="82"/>
        <v>1</v>
      </c>
      <c r="K2682" s="8">
        <v>0</v>
      </c>
      <c r="L2682" s="9">
        <v>87.12</v>
      </c>
      <c r="M2682" s="8">
        <v>0</v>
      </c>
      <c r="N2682" s="8">
        <v>21</v>
      </c>
      <c r="O2682" s="8">
        <v>356</v>
      </c>
      <c r="P2682" s="9">
        <v>74.239999999999995</v>
      </c>
      <c r="Q2682" s="10">
        <f t="shared" si="83"/>
        <v>1</v>
      </c>
      <c r="R2682" s="8">
        <v>0</v>
      </c>
      <c r="S2682" s="9">
        <v>87.68</v>
      </c>
      <c r="T2682" s="8">
        <v>0</v>
      </c>
    </row>
    <row r="2683" spans="1:20" x14ac:dyDescent="0.35">
      <c r="A2683" t="s">
        <v>6614</v>
      </c>
      <c r="B2683" t="s">
        <v>6615</v>
      </c>
      <c r="C2683" t="s">
        <v>19</v>
      </c>
      <c r="D2683" t="s">
        <v>7922</v>
      </c>
      <c r="E2683" s="8">
        <v>267</v>
      </c>
      <c r="F2683" s="9">
        <v>192.47</v>
      </c>
      <c r="G2683" s="8">
        <v>24</v>
      </c>
      <c r="H2683" s="8">
        <v>232</v>
      </c>
      <c r="I2683" s="9">
        <v>192.47</v>
      </c>
      <c r="J2683" s="10">
        <f t="shared" si="82"/>
        <v>1</v>
      </c>
      <c r="K2683" s="8">
        <v>0</v>
      </c>
      <c r="L2683" s="9">
        <v>92.88</v>
      </c>
      <c r="M2683" s="8">
        <v>1</v>
      </c>
      <c r="N2683" s="8">
        <v>14</v>
      </c>
      <c r="O2683" s="8">
        <v>232</v>
      </c>
      <c r="P2683" s="9">
        <v>192.47</v>
      </c>
      <c r="Q2683" s="10">
        <f t="shared" si="83"/>
        <v>1</v>
      </c>
      <c r="R2683" s="8">
        <v>0</v>
      </c>
      <c r="S2683" s="9">
        <v>88.56</v>
      </c>
      <c r="T2683" s="8">
        <v>1</v>
      </c>
    </row>
    <row r="2684" spans="1:20" x14ac:dyDescent="0.35">
      <c r="A2684" t="s">
        <v>6616</v>
      </c>
      <c r="B2684" t="s">
        <v>6617</v>
      </c>
      <c r="C2684" t="s">
        <v>19</v>
      </c>
      <c r="D2684" t="s">
        <v>7922</v>
      </c>
      <c r="E2684" s="8">
        <v>1624</v>
      </c>
      <c r="F2684" s="9">
        <v>1328.97</v>
      </c>
      <c r="G2684" s="8">
        <v>19</v>
      </c>
      <c r="H2684" s="8">
        <v>204</v>
      </c>
      <c r="I2684" s="9">
        <v>1062.2</v>
      </c>
      <c r="J2684" s="10">
        <f t="shared" si="82"/>
        <v>0.79926559666508656</v>
      </c>
      <c r="K2684" s="8">
        <v>8</v>
      </c>
      <c r="L2684" s="9">
        <v>49.16</v>
      </c>
      <c r="M2684" s="8">
        <v>6</v>
      </c>
      <c r="N2684" s="8">
        <v>12</v>
      </c>
      <c r="O2684" s="8">
        <v>204</v>
      </c>
      <c r="P2684" s="9">
        <v>890.35</v>
      </c>
      <c r="Q2684" s="10">
        <f t="shared" si="83"/>
        <v>0.66995492750024455</v>
      </c>
      <c r="R2684" s="8">
        <v>7</v>
      </c>
      <c r="S2684" s="9">
        <v>48.89</v>
      </c>
      <c r="T2684" s="8">
        <v>5</v>
      </c>
    </row>
    <row r="2685" spans="1:20" x14ac:dyDescent="0.35">
      <c r="A2685" t="s">
        <v>6618</v>
      </c>
      <c r="B2685" t="s">
        <v>6619</v>
      </c>
      <c r="C2685" t="s">
        <v>19</v>
      </c>
      <c r="D2685" t="s">
        <v>7922</v>
      </c>
      <c r="E2685" s="8">
        <v>5</v>
      </c>
      <c r="F2685" s="9">
        <v>29.75</v>
      </c>
      <c r="G2685" s="8">
        <v>2</v>
      </c>
      <c r="H2685" s="8">
        <v>29</v>
      </c>
      <c r="I2685" s="9">
        <v>29.75</v>
      </c>
      <c r="J2685" s="10">
        <f t="shared" si="82"/>
        <v>1</v>
      </c>
      <c r="K2685" s="8">
        <v>0</v>
      </c>
      <c r="L2685" s="9">
        <v>106.27</v>
      </c>
      <c r="M2685" s="8">
        <v>0</v>
      </c>
      <c r="N2685" s="8">
        <v>2</v>
      </c>
      <c r="O2685" s="8">
        <v>29</v>
      </c>
      <c r="P2685" s="9">
        <v>29.75</v>
      </c>
      <c r="Q2685" s="10">
        <f t="shared" si="83"/>
        <v>1</v>
      </c>
      <c r="R2685" s="8">
        <v>0</v>
      </c>
      <c r="S2685" s="9">
        <v>106.27</v>
      </c>
      <c r="T2685" s="8">
        <v>0</v>
      </c>
    </row>
    <row r="2686" spans="1:20" x14ac:dyDescent="0.35">
      <c r="A2686" t="s">
        <v>6620</v>
      </c>
      <c r="B2686" t="s">
        <v>6621</v>
      </c>
      <c r="C2686" t="s">
        <v>19</v>
      </c>
      <c r="D2686" t="s">
        <v>7922</v>
      </c>
      <c r="E2686" s="8">
        <v>5</v>
      </c>
      <c r="F2686" s="9">
        <v>29.73</v>
      </c>
      <c r="G2686" s="8">
        <v>2</v>
      </c>
      <c r="H2686" s="8">
        <v>29</v>
      </c>
      <c r="I2686" s="9">
        <v>29.73</v>
      </c>
      <c r="J2686" s="10">
        <f t="shared" si="82"/>
        <v>1</v>
      </c>
      <c r="K2686" s="8">
        <v>0</v>
      </c>
      <c r="L2686" s="9">
        <v>102.8</v>
      </c>
      <c r="M2686" s="8">
        <v>0</v>
      </c>
      <c r="N2686" s="8">
        <v>2</v>
      </c>
      <c r="O2686" s="8">
        <v>29</v>
      </c>
      <c r="P2686" s="9">
        <v>29.73</v>
      </c>
      <c r="Q2686" s="10">
        <f t="shared" si="83"/>
        <v>1</v>
      </c>
      <c r="R2686" s="8">
        <v>0</v>
      </c>
      <c r="S2686" s="9">
        <v>102.8</v>
      </c>
      <c r="T2686" s="8">
        <v>0</v>
      </c>
    </row>
    <row r="2687" spans="1:20" x14ac:dyDescent="0.35">
      <c r="A2687" t="s">
        <v>6622</v>
      </c>
      <c r="B2687" t="s">
        <v>6623</v>
      </c>
      <c r="C2687" t="s">
        <v>19</v>
      </c>
      <c r="D2687" t="s">
        <v>7922</v>
      </c>
      <c r="E2687" s="8">
        <v>21</v>
      </c>
      <c r="F2687" s="9">
        <v>79.38</v>
      </c>
      <c r="G2687" s="8">
        <v>4</v>
      </c>
      <c r="H2687" s="8">
        <v>45</v>
      </c>
      <c r="I2687" s="9">
        <v>79.38</v>
      </c>
      <c r="J2687" s="10">
        <f t="shared" si="82"/>
        <v>1</v>
      </c>
      <c r="K2687" s="8">
        <v>0</v>
      </c>
      <c r="L2687" s="9">
        <v>89.82</v>
      </c>
      <c r="M2687" s="8">
        <v>0</v>
      </c>
      <c r="N2687" s="8">
        <v>3</v>
      </c>
      <c r="O2687" s="8">
        <v>45</v>
      </c>
      <c r="P2687" s="9">
        <v>79.38</v>
      </c>
      <c r="Q2687" s="10">
        <f t="shared" si="83"/>
        <v>1</v>
      </c>
      <c r="R2687" s="8">
        <v>0</v>
      </c>
      <c r="S2687" s="9">
        <v>87.55</v>
      </c>
      <c r="T2687" s="8">
        <v>0</v>
      </c>
    </row>
    <row r="2688" spans="1:20" x14ac:dyDescent="0.35">
      <c r="A2688" t="s">
        <v>6624</v>
      </c>
      <c r="B2688" t="s">
        <v>6625</v>
      </c>
      <c r="C2688" t="s">
        <v>19</v>
      </c>
      <c r="D2688" t="s">
        <v>7921</v>
      </c>
      <c r="E2688" s="8">
        <v>36</v>
      </c>
      <c r="F2688" s="9">
        <v>42.05</v>
      </c>
      <c r="G2688" s="8">
        <v>8</v>
      </c>
      <c r="H2688" s="8">
        <v>143</v>
      </c>
      <c r="I2688" s="9">
        <v>42.05</v>
      </c>
      <c r="J2688" s="10">
        <f t="shared" si="82"/>
        <v>1</v>
      </c>
      <c r="K2688" s="8">
        <v>0</v>
      </c>
      <c r="L2688" s="9">
        <v>92.42</v>
      </c>
      <c r="M2688" s="8">
        <v>0</v>
      </c>
      <c r="N2688" s="8">
        <v>9</v>
      </c>
      <c r="O2688" s="8">
        <v>143</v>
      </c>
      <c r="P2688" s="9">
        <v>42.05</v>
      </c>
      <c r="Q2688" s="10">
        <f t="shared" si="83"/>
        <v>1</v>
      </c>
      <c r="R2688" s="8">
        <v>0</v>
      </c>
      <c r="S2688" s="9">
        <v>93.12</v>
      </c>
      <c r="T2688" s="8">
        <v>0</v>
      </c>
    </row>
    <row r="2689" spans="1:20" x14ac:dyDescent="0.35">
      <c r="A2689" t="s">
        <v>6626</v>
      </c>
      <c r="B2689" t="s">
        <v>6627</v>
      </c>
      <c r="C2689" t="s">
        <v>19</v>
      </c>
      <c r="D2689" t="s">
        <v>7922</v>
      </c>
      <c r="E2689" s="8">
        <v>8</v>
      </c>
      <c r="F2689" s="9">
        <v>50.82</v>
      </c>
      <c r="G2689" s="8">
        <v>2</v>
      </c>
      <c r="H2689" s="8">
        <v>27</v>
      </c>
      <c r="I2689" s="9">
        <v>50.82</v>
      </c>
      <c r="J2689" s="10">
        <f t="shared" si="82"/>
        <v>1</v>
      </c>
      <c r="K2689" s="8">
        <v>0</v>
      </c>
      <c r="L2689" s="9">
        <v>95.06</v>
      </c>
      <c r="M2689" s="8">
        <v>0</v>
      </c>
      <c r="N2689" s="8">
        <v>2</v>
      </c>
      <c r="O2689" s="8">
        <v>27</v>
      </c>
      <c r="P2689" s="9">
        <v>50.82</v>
      </c>
      <c r="Q2689" s="10">
        <f t="shared" si="83"/>
        <v>1</v>
      </c>
      <c r="R2689" s="8">
        <v>0</v>
      </c>
      <c r="S2689" s="9">
        <v>91.25</v>
      </c>
      <c r="T2689" s="8">
        <v>0</v>
      </c>
    </row>
    <row r="2690" spans="1:20" x14ac:dyDescent="0.35">
      <c r="A2690" t="s">
        <v>6630</v>
      </c>
      <c r="B2690" t="s">
        <v>6631</v>
      </c>
      <c r="C2690" t="s">
        <v>19</v>
      </c>
      <c r="D2690" t="s">
        <v>7922</v>
      </c>
      <c r="E2690" s="8">
        <v>11</v>
      </c>
      <c r="F2690" s="9">
        <v>18.149999999999999</v>
      </c>
      <c r="G2690" s="8">
        <v>9</v>
      </c>
      <c r="H2690" s="8">
        <v>101</v>
      </c>
      <c r="I2690" s="9">
        <v>18.149999999999999</v>
      </c>
      <c r="J2690" s="10">
        <f t="shared" si="82"/>
        <v>1</v>
      </c>
      <c r="K2690" s="8">
        <v>0</v>
      </c>
      <c r="L2690" s="9">
        <v>96.96</v>
      </c>
      <c r="M2690" s="8">
        <v>0</v>
      </c>
      <c r="N2690" s="8">
        <v>6</v>
      </c>
      <c r="O2690" s="8">
        <v>101</v>
      </c>
      <c r="P2690" s="9">
        <v>18.149999999999999</v>
      </c>
      <c r="Q2690" s="10">
        <f t="shared" si="83"/>
        <v>1</v>
      </c>
      <c r="R2690" s="8">
        <v>0</v>
      </c>
      <c r="S2690" s="9">
        <v>93.99</v>
      </c>
      <c r="T2690" s="8">
        <v>0</v>
      </c>
    </row>
    <row r="2691" spans="1:20" x14ac:dyDescent="0.35">
      <c r="A2691" t="s">
        <v>6632</v>
      </c>
      <c r="B2691" t="s">
        <v>6633</v>
      </c>
      <c r="C2691" t="s">
        <v>19</v>
      </c>
      <c r="D2691" t="s">
        <v>7922</v>
      </c>
      <c r="E2691" s="8">
        <v>31</v>
      </c>
      <c r="F2691" s="9">
        <v>102.29</v>
      </c>
      <c r="G2691" s="8">
        <v>3</v>
      </c>
      <c r="H2691" s="8">
        <v>51</v>
      </c>
      <c r="I2691" s="9">
        <v>102.29</v>
      </c>
      <c r="J2691" s="10">
        <f t="shared" si="82"/>
        <v>1</v>
      </c>
      <c r="K2691" s="8">
        <v>0</v>
      </c>
      <c r="L2691" s="9">
        <v>76.760000000000005</v>
      </c>
      <c r="M2691" s="8">
        <v>0</v>
      </c>
      <c r="N2691" s="8">
        <v>3</v>
      </c>
      <c r="O2691" s="8">
        <v>51</v>
      </c>
      <c r="P2691" s="9">
        <v>102.29</v>
      </c>
      <c r="Q2691" s="10">
        <f t="shared" si="83"/>
        <v>1</v>
      </c>
      <c r="R2691" s="8">
        <v>0</v>
      </c>
      <c r="S2691" s="9">
        <v>76.760000000000005</v>
      </c>
      <c r="T2691" s="8">
        <v>0</v>
      </c>
    </row>
    <row r="2692" spans="1:20" x14ac:dyDescent="0.35">
      <c r="A2692" t="s">
        <v>6634</v>
      </c>
      <c r="B2692" t="s">
        <v>6635</v>
      </c>
      <c r="C2692" t="s">
        <v>19</v>
      </c>
      <c r="D2692" t="s">
        <v>7922</v>
      </c>
      <c r="E2692" s="8">
        <v>151</v>
      </c>
      <c r="F2692" s="9">
        <v>294.45</v>
      </c>
      <c r="G2692" s="8">
        <v>5</v>
      </c>
      <c r="H2692" s="8">
        <v>85</v>
      </c>
      <c r="I2692" s="9">
        <v>247.65</v>
      </c>
      <c r="J2692" s="10">
        <f t="shared" si="82"/>
        <v>0.8410596026490067</v>
      </c>
      <c r="K2692" s="8">
        <v>2</v>
      </c>
      <c r="L2692" s="9">
        <v>60.94</v>
      </c>
      <c r="M2692" s="8">
        <v>1</v>
      </c>
      <c r="N2692" s="8">
        <v>5</v>
      </c>
      <c r="O2692" s="8">
        <v>85</v>
      </c>
      <c r="P2692" s="9">
        <v>249.6</v>
      </c>
      <c r="Q2692" s="10">
        <f t="shared" si="83"/>
        <v>0.84768211920529801</v>
      </c>
      <c r="R2692" s="8">
        <v>2</v>
      </c>
      <c r="S2692" s="9">
        <v>61.23</v>
      </c>
      <c r="T2692" s="8">
        <v>1</v>
      </c>
    </row>
    <row r="2693" spans="1:20" x14ac:dyDescent="0.35">
      <c r="A2693" t="s">
        <v>6636</v>
      </c>
      <c r="B2693" t="s">
        <v>6637</v>
      </c>
      <c r="C2693" t="s">
        <v>19</v>
      </c>
      <c r="D2693" t="s">
        <v>7922</v>
      </c>
      <c r="E2693" s="8">
        <v>80</v>
      </c>
      <c r="F2693" s="9">
        <v>198.13</v>
      </c>
      <c r="G2693" s="8">
        <v>6</v>
      </c>
      <c r="H2693" s="8">
        <v>67</v>
      </c>
      <c r="I2693" s="9">
        <v>180.8</v>
      </c>
      <c r="J2693" s="10">
        <f t="shared" ref="J2693:J2756" si="84">IF(F2693&gt;0,I2693/F2693,1)</f>
        <v>0.91253217584414281</v>
      </c>
      <c r="K2693" s="8">
        <v>1</v>
      </c>
      <c r="L2693" s="9">
        <v>82.38</v>
      </c>
      <c r="M2693" s="8">
        <v>1</v>
      </c>
      <c r="N2693" s="8">
        <v>4</v>
      </c>
      <c r="O2693" s="8">
        <v>67</v>
      </c>
      <c r="P2693" s="9">
        <v>178.32</v>
      </c>
      <c r="Q2693" s="10">
        <f t="shared" ref="Q2693:Q2756" si="85">IF(F2693&gt;0,P2693/F2693,1)</f>
        <v>0.90001514157371421</v>
      </c>
      <c r="R2693" s="8">
        <v>1</v>
      </c>
      <c r="S2693" s="9">
        <v>81.849999999999994</v>
      </c>
      <c r="T2693" s="8">
        <v>1</v>
      </c>
    </row>
    <row r="2694" spans="1:20" x14ac:dyDescent="0.35">
      <c r="A2694" t="s">
        <v>6640</v>
      </c>
      <c r="B2694" t="s">
        <v>6641</v>
      </c>
      <c r="C2694" t="s">
        <v>19</v>
      </c>
      <c r="D2694" t="s">
        <v>7922</v>
      </c>
      <c r="E2694" s="8">
        <v>111</v>
      </c>
      <c r="F2694" s="9">
        <v>67.44</v>
      </c>
      <c r="G2694" s="8">
        <v>30</v>
      </c>
      <c r="H2694" s="8">
        <v>271</v>
      </c>
      <c r="I2694" s="9">
        <v>67.44</v>
      </c>
      <c r="J2694" s="10">
        <f t="shared" si="84"/>
        <v>1</v>
      </c>
      <c r="K2694" s="8">
        <v>0</v>
      </c>
      <c r="L2694" s="9">
        <v>84.44</v>
      </c>
      <c r="M2694" s="8">
        <v>0</v>
      </c>
      <c r="N2694" s="8">
        <v>16</v>
      </c>
      <c r="O2694" s="8">
        <v>271</v>
      </c>
      <c r="P2694" s="9">
        <v>67.44</v>
      </c>
      <c r="Q2694" s="10">
        <f t="shared" si="85"/>
        <v>1</v>
      </c>
      <c r="R2694" s="8">
        <v>0</v>
      </c>
      <c r="S2694" s="9">
        <v>79.34</v>
      </c>
      <c r="T2694" s="8">
        <v>0</v>
      </c>
    </row>
    <row r="2695" spans="1:20" x14ac:dyDescent="0.35">
      <c r="A2695" t="s">
        <v>6642</v>
      </c>
      <c r="B2695" t="s">
        <v>6643</v>
      </c>
      <c r="C2695" t="s">
        <v>19</v>
      </c>
      <c r="D2695" t="s">
        <v>7922</v>
      </c>
      <c r="E2695" s="8">
        <v>19</v>
      </c>
      <c r="F2695" s="9">
        <v>80.81</v>
      </c>
      <c r="G2695" s="8">
        <v>3</v>
      </c>
      <c r="H2695" s="8">
        <v>39</v>
      </c>
      <c r="I2695" s="9">
        <v>80.81</v>
      </c>
      <c r="J2695" s="10">
        <f t="shared" si="84"/>
        <v>1</v>
      </c>
      <c r="K2695" s="8">
        <v>0</v>
      </c>
      <c r="L2695" s="9">
        <v>88.31</v>
      </c>
      <c r="M2695" s="8">
        <v>0</v>
      </c>
      <c r="N2695" s="8">
        <v>3</v>
      </c>
      <c r="O2695" s="8">
        <v>39</v>
      </c>
      <c r="P2695" s="9">
        <v>80.81</v>
      </c>
      <c r="Q2695" s="10">
        <f t="shared" si="85"/>
        <v>1</v>
      </c>
      <c r="R2695" s="8">
        <v>0</v>
      </c>
      <c r="S2695" s="9">
        <v>88.31</v>
      </c>
      <c r="T2695" s="8">
        <v>0</v>
      </c>
    </row>
    <row r="2696" spans="1:20" x14ac:dyDescent="0.35">
      <c r="A2696" t="s">
        <v>6644</v>
      </c>
      <c r="B2696" t="s">
        <v>6645</v>
      </c>
      <c r="C2696" t="s">
        <v>19</v>
      </c>
      <c r="D2696" t="s">
        <v>7922</v>
      </c>
      <c r="E2696" s="8">
        <v>12</v>
      </c>
      <c r="F2696" s="9">
        <v>50.96</v>
      </c>
      <c r="G2696" s="8">
        <v>3</v>
      </c>
      <c r="H2696" s="8">
        <v>39</v>
      </c>
      <c r="I2696" s="9">
        <v>50.96</v>
      </c>
      <c r="J2696" s="10">
        <f t="shared" si="84"/>
        <v>1</v>
      </c>
      <c r="K2696" s="8">
        <v>0</v>
      </c>
      <c r="L2696" s="9">
        <v>92.63</v>
      </c>
      <c r="M2696" s="8">
        <v>0</v>
      </c>
      <c r="N2696" s="8">
        <v>3</v>
      </c>
      <c r="O2696" s="8">
        <v>39</v>
      </c>
      <c r="P2696" s="9">
        <v>50.96</v>
      </c>
      <c r="Q2696" s="10">
        <f t="shared" si="85"/>
        <v>1</v>
      </c>
      <c r="R2696" s="8">
        <v>0</v>
      </c>
      <c r="S2696" s="9">
        <v>92.63</v>
      </c>
      <c r="T2696" s="8">
        <v>0</v>
      </c>
    </row>
    <row r="2697" spans="1:20" x14ac:dyDescent="0.35">
      <c r="A2697" t="s">
        <v>6648</v>
      </c>
      <c r="B2697" t="s">
        <v>6649</v>
      </c>
      <c r="C2697" t="s">
        <v>19</v>
      </c>
      <c r="D2697" t="s">
        <v>7922</v>
      </c>
      <c r="E2697" s="8">
        <v>365</v>
      </c>
      <c r="F2697" s="9">
        <v>333.15</v>
      </c>
      <c r="G2697" s="8">
        <v>11</v>
      </c>
      <c r="H2697" s="8">
        <v>180</v>
      </c>
      <c r="I2697" s="9">
        <v>257.39</v>
      </c>
      <c r="J2697" s="10">
        <f t="shared" si="84"/>
        <v>0.77259492720996548</v>
      </c>
      <c r="K2697" s="8">
        <v>2</v>
      </c>
      <c r="L2697" s="9">
        <v>81.96</v>
      </c>
      <c r="M2697" s="8">
        <v>1</v>
      </c>
      <c r="N2697" s="8">
        <v>11</v>
      </c>
      <c r="O2697" s="8">
        <v>180</v>
      </c>
      <c r="P2697" s="9">
        <v>256.48</v>
      </c>
      <c r="Q2697" s="10">
        <f t="shared" si="85"/>
        <v>0.76986342488368609</v>
      </c>
      <c r="R2697" s="8">
        <v>2</v>
      </c>
      <c r="S2697" s="9">
        <v>81.64</v>
      </c>
      <c r="T2697" s="8">
        <v>1</v>
      </c>
    </row>
    <row r="2698" spans="1:20" x14ac:dyDescent="0.35">
      <c r="A2698" t="s">
        <v>6650</v>
      </c>
      <c r="B2698" t="s">
        <v>6651</v>
      </c>
      <c r="C2698" t="s">
        <v>19</v>
      </c>
      <c r="D2698" t="s">
        <v>7922</v>
      </c>
      <c r="E2698" s="8">
        <v>5</v>
      </c>
      <c r="F2698" s="9">
        <v>23.25</v>
      </c>
      <c r="G2698" s="8">
        <v>3</v>
      </c>
      <c r="H2698" s="8">
        <v>35</v>
      </c>
      <c r="I2698" s="9">
        <v>23.25</v>
      </c>
      <c r="J2698" s="10">
        <f t="shared" si="84"/>
        <v>1</v>
      </c>
      <c r="K2698" s="8">
        <v>0</v>
      </c>
      <c r="L2698" s="9">
        <v>90.27</v>
      </c>
      <c r="M2698" s="8">
        <v>0</v>
      </c>
      <c r="N2698" s="8">
        <v>2</v>
      </c>
      <c r="O2698" s="8">
        <v>35</v>
      </c>
      <c r="P2698" s="9">
        <v>23.25</v>
      </c>
      <c r="Q2698" s="10">
        <f t="shared" si="85"/>
        <v>1</v>
      </c>
      <c r="R2698" s="8">
        <v>0</v>
      </c>
      <c r="S2698" s="9">
        <v>90.27</v>
      </c>
      <c r="T2698" s="8">
        <v>0</v>
      </c>
    </row>
    <row r="2699" spans="1:20" x14ac:dyDescent="0.35">
      <c r="A2699" t="s">
        <v>6652</v>
      </c>
      <c r="B2699" t="s">
        <v>6653</v>
      </c>
      <c r="C2699" t="s">
        <v>19</v>
      </c>
      <c r="D2699" t="s">
        <v>7922</v>
      </c>
      <c r="E2699" s="8">
        <v>15</v>
      </c>
      <c r="F2699" s="9">
        <v>38.22</v>
      </c>
      <c r="G2699" s="8">
        <v>5</v>
      </c>
      <c r="H2699" s="8">
        <v>64</v>
      </c>
      <c r="I2699" s="9">
        <v>38.22</v>
      </c>
      <c r="J2699" s="10">
        <f t="shared" si="84"/>
        <v>1</v>
      </c>
      <c r="K2699" s="8">
        <v>0</v>
      </c>
      <c r="L2699" s="9">
        <v>91.89</v>
      </c>
      <c r="M2699" s="8">
        <v>0</v>
      </c>
      <c r="N2699" s="8">
        <v>4</v>
      </c>
      <c r="O2699" s="8">
        <v>64</v>
      </c>
      <c r="P2699" s="9">
        <v>38.22</v>
      </c>
      <c r="Q2699" s="10">
        <f t="shared" si="85"/>
        <v>1</v>
      </c>
      <c r="R2699" s="8">
        <v>0</v>
      </c>
      <c r="S2699" s="9">
        <v>91.89</v>
      </c>
      <c r="T2699" s="8">
        <v>0</v>
      </c>
    </row>
    <row r="2700" spans="1:20" x14ac:dyDescent="0.35">
      <c r="A2700" t="s">
        <v>6656</v>
      </c>
      <c r="B2700" t="s">
        <v>6657</v>
      </c>
      <c r="C2700" t="s">
        <v>19</v>
      </c>
      <c r="D2700" t="s">
        <v>7922</v>
      </c>
      <c r="E2700" s="8">
        <v>16</v>
      </c>
      <c r="F2700" s="9">
        <v>82.78</v>
      </c>
      <c r="G2700" s="8">
        <v>2</v>
      </c>
      <c r="H2700" s="8">
        <v>32</v>
      </c>
      <c r="I2700" s="9">
        <v>82.78</v>
      </c>
      <c r="J2700" s="10">
        <f t="shared" si="84"/>
        <v>1</v>
      </c>
      <c r="K2700" s="8">
        <v>0</v>
      </c>
      <c r="L2700" s="9">
        <v>89.83</v>
      </c>
      <c r="M2700" s="8">
        <v>0</v>
      </c>
      <c r="N2700" s="8">
        <v>2</v>
      </c>
      <c r="O2700" s="8">
        <v>32</v>
      </c>
      <c r="P2700" s="9">
        <v>82.78</v>
      </c>
      <c r="Q2700" s="10">
        <f t="shared" si="85"/>
        <v>1</v>
      </c>
      <c r="R2700" s="8">
        <v>0</v>
      </c>
      <c r="S2700" s="9">
        <v>89.83</v>
      </c>
      <c r="T2700" s="8">
        <v>0</v>
      </c>
    </row>
    <row r="2701" spans="1:20" x14ac:dyDescent="0.35">
      <c r="A2701" t="s">
        <v>6658</v>
      </c>
      <c r="B2701" t="s">
        <v>6659</v>
      </c>
      <c r="C2701" t="s">
        <v>19</v>
      </c>
      <c r="D2701" t="s">
        <v>7922</v>
      </c>
      <c r="E2701" s="8">
        <v>32</v>
      </c>
      <c r="F2701" s="9">
        <v>94.62</v>
      </c>
      <c r="G2701" s="8">
        <v>3</v>
      </c>
      <c r="H2701" s="8">
        <v>55</v>
      </c>
      <c r="I2701" s="9">
        <v>94.62</v>
      </c>
      <c r="J2701" s="10">
        <f t="shared" si="84"/>
        <v>1</v>
      </c>
      <c r="K2701" s="8">
        <v>0</v>
      </c>
      <c r="L2701" s="9">
        <v>79.87</v>
      </c>
      <c r="M2701" s="8">
        <v>0</v>
      </c>
      <c r="N2701" s="8">
        <v>3</v>
      </c>
      <c r="O2701" s="8">
        <v>55</v>
      </c>
      <c r="P2701" s="9">
        <v>94.62</v>
      </c>
      <c r="Q2701" s="10">
        <f t="shared" si="85"/>
        <v>1</v>
      </c>
      <c r="R2701" s="8">
        <v>0</v>
      </c>
      <c r="S2701" s="9">
        <v>79.87</v>
      </c>
      <c r="T2701" s="8">
        <v>0</v>
      </c>
    </row>
    <row r="2702" spans="1:20" x14ac:dyDescent="0.35">
      <c r="A2702" t="s">
        <v>6662</v>
      </c>
      <c r="B2702" t="s">
        <v>6663</v>
      </c>
      <c r="C2702" t="s">
        <v>19</v>
      </c>
      <c r="D2702" t="s">
        <v>7922</v>
      </c>
      <c r="E2702" s="8">
        <v>27</v>
      </c>
      <c r="F2702" s="9">
        <v>10.61</v>
      </c>
      <c r="G2702" s="8">
        <v>26</v>
      </c>
      <c r="H2702" s="8">
        <v>407</v>
      </c>
      <c r="I2702" s="9">
        <v>10.61</v>
      </c>
      <c r="J2702" s="10">
        <f t="shared" si="84"/>
        <v>1</v>
      </c>
      <c r="K2702" s="8">
        <v>0</v>
      </c>
      <c r="L2702" s="9">
        <v>97.84</v>
      </c>
      <c r="M2702" s="8">
        <v>0</v>
      </c>
      <c r="N2702" s="8">
        <v>23</v>
      </c>
      <c r="O2702" s="8">
        <v>407</v>
      </c>
      <c r="P2702" s="9">
        <v>10.61</v>
      </c>
      <c r="Q2702" s="10">
        <f t="shared" si="85"/>
        <v>1</v>
      </c>
      <c r="R2702" s="8">
        <v>0</v>
      </c>
      <c r="S2702" s="9">
        <v>96.9</v>
      </c>
      <c r="T2702" s="8">
        <v>0</v>
      </c>
    </row>
    <row r="2703" spans="1:20" x14ac:dyDescent="0.35">
      <c r="A2703" t="s">
        <v>6664</v>
      </c>
      <c r="B2703" t="s">
        <v>6665</v>
      </c>
      <c r="C2703" t="s">
        <v>19</v>
      </c>
      <c r="D2703" t="s">
        <v>7921</v>
      </c>
      <c r="E2703" s="8">
        <v>204</v>
      </c>
      <c r="F2703" s="9">
        <v>173.4</v>
      </c>
      <c r="G2703" s="8">
        <v>9</v>
      </c>
      <c r="H2703" s="8">
        <v>188</v>
      </c>
      <c r="I2703" s="9">
        <v>164.9</v>
      </c>
      <c r="J2703" s="10">
        <f t="shared" si="84"/>
        <v>0.9509803921568627</v>
      </c>
      <c r="K2703" s="8">
        <v>1</v>
      </c>
      <c r="L2703" s="9">
        <v>72.569999999999993</v>
      </c>
      <c r="M2703" s="8">
        <v>1</v>
      </c>
      <c r="N2703" s="8">
        <v>11</v>
      </c>
      <c r="O2703" s="8">
        <v>188</v>
      </c>
      <c r="P2703" s="9">
        <v>165.75</v>
      </c>
      <c r="Q2703" s="10">
        <f t="shared" si="85"/>
        <v>0.95588235294117641</v>
      </c>
      <c r="R2703" s="8">
        <v>1</v>
      </c>
      <c r="S2703" s="9">
        <v>73.069999999999993</v>
      </c>
      <c r="T2703" s="8">
        <v>1</v>
      </c>
    </row>
    <row r="2704" spans="1:20" x14ac:dyDescent="0.35">
      <c r="A2704" t="s">
        <v>6666</v>
      </c>
      <c r="B2704" t="s">
        <v>6667</v>
      </c>
      <c r="C2704" t="s">
        <v>19</v>
      </c>
      <c r="D2704" t="s">
        <v>7922</v>
      </c>
      <c r="E2704" s="8">
        <v>12</v>
      </c>
      <c r="F2704" s="9">
        <v>101.97</v>
      </c>
      <c r="G2704" s="8">
        <v>2</v>
      </c>
      <c r="H2704" s="8">
        <v>19</v>
      </c>
      <c r="I2704" s="9">
        <v>101.97</v>
      </c>
      <c r="J2704" s="10">
        <f t="shared" si="84"/>
        <v>1</v>
      </c>
      <c r="K2704" s="8">
        <v>0</v>
      </c>
      <c r="L2704" s="9">
        <v>80.52</v>
      </c>
      <c r="M2704" s="8">
        <v>0</v>
      </c>
      <c r="N2704" s="8">
        <v>2</v>
      </c>
      <c r="O2704" s="8">
        <v>19</v>
      </c>
      <c r="P2704" s="9">
        <v>101.97</v>
      </c>
      <c r="Q2704" s="10">
        <f t="shared" si="85"/>
        <v>1</v>
      </c>
      <c r="R2704" s="8">
        <v>0</v>
      </c>
      <c r="S2704" s="9">
        <v>75.42</v>
      </c>
      <c r="T2704" s="8">
        <v>0</v>
      </c>
    </row>
    <row r="2705" spans="1:20" x14ac:dyDescent="0.35">
      <c r="A2705" t="s">
        <v>6670</v>
      </c>
      <c r="B2705" t="s">
        <v>6671</v>
      </c>
      <c r="C2705" t="s">
        <v>19</v>
      </c>
      <c r="D2705" t="s">
        <v>7922</v>
      </c>
      <c r="E2705" s="8">
        <v>2</v>
      </c>
      <c r="F2705" s="9">
        <v>16.989999999999998</v>
      </c>
      <c r="G2705" s="8">
        <v>2</v>
      </c>
      <c r="H2705" s="8">
        <v>19</v>
      </c>
      <c r="I2705" s="9">
        <v>16.989999999999998</v>
      </c>
      <c r="J2705" s="10">
        <f t="shared" si="84"/>
        <v>1</v>
      </c>
      <c r="K2705" s="8">
        <v>0</v>
      </c>
      <c r="L2705" s="9">
        <v>96.65</v>
      </c>
      <c r="M2705" s="8">
        <v>0</v>
      </c>
      <c r="N2705" s="8">
        <v>2</v>
      </c>
      <c r="O2705" s="8">
        <v>19</v>
      </c>
      <c r="P2705" s="9">
        <v>16.989999999999998</v>
      </c>
      <c r="Q2705" s="10">
        <f t="shared" si="85"/>
        <v>1</v>
      </c>
      <c r="R2705" s="8">
        <v>0</v>
      </c>
      <c r="S2705" s="9">
        <v>96.65</v>
      </c>
      <c r="T2705" s="8">
        <v>0</v>
      </c>
    </row>
    <row r="2706" spans="1:20" x14ac:dyDescent="0.35">
      <c r="A2706" t="s">
        <v>6674</v>
      </c>
      <c r="B2706" t="s">
        <v>6675</v>
      </c>
      <c r="C2706" t="s">
        <v>19</v>
      </c>
      <c r="D2706" t="s">
        <v>7922</v>
      </c>
      <c r="E2706" s="8">
        <v>89</v>
      </c>
      <c r="F2706" s="9">
        <v>115.05</v>
      </c>
      <c r="G2706" s="8">
        <v>9</v>
      </c>
      <c r="H2706" s="8">
        <v>124</v>
      </c>
      <c r="I2706" s="9">
        <v>115.05</v>
      </c>
      <c r="J2706" s="10">
        <f t="shared" si="84"/>
        <v>1</v>
      </c>
      <c r="K2706" s="8">
        <v>0</v>
      </c>
      <c r="L2706" s="9">
        <v>48.44</v>
      </c>
      <c r="M2706" s="8">
        <v>0</v>
      </c>
      <c r="N2706" s="8">
        <v>7</v>
      </c>
      <c r="O2706" s="8">
        <v>124</v>
      </c>
      <c r="P2706" s="9">
        <v>115.05</v>
      </c>
      <c r="Q2706" s="10">
        <f t="shared" si="85"/>
        <v>1</v>
      </c>
      <c r="R2706" s="8">
        <v>0</v>
      </c>
      <c r="S2706" s="9">
        <v>46.89</v>
      </c>
      <c r="T2706" s="8">
        <v>0</v>
      </c>
    </row>
    <row r="2707" spans="1:20" x14ac:dyDescent="0.35">
      <c r="A2707" t="s">
        <v>6676</v>
      </c>
      <c r="B2707" t="s">
        <v>6677</v>
      </c>
      <c r="C2707" t="s">
        <v>19</v>
      </c>
      <c r="D2707" t="s">
        <v>7922</v>
      </c>
      <c r="E2707" s="8">
        <v>19</v>
      </c>
      <c r="F2707" s="9">
        <v>68.89</v>
      </c>
      <c r="G2707" s="8">
        <v>3</v>
      </c>
      <c r="H2707" s="8">
        <v>44</v>
      </c>
      <c r="I2707" s="9">
        <v>68.89</v>
      </c>
      <c r="J2707" s="10">
        <f t="shared" si="84"/>
        <v>1</v>
      </c>
      <c r="K2707" s="8">
        <v>0</v>
      </c>
      <c r="L2707" s="9">
        <v>91.01</v>
      </c>
      <c r="M2707" s="8">
        <v>0</v>
      </c>
      <c r="N2707" s="8">
        <v>3</v>
      </c>
      <c r="O2707" s="8">
        <v>44</v>
      </c>
      <c r="P2707" s="9">
        <v>68.89</v>
      </c>
      <c r="Q2707" s="10">
        <f t="shared" si="85"/>
        <v>1</v>
      </c>
      <c r="R2707" s="8">
        <v>0</v>
      </c>
      <c r="S2707" s="9">
        <v>88.83</v>
      </c>
      <c r="T2707" s="8">
        <v>0</v>
      </c>
    </row>
    <row r="2708" spans="1:20" x14ac:dyDescent="0.35">
      <c r="A2708" t="s">
        <v>6680</v>
      </c>
      <c r="B2708" t="s">
        <v>6681</v>
      </c>
      <c r="C2708" t="s">
        <v>19</v>
      </c>
      <c r="D2708" t="s">
        <v>7922</v>
      </c>
      <c r="E2708" s="8">
        <v>100</v>
      </c>
      <c r="F2708" s="9">
        <v>32.47</v>
      </c>
      <c r="G2708" s="8">
        <v>45</v>
      </c>
      <c r="H2708" s="8">
        <v>488</v>
      </c>
      <c r="I2708" s="9">
        <v>32.47</v>
      </c>
      <c r="J2708" s="10">
        <f t="shared" si="84"/>
        <v>1</v>
      </c>
      <c r="K2708" s="8">
        <v>0</v>
      </c>
      <c r="L2708" s="9">
        <v>91.67</v>
      </c>
      <c r="M2708" s="8">
        <v>0</v>
      </c>
      <c r="N2708" s="8">
        <v>27</v>
      </c>
      <c r="O2708" s="8">
        <v>488</v>
      </c>
      <c r="P2708" s="9">
        <v>32.47</v>
      </c>
      <c r="Q2708" s="10">
        <f t="shared" si="85"/>
        <v>1</v>
      </c>
      <c r="R2708" s="8">
        <v>0</v>
      </c>
      <c r="S2708" s="9">
        <v>88.16</v>
      </c>
      <c r="T2708" s="8">
        <v>0</v>
      </c>
    </row>
    <row r="2709" spans="1:20" x14ac:dyDescent="0.35">
      <c r="A2709" t="s">
        <v>6686</v>
      </c>
      <c r="B2709" t="s">
        <v>6687</v>
      </c>
      <c r="C2709" t="s">
        <v>19</v>
      </c>
      <c r="D2709" t="s">
        <v>7922</v>
      </c>
      <c r="E2709" s="8">
        <v>21</v>
      </c>
      <c r="F2709" s="9">
        <v>19.850000000000001</v>
      </c>
      <c r="G2709" s="8">
        <v>14</v>
      </c>
      <c r="H2709" s="8">
        <v>167</v>
      </c>
      <c r="I2709" s="9">
        <v>19.850000000000001</v>
      </c>
      <c r="J2709" s="10">
        <f t="shared" si="84"/>
        <v>1</v>
      </c>
      <c r="K2709" s="8">
        <v>0</v>
      </c>
      <c r="L2709" s="9">
        <v>94.36</v>
      </c>
      <c r="M2709" s="8">
        <v>0</v>
      </c>
      <c r="N2709" s="8">
        <v>10</v>
      </c>
      <c r="O2709" s="8">
        <v>167</v>
      </c>
      <c r="P2709" s="9">
        <v>19.850000000000001</v>
      </c>
      <c r="Q2709" s="10">
        <f t="shared" si="85"/>
        <v>1</v>
      </c>
      <c r="R2709" s="8">
        <v>0</v>
      </c>
      <c r="S2709" s="9">
        <v>92.09</v>
      </c>
      <c r="T2709" s="8">
        <v>0</v>
      </c>
    </row>
    <row r="2710" spans="1:20" x14ac:dyDescent="0.35">
      <c r="A2710" t="s">
        <v>6688</v>
      </c>
      <c r="B2710" t="s">
        <v>6689</v>
      </c>
      <c r="C2710" t="s">
        <v>19</v>
      </c>
      <c r="D2710" t="s">
        <v>7922</v>
      </c>
      <c r="E2710" s="8">
        <v>19</v>
      </c>
      <c r="F2710" s="9">
        <v>64.349999999999994</v>
      </c>
      <c r="G2710" s="8">
        <v>3</v>
      </c>
      <c r="H2710" s="8">
        <v>47</v>
      </c>
      <c r="I2710" s="9">
        <v>64.349999999999994</v>
      </c>
      <c r="J2710" s="10">
        <f t="shared" si="84"/>
        <v>1</v>
      </c>
      <c r="K2710" s="8">
        <v>0</v>
      </c>
      <c r="L2710" s="9">
        <v>89.96</v>
      </c>
      <c r="M2710" s="8">
        <v>0</v>
      </c>
      <c r="N2710" s="8">
        <v>3</v>
      </c>
      <c r="O2710" s="8">
        <v>47</v>
      </c>
      <c r="P2710" s="9">
        <v>64.349999999999994</v>
      </c>
      <c r="Q2710" s="10">
        <f t="shared" si="85"/>
        <v>1</v>
      </c>
      <c r="R2710" s="8">
        <v>0</v>
      </c>
      <c r="S2710" s="9">
        <v>87.93</v>
      </c>
      <c r="T2710" s="8">
        <v>0</v>
      </c>
    </row>
    <row r="2711" spans="1:20" x14ac:dyDescent="0.35">
      <c r="A2711" t="s">
        <v>6690</v>
      </c>
      <c r="B2711" t="s">
        <v>6691</v>
      </c>
      <c r="C2711" t="s">
        <v>19</v>
      </c>
      <c r="D2711" t="s">
        <v>7922</v>
      </c>
      <c r="E2711" s="8">
        <v>3</v>
      </c>
      <c r="F2711" s="9">
        <v>14.85</v>
      </c>
      <c r="G2711" s="8">
        <v>4</v>
      </c>
      <c r="H2711" s="8">
        <v>32</v>
      </c>
      <c r="I2711" s="9">
        <v>14.85</v>
      </c>
      <c r="J2711" s="10">
        <f t="shared" si="84"/>
        <v>1</v>
      </c>
      <c r="K2711" s="8">
        <v>0</v>
      </c>
      <c r="L2711" s="9">
        <v>99.87</v>
      </c>
      <c r="M2711" s="8">
        <v>0</v>
      </c>
      <c r="N2711" s="8">
        <v>2</v>
      </c>
      <c r="O2711" s="8">
        <v>32</v>
      </c>
      <c r="P2711" s="9">
        <v>14.85</v>
      </c>
      <c r="Q2711" s="10">
        <f t="shared" si="85"/>
        <v>1</v>
      </c>
      <c r="R2711" s="8">
        <v>0</v>
      </c>
      <c r="S2711" s="9">
        <v>96.9</v>
      </c>
      <c r="T2711" s="8">
        <v>0</v>
      </c>
    </row>
    <row r="2712" spans="1:20" x14ac:dyDescent="0.35">
      <c r="A2712" t="s">
        <v>6692</v>
      </c>
      <c r="B2712" t="s">
        <v>6693</v>
      </c>
      <c r="C2712" t="s">
        <v>19</v>
      </c>
      <c r="D2712" t="s">
        <v>7921</v>
      </c>
      <c r="E2712" s="8">
        <v>40</v>
      </c>
      <c r="F2712" s="9">
        <v>66</v>
      </c>
      <c r="G2712" s="8">
        <v>5</v>
      </c>
      <c r="H2712" s="8">
        <v>96</v>
      </c>
      <c r="I2712" s="9">
        <v>66</v>
      </c>
      <c r="J2712" s="10">
        <f t="shared" si="84"/>
        <v>1</v>
      </c>
      <c r="K2712" s="8">
        <v>0</v>
      </c>
      <c r="L2712" s="9">
        <v>79.3</v>
      </c>
      <c r="M2712" s="8">
        <v>0</v>
      </c>
      <c r="N2712" s="8">
        <v>6</v>
      </c>
      <c r="O2712" s="8">
        <v>96</v>
      </c>
      <c r="P2712" s="9">
        <v>66</v>
      </c>
      <c r="Q2712" s="10">
        <f t="shared" si="85"/>
        <v>1</v>
      </c>
      <c r="R2712" s="8">
        <v>0</v>
      </c>
      <c r="S2712" s="9">
        <v>80.290000000000006</v>
      </c>
      <c r="T2712" s="8">
        <v>0</v>
      </c>
    </row>
    <row r="2713" spans="1:20" x14ac:dyDescent="0.35">
      <c r="A2713" t="s">
        <v>6694</v>
      </c>
      <c r="B2713" t="s">
        <v>6695</v>
      </c>
      <c r="C2713" t="s">
        <v>19</v>
      </c>
      <c r="D2713" t="s">
        <v>7922</v>
      </c>
      <c r="E2713" s="8">
        <v>13</v>
      </c>
      <c r="F2713" s="9">
        <v>38.44</v>
      </c>
      <c r="G2713" s="8">
        <v>5</v>
      </c>
      <c r="H2713" s="8">
        <v>54</v>
      </c>
      <c r="I2713" s="9">
        <v>38.44</v>
      </c>
      <c r="J2713" s="10">
        <f t="shared" si="84"/>
        <v>1</v>
      </c>
      <c r="K2713" s="8">
        <v>0</v>
      </c>
      <c r="L2713" s="9">
        <v>90.64</v>
      </c>
      <c r="M2713" s="8">
        <v>0</v>
      </c>
      <c r="N2713" s="8">
        <v>3</v>
      </c>
      <c r="O2713" s="8">
        <v>54</v>
      </c>
      <c r="P2713" s="9">
        <v>38.44</v>
      </c>
      <c r="Q2713" s="10">
        <f t="shared" si="85"/>
        <v>1</v>
      </c>
      <c r="R2713" s="8">
        <v>0</v>
      </c>
      <c r="S2713" s="9">
        <v>87.09</v>
      </c>
      <c r="T2713" s="8">
        <v>0</v>
      </c>
    </row>
    <row r="2714" spans="1:20" x14ac:dyDescent="0.35">
      <c r="A2714" t="s">
        <v>6696</v>
      </c>
      <c r="B2714" t="s">
        <v>6697</v>
      </c>
      <c r="C2714" t="s">
        <v>19</v>
      </c>
      <c r="D2714" t="s">
        <v>7922</v>
      </c>
      <c r="E2714" s="8">
        <v>8</v>
      </c>
      <c r="F2714" s="9">
        <v>42.16</v>
      </c>
      <c r="G2714" s="8">
        <v>2</v>
      </c>
      <c r="H2714" s="8">
        <v>30</v>
      </c>
      <c r="I2714" s="9">
        <v>42.16</v>
      </c>
      <c r="J2714" s="10">
        <f t="shared" si="84"/>
        <v>1</v>
      </c>
      <c r="K2714" s="8">
        <v>0</v>
      </c>
      <c r="L2714" s="9">
        <v>84.58</v>
      </c>
      <c r="M2714" s="8">
        <v>0</v>
      </c>
      <c r="N2714" s="8">
        <v>2</v>
      </c>
      <c r="O2714" s="8">
        <v>30</v>
      </c>
      <c r="P2714" s="9">
        <v>42.16</v>
      </c>
      <c r="Q2714" s="10">
        <f t="shared" si="85"/>
        <v>1</v>
      </c>
      <c r="R2714" s="8">
        <v>0</v>
      </c>
      <c r="S2714" s="9">
        <v>84.58</v>
      </c>
      <c r="T2714" s="8">
        <v>0</v>
      </c>
    </row>
    <row r="2715" spans="1:20" x14ac:dyDescent="0.35">
      <c r="A2715" t="s">
        <v>6698</v>
      </c>
      <c r="B2715" t="s">
        <v>6699</v>
      </c>
      <c r="C2715" t="s">
        <v>19</v>
      </c>
      <c r="D2715" t="s">
        <v>7922</v>
      </c>
      <c r="E2715" s="8">
        <v>789</v>
      </c>
      <c r="F2715" s="9">
        <v>552.38</v>
      </c>
      <c r="G2715" s="8">
        <v>15</v>
      </c>
      <c r="H2715" s="8">
        <v>224</v>
      </c>
      <c r="I2715" s="9">
        <v>478.17</v>
      </c>
      <c r="J2715" s="10">
        <f t="shared" si="84"/>
        <v>0.86565407871392885</v>
      </c>
      <c r="K2715" s="8">
        <v>4</v>
      </c>
      <c r="L2715" s="9">
        <v>54.35</v>
      </c>
      <c r="M2715" s="8">
        <v>3</v>
      </c>
      <c r="N2715" s="8">
        <v>13</v>
      </c>
      <c r="O2715" s="8">
        <v>224</v>
      </c>
      <c r="P2715" s="9">
        <v>476.76</v>
      </c>
      <c r="Q2715" s="10">
        <f t="shared" si="85"/>
        <v>0.86310148810601395</v>
      </c>
      <c r="R2715" s="8">
        <v>4</v>
      </c>
      <c r="S2715" s="9">
        <v>53.97</v>
      </c>
      <c r="T2715" s="8">
        <v>3</v>
      </c>
    </row>
    <row r="2716" spans="1:20" x14ac:dyDescent="0.35">
      <c r="A2716" t="s">
        <v>6700</v>
      </c>
      <c r="B2716" t="s">
        <v>6701</v>
      </c>
      <c r="C2716" t="s">
        <v>19</v>
      </c>
      <c r="D2716" t="s">
        <v>7922</v>
      </c>
      <c r="E2716" s="8">
        <v>170</v>
      </c>
      <c r="F2716" s="9">
        <v>297.5</v>
      </c>
      <c r="G2716" s="8">
        <v>7</v>
      </c>
      <c r="H2716" s="8">
        <v>90</v>
      </c>
      <c r="I2716" s="9">
        <v>294</v>
      </c>
      <c r="J2716" s="10">
        <f t="shared" si="84"/>
        <v>0.9882352941176471</v>
      </c>
      <c r="K2716" s="8">
        <v>1</v>
      </c>
      <c r="L2716" s="9">
        <v>64.05</v>
      </c>
      <c r="M2716" s="8">
        <v>1</v>
      </c>
      <c r="N2716" s="8">
        <v>5</v>
      </c>
      <c r="O2716" s="8">
        <v>90</v>
      </c>
      <c r="P2716" s="9">
        <v>290.5</v>
      </c>
      <c r="Q2716" s="10">
        <f t="shared" si="85"/>
        <v>0.97647058823529409</v>
      </c>
      <c r="R2716" s="8">
        <v>1</v>
      </c>
      <c r="S2716" s="9">
        <v>62.48</v>
      </c>
      <c r="T2716" s="8">
        <v>1</v>
      </c>
    </row>
    <row r="2717" spans="1:20" x14ac:dyDescent="0.35">
      <c r="A2717" t="s">
        <v>6702</v>
      </c>
      <c r="B2717" t="s">
        <v>6703</v>
      </c>
      <c r="C2717" t="s">
        <v>19</v>
      </c>
      <c r="D2717" t="s">
        <v>7921</v>
      </c>
      <c r="E2717" s="8">
        <v>176</v>
      </c>
      <c r="F2717" s="9">
        <v>37.64</v>
      </c>
      <c r="G2717" s="8">
        <v>35</v>
      </c>
      <c r="H2717" s="8">
        <v>732</v>
      </c>
      <c r="I2717" s="9">
        <v>37.64</v>
      </c>
      <c r="J2717" s="10">
        <f t="shared" si="84"/>
        <v>1</v>
      </c>
      <c r="K2717" s="8">
        <v>0</v>
      </c>
      <c r="L2717" s="9">
        <v>87.36</v>
      </c>
      <c r="M2717" s="8">
        <v>0</v>
      </c>
      <c r="N2717" s="8">
        <v>40</v>
      </c>
      <c r="O2717" s="8">
        <v>732</v>
      </c>
      <c r="P2717" s="9">
        <v>37.64</v>
      </c>
      <c r="Q2717" s="10">
        <f t="shared" si="85"/>
        <v>1</v>
      </c>
      <c r="R2717" s="8">
        <v>0</v>
      </c>
      <c r="S2717" s="9">
        <v>88</v>
      </c>
      <c r="T2717" s="8">
        <v>0</v>
      </c>
    </row>
    <row r="2718" spans="1:20" x14ac:dyDescent="0.35">
      <c r="A2718" t="s">
        <v>6704</v>
      </c>
      <c r="B2718" t="s">
        <v>6705</v>
      </c>
      <c r="C2718" t="s">
        <v>19</v>
      </c>
      <c r="D2718" t="s">
        <v>7922</v>
      </c>
      <c r="E2718" s="8">
        <v>88</v>
      </c>
      <c r="F2718" s="9">
        <v>174.29</v>
      </c>
      <c r="G2718" s="8">
        <v>7</v>
      </c>
      <c r="H2718" s="8">
        <v>79</v>
      </c>
      <c r="I2718" s="9">
        <v>166.37</v>
      </c>
      <c r="J2718" s="10">
        <f t="shared" si="84"/>
        <v>0.95455849446325103</v>
      </c>
      <c r="K2718" s="8">
        <v>1</v>
      </c>
      <c r="L2718" s="9">
        <v>91.82</v>
      </c>
      <c r="M2718" s="8">
        <v>1</v>
      </c>
      <c r="N2718" s="8">
        <v>5</v>
      </c>
      <c r="O2718" s="8">
        <v>79</v>
      </c>
      <c r="P2718" s="9">
        <v>162.4</v>
      </c>
      <c r="Q2718" s="10">
        <f t="shared" si="85"/>
        <v>0.93178036605657244</v>
      </c>
      <c r="R2718" s="8">
        <v>1</v>
      </c>
      <c r="S2718" s="9">
        <v>91.08</v>
      </c>
      <c r="T2718" s="8">
        <v>1</v>
      </c>
    </row>
    <row r="2719" spans="1:20" x14ac:dyDescent="0.35">
      <c r="A2719" t="s">
        <v>6706</v>
      </c>
      <c r="B2719" t="s">
        <v>6707</v>
      </c>
      <c r="C2719" t="s">
        <v>19</v>
      </c>
      <c r="D2719" t="s">
        <v>7922</v>
      </c>
      <c r="E2719" s="8">
        <v>270</v>
      </c>
      <c r="F2719" s="9">
        <v>534.75</v>
      </c>
      <c r="G2719" s="8">
        <v>7</v>
      </c>
      <c r="H2719" s="8">
        <v>79</v>
      </c>
      <c r="I2719" s="9">
        <v>324.81</v>
      </c>
      <c r="J2719" s="10">
        <f t="shared" si="84"/>
        <v>0.60740532959326787</v>
      </c>
      <c r="K2719" s="8">
        <v>3</v>
      </c>
      <c r="L2719" s="9">
        <v>85.31</v>
      </c>
      <c r="M2719" s="8">
        <v>2</v>
      </c>
      <c r="N2719" s="8">
        <v>5</v>
      </c>
      <c r="O2719" s="8">
        <v>79</v>
      </c>
      <c r="P2719" s="9">
        <v>318.87</v>
      </c>
      <c r="Q2719" s="10">
        <f t="shared" si="85"/>
        <v>0.59629733520336603</v>
      </c>
      <c r="R2719" s="8">
        <v>3</v>
      </c>
      <c r="S2719" s="9">
        <v>84.2</v>
      </c>
      <c r="T2719" s="8">
        <v>2</v>
      </c>
    </row>
    <row r="2720" spans="1:20" x14ac:dyDescent="0.35">
      <c r="A2720" t="s">
        <v>6712</v>
      </c>
      <c r="B2720" t="s">
        <v>6713</v>
      </c>
      <c r="C2720" t="s">
        <v>19</v>
      </c>
      <c r="D2720" t="s">
        <v>7922</v>
      </c>
      <c r="E2720" s="8">
        <v>1660</v>
      </c>
      <c r="F2720" s="9">
        <v>1255.48</v>
      </c>
      <c r="G2720" s="8">
        <v>17</v>
      </c>
      <c r="H2720" s="8">
        <v>205</v>
      </c>
      <c r="I2720" s="9">
        <v>1007.41</v>
      </c>
      <c r="J2720" s="10">
        <f t="shared" si="84"/>
        <v>0.80241023353617735</v>
      </c>
      <c r="K2720" s="8">
        <v>9</v>
      </c>
      <c r="L2720" s="9">
        <v>37.83</v>
      </c>
      <c r="M2720" s="8">
        <v>6</v>
      </c>
      <c r="N2720" s="8">
        <v>11</v>
      </c>
      <c r="O2720" s="8">
        <v>205</v>
      </c>
      <c r="P2720" s="9">
        <v>1002.87</v>
      </c>
      <c r="Q2720" s="10">
        <f t="shared" si="85"/>
        <v>0.79879408672380281</v>
      </c>
      <c r="R2720" s="8">
        <v>9</v>
      </c>
      <c r="S2720" s="9">
        <v>37.43</v>
      </c>
      <c r="T2720" s="8">
        <v>6</v>
      </c>
    </row>
    <row r="2721" spans="1:20" x14ac:dyDescent="0.35">
      <c r="A2721" t="s">
        <v>6714</v>
      </c>
      <c r="B2721" t="s">
        <v>6715</v>
      </c>
      <c r="C2721" t="s">
        <v>19</v>
      </c>
      <c r="D2721" t="s">
        <v>7922</v>
      </c>
      <c r="E2721" s="8">
        <v>62</v>
      </c>
      <c r="F2721" s="9">
        <v>134.56</v>
      </c>
      <c r="G2721" s="8">
        <v>5</v>
      </c>
      <c r="H2721" s="8">
        <v>72</v>
      </c>
      <c r="I2721" s="9">
        <v>134.56</v>
      </c>
      <c r="J2721" s="10">
        <f t="shared" si="84"/>
        <v>1</v>
      </c>
      <c r="K2721" s="8">
        <v>0</v>
      </c>
      <c r="L2721" s="9">
        <v>65.650000000000006</v>
      </c>
      <c r="M2721" s="8">
        <v>0</v>
      </c>
      <c r="N2721" s="8">
        <v>4</v>
      </c>
      <c r="O2721" s="8">
        <v>72</v>
      </c>
      <c r="P2721" s="9">
        <v>134.56</v>
      </c>
      <c r="Q2721" s="10">
        <f t="shared" si="85"/>
        <v>1</v>
      </c>
      <c r="R2721" s="8">
        <v>0</v>
      </c>
      <c r="S2721" s="9">
        <v>64.349999999999994</v>
      </c>
      <c r="T2721" s="8">
        <v>0</v>
      </c>
    </row>
    <row r="2722" spans="1:20" x14ac:dyDescent="0.35">
      <c r="A2722" t="s">
        <v>6716</v>
      </c>
      <c r="B2722" t="s">
        <v>6717</v>
      </c>
      <c r="C2722" t="s">
        <v>19</v>
      </c>
      <c r="D2722" t="s">
        <v>7922</v>
      </c>
      <c r="E2722" s="8">
        <v>87</v>
      </c>
      <c r="F2722" s="9">
        <v>188.47</v>
      </c>
      <c r="G2722" s="8">
        <v>8</v>
      </c>
      <c r="H2722" s="8">
        <v>72</v>
      </c>
      <c r="I2722" s="9">
        <v>177.64</v>
      </c>
      <c r="J2722" s="10">
        <f t="shared" si="84"/>
        <v>0.94253727383668484</v>
      </c>
      <c r="K2722" s="8">
        <v>1</v>
      </c>
      <c r="L2722" s="9">
        <v>78.53</v>
      </c>
      <c r="M2722" s="8">
        <v>1</v>
      </c>
      <c r="N2722" s="8">
        <v>4</v>
      </c>
      <c r="O2722" s="8">
        <v>72</v>
      </c>
      <c r="P2722" s="9">
        <v>168.98</v>
      </c>
      <c r="Q2722" s="10">
        <f t="shared" si="85"/>
        <v>0.89658831644293513</v>
      </c>
      <c r="R2722" s="8">
        <v>1</v>
      </c>
      <c r="S2722" s="9">
        <v>74.63</v>
      </c>
      <c r="T2722" s="8">
        <v>1</v>
      </c>
    </row>
    <row r="2723" spans="1:20" x14ac:dyDescent="0.35">
      <c r="A2723" t="s">
        <v>6720</v>
      </c>
      <c r="B2723" t="s">
        <v>6721</v>
      </c>
      <c r="C2723" t="s">
        <v>19</v>
      </c>
      <c r="D2723" t="s">
        <v>7922</v>
      </c>
      <c r="E2723" s="8">
        <v>21</v>
      </c>
      <c r="F2723" s="9">
        <v>24.6</v>
      </c>
      <c r="G2723" s="8">
        <v>7</v>
      </c>
      <c r="H2723" s="8">
        <v>132</v>
      </c>
      <c r="I2723" s="9">
        <v>24.6</v>
      </c>
      <c r="J2723" s="10">
        <f t="shared" si="84"/>
        <v>1</v>
      </c>
      <c r="K2723" s="8">
        <v>0</v>
      </c>
      <c r="L2723" s="9">
        <v>87.86</v>
      </c>
      <c r="M2723" s="8">
        <v>0</v>
      </c>
      <c r="N2723" s="8">
        <v>8</v>
      </c>
      <c r="O2723" s="8">
        <v>132</v>
      </c>
      <c r="P2723" s="9">
        <v>24.6</v>
      </c>
      <c r="Q2723" s="10">
        <f t="shared" si="85"/>
        <v>1</v>
      </c>
      <c r="R2723" s="8">
        <v>0</v>
      </c>
      <c r="S2723" s="9">
        <v>87.86</v>
      </c>
      <c r="T2723" s="8">
        <v>0</v>
      </c>
    </row>
    <row r="2724" spans="1:20" x14ac:dyDescent="0.35">
      <c r="A2724" t="s">
        <v>6724</v>
      </c>
      <c r="B2724" t="s">
        <v>6725</v>
      </c>
      <c r="C2724" t="s">
        <v>19</v>
      </c>
      <c r="D2724" t="s">
        <v>7922</v>
      </c>
      <c r="E2724" s="8">
        <v>1</v>
      </c>
      <c r="F2724" s="9">
        <v>2.5499999999999998</v>
      </c>
      <c r="G2724" s="8">
        <v>5</v>
      </c>
      <c r="H2724" s="8">
        <v>61</v>
      </c>
      <c r="I2724" s="9">
        <v>2.5499999999999998</v>
      </c>
      <c r="J2724" s="10">
        <f t="shared" si="84"/>
        <v>1</v>
      </c>
      <c r="K2724" s="8">
        <v>0</v>
      </c>
      <c r="L2724" s="9">
        <v>98.14</v>
      </c>
      <c r="M2724" s="8">
        <v>0</v>
      </c>
      <c r="N2724" s="8">
        <v>4</v>
      </c>
      <c r="O2724" s="8">
        <v>61</v>
      </c>
      <c r="P2724" s="9">
        <v>2.5499999999999998</v>
      </c>
      <c r="Q2724" s="10">
        <f t="shared" si="85"/>
        <v>1</v>
      </c>
      <c r="R2724" s="8">
        <v>0</v>
      </c>
      <c r="S2724" s="9">
        <v>96.61</v>
      </c>
      <c r="T2724" s="8">
        <v>0</v>
      </c>
    </row>
    <row r="2725" spans="1:20" x14ac:dyDescent="0.35">
      <c r="A2725" t="s">
        <v>6726</v>
      </c>
      <c r="B2725" t="s">
        <v>6727</v>
      </c>
      <c r="C2725" t="s">
        <v>19</v>
      </c>
      <c r="D2725" t="s">
        <v>7922</v>
      </c>
      <c r="E2725" s="8">
        <v>14</v>
      </c>
      <c r="F2725" s="9">
        <v>83.29</v>
      </c>
      <c r="G2725" s="8">
        <v>2</v>
      </c>
      <c r="H2725" s="8">
        <v>26</v>
      </c>
      <c r="I2725" s="9">
        <v>83.29</v>
      </c>
      <c r="J2725" s="10">
        <f t="shared" si="84"/>
        <v>1</v>
      </c>
      <c r="K2725" s="8">
        <v>0</v>
      </c>
      <c r="L2725" s="9">
        <v>67.819999999999993</v>
      </c>
      <c r="M2725" s="8">
        <v>0</v>
      </c>
      <c r="N2725" s="8">
        <v>2</v>
      </c>
      <c r="O2725" s="8">
        <v>26</v>
      </c>
      <c r="P2725" s="9">
        <v>83.29</v>
      </c>
      <c r="Q2725" s="10">
        <f t="shared" si="85"/>
        <v>1</v>
      </c>
      <c r="R2725" s="8">
        <v>0</v>
      </c>
      <c r="S2725" s="9">
        <v>64.25</v>
      </c>
      <c r="T2725" s="8">
        <v>0</v>
      </c>
    </row>
    <row r="2726" spans="1:20" x14ac:dyDescent="0.35">
      <c r="A2726" t="s">
        <v>6728</v>
      </c>
      <c r="B2726" t="s">
        <v>6729</v>
      </c>
      <c r="C2726" t="s">
        <v>19</v>
      </c>
      <c r="D2726" t="s">
        <v>7922</v>
      </c>
      <c r="E2726" s="8">
        <v>14</v>
      </c>
      <c r="F2726" s="9">
        <v>49.87</v>
      </c>
      <c r="G2726" s="8">
        <v>3</v>
      </c>
      <c r="H2726" s="8">
        <v>44</v>
      </c>
      <c r="I2726" s="9">
        <v>49.87</v>
      </c>
      <c r="J2726" s="10">
        <f t="shared" si="84"/>
        <v>1</v>
      </c>
      <c r="K2726" s="8">
        <v>0</v>
      </c>
      <c r="L2726" s="9">
        <v>89.63</v>
      </c>
      <c r="M2726" s="8">
        <v>0</v>
      </c>
      <c r="N2726" s="8">
        <v>3</v>
      </c>
      <c r="O2726" s="8">
        <v>44</v>
      </c>
      <c r="P2726" s="9">
        <v>49.87</v>
      </c>
      <c r="Q2726" s="10">
        <f t="shared" si="85"/>
        <v>1</v>
      </c>
      <c r="R2726" s="8">
        <v>0</v>
      </c>
      <c r="S2726" s="9">
        <v>89.63</v>
      </c>
      <c r="T2726" s="8">
        <v>0</v>
      </c>
    </row>
    <row r="2727" spans="1:20" x14ac:dyDescent="0.35">
      <c r="A2727" t="s">
        <v>6730</v>
      </c>
      <c r="B2727" t="s">
        <v>6731</v>
      </c>
      <c r="C2727" t="s">
        <v>19</v>
      </c>
      <c r="D2727" t="s">
        <v>7922</v>
      </c>
      <c r="E2727" s="8">
        <v>17</v>
      </c>
      <c r="F2727" s="9">
        <v>40.29</v>
      </c>
      <c r="G2727" s="8">
        <v>4</v>
      </c>
      <c r="H2727" s="8">
        <v>65</v>
      </c>
      <c r="I2727" s="9">
        <v>40.29</v>
      </c>
      <c r="J2727" s="10">
        <f t="shared" si="84"/>
        <v>1</v>
      </c>
      <c r="K2727" s="8">
        <v>0</v>
      </c>
      <c r="L2727" s="9">
        <v>87.66</v>
      </c>
      <c r="M2727" s="8">
        <v>0</v>
      </c>
      <c r="N2727" s="8">
        <v>4</v>
      </c>
      <c r="O2727" s="8">
        <v>65</v>
      </c>
      <c r="P2727" s="9">
        <v>40.29</v>
      </c>
      <c r="Q2727" s="10">
        <f t="shared" si="85"/>
        <v>1</v>
      </c>
      <c r="R2727" s="8">
        <v>0</v>
      </c>
      <c r="S2727" s="9">
        <v>87.66</v>
      </c>
      <c r="T2727" s="8">
        <v>0</v>
      </c>
    </row>
    <row r="2728" spans="1:20" x14ac:dyDescent="0.35">
      <c r="A2728" t="s">
        <v>6732</v>
      </c>
      <c r="B2728" t="s">
        <v>6733</v>
      </c>
      <c r="C2728" t="s">
        <v>19</v>
      </c>
      <c r="D2728" t="s">
        <v>7922</v>
      </c>
      <c r="E2728" s="8">
        <v>26</v>
      </c>
      <c r="F2728" s="9">
        <v>83.7</v>
      </c>
      <c r="G2728" s="8">
        <v>4</v>
      </c>
      <c r="H2728" s="8">
        <v>48</v>
      </c>
      <c r="I2728" s="9">
        <v>83.7</v>
      </c>
      <c r="J2728" s="10">
        <f t="shared" si="84"/>
        <v>1</v>
      </c>
      <c r="K2728" s="8">
        <v>0</v>
      </c>
      <c r="L2728" s="9">
        <v>78.59</v>
      </c>
      <c r="M2728" s="8">
        <v>0</v>
      </c>
      <c r="N2728" s="8">
        <v>3</v>
      </c>
      <c r="O2728" s="8">
        <v>48</v>
      </c>
      <c r="P2728" s="9">
        <v>83.7</v>
      </c>
      <c r="Q2728" s="10">
        <f t="shared" si="85"/>
        <v>1</v>
      </c>
      <c r="R2728" s="8">
        <v>0</v>
      </c>
      <c r="S2728" s="9">
        <v>76.650000000000006</v>
      </c>
      <c r="T2728" s="8">
        <v>0</v>
      </c>
    </row>
    <row r="2729" spans="1:20" x14ac:dyDescent="0.35">
      <c r="A2729" t="s">
        <v>6734</v>
      </c>
      <c r="B2729" t="s">
        <v>6735</v>
      </c>
      <c r="C2729" t="s">
        <v>19</v>
      </c>
      <c r="D2729" t="s">
        <v>7922</v>
      </c>
      <c r="E2729" s="8">
        <v>6</v>
      </c>
      <c r="F2729" s="9">
        <v>17.7</v>
      </c>
      <c r="G2729" s="8">
        <v>4</v>
      </c>
      <c r="H2729" s="8">
        <v>53</v>
      </c>
      <c r="I2729" s="9">
        <v>17.7</v>
      </c>
      <c r="J2729" s="10">
        <f t="shared" si="84"/>
        <v>1</v>
      </c>
      <c r="K2729" s="8">
        <v>0</v>
      </c>
      <c r="L2729" s="9">
        <v>98.24</v>
      </c>
      <c r="M2729" s="8">
        <v>0</v>
      </c>
      <c r="N2729" s="8">
        <v>3</v>
      </c>
      <c r="O2729" s="8">
        <v>53</v>
      </c>
      <c r="P2729" s="9">
        <v>17.7</v>
      </c>
      <c r="Q2729" s="10">
        <f t="shared" si="85"/>
        <v>1</v>
      </c>
      <c r="R2729" s="8">
        <v>0</v>
      </c>
      <c r="S2729" s="9">
        <v>96.47</v>
      </c>
      <c r="T2729" s="8">
        <v>0</v>
      </c>
    </row>
    <row r="2730" spans="1:20" x14ac:dyDescent="0.35">
      <c r="A2730" t="s">
        <v>6736</v>
      </c>
      <c r="B2730" t="s">
        <v>6737</v>
      </c>
      <c r="C2730" t="s">
        <v>19</v>
      </c>
      <c r="D2730" t="s">
        <v>7922</v>
      </c>
      <c r="E2730" s="8">
        <v>28</v>
      </c>
      <c r="F2730" s="9">
        <v>42.08</v>
      </c>
      <c r="G2730" s="8">
        <v>12</v>
      </c>
      <c r="H2730" s="8">
        <v>103</v>
      </c>
      <c r="I2730" s="9">
        <v>42.08</v>
      </c>
      <c r="J2730" s="10">
        <f t="shared" si="84"/>
        <v>1</v>
      </c>
      <c r="K2730" s="8">
        <v>0</v>
      </c>
      <c r="L2730" s="9">
        <v>88.23</v>
      </c>
      <c r="M2730" s="8">
        <v>0</v>
      </c>
      <c r="N2730" s="8">
        <v>6</v>
      </c>
      <c r="O2730" s="8">
        <v>103</v>
      </c>
      <c r="P2730" s="9">
        <v>42.08</v>
      </c>
      <c r="Q2730" s="10">
        <f t="shared" si="85"/>
        <v>1</v>
      </c>
      <c r="R2730" s="8">
        <v>0</v>
      </c>
      <c r="S2730" s="9">
        <v>81.92</v>
      </c>
      <c r="T2730" s="8">
        <v>0</v>
      </c>
    </row>
    <row r="2731" spans="1:20" x14ac:dyDescent="0.35">
      <c r="A2731" t="s">
        <v>6740</v>
      </c>
      <c r="B2731" t="s">
        <v>6741</v>
      </c>
      <c r="C2731" t="s">
        <v>19</v>
      </c>
      <c r="D2731" t="s">
        <v>7922</v>
      </c>
      <c r="E2731" s="8">
        <v>184</v>
      </c>
      <c r="F2731" s="9">
        <v>238.59</v>
      </c>
      <c r="G2731" s="8">
        <v>9</v>
      </c>
      <c r="H2731" s="8">
        <v>118</v>
      </c>
      <c r="I2731" s="9">
        <v>233.4</v>
      </c>
      <c r="J2731" s="10">
        <f t="shared" si="84"/>
        <v>0.97824720231359241</v>
      </c>
      <c r="K2731" s="8">
        <v>2</v>
      </c>
      <c r="L2731" s="9">
        <v>59.66</v>
      </c>
      <c r="M2731" s="8">
        <v>1</v>
      </c>
      <c r="N2731" s="8">
        <v>7</v>
      </c>
      <c r="O2731" s="8">
        <v>118</v>
      </c>
      <c r="P2731" s="9">
        <v>230.81</v>
      </c>
      <c r="Q2731" s="10">
        <f t="shared" si="85"/>
        <v>0.96739175992288029</v>
      </c>
      <c r="R2731" s="8">
        <v>2</v>
      </c>
      <c r="S2731" s="9">
        <v>58.76</v>
      </c>
      <c r="T2731" s="8">
        <v>1</v>
      </c>
    </row>
    <row r="2732" spans="1:20" x14ac:dyDescent="0.35">
      <c r="A2732" t="s">
        <v>6742</v>
      </c>
      <c r="B2732" t="s">
        <v>6743</v>
      </c>
      <c r="C2732" t="s">
        <v>19</v>
      </c>
      <c r="D2732" t="s">
        <v>7922</v>
      </c>
      <c r="E2732" s="8">
        <v>52</v>
      </c>
      <c r="F2732" s="9">
        <v>65</v>
      </c>
      <c r="G2732" s="8">
        <v>13</v>
      </c>
      <c r="H2732" s="8">
        <v>123</v>
      </c>
      <c r="I2732" s="9">
        <v>65</v>
      </c>
      <c r="J2732" s="10">
        <f t="shared" si="84"/>
        <v>1</v>
      </c>
      <c r="K2732" s="8">
        <v>0</v>
      </c>
      <c r="L2732" s="9">
        <v>84.69</v>
      </c>
      <c r="M2732" s="8">
        <v>0</v>
      </c>
      <c r="N2732" s="8">
        <v>7</v>
      </c>
      <c r="O2732" s="8">
        <v>123</v>
      </c>
      <c r="P2732" s="9">
        <v>65</v>
      </c>
      <c r="Q2732" s="10">
        <f t="shared" si="85"/>
        <v>1</v>
      </c>
      <c r="R2732" s="8">
        <v>0</v>
      </c>
      <c r="S2732" s="9">
        <v>80.19</v>
      </c>
      <c r="T2732" s="8">
        <v>0</v>
      </c>
    </row>
    <row r="2733" spans="1:20" x14ac:dyDescent="0.35">
      <c r="A2733" t="s">
        <v>6750</v>
      </c>
      <c r="B2733" t="s">
        <v>6751</v>
      </c>
      <c r="C2733" t="s">
        <v>19</v>
      </c>
      <c r="D2733" t="s">
        <v>7922</v>
      </c>
      <c r="E2733" s="8">
        <v>324</v>
      </c>
      <c r="F2733" s="9">
        <v>123.12</v>
      </c>
      <c r="G2733" s="8">
        <v>27</v>
      </c>
      <c r="H2733" s="8">
        <v>398</v>
      </c>
      <c r="I2733" s="9">
        <v>123.12</v>
      </c>
      <c r="J2733" s="10">
        <f t="shared" si="84"/>
        <v>1</v>
      </c>
      <c r="K2733" s="8">
        <v>0</v>
      </c>
      <c r="L2733" s="9">
        <v>80.599999999999994</v>
      </c>
      <c r="M2733" s="8">
        <v>0</v>
      </c>
      <c r="N2733" s="8">
        <v>21</v>
      </c>
      <c r="O2733" s="8">
        <v>398</v>
      </c>
      <c r="P2733" s="9">
        <v>123.12</v>
      </c>
      <c r="Q2733" s="10">
        <f t="shared" si="85"/>
        <v>1</v>
      </c>
      <c r="R2733" s="8">
        <v>0</v>
      </c>
      <c r="S2733" s="9">
        <v>79.23</v>
      </c>
      <c r="T2733" s="8">
        <v>0</v>
      </c>
    </row>
    <row r="2734" spans="1:20" x14ac:dyDescent="0.35">
      <c r="A2734" t="s">
        <v>6752</v>
      </c>
      <c r="B2734" t="s">
        <v>6753</v>
      </c>
      <c r="C2734" t="s">
        <v>19</v>
      </c>
      <c r="D2734" t="s">
        <v>7922</v>
      </c>
      <c r="E2734" s="8">
        <v>9</v>
      </c>
      <c r="F2734" s="9">
        <v>34.14</v>
      </c>
      <c r="G2734" s="8">
        <v>3</v>
      </c>
      <c r="H2734" s="8">
        <v>40</v>
      </c>
      <c r="I2734" s="9">
        <v>34.14</v>
      </c>
      <c r="J2734" s="10">
        <f t="shared" si="84"/>
        <v>1</v>
      </c>
      <c r="K2734" s="8">
        <v>0</v>
      </c>
      <c r="L2734" s="9">
        <v>85.63</v>
      </c>
      <c r="M2734" s="8">
        <v>0</v>
      </c>
      <c r="N2734" s="8">
        <v>3</v>
      </c>
      <c r="O2734" s="8">
        <v>40</v>
      </c>
      <c r="P2734" s="9">
        <v>34.14</v>
      </c>
      <c r="Q2734" s="10">
        <f t="shared" si="85"/>
        <v>1</v>
      </c>
      <c r="R2734" s="8">
        <v>0</v>
      </c>
      <c r="S2734" s="9">
        <v>85.63</v>
      </c>
      <c r="T2734" s="8">
        <v>0</v>
      </c>
    </row>
    <row r="2735" spans="1:20" x14ac:dyDescent="0.35">
      <c r="A2735" t="s">
        <v>6754</v>
      </c>
      <c r="B2735" t="s">
        <v>6755</v>
      </c>
      <c r="C2735" t="s">
        <v>19</v>
      </c>
      <c r="D2735" t="s">
        <v>7922</v>
      </c>
      <c r="E2735" s="8">
        <v>11</v>
      </c>
      <c r="F2735" s="9">
        <v>46.78</v>
      </c>
      <c r="G2735" s="8">
        <v>2</v>
      </c>
      <c r="H2735" s="8">
        <v>36</v>
      </c>
      <c r="I2735" s="9">
        <v>46.78</v>
      </c>
      <c r="J2735" s="10">
        <f t="shared" si="84"/>
        <v>1</v>
      </c>
      <c r="K2735" s="8">
        <v>0</v>
      </c>
      <c r="L2735" s="9">
        <v>82.92</v>
      </c>
      <c r="M2735" s="8">
        <v>0</v>
      </c>
      <c r="N2735" s="8">
        <v>2</v>
      </c>
      <c r="O2735" s="8">
        <v>36</v>
      </c>
      <c r="P2735" s="9">
        <v>46.78</v>
      </c>
      <c r="Q2735" s="10">
        <f t="shared" si="85"/>
        <v>1</v>
      </c>
      <c r="R2735" s="8">
        <v>0</v>
      </c>
      <c r="S2735" s="9">
        <v>82.92</v>
      </c>
      <c r="T2735" s="8">
        <v>0</v>
      </c>
    </row>
    <row r="2736" spans="1:20" x14ac:dyDescent="0.35">
      <c r="A2736" t="s">
        <v>6758</v>
      </c>
      <c r="B2736" t="s">
        <v>6759</v>
      </c>
      <c r="C2736" t="s">
        <v>19</v>
      </c>
      <c r="D2736" t="s">
        <v>7922</v>
      </c>
      <c r="E2736" s="8">
        <v>9</v>
      </c>
      <c r="F2736" s="9">
        <v>76.489999999999995</v>
      </c>
      <c r="G2736" s="8">
        <v>2</v>
      </c>
      <c r="H2736" s="8">
        <v>18</v>
      </c>
      <c r="I2736" s="9">
        <v>76.489999999999995</v>
      </c>
      <c r="J2736" s="10">
        <f t="shared" si="84"/>
        <v>1</v>
      </c>
      <c r="K2736" s="8">
        <v>0</v>
      </c>
      <c r="L2736" s="9">
        <v>85.41</v>
      </c>
      <c r="M2736" s="8">
        <v>0</v>
      </c>
      <c r="N2736" s="8">
        <v>1</v>
      </c>
      <c r="O2736" s="8">
        <v>18</v>
      </c>
      <c r="P2736" s="9">
        <v>76.489999999999995</v>
      </c>
      <c r="Q2736" s="10">
        <f t="shared" si="85"/>
        <v>1</v>
      </c>
      <c r="R2736" s="8">
        <v>0</v>
      </c>
      <c r="S2736" s="9">
        <v>80.31</v>
      </c>
      <c r="T2736" s="8">
        <v>0</v>
      </c>
    </row>
    <row r="2737" spans="1:20" x14ac:dyDescent="0.35">
      <c r="A2737" t="s">
        <v>6760</v>
      </c>
      <c r="B2737" t="s">
        <v>6761</v>
      </c>
      <c r="C2737" t="s">
        <v>19</v>
      </c>
      <c r="D2737" t="s">
        <v>7922</v>
      </c>
      <c r="E2737" s="8">
        <v>15</v>
      </c>
      <c r="F2737" s="9">
        <v>56.63</v>
      </c>
      <c r="G2737" s="8">
        <v>3</v>
      </c>
      <c r="H2737" s="8">
        <v>40</v>
      </c>
      <c r="I2737" s="9">
        <v>56.63</v>
      </c>
      <c r="J2737" s="10">
        <f t="shared" si="84"/>
        <v>1</v>
      </c>
      <c r="K2737" s="8">
        <v>0</v>
      </c>
      <c r="L2737" s="9">
        <v>82.11</v>
      </c>
      <c r="M2737" s="8">
        <v>0</v>
      </c>
      <c r="N2737" s="8">
        <v>3</v>
      </c>
      <c r="O2737" s="8">
        <v>40</v>
      </c>
      <c r="P2737" s="9">
        <v>56.63</v>
      </c>
      <c r="Q2737" s="10">
        <f t="shared" si="85"/>
        <v>1</v>
      </c>
      <c r="R2737" s="8">
        <v>0</v>
      </c>
      <c r="S2737" s="9">
        <v>82.11</v>
      </c>
      <c r="T2737" s="8">
        <v>0</v>
      </c>
    </row>
    <row r="2738" spans="1:20" x14ac:dyDescent="0.35">
      <c r="A2738" t="s">
        <v>6762</v>
      </c>
      <c r="B2738" t="s">
        <v>6763</v>
      </c>
      <c r="C2738" t="s">
        <v>19</v>
      </c>
      <c r="D2738" t="s">
        <v>7922</v>
      </c>
      <c r="E2738" s="8">
        <v>14</v>
      </c>
      <c r="F2738" s="9">
        <v>41.35</v>
      </c>
      <c r="G2738" s="8">
        <v>3</v>
      </c>
      <c r="H2738" s="8">
        <v>51</v>
      </c>
      <c r="I2738" s="9">
        <v>41.35</v>
      </c>
      <c r="J2738" s="10">
        <f t="shared" si="84"/>
        <v>1</v>
      </c>
      <c r="K2738" s="8">
        <v>0</v>
      </c>
      <c r="L2738" s="9">
        <v>87.73</v>
      </c>
      <c r="M2738" s="8">
        <v>0</v>
      </c>
      <c r="N2738" s="8">
        <v>3</v>
      </c>
      <c r="O2738" s="8">
        <v>51</v>
      </c>
      <c r="P2738" s="9">
        <v>41.35</v>
      </c>
      <c r="Q2738" s="10">
        <f t="shared" si="85"/>
        <v>1</v>
      </c>
      <c r="R2738" s="8">
        <v>0</v>
      </c>
      <c r="S2738" s="9">
        <v>85.96</v>
      </c>
      <c r="T2738" s="8">
        <v>0</v>
      </c>
    </row>
    <row r="2739" spans="1:20" x14ac:dyDescent="0.35">
      <c r="A2739" t="s">
        <v>6764</v>
      </c>
      <c r="B2739" t="s">
        <v>6765</v>
      </c>
      <c r="C2739" t="s">
        <v>19</v>
      </c>
      <c r="D2739" t="s">
        <v>7922</v>
      </c>
      <c r="E2739" s="8">
        <v>21</v>
      </c>
      <c r="F2739" s="9">
        <v>79.239999999999995</v>
      </c>
      <c r="G2739" s="8">
        <v>3</v>
      </c>
      <c r="H2739" s="8">
        <v>40</v>
      </c>
      <c r="I2739" s="9">
        <v>79.239999999999995</v>
      </c>
      <c r="J2739" s="10">
        <f t="shared" si="84"/>
        <v>1</v>
      </c>
      <c r="K2739" s="8">
        <v>0</v>
      </c>
      <c r="L2739" s="9">
        <v>76.319999999999993</v>
      </c>
      <c r="M2739" s="8">
        <v>0</v>
      </c>
      <c r="N2739" s="8">
        <v>3</v>
      </c>
      <c r="O2739" s="8">
        <v>40</v>
      </c>
      <c r="P2739" s="9">
        <v>79.239999999999995</v>
      </c>
      <c r="Q2739" s="10">
        <f t="shared" si="85"/>
        <v>1</v>
      </c>
      <c r="R2739" s="8">
        <v>0</v>
      </c>
      <c r="S2739" s="9">
        <v>76.319999999999993</v>
      </c>
      <c r="T2739" s="8">
        <v>0</v>
      </c>
    </row>
    <row r="2740" spans="1:20" x14ac:dyDescent="0.35">
      <c r="A2740" t="s">
        <v>6766</v>
      </c>
      <c r="B2740" t="s">
        <v>6767</v>
      </c>
      <c r="C2740" t="s">
        <v>19</v>
      </c>
      <c r="D2740" t="s">
        <v>7922</v>
      </c>
      <c r="E2740" s="8">
        <v>19</v>
      </c>
      <c r="F2740" s="9">
        <v>80.64</v>
      </c>
      <c r="G2740" s="8">
        <v>2</v>
      </c>
      <c r="H2740" s="8">
        <v>36</v>
      </c>
      <c r="I2740" s="9">
        <v>80.64</v>
      </c>
      <c r="J2740" s="10">
        <f t="shared" si="84"/>
        <v>1</v>
      </c>
      <c r="K2740" s="8">
        <v>0</v>
      </c>
      <c r="L2740" s="9">
        <v>79</v>
      </c>
      <c r="M2740" s="8">
        <v>0</v>
      </c>
      <c r="N2740" s="8">
        <v>2</v>
      </c>
      <c r="O2740" s="8">
        <v>36</v>
      </c>
      <c r="P2740" s="9">
        <v>80.64</v>
      </c>
      <c r="Q2740" s="10">
        <f t="shared" si="85"/>
        <v>1</v>
      </c>
      <c r="R2740" s="8">
        <v>0</v>
      </c>
      <c r="S2740" s="9">
        <v>79</v>
      </c>
      <c r="T2740" s="8">
        <v>0</v>
      </c>
    </row>
    <row r="2741" spans="1:20" x14ac:dyDescent="0.35">
      <c r="A2741" t="s">
        <v>6770</v>
      </c>
      <c r="B2741" t="s">
        <v>6771</v>
      </c>
      <c r="C2741" t="s">
        <v>19</v>
      </c>
      <c r="D2741" t="s">
        <v>7922</v>
      </c>
      <c r="E2741" s="8">
        <v>5</v>
      </c>
      <c r="F2741" s="9">
        <v>4.7</v>
      </c>
      <c r="G2741" s="8">
        <v>10</v>
      </c>
      <c r="H2741" s="8">
        <v>160</v>
      </c>
      <c r="I2741" s="9">
        <v>4.7</v>
      </c>
      <c r="J2741" s="10">
        <f t="shared" si="84"/>
        <v>1</v>
      </c>
      <c r="K2741" s="8">
        <v>0</v>
      </c>
      <c r="L2741" s="9">
        <v>93.26</v>
      </c>
      <c r="M2741" s="8">
        <v>0</v>
      </c>
      <c r="N2741" s="8">
        <v>9</v>
      </c>
      <c r="O2741" s="8">
        <v>160</v>
      </c>
      <c r="P2741" s="9">
        <v>4.7</v>
      </c>
      <c r="Q2741" s="10">
        <f t="shared" si="85"/>
        <v>1</v>
      </c>
      <c r="R2741" s="8">
        <v>0</v>
      </c>
      <c r="S2741" s="9">
        <v>92.7</v>
      </c>
      <c r="T2741" s="8">
        <v>0</v>
      </c>
    </row>
    <row r="2742" spans="1:20" x14ac:dyDescent="0.35">
      <c r="A2742" t="s">
        <v>6774</v>
      </c>
      <c r="B2742" t="s">
        <v>6775</v>
      </c>
      <c r="C2742" t="s">
        <v>19</v>
      </c>
      <c r="D2742" t="s">
        <v>7922</v>
      </c>
      <c r="E2742" s="8">
        <v>2</v>
      </c>
      <c r="F2742" s="9">
        <v>15.03</v>
      </c>
      <c r="G2742" s="8">
        <v>2</v>
      </c>
      <c r="H2742" s="8">
        <v>20</v>
      </c>
      <c r="I2742" s="9">
        <v>15.03</v>
      </c>
      <c r="J2742" s="10">
        <f t="shared" si="84"/>
        <v>1</v>
      </c>
      <c r="K2742" s="8">
        <v>0</v>
      </c>
      <c r="L2742" s="9">
        <v>93.57</v>
      </c>
      <c r="M2742" s="8">
        <v>0</v>
      </c>
      <c r="N2742" s="8">
        <v>2</v>
      </c>
      <c r="O2742" s="8">
        <v>20</v>
      </c>
      <c r="P2742" s="9">
        <v>15.03</v>
      </c>
      <c r="Q2742" s="10">
        <f t="shared" si="85"/>
        <v>1</v>
      </c>
      <c r="R2742" s="8">
        <v>0</v>
      </c>
      <c r="S2742" s="9">
        <v>93.57</v>
      </c>
      <c r="T2742" s="8">
        <v>0</v>
      </c>
    </row>
    <row r="2743" spans="1:20" x14ac:dyDescent="0.35">
      <c r="A2743" t="s">
        <v>6778</v>
      </c>
      <c r="B2743" t="s">
        <v>6779</v>
      </c>
      <c r="C2743" t="s">
        <v>19</v>
      </c>
      <c r="D2743" t="s">
        <v>7922</v>
      </c>
      <c r="E2743" s="8">
        <v>53</v>
      </c>
      <c r="F2743" s="9">
        <v>397.5</v>
      </c>
      <c r="G2743" s="8">
        <v>2</v>
      </c>
      <c r="H2743" s="8">
        <v>20</v>
      </c>
      <c r="I2743" s="9">
        <v>172.5</v>
      </c>
      <c r="J2743" s="10">
        <f t="shared" si="84"/>
        <v>0.43396226415094341</v>
      </c>
      <c r="K2743" s="8">
        <v>1</v>
      </c>
      <c r="L2743" s="9">
        <v>91.5</v>
      </c>
      <c r="M2743" s="8">
        <v>1</v>
      </c>
      <c r="N2743" s="8">
        <v>2</v>
      </c>
      <c r="O2743" s="8">
        <v>20</v>
      </c>
      <c r="P2743" s="9">
        <v>165</v>
      </c>
      <c r="Q2743" s="10">
        <f t="shared" si="85"/>
        <v>0.41509433962264153</v>
      </c>
      <c r="R2743" s="8">
        <v>1</v>
      </c>
      <c r="S2743" s="9">
        <v>87.94</v>
      </c>
      <c r="T2743" s="8">
        <v>1</v>
      </c>
    </row>
    <row r="2744" spans="1:20" x14ac:dyDescent="0.35">
      <c r="A2744" t="s">
        <v>6782</v>
      </c>
      <c r="B2744" t="s">
        <v>6783</v>
      </c>
      <c r="C2744" t="s">
        <v>19</v>
      </c>
      <c r="D2744" t="s">
        <v>7922</v>
      </c>
      <c r="E2744" s="8">
        <v>52</v>
      </c>
      <c r="F2744" s="9">
        <v>30.31</v>
      </c>
      <c r="G2744" s="8">
        <v>24</v>
      </c>
      <c r="H2744" s="8">
        <v>257</v>
      </c>
      <c r="I2744" s="9">
        <v>30.31</v>
      </c>
      <c r="J2744" s="10">
        <f t="shared" si="84"/>
        <v>1</v>
      </c>
      <c r="K2744" s="8">
        <v>0</v>
      </c>
      <c r="L2744" s="9">
        <v>86.67</v>
      </c>
      <c r="M2744" s="8">
        <v>0</v>
      </c>
      <c r="N2744" s="8">
        <v>14</v>
      </c>
      <c r="O2744" s="8">
        <v>257</v>
      </c>
      <c r="P2744" s="9">
        <v>30.31</v>
      </c>
      <c r="Q2744" s="10">
        <f t="shared" si="85"/>
        <v>1</v>
      </c>
      <c r="R2744" s="8">
        <v>0</v>
      </c>
      <c r="S2744" s="9">
        <v>82.82</v>
      </c>
      <c r="T2744" s="8">
        <v>0</v>
      </c>
    </row>
    <row r="2745" spans="1:20" x14ac:dyDescent="0.35">
      <c r="A2745" t="s">
        <v>6784</v>
      </c>
      <c r="B2745" t="s">
        <v>6785</v>
      </c>
      <c r="C2745" t="s">
        <v>19</v>
      </c>
      <c r="D2745" t="s">
        <v>7922</v>
      </c>
      <c r="E2745" s="8">
        <v>10</v>
      </c>
      <c r="F2745" s="9">
        <v>30.46</v>
      </c>
      <c r="G2745" s="8">
        <v>4</v>
      </c>
      <c r="H2745" s="8">
        <v>50</v>
      </c>
      <c r="I2745" s="9">
        <v>30.46</v>
      </c>
      <c r="J2745" s="10">
        <f t="shared" si="84"/>
        <v>1</v>
      </c>
      <c r="K2745" s="8">
        <v>0</v>
      </c>
      <c r="L2745" s="9">
        <v>82.73</v>
      </c>
      <c r="M2745" s="8">
        <v>0</v>
      </c>
      <c r="N2745" s="8">
        <v>3</v>
      </c>
      <c r="O2745" s="8">
        <v>50</v>
      </c>
      <c r="P2745" s="9">
        <v>30.46</v>
      </c>
      <c r="Q2745" s="10">
        <f t="shared" si="85"/>
        <v>1</v>
      </c>
      <c r="R2745" s="8">
        <v>0</v>
      </c>
      <c r="S2745" s="9">
        <v>80.91</v>
      </c>
      <c r="T2745" s="8">
        <v>0</v>
      </c>
    </row>
    <row r="2746" spans="1:20" x14ac:dyDescent="0.35">
      <c r="A2746" t="s">
        <v>6790</v>
      </c>
      <c r="B2746" t="s">
        <v>6791</v>
      </c>
      <c r="C2746" t="s">
        <v>19</v>
      </c>
      <c r="D2746" t="s">
        <v>7922</v>
      </c>
      <c r="E2746" s="8">
        <v>2566</v>
      </c>
      <c r="F2746" s="9">
        <v>641.5</v>
      </c>
      <c r="G2746" s="8">
        <v>30</v>
      </c>
      <c r="H2746" s="8">
        <v>593</v>
      </c>
      <c r="I2746" s="9">
        <v>527.75</v>
      </c>
      <c r="J2746" s="10">
        <f t="shared" si="84"/>
        <v>0.8226812159002338</v>
      </c>
      <c r="K2746" s="8">
        <v>6</v>
      </c>
      <c r="L2746" s="9">
        <v>46.56</v>
      </c>
      <c r="M2746" s="8">
        <v>3</v>
      </c>
      <c r="N2746" s="8">
        <v>31</v>
      </c>
      <c r="O2746" s="8">
        <v>593</v>
      </c>
      <c r="P2746" s="9">
        <v>528</v>
      </c>
      <c r="Q2746" s="10">
        <f t="shared" si="85"/>
        <v>0.82307092751363986</v>
      </c>
      <c r="R2746" s="8">
        <v>6</v>
      </c>
      <c r="S2746" s="9">
        <v>46.66</v>
      </c>
      <c r="T2746" s="8">
        <v>3</v>
      </c>
    </row>
    <row r="2747" spans="1:20" x14ac:dyDescent="0.35">
      <c r="A2747" t="s">
        <v>6792</v>
      </c>
      <c r="B2747" t="s">
        <v>6793</v>
      </c>
      <c r="C2747" t="s">
        <v>19</v>
      </c>
      <c r="D2747" t="s">
        <v>7922</v>
      </c>
      <c r="E2747" s="8">
        <v>153</v>
      </c>
      <c r="F2747" s="9">
        <v>227.97</v>
      </c>
      <c r="G2747" s="8">
        <v>7</v>
      </c>
      <c r="H2747" s="8">
        <v>100</v>
      </c>
      <c r="I2747" s="9">
        <v>227.97</v>
      </c>
      <c r="J2747" s="10">
        <f t="shared" si="84"/>
        <v>1</v>
      </c>
      <c r="K2747" s="8">
        <v>0</v>
      </c>
      <c r="L2747" s="9">
        <v>60.92</v>
      </c>
      <c r="M2747" s="8">
        <v>1</v>
      </c>
      <c r="N2747" s="8">
        <v>6</v>
      </c>
      <c r="O2747" s="8">
        <v>100</v>
      </c>
      <c r="P2747" s="9">
        <v>227.97</v>
      </c>
      <c r="Q2747" s="10">
        <f t="shared" si="85"/>
        <v>1</v>
      </c>
      <c r="R2747" s="8">
        <v>0</v>
      </c>
      <c r="S2747" s="9">
        <v>60.03</v>
      </c>
      <c r="T2747" s="8">
        <v>1</v>
      </c>
    </row>
    <row r="2748" spans="1:20" x14ac:dyDescent="0.35">
      <c r="A2748" t="s">
        <v>6794</v>
      </c>
      <c r="B2748" t="s">
        <v>6795</v>
      </c>
      <c r="C2748" t="s">
        <v>19</v>
      </c>
      <c r="D2748" t="s">
        <v>7922</v>
      </c>
      <c r="E2748" s="8">
        <v>13</v>
      </c>
      <c r="F2748" s="9">
        <v>77.349999999999994</v>
      </c>
      <c r="G2748" s="8">
        <v>2</v>
      </c>
      <c r="H2748" s="8">
        <v>25</v>
      </c>
      <c r="I2748" s="9">
        <v>77.349999999999994</v>
      </c>
      <c r="J2748" s="10">
        <f t="shared" si="84"/>
        <v>1</v>
      </c>
      <c r="K2748" s="8">
        <v>0</v>
      </c>
      <c r="L2748" s="9">
        <v>59.8</v>
      </c>
      <c r="M2748" s="8">
        <v>0</v>
      </c>
      <c r="N2748" s="8">
        <v>2</v>
      </c>
      <c r="O2748" s="8">
        <v>25</v>
      </c>
      <c r="P2748" s="9">
        <v>77.349999999999994</v>
      </c>
      <c r="Q2748" s="10">
        <f t="shared" si="85"/>
        <v>1</v>
      </c>
      <c r="R2748" s="8">
        <v>0</v>
      </c>
      <c r="S2748" s="9">
        <v>59.8</v>
      </c>
      <c r="T2748" s="8">
        <v>0</v>
      </c>
    </row>
    <row r="2749" spans="1:20" x14ac:dyDescent="0.35">
      <c r="A2749" t="s">
        <v>6796</v>
      </c>
      <c r="B2749" t="s">
        <v>6797</v>
      </c>
      <c r="C2749" t="s">
        <v>19</v>
      </c>
      <c r="D2749" t="s">
        <v>7922</v>
      </c>
      <c r="E2749" s="8">
        <v>75</v>
      </c>
      <c r="F2749" s="9">
        <v>445.98</v>
      </c>
      <c r="G2749" s="8">
        <v>2</v>
      </c>
      <c r="H2749" s="8">
        <v>25</v>
      </c>
      <c r="I2749" s="9">
        <v>196.23</v>
      </c>
      <c r="J2749" s="10">
        <f t="shared" si="84"/>
        <v>0.43999730929638098</v>
      </c>
      <c r="K2749" s="8">
        <v>2</v>
      </c>
      <c r="L2749" s="9">
        <v>80.569999999999993</v>
      </c>
      <c r="M2749" s="8">
        <v>1</v>
      </c>
      <c r="N2749" s="8">
        <v>2</v>
      </c>
      <c r="O2749" s="8">
        <v>25</v>
      </c>
      <c r="P2749" s="9">
        <v>190.28</v>
      </c>
      <c r="Q2749" s="10">
        <f t="shared" si="85"/>
        <v>0.42665590385219065</v>
      </c>
      <c r="R2749" s="8">
        <v>2</v>
      </c>
      <c r="S2749" s="9">
        <v>77.819999999999993</v>
      </c>
      <c r="T2749" s="8">
        <v>1</v>
      </c>
    </row>
    <row r="2750" spans="1:20" x14ac:dyDescent="0.35">
      <c r="A2750" t="s">
        <v>6798</v>
      </c>
      <c r="B2750" t="s">
        <v>4899</v>
      </c>
      <c r="C2750" t="s">
        <v>19</v>
      </c>
      <c r="D2750" t="s">
        <v>7922</v>
      </c>
      <c r="E2750" s="8">
        <v>37</v>
      </c>
      <c r="F2750" s="9">
        <v>35.049999999999997</v>
      </c>
      <c r="G2750" s="8">
        <v>11</v>
      </c>
      <c r="H2750" s="8">
        <v>156</v>
      </c>
      <c r="I2750" s="9">
        <v>35.049999999999997</v>
      </c>
      <c r="J2750" s="10">
        <f t="shared" si="84"/>
        <v>1</v>
      </c>
      <c r="K2750" s="8">
        <v>0</v>
      </c>
      <c r="L2750" s="9">
        <v>84.98</v>
      </c>
      <c r="M2750" s="8">
        <v>0</v>
      </c>
      <c r="N2750" s="8">
        <v>8</v>
      </c>
      <c r="O2750" s="8">
        <v>156</v>
      </c>
      <c r="P2750" s="9">
        <v>35.049999999999997</v>
      </c>
      <c r="Q2750" s="10">
        <f t="shared" si="85"/>
        <v>1</v>
      </c>
      <c r="R2750" s="8">
        <v>0</v>
      </c>
      <c r="S2750" s="9">
        <v>83.84</v>
      </c>
      <c r="T2750" s="8">
        <v>0</v>
      </c>
    </row>
    <row r="2751" spans="1:20" x14ac:dyDescent="0.35">
      <c r="A2751" t="s">
        <v>6799</v>
      </c>
      <c r="B2751" t="s">
        <v>6800</v>
      </c>
      <c r="C2751" t="s">
        <v>19</v>
      </c>
      <c r="D2751" t="s">
        <v>7922</v>
      </c>
      <c r="E2751" s="8">
        <v>13</v>
      </c>
      <c r="F2751" s="9">
        <v>21.77</v>
      </c>
      <c r="G2751" s="8">
        <v>5</v>
      </c>
      <c r="H2751" s="8">
        <v>89</v>
      </c>
      <c r="I2751" s="9">
        <v>21.77</v>
      </c>
      <c r="J2751" s="10">
        <f t="shared" si="84"/>
        <v>1</v>
      </c>
      <c r="K2751" s="8">
        <v>0</v>
      </c>
      <c r="L2751" s="9">
        <v>85.76</v>
      </c>
      <c r="M2751" s="8">
        <v>0</v>
      </c>
      <c r="N2751" s="8">
        <v>5</v>
      </c>
      <c r="O2751" s="8">
        <v>89</v>
      </c>
      <c r="P2751" s="9">
        <v>21.77</v>
      </c>
      <c r="Q2751" s="10">
        <f t="shared" si="85"/>
        <v>1</v>
      </c>
      <c r="R2751" s="8">
        <v>0</v>
      </c>
      <c r="S2751" s="9">
        <v>85.76</v>
      </c>
      <c r="T2751" s="8">
        <v>0</v>
      </c>
    </row>
    <row r="2752" spans="1:20" x14ac:dyDescent="0.35">
      <c r="A2752" t="s">
        <v>6801</v>
      </c>
      <c r="B2752" t="s">
        <v>6802</v>
      </c>
      <c r="C2752" t="s">
        <v>19</v>
      </c>
      <c r="D2752" t="s">
        <v>7922</v>
      </c>
      <c r="E2752" s="8">
        <v>7</v>
      </c>
      <c r="F2752" s="9">
        <v>20.65</v>
      </c>
      <c r="G2752" s="8">
        <v>4</v>
      </c>
      <c r="H2752" s="8">
        <v>50</v>
      </c>
      <c r="I2752" s="9">
        <v>20.65</v>
      </c>
      <c r="J2752" s="10">
        <f t="shared" si="84"/>
        <v>1</v>
      </c>
      <c r="K2752" s="8">
        <v>0</v>
      </c>
      <c r="L2752" s="9">
        <v>89.61</v>
      </c>
      <c r="M2752" s="8">
        <v>0</v>
      </c>
      <c r="N2752" s="8">
        <v>3</v>
      </c>
      <c r="O2752" s="8">
        <v>50</v>
      </c>
      <c r="P2752" s="9">
        <v>20.65</v>
      </c>
      <c r="Q2752" s="10">
        <f t="shared" si="85"/>
        <v>1</v>
      </c>
      <c r="R2752" s="8">
        <v>0</v>
      </c>
      <c r="S2752" s="9">
        <v>87.84</v>
      </c>
      <c r="T2752" s="8">
        <v>0</v>
      </c>
    </row>
    <row r="2753" spans="1:20" x14ac:dyDescent="0.35">
      <c r="A2753" t="s">
        <v>6803</v>
      </c>
      <c r="B2753" t="s">
        <v>6804</v>
      </c>
      <c r="C2753" t="s">
        <v>19</v>
      </c>
      <c r="D2753" t="s">
        <v>7922</v>
      </c>
      <c r="E2753" s="8">
        <v>231</v>
      </c>
      <c r="F2753" s="9">
        <v>162.83000000000001</v>
      </c>
      <c r="G2753" s="8">
        <v>12</v>
      </c>
      <c r="H2753" s="8">
        <v>209</v>
      </c>
      <c r="I2753" s="9">
        <v>162.83000000000001</v>
      </c>
      <c r="J2753" s="10">
        <f t="shared" si="84"/>
        <v>1</v>
      </c>
      <c r="K2753" s="8">
        <v>0</v>
      </c>
      <c r="L2753" s="9">
        <v>70.78</v>
      </c>
      <c r="M2753" s="8">
        <v>1</v>
      </c>
      <c r="N2753" s="8">
        <v>11</v>
      </c>
      <c r="O2753" s="8">
        <v>209</v>
      </c>
      <c r="P2753" s="9">
        <v>162.83000000000001</v>
      </c>
      <c r="Q2753" s="10">
        <f t="shared" si="85"/>
        <v>1</v>
      </c>
      <c r="R2753" s="8">
        <v>0</v>
      </c>
      <c r="S2753" s="9">
        <v>70.78</v>
      </c>
      <c r="T2753" s="8">
        <v>1</v>
      </c>
    </row>
    <row r="2754" spans="1:20" x14ac:dyDescent="0.35">
      <c r="A2754" t="s">
        <v>6805</v>
      </c>
      <c r="B2754" t="s">
        <v>6806</v>
      </c>
      <c r="C2754" t="s">
        <v>19</v>
      </c>
      <c r="D2754" t="s">
        <v>7922</v>
      </c>
      <c r="E2754" s="8">
        <v>7</v>
      </c>
      <c r="F2754" s="9">
        <v>64.599999999999994</v>
      </c>
      <c r="G2754" s="8">
        <v>1</v>
      </c>
      <c r="H2754" s="8">
        <v>16</v>
      </c>
      <c r="I2754" s="9">
        <v>64.599999999999994</v>
      </c>
      <c r="J2754" s="10">
        <f t="shared" si="84"/>
        <v>1</v>
      </c>
      <c r="K2754" s="8">
        <v>0</v>
      </c>
      <c r="L2754" s="9">
        <v>82.71</v>
      </c>
      <c r="M2754" s="8">
        <v>0</v>
      </c>
      <c r="N2754" s="8">
        <v>1</v>
      </c>
      <c r="O2754" s="8">
        <v>16</v>
      </c>
      <c r="P2754" s="9">
        <v>64.599999999999994</v>
      </c>
      <c r="Q2754" s="10">
        <f t="shared" si="85"/>
        <v>1</v>
      </c>
      <c r="R2754" s="8">
        <v>0</v>
      </c>
      <c r="S2754" s="9">
        <v>82.71</v>
      </c>
      <c r="T2754" s="8">
        <v>0</v>
      </c>
    </row>
    <row r="2755" spans="1:20" x14ac:dyDescent="0.35">
      <c r="A2755" t="s">
        <v>6807</v>
      </c>
      <c r="B2755" t="s">
        <v>6808</v>
      </c>
      <c r="C2755" t="s">
        <v>19</v>
      </c>
      <c r="D2755" t="s">
        <v>7922</v>
      </c>
      <c r="E2755" s="8">
        <v>19</v>
      </c>
      <c r="F2755" s="9">
        <v>71.95</v>
      </c>
      <c r="G2755" s="8">
        <v>3</v>
      </c>
      <c r="H2755" s="8">
        <v>39</v>
      </c>
      <c r="I2755" s="9">
        <v>71.95</v>
      </c>
      <c r="J2755" s="10">
        <f t="shared" si="84"/>
        <v>1</v>
      </c>
      <c r="K2755" s="8">
        <v>0</v>
      </c>
      <c r="L2755" s="9">
        <v>69.78</v>
      </c>
      <c r="M2755" s="8">
        <v>0</v>
      </c>
      <c r="N2755" s="8">
        <v>2</v>
      </c>
      <c r="O2755" s="8">
        <v>39</v>
      </c>
      <c r="P2755" s="9">
        <v>71.95</v>
      </c>
      <c r="Q2755" s="10">
        <f t="shared" si="85"/>
        <v>1</v>
      </c>
      <c r="R2755" s="8">
        <v>0</v>
      </c>
      <c r="S2755" s="9">
        <v>69.78</v>
      </c>
      <c r="T2755" s="8">
        <v>0</v>
      </c>
    </row>
    <row r="2756" spans="1:20" x14ac:dyDescent="0.35">
      <c r="A2756" t="s">
        <v>6809</v>
      </c>
      <c r="B2756" t="s">
        <v>6810</v>
      </c>
      <c r="C2756" t="s">
        <v>19</v>
      </c>
      <c r="D2756" t="s">
        <v>7922</v>
      </c>
      <c r="E2756" s="8">
        <v>3</v>
      </c>
      <c r="F2756" s="9">
        <v>38.25</v>
      </c>
      <c r="G2756" s="8">
        <v>2</v>
      </c>
      <c r="H2756" s="8">
        <v>12</v>
      </c>
      <c r="I2756" s="9">
        <v>38.25</v>
      </c>
      <c r="J2756" s="10">
        <f t="shared" si="84"/>
        <v>1</v>
      </c>
      <c r="K2756" s="8">
        <v>0</v>
      </c>
      <c r="L2756" s="9">
        <v>85.27</v>
      </c>
      <c r="M2756" s="8">
        <v>0</v>
      </c>
      <c r="N2756" s="8">
        <v>1</v>
      </c>
      <c r="O2756" s="8">
        <v>12</v>
      </c>
      <c r="P2756" s="9">
        <v>38.25</v>
      </c>
      <c r="Q2756" s="10">
        <f t="shared" si="85"/>
        <v>1</v>
      </c>
      <c r="R2756" s="8">
        <v>0</v>
      </c>
      <c r="S2756" s="9">
        <v>85.27</v>
      </c>
      <c r="T2756" s="8">
        <v>0</v>
      </c>
    </row>
    <row r="2757" spans="1:20" x14ac:dyDescent="0.35">
      <c r="A2757" t="s">
        <v>6817</v>
      </c>
      <c r="B2757" t="s">
        <v>6818</v>
      </c>
      <c r="C2757" t="s">
        <v>19</v>
      </c>
      <c r="D2757" t="s">
        <v>7922</v>
      </c>
      <c r="E2757" s="8">
        <v>151</v>
      </c>
      <c r="F2757" s="9">
        <v>259.52</v>
      </c>
      <c r="G2757" s="8">
        <v>8</v>
      </c>
      <c r="H2757" s="8">
        <v>85</v>
      </c>
      <c r="I2757" s="9">
        <v>230.3</v>
      </c>
      <c r="J2757" s="10">
        <f t="shared" ref="J2757:J2820" si="86">IF(F2757&gt;0,I2757/F2757,1)</f>
        <v>0.8874075215782985</v>
      </c>
      <c r="K2757" s="8">
        <v>1</v>
      </c>
      <c r="L2757" s="9">
        <v>68.42</v>
      </c>
      <c r="M2757" s="8">
        <v>1</v>
      </c>
      <c r="N2757" s="8">
        <v>5</v>
      </c>
      <c r="O2757" s="8">
        <v>85</v>
      </c>
      <c r="P2757" s="9">
        <v>259.52</v>
      </c>
      <c r="Q2757" s="10">
        <f t="shared" ref="Q2757:Q2820" si="87">IF(F2757&gt;0,P2757/F2757,1)</f>
        <v>1</v>
      </c>
      <c r="R2757" s="8">
        <v>0</v>
      </c>
      <c r="S2757" s="9">
        <v>58.09</v>
      </c>
      <c r="T2757" s="8">
        <v>1</v>
      </c>
    </row>
    <row r="2758" spans="1:20" x14ac:dyDescent="0.35">
      <c r="A2758" t="s">
        <v>6819</v>
      </c>
      <c r="B2758" t="s">
        <v>6820</v>
      </c>
      <c r="C2758" t="s">
        <v>19</v>
      </c>
      <c r="D2758" t="s">
        <v>7922</v>
      </c>
      <c r="E2758" s="8">
        <v>102</v>
      </c>
      <c r="F2758" s="9">
        <v>42.84</v>
      </c>
      <c r="G2758" s="8">
        <v>21</v>
      </c>
      <c r="H2758" s="8">
        <v>346</v>
      </c>
      <c r="I2758" s="9">
        <v>42.84</v>
      </c>
      <c r="J2758" s="10">
        <f t="shared" si="86"/>
        <v>1</v>
      </c>
      <c r="K2758" s="8">
        <v>0</v>
      </c>
      <c r="L2758" s="9">
        <v>79.73</v>
      </c>
      <c r="M2758" s="8">
        <v>0</v>
      </c>
      <c r="N2758" s="8">
        <v>18</v>
      </c>
      <c r="O2758" s="8">
        <v>346</v>
      </c>
      <c r="P2758" s="9">
        <v>42.84</v>
      </c>
      <c r="Q2758" s="10">
        <f t="shared" si="87"/>
        <v>1</v>
      </c>
      <c r="R2758" s="8">
        <v>0</v>
      </c>
      <c r="S2758" s="9">
        <v>78.98</v>
      </c>
      <c r="T2758" s="8">
        <v>0</v>
      </c>
    </row>
    <row r="2759" spans="1:20" x14ac:dyDescent="0.35">
      <c r="A2759" t="s">
        <v>6821</v>
      </c>
      <c r="B2759" t="s">
        <v>6822</v>
      </c>
      <c r="C2759" t="s">
        <v>19</v>
      </c>
      <c r="D2759" t="s">
        <v>7922</v>
      </c>
      <c r="E2759" s="8">
        <v>20</v>
      </c>
      <c r="F2759" s="9">
        <v>39</v>
      </c>
      <c r="G2759" s="8">
        <v>5</v>
      </c>
      <c r="H2759" s="8">
        <v>74</v>
      </c>
      <c r="I2759" s="9">
        <v>39</v>
      </c>
      <c r="J2759" s="10">
        <f t="shared" si="86"/>
        <v>1</v>
      </c>
      <c r="K2759" s="8">
        <v>0</v>
      </c>
      <c r="L2759" s="9">
        <v>71.52</v>
      </c>
      <c r="M2759" s="8">
        <v>0</v>
      </c>
      <c r="N2759" s="8">
        <v>4</v>
      </c>
      <c r="O2759" s="8">
        <v>74</v>
      </c>
      <c r="P2759" s="9">
        <v>39</v>
      </c>
      <c r="Q2759" s="10">
        <f t="shared" si="87"/>
        <v>1</v>
      </c>
      <c r="R2759" s="8">
        <v>0</v>
      </c>
      <c r="S2759" s="9">
        <v>70.349999999999994</v>
      </c>
      <c r="T2759" s="8">
        <v>0</v>
      </c>
    </row>
    <row r="2760" spans="1:20" x14ac:dyDescent="0.35">
      <c r="A2760" t="s">
        <v>6827</v>
      </c>
      <c r="B2760" t="s">
        <v>6828</v>
      </c>
      <c r="C2760" t="s">
        <v>19</v>
      </c>
      <c r="D2760" t="s">
        <v>7922</v>
      </c>
      <c r="E2760" s="8">
        <v>22</v>
      </c>
      <c r="F2760" s="9">
        <v>26.71</v>
      </c>
      <c r="G2760" s="8">
        <v>6</v>
      </c>
      <c r="H2760" s="8">
        <v>119</v>
      </c>
      <c r="I2760" s="9">
        <v>26.71</v>
      </c>
      <c r="J2760" s="10">
        <f t="shared" si="86"/>
        <v>1</v>
      </c>
      <c r="K2760" s="8">
        <v>0</v>
      </c>
      <c r="L2760" s="9">
        <v>79.33</v>
      </c>
      <c r="M2760" s="8">
        <v>0</v>
      </c>
      <c r="N2760" s="8">
        <v>6</v>
      </c>
      <c r="O2760" s="8">
        <v>119</v>
      </c>
      <c r="P2760" s="9">
        <v>26.71</v>
      </c>
      <c r="Q2760" s="10">
        <f t="shared" si="87"/>
        <v>1</v>
      </c>
      <c r="R2760" s="8">
        <v>0</v>
      </c>
      <c r="S2760" s="9">
        <v>79.33</v>
      </c>
      <c r="T2760" s="8">
        <v>0</v>
      </c>
    </row>
    <row r="2761" spans="1:20" x14ac:dyDescent="0.35">
      <c r="A2761" t="s">
        <v>6829</v>
      </c>
      <c r="B2761" t="s">
        <v>6830</v>
      </c>
      <c r="C2761" t="s">
        <v>19</v>
      </c>
      <c r="D2761" t="s">
        <v>7922</v>
      </c>
      <c r="E2761" s="8">
        <v>8700</v>
      </c>
      <c r="F2761" s="9">
        <v>1044</v>
      </c>
      <c r="G2761" s="8">
        <v>74</v>
      </c>
      <c r="H2761" s="8">
        <v>1193</v>
      </c>
      <c r="I2761" s="9">
        <v>722.28</v>
      </c>
      <c r="J2761" s="10">
        <f t="shared" si="86"/>
        <v>0.69183908045977005</v>
      </c>
      <c r="K2761" s="8">
        <v>9</v>
      </c>
      <c r="L2761" s="9">
        <v>51.63</v>
      </c>
      <c r="M2761" s="8">
        <v>5</v>
      </c>
      <c r="N2761" s="8">
        <v>60</v>
      </c>
      <c r="O2761" s="8">
        <v>1193</v>
      </c>
      <c r="P2761" s="9">
        <v>720.6</v>
      </c>
      <c r="Q2761" s="10">
        <f t="shared" si="87"/>
        <v>0.69022988505747129</v>
      </c>
      <c r="R2761" s="8">
        <v>9</v>
      </c>
      <c r="S2761" s="9">
        <v>51.13</v>
      </c>
      <c r="T2761" s="8">
        <v>5</v>
      </c>
    </row>
    <row r="2762" spans="1:20" x14ac:dyDescent="0.35">
      <c r="A2762" t="s">
        <v>6833</v>
      </c>
      <c r="B2762" t="s">
        <v>6834</v>
      </c>
      <c r="C2762" t="s">
        <v>19</v>
      </c>
      <c r="D2762" t="s">
        <v>7922</v>
      </c>
      <c r="E2762" s="8">
        <v>17</v>
      </c>
      <c r="F2762" s="9">
        <v>28.05</v>
      </c>
      <c r="G2762" s="8">
        <v>9</v>
      </c>
      <c r="H2762" s="8">
        <v>87</v>
      </c>
      <c r="I2762" s="9">
        <v>28.05</v>
      </c>
      <c r="J2762" s="10">
        <f t="shared" si="86"/>
        <v>1</v>
      </c>
      <c r="K2762" s="8">
        <v>0</v>
      </c>
      <c r="L2762" s="9">
        <v>83.55</v>
      </c>
      <c r="M2762" s="8">
        <v>0</v>
      </c>
      <c r="N2762" s="8">
        <v>5</v>
      </c>
      <c r="O2762" s="8">
        <v>87</v>
      </c>
      <c r="P2762" s="9">
        <v>28.05</v>
      </c>
      <c r="Q2762" s="10">
        <f t="shared" si="87"/>
        <v>1</v>
      </c>
      <c r="R2762" s="8">
        <v>0</v>
      </c>
      <c r="S2762" s="9">
        <v>78.599999999999994</v>
      </c>
      <c r="T2762" s="8">
        <v>0</v>
      </c>
    </row>
    <row r="2763" spans="1:20" x14ac:dyDescent="0.35">
      <c r="A2763" t="s">
        <v>6837</v>
      </c>
      <c r="B2763" t="s">
        <v>6838</v>
      </c>
      <c r="C2763" t="s">
        <v>19</v>
      </c>
      <c r="D2763" t="s">
        <v>7922</v>
      </c>
      <c r="E2763" s="8">
        <v>7</v>
      </c>
      <c r="F2763" s="9">
        <v>47.25</v>
      </c>
      <c r="G2763" s="8">
        <v>2</v>
      </c>
      <c r="H2763" s="8">
        <v>22</v>
      </c>
      <c r="I2763" s="9">
        <v>47.25</v>
      </c>
      <c r="J2763" s="10">
        <f t="shared" si="86"/>
        <v>1</v>
      </c>
      <c r="K2763" s="8">
        <v>0</v>
      </c>
      <c r="L2763" s="9">
        <v>78.38</v>
      </c>
      <c r="M2763" s="8">
        <v>0</v>
      </c>
      <c r="N2763" s="8">
        <v>2</v>
      </c>
      <c r="O2763" s="8">
        <v>22</v>
      </c>
      <c r="P2763" s="9">
        <v>47.25</v>
      </c>
      <c r="Q2763" s="10">
        <f t="shared" si="87"/>
        <v>1</v>
      </c>
      <c r="R2763" s="8">
        <v>0</v>
      </c>
      <c r="S2763" s="9">
        <v>74.33</v>
      </c>
      <c r="T2763" s="8">
        <v>0</v>
      </c>
    </row>
    <row r="2764" spans="1:20" x14ac:dyDescent="0.35">
      <c r="A2764" t="s">
        <v>6841</v>
      </c>
      <c r="B2764" t="s">
        <v>6842</v>
      </c>
      <c r="C2764" t="s">
        <v>19</v>
      </c>
      <c r="D2764" t="s">
        <v>7922</v>
      </c>
      <c r="E2764" s="8">
        <v>2</v>
      </c>
      <c r="F2764" s="9">
        <v>15</v>
      </c>
      <c r="G2764" s="8">
        <v>2</v>
      </c>
      <c r="H2764" s="8">
        <v>19</v>
      </c>
      <c r="I2764" s="9">
        <v>15</v>
      </c>
      <c r="J2764" s="10">
        <f t="shared" si="86"/>
        <v>1</v>
      </c>
      <c r="K2764" s="8">
        <v>0</v>
      </c>
      <c r="L2764" s="9">
        <v>93.56</v>
      </c>
      <c r="M2764" s="8">
        <v>0</v>
      </c>
      <c r="N2764" s="8">
        <v>1</v>
      </c>
      <c r="O2764" s="8">
        <v>19</v>
      </c>
      <c r="P2764" s="9">
        <v>15</v>
      </c>
      <c r="Q2764" s="10">
        <f t="shared" si="87"/>
        <v>1</v>
      </c>
      <c r="R2764" s="8">
        <v>0</v>
      </c>
      <c r="S2764" s="9">
        <v>89.06</v>
      </c>
      <c r="T2764" s="8">
        <v>0</v>
      </c>
    </row>
    <row r="2765" spans="1:20" x14ac:dyDescent="0.35">
      <c r="A2765" t="s">
        <v>6843</v>
      </c>
      <c r="B2765" t="s">
        <v>6844</v>
      </c>
      <c r="C2765" t="s">
        <v>19</v>
      </c>
      <c r="D2765" t="s">
        <v>7922</v>
      </c>
      <c r="E2765" s="8">
        <v>81</v>
      </c>
      <c r="F2765" s="9">
        <v>110.23</v>
      </c>
      <c r="G2765" s="8">
        <v>9</v>
      </c>
      <c r="H2765" s="8">
        <v>104</v>
      </c>
      <c r="I2765" s="9">
        <v>110.23</v>
      </c>
      <c r="J2765" s="10">
        <f t="shared" si="86"/>
        <v>1</v>
      </c>
      <c r="K2765" s="8">
        <v>0</v>
      </c>
      <c r="L2765" s="9">
        <v>45.03</v>
      </c>
      <c r="M2765" s="8">
        <v>0</v>
      </c>
      <c r="N2765" s="8">
        <v>6</v>
      </c>
      <c r="O2765" s="8">
        <v>104</v>
      </c>
      <c r="P2765" s="9">
        <v>110.23</v>
      </c>
      <c r="Q2765" s="10">
        <f t="shared" si="87"/>
        <v>1</v>
      </c>
      <c r="R2765" s="8">
        <v>0</v>
      </c>
      <c r="S2765" s="9">
        <v>42.58</v>
      </c>
      <c r="T2765" s="8">
        <v>0</v>
      </c>
    </row>
    <row r="2766" spans="1:20" x14ac:dyDescent="0.35">
      <c r="A2766" t="s">
        <v>6845</v>
      </c>
      <c r="B2766" t="s">
        <v>6846</v>
      </c>
      <c r="C2766" t="s">
        <v>19</v>
      </c>
      <c r="D2766" t="s">
        <v>7922</v>
      </c>
      <c r="E2766" s="8">
        <v>3</v>
      </c>
      <c r="F2766" s="9">
        <v>25.57</v>
      </c>
      <c r="G2766" s="8">
        <v>1</v>
      </c>
      <c r="H2766" s="8">
        <v>17</v>
      </c>
      <c r="I2766" s="9">
        <v>25.57</v>
      </c>
      <c r="J2766" s="10">
        <f t="shared" si="86"/>
        <v>1</v>
      </c>
      <c r="K2766" s="8">
        <v>0</v>
      </c>
      <c r="L2766" s="9">
        <v>81.069999999999993</v>
      </c>
      <c r="M2766" s="8">
        <v>0</v>
      </c>
      <c r="N2766" s="8">
        <v>1</v>
      </c>
      <c r="O2766" s="8">
        <v>17</v>
      </c>
      <c r="P2766" s="9">
        <v>25.57</v>
      </c>
      <c r="Q2766" s="10">
        <f t="shared" si="87"/>
        <v>1</v>
      </c>
      <c r="R2766" s="8">
        <v>0</v>
      </c>
      <c r="S2766" s="9">
        <v>81.069999999999993</v>
      </c>
      <c r="T2766" s="8">
        <v>0</v>
      </c>
    </row>
    <row r="2767" spans="1:20" x14ac:dyDescent="0.35">
      <c r="A2767" t="s">
        <v>6847</v>
      </c>
      <c r="B2767" t="s">
        <v>6848</v>
      </c>
      <c r="C2767" t="s">
        <v>19</v>
      </c>
      <c r="D2767" t="s">
        <v>7922</v>
      </c>
      <c r="E2767" s="8">
        <v>38</v>
      </c>
      <c r="F2767" s="9">
        <v>70.819999999999993</v>
      </c>
      <c r="G2767" s="8">
        <v>5</v>
      </c>
      <c r="H2767" s="8">
        <v>76</v>
      </c>
      <c r="I2767" s="9">
        <v>70.819999999999993</v>
      </c>
      <c r="J2767" s="10">
        <f t="shared" si="86"/>
        <v>1</v>
      </c>
      <c r="K2767" s="8">
        <v>0</v>
      </c>
      <c r="L2767" s="9">
        <v>64.510000000000005</v>
      </c>
      <c r="M2767" s="8">
        <v>0</v>
      </c>
      <c r="N2767" s="8">
        <v>4</v>
      </c>
      <c r="O2767" s="8">
        <v>76</v>
      </c>
      <c r="P2767" s="9">
        <v>70.819999999999993</v>
      </c>
      <c r="Q2767" s="10">
        <f t="shared" si="87"/>
        <v>1</v>
      </c>
      <c r="R2767" s="8">
        <v>0</v>
      </c>
      <c r="S2767" s="9">
        <v>63.39</v>
      </c>
      <c r="T2767" s="8">
        <v>0</v>
      </c>
    </row>
    <row r="2768" spans="1:20" x14ac:dyDescent="0.35">
      <c r="A2768" t="s">
        <v>6849</v>
      </c>
      <c r="B2768" t="s">
        <v>6850</v>
      </c>
      <c r="C2768" t="s">
        <v>19</v>
      </c>
      <c r="D2768" t="s">
        <v>7922</v>
      </c>
      <c r="E2768" s="8">
        <v>55</v>
      </c>
      <c r="F2768" s="9">
        <v>60.72</v>
      </c>
      <c r="G2768" s="8">
        <v>8</v>
      </c>
      <c r="H2768" s="8">
        <v>128</v>
      </c>
      <c r="I2768" s="9">
        <v>60.72</v>
      </c>
      <c r="J2768" s="10">
        <f t="shared" si="86"/>
        <v>1</v>
      </c>
      <c r="K2768" s="8">
        <v>0</v>
      </c>
      <c r="L2768" s="9">
        <v>67.33</v>
      </c>
      <c r="M2768" s="8">
        <v>0</v>
      </c>
      <c r="N2768" s="8">
        <v>7</v>
      </c>
      <c r="O2768" s="8">
        <v>128</v>
      </c>
      <c r="P2768" s="9">
        <v>60.72</v>
      </c>
      <c r="Q2768" s="10">
        <f t="shared" si="87"/>
        <v>1</v>
      </c>
      <c r="R2768" s="8">
        <v>0</v>
      </c>
      <c r="S2768" s="9">
        <v>66.67</v>
      </c>
      <c r="T2768" s="8">
        <v>0</v>
      </c>
    </row>
    <row r="2769" spans="1:20" x14ac:dyDescent="0.35">
      <c r="A2769" t="s">
        <v>6857</v>
      </c>
      <c r="B2769" t="s">
        <v>6858</v>
      </c>
      <c r="C2769" t="s">
        <v>19</v>
      </c>
      <c r="D2769" t="s">
        <v>7922</v>
      </c>
      <c r="E2769" s="8">
        <v>3</v>
      </c>
      <c r="F2769" s="9">
        <v>25.5</v>
      </c>
      <c r="G2769" s="8">
        <v>2</v>
      </c>
      <c r="H2769" s="8">
        <v>17</v>
      </c>
      <c r="I2769" s="9">
        <v>25.5</v>
      </c>
      <c r="J2769" s="10">
        <f t="shared" si="86"/>
        <v>1</v>
      </c>
      <c r="K2769" s="8">
        <v>0</v>
      </c>
      <c r="L2769" s="9">
        <v>83.19</v>
      </c>
      <c r="M2769" s="8">
        <v>0</v>
      </c>
      <c r="N2769" s="8">
        <v>1</v>
      </c>
      <c r="O2769" s="8">
        <v>17</v>
      </c>
      <c r="P2769" s="9">
        <v>25.5</v>
      </c>
      <c r="Q2769" s="10">
        <f t="shared" si="87"/>
        <v>1</v>
      </c>
      <c r="R2769" s="8">
        <v>0</v>
      </c>
      <c r="S2769" s="9">
        <v>83.19</v>
      </c>
      <c r="T2769" s="8">
        <v>0</v>
      </c>
    </row>
    <row r="2770" spans="1:20" x14ac:dyDescent="0.35">
      <c r="A2770" t="s">
        <v>6863</v>
      </c>
      <c r="B2770" t="s">
        <v>6864</v>
      </c>
      <c r="C2770" t="s">
        <v>19</v>
      </c>
      <c r="D2770" t="s">
        <v>7922</v>
      </c>
      <c r="E2770" s="8">
        <v>16</v>
      </c>
      <c r="F2770" s="9">
        <v>26.4</v>
      </c>
      <c r="G2770" s="8">
        <v>6</v>
      </c>
      <c r="H2770" s="8">
        <v>86</v>
      </c>
      <c r="I2770" s="9">
        <v>26.4</v>
      </c>
      <c r="J2770" s="10">
        <f t="shared" si="86"/>
        <v>1</v>
      </c>
      <c r="K2770" s="8">
        <v>0</v>
      </c>
      <c r="L2770" s="9">
        <v>82.83</v>
      </c>
      <c r="M2770" s="8">
        <v>0</v>
      </c>
      <c r="N2770" s="8">
        <v>5</v>
      </c>
      <c r="O2770" s="8">
        <v>86</v>
      </c>
      <c r="P2770" s="9">
        <v>26.4</v>
      </c>
      <c r="Q2770" s="10">
        <f t="shared" si="87"/>
        <v>1</v>
      </c>
      <c r="R2770" s="8">
        <v>0</v>
      </c>
      <c r="S2770" s="9">
        <v>80.849999999999994</v>
      </c>
      <c r="T2770" s="8">
        <v>0</v>
      </c>
    </row>
    <row r="2771" spans="1:20" x14ac:dyDescent="0.35">
      <c r="A2771" t="s">
        <v>6865</v>
      </c>
      <c r="B2771" t="s">
        <v>6866</v>
      </c>
      <c r="C2771" t="s">
        <v>19</v>
      </c>
      <c r="D2771" t="s">
        <v>7922</v>
      </c>
      <c r="E2771" s="8">
        <v>6</v>
      </c>
      <c r="F2771" s="9">
        <v>17.71</v>
      </c>
      <c r="G2771" s="8">
        <v>4</v>
      </c>
      <c r="H2771" s="8">
        <v>48</v>
      </c>
      <c r="I2771" s="9">
        <v>17.71</v>
      </c>
      <c r="J2771" s="10">
        <f t="shared" si="86"/>
        <v>1</v>
      </c>
      <c r="K2771" s="8">
        <v>0</v>
      </c>
      <c r="L2771" s="9">
        <v>89.02</v>
      </c>
      <c r="M2771" s="8">
        <v>0</v>
      </c>
      <c r="N2771" s="8">
        <v>3</v>
      </c>
      <c r="O2771" s="8">
        <v>48</v>
      </c>
      <c r="P2771" s="9">
        <v>17.71</v>
      </c>
      <c r="Q2771" s="10">
        <f t="shared" si="87"/>
        <v>1</v>
      </c>
      <c r="R2771" s="8">
        <v>0</v>
      </c>
      <c r="S2771" s="9">
        <v>87.25</v>
      </c>
      <c r="T2771" s="8">
        <v>0</v>
      </c>
    </row>
    <row r="2772" spans="1:20" x14ac:dyDescent="0.35">
      <c r="A2772" t="s">
        <v>6867</v>
      </c>
      <c r="B2772" t="s">
        <v>6868</v>
      </c>
      <c r="C2772" t="s">
        <v>19</v>
      </c>
      <c r="D2772" t="s">
        <v>7922</v>
      </c>
      <c r="E2772" s="8">
        <v>119</v>
      </c>
      <c r="F2772" s="9">
        <v>249.9</v>
      </c>
      <c r="G2772" s="8">
        <v>5</v>
      </c>
      <c r="H2772" s="8">
        <v>67</v>
      </c>
      <c r="I2772" s="9">
        <v>147</v>
      </c>
      <c r="J2772" s="10">
        <f t="shared" si="86"/>
        <v>0.58823529411764708</v>
      </c>
      <c r="K2772" s="8">
        <v>1</v>
      </c>
      <c r="L2772" s="9">
        <v>77.150000000000006</v>
      </c>
      <c r="M2772" s="8">
        <v>1</v>
      </c>
      <c r="N2772" s="8">
        <v>4</v>
      </c>
      <c r="O2772" s="8">
        <v>67</v>
      </c>
      <c r="P2772" s="9">
        <v>147</v>
      </c>
      <c r="Q2772" s="10">
        <f t="shared" si="87"/>
        <v>0.58823529411764708</v>
      </c>
      <c r="R2772" s="8">
        <v>1</v>
      </c>
      <c r="S2772" s="9">
        <v>77.150000000000006</v>
      </c>
      <c r="T2772" s="8">
        <v>1</v>
      </c>
    </row>
    <row r="2773" spans="1:20" x14ac:dyDescent="0.35">
      <c r="A2773" t="s">
        <v>6869</v>
      </c>
      <c r="B2773" t="s">
        <v>6870</v>
      </c>
      <c r="C2773" t="s">
        <v>19</v>
      </c>
      <c r="D2773" t="s">
        <v>7922</v>
      </c>
      <c r="E2773" s="8">
        <v>1</v>
      </c>
      <c r="F2773" s="9">
        <v>2.5499999999999998</v>
      </c>
      <c r="G2773" s="8">
        <v>4</v>
      </c>
      <c r="H2773" s="8">
        <v>55</v>
      </c>
      <c r="I2773" s="9">
        <v>2.5499999999999998</v>
      </c>
      <c r="J2773" s="10">
        <f t="shared" si="86"/>
        <v>1</v>
      </c>
      <c r="K2773" s="8">
        <v>0</v>
      </c>
      <c r="L2773" s="9">
        <v>87.31</v>
      </c>
      <c r="M2773" s="8">
        <v>0</v>
      </c>
      <c r="N2773" s="8">
        <v>3</v>
      </c>
      <c r="O2773" s="8">
        <v>55</v>
      </c>
      <c r="P2773" s="9">
        <v>2.5499999999999998</v>
      </c>
      <c r="Q2773" s="10">
        <f t="shared" si="87"/>
        <v>1</v>
      </c>
      <c r="R2773" s="8">
        <v>0</v>
      </c>
      <c r="S2773" s="9">
        <v>85.78</v>
      </c>
      <c r="T2773" s="8">
        <v>0</v>
      </c>
    </row>
    <row r="2774" spans="1:20" x14ac:dyDescent="0.35">
      <c r="A2774" t="s">
        <v>6875</v>
      </c>
      <c r="B2774" t="s">
        <v>6876</v>
      </c>
      <c r="C2774" t="s">
        <v>19</v>
      </c>
      <c r="D2774" t="s">
        <v>7922</v>
      </c>
      <c r="E2774" s="8">
        <v>7</v>
      </c>
      <c r="F2774" s="9">
        <v>49.83</v>
      </c>
      <c r="G2774" s="8">
        <v>2</v>
      </c>
      <c r="H2774" s="8">
        <v>20</v>
      </c>
      <c r="I2774" s="9">
        <v>49.83</v>
      </c>
      <c r="J2774" s="10">
        <f t="shared" si="86"/>
        <v>1</v>
      </c>
      <c r="K2774" s="8">
        <v>0</v>
      </c>
      <c r="L2774" s="9">
        <v>74.569999999999993</v>
      </c>
      <c r="M2774" s="8">
        <v>0</v>
      </c>
      <c r="N2774" s="8">
        <v>1</v>
      </c>
      <c r="O2774" s="8">
        <v>20</v>
      </c>
      <c r="P2774" s="9">
        <v>49.83</v>
      </c>
      <c r="Q2774" s="10">
        <f t="shared" si="87"/>
        <v>1</v>
      </c>
      <c r="R2774" s="8">
        <v>0</v>
      </c>
      <c r="S2774" s="9">
        <v>74.569999999999993</v>
      </c>
      <c r="T2774" s="8">
        <v>0</v>
      </c>
    </row>
    <row r="2775" spans="1:20" x14ac:dyDescent="0.35">
      <c r="A2775" t="s">
        <v>6879</v>
      </c>
      <c r="B2775" t="s">
        <v>6880</v>
      </c>
      <c r="C2775" t="s">
        <v>19</v>
      </c>
      <c r="D2775" t="s">
        <v>7922</v>
      </c>
      <c r="E2775" s="8">
        <v>159</v>
      </c>
      <c r="F2775" s="9">
        <v>822.61</v>
      </c>
      <c r="G2775" s="8">
        <v>3</v>
      </c>
      <c r="H2775" s="8">
        <v>27</v>
      </c>
      <c r="I2775" s="9">
        <v>569.1</v>
      </c>
      <c r="J2775" s="10">
        <f t="shared" si="86"/>
        <v>0.6918223702605123</v>
      </c>
      <c r="K2775" s="8">
        <v>5</v>
      </c>
      <c r="L2775" s="9">
        <v>61.05</v>
      </c>
      <c r="M2775" s="8">
        <v>4</v>
      </c>
      <c r="N2775" s="8">
        <v>2</v>
      </c>
      <c r="O2775" s="8">
        <v>27</v>
      </c>
      <c r="P2775" s="9">
        <v>563.92999999999995</v>
      </c>
      <c r="Q2775" s="10">
        <f t="shared" si="87"/>
        <v>0.6855374965050266</v>
      </c>
      <c r="R2775" s="8">
        <v>5</v>
      </c>
      <c r="S2775" s="9">
        <v>59.37</v>
      </c>
      <c r="T2775" s="8">
        <v>4</v>
      </c>
    </row>
    <row r="2776" spans="1:20" x14ac:dyDescent="0.35">
      <c r="A2776" t="s">
        <v>6881</v>
      </c>
      <c r="B2776" t="s">
        <v>6882</v>
      </c>
      <c r="C2776" t="s">
        <v>19</v>
      </c>
      <c r="D2776" t="s">
        <v>7922</v>
      </c>
      <c r="E2776" s="8">
        <v>36</v>
      </c>
      <c r="F2776" s="9">
        <v>32.01</v>
      </c>
      <c r="G2776" s="8">
        <v>10</v>
      </c>
      <c r="H2776" s="8">
        <v>155</v>
      </c>
      <c r="I2776" s="9">
        <v>32.01</v>
      </c>
      <c r="J2776" s="10">
        <f t="shared" si="86"/>
        <v>1</v>
      </c>
      <c r="K2776" s="8">
        <v>0</v>
      </c>
      <c r="L2776" s="9">
        <v>71.84</v>
      </c>
      <c r="M2776" s="8">
        <v>0</v>
      </c>
      <c r="N2776" s="8">
        <v>8</v>
      </c>
      <c r="O2776" s="8">
        <v>155</v>
      </c>
      <c r="P2776" s="9">
        <v>32.01</v>
      </c>
      <c r="Q2776" s="10">
        <f t="shared" si="87"/>
        <v>1</v>
      </c>
      <c r="R2776" s="8">
        <v>0</v>
      </c>
      <c r="S2776" s="9">
        <v>70.239999999999995</v>
      </c>
      <c r="T2776" s="8">
        <v>0</v>
      </c>
    </row>
    <row r="2777" spans="1:20" x14ac:dyDescent="0.35">
      <c r="A2777" t="s">
        <v>6883</v>
      </c>
      <c r="B2777" t="s">
        <v>6884</v>
      </c>
      <c r="C2777" t="s">
        <v>19</v>
      </c>
      <c r="D2777" t="s">
        <v>7922</v>
      </c>
      <c r="E2777" s="8">
        <v>4</v>
      </c>
      <c r="F2777" s="9">
        <v>15.05</v>
      </c>
      <c r="G2777" s="8">
        <v>4</v>
      </c>
      <c r="H2777" s="8">
        <v>37</v>
      </c>
      <c r="I2777" s="9">
        <v>15.05</v>
      </c>
      <c r="J2777" s="10">
        <f t="shared" si="86"/>
        <v>1</v>
      </c>
      <c r="K2777" s="8">
        <v>0</v>
      </c>
      <c r="L2777" s="9">
        <v>88.08</v>
      </c>
      <c r="M2777" s="8">
        <v>0</v>
      </c>
      <c r="N2777" s="8">
        <v>2</v>
      </c>
      <c r="O2777" s="8">
        <v>37</v>
      </c>
      <c r="P2777" s="9">
        <v>15.05</v>
      </c>
      <c r="Q2777" s="10">
        <f t="shared" si="87"/>
        <v>1</v>
      </c>
      <c r="R2777" s="8">
        <v>0</v>
      </c>
      <c r="S2777" s="9">
        <v>83.56</v>
      </c>
      <c r="T2777" s="8">
        <v>0</v>
      </c>
    </row>
    <row r="2778" spans="1:20" x14ac:dyDescent="0.35">
      <c r="A2778" t="s">
        <v>6889</v>
      </c>
      <c r="B2778" t="s">
        <v>6890</v>
      </c>
      <c r="C2778" t="s">
        <v>19</v>
      </c>
      <c r="D2778" t="s">
        <v>7922</v>
      </c>
      <c r="E2778" s="8">
        <v>26</v>
      </c>
      <c r="F2778" s="9">
        <v>42.9</v>
      </c>
      <c r="G2778" s="8">
        <v>6</v>
      </c>
      <c r="H2778" s="8">
        <v>83</v>
      </c>
      <c r="I2778" s="9">
        <v>42.9</v>
      </c>
      <c r="J2778" s="10">
        <f t="shared" si="86"/>
        <v>1</v>
      </c>
      <c r="K2778" s="8">
        <v>0</v>
      </c>
      <c r="L2778" s="9">
        <v>66.489999999999995</v>
      </c>
      <c r="M2778" s="8">
        <v>0</v>
      </c>
      <c r="N2778" s="8">
        <v>4</v>
      </c>
      <c r="O2778" s="8">
        <v>83</v>
      </c>
      <c r="P2778" s="9">
        <v>42.9</v>
      </c>
      <c r="Q2778" s="10">
        <f t="shared" si="87"/>
        <v>1</v>
      </c>
      <c r="R2778" s="8">
        <v>0</v>
      </c>
      <c r="S2778" s="9">
        <v>65.5</v>
      </c>
      <c r="T2778" s="8">
        <v>0</v>
      </c>
    </row>
    <row r="2779" spans="1:20" x14ac:dyDescent="0.35">
      <c r="A2779" t="s">
        <v>6893</v>
      </c>
      <c r="B2779" t="s">
        <v>6894</v>
      </c>
      <c r="C2779" t="s">
        <v>19</v>
      </c>
      <c r="D2779" t="s">
        <v>7922</v>
      </c>
      <c r="E2779" s="8">
        <v>5</v>
      </c>
      <c r="F2779" s="9">
        <v>14.75</v>
      </c>
      <c r="G2779" s="8">
        <v>4</v>
      </c>
      <c r="H2779" s="8">
        <v>47</v>
      </c>
      <c r="I2779" s="9">
        <v>14.75</v>
      </c>
      <c r="J2779" s="10">
        <f t="shared" si="86"/>
        <v>1</v>
      </c>
      <c r="K2779" s="8">
        <v>0</v>
      </c>
      <c r="L2779" s="9">
        <v>81.31</v>
      </c>
      <c r="M2779" s="8">
        <v>0</v>
      </c>
      <c r="N2779" s="8">
        <v>3</v>
      </c>
      <c r="O2779" s="8">
        <v>47</v>
      </c>
      <c r="P2779" s="9">
        <v>14.75</v>
      </c>
      <c r="Q2779" s="10">
        <f t="shared" si="87"/>
        <v>1</v>
      </c>
      <c r="R2779" s="8">
        <v>0</v>
      </c>
      <c r="S2779" s="9">
        <v>79.540000000000006</v>
      </c>
      <c r="T2779" s="8">
        <v>0</v>
      </c>
    </row>
    <row r="2780" spans="1:20" x14ac:dyDescent="0.35">
      <c r="A2780" t="s">
        <v>6895</v>
      </c>
      <c r="B2780" t="s">
        <v>6896</v>
      </c>
      <c r="C2780" t="s">
        <v>19</v>
      </c>
      <c r="D2780" t="s">
        <v>7922</v>
      </c>
      <c r="E2780" s="8">
        <v>14</v>
      </c>
      <c r="F2780" s="9">
        <v>35.67</v>
      </c>
      <c r="G2780" s="8">
        <v>4</v>
      </c>
      <c r="H2780" s="8">
        <v>54</v>
      </c>
      <c r="I2780" s="9">
        <v>35.67</v>
      </c>
      <c r="J2780" s="10">
        <f t="shared" si="86"/>
        <v>1</v>
      </c>
      <c r="K2780" s="8">
        <v>0</v>
      </c>
      <c r="L2780" s="9">
        <v>76.56</v>
      </c>
      <c r="M2780" s="8">
        <v>0</v>
      </c>
      <c r="N2780" s="8">
        <v>3</v>
      </c>
      <c r="O2780" s="8">
        <v>54</v>
      </c>
      <c r="P2780" s="9">
        <v>35.67</v>
      </c>
      <c r="Q2780" s="10">
        <f t="shared" si="87"/>
        <v>1</v>
      </c>
      <c r="R2780" s="8">
        <v>0</v>
      </c>
      <c r="S2780" s="9">
        <v>75.03</v>
      </c>
      <c r="T2780" s="8">
        <v>0</v>
      </c>
    </row>
    <row r="2781" spans="1:20" x14ac:dyDescent="0.35">
      <c r="A2781" t="s">
        <v>6897</v>
      </c>
      <c r="B2781" t="s">
        <v>6898</v>
      </c>
      <c r="C2781" t="s">
        <v>19</v>
      </c>
      <c r="D2781" t="s">
        <v>7922</v>
      </c>
      <c r="E2781" s="8">
        <v>30</v>
      </c>
      <c r="F2781" s="9">
        <v>38.17</v>
      </c>
      <c r="G2781" s="8">
        <v>6</v>
      </c>
      <c r="H2781" s="8">
        <v>108</v>
      </c>
      <c r="I2781" s="9">
        <v>38.17</v>
      </c>
      <c r="J2781" s="10">
        <f t="shared" si="86"/>
        <v>1</v>
      </c>
      <c r="K2781" s="8">
        <v>0</v>
      </c>
      <c r="L2781" s="9">
        <v>73.31</v>
      </c>
      <c r="M2781" s="8">
        <v>0</v>
      </c>
      <c r="N2781" s="8">
        <v>6</v>
      </c>
      <c r="O2781" s="8">
        <v>108</v>
      </c>
      <c r="P2781" s="9">
        <v>38.17</v>
      </c>
      <c r="Q2781" s="10">
        <f t="shared" si="87"/>
        <v>1</v>
      </c>
      <c r="R2781" s="8">
        <v>0</v>
      </c>
      <c r="S2781" s="9">
        <v>73.31</v>
      </c>
      <c r="T2781" s="8">
        <v>0</v>
      </c>
    </row>
    <row r="2782" spans="1:20" x14ac:dyDescent="0.35">
      <c r="A2782" t="s">
        <v>6901</v>
      </c>
      <c r="B2782" t="s">
        <v>6902</v>
      </c>
      <c r="C2782" t="s">
        <v>19</v>
      </c>
      <c r="D2782" t="s">
        <v>7922</v>
      </c>
      <c r="E2782" s="8">
        <v>52</v>
      </c>
      <c r="F2782" s="9">
        <v>241.8</v>
      </c>
      <c r="G2782" s="8">
        <v>2</v>
      </c>
      <c r="H2782" s="8">
        <v>30</v>
      </c>
      <c r="I2782" s="9">
        <v>172.05</v>
      </c>
      <c r="J2782" s="10">
        <f t="shared" si="86"/>
        <v>0.71153846153846156</v>
      </c>
      <c r="K2782" s="8">
        <v>1</v>
      </c>
      <c r="L2782" s="9">
        <v>71.84</v>
      </c>
      <c r="M2782" s="8">
        <v>1</v>
      </c>
      <c r="N2782" s="8">
        <v>2</v>
      </c>
      <c r="O2782" s="8">
        <v>30</v>
      </c>
      <c r="P2782" s="9">
        <v>167.4</v>
      </c>
      <c r="Q2782" s="10">
        <f t="shared" si="87"/>
        <v>0.69230769230769229</v>
      </c>
      <c r="R2782" s="8">
        <v>1</v>
      </c>
      <c r="S2782" s="9">
        <v>70.22</v>
      </c>
      <c r="T2782" s="8">
        <v>1</v>
      </c>
    </row>
    <row r="2783" spans="1:20" x14ac:dyDescent="0.35">
      <c r="A2783" t="s">
        <v>6903</v>
      </c>
      <c r="B2783" t="s">
        <v>6904</v>
      </c>
      <c r="C2783" t="s">
        <v>19</v>
      </c>
      <c r="D2783" t="s">
        <v>7922</v>
      </c>
      <c r="E2783" s="8">
        <v>151</v>
      </c>
      <c r="F2783" s="9">
        <v>58.67</v>
      </c>
      <c r="G2783" s="8">
        <v>31</v>
      </c>
      <c r="H2783" s="8">
        <v>351</v>
      </c>
      <c r="I2783" s="9">
        <v>58.67</v>
      </c>
      <c r="J2783" s="10">
        <f t="shared" si="86"/>
        <v>1</v>
      </c>
      <c r="K2783" s="8">
        <v>0</v>
      </c>
      <c r="L2783" s="9">
        <v>77.22</v>
      </c>
      <c r="M2783" s="8">
        <v>0</v>
      </c>
      <c r="N2783" s="8">
        <v>17</v>
      </c>
      <c r="O2783" s="8">
        <v>351</v>
      </c>
      <c r="P2783" s="9">
        <v>58.67</v>
      </c>
      <c r="Q2783" s="10">
        <f t="shared" si="87"/>
        <v>1</v>
      </c>
      <c r="R2783" s="8">
        <v>0</v>
      </c>
      <c r="S2783" s="9">
        <v>73.72</v>
      </c>
      <c r="T2783" s="8">
        <v>0</v>
      </c>
    </row>
    <row r="2784" spans="1:20" x14ac:dyDescent="0.35">
      <c r="A2784" t="s">
        <v>6905</v>
      </c>
      <c r="B2784" t="s">
        <v>6906</v>
      </c>
      <c r="C2784" t="s">
        <v>19</v>
      </c>
      <c r="D2784" t="s">
        <v>7922</v>
      </c>
      <c r="E2784" s="8">
        <v>12</v>
      </c>
      <c r="F2784" s="9">
        <v>50.95</v>
      </c>
      <c r="G2784" s="8">
        <v>2</v>
      </c>
      <c r="H2784" s="8">
        <v>32</v>
      </c>
      <c r="I2784" s="9">
        <v>50.95</v>
      </c>
      <c r="J2784" s="10">
        <f t="shared" si="86"/>
        <v>1</v>
      </c>
      <c r="K2784" s="8">
        <v>0</v>
      </c>
      <c r="L2784" s="9">
        <v>77.39</v>
      </c>
      <c r="M2784" s="8">
        <v>0</v>
      </c>
      <c r="N2784" s="8">
        <v>2</v>
      </c>
      <c r="O2784" s="8">
        <v>32</v>
      </c>
      <c r="P2784" s="9">
        <v>50.95</v>
      </c>
      <c r="Q2784" s="10">
        <f t="shared" si="87"/>
        <v>1</v>
      </c>
      <c r="R2784" s="8">
        <v>0</v>
      </c>
      <c r="S2784" s="9">
        <v>74.84</v>
      </c>
      <c r="T2784" s="8">
        <v>0</v>
      </c>
    </row>
    <row r="2785" spans="1:20" x14ac:dyDescent="0.35">
      <c r="A2785" t="s">
        <v>6907</v>
      </c>
      <c r="B2785" t="s">
        <v>6908</v>
      </c>
      <c r="C2785" t="s">
        <v>19</v>
      </c>
      <c r="D2785" t="s">
        <v>7921</v>
      </c>
      <c r="E2785" s="8">
        <v>240</v>
      </c>
      <c r="F2785" s="9">
        <v>63.77</v>
      </c>
      <c r="G2785" s="8">
        <v>20</v>
      </c>
      <c r="H2785" s="8">
        <v>510</v>
      </c>
      <c r="I2785" s="9">
        <v>63.77</v>
      </c>
      <c r="J2785" s="10">
        <f t="shared" si="86"/>
        <v>1</v>
      </c>
      <c r="K2785" s="8">
        <v>0</v>
      </c>
      <c r="L2785" s="9">
        <v>64.36</v>
      </c>
      <c r="M2785" s="8">
        <v>0</v>
      </c>
      <c r="N2785" s="8">
        <v>24</v>
      </c>
      <c r="O2785" s="8">
        <v>510</v>
      </c>
      <c r="P2785" s="9">
        <v>63.77</v>
      </c>
      <c r="Q2785" s="10">
        <f t="shared" si="87"/>
        <v>1</v>
      </c>
      <c r="R2785" s="8">
        <v>0</v>
      </c>
      <c r="S2785" s="9">
        <v>65</v>
      </c>
      <c r="T2785" s="8">
        <v>0</v>
      </c>
    </row>
    <row r="2786" spans="1:20" x14ac:dyDescent="0.35">
      <c r="A2786" t="s">
        <v>6911</v>
      </c>
      <c r="B2786" t="s">
        <v>6912</v>
      </c>
      <c r="C2786" t="s">
        <v>19</v>
      </c>
      <c r="D2786" t="s">
        <v>7922</v>
      </c>
      <c r="E2786" s="8">
        <v>4</v>
      </c>
      <c r="F2786" s="9">
        <v>36.35</v>
      </c>
      <c r="G2786" s="8">
        <v>1</v>
      </c>
      <c r="H2786" s="8">
        <v>15</v>
      </c>
      <c r="I2786" s="9">
        <v>36.35</v>
      </c>
      <c r="J2786" s="10">
        <f t="shared" si="86"/>
        <v>1</v>
      </c>
      <c r="K2786" s="8">
        <v>0</v>
      </c>
      <c r="L2786" s="9">
        <v>78.37</v>
      </c>
      <c r="M2786" s="8">
        <v>0</v>
      </c>
      <c r="N2786" s="8">
        <v>1</v>
      </c>
      <c r="O2786" s="8">
        <v>15</v>
      </c>
      <c r="P2786" s="9">
        <v>36.35</v>
      </c>
      <c r="Q2786" s="10">
        <f t="shared" si="87"/>
        <v>1</v>
      </c>
      <c r="R2786" s="8">
        <v>0</v>
      </c>
      <c r="S2786" s="9">
        <v>78.37</v>
      </c>
      <c r="T2786" s="8">
        <v>0</v>
      </c>
    </row>
    <row r="2787" spans="1:20" x14ac:dyDescent="0.35">
      <c r="A2787" t="s">
        <v>6915</v>
      </c>
      <c r="B2787" t="s">
        <v>6916</v>
      </c>
      <c r="C2787" t="s">
        <v>19</v>
      </c>
      <c r="D2787" t="s">
        <v>7922</v>
      </c>
      <c r="E2787" s="8">
        <v>84</v>
      </c>
      <c r="F2787" s="9">
        <v>71.400000000000006</v>
      </c>
      <c r="G2787" s="8">
        <v>8</v>
      </c>
      <c r="H2787" s="8">
        <v>159</v>
      </c>
      <c r="I2787" s="9">
        <v>71.400000000000006</v>
      </c>
      <c r="J2787" s="10">
        <f t="shared" si="86"/>
        <v>1</v>
      </c>
      <c r="K2787" s="8">
        <v>0</v>
      </c>
      <c r="L2787" s="9">
        <v>62.28</v>
      </c>
      <c r="M2787" s="8">
        <v>0</v>
      </c>
      <c r="N2787" s="8">
        <v>8</v>
      </c>
      <c r="O2787" s="8">
        <v>159</v>
      </c>
      <c r="P2787" s="9">
        <v>71.400000000000006</v>
      </c>
      <c r="Q2787" s="10">
        <f t="shared" si="87"/>
        <v>1</v>
      </c>
      <c r="R2787" s="8">
        <v>0</v>
      </c>
      <c r="S2787" s="9">
        <v>61.77</v>
      </c>
      <c r="T2787" s="8">
        <v>0</v>
      </c>
    </row>
    <row r="2788" spans="1:20" x14ac:dyDescent="0.35">
      <c r="A2788" t="s">
        <v>6917</v>
      </c>
      <c r="B2788" t="s">
        <v>6918</v>
      </c>
      <c r="C2788" t="s">
        <v>19</v>
      </c>
      <c r="D2788" t="s">
        <v>7922</v>
      </c>
      <c r="E2788" s="8">
        <v>252</v>
      </c>
      <c r="F2788" s="9">
        <v>380.24</v>
      </c>
      <c r="G2788" s="8">
        <v>6</v>
      </c>
      <c r="H2788" s="8">
        <v>90</v>
      </c>
      <c r="I2788" s="9">
        <v>279.14</v>
      </c>
      <c r="J2788" s="10">
        <f t="shared" si="86"/>
        <v>0.73411529560277711</v>
      </c>
      <c r="K2788" s="8">
        <v>3</v>
      </c>
      <c r="L2788" s="9">
        <v>41.23</v>
      </c>
      <c r="M2788" s="8">
        <v>2</v>
      </c>
      <c r="N2788" s="8">
        <v>5</v>
      </c>
      <c r="O2788" s="8">
        <v>90</v>
      </c>
      <c r="P2788" s="9">
        <v>276.13</v>
      </c>
      <c r="Q2788" s="10">
        <f t="shared" si="87"/>
        <v>0.72619924258363133</v>
      </c>
      <c r="R2788" s="8">
        <v>3</v>
      </c>
      <c r="S2788" s="9">
        <v>40.78</v>
      </c>
      <c r="T2788" s="8">
        <v>2</v>
      </c>
    </row>
    <row r="2789" spans="1:20" x14ac:dyDescent="0.35">
      <c r="A2789" t="s">
        <v>6919</v>
      </c>
      <c r="B2789" t="s">
        <v>6920</v>
      </c>
      <c r="C2789" t="s">
        <v>19</v>
      </c>
      <c r="D2789" t="s">
        <v>7922</v>
      </c>
      <c r="E2789" s="8">
        <v>30</v>
      </c>
      <c r="F2789" s="9">
        <v>52.13</v>
      </c>
      <c r="G2789" s="8">
        <v>5</v>
      </c>
      <c r="H2789" s="8">
        <v>78</v>
      </c>
      <c r="I2789" s="9">
        <v>52.13</v>
      </c>
      <c r="J2789" s="10">
        <f t="shared" si="86"/>
        <v>1</v>
      </c>
      <c r="K2789" s="8">
        <v>0</v>
      </c>
      <c r="L2789" s="9">
        <v>77.63</v>
      </c>
      <c r="M2789" s="8">
        <v>0</v>
      </c>
      <c r="N2789" s="8">
        <v>4</v>
      </c>
      <c r="O2789" s="8">
        <v>78</v>
      </c>
      <c r="P2789" s="9">
        <v>52.13</v>
      </c>
      <c r="Q2789" s="10">
        <f t="shared" si="87"/>
        <v>1</v>
      </c>
      <c r="R2789" s="8">
        <v>0</v>
      </c>
      <c r="S2789" s="9">
        <v>76.59</v>
      </c>
      <c r="T2789" s="8">
        <v>0</v>
      </c>
    </row>
    <row r="2790" spans="1:20" x14ac:dyDescent="0.35">
      <c r="A2790" t="s">
        <v>6921</v>
      </c>
      <c r="B2790" t="s">
        <v>6922</v>
      </c>
      <c r="C2790" t="s">
        <v>19</v>
      </c>
      <c r="D2790" t="s">
        <v>7922</v>
      </c>
      <c r="E2790" s="8">
        <v>10</v>
      </c>
      <c r="F2790" s="9">
        <v>3.76</v>
      </c>
      <c r="G2790" s="8">
        <v>23</v>
      </c>
      <c r="H2790" s="8">
        <v>356</v>
      </c>
      <c r="I2790" s="9">
        <v>3.76</v>
      </c>
      <c r="J2790" s="10">
        <f t="shared" si="86"/>
        <v>1</v>
      </c>
      <c r="K2790" s="8">
        <v>0</v>
      </c>
      <c r="L2790" s="9">
        <v>83.14</v>
      </c>
      <c r="M2790" s="8">
        <v>0</v>
      </c>
      <c r="N2790" s="8">
        <v>17</v>
      </c>
      <c r="O2790" s="8">
        <v>356</v>
      </c>
      <c r="P2790" s="9">
        <v>3.76</v>
      </c>
      <c r="Q2790" s="10">
        <f t="shared" si="87"/>
        <v>1</v>
      </c>
      <c r="R2790" s="8">
        <v>0</v>
      </c>
      <c r="S2790" s="9">
        <v>81.56</v>
      </c>
      <c r="T2790" s="8">
        <v>0</v>
      </c>
    </row>
    <row r="2791" spans="1:20" x14ac:dyDescent="0.35">
      <c r="A2791" t="s">
        <v>6925</v>
      </c>
      <c r="B2791" t="s">
        <v>6926</v>
      </c>
      <c r="C2791" t="s">
        <v>19</v>
      </c>
      <c r="D2791" t="s">
        <v>7922</v>
      </c>
      <c r="E2791" s="8">
        <v>4</v>
      </c>
      <c r="F2791" s="9">
        <v>9.7100000000000009</v>
      </c>
      <c r="G2791" s="8">
        <v>4</v>
      </c>
      <c r="H2791" s="8">
        <v>55</v>
      </c>
      <c r="I2791" s="9">
        <v>9.7100000000000009</v>
      </c>
      <c r="J2791" s="10">
        <f t="shared" si="86"/>
        <v>1</v>
      </c>
      <c r="K2791" s="8">
        <v>0</v>
      </c>
      <c r="L2791" s="9">
        <v>80.709999999999994</v>
      </c>
      <c r="M2791" s="8">
        <v>0</v>
      </c>
      <c r="N2791" s="8">
        <v>3</v>
      </c>
      <c r="O2791" s="8">
        <v>55</v>
      </c>
      <c r="P2791" s="9">
        <v>9.7100000000000009</v>
      </c>
      <c r="Q2791" s="10">
        <f t="shared" si="87"/>
        <v>1</v>
      </c>
      <c r="R2791" s="8">
        <v>0</v>
      </c>
      <c r="S2791" s="9">
        <v>79.25</v>
      </c>
      <c r="T2791" s="8">
        <v>0</v>
      </c>
    </row>
    <row r="2792" spans="1:20" x14ac:dyDescent="0.35">
      <c r="A2792" t="s">
        <v>6929</v>
      </c>
      <c r="B2792" t="s">
        <v>6930</v>
      </c>
      <c r="C2792" t="s">
        <v>19</v>
      </c>
      <c r="D2792" t="s">
        <v>7922</v>
      </c>
      <c r="E2792" s="8">
        <v>200</v>
      </c>
      <c r="F2792" s="9">
        <v>42</v>
      </c>
      <c r="G2792" s="8">
        <v>28</v>
      </c>
      <c r="H2792" s="8">
        <v>635</v>
      </c>
      <c r="I2792" s="9">
        <v>42</v>
      </c>
      <c r="J2792" s="10">
        <f t="shared" si="86"/>
        <v>1</v>
      </c>
      <c r="K2792" s="8">
        <v>0</v>
      </c>
      <c r="L2792" s="9">
        <v>64.819999999999993</v>
      </c>
      <c r="M2792" s="8">
        <v>0</v>
      </c>
      <c r="N2792" s="8">
        <v>30</v>
      </c>
      <c r="O2792" s="8">
        <v>635</v>
      </c>
      <c r="P2792" s="9">
        <v>42</v>
      </c>
      <c r="Q2792" s="10">
        <f t="shared" si="87"/>
        <v>1</v>
      </c>
      <c r="R2792" s="8">
        <v>0</v>
      </c>
      <c r="S2792" s="9">
        <v>65.069999999999993</v>
      </c>
      <c r="T2792" s="8">
        <v>0</v>
      </c>
    </row>
    <row r="2793" spans="1:20" x14ac:dyDescent="0.35">
      <c r="A2793" t="s">
        <v>6931</v>
      </c>
      <c r="B2793" t="s">
        <v>6932</v>
      </c>
      <c r="C2793" t="s">
        <v>19</v>
      </c>
      <c r="D2793" t="s">
        <v>7922</v>
      </c>
      <c r="E2793" s="8">
        <v>16</v>
      </c>
      <c r="F2793" s="9">
        <v>47.33</v>
      </c>
      <c r="G2793" s="8">
        <v>3</v>
      </c>
      <c r="H2793" s="8">
        <v>46</v>
      </c>
      <c r="I2793" s="9">
        <v>47.33</v>
      </c>
      <c r="J2793" s="10">
        <f t="shared" si="86"/>
        <v>1</v>
      </c>
      <c r="K2793" s="8">
        <v>0</v>
      </c>
      <c r="L2793" s="9">
        <v>71.040000000000006</v>
      </c>
      <c r="M2793" s="8">
        <v>0</v>
      </c>
      <c r="N2793" s="8">
        <v>3</v>
      </c>
      <c r="O2793" s="8">
        <v>46</v>
      </c>
      <c r="P2793" s="9">
        <v>47.33</v>
      </c>
      <c r="Q2793" s="10">
        <f t="shared" si="87"/>
        <v>1</v>
      </c>
      <c r="R2793" s="8">
        <v>0</v>
      </c>
      <c r="S2793" s="9">
        <v>71.040000000000006</v>
      </c>
      <c r="T2793" s="8">
        <v>0</v>
      </c>
    </row>
    <row r="2794" spans="1:20" x14ac:dyDescent="0.35">
      <c r="A2794" t="s">
        <v>6933</v>
      </c>
      <c r="B2794" t="s">
        <v>6934</v>
      </c>
      <c r="C2794" t="s">
        <v>19</v>
      </c>
      <c r="D2794" t="s">
        <v>7922</v>
      </c>
      <c r="E2794" s="8">
        <v>6</v>
      </c>
      <c r="F2794" s="9">
        <v>1.1399999999999999</v>
      </c>
      <c r="G2794" s="8">
        <v>33</v>
      </c>
      <c r="H2794" s="8">
        <v>701</v>
      </c>
      <c r="I2794" s="9">
        <v>1.1399999999999999</v>
      </c>
      <c r="J2794" s="10">
        <f t="shared" si="86"/>
        <v>1</v>
      </c>
      <c r="K2794" s="8">
        <v>0</v>
      </c>
      <c r="L2794" s="9">
        <v>81.849999999999994</v>
      </c>
      <c r="M2794" s="8">
        <v>0</v>
      </c>
      <c r="N2794" s="8">
        <v>33</v>
      </c>
      <c r="O2794" s="8">
        <v>701</v>
      </c>
      <c r="P2794" s="9">
        <v>1.1399999999999999</v>
      </c>
      <c r="Q2794" s="10">
        <f t="shared" si="87"/>
        <v>1</v>
      </c>
      <c r="R2794" s="8">
        <v>0</v>
      </c>
      <c r="S2794" s="9">
        <v>81.849999999999994</v>
      </c>
      <c r="T2794" s="8">
        <v>0</v>
      </c>
    </row>
    <row r="2795" spans="1:20" x14ac:dyDescent="0.35">
      <c r="A2795" t="s">
        <v>6935</v>
      </c>
      <c r="B2795" t="s">
        <v>6936</v>
      </c>
      <c r="C2795" t="s">
        <v>19</v>
      </c>
      <c r="D2795" t="s">
        <v>7922</v>
      </c>
      <c r="E2795" s="8">
        <v>12</v>
      </c>
      <c r="F2795" s="9">
        <v>35.409999999999997</v>
      </c>
      <c r="G2795" s="8">
        <v>3</v>
      </c>
      <c r="H2795" s="8">
        <v>46</v>
      </c>
      <c r="I2795" s="9">
        <v>35.409999999999997</v>
      </c>
      <c r="J2795" s="10">
        <f t="shared" si="86"/>
        <v>1</v>
      </c>
      <c r="K2795" s="8">
        <v>0</v>
      </c>
      <c r="L2795" s="9">
        <v>74.650000000000006</v>
      </c>
      <c r="M2795" s="8">
        <v>0</v>
      </c>
      <c r="N2795" s="8">
        <v>3</v>
      </c>
      <c r="O2795" s="8">
        <v>46</v>
      </c>
      <c r="P2795" s="9">
        <v>35.409999999999997</v>
      </c>
      <c r="Q2795" s="10">
        <f t="shared" si="87"/>
        <v>1</v>
      </c>
      <c r="R2795" s="8">
        <v>0</v>
      </c>
      <c r="S2795" s="9">
        <v>72.88</v>
      </c>
      <c r="T2795" s="8">
        <v>0</v>
      </c>
    </row>
    <row r="2796" spans="1:20" x14ac:dyDescent="0.35">
      <c r="A2796" t="s">
        <v>6939</v>
      </c>
      <c r="B2796" t="s">
        <v>6940</v>
      </c>
      <c r="C2796" t="s">
        <v>19</v>
      </c>
      <c r="D2796" t="s">
        <v>7922</v>
      </c>
      <c r="E2796" s="8">
        <v>81</v>
      </c>
      <c r="F2796" s="9">
        <v>91.19</v>
      </c>
      <c r="G2796" s="8">
        <v>7</v>
      </c>
      <c r="H2796" s="8">
        <v>118</v>
      </c>
      <c r="I2796" s="9">
        <v>91.19</v>
      </c>
      <c r="J2796" s="10">
        <f t="shared" si="86"/>
        <v>1</v>
      </c>
      <c r="K2796" s="8">
        <v>0</v>
      </c>
      <c r="L2796" s="9">
        <v>56.68</v>
      </c>
      <c r="M2796" s="8">
        <v>0</v>
      </c>
      <c r="N2796" s="8">
        <v>6</v>
      </c>
      <c r="O2796" s="8">
        <v>118</v>
      </c>
      <c r="P2796" s="9">
        <v>91.19</v>
      </c>
      <c r="Q2796" s="10">
        <f t="shared" si="87"/>
        <v>1</v>
      </c>
      <c r="R2796" s="8">
        <v>0</v>
      </c>
      <c r="S2796" s="9">
        <v>56.01</v>
      </c>
      <c r="T2796" s="8">
        <v>0</v>
      </c>
    </row>
    <row r="2797" spans="1:20" x14ac:dyDescent="0.35">
      <c r="A2797" t="s">
        <v>6941</v>
      </c>
      <c r="B2797" t="s">
        <v>6942</v>
      </c>
      <c r="C2797" t="s">
        <v>19</v>
      </c>
      <c r="D2797" t="s">
        <v>7921</v>
      </c>
      <c r="E2797" s="8">
        <v>37</v>
      </c>
      <c r="F2797" s="9">
        <v>46.6</v>
      </c>
      <c r="G2797" s="8">
        <v>4</v>
      </c>
      <c r="H2797" s="8">
        <v>106</v>
      </c>
      <c r="I2797" s="9">
        <v>46.6</v>
      </c>
      <c r="J2797" s="10">
        <f t="shared" si="86"/>
        <v>1</v>
      </c>
      <c r="K2797" s="8">
        <v>0</v>
      </c>
      <c r="L2797" s="9">
        <v>64.16</v>
      </c>
      <c r="M2797" s="8">
        <v>0</v>
      </c>
      <c r="N2797" s="8">
        <v>5</v>
      </c>
      <c r="O2797" s="8">
        <v>106</v>
      </c>
      <c r="P2797" s="9">
        <v>46.6</v>
      </c>
      <c r="Q2797" s="10">
        <f t="shared" si="87"/>
        <v>1</v>
      </c>
      <c r="R2797" s="8">
        <v>0</v>
      </c>
      <c r="S2797" s="9">
        <v>65.67</v>
      </c>
      <c r="T2797" s="8">
        <v>0</v>
      </c>
    </row>
    <row r="2798" spans="1:20" x14ac:dyDescent="0.35">
      <c r="A2798" t="s">
        <v>6943</v>
      </c>
      <c r="B2798" t="s">
        <v>6944</v>
      </c>
      <c r="C2798" t="s">
        <v>19</v>
      </c>
      <c r="D2798" t="s">
        <v>7922</v>
      </c>
      <c r="E2798" s="8">
        <v>12</v>
      </c>
      <c r="F2798" s="9">
        <v>25.2</v>
      </c>
      <c r="G2798" s="8">
        <v>5</v>
      </c>
      <c r="H2798" s="8">
        <v>63</v>
      </c>
      <c r="I2798" s="9">
        <v>25.2</v>
      </c>
      <c r="J2798" s="10">
        <f t="shared" si="86"/>
        <v>1</v>
      </c>
      <c r="K2798" s="8">
        <v>0</v>
      </c>
      <c r="L2798" s="9">
        <v>82.84</v>
      </c>
      <c r="M2798" s="8">
        <v>0</v>
      </c>
      <c r="N2798" s="8">
        <v>3</v>
      </c>
      <c r="O2798" s="8">
        <v>63</v>
      </c>
      <c r="P2798" s="9">
        <v>25.2</v>
      </c>
      <c r="Q2798" s="10">
        <f t="shared" si="87"/>
        <v>1</v>
      </c>
      <c r="R2798" s="8">
        <v>0</v>
      </c>
      <c r="S2798" s="9">
        <v>80.319999999999993</v>
      </c>
      <c r="T2798" s="8">
        <v>0</v>
      </c>
    </row>
    <row r="2799" spans="1:20" x14ac:dyDescent="0.35">
      <c r="A2799" t="s">
        <v>6945</v>
      </c>
      <c r="B2799" t="s">
        <v>6946</v>
      </c>
      <c r="C2799" t="s">
        <v>19</v>
      </c>
      <c r="D2799" t="s">
        <v>7922</v>
      </c>
      <c r="E2799" s="8">
        <v>2</v>
      </c>
      <c r="F2799" s="9">
        <v>4.2</v>
      </c>
      <c r="G2799" s="8">
        <v>7</v>
      </c>
      <c r="H2799" s="8">
        <v>63</v>
      </c>
      <c r="I2799" s="9">
        <v>4.2</v>
      </c>
      <c r="J2799" s="10">
        <f t="shared" si="86"/>
        <v>1</v>
      </c>
      <c r="K2799" s="8">
        <v>0</v>
      </c>
      <c r="L2799" s="9">
        <v>87.94</v>
      </c>
      <c r="M2799" s="8">
        <v>0</v>
      </c>
      <c r="N2799" s="8">
        <v>3</v>
      </c>
      <c r="O2799" s="8">
        <v>63</v>
      </c>
      <c r="P2799" s="9">
        <v>4.2</v>
      </c>
      <c r="Q2799" s="10">
        <f t="shared" si="87"/>
        <v>1</v>
      </c>
      <c r="R2799" s="8">
        <v>0</v>
      </c>
      <c r="S2799" s="9">
        <v>81.64</v>
      </c>
      <c r="T2799" s="8">
        <v>0</v>
      </c>
    </row>
    <row r="2800" spans="1:20" x14ac:dyDescent="0.35">
      <c r="A2800" t="s">
        <v>6947</v>
      </c>
      <c r="B2800" t="s">
        <v>6948</v>
      </c>
      <c r="C2800" t="s">
        <v>19</v>
      </c>
      <c r="D2800" t="s">
        <v>7922</v>
      </c>
      <c r="E2800" s="8">
        <v>10</v>
      </c>
      <c r="F2800" s="9">
        <v>37.5</v>
      </c>
      <c r="G2800" s="8">
        <v>2</v>
      </c>
      <c r="H2800" s="8">
        <v>36</v>
      </c>
      <c r="I2800" s="9">
        <v>37.5</v>
      </c>
      <c r="J2800" s="10">
        <f t="shared" si="86"/>
        <v>1</v>
      </c>
      <c r="K2800" s="8">
        <v>0</v>
      </c>
      <c r="L2800" s="9">
        <v>73.41</v>
      </c>
      <c r="M2800" s="8">
        <v>0</v>
      </c>
      <c r="N2800" s="8">
        <v>2</v>
      </c>
      <c r="O2800" s="8">
        <v>36</v>
      </c>
      <c r="P2800" s="9">
        <v>37.5</v>
      </c>
      <c r="Q2800" s="10">
        <f t="shared" si="87"/>
        <v>1</v>
      </c>
      <c r="R2800" s="8">
        <v>0</v>
      </c>
      <c r="S2800" s="9">
        <v>73.41</v>
      </c>
      <c r="T2800" s="8">
        <v>0</v>
      </c>
    </row>
    <row r="2801" spans="1:20" x14ac:dyDescent="0.35">
      <c r="A2801" t="s">
        <v>6951</v>
      </c>
      <c r="B2801" t="s">
        <v>6952</v>
      </c>
      <c r="C2801" t="s">
        <v>19</v>
      </c>
      <c r="D2801" t="s">
        <v>7922</v>
      </c>
      <c r="E2801" s="8">
        <v>399</v>
      </c>
      <c r="F2801" s="9">
        <v>267.94</v>
      </c>
      <c r="G2801" s="8">
        <v>13</v>
      </c>
      <c r="H2801" s="8">
        <v>197</v>
      </c>
      <c r="I2801" s="9">
        <v>155.13</v>
      </c>
      <c r="J2801" s="10">
        <f t="shared" si="86"/>
        <v>0.578972904381578</v>
      </c>
      <c r="K2801" s="8">
        <v>2</v>
      </c>
      <c r="L2801" s="9">
        <v>69.959999999999994</v>
      </c>
      <c r="M2801" s="8">
        <v>1</v>
      </c>
      <c r="N2801" s="8">
        <v>9</v>
      </c>
      <c r="O2801" s="8">
        <v>197</v>
      </c>
      <c r="P2801" s="9">
        <v>152.44</v>
      </c>
      <c r="Q2801" s="10">
        <f t="shared" si="87"/>
        <v>0.56893334328581024</v>
      </c>
      <c r="R2801" s="8">
        <v>2</v>
      </c>
      <c r="S2801" s="9">
        <v>69.489999999999995</v>
      </c>
      <c r="T2801" s="8">
        <v>1</v>
      </c>
    </row>
    <row r="2802" spans="1:20" x14ac:dyDescent="0.35">
      <c r="A2802" t="s">
        <v>6953</v>
      </c>
      <c r="B2802" t="s">
        <v>6954</v>
      </c>
      <c r="C2802" t="s">
        <v>19</v>
      </c>
      <c r="D2802" t="s">
        <v>7922</v>
      </c>
      <c r="E2802" s="8">
        <v>831</v>
      </c>
      <c r="F2802" s="9">
        <v>548.35</v>
      </c>
      <c r="G2802" s="8">
        <v>17</v>
      </c>
      <c r="H2802" s="8">
        <v>200</v>
      </c>
      <c r="I2802" s="9">
        <v>406.48</v>
      </c>
      <c r="J2802" s="10">
        <f t="shared" si="86"/>
        <v>0.74127838059633444</v>
      </c>
      <c r="K2802" s="8">
        <v>4</v>
      </c>
      <c r="L2802" s="9">
        <v>46.33</v>
      </c>
      <c r="M2802" s="8">
        <v>3</v>
      </c>
      <c r="N2802" s="8">
        <v>10</v>
      </c>
      <c r="O2802" s="8">
        <v>200</v>
      </c>
      <c r="P2802" s="9">
        <v>401.86</v>
      </c>
      <c r="Q2802" s="10">
        <f t="shared" si="87"/>
        <v>0.73285310476885202</v>
      </c>
      <c r="R2802" s="8">
        <v>4</v>
      </c>
      <c r="S2802" s="9">
        <v>45.47</v>
      </c>
      <c r="T2802" s="8">
        <v>3</v>
      </c>
    </row>
    <row r="2803" spans="1:20" x14ac:dyDescent="0.35">
      <c r="A2803" t="s">
        <v>6955</v>
      </c>
      <c r="B2803" t="s">
        <v>6956</v>
      </c>
      <c r="C2803" t="s">
        <v>19</v>
      </c>
      <c r="D2803" t="s">
        <v>7922</v>
      </c>
      <c r="E2803" s="8">
        <v>71</v>
      </c>
      <c r="F2803" s="9">
        <v>92.44</v>
      </c>
      <c r="G2803" s="8">
        <v>9</v>
      </c>
      <c r="H2803" s="8">
        <v>102</v>
      </c>
      <c r="I2803" s="9">
        <v>92.44</v>
      </c>
      <c r="J2803" s="10">
        <f t="shared" si="86"/>
        <v>1</v>
      </c>
      <c r="K2803" s="8">
        <v>0</v>
      </c>
      <c r="L2803" s="9">
        <v>47.33</v>
      </c>
      <c r="M2803" s="8">
        <v>0</v>
      </c>
      <c r="N2803" s="8">
        <v>5</v>
      </c>
      <c r="O2803" s="8">
        <v>102</v>
      </c>
      <c r="P2803" s="9">
        <v>92.44</v>
      </c>
      <c r="Q2803" s="10">
        <f t="shared" si="87"/>
        <v>1</v>
      </c>
      <c r="R2803" s="8">
        <v>0</v>
      </c>
      <c r="S2803" s="9">
        <v>44.98</v>
      </c>
      <c r="T2803" s="8">
        <v>0</v>
      </c>
    </row>
    <row r="2804" spans="1:20" x14ac:dyDescent="0.35">
      <c r="A2804" t="s">
        <v>6957</v>
      </c>
      <c r="B2804" t="s">
        <v>6958</v>
      </c>
      <c r="C2804" t="s">
        <v>19</v>
      </c>
      <c r="D2804" t="s">
        <v>7922</v>
      </c>
      <c r="E2804" s="8">
        <v>10</v>
      </c>
      <c r="F2804" s="9">
        <v>16.75</v>
      </c>
      <c r="G2804" s="8">
        <v>4</v>
      </c>
      <c r="H2804" s="8">
        <v>79</v>
      </c>
      <c r="I2804" s="9">
        <v>16.75</v>
      </c>
      <c r="J2804" s="10">
        <f t="shared" si="86"/>
        <v>1</v>
      </c>
      <c r="K2804" s="8">
        <v>0</v>
      </c>
      <c r="L2804" s="9">
        <v>80.209999999999994</v>
      </c>
      <c r="M2804" s="8">
        <v>0</v>
      </c>
      <c r="N2804" s="8">
        <v>4</v>
      </c>
      <c r="O2804" s="8">
        <v>79</v>
      </c>
      <c r="P2804" s="9">
        <v>16.75</v>
      </c>
      <c r="Q2804" s="10">
        <f t="shared" si="87"/>
        <v>1</v>
      </c>
      <c r="R2804" s="8">
        <v>0</v>
      </c>
      <c r="S2804" s="9">
        <v>80.209999999999994</v>
      </c>
      <c r="T2804" s="8">
        <v>0</v>
      </c>
    </row>
    <row r="2805" spans="1:20" x14ac:dyDescent="0.35">
      <c r="A2805" t="s">
        <v>6961</v>
      </c>
      <c r="B2805" t="s">
        <v>6962</v>
      </c>
      <c r="C2805" t="s">
        <v>19</v>
      </c>
      <c r="D2805" t="s">
        <v>7922</v>
      </c>
      <c r="E2805" s="8">
        <v>67</v>
      </c>
      <c r="F2805" s="9">
        <v>84.6</v>
      </c>
      <c r="G2805" s="8">
        <v>8</v>
      </c>
      <c r="H2805" s="8">
        <v>105</v>
      </c>
      <c r="I2805" s="9">
        <v>84.6</v>
      </c>
      <c r="J2805" s="10">
        <f t="shared" si="86"/>
        <v>1</v>
      </c>
      <c r="K2805" s="8">
        <v>0</v>
      </c>
      <c r="L2805" s="9">
        <v>47.4</v>
      </c>
      <c r="M2805" s="8">
        <v>0</v>
      </c>
      <c r="N2805" s="8">
        <v>5</v>
      </c>
      <c r="O2805" s="8">
        <v>105</v>
      </c>
      <c r="P2805" s="9">
        <v>84.6</v>
      </c>
      <c r="Q2805" s="10">
        <f t="shared" si="87"/>
        <v>1</v>
      </c>
      <c r="R2805" s="8">
        <v>0</v>
      </c>
      <c r="S2805" s="9">
        <v>45.13</v>
      </c>
      <c r="T2805" s="8">
        <v>0</v>
      </c>
    </row>
    <row r="2806" spans="1:20" x14ac:dyDescent="0.35">
      <c r="A2806" t="s">
        <v>6963</v>
      </c>
      <c r="B2806" t="s">
        <v>6964</v>
      </c>
      <c r="C2806" t="s">
        <v>19</v>
      </c>
      <c r="D2806" t="s">
        <v>7922</v>
      </c>
      <c r="E2806" s="8">
        <v>52</v>
      </c>
      <c r="F2806" s="9">
        <v>106.1</v>
      </c>
      <c r="G2806" s="8">
        <v>4</v>
      </c>
      <c r="H2806" s="8">
        <v>64</v>
      </c>
      <c r="I2806" s="9">
        <v>106.1</v>
      </c>
      <c r="J2806" s="10">
        <f t="shared" si="86"/>
        <v>1</v>
      </c>
      <c r="K2806" s="8">
        <v>0</v>
      </c>
      <c r="L2806" s="9">
        <v>39.92</v>
      </c>
      <c r="M2806" s="8">
        <v>0</v>
      </c>
      <c r="N2806" s="8">
        <v>3</v>
      </c>
      <c r="O2806" s="8">
        <v>64</v>
      </c>
      <c r="P2806" s="9">
        <v>106.1</v>
      </c>
      <c r="Q2806" s="10">
        <f t="shared" si="87"/>
        <v>1</v>
      </c>
      <c r="R2806" s="8">
        <v>0</v>
      </c>
      <c r="S2806" s="9">
        <v>38.69</v>
      </c>
      <c r="T2806" s="8">
        <v>0</v>
      </c>
    </row>
    <row r="2807" spans="1:20" x14ac:dyDescent="0.35">
      <c r="A2807" t="s">
        <v>6969</v>
      </c>
      <c r="B2807" t="s">
        <v>6970</v>
      </c>
      <c r="C2807" t="s">
        <v>19</v>
      </c>
      <c r="D2807" t="s">
        <v>7922</v>
      </c>
      <c r="E2807" s="8">
        <v>4</v>
      </c>
      <c r="F2807" s="9">
        <v>10.19</v>
      </c>
      <c r="G2807" s="8">
        <v>4</v>
      </c>
      <c r="H2807" s="8">
        <v>52</v>
      </c>
      <c r="I2807" s="9">
        <v>10.19</v>
      </c>
      <c r="J2807" s="10">
        <f t="shared" si="86"/>
        <v>1</v>
      </c>
      <c r="K2807" s="8">
        <v>0</v>
      </c>
      <c r="L2807" s="9">
        <v>79.58</v>
      </c>
      <c r="M2807" s="8">
        <v>0</v>
      </c>
      <c r="N2807" s="8">
        <v>3</v>
      </c>
      <c r="O2807" s="8">
        <v>52</v>
      </c>
      <c r="P2807" s="9">
        <v>10.19</v>
      </c>
      <c r="Q2807" s="10">
        <f t="shared" si="87"/>
        <v>1</v>
      </c>
      <c r="R2807" s="8">
        <v>0</v>
      </c>
      <c r="S2807" s="9">
        <v>78.05</v>
      </c>
      <c r="T2807" s="8">
        <v>0</v>
      </c>
    </row>
    <row r="2808" spans="1:20" x14ac:dyDescent="0.35">
      <c r="A2808" t="s">
        <v>6973</v>
      </c>
      <c r="B2808" t="s">
        <v>6974</v>
      </c>
      <c r="C2808" t="s">
        <v>19</v>
      </c>
      <c r="D2808" t="s">
        <v>7922</v>
      </c>
      <c r="E2808" s="8">
        <v>9</v>
      </c>
      <c r="F2808" s="9">
        <v>22.9</v>
      </c>
      <c r="G2808" s="8">
        <v>4</v>
      </c>
      <c r="H2808" s="8">
        <v>52</v>
      </c>
      <c r="I2808" s="9">
        <v>22.9</v>
      </c>
      <c r="J2808" s="10">
        <f t="shared" si="86"/>
        <v>1</v>
      </c>
      <c r="K2808" s="8">
        <v>0</v>
      </c>
      <c r="L2808" s="9">
        <v>76.510000000000005</v>
      </c>
      <c r="M2808" s="8">
        <v>0</v>
      </c>
      <c r="N2808" s="8">
        <v>3</v>
      </c>
      <c r="O2808" s="8">
        <v>52</v>
      </c>
      <c r="P2808" s="9">
        <v>22.9</v>
      </c>
      <c r="Q2808" s="10">
        <f t="shared" si="87"/>
        <v>1</v>
      </c>
      <c r="R2808" s="8">
        <v>0</v>
      </c>
      <c r="S2808" s="9">
        <v>74.98</v>
      </c>
      <c r="T2808" s="8">
        <v>0</v>
      </c>
    </row>
    <row r="2809" spans="1:20" x14ac:dyDescent="0.35">
      <c r="A2809" t="s">
        <v>6975</v>
      </c>
      <c r="B2809" t="s">
        <v>6976</v>
      </c>
      <c r="C2809" t="s">
        <v>19</v>
      </c>
      <c r="D2809" t="s">
        <v>7922</v>
      </c>
      <c r="E2809" s="8">
        <v>200</v>
      </c>
      <c r="F2809" s="9">
        <v>42</v>
      </c>
      <c r="G2809" s="8">
        <v>28</v>
      </c>
      <c r="H2809" s="8">
        <v>620</v>
      </c>
      <c r="I2809" s="9">
        <v>42</v>
      </c>
      <c r="J2809" s="10">
        <f t="shared" si="86"/>
        <v>1</v>
      </c>
      <c r="K2809" s="8">
        <v>0</v>
      </c>
      <c r="L2809" s="9">
        <v>63.33</v>
      </c>
      <c r="M2809" s="8">
        <v>0</v>
      </c>
      <c r="N2809" s="8">
        <v>28</v>
      </c>
      <c r="O2809" s="8">
        <v>620</v>
      </c>
      <c r="P2809" s="9">
        <v>42</v>
      </c>
      <c r="Q2809" s="10">
        <f t="shared" si="87"/>
        <v>1</v>
      </c>
      <c r="R2809" s="8">
        <v>0</v>
      </c>
      <c r="S2809" s="9">
        <v>63.45</v>
      </c>
      <c r="T2809" s="8">
        <v>0</v>
      </c>
    </row>
    <row r="2810" spans="1:20" x14ac:dyDescent="0.35">
      <c r="A2810" t="s">
        <v>6977</v>
      </c>
      <c r="B2810" t="s">
        <v>6978</v>
      </c>
      <c r="C2810" t="s">
        <v>19</v>
      </c>
      <c r="D2810" t="s">
        <v>7922</v>
      </c>
      <c r="E2810" s="8">
        <v>17</v>
      </c>
      <c r="F2810" s="9">
        <v>39.18</v>
      </c>
      <c r="G2810" s="8">
        <v>4</v>
      </c>
      <c r="H2810" s="8">
        <v>57</v>
      </c>
      <c r="I2810" s="9">
        <v>39.18</v>
      </c>
      <c r="J2810" s="10">
        <f t="shared" si="86"/>
        <v>1</v>
      </c>
      <c r="K2810" s="8">
        <v>0</v>
      </c>
      <c r="L2810" s="9">
        <v>74.64</v>
      </c>
      <c r="M2810" s="8">
        <v>0</v>
      </c>
      <c r="N2810" s="8">
        <v>3</v>
      </c>
      <c r="O2810" s="8">
        <v>57</v>
      </c>
      <c r="P2810" s="9">
        <v>39.18</v>
      </c>
      <c r="Q2810" s="10">
        <f t="shared" si="87"/>
        <v>1</v>
      </c>
      <c r="R2810" s="8">
        <v>0</v>
      </c>
      <c r="S2810" s="9">
        <v>73.260000000000005</v>
      </c>
      <c r="T2810" s="8">
        <v>0</v>
      </c>
    </row>
    <row r="2811" spans="1:20" x14ac:dyDescent="0.35">
      <c r="A2811" t="s">
        <v>6983</v>
      </c>
      <c r="B2811" t="s">
        <v>6984</v>
      </c>
      <c r="C2811" t="s">
        <v>19</v>
      </c>
      <c r="D2811" t="s">
        <v>7922</v>
      </c>
      <c r="E2811" s="8">
        <v>148</v>
      </c>
      <c r="F2811" s="9">
        <v>233.1</v>
      </c>
      <c r="G2811" s="8">
        <v>8</v>
      </c>
      <c r="H2811" s="8">
        <v>83</v>
      </c>
      <c r="I2811" s="9">
        <v>196.88</v>
      </c>
      <c r="J2811" s="10">
        <f t="shared" si="86"/>
        <v>0.84461604461604467</v>
      </c>
      <c r="K2811" s="8">
        <v>2</v>
      </c>
      <c r="L2811" s="9">
        <v>59.71</v>
      </c>
      <c r="M2811" s="8">
        <v>1</v>
      </c>
      <c r="N2811" s="8">
        <v>4</v>
      </c>
      <c r="O2811" s="8">
        <v>83</v>
      </c>
      <c r="P2811" s="9">
        <v>190.58</v>
      </c>
      <c r="Q2811" s="10">
        <f t="shared" si="87"/>
        <v>0.8175890175890177</v>
      </c>
      <c r="R2811" s="8">
        <v>2</v>
      </c>
      <c r="S2811" s="9">
        <v>57.11</v>
      </c>
      <c r="T2811" s="8">
        <v>1</v>
      </c>
    </row>
    <row r="2812" spans="1:20" x14ac:dyDescent="0.35">
      <c r="A2812" t="s">
        <v>6985</v>
      </c>
      <c r="B2812" t="s">
        <v>6986</v>
      </c>
      <c r="C2812" t="s">
        <v>19</v>
      </c>
      <c r="D2812" t="s">
        <v>7922</v>
      </c>
      <c r="E2812" s="8">
        <v>9</v>
      </c>
      <c r="F2812" s="9">
        <v>26.63</v>
      </c>
      <c r="G2812" s="8">
        <v>3</v>
      </c>
      <c r="H2812" s="8">
        <v>44</v>
      </c>
      <c r="I2812" s="9">
        <v>26.63</v>
      </c>
      <c r="J2812" s="10">
        <f t="shared" si="86"/>
        <v>1</v>
      </c>
      <c r="K2812" s="8">
        <v>0</v>
      </c>
      <c r="L2812" s="9">
        <v>72.27</v>
      </c>
      <c r="M2812" s="8">
        <v>0</v>
      </c>
      <c r="N2812" s="8">
        <v>2</v>
      </c>
      <c r="O2812" s="8">
        <v>44</v>
      </c>
      <c r="P2812" s="9">
        <v>26.63</v>
      </c>
      <c r="Q2812" s="10">
        <f t="shared" si="87"/>
        <v>1</v>
      </c>
      <c r="R2812" s="8">
        <v>0</v>
      </c>
      <c r="S2812" s="9">
        <v>72.27</v>
      </c>
      <c r="T2812" s="8">
        <v>0</v>
      </c>
    </row>
    <row r="2813" spans="1:20" x14ac:dyDescent="0.35">
      <c r="A2813" t="s">
        <v>6987</v>
      </c>
      <c r="B2813" t="s">
        <v>6988</v>
      </c>
      <c r="C2813" t="s">
        <v>19</v>
      </c>
      <c r="D2813" t="s">
        <v>7922</v>
      </c>
      <c r="E2813" s="8">
        <v>17</v>
      </c>
      <c r="F2813" s="9">
        <v>50.15</v>
      </c>
      <c r="G2813" s="8">
        <v>4</v>
      </c>
      <c r="H2813" s="8">
        <v>44</v>
      </c>
      <c r="I2813" s="9">
        <v>50.15</v>
      </c>
      <c r="J2813" s="10">
        <f t="shared" si="86"/>
        <v>1</v>
      </c>
      <c r="K2813" s="8">
        <v>0</v>
      </c>
      <c r="L2813" s="9">
        <v>70.91</v>
      </c>
      <c r="M2813" s="8">
        <v>0</v>
      </c>
      <c r="N2813" s="8">
        <v>2</v>
      </c>
      <c r="O2813" s="8">
        <v>44</v>
      </c>
      <c r="P2813" s="9">
        <v>50.15</v>
      </c>
      <c r="Q2813" s="10">
        <f t="shared" si="87"/>
        <v>1</v>
      </c>
      <c r="R2813" s="8">
        <v>0</v>
      </c>
      <c r="S2813" s="9">
        <v>67.37</v>
      </c>
      <c r="T2813" s="8">
        <v>0</v>
      </c>
    </row>
    <row r="2814" spans="1:20" x14ac:dyDescent="0.35">
      <c r="A2814" t="s">
        <v>6989</v>
      </c>
      <c r="B2814" t="s">
        <v>6990</v>
      </c>
      <c r="C2814" t="s">
        <v>19</v>
      </c>
      <c r="D2814" t="s">
        <v>7922</v>
      </c>
      <c r="E2814" s="8">
        <v>20</v>
      </c>
      <c r="F2814" s="9">
        <v>59</v>
      </c>
      <c r="G2814" s="8">
        <v>3</v>
      </c>
      <c r="H2814" s="8">
        <v>44</v>
      </c>
      <c r="I2814" s="9">
        <v>59</v>
      </c>
      <c r="J2814" s="10">
        <f t="shared" si="86"/>
        <v>1</v>
      </c>
      <c r="K2814" s="8">
        <v>0</v>
      </c>
      <c r="L2814" s="9">
        <v>65.53</v>
      </c>
      <c r="M2814" s="8">
        <v>0</v>
      </c>
      <c r="N2814" s="8">
        <v>2</v>
      </c>
      <c r="O2814" s="8">
        <v>44</v>
      </c>
      <c r="P2814" s="9">
        <v>59</v>
      </c>
      <c r="Q2814" s="10">
        <f t="shared" si="87"/>
        <v>1</v>
      </c>
      <c r="R2814" s="8">
        <v>0</v>
      </c>
      <c r="S2814" s="9">
        <v>65.53</v>
      </c>
      <c r="T2814" s="8">
        <v>0</v>
      </c>
    </row>
    <row r="2815" spans="1:20" x14ac:dyDescent="0.35">
      <c r="A2815" t="s">
        <v>6993</v>
      </c>
      <c r="B2815" t="s">
        <v>6994</v>
      </c>
      <c r="C2815" t="s">
        <v>19</v>
      </c>
      <c r="D2815" t="s">
        <v>7922</v>
      </c>
      <c r="E2815" s="8">
        <v>10</v>
      </c>
      <c r="F2815" s="9">
        <v>50.06</v>
      </c>
      <c r="G2815" s="8">
        <v>2</v>
      </c>
      <c r="H2815" s="8">
        <v>26</v>
      </c>
      <c r="I2815" s="9">
        <v>50.06</v>
      </c>
      <c r="J2815" s="10">
        <f t="shared" si="86"/>
        <v>1</v>
      </c>
      <c r="K2815" s="8">
        <v>0</v>
      </c>
      <c r="L2815" s="9">
        <v>66.33</v>
      </c>
      <c r="M2815" s="8">
        <v>0</v>
      </c>
      <c r="N2815" s="8">
        <v>2</v>
      </c>
      <c r="O2815" s="8">
        <v>26</v>
      </c>
      <c r="P2815" s="9">
        <v>50.06</v>
      </c>
      <c r="Q2815" s="10">
        <f t="shared" si="87"/>
        <v>1</v>
      </c>
      <c r="R2815" s="8">
        <v>0</v>
      </c>
      <c r="S2815" s="9">
        <v>66.33</v>
      </c>
      <c r="T2815" s="8">
        <v>0</v>
      </c>
    </row>
    <row r="2816" spans="1:20" x14ac:dyDescent="0.35">
      <c r="A2816" t="s">
        <v>6995</v>
      </c>
      <c r="B2816" t="s">
        <v>6996</v>
      </c>
      <c r="C2816" t="s">
        <v>19</v>
      </c>
      <c r="D2816" t="s">
        <v>7922</v>
      </c>
      <c r="E2816" s="8">
        <v>51</v>
      </c>
      <c r="F2816" s="9">
        <v>63.52</v>
      </c>
      <c r="G2816" s="8">
        <v>9</v>
      </c>
      <c r="H2816" s="8">
        <v>104</v>
      </c>
      <c r="I2816" s="9">
        <v>63.52</v>
      </c>
      <c r="J2816" s="10">
        <f t="shared" si="86"/>
        <v>1</v>
      </c>
      <c r="K2816" s="8">
        <v>0</v>
      </c>
      <c r="L2816" s="9">
        <v>53.63</v>
      </c>
      <c r="M2816" s="8">
        <v>0</v>
      </c>
      <c r="N2816" s="8">
        <v>5</v>
      </c>
      <c r="O2816" s="8">
        <v>104</v>
      </c>
      <c r="P2816" s="9">
        <v>63.52</v>
      </c>
      <c r="Q2816" s="10">
        <f t="shared" si="87"/>
        <v>1</v>
      </c>
      <c r="R2816" s="8">
        <v>0</v>
      </c>
      <c r="S2816" s="9">
        <v>51.39</v>
      </c>
      <c r="T2816" s="8">
        <v>0</v>
      </c>
    </row>
    <row r="2817" spans="1:20" x14ac:dyDescent="0.35">
      <c r="A2817" t="s">
        <v>6997</v>
      </c>
      <c r="B2817" t="s">
        <v>6998</v>
      </c>
      <c r="C2817" t="s">
        <v>19</v>
      </c>
      <c r="D2817" t="s">
        <v>7922</v>
      </c>
      <c r="E2817" s="8">
        <v>1</v>
      </c>
      <c r="F2817" s="9">
        <v>4.96</v>
      </c>
      <c r="G2817" s="8">
        <v>3</v>
      </c>
      <c r="H2817" s="8">
        <v>26</v>
      </c>
      <c r="I2817" s="9">
        <v>4.96</v>
      </c>
      <c r="J2817" s="10">
        <f t="shared" si="86"/>
        <v>1</v>
      </c>
      <c r="K2817" s="8">
        <v>0</v>
      </c>
      <c r="L2817" s="9">
        <v>81.349999999999994</v>
      </c>
      <c r="M2817" s="8">
        <v>0</v>
      </c>
      <c r="N2817" s="8">
        <v>2</v>
      </c>
      <c r="O2817" s="8">
        <v>26</v>
      </c>
      <c r="P2817" s="9">
        <v>4.96</v>
      </c>
      <c r="Q2817" s="10">
        <f t="shared" si="87"/>
        <v>1</v>
      </c>
      <c r="R2817" s="8">
        <v>0</v>
      </c>
      <c r="S2817" s="9">
        <v>78.37</v>
      </c>
      <c r="T2817" s="8">
        <v>0</v>
      </c>
    </row>
    <row r="2818" spans="1:20" x14ac:dyDescent="0.35">
      <c r="A2818" t="s">
        <v>6999</v>
      </c>
      <c r="B2818" t="s">
        <v>7000</v>
      </c>
      <c r="C2818" t="s">
        <v>19</v>
      </c>
      <c r="D2818" t="s">
        <v>7922</v>
      </c>
      <c r="E2818" s="8">
        <v>275</v>
      </c>
      <c r="F2818" s="9">
        <v>453.75</v>
      </c>
      <c r="G2818" s="8">
        <v>9</v>
      </c>
      <c r="H2818" s="8">
        <v>78</v>
      </c>
      <c r="I2818" s="9">
        <v>382.8</v>
      </c>
      <c r="J2818" s="10">
        <f t="shared" si="86"/>
        <v>0.84363636363636363</v>
      </c>
      <c r="K2818" s="8">
        <v>3</v>
      </c>
      <c r="L2818" s="9">
        <v>16.09</v>
      </c>
      <c r="M2818" s="8">
        <v>2</v>
      </c>
      <c r="N2818" s="8">
        <v>4</v>
      </c>
      <c r="O2818" s="8">
        <v>78</v>
      </c>
      <c r="P2818" s="9">
        <v>374.55</v>
      </c>
      <c r="Q2818" s="10">
        <f t="shared" si="87"/>
        <v>0.82545454545454544</v>
      </c>
      <c r="R2818" s="8">
        <v>3</v>
      </c>
      <c r="S2818" s="9">
        <v>15.57</v>
      </c>
      <c r="T2818" s="8">
        <v>2</v>
      </c>
    </row>
    <row r="2819" spans="1:20" x14ac:dyDescent="0.35">
      <c r="A2819" t="s">
        <v>7005</v>
      </c>
      <c r="B2819" t="s">
        <v>7006</v>
      </c>
      <c r="C2819" t="s">
        <v>19</v>
      </c>
      <c r="D2819" t="s">
        <v>7922</v>
      </c>
      <c r="E2819" s="8">
        <v>88</v>
      </c>
      <c r="F2819" s="9">
        <v>171.6</v>
      </c>
      <c r="G2819" s="8">
        <v>4</v>
      </c>
      <c r="H2819" s="8">
        <v>66</v>
      </c>
      <c r="I2819" s="9">
        <v>171.6</v>
      </c>
      <c r="J2819" s="10">
        <f t="shared" si="86"/>
        <v>1</v>
      </c>
      <c r="K2819" s="8">
        <v>0</v>
      </c>
      <c r="L2819" s="9">
        <v>50.97</v>
      </c>
      <c r="M2819" s="8">
        <v>1</v>
      </c>
      <c r="N2819" s="8">
        <v>3</v>
      </c>
      <c r="O2819" s="8">
        <v>66</v>
      </c>
      <c r="P2819" s="9">
        <v>171.6</v>
      </c>
      <c r="Q2819" s="10">
        <f t="shared" si="87"/>
        <v>1</v>
      </c>
      <c r="R2819" s="8">
        <v>0</v>
      </c>
      <c r="S2819" s="9">
        <v>49.8</v>
      </c>
      <c r="T2819" s="8">
        <v>1</v>
      </c>
    </row>
    <row r="2820" spans="1:20" x14ac:dyDescent="0.35">
      <c r="A2820" t="s">
        <v>7009</v>
      </c>
      <c r="B2820" t="s">
        <v>7010</v>
      </c>
      <c r="C2820" t="s">
        <v>19</v>
      </c>
      <c r="D2820" t="s">
        <v>7922</v>
      </c>
      <c r="E2820" s="8">
        <v>102</v>
      </c>
      <c r="F2820" s="9">
        <v>40.15</v>
      </c>
      <c r="G2820" s="8">
        <v>29</v>
      </c>
      <c r="H2820" s="8">
        <v>323</v>
      </c>
      <c r="I2820" s="9">
        <v>40.15</v>
      </c>
      <c r="J2820" s="10">
        <f t="shared" si="86"/>
        <v>1</v>
      </c>
      <c r="K2820" s="8">
        <v>0</v>
      </c>
      <c r="L2820" s="9">
        <v>73.38</v>
      </c>
      <c r="M2820" s="8">
        <v>0</v>
      </c>
      <c r="N2820" s="8">
        <v>15</v>
      </c>
      <c r="O2820" s="8">
        <v>323</v>
      </c>
      <c r="P2820" s="9">
        <v>40.15</v>
      </c>
      <c r="Q2820" s="10">
        <f t="shared" si="87"/>
        <v>1</v>
      </c>
      <c r="R2820" s="8">
        <v>0</v>
      </c>
      <c r="S2820" s="9">
        <v>69.84</v>
      </c>
      <c r="T2820" s="8">
        <v>0</v>
      </c>
    </row>
    <row r="2821" spans="1:20" x14ac:dyDescent="0.35">
      <c r="A2821" t="s">
        <v>7011</v>
      </c>
      <c r="B2821" t="s">
        <v>7012</v>
      </c>
      <c r="C2821" t="s">
        <v>19</v>
      </c>
      <c r="D2821" t="s">
        <v>7922</v>
      </c>
      <c r="E2821" s="8">
        <v>12</v>
      </c>
      <c r="F2821" s="9">
        <v>20.64</v>
      </c>
      <c r="G2821" s="8">
        <v>8</v>
      </c>
      <c r="H2821" s="8">
        <v>74</v>
      </c>
      <c r="I2821" s="9">
        <v>20.64</v>
      </c>
      <c r="J2821" s="10">
        <f t="shared" ref="J2821:J2884" si="88">IF(F2821&gt;0,I2821/F2821,1)</f>
        <v>1</v>
      </c>
      <c r="K2821" s="8">
        <v>0</v>
      </c>
      <c r="L2821" s="9">
        <v>75.59</v>
      </c>
      <c r="M2821" s="8">
        <v>0</v>
      </c>
      <c r="N2821" s="8">
        <v>4</v>
      </c>
      <c r="O2821" s="8">
        <v>74</v>
      </c>
      <c r="P2821" s="9">
        <v>20.64</v>
      </c>
      <c r="Q2821" s="10">
        <f t="shared" ref="Q2821:Q2884" si="89">IF(F2821&gt;0,P2821/F2821,1)</f>
        <v>1</v>
      </c>
      <c r="R2821" s="8">
        <v>0</v>
      </c>
      <c r="S2821" s="9">
        <v>71.47</v>
      </c>
      <c r="T2821" s="8">
        <v>0</v>
      </c>
    </row>
    <row r="2822" spans="1:20" x14ac:dyDescent="0.35">
      <c r="A2822" t="s">
        <v>7013</v>
      </c>
      <c r="B2822" t="s">
        <v>7014</v>
      </c>
      <c r="C2822" t="s">
        <v>19</v>
      </c>
      <c r="D2822" t="s">
        <v>7922</v>
      </c>
      <c r="E2822" s="8">
        <v>71</v>
      </c>
      <c r="F2822" s="9">
        <v>87.15</v>
      </c>
      <c r="G2822" s="8">
        <v>9</v>
      </c>
      <c r="H2822" s="8">
        <v>103</v>
      </c>
      <c r="I2822" s="9">
        <v>87.15</v>
      </c>
      <c r="J2822" s="10">
        <f t="shared" si="88"/>
        <v>1</v>
      </c>
      <c r="K2822" s="8">
        <v>0</v>
      </c>
      <c r="L2822" s="9">
        <v>44.42</v>
      </c>
      <c r="M2822" s="8">
        <v>0</v>
      </c>
      <c r="N2822" s="8">
        <v>5</v>
      </c>
      <c r="O2822" s="8">
        <v>103</v>
      </c>
      <c r="P2822" s="9">
        <v>87.15</v>
      </c>
      <c r="Q2822" s="10">
        <f t="shared" si="89"/>
        <v>1</v>
      </c>
      <c r="R2822" s="8">
        <v>0</v>
      </c>
      <c r="S2822" s="9">
        <v>41.47</v>
      </c>
      <c r="T2822" s="8">
        <v>0</v>
      </c>
    </row>
    <row r="2823" spans="1:20" x14ac:dyDescent="0.35">
      <c r="A2823" t="s">
        <v>7015</v>
      </c>
      <c r="B2823" t="s">
        <v>7016</v>
      </c>
      <c r="C2823" t="s">
        <v>19</v>
      </c>
      <c r="D2823" t="s">
        <v>7922</v>
      </c>
      <c r="E2823" s="8">
        <v>1</v>
      </c>
      <c r="F2823" s="9">
        <v>11.95</v>
      </c>
      <c r="G2823" s="8">
        <v>1</v>
      </c>
      <c r="H2823" s="8">
        <v>11</v>
      </c>
      <c r="I2823" s="9">
        <v>11.95</v>
      </c>
      <c r="J2823" s="10">
        <f t="shared" si="88"/>
        <v>1</v>
      </c>
      <c r="K2823" s="8">
        <v>0</v>
      </c>
      <c r="L2823" s="9">
        <v>81.260000000000005</v>
      </c>
      <c r="M2823" s="8">
        <v>0</v>
      </c>
      <c r="N2823" s="8">
        <v>1</v>
      </c>
      <c r="O2823" s="8">
        <v>11</v>
      </c>
      <c r="P2823" s="9">
        <v>11.95</v>
      </c>
      <c r="Q2823" s="10">
        <f t="shared" si="89"/>
        <v>1</v>
      </c>
      <c r="R2823" s="8">
        <v>0</v>
      </c>
      <c r="S2823" s="9">
        <v>81.260000000000005</v>
      </c>
      <c r="T2823" s="8">
        <v>0</v>
      </c>
    </row>
    <row r="2824" spans="1:20" x14ac:dyDescent="0.35">
      <c r="A2824" t="s">
        <v>7017</v>
      </c>
      <c r="B2824" t="s">
        <v>7018</v>
      </c>
      <c r="C2824" t="s">
        <v>19</v>
      </c>
      <c r="D2824" t="s">
        <v>7922</v>
      </c>
      <c r="E2824" s="8">
        <v>2</v>
      </c>
      <c r="F2824" s="9">
        <v>11.9</v>
      </c>
      <c r="G2824" s="8">
        <v>2</v>
      </c>
      <c r="H2824" s="8">
        <v>22</v>
      </c>
      <c r="I2824" s="9">
        <v>11.9</v>
      </c>
      <c r="J2824" s="10">
        <f t="shared" si="88"/>
        <v>1</v>
      </c>
      <c r="K2824" s="8">
        <v>0</v>
      </c>
      <c r="L2824" s="9">
        <v>82.11</v>
      </c>
      <c r="M2824" s="8">
        <v>0</v>
      </c>
      <c r="N2824" s="8">
        <v>1</v>
      </c>
      <c r="O2824" s="8">
        <v>22</v>
      </c>
      <c r="P2824" s="9">
        <v>11.9</v>
      </c>
      <c r="Q2824" s="10">
        <f t="shared" si="89"/>
        <v>1</v>
      </c>
      <c r="R2824" s="8">
        <v>0</v>
      </c>
      <c r="S2824" s="9">
        <v>78.540000000000006</v>
      </c>
      <c r="T2824" s="8">
        <v>0</v>
      </c>
    </row>
    <row r="2825" spans="1:20" x14ac:dyDescent="0.35">
      <c r="A2825" t="s">
        <v>7021</v>
      </c>
      <c r="B2825" t="s">
        <v>7022</v>
      </c>
      <c r="C2825" t="s">
        <v>19</v>
      </c>
      <c r="D2825" t="s">
        <v>7922</v>
      </c>
      <c r="E2825" s="8">
        <v>8</v>
      </c>
      <c r="F2825" s="9">
        <v>23.68</v>
      </c>
      <c r="G2825" s="8">
        <v>3</v>
      </c>
      <c r="H2825" s="8">
        <v>43</v>
      </c>
      <c r="I2825" s="9">
        <v>23.68</v>
      </c>
      <c r="J2825" s="10">
        <f t="shared" si="88"/>
        <v>1</v>
      </c>
      <c r="K2825" s="8">
        <v>0</v>
      </c>
      <c r="L2825" s="9">
        <v>75.87</v>
      </c>
      <c r="M2825" s="8">
        <v>0</v>
      </c>
      <c r="N2825" s="8">
        <v>2</v>
      </c>
      <c r="O2825" s="8">
        <v>43</v>
      </c>
      <c r="P2825" s="9">
        <v>23.68</v>
      </c>
      <c r="Q2825" s="10">
        <f t="shared" si="89"/>
        <v>1</v>
      </c>
      <c r="R2825" s="8">
        <v>0</v>
      </c>
      <c r="S2825" s="9">
        <v>75.87</v>
      </c>
      <c r="T2825" s="8">
        <v>0</v>
      </c>
    </row>
    <row r="2826" spans="1:20" x14ac:dyDescent="0.35">
      <c r="A2826" t="s">
        <v>7023</v>
      </c>
      <c r="B2826" t="s">
        <v>7024</v>
      </c>
      <c r="C2826" t="s">
        <v>19</v>
      </c>
      <c r="D2826" t="s">
        <v>7922</v>
      </c>
      <c r="E2826" s="8">
        <v>27</v>
      </c>
      <c r="F2826" s="9">
        <v>79.8</v>
      </c>
      <c r="G2826" s="8">
        <v>3</v>
      </c>
      <c r="H2826" s="8">
        <v>43</v>
      </c>
      <c r="I2826" s="9">
        <v>79.8</v>
      </c>
      <c r="J2826" s="10">
        <f t="shared" si="88"/>
        <v>1</v>
      </c>
      <c r="K2826" s="8">
        <v>0</v>
      </c>
      <c r="L2826" s="9">
        <v>62.92</v>
      </c>
      <c r="M2826" s="8">
        <v>0</v>
      </c>
      <c r="N2826" s="8">
        <v>2</v>
      </c>
      <c r="O2826" s="8">
        <v>43</v>
      </c>
      <c r="P2826" s="9">
        <v>79.8</v>
      </c>
      <c r="Q2826" s="10">
        <f t="shared" si="89"/>
        <v>1</v>
      </c>
      <c r="R2826" s="8">
        <v>0</v>
      </c>
      <c r="S2826" s="9">
        <v>62.92</v>
      </c>
      <c r="T2826" s="8">
        <v>0</v>
      </c>
    </row>
    <row r="2827" spans="1:20" x14ac:dyDescent="0.35">
      <c r="A2827" t="s">
        <v>7025</v>
      </c>
      <c r="B2827" t="s">
        <v>7026</v>
      </c>
      <c r="C2827" t="s">
        <v>19</v>
      </c>
      <c r="D2827" t="s">
        <v>7922</v>
      </c>
      <c r="E2827" s="8">
        <v>34</v>
      </c>
      <c r="F2827" s="9">
        <v>100.3</v>
      </c>
      <c r="G2827" s="8">
        <v>3</v>
      </c>
      <c r="H2827" s="8">
        <v>43</v>
      </c>
      <c r="I2827" s="9">
        <v>100.3</v>
      </c>
      <c r="J2827" s="10">
        <f t="shared" si="88"/>
        <v>1</v>
      </c>
      <c r="K2827" s="8">
        <v>0</v>
      </c>
      <c r="L2827" s="9">
        <v>58.45</v>
      </c>
      <c r="M2827" s="8">
        <v>0</v>
      </c>
      <c r="N2827" s="8">
        <v>2</v>
      </c>
      <c r="O2827" s="8">
        <v>43</v>
      </c>
      <c r="P2827" s="9">
        <v>100.3</v>
      </c>
      <c r="Q2827" s="10">
        <f t="shared" si="89"/>
        <v>1</v>
      </c>
      <c r="R2827" s="8">
        <v>0</v>
      </c>
      <c r="S2827" s="9">
        <v>58.45</v>
      </c>
      <c r="T2827" s="8">
        <v>0</v>
      </c>
    </row>
    <row r="2828" spans="1:20" x14ac:dyDescent="0.35">
      <c r="A2828" t="s">
        <v>7031</v>
      </c>
      <c r="B2828" t="s">
        <v>7032</v>
      </c>
      <c r="C2828" t="s">
        <v>19</v>
      </c>
      <c r="D2828" t="s">
        <v>7922</v>
      </c>
      <c r="E2828" s="8">
        <v>1</v>
      </c>
      <c r="F2828" s="9">
        <v>0.42</v>
      </c>
      <c r="G2828" s="8">
        <v>19</v>
      </c>
      <c r="H2828" s="8">
        <v>297</v>
      </c>
      <c r="I2828" s="9">
        <v>0.42</v>
      </c>
      <c r="J2828" s="10">
        <f t="shared" si="88"/>
        <v>1</v>
      </c>
      <c r="K2828" s="8">
        <v>0</v>
      </c>
      <c r="L2828" s="9">
        <v>78.42</v>
      </c>
      <c r="M2828" s="8">
        <v>0</v>
      </c>
      <c r="N2828" s="8">
        <v>13</v>
      </c>
      <c r="O2828" s="8">
        <v>297</v>
      </c>
      <c r="P2828" s="9">
        <v>0.42</v>
      </c>
      <c r="Q2828" s="10">
        <f t="shared" si="89"/>
        <v>1</v>
      </c>
      <c r="R2828" s="8">
        <v>0</v>
      </c>
      <c r="S2828" s="9">
        <v>76.91</v>
      </c>
      <c r="T2828" s="8">
        <v>0</v>
      </c>
    </row>
    <row r="2829" spans="1:20" x14ac:dyDescent="0.35">
      <c r="A2829" t="s">
        <v>7033</v>
      </c>
      <c r="B2829" t="s">
        <v>7034</v>
      </c>
      <c r="C2829" t="s">
        <v>19</v>
      </c>
      <c r="D2829" t="s">
        <v>7922</v>
      </c>
      <c r="E2829" s="8">
        <v>200</v>
      </c>
      <c r="F2829" s="9">
        <v>172.44</v>
      </c>
      <c r="G2829" s="8">
        <v>9</v>
      </c>
      <c r="H2829" s="8">
        <v>145</v>
      </c>
      <c r="I2829" s="9">
        <v>146.58000000000001</v>
      </c>
      <c r="J2829" s="10">
        <f t="shared" si="88"/>
        <v>0.85003479471120402</v>
      </c>
      <c r="K2829" s="8">
        <v>2</v>
      </c>
      <c r="L2829" s="9">
        <v>69.75</v>
      </c>
      <c r="M2829" s="8">
        <v>1</v>
      </c>
      <c r="N2829" s="8">
        <v>7</v>
      </c>
      <c r="O2829" s="8">
        <v>145</v>
      </c>
      <c r="P2829" s="9">
        <v>144.85</v>
      </c>
      <c r="Q2829" s="10">
        <f t="shared" si="89"/>
        <v>0.84000231964741356</v>
      </c>
      <c r="R2829" s="8">
        <v>2</v>
      </c>
      <c r="S2829" s="9">
        <v>69.17</v>
      </c>
      <c r="T2829" s="8">
        <v>1</v>
      </c>
    </row>
    <row r="2830" spans="1:20" x14ac:dyDescent="0.35">
      <c r="A2830" t="s">
        <v>7037</v>
      </c>
      <c r="B2830" t="s">
        <v>7038</v>
      </c>
      <c r="C2830" t="s">
        <v>19</v>
      </c>
      <c r="D2830" t="s">
        <v>7922</v>
      </c>
      <c r="E2830" s="8">
        <v>45</v>
      </c>
      <c r="F2830" s="9">
        <v>56.23</v>
      </c>
      <c r="G2830" s="8">
        <v>8</v>
      </c>
      <c r="H2830" s="8">
        <v>100</v>
      </c>
      <c r="I2830" s="9">
        <v>56.23</v>
      </c>
      <c r="J2830" s="10">
        <f t="shared" si="88"/>
        <v>1</v>
      </c>
      <c r="K2830" s="8">
        <v>0</v>
      </c>
      <c r="L2830" s="9">
        <v>53.41</v>
      </c>
      <c r="M2830" s="8">
        <v>0</v>
      </c>
      <c r="N2830" s="8">
        <v>5</v>
      </c>
      <c r="O2830" s="8">
        <v>100</v>
      </c>
      <c r="P2830" s="9">
        <v>56.23</v>
      </c>
      <c r="Q2830" s="10">
        <f t="shared" si="89"/>
        <v>1</v>
      </c>
      <c r="R2830" s="8">
        <v>0</v>
      </c>
      <c r="S2830" s="9">
        <v>50.42</v>
      </c>
      <c r="T2830" s="8">
        <v>0</v>
      </c>
    </row>
    <row r="2831" spans="1:20" x14ac:dyDescent="0.35">
      <c r="A2831" t="s">
        <v>7041</v>
      </c>
      <c r="B2831" t="s">
        <v>7042</v>
      </c>
      <c r="C2831" t="s">
        <v>19</v>
      </c>
      <c r="D2831" t="s">
        <v>7922</v>
      </c>
      <c r="E2831" s="8">
        <v>9</v>
      </c>
      <c r="F2831" s="9">
        <v>22.94</v>
      </c>
      <c r="G2831" s="8">
        <v>4</v>
      </c>
      <c r="H2831" s="8">
        <v>49</v>
      </c>
      <c r="I2831" s="9">
        <v>22.94</v>
      </c>
      <c r="J2831" s="10">
        <f t="shared" si="88"/>
        <v>1</v>
      </c>
      <c r="K2831" s="8">
        <v>0</v>
      </c>
      <c r="L2831" s="9">
        <v>67.56</v>
      </c>
      <c r="M2831" s="8">
        <v>0</v>
      </c>
      <c r="N2831" s="8">
        <v>3</v>
      </c>
      <c r="O2831" s="8">
        <v>49</v>
      </c>
      <c r="P2831" s="9">
        <v>22.94</v>
      </c>
      <c r="Q2831" s="10">
        <f t="shared" si="89"/>
        <v>1</v>
      </c>
      <c r="R2831" s="8">
        <v>0</v>
      </c>
      <c r="S2831" s="9">
        <v>66.03</v>
      </c>
      <c r="T2831" s="8">
        <v>0</v>
      </c>
    </row>
    <row r="2832" spans="1:20" x14ac:dyDescent="0.35">
      <c r="A2832" t="s">
        <v>7045</v>
      </c>
      <c r="B2832" t="s">
        <v>7046</v>
      </c>
      <c r="C2832" t="s">
        <v>19</v>
      </c>
      <c r="D2832" t="s">
        <v>7922</v>
      </c>
      <c r="E2832" s="8">
        <v>1</v>
      </c>
      <c r="F2832" s="9">
        <v>7.57</v>
      </c>
      <c r="G2832" s="8">
        <v>1</v>
      </c>
      <c r="H2832" s="8">
        <v>17</v>
      </c>
      <c r="I2832" s="9">
        <v>7.57</v>
      </c>
      <c r="J2832" s="10">
        <f t="shared" si="88"/>
        <v>1</v>
      </c>
      <c r="K2832" s="8">
        <v>0</v>
      </c>
      <c r="L2832" s="9">
        <v>80.430000000000007</v>
      </c>
      <c r="M2832" s="8">
        <v>0</v>
      </c>
      <c r="N2832" s="8">
        <v>1</v>
      </c>
      <c r="O2832" s="8">
        <v>17</v>
      </c>
      <c r="P2832" s="9">
        <v>7.57</v>
      </c>
      <c r="Q2832" s="10">
        <f t="shared" si="89"/>
        <v>1</v>
      </c>
      <c r="R2832" s="8">
        <v>0</v>
      </c>
      <c r="S2832" s="9">
        <v>80.430000000000007</v>
      </c>
      <c r="T2832" s="8">
        <v>0</v>
      </c>
    </row>
    <row r="2833" spans="1:20" x14ac:dyDescent="0.35">
      <c r="A2833" t="s">
        <v>7049</v>
      </c>
      <c r="B2833" t="s">
        <v>7050</v>
      </c>
      <c r="C2833" t="s">
        <v>19</v>
      </c>
      <c r="D2833" t="s">
        <v>7922</v>
      </c>
      <c r="E2833" s="8">
        <v>6</v>
      </c>
      <c r="F2833" s="9">
        <v>22.5</v>
      </c>
      <c r="G2833" s="8">
        <v>3</v>
      </c>
      <c r="H2833" s="8">
        <v>33</v>
      </c>
      <c r="I2833" s="9">
        <v>22.5</v>
      </c>
      <c r="J2833" s="10">
        <f t="shared" si="88"/>
        <v>1</v>
      </c>
      <c r="K2833" s="8">
        <v>0</v>
      </c>
      <c r="L2833" s="9">
        <v>69.38</v>
      </c>
      <c r="M2833" s="8">
        <v>0</v>
      </c>
      <c r="N2833" s="8">
        <v>2</v>
      </c>
      <c r="O2833" s="8">
        <v>33</v>
      </c>
      <c r="P2833" s="9">
        <v>22.5</v>
      </c>
      <c r="Q2833" s="10">
        <f t="shared" si="89"/>
        <v>1</v>
      </c>
      <c r="R2833" s="8">
        <v>0</v>
      </c>
      <c r="S2833" s="9">
        <v>67.12</v>
      </c>
      <c r="T2833" s="8">
        <v>0</v>
      </c>
    </row>
    <row r="2834" spans="1:20" x14ac:dyDescent="0.35">
      <c r="A2834" t="s">
        <v>7051</v>
      </c>
      <c r="B2834" t="s">
        <v>7052</v>
      </c>
      <c r="C2834" t="s">
        <v>19</v>
      </c>
      <c r="D2834" t="s">
        <v>7922</v>
      </c>
      <c r="E2834" s="8">
        <v>5</v>
      </c>
      <c r="F2834" s="9">
        <v>28.01</v>
      </c>
      <c r="G2834" s="8">
        <v>3</v>
      </c>
      <c r="H2834" s="8">
        <v>22</v>
      </c>
      <c r="I2834" s="9">
        <v>28.01</v>
      </c>
      <c r="J2834" s="10">
        <f t="shared" si="88"/>
        <v>1</v>
      </c>
      <c r="K2834" s="8">
        <v>0</v>
      </c>
      <c r="L2834" s="9">
        <v>75.42</v>
      </c>
      <c r="M2834" s="8">
        <v>0</v>
      </c>
      <c r="N2834" s="8">
        <v>1</v>
      </c>
      <c r="O2834" s="8">
        <v>22</v>
      </c>
      <c r="P2834" s="9">
        <v>28.01</v>
      </c>
      <c r="Q2834" s="10">
        <f t="shared" si="89"/>
        <v>1</v>
      </c>
      <c r="R2834" s="8">
        <v>0</v>
      </c>
      <c r="S2834" s="9">
        <v>72.06</v>
      </c>
      <c r="T2834" s="8">
        <v>0</v>
      </c>
    </row>
    <row r="2835" spans="1:20" x14ac:dyDescent="0.35">
      <c r="A2835" t="s">
        <v>7053</v>
      </c>
      <c r="B2835" t="s">
        <v>7054</v>
      </c>
      <c r="C2835" t="s">
        <v>19</v>
      </c>
      <c r="D2835" t="s">
        <v>7922</v>
      </c>
      <c r="E2835" s="8">
        <v>10</v>
      </c>
      <c r="F2835" s="9">
        <v>11.78</v>
      </c>
      <c r="G2835" s="8">
        <v>6</v>
      </c>
      <c r="H2835" s="8">
        <v>104</v>
      </c>
      <c r="I2835" s="9">
        <v>11.78</v>
      </c>
      <c r="J2835" s="10">
        <f t="shared" si="88"/>
        <v>1</v>
      </c>
      <c r="K2835" s="8">
        <v>0</v>
      </c>
      <c r="L2835" s="9">
        <v>71.42</v>
      </c>
      <c r="M2835" s="8">
        <v>0</v>
      </c>
      <c r="N2835" s="8">
        <v>5</v>
      </c>
      <c r="O2835" s="8">
        <v>104</v>
      </c>
      <c r="P2835" s="9">
        <v>11.78</v>
      </c>
      <c r="Q2835" s="10">
        <f t="shared" si="89"/>
        <v>1</v>
      </c>
      <c r="R2835" s="8">
        <v>0</v>
      </c>
      <c r="S2835" s="9">
        <v>70.72</v>
      </c>
      <c r="T2835" s="8">
        <v>0</v>
      </c>
    </row>
    <row r="2836" spans="1:20" x14ac:dyDescent="0.35">
      <c r="A2836" t="s">
        <v>7059</v>
      </c>
      <c r="B2836" t="s">
        <v>7060</v>
      </c>
      <c r="C2836" t="s">
        <v>19</v>
      </c>
      <c r="D2836" t="s">
        <v>7922</v>
      </c>
      <c r="E2836" s="8">
        <v>12</v>
      </c>
      <c r="F2836" s="9">
        <v>25.2</v>
      </c>
      <c r="G2836" s="8">
        <v>5</v>
      </c>
      <c r="H2836" s="8">
        <v>58</v>
      </c>
      <c r="I2836" s="9">
        <v>25.2</v>
      </c>
      <c r="J2836" s="10">
        <f t="shared" si="88"/>
        <v>1</v>
      </c>
      <c r="K2836" s="8">
        <v>0</v>
      </c>
      <c r="L2836" s="9">
        <v>69.930000000000007</v>
      </c>
      <c r="M2836" s="8">
        <v>0</v>
      </c>
      <c r="N2836" s="8">
        <v>3</v>
      </c>
      <c r="O2836" s="8">
        <v>58</v>
      </c>
      <c r="P2836" s="9">
        <v>25.2</v>
      </c>
      <c r="Q2836" s="10">
        <f t="shared" si="89"/>
        <v>1</v>
      </c>
      <c r="R2836" s="8">
        <v>0</v>
      </c>
      <c r="S2836" s="9">
        <v>67.41</v>
      </c>
      <c r="T2836" s="8">
        <v>0</v>
      </c>
    </row>
    <row r="2837" spans="1:20" x14ac:dyDescent="0.35">
      <c r="A2837" t="s">
        <v>7063</v>
      </c>
      <c r="B2837" t="s">
        <v>7064</v>
      </c>
      <c r="C2837" t="s">
        <v>19</v>
      </c>
      <c r="D2837" t="s">
        <v>7922</v>
      </c>
      <c r="E2837" s="8">
        <v>14</v>
      </c>
      <c r="F2837" s="9">
        <v>23.4</v>
      </c>
      <c r="G2837" s="8">
        <v>4</v>
      </c>
      <c r="H2837" s="8">
        <v>73</v>
      </c>
      <c r="I2837" s="9">
        <v>23.4</v>
      </c>
      <c r="J2837" s="10">
        <f t="shared" si="88"/>
        <v>1</v>
      </c>
      <c r="K2837" s="8">
        <v>0</v>
      </c>
      <c r="L2837" s="9">
        <v>70.77</v>
      </c>
      <c r="M2837" s="8">
        <v>0</v>
      </c>
      <c r="N2837" s="8">
        <v>3</v>
      </c>
      <c r="O2837" s="8">
        <v>73</v>
      </c>
      <c r="P2837" s="9">
        <v>23.4</v>
      </c>
      <c r="Q2837" s="10">
        <f t="shared" si="89"/>
        <v>1</v>
      </c>
      <c r="R2837" s="8">
        <v>0</v>
      </c>
      <c r="S2837" s="9">
        <v>69.77</v>
      </c>
      <c r="T2837" s="8">
        <v>0</v>
      </c>
    </row>
    <row r="2838" spans="1:20" x14ac:dyDescent="0.35">
      <c r="A2838" t="s">
        <v>7069</v>
      </c>
      <c r="B2838" t="s">
        <v>7070</v>
      </c>
      <c r="C2838" t="s">
        <v>19</v>
      </c>
      <c r="D2838" t="s">
        <v>7922</v>
      </c>
      <c r="E2838" s="8">
        <v>39</v>
      </c>
      <c r="F2838" s="9">
        <v>47.99</v>
      </c>
      <c r="G2838" s="8">
        <v>5</v>
      </c>
      <c r="H2838" s="8">
        <v>98</v>
      </c>
      <c r="I2838" s="9">
        <v>47.99</v>
      </c>
      <c r="J2838" s="10">
        <f t="shared" si="88"/>
        <v>1</v>
      </c>
      <c r="K2838" s="8">
        <v>0</v>
      </c>
      <c r="L2838" s="9">
        <v>59.19</v>
      </c>
      <c r="M2838" s="8">
        <v>0</v>
      </c>
      <c r="N2838" s="8">
        <v>5</v>
      </c>
      <c r="O2838" s="8">
        <v>98</v>
      </c>
      <c r="P2838" s="9">
        <v>47.99</v>
      </c>
      <c r="Q2838" s="10">
        <f t="shared" si="89"/>
        <v>1</v>
      </c>
      <c r="R2838" s="8">
        <v>0</v>
      </c>
      <c r="S2838" s="9">
        <v>58.45</v>
      </c>
      <c r="T2838" s="8">
        <v>0</v>
      </c>
    </row>
    <row r="2839" spans="1:20" x14ac:dyDescent="0.35">
      <c r="A2839" t="s">
        <v>7075</v>
      </c>
      <c r="B2839" t="s">
        <v>7076</v>
      </c>
      <c r="C2839" t="s">
        <v>19</v>
      </c>
      <c r="D2839" t="s">
        <v>7922</v>
      </c>
      <c r="E2839" s="8">
        <v>17</v>
      </c>
      <c r="F2839" s="9">
        <v>28.73</v>
      </c>
      <c r="G2839" s="8">
        <v>5</v>
      </c>
      <c r="H2839" s="8">
        <v>71</v>
      </c>
      <c r="I2839" s="9">
        <v>28.73</v>
      </c>
      <c r="J2839" s="10">
        <f t="shared" si="88"/>
        <v>1</v>
      </c>
      <c r="K2839" s="8">
        <v>0</v>
      </c>
      <c r="L2839" s="9">
        <v>62.87</v>
      </c>
      <c r="M2839" s="8">
        <v>0</v>
      </c>
      <c r="N2839" s="8">
        <v>3</v>
      </c>
      <c r="O2839" s="8">
        <v>71</v>
      </c>
      <c r="P2839" s="9">
        <v>28.73</v>
      </c>
      <c r="Q2839" s="10">
        <f t="shared" si="89"/>
        <v>1</v>
      </c>
      <c r="R2839" s="8">
        <v>0</v>
      </c>
      <c r="S2839" s="9">
        <v>60.84</v>
      </c>
      <c r="T2839" s="8">
        <v>0</v>
      </c>
    </row>
    <row r="2840" spans="1:20" x14ac:dyDescent="0.35">
      <c r="A2840" t="s">
        <v>7079</v>
      </c>
      <c r="B2840" t="s">
        <v>7080</v>
      </c>
      <c r="C2840" t="s">
        <v>19</v>
      </c>
      <c r="D2840" t="s">
        <v>7922</v>
      </c>
      <c r="E2840" s="8">
        <v>86</v>
      </c>
      <c r="F2840" s="9">
        <v>721.2</v>
      </c>
      <c r="G2840" s="8">
        <v>1</v>
      </c>
      <c r="H2840" s="8">
        <v>15</v>
      </c>
      <c r="I2840" s="9">
        <v>318.67</v>
      </c>
      <c r="J2840" s="10">
        <f t="shared" si="88"/>
        <v>0.44186078757626179</v>
      </c>
      <c r="K2840" s="8">
        <v>3</v>
      </c>
      <c r="L2840" s="9">
        <v>44.13</v>
      </c>
      <c r="M2840" s="8">
        <v>2</v>
      </c>
      <c r="N2840" s="8">
        <v>1</v>
      </c>
      <c r="O2840" s="8">
        <v>15</v>
      </c>
      <c r="P2840" s="9">
        <v>318.67</v>
      </c>
      <c r="Q2840" s="10">
        <f t="shared" si="89"/>
        <v>0.44186078757626179</v>
      </c>
      <c r="R2840" s="8">
        <v>3</v>
      </c>
      <c r="S2840" s="9">
        <v>44.13</v>
      </c>
      <c r="T2840" s="8">
        <v>2</v>
      </c>
    </row>
    <row r="2841" spans="1:20" x14ac:dyDescent="0.35">
      <c r="A2841" t="s">
        <v>7081</v>
      </c>
      <c r="B2841" t="s">
        <v>7082</v>
      </c>
      <c r="C2841" t="s">
        <v>19</v>
      </c>
      <c r="D2841" t="s">
        <v>7922</v>
      </c>
      <c r="E2841" s="8">
        <v>22</v>
      </c>
      <c r="F2841" s="9">
        <v>27.06</v>
      </c>
      <c r="G2841" s="8">
        <v>5</v>
      </c>
      <c r="H2841" s="8">
        <v>96</v>
      </c>
      <c r="I2841" s="9">
        <v>27.06</v>
      </c>
      <c r="J2841" s="10">
        <f t="shared" si="88"/>
        <v>1</v>
      </c>
      <c r="K2841" s="8">
        <v>0</v>
      </c>
      <c r="L2841" s="9">
        <v>64.56</v>
      </c>
      <c r="M2841" s="8">
        <v>0</v>
      </c>
      <c r="N2841" s="8">
        <v>4</v>
      </c>
      <c r="O2841" s="8">
        <v>96</v>
      </c>
      <c r="P2841" s="9">
        <v>27.06</v>
      </c>
      <c r="Q2841" s="10">
        <f t="shared" si="89"/>
        <v>1</v>
      </c>
      <c r="R2841" s="8">
        <v>0</v>
      </c>
      <c r="S2841" s="9">
        <v>63.82</v>
      </c>
      <c r="T2841" s="8">
        <v>0</v>
      </c>
    </row>
    <row r="2842" spans="1:20" x14ac:dyDescent="0.35">
      <c r="A2842" t="s">
        <v>7085</v>
      </c>
      <c r="B2842" t="s">
        <v>7086</v>
      </c>
      <c r="C2842" t="s">
        <v>19</v>
      </c>
      <c r="D2842" t="s">
        <v>7922</v>
      </c>
      <c r="E2842" s="8">
        <v>4</v>
      </c>
      <c r="F2842" s="9">
        <v>23.79</v>
      </c>
      <c r="G2842" s="8">
        <v>2</v>
      </c>
      <c r="H2842" s="8">
        <v>20</v>
      </c>
      <c r="I2842" s="9">
        <v>23.79</v>
      </c>
      <c r="J2842" s="10">
        <f t="shared" si="88"/>
        <v>1</v>
      </c>
      <c r="K2842" s="8">
        <v>0</v>
      </c>
      <c r="L2842" s="9">
        <v>72.42</v>
      </c>
      <c r="M2842" s="8">
        <v>0</v>
      </c>
      <c r="N2842" s="8">
        <v>1</v>
      </c>
      <c r="O2842" s="8">
        <v>20</v>
      </c>
      <c r="P2842" s="9">
        <v>23.79</v>
      </c>
      <c r="Q2842" s="10">
        <f t="shared" si="89"/>
        <v>1</v>
      </c>
      <c r="R2842" s="8">
        <v>0</v>
      </c>
      <c r="S2842" s="9">
        <v>72.42</v>
      </c>
      <c r="T2842" s="8">
        <v>0</v>
      </c>
    </row>
    <row r="2843" spans="1:20" x14ac:dyDescent="0.35">
      <c r="A2843" t="s">
        <v>7087</v>
      </c>
      <c r="B2843" t="s">
        <v>7088</v>
      </c>
      <c r="C2843" t="s">
        <v>19</v>
      </c>
      <c r="D2843" t="s">
        <v>7922</v>
      </c>
      <c r="E2843" s="8">
        <v>6</v>
      </c>
      <c r="F2843" s="9">
        <v>17.82</v>
      </c>
      <c r="G2843" s="8">
        <v>2</v>
      </c>
      <c r="H2843" s="8">
        <v>40</v>
      </c>
      <c r="I2843" s="9">
        <v>17.82</v>
      </c>
      <c r="J2843" s="10">
        <f t="shared" si="88"/>
        <v>1</v>
      </c>
      <c r="K2843" s="8">
        <v>0</v>
      </c>
      <c r="L2843" s="9">
        <v>68.52</v>
      </c>
      <c r="M2843" s="8">
        <v>0</v>
      </c>
      <c r="N2843" s="8">
        <v>2</v>
      </c>
      <c r="O2843" s="8">
        <v>40</v>
      </c>
      <c r="P2843" s="9">
        <v>17.82</v>
      </c>
      <c r="Q2843" s="10">
        <f t="shared" si="89"/>
        <v>1</v>
      </c>
      <c r="R2843" s="8">
        <v>0</v>
      </c>
      <c r="S2843" s="9">
        <v>68.52</v>
      </c>
      <c r="T2843" s="8">
        <v>0</v>
      </c>
    </row>
    <row r="2844" spans="1:20" x14ac:dyDescent="0.35">
      <c r="A2844" t="s">
        <v>7089</v>
      </c>
      <c r="B2844" t="s">
        <v>7090</v>
      </c>
      <c r="C2844" t="s">
        <v>19</v>
      </c>
      <c r="D2844" t="s">
        <v>7922</v>
      </c>
      <c r="E2844" s="8">
        <v>10</v>
      </c>
      <c r="F2844" s="9">
        <v>37.72</v>
      </c>
      <c r="G2844" s="8">
        <v>3</v>
      </c>
      <c r="H2844" s="8">
        <v>32</v>
      </c>
      <c r="I2844" s="9">
        <v>37.72</v>
      </c>
      <c r="J2844" s="10">
        <f t="shared" si="88"/>
        <v>1</v>
      </c>
      <c r="K2844" s="8">
        <v>0</v>
      </c>
      <c r="L2844" s="9">
        <v>62.05</v>
      </c>
      <c r="M2844" s="8">
        <v>0</v>
      </c>
      <c r="N2844" s="8">
        <v>2</v>
      </c>
      <c r="O2844" s="8">
        <v>32</v>
      </c>
      <c r="P2844" s="9">
        <v>37.72</v>
      </c>
      <c r="Q2844" s="10">
        <f t="shared" si="89"/>
        <v>1</v>
      </c>
      <c r="R2844" s="8">
        <v>0</v>
      </c>
      <c r="S2844" s="9">
        <v>59.78</v>
      </c>
      <c r="T2844" s="8">
        <v>0</v>
      </c>
    </row>
    <row r="2845" spans="1:20" x14ac:dyDescent="0.35">
      <c r="A2845" t="s">
        <v>7091</v>
      </c>
      <c r="B2845" t="s">
        <v>7092</v>
      </c>
      <c r="C2845" t="s">
        <v>19</v>
      </c>
      <c r="D2845" t="s">
        <v>7922</v>
      </c>
      <c r="E2845" s="8">
        <v>16</v>
      </c>
      <c r="F2845" s="9">
        <v>47.27</v>
      </c>
      <c r="G2845" s="8">
        <v>3</v>
      </c>
      <c r="H2845" s="8">
        <v>40</v>
      </c>
      <c r="I2845" s="9">
        <v>47.27</v>
      </c>
      <c r="J2845" s="10">
        <f t="shared" si="88"/>
        <v>1</v>
      </c>
      <c r="K2845" s="8">
        <v>0</v>
      </c>
      <c r="L2845" s="9">
        <v>62.26</v>
      </c>
      <c r="M2845" s="8">
        <v>0</v>
      </c>
      <c r="N2845" s="8">
        <v>2</v>
      </c>
      <c r="O2845" s="8">
        <v>40</v>
      </c>
      <c r="P2845" s="9">
        <v>47.27</v>
      </c>
      <c r="Q2845" s="10">
        <f t="shared" si="89"/>
        <v>1</v>
      </c>
      <c r="R2845" s="8">
        <v>0</v>
      </c>
      <c r="S2845" s="9">
        <v>62.26</v>
      </c>
      <c r="T2845" s="8">
        <v>0</v>
      </c>
    </row>
    <row r="2846" spans="1:20" x14ac:dyDescent="0.35">
      <c r="A2846" t="s">
        <v>7093</v>
      </c>
      <c r="B2846" t="s">
        <v>7094</v>
      </c>
      <c r="C2846" t="s">
        <v>19</v>
      </c>
      <c r="D2846" t="s">
        <v>7922</v>
      </c>
      <c r="E2846" s="8">
        <v>13</v>
      </c>
      <c r="F2846" s="9">
        <v>38.39</v>
      </c>
      <c r="G2846" s="8">
        <v>3</v>
      </c>
      <c r="H2846" s="8">
        <v>40</v>
      </c>
      <c r="I2846" s="9">
        <v>38.39</v>
      </c>
      <c r="J2846" s="10">
        <f t="shared" si="88"/>
        <v>1</v>
      </c>
      <c r="K2846" s="8">
        <v>0</v>
      </c>
      <c r="L2846" s="9">
        <v>67.510000000000005</v>
      </c>
      <c r="M2846" s="8">
        <v>0</v>
      </c>
      <c r="N2846" s="8">
        <v>2</v>
      </c>
      <c r="O2846" s="8">
        <v>40</v>
      </c>
      <c r="P2846" s="9">
        <v>38.39</v>
      </c>
      <c r="Q2846" s="10">
        <f t="shared" si="89"/>
        <v>1</v>
      </c>
      <c r="R2846" s="8">
        <v>0</v>
      </c>
      <c r="S2846" s="9">
        <v>67.510000000000005</v>
      </c>
      <c r="T2846" s="8">
        <v>0</v>
      </c>
    </row>
    <row r="2847" spans="1:20" x14ac:dyDescent="0.35">
      <c r="A2847" t="s">
        <v>7098</v>
      </c>
      <c r="B2847" t="s">
        <v>7099</v>
      </c>
      <c r="C2847" t="s">
        <v>19</v>
      </c>
      <c r="D2847" t="s">
        <v>7922</v>
      </c>
      <c r="E2847" s="8">
        <v>2</v>
      </c>
      <c r="F2847" s="9">
        <v>2.85</v>
      </c>
      <c r="G2847" s="8">
        <v>6</v>
      </c>
      <c r="H2847" s="8">
        <v>83</v>
      </c>
      <c r="I2847" s="9">
        <v>2.85</v>
      </c>
      <c r="J2847" s="10">
        <f t="shared" si="88"/>
        <v>1</v>
      </c>
      <c r="K2847" s="8">
        <v>0</v>
      </c>
      <c r="L2847" s="9">
        <v>73.650000000000006</v>
      </c>
      <c r="M2847" s="8">
        <v>0</v>
      </c>
      <c r="N2847" s="8">
        <v>4</v>
      </c>
      <c r="O2847" s="8">
        <v>83</v>
      </c>
      <c r="P2847" s="9">
        <v>2.85</v>
      </c>
      <c r="Q2847" s="10">
        <f t="shared" si="89"/>
        <v>1</v>
      </c>
      <c r="R2847" s="8">
        <v>0</v>
      </c>
      <c r="S2847" s="9">
        <v>72.790000000000006</v>
      </c>
      <c r="T2847" s="8">
        <v>0</v>
      </c>
    </row>
    <row r="2848" spans="1:20" x14ac:dyDescent="0.35">
      <c r="A2848" t="s">
        <v>7100</v>
      </c>
      <c r="B2848" t="s">
        <v>5305</v>
      </c>
      <c r="C2848" t="s">
        <v>19</v>
      </c>
      <c r="D2848" t="s">
        <v>7922</v>
      </c>
      <c r="E2848" s="8">
        <v>192</v>
      </c>
      <c r="F2848" s="9">
        <v>316.8</v>
      </c>
      <c r="G2848" s="8">
        <v>4</v>
      </c>
      <c r="H2848" s="8">
        <v>72</v>
      </c>
      <c r="I2848" s="9">
        <v>146.85</v>
      </c>
      <c r="J2848" s="10">
        <f t="shared" si="88"/>
        <v>0.46354166666666663</v>
      </c>
      <c r="K2848" s="8">
        <v>1</v>
      </c>
      <c r="L2848" s="9">
        <v>57.91</v>
      </c>
      <c r="M2848" s="8">
        <v>1</v>
      </c>
      <c r="N2848" s="8">
        <v>3</v>
      </c>
      <c r="O2848" s="8">
        <v>72</v>
      </c>
      <c r="P2848" s="9">
        <v>145.19999999999999</v>
      </c>
      <c r="Q2848" s="10">
        <f t="shared" si="89"/>
        <v>0.45833333333333326</v>
      </c>
      <c r="R2848" s="8">
        <v>1</v>
      </c>
      <c r="S2848" s="9">
        <v>57.23</v>
      </c>
      <c r="T2848" s="8">
        <v>1</v>
      </c>
    </row>
    <row r="2849" spans="1:20" x14ac:dyDescent="0.35">
      <c r="A2849" t="s">
        <v>7101</v>
      </c>
      <c r="B2849" t="s">
        <v>7102</v>
      </c>
      <c r="C2849" t="s">
        <v>19</v>
      </c>
      <c r="D2849" t="s">
        <v>7922</v>
      </c>
      <c r="E2849" s="8">
        <v>271</v>
      </c>
      <c r="F2849" s="9">
        <v>139.43</v>
      </c>
      <c r="G2849" s="8">
        <v>13</v>
      </c>
      <c r="H2849" s="8">
        <v>228</v>
      </c>
      <c r="I2849" s="9">
        <v>129.65</v>
      </c>
      <c r="J2849" s="10">
        <f t="shared" si="88"/>
        <v>0.92985727605249946</v>
      </c>
      <c r="K2849" s="8">
        <v>2</v>
      </c>
      <c r="L2849" s="9">
        <v>58.61</v>
      </c>
      <c r="M2849" s="8">
        <v>1</v>
      </c>
      <c r="N2849" s="8">
        <v>10</v>
      </c>
      <c r="O2849" s="8">
        <v>228</v>
      </c>
      <c r="P2849" s="9">
        <v>128.11000000000001</v>
      </c>
      <c r="Q2849" s="10">
        <f t="shared" si="89"/>
        <v>0.91881230725095031</v>
      </c>
      <c r="R2849" s="8">
        <v>2</v>
      </c>
      <c r="S2849" s="9">
        <v>58.42</v>
      </c>
      <c r="T2849" s="8">
        <v>1</v>
      </c>
    </row>
    <row r="2850" spans="1:20" x14ac:dyDescent="0.35">
      <c r="A2850" t="s">
        <v>7105</v>
      </c>
      <c r="B2850" t="s">
        <v>7106</v>
      </c>
      <c r="C2850" t="s">
        <v>19</v>
      </c>
      <c r="D2850" t="s">
        <v>7922</v>
      </c>
      <c r="E2850" s="8">
        <v>104</v>
      </c>
      <c r="F2850" s="9">
        <v>125.56</v>
      </c>
      <c r="G2850" s="8">
        <v>7</v>
      </c>
      <c r="H2850" s="8">
        <v>97</v>
      </c>
      <c r="I2850" s="9">
        <v>124.36</v>
      </c>
      <c r="J2850" s="10">
        <f t="shared" si="88"/>
        <v>0.99044281618349794</v>
      </c>
      <c r="K2850" s="8">
        <v>1</v>
      </c>
      <c r="L2850" s="9">
        <v>42.53</v>
      </c>
      <c r="M2850" s="8">
        <v>1</v>
      </c>
      <c r="N2850" s="8">
        <v>4</v>
      </c>
      <c r="O2850" s="8">
        <v>97</v>
      </c>
      <c r="P2850" s="9">
        <v>121.94</v>
      </c>
      <c r="Q2850" s="10">
        <f t="shared" si="89"/>
        <v>0.97116916215355209</v>
      </c>
      <c r="R2850" s="8">
        <v>1</v>
      </c>
      <c r="S2850" s="9">
        <v>41.56</v>
      </c>
      <c r="T2850" s="8">
        <v>1</v>
      </c>
    </row>
    <row r="2851" spans="1:20" x14ac:dyDescent="0.35">
      <c r="A2851" t="s">
        <v>7109</v>
      </c>
      <c r="B2851" t="s">
        <v>7110</v>
      </c>
      <c r="C2851" t="s">
        <v>19</v>
      </c>
      <c r="D2851" t="s">
        <v>7922</v>
      </c>
      <c r="E2851" s="8">
        <v>26</v>
      </c>
      <c r="F2851" s="9">
        <v>22.1</v>
      </c>
      <c r="G2851" s="8">
        <v>8</v>
      </c>
      <c r="H2851" s="8">
        <v>138</v>
      </c>
      <c r="I2851" s="9">
        <v>22.1</v>
      </c>
      <c r="J2851" s="10">
        <f t="shared" si="88"/>
        <v>1</v>
      </c>
      <c r="K2851" s="8">
        <v>0</v>
      </c>
      <c r="L2851" s="9">
        <v>64.650000000000006</v>
      </c>
      <c r="M2851" s="8">
        <v>0</v>
      </c>
      <c r="N2851" s="8">
        <v>6</v>
      </c>
      <c r="O2851" s="8">
        <v>138</v>
      </c>
      <c r="P2851" s="9">
        <v>22.1</v>
      </c>
      <c r="Q2851" s="10">
        <f t="shared" si="89"/>
        <v>1</v>
      </c>
      <c r="R2851" s="8">
        <v>0</v>
      </c>
      <c r="S2851" s="9">
        <v>63.63</v>
      </c>
      <c r="T2851" s="8">
        <v>0</v>
      </c>
    </row>
    <row r="2852" spans="1:20" x14ac:dyDescent="0.35">
      <c r="A2852" t="s">
        <v>7113</v>
      </c>
      <c r="B2852" t="s">
        <v>7114</v>
      </c>
      <c r="C2852" t="s">
        <v>19</v>
      </c>
      <c r="D2852" t="s">
        <v>7922</v>
      </c>
      <c r="E2852" s="8">
        <v>12</v>
      </c>
      <c r="F2852" s="9">
        <v>121.65</v>
      </c>
      <c r="G2852" s="8">
        <v>1</v>
      </c>
      <c r="H2852" s="8">
        <v>12</v>
      </c>
      <c r="I2852" s="9">
        <v>121.65</v>
      </c>
      <c r="J2852" s="10">
        <f t="shared" si="88"/>
        <v>1</v>
      </c>
      <c r="K2852" s="8">
        <v>0</v>
      </c>
      <c r="L2852" s="9">
        <v>72.989999999999995</v>
      </c>
      <c r="M2852" s="8">
        <v>1</v>
      </c>
      <c r="N2852" s="8">
        <v>1</v>
      </c>
      <c r="O2852" s="8">
        <v>12</v>
      </c>
      <c r="P2852" s="9">
        <v>121.65</v>
      </c>
      <c r="Q2852" s="10">
        <f t="shared" si="89"/>
        <v>1</v>
      </c>
      <c r="R2852" s="8">
        <v>0</v>
      </c>
      <c r="S2852" s="9">
        <v>72.989999999999995</v>
      </c>
      <c r="T2852" s="8">
        <v>1</v>
      </c>
    </row>
    <row r="2853" spans="1:20" x14ac:dyDescent="0.35">
      <c r="A2853" t="s">
        <v>7115</v>
      </c>
      <c r="B2853" t="s">
        <v>7116</v>
      </c>
      <c r="C2853" t="s">
        <v>19</v>
      </c>
      <c r="D2853" t="s">
        <v>7922</v>
      </c>
      <c r="E2853" s="8">
        <v>11</v>
      </c>
      <c r="F2853" s="9">
        <v>13.91</v>
      </c>
      <c r="G2853" s="8">
        <v>5</v>
      </c>
      <c r="H2853" s="8">
        <v>92</v>
      </c>
      <c r="I2853" s="9">
        <v>13.91</v>
      </c>
      <c r="J2853" s="10">
        <f t="shared" si="88"/>
        <v>1</v>
      </c>
      <c r="K2853" s="8">
        <v>0</v>
      </c>
      <c r="L2853" s="9">
        <v>68.12</v>
      </c>
      <c r="M2853" s="8">
        <v>0</v>
      </c>
      <c r="N2853" s="8">
        <v>4</v>
      </c>
      <c r="O2853" s="8">
        <v>92</v>
      </c>
      <c r="P2853" s="9">
        <v>13.91</v>
      </c>
      <c r="Q2853" s="10">
        <f t="shared" si="89"/>
        <v>1</v>
      </c>
      <c r="R2853" s="8">
        <v>0</v>
      </c>
      <c r="S2853" s="9">
        <v>67.36</v>
      </c>
      <c r="T2853" s="8">
        <v>0</v>
      </c>
    </row>
    <row r="2854" spans="1:20" x14ac:dyDescent="0.35">
      <c r="A2854" t="s">
        <v>7117</v>
      </c>
      <c r="B2854" t="s">
        <v>7118</v>
      </c>
      <c r="C2854" t="s">
        <v>19</v>
      </c>
      <c r="D2854" t="s">
        <v>7922</v>
      </c>
      <c r="E2854" s="8">
        <v>10</v>
      </c>
      <c r="F2854" s="9">
        <v>40.44</v>
      </c>
      <c r="G2854" s="8">
        <v>2</v>
      </c>
      <c r="H2854" s="8">
        <v>29</v>
      </c>
      <c r="I2854" s="9">
        <v>40.44</v>
      </c>
      <c r="J2854" s="10">
        <f t="shared" si="88"/>
        <v>1</v>
      </c>
      <c r="K2854" s="8">
        <v>0</v>
      </c>
      <c r="L2854" s="9">
        <v>59.8</v>
      </c>
      <c r="M2854" s="8">
        <v>0</v>
      </c>
      <c r="N2854" s="8">
        <v>2</v>
      </c>
      <c r="O2854" s="8">
        <v>29</v>
      </c>
      <c r="P2854" s="9">
        <v>40.44</v>
      </c>
      <c r="Q2854" s="10">
        <f t="shared" si="89"/>
        <v>1</v>
      </c>
      <c r="R2854" s="8">
        <v>0</v>
      </c>
      <c r="S2854" s="9">
        <v>57.37</v>
      </c>
      <c r="T2854" s="8">
        <v>0</v>
      </c>
    </row>
    <row r="2855" spans="1:20" x14ac:dyDescent="0.35">
      <c r="A2855" t="s">
        <v>7119</v>
      </c>
      <c r="B2855" t="s">
        <v>7120</v>
      </c>
      <c r="C2855" t="s">
        <v>19</v>
      </c>
      <c r="D2855" t="s">
        <v>7922</v>
      </c>
      <c r="E2855" s="8">
        <v>146</v>
      </c>
      <c r="F2855" s="9">
        <v>27.74</v>
      </c>
      <c r="G2855" s="8">
        <v>30</v>
      </c>
      <c r="H2855" s="8">
        <v>609</v>
      </c>
      <c r="I2855" s="9">
        <v>27.74</v>
      </c>
      <c r="J2855" s="10">
        <f t="shared" si="88"/>
        <v>1</v>
      </c>
      <c r="K2855" s="8">
        <v>0</v>
      </c>
      <c r="L2855" s="9">
        <v>65.28</v>
      </c>
      <c r="M2855" s="8">
        <v>0</v>
      </c>
      <c r="N2855" s="8">
        <v>25</v>
      </c>
      <c r="O2855" s="8">
        <v>609</v>
      </c>
      <c r="P2855" s="9">
        <v>27.74</v>
      </c>
      <c r="Q2855" s="10">
        <f t="shared" si="89"/>
        <v>1</v>
      </c>
      <c r="R2855" s="8">
        <v>0</v>
      </c>
      <c r="S2855" s="9">
        <v>64.709999999999994</v>
      </c>
      <c r="T2855" s="8">
        <v>0</v>
      </c>
    </row>
    <row r="2856" spans="1:20" x14ac:dyDescent="0.35">
      <c r="A2856" t="s">
        <v>7121</v>
      </c>
      <c r="B2856" t="s">
        <v>7122</v>
      </c>
      <c r="C2856" t="s">
        <v>19</v>
      </c>
      <c r="D2856" t="s">
        <v>7922</v>
      </c>
      <c r="E2856" s="8">
        <v>1</v>
      </c>
      <c r="F2856" s="9">
        <v>0.85</v>
      </c>
      <c r="G2856" s="8">
        <v>9</v>
      </c>
      <c r="H2856" s="8">
        <v>136</v>
      </c>
      <c r="I2856" s="9">
        <v>0.85</v>
      </c>
      <c r="J2856" s="10">
        <f t="shared" si="88"/>
        <v>1</v>
      </c>
      <c r="K2856" s="8">
        <v>0</v>
      </c>
      <c r="L2856" s="9">
        <v>72.430000000000007</v>
      </c>
      <c r="M2856" s="8">
        <v>0</v>
      </c>
      <c r="N2856" s="8">
        <v>6</v>
      </c>
      <c r="O2856" s="8">
        <v>136</v>
      </c>
      <c r="P2856" s="9">
        <v>0.85</v>
      </c>
      <c r="Q2856" s="10">
        <f t="shared" si="89"/>
        <v>1</v>
      </c>
      <c r="R2856" s="8">
        <v>0</v>
      </c>
      <c r="S2856" s="9">
        <v>70.900000000000006</v>
      </c>
      <c r="T2856" s="8">
        <v>0</v>
      </c>
    </row>
    <row r="2857" spans="1:20" x14ac:dyDescent="0.35">
      <c r="A2857" t="s">
        <v>7123</v>
      </c>
      <c r="B2857" t="s">
        <v>7124</v>
      </c>
      <c r="C2857" t="s">
        <v>19</v>
      </c>
      <c r="D2857" t="s">
        <v>7922</v>
      </c>
      <c r="E2857" s="8">
        <v>3</v>
      </c>
      <c r="F2857" s="9">
        <v>14.85</v>
      </c>
      <c r="G2857" s="8">
        <v>2</v>
      </c>
      <c r="H2857" s="8">
        <v>24</v>
      </c>
      <c r="I2857" s="9">
        <v>14.85</v>
      </c>
      <c r="J2857" s="10">
        <f t="shared" si="88"/>
        <v>1</v>
      </c>
      <c r="K2857" s="8">
        <v>0</v>
      </c>
      <c r="L2857" s="9">
        <v>70.17</v>
      </c>
      <c r="M2857" s="8">
        <v>0</v>
      </c>
      <c r="N2857" s="8">
        <v>1</v>
      </c>
      <c r="O2857" s="8">
        <v>24</v>
      </c>
      <c r="P2857" s="9">
        <v>14.85</v>
      </c>
      <c r="Q2857" s="10">
        <f t="shared" si="89"/>
        <v>1</v>
      </c>
      <c r="R2857" s="8">
        <v>0</v>
      </c>
      <c r="S2857" s="9">
        <v>70.17</v>
      </c>
      <c r="T2857" s="8">
        <v>0</v>
      </c>
    </row>
    <row r="2858" spans="1:20" x14ac:dyDescent="0.35">
      <c r="A2858" t="s">
        <v>7125</v>
      </c>
      <c r="B2858" t="s">
        <v>7126</v>
      </c>
      <c r="C2858" t="s">
        <v>19</v>
      </c>
      <c r="D2858" t="s">
        <v>7922</v>
      </c>
      <c r="E2858" s="8">
        <v>2</v>
      </c>
      <c r="F2858" s="9">
        <v>9.9</v>
      </c>
      <c r="G2858" s="8">
        <v>2</v>
      </c>
      <c r="H2858" s="8">
        <v>24</v>
      </c>
      <c r="I2858" s="9">
        <v>9.9</v>
      </c>
      <c r="J2858" s="10">
        <f t="shared" si="88"/>
        <v>1</v>
      </c>
      <c r="K2858" s="8">
        <v>0</v>
      </c>
      <c r="L2858" s="9">
        <v>69.3</v>
      </c>
      <c r="M2858" s="8">
        <v>0</v>
      </c>
      <c r="N2858" s="8">
        <v>1</v>
      </c>
      <c r="O2858" s="8">
        <v>24</v>
      </c>
      <c r="P2858" s="9">
        <v>9.9</v>
      </c>
      <c r="Q2858" s="10">
        <f t="shared" si="89"/>
        <v>1</v>
      </c>
      <c r="R2858" s="8">
        <v>0</v>
      </c>
      <c r="S2858" s="9">
        <v>69.3</v>
      </c>
      <c r="T2858" s="8">
        <v>0</v>
      </c>
    </row>
    <row r="2859" spans="1:20" x14ac:dyDescent="0.35">
      <c r="A2859" t="s">
        <v>7131</v>
      </c>
      <c r="B2859" t="s">
        <v>7132</v>
      </c>
      <c r="C2859" t="s">
        <v>19</v>
      </c>
      <c r="D2859" t="s">
        <v>7921</v>
      </c>
      <c r="E2859" s="8">
        <v>27</v>
      </c>
      <c r="F2859" s="9">
        <v>29.25</v>
      </c>
      <c r="G2859" s="8">
        <v>4</v>
      </c>
      <c r="H2859" s="8">
        <v>106</v>
      </c>
      <c r="I2859" s="9">
        <v>29.25</v>
      </c>
      <c r="J2859" s="10">
        <f t="shared" si="88"/>
        <v>1</v>
      </c>
      <c r="K2859" s="8">
        <v>0</v>
      </c>
      <c r="L2859" s="9">
        <v>63.82</v>
      </c>
      <c r="M2859" s="8">
        <v>0</v>
      </c>
      <c r="N2859" s="8">
        <v>5</v>
      </c>
      <c r="O2859" s="8">
        <v>106</v>
      </c>
      <c r="P2859" s="9">
        <v>29.25</v>
      </c>
      <c r="Q2859" s="10">
        <f t="shared" si="89"/>
        <v>1</v>
      </c>
      <c r="R2859" s="8">
        <v>0</v>
      </c>
      <c r="S2859" s="9">
        <v>63.82</v>
      </c>
      <c r="T2859" s="8">
        <v>0</v>
      </c>
    </row>
    <row r="2860" spans="1:20" x14ac:dyDescent="0.35">
      <c r="A2860" t="s">
        <v>7133</v>
      </c>
      <c r="B2860" t="s">
        <v>7134</v>
      </c>
      <c r="C2860" t="s">
        <v>19</v>
      </c>
      <c r="D2860" t="s">
        <v>7922</v>
      </c>
      <c r="E2860" s="8">
        <v>261</v>
      </c>
      <c r="F2860" s="9">
        <v>848.25</v>
      </c>
      <c r="G2860" s="8">
        <v>3</v>
      </c>
      <c r="H2860" s="8">
        <v>36</v>
      </c>
      <c r="I2860" s="9">
        <v>471.25</v>
      </c>
      <c r="J2860" s="10">
        <f t="shared" si="88"/>
        <v>0.55555555555555558</v>
      </c>
      <c r="K2860" s="8">
        <v>5</v>
      </c>
      <c r="L2860" s="9">
        <v>39.89</v>
      </c>
      <c r="M2860" s="8">
        <v>4</v>
      </c>
      <c r="N2860" s="8">
        <v>2</v>
      </c>
      <c r="O2860" s="8">
        <v>36</v>
      </c>
      <c r="P2860" s="9">
        <v>445.25</v>
      </c>
      <c r="Q2860" s="10">
        <f t="shared" si="89"/>
        <v>0.52490421455938696</v>
      </c>
      <c r="R2860" s="8">
        <v>6</v>
      </c>
      <c r="S2860" s="9">
        <v>44.2</v>
      </c>
      <c r="T2860" s="8">
        <v>3</v>
      </c>
    </row>
    <row r="2861" spans="1:20" x14ac:dyDescent="0.35">
      <c r="A2861" t="s">
        <v>7139</v>
      </c>
      <c r="B2861" t="s">
        <v>7140</v>
      </c>
      <c r="C2861" t="s">
        <v>19</v>
      </c>
      <c r="D2861" t="s">
        <v>7922</v>
      </c>
      <c r="E2861" s="8">
        <v>7</v>
      </c>
      <c r="F2861" s="9">
        <v>11.66</v>
      </c>
      <c r="G2861" s="8">
        <v>4</v>
      </c>
      <c r="H2861" s="8">
        <v>68</v>
      </c>
      <c r="I2861" s="9">
        <v>11.66</v>
      </c>
      <c r="J2861" s="10">
        <f t="shared" si="88"/>
        <v>1</v>
      </c>
      <c r="K2861" s="8">
        <v>0</v>
      </c>
      <c r="L2861" s="9">
        <v>68.25</v>
      </c>
      <c r="M2861" s="8">
        <v>0</v>
      </c>
      <c r="N2861" s="8">
        <v>3</v>
      </c>
      <c r="O2861" s="8">
        <v>68</v>
      </c>
      <c r="P2861" s="9">
        <v>11.66</v>
      </c>
      <c r="Q2861" s="10">
        <f t="shared" si="89"/>
        <v>1</v>
      </c>
      <c r="R2861" s="8">
        <v>0</v>
      </c>
      <c r="S2861" s="9">
        <v>67.25</v>
      </c>
      <c r="T2861" s="8">
        <v>0</v>
      </c>
    </row>
    <row r="2862" spans="1:20" x14ac:dyDescent="0.35">
      <c r="A2862" t="s">
        <v>7141</v>
      </c>
      <c r="B2862" t="s">
        <v>7142</v>
      </c>
      <c r="C2862" t="s">
        <v>19</v>
      </c>
      <c r="D2862" t="s">
        <v>7922</v>
      </c>
      <c r="E2862" s="8">
        <v>2</v>
      </c>
      <c r="F2862" s="9">
        <v>5.0999999999999996</v>
      </c>
      <c r="G2862" s="8">
        <v>3</v>
      </c>
      <c r="H2862" s="8">
        <v>45</v>
      </c>
      <c r="I2862" s="9">
        <v>5.0999999999999996</v>
      </c>
      <c r="J2862" s="10">
        <f t="shared" si="88"/>
        <v>1</v>
      </c>
      <c r="K2862" s="8">
        <v>0</v>
      </c>
      <c r="L2862" s="9">
        <v>71.459999999999994</v>
      </c>
      <c r="M2862" s="8">
        <v>0</v>
      </c>
      <c r="N2862" s="8">
        <v>2</v>
      </c>
      <c r="O2862" s="8">
        <v>45</v>
      </c>
      <c r="P2862" s="9">
        <v>5.0999999999999996</v>
      </c>
      <c r="Q2862" s="10">
        <f t="shared" si="89"/>
        <v>1</v>
      </c>
      <c r="R2862" s="8">
        <v>0</v>
      </c>
      <c r="S2862" s="9">
        <v>69.930000000000007</v>
      </c>
      <c r="T2862" s="8">
        <v>0</v>
      </c>
    </row>
    <row r="2863" spans="1:20" x14ac:dyDescent="0.35">
      <c r="A2863" t="s">
        <v>7143</v>
      </c>
      <c r="B2863" t="s">
        <v>7144</v>
      </c>
      <c r="C2863" t="s">
        <v>19</v>
      </c>
      <c r="D2863" t="s">
        <v>7922</v>
      </c>
      <c r="E2863" s="8">
        <v>27</v>
      </c>
      <c r="F2863" s="9">
        <v>68.650000000000006</v>
      </c>
      <c r="G2863" s="8">
        <v>2</v>
      </c>
      <c r="H2863" s="8">
        <v>45</v>
      </c>
      <c r="I2863" s="9">
        <v>68.650000000000006</v>
      </c>
      <c r="J2863" s="10">
        <f t="shared" si="88"/>
        <v>1</v>
      </c>
      <c r="K2863" s="8">
        <v>0</v>
      </c>
      <c r="L2863" s="9">
        <v>51.14</v>
      </c>
      <c r="M2863" s="8">
        <v>0</v>
      </c>
      <c r="N2863" s="8">
        <v>2</v>
      </c>
      <c r="O2863" s="8">
        <v>45</v>
      </c>
      <c r="P2863" s="9">
        <v>68.650000000000006</v>
      </c>
      <c r="Q2863" s="10">
        <f t="shared" si="89"/>
        <v>1</v>
      </c>
      <c r="R2863" s="8">
        <v>0</v>
      </c>
      <c r="S2863" s="9">
        <v>51.14</v>
      </c>
      <c r="T2863" s="8">
        <v>0</v>
      </c>
    </row>
    <row r="2864" spans="1:20" x14ac:dyDescent="0.35">
      <c r="A2864" t="s">
        <v>7145</v>
      </c>
      <c r="B2864" t="s">
        <v>7146</v>
      </c>
      <c r="C2864" t="s">
        <v>19</v>
      </c>
      <c r="D2864" t="s">
        <v>7922</v>
      </c>
      <c r="E2864" s="8">
        <v>73</v>
      </c>
      <c r="F2864" s="9">
        <v>198.2</v>
      </c>
      <c r="G2864" s="8">
        <v>3</v>
      </c>
      <c r="H2864" s="8">
        <v>42</v>
      </c>
      <c r="I2864" s="9">
        <v>187.33</v>
      </c>
      <c r="J2864" s="10">
        <f t="shared" si="88"/>
        <v>0.94515640766902131</v>
      </c>
      <c r="K2864" s="8">
        <v>1</v>
      </c>
      <c r="L2864" s="9">
        <v>45.51</v>
      </c>
      <c r="M2864" s="8">
        <v>1</v>
      </c>
      <c r="N2864" s="8">
        <v>2</v>
      </c>
      <c r="O2864" s="8">
        <v>42</v>
      </c>
      <c r="P2864" s="9">
        <v>157.47</v>
      </c>
      <c r="Q2864" s="10">
        <f t="shared" si="89"/>
        <v>0.79450050454086785</v>
      </c>
      <c r="R2864" s="8">
        <v>2</v>
      </c>
      <c r="S2864" s="9">
        <v>45.2</v>
      </c>
      <c r="T2864" s="8">
        <v>1</v>
      </c>
    </row>
    <row r="2865" spans="1:20" x14ac:dyDescent="0.35">
      <c r="A2865" t="s">
        <v>7147</v>
      </c>
      <c r="B2865" t="s">
        <v>7148</v>
      </c>
      <c r="C2865" t="s">
        <v>19</v>
      </c>
      <c r="D2865" t="s">
        <v>7922</v>
      </c>
      <c r="E2865" s="8">
        <v>6</v>
      </c>
      <c r="F2865" s="9">
        <v>45.5</v>
      </c>
      <c r="G2865" s="8">
        <v>1</v>
      </c>
      <c r="H2865" s="8">
        <v>15</v>
      </c>
      <c r="I2865" s="9">
        <v>45.5</v>
      </c>
      <c r="J2865" s="10">
        <f t="shared" si="88"/>
        <v>1</v>
      </c>
      <c r="K2865" s="8">
        <v>0</v>
      </c>
      <c r="L2865" s="9">
        <v>52.8</v>
      </c>
      <c r="M2865" s="8">
        <v>0</v>
      </c>
      <c r="N2865" s="8">
        <v>1</v>
      </c>
      <c r="O2865" s="8">
        <v>15</v>
      </c>
      <c r="P2865" s="9">
        <v>45.5</v>
      </c>
      <c r="Q2865" s="10">
        <f t="shared" si="89"/>
        <v>1</v>
      </c>
      <c r="R2865" s="8">
        <v>0</v>
      </c>
      <c r="S2865" s="9">
        <v>52.8</v>
      </c>
      <c r="T2865" s="8">
        <v>0</v>
      </c>
    </row>
    <row r="2866" spans="1:20" x14ac:dyDescent="0.35">
      <c r="A2866" t="s">
        <v>7149</v>
      </c>
      <c r="B2866" t="s">
        <v>7150</v>
      </c>
      <c r="C2866" t="s">
        <v>19</v>
      </c>
      <c r="D2866" t="s">
        <v>7922</v>
      </c>
      <c r="E2866" s="8">
        <v>63</v>
      </c>
      <c r="F2866" s="9">
        <v>68.06</v>
      </c>
      <c r="G2866" s="8">
        <v>8</v>
      </c>
      <c r="H2866" s="8">
        <v>104</v>
      </c>
      <c r="I2866" s="9">
        <v>68.06</v>
      </c>
      <c r="J2866" s="10">
        <f t="shared" si="88"/>
        <v>1</v>
      </c>
      <c r="K2866" s="8">
        <v>0</v>
      </c>
      <c r="L2866" s="9">
        <v>43.01</v>
      </c>
      <c r="M2866" s="8">
        <v>0</v>
      </c>
      <c r="N2866" s="8">
        <v>5</v>
      </c>
      <c r="O2866" s="8">
        <v>104</v>
      </c>
      <c r="P2866" s="9">
        <v>68.06</v>
      </c>
      <c r="Q2866" s="10">
        <f t="shared" si="89"/>
        <v>1</v>
      </c>
      <c r="R2866" s="8">
        <v>0</v>
      </c>
      <c r="S2866" s="9">
        <v>40.42</v>
      </c>
      <c r="T2866" s="8">
        <v>0</v>
      </c>
    </row>
    <row r="2867" spans="1:20" x14ac:dyDescent="0.35">
      <c r="A2867" t="s">
        <v>7151</v>
      </c>
      <c r="B2867" t="s">
        <v>7152</v>
      </c>
      <c r="C2867" t="s">
        <v>19</v>
      </c>
      <c r="D2867" t="s">
        <v>7922</v>
      </c>
      <c r="E2867" s="8">
        <v>161</v>
      </c>
      <c r="F2867" s="9">
        <v>67.62</v>
      </c>
      <c r="G2867" s="8">
        <v>14</v>
      </c>
      <c r="H2867" s="8">
        <v>268</v>
      </c>
      <c r="I2867" s="9">
        <v>67.62</v>
      </c>
      <c r="J2867" s="10">
        <f t="shared" si="88"/>
        <v>1</v>
      </c>
      <c r="K2867" s="8">
        <v>0</v>
      </c>
      <c r="L2867" s="9">
        <v>45.16</v>
      </c>
      <c r="M2867" s="8">
        <v>0</v>
      </c>
      <c r="N2867" s="8">
        <v>11</v>
      </c>
      <c r="O2867" s="8">
        <v>268</v>
      </c>
      <c r="P2867" s="9">
        <v>67.62</v>
      </c>
      <c r="Q2867" s="10">
        <f t="shared" si="89"/>
        <v>1</v>
      </c>
      <c r="R2867" s="8">
        <v>0</v>
      </c>
      <c r="S2867" s="9">
        <v>44.4</v>
      </c>
      <c r="T2867" s="8">
        <v>0</v>
      </c>
    </row>
    <row r="2868" spans="1:20" x14ac:dyDescent="0.35">
      <c r="A2868" t="s">
        <v>7153</v>
      </c>
      <c r="B2868" t="s">
        <v>7154</v>
      </c>
      <c r="C2868" t="s">
        <v>19</v>
      </c>
      <c r="D2868" t="s">
        <v>7922</v>
      </c>
      <c r="E2868" s="8">
        <v>3</v>
      </c>
      <c r="F2868" s="9">
        <v>22.67</v>
      </c>
      <c r="G2868" s="8">
        <v>1</v>
      </c>
      <c r="H2868" s="8">
        <v>15</v>
      </c>
      <c r="I2868" s="9">
        <v>22.67</v>
      </c>
      <c r="J2868" s="10">
        <f t="shared" si="88"/>
        <v>1</v>
      </c>
      <c r="K2868" s="8">
        <v>0</v>
      </c>
      <c r="L2868" s="9">
        <v>67.819999999999993</v>
      </c>
      <c r="M2868" s="8">
        <v>0</v>
      </c>
      <c r="N2868" s="8">
        <v>1</v>
      </c>
      <c r="O2868" s="8">
        <v>15</v>
      </c>
      <c r="P2868" s="9">
        <v>22.67</v>
      </c>
      <c r="Q2868" s="10">
        <f t="shared" si="89"/>
        <v>1</v>
      </c>
      <c r="R2868" s="8">
        <v>0</v>
      </c>
      <c r="S2868" s="9">
        <v>67.819999999999993</v>
      </c>
      <c r="T2868" s="8">
        <v>0</v>
      </c>
    </row>
    <row r="2869" spans="1:20" x14ac:dyDescent="0.35">
      <c r="A2869" t="s">
        <v>7157</v>
      </c>
      <c r="B2869" t="s">
        <v>7158</v>
      </c>
      <c r="C2869" t="s">
        <v>19</v>
      </c>
      <c r="D2869" t="s">
        <v>7922</v>
      </c>
      <c r="E2869" s="8">
        <v>3</v>
      </c>
      <c r="F2869" s="9">
        <v>22.5</v>
      </c>
      <c r="G2869" s="8">
        <v>2</v>
      </c>
      <c r="H2869" s="8">
        <v>15</v>
      </c>
      <c r="I2869" s="9">
        <v>22.5</v>
      </c>
      <c r="J2869" s="10">
        <f t="shared" si="88"/>
        <v>1</v>
      </c>
      <c r="K2869" s="8">
        <v>0</v>
      </c>
      <c r="L2869" s="9">
        <v>65.44</v>
      </c>
      <c r="M2869" s="8">
        <v>0</v>
      </c>
      <c r="N2869" s="8">
        <v>1</v>
      </c>
      <c r="O2869" s="8">
        <v>15</v>
      </c>
      <c r="P2869" s="9">
        <v>22.5</v>
      </c>
      <c r="Q2869" s="10">
        <f t="shared" si="89"/>
        <v>1</v>
      </c>
      <c r="R2869" s="8">
        <v>0</v>
      </c>
      <c r="S2869" s="9">
        <v>65.44</v>
      </c>
      <c r="T2869" s="8">
        <v>0</v>
      </c>
    </row>
    <row r="2870" spans="1:20" x14ac:dyDescent="0.35">
      <c r="A2870" t="s">
        <v>7159</v>
      </c>
      <c r="B2870" t="s">
        <v>7160</v>
      </c>
      <c r="C2870" t="s">
        <v>19</v>
      </c>
      <c r="D2870" t="s">
        <v>7922</v>
      </c>
      <c r="E2870" s="8">
        <v>31</v>
      </c>
      <c r="F2870" s="9">
        <v>15.45</v>
      </c>
      <c r="G2870" s="8">
        <v>12</v>
      </c>
      <c r="H2870" s="8">
        <v>224</v>
      </c>
      <c r="I2870" s="9">
        <v>15.45</v>
      </c>
      <c r="J2870" s="10">
        <f t="shared" si="88"/>
        <v>1</v>
      </c>
      <c r="K2870" s="8">
        <v>0</v>
      </c>
      <c r="L2870" s="9">
        <v>66.53</v>
      </c>
      <c r="M2870" s="8">
        <v>0</v>
      </c>
      <c r="N2870" s="8">
        <v>9</v>
      </c>
      <c r="O2870" s="8">
        <v>224</v>
      </c>
      <c r="P2870" s="9">
        <v>15.45</v>
      </c>
      <c r="Q2870" s="10">
        <f t="shared" si="89"/>
        <v>1</v>
      </c>
      <c r="R2870" s="8">
        <v>0</v>
      </c>
      <c r="S2870" s="9">
        <v>65.63</v>
      </c>
      <c r="T2870" s="8">
        <v>0</v>
      </c>
    </row>
    <row r="2871" spans="1:20" x14ac:dyDescent="0.35">
      <c r="A2871" t="s">
        <v>7165</v>
      </c>
      <c r="B2871" t="s">
        <v>7166</v>
      </c>
      <c r="C2871" t="s">
        <v>19</v>
      </c>
      <c r="D2871" t="s">
        <v>7922</v>
      </c>
      <c r="E2871" s="8">
        <v>3</v>
      </c>
      <c r="F2871" s="9">
        <v>9.2200000000000006</v>
      </c>
      <c r="G2871" s="8">
        <v>3</v>
      </c>
      <c r="H2871" s="8">
        <v>37</v>
      </c>
      <c r="I2871" s="9">
        <v>9.2200000000000006</v>
      </c>
      <c r="J2871" s="10">
        <f t="shared" si="88"/>
        <v>1</v>
      </c>
      <c r="K2871" s="8">
        <v>0</v>
      </c>
      <c r="L2871" s="9">
        <v>70.989999999999995</v>
      </c>
      <c r="M2871" s="8">
        <v>0</v>
      </c>
      <c r="N2871" s="8">
        <v>2</v>
      </c>
      <c r="O2871" s="8">
        <v>37</v>
      </c>
      <c r="P2871" s="9">
        <v>9.2200000000000006</v>
      </c>
      <c r="Q2871" s="10">
        <f t="shared" si="89"/>
        <v>1</v>
      </c>
      <c r="R2871" s="8">
        <v>0</v>
      </c>
      <c r="S2871" s="9">
        <v>69.150000000000006</v>
      </c>
      <c r="T2871" s="8">
        <v>0</v>
      </c>
    </row>
    <row r="2872" spans="1:20" x14ac:dyDescent="0.35">
      <c r="A2872" t="s">
        <v>7167</v>
      </c>
      <c r="B2872" t="s">
        <v>7168</v>
      </c>
      <c r="C2872" t="s">
        <v>19</v>
      </c>
      <c r="D2872" t="s">
        <v>7922</v>
      </c>
      <c r="E2872" s="8">
        <v>3</v>
      </c>
      <c r="F2872" s="9">
        <v>27.46</v>
      </c>
      <c r="G2872" s="8">
        <v>1</v>
      </c>
      <c r="H2872" s="8">
        <v>13</v>
      </c>
      <c r="I2872" s="9">
        <v>27.46</v>
      </c>
      <c r="J2872" s="10">
        <f t="shared" si="88"/>
        <v>1</v>
      </c>
      <c r="K2872" s="8">
        <v>0</v>
      </c>
      <c r="L2872" s="9">
        <v>74.5</v>
      </c>
      <c r="M2872" s="8">
        <v>0</v>
      </c>
      <c r="N2872" s="8">
        <v>1</v>
      </c>
      <c r="O2872" s="8">
        <v>13</v>
      </c>
      <c r="P2872" s="9">
        <v>27.46</v>
      </c>
      <c r="Q2872" s="10">
        <f t="shared" si="89"/>
        <v>1</v>
      </c>
      <c r="R2872" s="8">
        <v>0</v>
      </c>
      <c r="S2872" s="9">
        <v>74.5</v>
      </c>
      <c r="T2872" s="8">
        <v>0</v>
      </c>
    </row>
    <row r="2873" spans="1:20" x14ac:dyDescent="0.35">
      <c r="A2873" t="s">
        <v>7175</v>
      </c>
      <c r="B2873" t="s">
        <v>7176</v>
      </c>
      <c r="C2873" t="s">
        <v>19</v>
      </c>
      <c r="D2873" t="s">
        <v>7922</v>
      </c>
      <c r="E2873" s="8">
        <v>14</v>
      </c>
      <c r="F2873" s="9">
        <v>4.0599999999999996</v>
      </c>
      <c r="G2873" s="8">
        <v>16</v>
      </c>
      <c r="H2873" s="8">
        <v>381</v>
      </c>
      <c r="I2873" s="9">
        <v>4.0599999999999996</v>
      </c>
      <c r="J2873" s="10">
        <f t="shared" si="88"/>
        <v>1</v>
      </c>
      <c r="K2873" s="8">
        <v>0</v>
      </c>
      <c r="L2873" s="9">
        <v>66.38</v>
      </c>
      <c r="M2873" s="8">
        <v>0</v>
      </c>
      <c r="N2873" s="8">
        <v>15</v>
      </c>
      <c r="O2873" s="8">
        <v>381</v>
      </c>
      <c r="P2873" s="9">
        <v>4.0599999999999996</v>
      </c>
      <c r="Q2873" s="10">
        <f t="shared" si="89"/>
        <v>1</v>
      </c>
      <c r="R2873" s="8">
        <v>0</v>
      </c>
      <c r="S2873" s="9">
        <v>66.209999999999994</v>
      </c>
      <c r="T2873" s="8">
        <v>0</v>
      </c>
    </row>
    <row r="2874" spans="1:20" x14ac:dyDescent="0.35">
      <c r="A2874" t="s">
        <v>7179</v>
      </c>
      <c r="B2874" t="s">
        <v>7180</v>
      </c>
      <c r="C2874" t="s">
        <v>19</v>
      </c>
      <c r="D2874" t="s">
        <v>7922</v>
      </c>
      <c r="E2874" s="8">
        <v>587</v>
      </c>
      <c r="F2874" s="9">
        <v>1127.04</v>
      </c>
      <c r="G2874" s="8">
        <v>4</v>
      </c>
      <c r="H2874" s="8">
        <v>58</v>
      </c>
      <c r="I2874" s="9">
        <v>581.76</v>
      </c>
      <c r="J2874" s="10">
        <f t="shared" si="88"/>
        <v>0.51618398637137985</v>
      </c>
      <c r="K2874" s="8">
        <v>8</v>
      </c>
      <c r="L2874" s="9">
        <v>44.9</v>
      </c>
      <c r="M2874" s="8">
        <v>5</v>
      </c>
      <c r="N2874" s="8">
        <v>3</v>
      </c>
      <c r="O2874" s="8">
        <v>58</v>
      </c>
      <c r="P2874" s="9">
        <v>689.28</v>
      </c>
      <c r="Q2874" s="10">
        <f t="shared" si="89"/>
        <v>0.61158432708688248</v>
      </c>
      <c r="R2874" s="8">
        <v>9</v>
      </c>
      <c r="S2874" s="9">
        <v>44.69</v>
      </c>
      <c r="T2874" s="8">
        <v>6</v>
      </c>
    </row>
    <row r="2875" spans="1:20" x14ac:dyDescent="0.35">
      <c r="A2875" t="s">
        <v>7181</v>
      </c>
      <c r="B2875" t="s">
        <v>7182</v>
      </c>
      <c r="C2875" t="s">
        <v>19</v>
      </c>
      <c r="D2875" t="s">
        <v>7922</v>
      </c>
      <c r="E2875" s="8">
        <v>22</v>
      </c>
      <c r="F2875" s="9">
        <v>36.299999999999997</v>
      </c>
      <c r="G2875" s="8">
        <v>5</v>
      </c>
      <c r="H2875" s="8">
        <v>67</v>
      </c>
      <c r="I2875" s="9">
        <v>36.299999999999997</v>
      </c>
      <c r="J2875" s="10">
        <f t="shared" si="88"/>
        <v>1</v>
      </c>
      <c r="K2875" s="8">
        <v>0</v>
      </c>
      <c r="L2875" s="9">
        <v>57.07</v>
      </c>
      <c r="M2875" s="8">
        <v>0</v>
      </c>
      <c r="N2875" s="8">
        <v>3</v>
      </c>
      <c r="O2875" s="8">
        <v>67</v>
      </c>
      <c r="P2875" s="9">
        <v>36.299999999999997</v>
      </c>
      <c r="Q2875" s="10">
        <f t="shared" si="89"/>
        <v>1</v>
      </c>
      <c r="R2875" s="8">
        <v>0</v>
      </c>
      <c r="S2875" s="9">
        <v>55.09</v>
      </c>
      <c r="T2875" s="8">
        <v>0</v>
      </c>
    </row>
    <row r="2876" spans="1:20" x14ac:dyDescent="0.35">
      <c r="A2876" t="s">
        <v>7183</v>
      </c>
      <c r="B2876" t="s">
        <v>7184</v>
      </c>
      <c r="C2876" t="s">
        <v>19</v>
      </c>
      <c r="D2876" t="s">
        <v>7922</v>
      </c>
      <c r="E2876" s="8">
        <v>73</v>
      </c>
      <c r="F2876" s="9">
        <v>76.989999999999995</v>
      </c>
      <c r="G2876" s="8">
        <v>8</v>
      </c>
      <c r="H2876" s="8">
        <v>104</v>
      </c>
      <c r="I2876" s="9">
        <v>76.989999999999995</v>
      </c>
      <c r="J2876" s="10">
        <f t="shared" si="88"/>
        <v>1</v>
      </c>
      <c r="K2876" s="8">
        <v>0</v>
      </c>
      <c r="L2876" s="9">
        <v>35.35</v>
      </c>
      <c r="M2876" s="8">
        <v>0</v>
      </c>
      <c r="N2876" s="8">
        <v>4</v>
      </c>
      <c r="O2876" s="8">
        <v>104</v>
      </c>
      <c r="P2876" s="9">
        <v>76.989999999999995</v>
      </c>
      <c r="Q2876" s="10">
        <f t="shared" si="89"/>
        <v>1</v>
      </c>
      <c r="R2876" s="8">
        <v>0</v>
      </c>
      <c r="S2876" s="9">
        <v>32.81</v>
      </c>
      <c r="T2876" s="8">
        <v>0</v>
      </c>
    </row>
    <row r="2877" spans="1:20" x14ac:dyDescent="0.35">
      <c r="A2877" t="s">
        <v>7185</v>
      </c>
      <c r="B2877" t="s">
        <v>7186</v>
      </c>
      <c r="C2877" t="s">
        <v>19</v>
      </c>
      <c r="D2877" t="s">
        <v>7922</v>
      </c>
      <c r="E2877" s="8">
        <v>13</v>
      </c>
      <c r="F2877" s="9">
        <v>29.02</v>
      </c>
      <c r="G2877" s="8">
        <v>3</v>
      </c>
      <c r="H2877" s="8">
        <v>49</v>
      </c>
      <c r="I2877" s="9">
        <v>29.02</v>
      </c>
      <c r="J2877" s="10">
        <f t="shared" si="88"/>
        <v>1</v>
      </c>
      <c r="K2877" s="8">
        <v>0</v>
      </c>
      <c r="L2877" s="9">
        <v>57.12</v>
      </c>
      <c r="M2877" s="8">
        <v>0</v>
      </c>
      <c r="N2877" s="8">
        <v>2</v>
      </c>
      <c r="O2877" s="8">
        <v>49</v>
      </c>
      <c r="P2877" s="9">
        <v>29.02</v>
      </c>
      <c r="Q2877" s="10">
        <f t="shared" si="89"/>
        <v>1</v>
      </c>
      <c r="R2877" s="8">
        <v>0</v>
      </c>
      <c r="S2877" s="9">
        <v>55.78</v>
      </c>
      <c r="T2877" s="8">
        <v>0</v>
      </c>
    </row>
    <row r="2878" spans="1:20" x14ac:dyDescent="0.35">
      <c r="A2878" t="s">
        <v>7187</v>
      </c>
      <c r="B2878" t="s">
        <v>7188</v>
      </c>
      <c r="C2878" t="s">
        <v>19</v>
      </c>
      <c r="D2878" t="s">
        <v>7922</v>
      </c>
      <c r="E2878" s="8">
        <v>1</v>
      </c>
      <c r="F2878" s="9">
        <v>5.95</v>
      </c>
      <c r="G2878" s="8">
        <v>2</v>
      </c>
      <c r="H2878" s="8">
        <v>19</v>
      </c>
      <c r="I2878" s="9">
        <v>5.95</v>
      </c>
      <c r="J2878" s="10">
        <f t="shared" si="88"/>
        <v>1</v>
      </c>
      <c r="K2878" s="8">
        <v>0</v>
      </c>
      <c r="L2878" s="9">
        <v>68.28</v>
      </c>
      <c r="M2878" s="8">
        <v>0</v>
      </c>
      <c r="N2878" s="8">
        <v>1</v>
      </c>
      <c r="O2878" s="8">
        <v>19</v>
      </c>
      <c r="P2878" s="9">
        <v>5.95</v>
      </c>
      <c r="Q2878" s="10">
        <f t="shared" si="89"/>
        <v>1</v>
      </c>
      <c r="R2878" s="8">
        <v>0</v>
      </c>
      <c r="S2878" s="9">
        <v>68.28</v>
      </c>
      <c r="T2878" s="8">
        <v>0</v>
      </c>
    </row>
    <row r="2879" spans="1:20" x14ac:dyDescent="0.35">
      <c r="A2879" t="s">
        <v>7191</v>
      </c>
      <c r="B2879" t="s">
        <v>7192</v>
      </c>
      <c r="C2879" t="s">
        <v>19</v>
      </c>
      <c r="D2879" t="s">
        <v>7922</v>
      </c>
      <c r="E2879" s="8">
        <v>72</v>
      </c>
      <c r="F2879" s="9">
        <v>428.28</v>
      </c>
      <c r="G2879" s="8">
        <v>2</v>
      </c>
      <c r="H2879" s="8">
        <v>19</v>
      </c>
      <c r="I2879" s="9">
        <v>160.6</v>
      </c>
      <c r="J2879" s="10">
        <f t="shared" si="88"/>
        <v>0.3749883253946017</v>
      </c>
      <c r="K2879" s="8">
        <v>2</v>
      </c>
      <c r="L2879" s="9">
        <v>64.239999999999995</v>
      </c>
      <c r="M2879" s="8">
        <v>1</v>
      </c>
      <c r="N2879" s="8">
        <v>1</v>
      </c>
      <c r="O2879" s="8">
        <v>19</v>
      </c>
      <c r="P2879" s="9">
        <v>154.66</v>
      </c>
      <c r="Q2879" s="10">
        <f t="shared" si="89"/>
        <v>0.36111889418137666</v>
      </c>
      <c r="R2879" s="8">
        <v>2</v>
      </c>
      <c r="S2879" s="9">
        <v>61.49</v>
      </c>
      <c r="T2879" s="8">
        <v>1</v>
      </c>
    </row>
    <row r="2880" spans="1:20" x14ac:dyDescent="0.35">
      <c r="A2880" t="s">
        <v>7193</v>
      </c>
      <c r="B2880" t="s">
        <v>7194</v>
      </c>
      <c r="C2880" t="s">
        <v>19</v>
      </c>
      <c r="D2880" t="s">
        <v>7921</v>
      </c>
      <c r="E2880" s="8">
        <v>30</v>
      </c>
      <c r="F2880" s="9">
        <v>76.239999999999995</v>
      </c>
      <c r="G2880" s="8">
        <v>2</v>
      </c>
      <c r="H2880" s="8">
        <v>43</v>
      </c>
      <c r="I2880" s="9">
        <v>76.239999999999995</v>
      </c>
      <c r="J2880" s="10">
        <f t="shared" si="88"/>
        <v>1</v>
      </c>
      <c r="K2880" s="8">
        <v>0</v>
      </c>
      <c r="L2880" s="9">
        <v>47.91</v>
      </c>
      <c r="M2880" s="8">
        <v>0</v>
      </c>
      <c r="N2880" s="8">
        <v>2</v>
      </c>
      <c r="O2880" s="8">
        <v>43</v>
      </c>
      <c r="P2880" s="9">
        <v>76.239999999999995</v>
      </c>
      <c r="Q2880" s="10">
        <f t="shared" si="89"/>
        <v>1</v>
      </c>
      <c r="R2880" s="8">
        <v>0</v>
      </c>
      <c r="S2880" s="9">
        <v>49.43</v>
      </c>
      <c r="T2880" s="8">
        <v>0</v>
      </c>
    </row>
    <row r="2881" spans="1:20" x14ac:dyDescent="0.35">
      <c r="A2881" t="s">
        <v>7197</v>
      </c>
      <c r="B2881" t="s">
        <v>7198</v>
      </c>
      <c r="C2881" t="s">
        <v>19</v>
      </c>
      <c r="D2881" t="s">
        <v>7922</v>
      </c>
      <c r="E2881" s="8">
        <v>9</v>
      </c>
      <c r="F2881" s="9">
        <v>26.62</v>
      </c>
      <c r="G2881" s="8">
        <v>2</v>
      </c>
      <c r="H2881" s="8">
        <v>37</v>
      </c>
      <c r="I2881" s="9">
        <v>26.62</v>
      </c>
      <c r="J2881" s="10">
        <f t="shared" si="88"/>
        <v>1</v>
      </c>
      <c r="K2881" s="8">
        <v>0</v>
      </c>
      <c r="L2881" s="9">
        <v>64.010000000000005</v>
      </c>
      <c r="M2881" s="8">
        <v>0</v>
      </c>
      <c r="N2881" s="8">
        <v>2</v>
      </c>
      <c r="O2881" s="8">
        <v>37</v>
      </c>
      <c r="P2881" s="9">
        <v>26.62</v>
      </c>
      <c r="Q2881" s="10">
        <f t="shared" si="89"/>
        <v>1</v>
      </c>
      <c r="R2881" s="8">
        <v>0</v>
      </c>
      <c r="S2881" s="9">
        <v>62.24</v>
      </c>
      <c r="T2881" s="8">
        <v>0</v>
      </c>
    </row>
    <row r="2882" spans="1:20" x14ac:dyDescent="0.35">
      <c r="A2882" t="s">
        <v>7199</v>
      </c>
      <c r="B2882" t="s">
        <v>7200</v>
      </c>
      <c r="C2882" t="s">
        <v>19</v>
      </c>
      <c r="D2882" t="s">
        <v>7922</v>
      </c>
      <c r="E2882" s="8">
        <v>8</v>
      </c>
      <c r="F2882" s="9">
        <v>23.67</v>
      </c>
      <c r="G2882" s="8">
        <v>2</v>
      </c>
      <c r="H2882" s="8">
        <v>37</v>
      </c>
      <c r="I2882" s="9">
        <v>23.67</v>
      </c>
      <c r="J2882" s="10">
        <f t="shared" si="88"/>
        <v>1</v>
      </c>
      <c r="K2882" s="8">
        <v>0</v>
      </c>
      <c r="L2882" s="9">
        <v>58.54</v>
      </c>
      <c r="M2882" s="8">
        <v>0</v>
      </c>
      <c r="N2882" s="8">
        <v>2</v>
      </c>
      <c r="O2882" s="8">
        <v>37</v>
      </c>
      <c r="P2882" s="9">
        <v>23.67</v>
      </c>
      <c r="Q2882" s="10">
        <f t="shared" si="89"/>
        <v>1</v>
      </c>
      <c r="R2882" s="8">
        <v>0</v>
      </c>
      <c r="S2882" s="9">
        <v>58.54</v>
      </c>
      <c r="T2882" s="8">
        <v>0</v>
      </c>
    </row>
    <row r="2883" spans="1:20" x14ac:dyDescent="0.35">
      <c r="A2883" t="s">
        <v>7207</v>
      </c>
      <c r="B2883" t="s">
        <v>7208</v>
      </c>
      <c r="C2883" t="s">
        <v>19</v>
      </c>
      <c r="D2883" t="s">
        <v>7922</v>
      </c>
      <c r="E2883" s="8">
        <v>8</v>
      </c>
      <c r="F2883" s="9">
        <v>23.6</v>
      </c>
      <c r="G2883" s="8">
        <v>3</v>
      </c>
      <c r="H2883" s="8">
        <v>37</v>
      </c>
      <c r="I2883" s="9">
        <v>23.6</v>
      </c>
      <c r="J2883" s="10">
        <f t="shared" si="88"/>
        <v>1</v>
      </c>
      <c r="K2883" s="8">
        <v>0</v>
      </c>
      <c r="L2883" s="9">
        <v>59.89</v>
      </c>
      <c r="M2883" s="8">
        <v>0</v>
      </c>
      <c r="N2883" s="8">
        <v>2</v>
      </c>
      <c r="O2883" s="8">
        <v>37</v>
      </c>
      <c r="P2883" s="9">
        <v>23.6</v>
      </c>
      <c r="Q2883" s="10">
        <f t="shared" si="89"/>
        <v>1</v>
      </c>
      <c r="R2883" s="8">
        <v>0</v>
      </c>
      <c r="S2883" s="9">
        <v>56.35</v>
      </c>
      <c r="T2883" s="8">
        <v>0</v>
      </c>
    </row>
    <row r="2884" spans="1:20" x14ac:dyDescent="0.35">
      <c r="A2884" t="s">
        <v>7213</v>
      </c>
      <c r="B2884" t="s">
        <v>7214</v>
      </c>
      <c r="C2884" t="s">
        <v>19</v>
      </c>
      <c r="D2884" t="s">
        <v>7922</v>
      </c>
      <c r="E2884" s="8">
        <v>6</v>
      </c>
      <c r="F2884" s="9">
        <v>11.61</v>
      </c>
      <c r="G2884" s="8">
        <v>3</v>
      </c>
      <c r="H2884" s="8">
        <v>56</v>
      </c>
      <c r="I2884" s="9">
        <v>11.61</v>
      </c>
      <c r="J2884" s="10">
        <f t="shared" si="88"/>
        <v>1</v>
      </c>
      <c r="K2884" s="8">
        <v>0</v>
      </c>
      <c r="L2884" s="9">
        <v>60.9</v>
      </c>
      <c r="M2884" s="8">
        <v>0</v>
      </c>
      <c r="N2884" s="8">
        <v>3</v>
      </c>
      <c r="O2884" s="8">
        <v>56</v>
      </c>
      <c r="P2884" s="9">
        <v>11.61</v>
      </c>
      <c r="Q2884" s="10">
        <f t="shared" si="89"/>
        <v>1</v>
      </c>
      <c r="R2884" s="8">
        <v>0</v>
      </c>
      <c r="S2884" s="9">
        <v>60.9</v>
      </c>
      <c r="T2884" s="8">
        <v>0</v>
      </c>
    </row>
    <row r="2885" spans="1:20" x14ac:dyDescent="0.35">
      <c r="A2885" t="s">
        <v>7221</v>
      </c>
      <c r="B2885" t="s">
        <v>7222</v>
      </c>
      <c r="C2885" t="s">
        <v>19</v>
      </c>
      <c r="D2885" t="s">
        <v>7922</v>
      </c>
      <c r="E2885" s="8">
        <v>15</v>
      </c>
      <c r="F2885" s="9">
        <v>57.1</v>
      </c>
      <c r="G2885" s="8">
        <v>2</v>
      </c>
      <c r="H2885" s="8">
        <v>29</v>
      </c>
      <c r="I2885" s="9">
        <v>57.1</v>
      </c>
      <c r="J2885" s="10">
        <f t="shared" ref="J2885:J2948" si="90">IF(F2885&gt;0,I2885/F2885,1)</f>
        <v>1</v>
      </c>
      <c r="K2885" s="8">
        <v>0</v>
      </c>
      <c r="L2885" s="9">
        <v>57.2</v>
      </c>
      <c r="M2885" s="8">
        <v>0</v>
      </c>
      <c r="N2885" s="8">
        <v>2</v>
      </c>
      <c r="O2885" s="8">
        <v>29</v>
      </c>
      <c r="P2885" s="9">
        <v>57.1</v>
      </c>
      <c r="Q2885" s="10">
        <f t="shared" ref="Q2885:Q2948" si="91">IF(F2885&gt;0,P2885/F2885,1)</f>
        <v>1</v>
      </c>
      <c r="R2885" s="8">
        <v>0</v>
      </c>
      <c r="S2885" s="9">
        <v>57.2</v>
      </c>
      <c r="T2885" s="8">
        <v>0</v>
      </c>
    </row>
    <row r="2886" spans="1:20" x14ac:dyDescent="0.35">
      <c r="A2886" t="s">
        <v>7223</v>
      </c>
      <c r="B2886" t="s">
        <v>7224</v>
      </c>
      <c r="C2886" t="s">
        <v>19</v>
      </c>
      <c r="D2886" t="s">
        <v>7922</v>
      </c>
      <c r="E2886" s="8">
        <v>125</v>
      </c>
      <c r="F2886" s="9">
        <v>53.83</v>
      </c>
      <c r="G2886" s="8">
        <v>11</v>
      </c>
      <c r="H2886" s="8">
        <v>248</v>
      </c>
      <c r="I2886" s="9">
        <v>53.83</v>
      </c>
      <c r="J2886" s="10">
        <f t="shared" si="90"/>
        <v>1</v>
      </c>
      <c r="K2886" s="8">
        <v>0</v>
      </c>
      <c r="L2886" s="9">
        <v>53.82</v>
      </c>
      <c r="M2886" s="8">
        <v>0</v>
      </c>
      <c r="N2886" s="8">
        <v>10</v>
      </c>
      <c r="O2886" s="8">
        <v>248</v>
      </c>
      <c r="P2886" s="9">
        <v>53.83</v>
      </c>
      <c r="Q2886" s="10">
        <f t="shared" si="91"/>
        <v>1</v>
      </c>
      <c r="R2886" s="8">
        <v>0</v>
      </c>
      <c r="S2886" s="9">
        <v>53.56</v>
      </c>
      <c r="T2886" s="8">
        <v>0</v>
      </c>
    </row>
    <row r="2887" spans="1:20" x14ac:dyDescent="0.35">
      <c r="A2887" t="s">
        <v>7227</v>
      </c>
      <c r="B2887" t="s">
        <v>7228</v>
      </c>
      <c r="C2887" t="s">
        <v>19</v>
      </c>
      <c r="D2887" t="s">
        <v>7922</v>
      </c>
      <c r="E2887" s="8">
        <v>4</v>
      </c>
      <c r="F2887" s="9">
        <v>33.97</v>
      </c>
      <c r="G2887" s="8">
        <v>1</v>
      </c>
      <c r="H2887" s="8">
        <v>13</v>
      </c>
      <c r="I2887" s="9">
        <v>33.97</v>
      </c>
      <c r="J2887" s="10">
        <f t="shared" si="90"/>
        <v>1</v>
      </c>
      <c r="K2887" s="8">
        <v>0</v>
      </c>
      <c r="L2887" s="9">
        <v>61.78</v>
      </c>
      <c r="M2887" s="8">
        <v>0</v>
      </c>
      <c r="N2887" s="8">
        <v>1</v>
      </c>
      <c r="O2887" s="8">
        <v>13</v>
      </c>
      <c r="P2887" s="9">
        <v>33.97</v>
      </c>
      <c r="Q2887" s="10">
        <f t="shared" si="91"/>
        <v>1</v>
      </c>
      <c r="R2887" s="8">
        <v>0</v>
      </c>
      <c r="S2887" s="9">
        <v>61.78</v>
      </c>
      <c r="T2887" s="8">
        <v>0</v>
      </c>
    </row>
    <row r="2888" spans="1:20" x14ac:dyDescent="0.35">
      <c r="A2888" t="s">
        <v>7229</v>
      </c>
      <c r="B2888" t="s">
        <v>7230</v>
      </c>
      <c r="C2888" t="s">
        <v>19</v>
      </c>
      <c r="D2888" t="s">
        <v>7922</v>
      </c>
      <c r="E2888" s="8">
        <v>5</v>
      </c>
      <c r="F2888" s="9">
        <v>21.23</v>
      </c>
      <c r="G2888" s="8">
        <v>2</v>
      </c>
      <c r="H2888" s="8">
        <v>26</v>
      </c>
      <c r="I2888" s="9">
        <v>21.23</v>
      </c>
      <c r="J2888" s="10">
        <f t="shared" si="90"/>
        <v>1</v>
      </c>
      <c r="K2888" s="8">
        <v>0</v>
      </c>
      <c r="L2888" s="9">
        <v>64.33</v>
      </c>
      <c r="M2888" s="8">
        <v>0</v>
      </c>
      <c r="N2888" s="8">
        <v>1</v>
      </c>
      <c r="O2888" s="8">
        <v>26</v>
      </c>
      <c r="P2888" s="9">
        <v>21.23</v>
      </c>
      <c r="Q2888" s="10">
        <f t="shared" si="91"/>
        <v>1</v>
      </c>
      <c r="R2888" s="8">
        <v>0</v>
      </c>
      <c r="S2888" s="9">
        <v>64.33</v>
      </c>
      <c r="T2888" s="8">
        <v>0</v>
      </c>
    </row>
    <row r="2889" spans="1:20" x14ac:dyDescent="0.35">
      <c r="A2889" t="s">
        <v>7231</v>
      </c>
      <c r="B2889" t="s">
        <v>7232</v>
      </c>
      <c r="C2889" t="s">
        <v>19</v>
      </c>
      <c r="D2889" t="s">
        <v>7922</v>
      </c>
      <c r="E2889" s="8">
        <v>9</v>
      </c>
      <c r="F2889" s="9">
        <v>33.869999999999997</v>
      </c>
      <c r="G2889" s="8">
        <v>2</v>
      </c>
      <c r="H2889" s="8">
        <v>29</v>
      </c>
      <c r="I2889" s="9">
        <v>33.869999999999997</v>
      </c>
      <c r="J2889" s="10">
        <f t="shared" si="90"/>
        <v>1</v>
      </c>
      <c r="K2889" s="8">
        <v>0</v>
      </c>
      <c r="L2889" s="9">
        <v>55.65</v>
      </c>
      <c r="M2889" s="8">
        <v>0</v>
      </c>
      <c r="N2889" s="8">
        <v>2</v>
      </c>
      <c r="O2889" s="8">
        <v>29</v>
      </c>
      <c r="P2889" s="9">
        <v>33.869999999999997</v>
      </c>
      <c r="Q2889" s="10">
        <f t="shared" si="91"/>
        <v>1</v>
      </c>
      <c r="R2889" s="8">
        <v>0</v>
      </c>
      <c r="S2889" s="9">
        <v>53.39</v>
      </c>
      <c r="T2889" s="8">
        <v>0</v>
      </c>
    </row>
    <row r="2890" spans="1:20" x14ac:dyDescent="0.35">
      <c r="A2890" t="s">
        <v>7237</v>
      </c>
      <c r="B2890" t="s">
        <v>7238</v>
      </c>
      <c r="C2890" t="s">
        <v>19</v>
      </c>
      <c r="D2890" t="s">
        <v>7922</v>
      </c>
      <c r="E2890" s="8">
        <v>12</v>
      </c>
      <c r="F2890" s="9">
        <v>45</v>
      </c>
      <c r="G2890" s="8">
        <v>2</v>
      </c>
      <c r="H2890" s="8">
        <v>29</v>
      </c>
      <c r="I2890" s="9">
        <v>45</v>
      </c>
      <c r="J2890" s="10">
        <f t="shared" si="90"/>
        <v>1</v>
      </c>
      <c r="K2890" s="8">
        <v>0</v>
      </c>
      <c r="L2890" s="9">
        <v>55.69</v>
      </c>
      <c r="M2890" s="8">
        <v>0</v>
      </c>
      <c r="N2890" s="8">
        <v>2</v>
      </c>
      <c r="O2890" s="8">
        <v>29</v>
      </c>
      <c r="P2890" s="9">
        <v>45</v>
      </c>
      <c r="Q2890" s="10">
        <f t="shared" si="91"/>
        <v>1</v>
      </c>
      <c r="R2890" s="8">
        <v>0</v>
      </c>
      <c r="S2890" s="9">
        <v>53.44</v>
      </c>
      <c r="T2890" s="8">
        <v>0</v>
      </c>
    </row>
    <row r="2891" spans="1:20" x14ac:dyDescent="0.35">
      <c r="A2891" t="s">
        <v>7239</v>
      </c>
      <c r="B2891" t="s">
        <v>7240</v>
      </c>
      <c r="C2891" t="s">
        <v>19</v>
      </c>
      <c r="D2891" t="s">
        <v>7922</v>
      </c>
      <c r="E2891" s="8">
        <v>4</v>
      </c>
      <c r="F2891" s="9">
        <v>15</v>
      </c>
      <c r="G2891" s="8">
        <v>2</v>
      </c>
      <c r="H2891" s="8">
        <v>29</v>
      </c>
      <c r="I2891" s="9">
        <v>15</v>
      </c>
      <c r="J2891" s="10">
        <f t="shared" si="90"/>
        <v>1</v>
      </c>
      <c r="K2891" s="8">
        <v>0</v>
      </c>
      <c r="L2891" s="9">
        <v>66.14</v>
      </c>
      <c r="M2891" s="8">
        <v>0</v>
      </c>
      <c r="N2891" s="8">
        <v>2</v>
      </c>
      <c r="O2891" s="8">
        <v>29</v>
      </c>
      <c r="P2891" s="9">
        <v>15</v>
      </c>
      <c r="Q2891" s="10">
        <f t="shared" si="91"/>
        <v>1</v>
      </c>
      <c r="R2891" s="8">
        <v>0</v>
      </c>
      <c r="S2891" s="9">
        <v>63.89</v>
      </c>
      <c r="T2891" s="8">
        <v>0</v>
      </c>
    </row>
    <row r="2892" spans="1:20" x14ac:dyDescent="0.35">
      <c r="A2892" t="s">
        <v>7245</v>
      </c>
      <c r="B2892" t="s">
        <v>7246</v>
      </c>
      <c r="C2892" t="s">
        <v>19</v>
      </c>
      <c r="D2892" t="s">
        <v>7922</v>
      </c>
      <c r="E2892" s="8">
        <v>4</v>
      </c>
      <c r="F2892" s="9">
        <v>10.199999999999999</v>
      </c>
      <c r="G2892" s="8">
        <v>2</v>
      </c>
      <c r="H2892" s="8">
        <v>42</v>
      </c>
      <c r="I2892" s="9">
        <v>10.199999999999999</v>
      </c>
      <c r="J2892" s="10">
        <f t="shared" si="90"/>
        <v>1</v>
      </c>
      <c r="K2892" s="8">
        <v>0</v>
      </c>
      <c r="L2892" s="9">
        <v>63.4</v>
      </c>
      <c r="M2892" s="8">
        <v>0</v>
      </c>
      <c r="N2892" s="8">
        <v>2</v>
      </c>
      <c r="O2892" s="8">
        <v>42</v>
      </c>
      <c r="P2892" s="9">
        <v>10.199999999999999</v>
      </c>
      <c r="Q2892" s="10">
        <f t="shared" si="91"/>
        <v>1</v>
      </c>
      <c r="R2892" s="8">
        <v>0</v>
      </c>
      <c r="S2892" s="9">
        <v>61.87</v>
      </c>
      <c r="T2892" s="8">
        <v>0</v>
      </c>
    </row>
    <row r="2893" spans="1:20" x14ac:dyDescent="0.35">
      <c r="A2893" t="s">
        <v>7247</v>
      </c>
      <c r="B2893" t="s">
        <v>7248</v>
      </c>
      <c r="C2893" t="s">
        <v>19</v>
      </c>
      <c r="D2893" t="s">
        <v>7922</v>
      </c>
      <c r="E2893" s="8">
        <v>22</v>
      </c>
      <c r="F2893" s="9">
        <v>60.04</v>
      </c>
      <c r="G2893" s="8">
        <v>2</v>
      </c>
      <c r="H2893" s="8">
        <v>39</v>
      </c>
      <c r="I2893" s="9">
        <v>60.04</v>
      </c>
      <c r="J2893" s="10">
        <f t="shared" si="90"/>
        <v>1</v>
      </c>
      <c r="K2893" s="8">
        <v>0</v>
      </c>
      <c r="L2893" s="9">
        <v>49.12</v>
      </c>
      <c r="M2893" s="8">
        <v>0</v>
      </c>
      <c r="N2893" s="8">
        <v>2</v>
      </c>
      <c r="O2893" s="8">
        <v>39</v>
      </c>
      <c r="P2893" s="9">
        <v>60.04</v>
      </c>
      <c r="Q2893" s="10">
        <f t="shared" si="91"/>
        <v>1</v>
      </c>
      <c r="R2893" s="8">
        <v>0</v>
      </c>
      <c r="S2893" s="9">
        <v>47.49</v>
      </c>
      <c r="T2893" s="8">
        <v>0</v>
      </c>
    </row>
    <row r="2894" spans="1:20" x14ac:dyDescent="0.35">
      <c r="A2894" t="s">
        <v>7249</v>
      </c>
      <c r="B2894" t="s">
        <v>7250</v>
      </c>
      <c r="C2894" t="s">
        <v>19</v>
      </c>
      <c r="D2894" t="s">
        <v>7922</v>
      </c>
      <c r="E2894" s="8">
        <v>90</v>
      </c>
      <c r="F2894" s="9">
        <v>101.64</v>
      </c>
      <c r="G2894" s="8">
        <v>5</v>
      </c>
      <c r="H2894" s="8">
        <v>93</v>
      </c>
      <c r="I2894" s="9">
        <v>101.64</v>
      </c>
      <c r="J2894" s="10">
        <f t="shared" si="90"/>
        <v>1</v>
      </c>
      <c r="K2894" s="8">
        <v>0</v>
      </c>
      <c r="L2894" s="9">
        <v>35.229999999999997</v>
      </c>
      <c r="M2894" s="8">
        <v>0</v>
      </c>
      <c r="N2894" s="8">
        <v>4</v>
      </c>
      <c r="O2894" s="8">
        <v>93</v>
      </c>
      <c r="P2894" s="9">
        <v>101.64</v>
      </c>
      <c r="Q2894" s="10">
        <f t="shared" si="91"/>
        <v>1</v>
      </c>
      <c r="R2894" s="8">
        <v>0</v>
      </c>
      <c r="S2894" s="9">
        <v>34.56</v>
      </c>
      <c r="T2894" s="8">
        <v>0</v>
      </c>
    </row>
    <row r="2895" spans="1:20" x14ac:dyDescent="0.35">
      <c r="A2895" t="s">
        <v>7253</v>
      </c>
      <c r="B2895" t="s">
        <v>7254</v>
      </c>
      <c r="C2895" t="s">
        <v>19</v>
      </c>
      <c r="D2895" t="s">
        <v>7922</v>
      </c>
      <c r="E2895" s="8">
        <v>12</v>
      </c>
      <c r="F2895" s="9">
        <v>35.5</v>
      </c>
      <c r="G2895" s="8">
        <v>2</v>
      </c>
      <c r="H2895" s="8">
        <v>36</v>
      </c>
      <c r="I2895" s="9">
        <v>35.5</v>
      </c>
      <c r="J2895" s="10">
        <f t="shared" si="90"/>
        <v>1</v>
      </c>
      <c r="K2895" s="8">
        <v>0</v>
      </c>
      <c r="L2895" s="9">
        <v>52.69</v>
      </c>
      <c r="M2895" s="8">
        <v>0</v>
      </c>
      <c r="N2895" s="8">
        <v>2</v>
      </c>
      <c r="O2895" s="8">
        <v>36</v>
      </c>
      <c r="P2895" s="9">
        <v>35.5</v>
      </c>
      <c r="Q2895" s="10">
        <f t="shared" si="91"/>
        <v>1</v>
      </c>
      <c r="R2895" s="8">
        <v>0</v>
      </c>
      <c r="S2895" s="9">
        <v>52.69</v>
      </c>
      <c r="T2895" s="8">
        <v>0</v>
      </c>
    </row>
    <row r="2896" spans="1:20" x14ac:dyDescent="0.35">
      <c r="A2896" t="s">
        <v>7255</v>
      </c>
      <c r="B2896" t="s">
        <v>7256</v>
      </c>
      <c r="C2896" t="s">
        <v>19</v>
      </c>
      <c r="D2896" t="s">
        <v>7922</v>
      </c>
      <c r="E2896" s="8">
        <v>11</v>
      </c>
      <c r="F2896" s="9">
        <v>59.58</v>
      </c>
      <c r="G2896" s="8">
        <v>1</v>
      </c>
      <c r="H2896" s="8">
        <v>20</v>
      </c>
      <c r="I2896" s="9">
        <v>59.58</v>
      </c>
      <c r="J2896" s="10">
        <f t="shared" si="90"/>
        <v>1</v>
      </c>
      <c r="K2896" s="8">
        <v>0</v>
      </c>
      <c r="L2896" s="9">
        <v>49.83</v>
      </c>
      <c r="M2896" s="8">
        <v>0</v>
      </c>
      <c r="N2896" s="8">
        <v>1</v>
      </c>
      <c r="O2896" s="8">
        <v>20</v>
      </c>
      <c r="P2896" s="9">
        <v>59.58</v>
      </c>
      <c r="Q2896" s="10">
        <f t="shared" si="91"/>
        <v>1</v>
      </c>
      <c r="R2896" s="8">
        <v>0</v>
      </c>
      <c r="S2896" s="9">
        <v>49.83</v>
      </c>
      <c r="T2896" s="8">
        <v>0</v>
      </c>
    </row>
    <row r="2897" spans="1:20" x14ac:dyDescent="0.35">
      <c r="A2897" t="s">
        <v>7257</v>
      </c>
      <c r="B2897" t="s">
        <v>6400</v>
      </c>
      <c r="C2897" t="s">
        <v>19</v>
      </c>
      <c r="D2897" t="s">
        <v>7922</v>
      </c>
      <c r="E2897" s="8">
        <v>66</v>
      </c>
      <c r="F2897" s="9">
        <v>151.99</v>
      </c>
      <c r="G2897" s="8">
        <v>4</v>
      </c>
      <c r="H2897" s="8">
        <v>46</v>
      </c>
      <c r="I2897" s="9">
        <v>151.99</v>
      </c>
      <c r="J2897" s="10">
        <f t="shared" si="90"/>
        <v>1</v>
      </c>
      <c r="K2897" s="8">
        <v>0</v>
      </c>
      <c r="L2897" s="9">
        <v>41.85</v>
      </c>
      <c r="M2897" s="8">
        <v>1</v>
      </c>
      <c r="N2897" s="8">
        <v>2</v>
      </c>
      <c r="O2897" s="8">
        <v>46</v>
      </c>
      <c r="P2897" s="9">
        <v>151.99</v>
      </c>
      <c r="Q2897" s="10">
        <f t="shared" si="91"/>
        <v>1</v>
      </c>
      <c r="R2897" s="8">
        <v>0</v>
      </c>
      <c r="S2897" s="9">
        <v>39.090000000000003</v>
      </c>
      <c r="T2897" s="8">
        <v>1</v>
      </c>
    </row>
    <row r="2898" spans="1:20" x14ac:dyDescent="0.35">
      <c r="A2898" t="s">
        <v>7258</v>
      </c>
      <c r="B2898" t="s">
        <v>7259</v>
      </c>
      <c r="C2898" t="s">
        <v>19</v>
      </c>
      <c r="D2898" t="s">
        <v>7922</v>
      </c>
      <c r="E2898" s="8">
        <v>32</v>
      </c>
      <c r="F2898" s="9">
        <v>79.09</v>
      </c>
      <c r="G2898" s="8">
        <v>2</v>
      </c>
      <c r="H2898" s="8">
        <v>42</v>
      </c>
      <c r="I2898" s="9">
        <v>79.09</v>
      </c>
      <c r="J2898" s="10">
        <f t="shared" si="90"/>
        <v>1</v>
      </c>
      <c r="K2898" s="8">
        <v>0</v>
      </c>
      <c r="L2898" s="9">
        <v>48.01</v>
      </c>
      <c r="M2898" s="8">
        <v>0</v>
      </c>
      <c r="N2898" s="8">
        <v>2</v>
      </c>
      <c r="O2898" s="8">
        <v>42</v>
      </c>
      <c r="P2898" s="9">
        <v>79.09</v>
      </c>
      <c r="Q2898" s="10">
        <f t="shared" si="91"/>
        <v>1</v>
      </c>
      <c r="R2898" s="8">
        <v>0</v>
      </c>
      <c r="S2898" s="9">
        <v>46.53</v>
      </c>
      <c r="T2898" s="8">
        <v>0</v>
      </c>
    </row>
    <row r="2899" spans="1:20" x14ac:dyDescent="0.35">
      <c r="A2899" t="s">
        <v>7260</v>
      </c>
      <c r="B2899" t="s">
        <v>7261</v>
      </c>
      <c r="C2899" t="s">
        <v>19</v>
      </c>
      <c r="D2899" t="s">
        <v>7922</v>
      </c>
      <c r="E2899" s="8">
        <v>2</v>
      </c>
      <c r="F2899" s="9">
        <v>3.57</v>
      </c>
      <c r="G2899" s="8">
        <v>4</v>
      </c>
      <c r="H2899" s="8">
        <v>59</v>
      </c>
      <c r="I2899" s="9">
        <v>3.57</v>
      </c>
      <c r="J2899" s="10">
        <f t="shared" si="90"/>
        <v>1</v>
      </c>
      <c r="K2899" s="8">
        <v>0</v>
      </c>
      <c r="L2899" s="9">
        <v>66.45</v>
      </c>
      <c r="M2899" s="8">
        <v>0</v>
      </c>
      <c r="N2899" s="8">
        <v>3</v>
      </c>
      <c r="O2899" s="8">
        <v>59</v>
      </c>
      <c r="P2899" s="9">
        <v>3.57</v>
      </c>
      <c r="Q2899" s="10">
        <f t="shared" si="91"/>
        <v>1</v>
      </c>
      <c r="R2899" s="8">
        <v>0</v>
      </c>
      <c r="S2899" s="9">
        <v>64.31</v>
      </c>
      <c r="T2899" s="8">
        <v>0</v>
      </c>
    </row>
    <row r="2900" spans="1:20" x14ac:dyDescent="0.35">
      <c r="A2900" t="s">
        <v>7262</v>
      </c>
      <c r="B2900" t="s">
        <v>7263</v>
      </c>
      <c r="C2900" t="s">
        <v>19</v>
      </c>
      <c r="D2900" t="s">
        <v>7922</v>
      </c>
      <c r="E2900" s="8">
        <v>13</v>
      </c>
      <c r="F2900" s="9">
        <v>21.45</v>
      </c>
      <c r="G2900" s="8">
        <v>4</v>
      </c>
      <c r="H2900" s="8">
        <v>62</v>
      </c>
      <c r="I2900" s="9">
        <v>21.45</v>
      </c>
      <c r="J2900" s="10">
        <f t="shared" si="90"/>
        <v>1</v>
      </c>
      <c r="K2900" s="8">
        <v>0</v>
      </c>
      <c r="L2900" s="9">
        <v>62.6</v>
      </c>
      <c r="M2900" s="8">
        <v>0</v>
      </c>
      <c r="N2900" s="8">
        <v>3</v>
      </c>
      <c r="O2900" s="8">
        <v>62</v>
      </c>
      <c r="P2900" s="9">
        <v>21.45</v>
      </c>
      <c r="Q2900" s="10">
        <f t="shared" si="91"/>
        <v>1</v>
      </c>
      <c r="R2900" s="8">
        <v>0</v>
      </c>
      <c r="S2900" s="9">
        <v>60.62</v>
      </c>
      <c r="T2900" s="8">
        <v>0</v>
      </c>
    </row>
    <row r="2901" spans="1:20" x14ac:dyDescent="0.35">
      <c r="A2901" t="s">
        <v>7264</v>
      </c>
      <c r="B2901" t="s">
        <v>7265</v>
      </c>
      <c r="C2901" t="s">
        <v>19</v>
      </c>
      <c r="D2901" t="s">
        <v>7922</v>
      </c>
      <c r="E2901" s="8">
        <v>77</v>
      </c>
      <c r="F2901" s="9">
        <v>70.98</v>
      </c>
      <c r="G2901" s="8">
        <v>8</v>
      </c>
      <c r="H2901" s="8">
        <v>111</v>
      </c>
      <c r="I2901" s="9">
        <v>70.98</v>
      </c>
      <c r="J2901" s="10">
        <f t="shared" si="90"/>
        <v>1</v>
      </c>
      <c r="K2901" s="8">
        <v>0</v>
      </c>
      <c r="L2901" s="9">
        <v>35.89</v>
      </c>
      <c r="M2901" s="8">
        <v>0</v>
      </c>
      <c r="N2901" s="8">
        <v>4</v>
      </c>
      <c r="O2901" s="8">
        <v>111</v>
      </c>
      <c r="P2901" s="9">
        <v>70.98</v>
      </c>
      <c r="Q2901" s="10">
        <f t="shared" si="91"/>
        <v>1</v>
      </c>
      <c r="R2901" s="8">
        <v>0</v>
      </c>
      <c r="S2901" s="9">
        <v>33.68</v>
      </c>
      <c r="T2901" s="8">
        <v>0</v>
      </c>
    </row>
    <row r="2902" spans="1:20" x14ac:dyDescent="0.35">
      <c r="A2902" t="s">
        <v>7270</v>
      </c>
      <c r="B2902" t="s">
        <v>7271</v>
      </c>
      <c r="C2902" t="s">
        <v>19</v>
      </c>
      <c r="D2902" t="s">
        <v>7922</v>
      </c>
      <c r="E2902" s="8">
        <v>103</v>
      </c>
      <c r="F2902" s="9">
        <v>169.3</v>
      </c>
      <c r="G2902" s="8">
        <v>4</v>
      </c>
      <c r="H2902" s="8">
        <v>63</v>
      </c>
      <c r="I2902" s="9">
        <v>113.41</v>
      </c>
      <c r="J2902" s="10">
        <f t="shared" si="90"/>
        <v>0.66987595983461301</v>
      </c>
      <c r="K2902" s="8">
        <v>1</v>
      </c>
      <c r="L2902" s="9">
        <v>43.27</v>
      </c>
      <c r="M2902" s="8">
        <v>1</v>
      </c>
      <c r="N2902" s="8">
        <v>3</v>
      </c>
      <c r="O2902" s="8">
        <v>63</v>
      </c>
      <c r="P2902" s="9">
        <v>110.13</v>
      </c>
      <c r="Q2902" s="10">
        <f t="shared" si="91"/>
        <v>0.65050206733608973</v>
      </c>
      <c r="R2902" s="8">
        <v>1</v>
      </c>
      <c r="S2902" s="9">
        <v>42.57</v>
      </c>
      <c r="T2902" s="8">
        <v>1</v>
      </c>
    </row>
    <row r="2903" spans="1:20" x14ac:dyDescent="0.35">
      <c r="A2903" t="s">
        <v>7272</v>
      </c>
      <c r="B2903" t="s">
        <v>7273</v>
      </c>
      <c r="C2903" t="s">
        <v>19</v>
      </c>
      <c r="D2903" t="s">
        <v>7922</v>
      </c>
      <c r="E2903" s="8">
        <v>12</v>
      </c>
      <c r="F2903" s="9">
        <v>10.199999999999999</v>
      </c>
      <c r="G2903" s="8">
        <v>9</v>
      </c>
      <c r="H2903" s="8">
        <v>119</v>
      </c>
      <c r="I2903" s="9">
        <v>10.199999999999999</v>
      </c>
      <c r="J2903" s="10">
        <f t="shared" si="90"/>
        <v>1</v>
      </c>
      <c r="K2903" s="8">
        <v>0</v>
      </c>
      <c r="L2903" s="9">
        <v>62.35</v>
      </c>
      <c r="M2903" s="8">
        <v>0</v>
      </c>
      <c r="N2903" s="8">
        <v>5</v>
      </c>
      <c r="O2903" s="8">
        <v>119</v>
      </c>
      <c r="P2903" s="9">
        <v>10.199999999999999</v>
      </c>
      <c r="Q2903" s="10">
        <f t="shared" si="91"/>
        <v>1</v>
      </c>
      <c r="R2903" s="8">
        <v>0</v>
      </c>
      <c r="S2903" s="9">
        <v>60.31</v>
      </c>
      <c r="T2903" s="8">
        <v>0</v>
      </c>
    </row>
    <row r="2904" spans="1:20" x14ac:dyDescent="0.35">
      <c r="A2904" t="s">
        <v>7276</v>
      </c>
      <c r="B2904" t="s">
        <v>7277</v>
      </c>
      <c r="C2904" t="s">
        <v>19</v>
      </c>
      <c r="D2904" t="s">
        <v>7922</v>
      </c>
      <c r="E2904" s="8">
        <v>352</v>
      </c>
      <c r="F2904" s="9">
        <v>29.03</v>
      </c>
      <c r="G2904" s="8">
        <v>44</v>
      </c>
      <c r="H2904" s="8">
        <v>1218</v>
      </c>
      <c r="I2904" s="9">
        <v>29.03</v>
      </c>
      <c r="J2904" s="10">
        <f t="shared" si="90"/>
        <v>1</v>
      </c>
      <c r="K2904" s="8">
        <v>0</v>
      </c>
      <c r="L2904" s="9">
        <v>55.27</v>
      </c>
      <c r="M2904" s="8">
        <v>0</v>
      </c>
      <c r="N2904" s="8">
        <v>43</v>
      </c>
      <c r="O2904" s="8">
        <v>1218</v>
      </c>
      <c r="P2904" s="9">
        <v>29.03</v>
      </c>
      <c r="Q2904" s="10">
        <f t="shared" si="91"/>
        <v>1</v>
      </c>
      <c r="R2904" s="8">
        <v>0</v>
      </c>
      <c r="S2904" s="9">
        <v>55.27</v>
      </c>
      <c r="T2904" s="8">
        <v>0</v>
      </c>
    </row>
    <row r="2905" spans="1:20" x14ac:dyDescent="0.35">
      <c r="A2905" t="s">
        <v>7278</v>
      </c>
      <c r="B2905" t="s">
        <v>7279</v>
      </c>
      <c r="C2905" t="s">
        <v>19</v>
      </c>
      <c r="D2905" t="s">
        <v>7922</v>
      </c>
      <c r="E2905" s="8">
        <v>14</v>
      </c>
      <c r="F2905" s="9">
        <v>52.5</v>
      </c>
      <c r="G2905" s="8">
        <v>2</v>
      </c>
      <c r="H2905" s="8">
        <v>27</v>
      </c>
      <c r="I2905" s="9">
        <v>52.5</v>
      </c>
      <c r="J2905" s="10">
        <f t="shared" si="90"/>
        <v>1</v>
      </c>
      <c r="K2905" s="8">
        <v>0</v>
      </c>
      <c r="L2905" s="9">
        <v>48.56</v>
      </c>
      <c r="M2905" s="8">
        <v>0</v>
      </c>
      <c r="N2905" s="8">
        <v>1</v>
      </c>
      <c r="O2905" s="8">
        <v>27</v>
      </c>
      <c r="P2905" s="9">
        <v>52.5</v>
      </c>
      <c r="Q2905" s="10">
        <f t="shared" si="91"/>
        <v>1</v>
      </c>
      <c r="R2905" s="8">
        <v>0</v>
      </c>
      <c r="S2905" s="9">
        <v>48.56</v>
      </c>
      <c r="T2905" s="8">
        <v>0</v>
      </c>
    </row>
    <row r="2906" spans="1:20" x14ac:dyDescent="0.35">
      <c r="A2906" t="s">
        <v>7280</v>
      </c>
      <c r="B2906" t="s">
        <v>7281</v>
      </c>
      <c r="C2906" t="s">
        <v>19</v>
      </c>
      <c r="D2906" t="s">
        <v>7922</v>
      </c>
      <c r="E2906" s="8">
        <v>11</v>
      </c>
      <c r="F2906" s="9">
        <v>41.25</v>
      </c>
      <c r="G2906" s="8">
        <v>2</v>
      </c>
      <c r="H2906" s="8">
        <v>27</v>
      </c>
      <c r="I2906" s="9">
        <v>41.25</v>
      </c>
      <c r="J2906" s="10">
        <f t="shared" si="90"/>
        <v>1</v>
      </c>
      <c r="K2906" s="8">
        <v>0</v>
      </c>
      <c r="L2906" s="9">
        <v>54</v>
      </c>
      <c r="M2906" s="8">
        <v>0</v>
      </c>
      <c r="N2906" s="8">
        <v>1</v>
      </c>
      <c r="O2906" s="8">
        <v>27</v>
      </c>
      <c r="P2906" s="9">
        <v>41.25</v>
      </c>
      <c r="Q2906" s="10">
        <f t="shared" si="91"/>
        <v>1</v>
      </c>
      <c r="R2906" s="8">
        <v>0</v>
      </c>
      <c r="S2906" s="9">
        <v>51.75</v>
      </c>
      <c r="T2906" s="8">
        <v>0</v>
      </c>
    </row>
    <row r="2907" spans="1:20" x14ac:dyDescent="0.35">
      <c r="A2907" t="s">
        <v>7288</v>
      </c>
      <c r="B2907" t="s">
        <v>7289</v>
      </c>
      <c r="C2907" t="s">
        <v>19</v>
      </c>
      <c r="D2907" t="s">
        <v>7922</v>
      </c>
      <c r="E2907" s="8">
        <v>2</v>
      </c>
      <c r="F2907" s="9">
        <v>11.9</v>
      </c>
      <c r="G2907" s="8">
        <v>1</v>
      </c>
      <c r="H2907" s="8">
        <v>17</v>
      </c>
      <c r="I2907" s="9">
        <v>11.9</v>
      </c>
      <c r="J2907" s="10">
        <f t="shared" si="90"/>
        <v>1</v>
      </c>
      <c r="K2907" s="8">
        <v>0</v>
      </c>
      <c r="L2907" s="9">
        <v>64.040000000000006</v>
      </c>
      <c r="M2907" s="8">
        <v>0</v>
      </c>
      <c r="N2907" s="8">
        <v>1</v>
      </c>
      <c r="O2907" s="8">
        <v>17</v>
      </c>
      <c r="P2907" s="9">
        <v>11.9</v>
      </c>
      <c r="Q2907" s="10">
        <f t="shared" si="91"/>
        <v>1</v>
      </c>
      <c r="R2907" s="8">
        <v>0</v>
      </c>
      <c r="S2907" s="9">
        <v>64.040000000000006</v>
      </c>
      <c r="T2907" s="8">
        <v>0</v>
      </c>
    </row>
    <row r="2908" spans="1:20" x14ac:dyDescent="0.35">
      <c r="A2908" t="s">
        <v>7292</v>
      </c>
      <c r="B2908" t="s">
        <v>7293</v>
      </c>
      <c r="C2908" t="s">
        <v>19</v>
      </c>
      <c r="D2908" t="s">
        <v>7922</v>
      </c>
      <c r="E2908" s="8">
        <v>1</v>
      </c>
      <c r="F2908" s="9">
        <v>4.95</v>
      </c>
      <c r="G2908" s="8">
        <v>2</v>
      </c>
      <c r="H2908" s="8">
        <v>21</v>
      </c>
      <c r="I2908" s="9">
        <v>4.95</v>
      </c>
      <c r="J2908" s="10">
        <f t="shared" si="90"/>
        <v>1</v>
      </c>
      <c r="K2908" s="8">
        <v>0</v>
      </c>
      <c r="L2908" s="9">
        <v>66.52</v>
      </c>
      <c r="M2908" s="8">
        <v>0</v>
      </c>
      <c r="N2908" s="8">
        <v>1</v>
      </c>
      <c r="O2908" s="8">
        <v>21</v>
      </c>
      <c r="P2908" s="9">
        <v>4.95</v>
      </c>
      <c r="Q2908" s="10">
        <f t="shared" si="91"/>
        <v>1</v>
      </c>
      <c r="R2908" s="8">
        <v>0</v>
      </c>
      <c r="S2908" s="9">
        <v>63.55</v>
      </c>
      <c r="T2908" s="8">
        <v>0</v>
      </c>
    </row>
    <row r="2909" spans="1:20" x14ac:dyDescent="0.35">
      <c r="A2909" t="s">
        <v>7294</v>
      </c>
      <c r="B2909" t="s">
        <v>6890</v>
      </c>
      <c r="C2909" t="s">
        <v>19</v>
      </c>
      <c r="D2909" t="s">
        <v>7922</v>
      </c>
      <c r="E2909" s="8">
        <v>6</v>
      </c>
      <c r="F2909" s="9">
        <v>9.9</v>
      </c>
      <c r="G2909" s="8">
        <v>4</v>
      </c>
      <c r="H2909" s="8">
        <v>61</v>
      </c>
      <c r="I2909" s="9">
        <v>9.9</v>
      </c>
      <c r="J2909" s="10">
        <f t="shared" si="90"/>
        <v>1</v>
      </c>
      <c r="K2909" s="8">
        <v>0</v>
      </c>
      <c r="L2909" s="9">
        <v>59.03</v>
      </c>
      <c r="M2909" s="8">
        <v>0</v>
      </c>
      <c r="N2909" s="8">
        <v>3</v>
      </c>
      <c r="O2909" s="8">
        <v>61</v>
      </c>
      <c r="P2909" s="9">
        <v>9.9</v>
      </c>
      <c r="Q2909" s="10">
        <f t="shared" si="91"/>
        <v>1</v>
      </c>
      <c r="R2909" s="8">
        <v>0</v>
      </c>
      <c r="S2909" s="9">
        <v>58.04</v>
      </c>
      <c r="T2909" s="8">
        <v>0</v>
      </c>
    </row>
    <row r="2910" spans="1:20" x14ac:dyDescent="0.35">
      <c r="A2910" t="s">
        <v>7297</v>
      </c>
      <c r="B2910" t="s">
        <v>7298</v>
      </c>
      <c r="C2910" t="s">
        <v>19</v>
      </c>
      <c r="D2910" t="s">
        <v>7922</v>
      </c>
      <c r="E2910" s="8">
        <v>16</v>
      </c>
      <c r="F2910" s="9">
        <v>47.41</v>
      </c>
      <c r="G2910" s="8">
        <v>2</v>
      </c>
      <c r="H2910" s="8">
        <v>34</v>
      </c>
      <c r="I2910" s="9">
        <v>47.41</v>
      </c>
      <c r="J2910" s="10">
        <f t="shared" si="90"/>
        <v>1</v>
      </c>
      <c r="K2910" s="8">
        <v>0</v>
      </c>
      <c r="L2910" s="9">
        <v>46.96</v>
      </c>
      <c r="M2910" s="8">
        <v>0</v>
      </c>
      <c r="N2910" s="8">
        <v>2</v>
      </c>
      <c r="O2910" s="8">
        <v>34</v>
      </c>
      <c r="P2910" s="9">
        <v>47.41</v>
      </c>
      <c r="Q2910" s="10">
        <f t="shared" si="91"/>
        <v>1</v>
      </c>
      <c r="R2910" s="8">
        <v>0</v>
      </c>
      <c r="S2910" s="9">
        <v>46.96</v>
      </c>
      <c r="T2910" s="8">
        <v>0</v>
      </c>
    </row>
    <row r="2911" spans="1:20" x14ac:dyDescent="0.35">
      <c r="A2911" t="s">
        <v>7299</v>
      </c>
      <c r="B2911" t="s">
        <v>7300</v>
      </c>
      <c r="C2911" t="s">
        <v>19</v>
      </c>
      <c r="D2911" t="s">
        <v>7922</v>
      </c>
      <c r="E2911" s="8">
        <v>3</v>
      </c>
      <c r="F2911" s="9">
        <v>8.8800000000000008</v>
      </c>
      <c r="G2911" s="8">
        <v>2</v>
      </c>
      <c r="H2911" s="8">
        <v>34</v>
      </c>
      <c r="I2911" s="9">
        <v>8.8800000000000008</v>
      </c>
      <c r="J2911" s="10">
        <f t="shared" si="90"/>
        <v>1</v>
      </c>
      <c r="K2911" s="8">
        <v>0</v>
      </c>
      <c r="L2911" s="9">
        <v>62.11</v>
      </c>
      <c r="M2911" s="8">
        <v>0</v>
      </c>
      <c r="N2911" s="8">
        <v>2</v>
      </c>
      <c r="O2911" s="8">
        <v>34</v>
      </c>
      <c r="P2911" s="9">
        <v>8.8800000000000008</v>
      </c>
      <c r="Q2911" s="10">
        <f t="shared" si="91"/>
        <v>1</v>
      </c>
      <c r="R2911" s="8">
        <v>0</v>
      </c>
      <c r="S2911" s="9">
        <v>60.33</v>
      </c>
      <c r="T2911" s="8">
        <v>0</v>
      </c>
    </row>
    <row r="2912" spans="1:20" x14ac:dyDescent="0.35">
      <c r="A2912" t="s">
        <v>7301</v>
      </c>
      <c r="B2912" t="s">
        <v>7302</v>
      </c>
      <c r="C2912" t="s">
        <v>19</v>
      </c>
      <c r="D2912" t="s">
        <v>7922</v>
      </c>
      <c r="E2912" s="8">
        <v>38</v>
      </c>
      <c r="F2912" s="9">
        <v>112.1</v>
      </c>
      <c r="G2912" s="8">
        <v>2</v>
      </c>
      <c r="H2912" s="8">
        <v>34</v>
      </c>
      <c r="I2912" s="9">
        <v>112.1</v>
      </c>
      <c r="J2912" s="10">
        <f t="shared" si="90"/>
        <v>1</v>
      </c>
      <c r="K2912" s="8">
        <v>0</v>
      </c>
      <c r="L2912" s="9">
        <v>31.42</v>
      </c>
      <c r="M2912" s="8">
        <v>1</v>
      </c>
      <c r="N2912" s="8">
        <v>2</v>
      </c>
      <c r="O2912" s="8">
        <v>34</v>
      </c>
      <c r="P2912" s="9">
        <v>112.1</v>
      </c>
      <c r="Q2912" s="10">
        <f t="shared" si="91"/>
        <v>1</v>
      </c>
      <c r="R2912" s="8">
        <v>0</v>
      </c>
      <c r="S2912" s="9">
        <v>29.65</v>
      </c>
      <c r="T2912" s="8">
        <v>1</v>
      </c>
    </row>
    <row r="2913" spans="1:20" x14ac:dyDescent="0.35">
      <c r="A2913" t="s">
        <v>7305</v>
      </c>
      <c r="B2913" t="s">
        <v>7306</v>
      </c>
      <c r="C2913" t="s">
        <v>19</v>
      </c>
      <c r="D2913" t="s">
        <v>7921</v>
      </c>
      <c r="E2913" s="8">
        <v>141</v>
      </c>
      <c r="F2913" s="9">
        <v>40.89</v>
      </c>
      <c r="G2913" s="8">
        <v>11</v>
      </c>
      <c r="H2913" s="8">
        <v>341</v>
      </c>
      <c r="I2913" s="9">
        <v>40.89</v>
      </c>
      <c r="J2913" s="10">
        <f t="shared" si="90"/>
        <v>1</v>
      </c>
      <c r="K2913" s="8">
        <v>0</v>
      </c>
      <c r="L2913" s="9">
        <v>51.63</v>
      </c>
      <c r="M2913" s="8">
        <v>0</v>
      </c>
      <c r="N2913" s="8">
        <v>12</v>
      </c>
      <c r="O2913" s="8">
        <v>341</v>
      </c>
      <c r="P2913" s="9">
        <v>40.89</v>
      </c>
      <c r="Q2913" s="10">
        <f t="shared" si="91"/>
        <v>1</v>
      </c>
      <c r="R2913" s="8">
        <v>0</v>
      </c>
      <c r="S2913" s="9">
        <v>51.8</v>
      </c>
      <c r="T2913" s="8">
        <v>0</v>
      </c>
    </row>
    <row r="2914" spans="1:20" x14ac:dyDescent="0.35">
      <c r="A2914" t="s">
        <v>7309</v>
      </c>
      <c r="B2914" t="s">
        <v>7310</v>
      </c>
      <c r="C2914" t="s">
        <v>19</v>
      </c>
      <c r="D2914" t="s">
        <v>7922</v>
      </c>
      <c r="E2914" s="8">
        <v>22</v>
      </c>
      <c r="F2914" s="9">
        <v>26.46</v>
      </c>
      <c r="G2914" s="8">
        <v>4</v>
      </c>
      <c r="H2914" s="8">
        <v>82</v>
      </c>
      <c r="I2914" s="9">
        <v>26.46</v>
      </c>
      <c r="J2914" s="10">
        <f t="shared" si="90"/>
        <v>1</v>
      </c>
      <c r="K2914" s="8">
        <v>0</v>
      </c>
      <c r="L2914" s="9">
        <v>53.57</v>
      </c>
      <c r="M2914" s="8">
        <v>0</v>
      </c>
      <c r="N2914" s="8">
        <v>3</v>
      </c>
      <c r="O2914" s="8">
        <v>82</v>
      </c>
      <c r="P2914" s="9">
        <v>26.46</v>
      </c>
      <c r="Q2914" s="10">
        <f t="shared" si="91"/>
        <v>1</v>
      </c>
      <c r="R2914" s="8">
        <v>0</v>
      </c>
      <c r="S2914" s="9">
        <v>52.85</v>
      </c>
      <c r="T2914" s="8">
        <v>0</v>
      </c>
    </row>
    <row r="2915" spans="1:20" x14ac:dyDescent="0.35">
      <c r="A2915" t="s">
        <v>7315</v>
      </c>
      <c r="B2915" t="s">
        <v>7316</v>
      </c>
      <c r="C2915" t="s">
        <v>19</v>
      </c>
      <c r="D2915" t="s">
        <v>7922</v>
      </c>
      <c r="E2915" s="8">
        <v>5</v>
      </c>
      <c r="F2915" s="9">
        <v>12.77</v>
      </c>
      <c r="G2915" s="8">
        <v>2</v>
      </c>
      <c r="H2915" s="8">
        <v>38</v>
      </c>
      <c r="I2915" s="9">
        <v>12.77</v>
      </c>
      <c r="J2915" s="10">
        <f t="shared" si="90"/>
        <v>1</v>
      </c>
      <c r="K2915" s="8">
        <v>0</v>
      </c>
      <c r="L2915" s="9">
        <v>57.92</v>
      </c>
      <c r="M2915" s="8">
        <v>0</v>
      </c>
      <c r="N2915" s="8">
        <v>2</v>
      </c>
      <c r="O2915" s="8">
        <v>38</v>
      </c>
      <c r="P2915" s="9">
        <v>12.77</v>
      </c>
      <c r="Q2915" s="10">
        <f t="shared" si="91"/>
        <v>1</v>
      </c>
      <c r="R2915" s="8">
        <v>0</v>
      </c>
      <c r="S2915" s="9">
        <v>56.39</v>
      </c>
      <c r="T2915" s="8">
        <v>0</v>
      </c>
    </row>
    <row r="2916" spans="1:20" x14ac:dyDescent="0.35">
      <c r="A2916" t="s">
        <v>7319</v>
      </c>
      <c r="B2916" t="s">
        <v>7320</v>
      </c>
      <c r="C2916" t="s">
        <v>19</v>
      </c>
      <c r="D2916" t="s">
        <v>7922</v>
      </c>
      <c r="E2916" s="8">
        <v>19</v>
      </c>
      <c r="F2916" s="9">
        <v>22.21</v>
      </c>
      <c r="G2916" s="8">
        <v>3</v>
      </c>
      <c r="H2916" s="8">
        <v>83</v>
      </c>
      <c r="I2916" s="9">
        <v>22.21</v>
      </c>
      <c r="J2916" s="10">
        <f t="shared" si="90"/>
        <v>1</v>
      </c>
      <c r="K2916" s="8">
        <v>0</v>
      </c>
      <c r="L2916" s="9">
        <v>51.78</v>
      </c>
      <c r="M2916" s="8">
        <v>0</v>
      </c>
      <c r="N2916" s="8">
        <v>3</v>
      </c>
      <c r="O2916" s="8">
        <v>83</v>
      </c>
      <c r="P2916" s="9">
        <v>22.21</v>
      </c>
      <c r="Q2916" s="10">
        <f t="shared" si="91"/>
        <v>1</v>
      </c>
      <c r="R2916" s="8">
        <v>0</v>
      </c>
      <c r="S2916" s="9">
        <v>51.78</v>
      </c>
      <c r="T2916" s="8">
        <v>0</v>
      </c>
    </row>
    <row r="2917" spans="1:20" x14ac:dyDescent="0.35">
      <c r="A2917" t="s">
        <v>7325</v>
      </c>
      <c r="B2917" t="s">
        <v>5531</v>
      </c>
      <c r="C2917" t="s">
        <v>19</v>
      </c>
      <c r="D2917" t="s">
        <v>7922</v>
      </c>
      <c r="E2917" s="8">
        <v>141</v>
      </c>
      <c r="F2917" s="9">
        <v>218.55</v>
      </c>
      <c r="G2917" s="8">
        <v>5</v>
      </c>
      <c r="H2917" s="8">
        <v>63</v>
      </c>
      <c r="I2917" s="9">
        <v>201.5</v>
      </c>
      <c r="J2917" s="10">
        <f t="shared" si="90"/>
        <v>0.92198581560283688</v>
      </c>
      <c r="K2917" s="8">
        <v>2</v>
      </c>
      <c r="L2917" s="9">
        <v>40.729999999999997</v>
      </c>
      <c r="M2917" s="8">
        <v>2</v>
      </c>
      <c r="N2917" s="8">
        <v>3</v>
      </c>
      <c r="O2917" s="8">
        <v>63</v>
      </c>
      <c r="P2917" s="9">
        <v>198.4</v>
      </c>
      <c r="Q2917" s="10">
        <f t="shared" si="91"/>
        <v>0.90780141843971629</v>
      </c>
      <c r="R2917" s="8">
        <v>2</v>
      </c>
      <c r="S2917" s="9">
        <v>39.840000000000003</v>
      </c>
      <c r="T2917" s="8">
        <v>2</v>
      </c>
    </row>
    <row r="2918" spans="1:20" x14ac:dyDescent="0.35">
      <c r="A2918" t="s">
        <v>7326</v>
      </c>
      <c r="B2918" t="s">
        <v>7327</v>
      </c>
      <c r="C2918" t="s">
        <v>19</v>
      </c>
      <c r="D2918" t="s">
        <v>7922</v>
      </c>
      <c r="E2918" s="8">
        <v>17</v>
      </c>
      <c r="F2918" s="9">
        <v>118.15</v>
      </c>
      <c r="G2918" s="8">
        <v>1</v>
      </c>
      <c r="H2918" s="8">
        <v>14</v>
      </c>
      <c r="I2918" s="9">
        <v>118.15</v>
      </c>
      <c r="J2918" s="10">
        <f t="shared" si="90"/>
        <v>1</v>
      </c>
      <c r="K2918" s="8">
        <v>0</v>
      </c>
      <c r="L2918" s="9">
        <v>32.14</v>
      </c>
      <c r="M2918" s="8">
        <v>1</v>
      </c>
      <c r="N2918" s="8">
        <v>1</v>
      </c>
      <c r="O2918" s="8">
        <v>14</v>
      </c>
      <c r="P2918" s="9">
        <v>118.15</v>
      </c>
      <c r="Q2918" s="10">
        <f t="shared" si="91"/>
        <v>1</v>
      </c>
      <c r="R2918" s="8">
        <v>0</v>
      </c>
      <c r="S2918" s="9">
        <v>32.14</v>
      </c>
      <c r="T2918" s="8">
        <v>1</v>
      </c>
    </row>
    <row r="2919" spans="1:20" x14ac:dyDescent="0.35">
      <c r="A2919" t="s">
        <v>7330</v>
      </c>
      <c r="B2919" t="s">
        <v>7331</v>
      </c>
      <c r="C2919" t="s">
        <v>19</v>
      </c>
      <c r="D2919" t="s">
        <v>7922</v>
      </c>
      <c r="E2919" s="8">
        <v>25</v>
      </c>
      <c r="F2919" s="9">
        <v>34.4</v>
      </c>
      <c r="G2919" s="8">
        <v>3</v>
      </c>
      <c r="H2919" s="8">
        <v>70</v>
      </c>
      <c r="I2919" s="9">
        <v>34.4</v>
      </c>
      <c r="J2919" s="10">
        <f t="shared" si="90"/>
        <v>1</v>
      </c>
      <c r="K2919" s="8">
        <v>0</v>
      </c>
      <c r="L2919" s="9">
        <v>45.41</v>
      </c>
      <c r="M2919" s="8">
        <v>0</v>
      </c>
      <c r="N2919" s="8">
        <v>3</v>
      </c>
      <c r="O2919" s="8">
        <v>70</v>
      </c>
      <c r="P2919" s="9">
        <v>34.4</v>
      </c>
      <c r="Q2919" s="10">
        <f t="shared" si="91"/>
        <v>1</v>
      </c>
      <c r="R2919" s="8">
        <v>0</v>
      </c>
      <c r="S2919" s="9">
        <v>45.41</v>
      </c>
      <c r="T2919" s="8">
        <v>0</v>
      </c>
    </row>
    <row r="2920" spans="1:20" x14ac:dyDescent="0.35">
      <c r="A2920" t="s">
        <v>7334</v>
      </c>
      <c r="B2920" t="s">
        <v>7335</v>
      </c>
      <c r="C2920" t="s">
        <v>19</v>
      </c>
      <c r="D2920" t="s">
        <v>7921</v>
      </c>
      <c r="E2920" s="8">
        <v>700</v>
      </c>
      <c r="F2920" s="9">
        <v>70</v>
      </c>
      <c r="G2920" s="8">
        <v>30</v>
      </c>
      <c r="H2920" s="8">
        <v>958</v>
      </c>
      <c r="I2920" s="9">
        <v>70</v>
      </c>
      <c r="J2920" s="10">
        <f t="shared" si="90"/>
        <v>1</v>
      </c>
      <c r="K2920" s="8">
        <v>0</v>
      </c>
      <c r="L2920" s="9">
        <v>44.65</v>
      </c>
      <c r="M2920" s="8">
        <v>0</v>
      </c>
      <c r="N2920" s="8">
        <v>32</v>
      </c>
      <c r="O2920" s="8">
        <v>958</v>
      </c>
      <c r="P2920" s="9">
        <v>70</v>
      </c>
      <c r="Q2920" s="10">
        <f t="shared" si="91"/>
        <v>1</v>
      </c>
      <c r="R2920" s="8">
        <v>0</v>
      </c>
      <c r="S2920" s="9">
        <v>44.83</v>
      </c>
      <c r="T2920" s="8">
        <v>0</v>
      </c>
    </row>
    <row r="2921" spans="1:20" x14ac:dyDescent="0.35">
      <c r="A2921" t="s">
        <v>7346</v>
      </c>
      <c r="B2921" t="s">
        <v>7347</v>
      </c>
      <c r="C2921" t="s">
        <v>19</v>
      </c>
      <c r="D2921" t="s">
        <v>7922</v>
      </c>
      <c r="E2921" s="8">
        <v>8</v>
      </c>
      <c r="F2921" s="9">
        <v>27.04</v>
      </c>
      <c r="G2921" s="8">
        <v>2</v>
      </c>
      <c r="H2921" s="8">
        <v>29</v>
      </c>
      <c r="I2921" s="9">
        <v>27.04</v>
      </c>
      <c r="J2921" s="10">
        <f t="shared" si="90"/>
        <v>1</v>
      </c>
      <c r="K2921" s="8">
        <v>0</v>
      </c>
      <c r="L2921" s="9">
        <v>52.22</v>
      </c>
      <c r="M2921" s="8">
        <v>0</v>
      </c>
      <c r="N2921" s="8">
        <v>1</v>
      </c>
      <c r="O2921" s="8">
        <v>29</v>
      </c>
      <c r="P2921" s="9">
        <v>27.04</v>
      </c>
      <c r="Q2921" s="10">
        <f t="shared" si="91"/>
        <v>1</v>
      </c>
      <c r="R2921" s="8">
        <v>0</v>
      </c>
      <c r="S2921" s="9">
        <v>52.22</v>
      </c>
      <c r="T2921" s="8">
        <v>0</v>
      </c>
    </row>
    <row r="2922" spans="1:20" x14ac:dyDescent="0.35">
      <c r="A2922" t="s">
        <v>7348</v>
      </c>
      <c r="B2922" t="s">
        <v>7349</v>
      </c>
      <c r="C2922" t="s">
        <v>19</v>
      </c>
      <c r="D2922" t="s">
        <v>7922</v>
      </c>
      <c r="E2922" s="8">
        <v>9</v>
      </c>
      <c r="F2922" s="9">
        <v>48.58</v>
      </c>
      <c r="G2922" s="8">
        <v>1</v>
      </c>
      <c r="H2922" s="8">
        <v>18</v>
      </c>
      <c r="I2922" s="9">
        <v>48.58</v>
      </c>
      <c r="J2922" s="10">
        <f t="shared" si="90"/>
        <v>1</v>
      </c>
      <c r="K2922" s="8">
        <v>0</v>
      </c>
      <c r="L2922" s="9">
        <v>52.23</v>
      </c>
      <c r="M2922" s="8">
        <v>0</v>
      </c>
      <c r="N2922" s="8">
        <v>1</v>
      </c>
      <c r="O2922" s="8">
        <v>18</v>
      </c>
      <c r="P2922" s="9">
        <v>48.58</v>
      </c>
      <c r="Q2922" s="10">
        <f t="shared" si="91"/>
        <v>1</v>
      </c>
      <c r="R2922" s="8">
        <v>0</v>
      </c>
      <c r="S2922" s="9">
        <v>52.23</v>
      </c>
      <c r="T2922" s="8">
        <v>0</v>
      </c>
    </row>
    <row r="2923" spans="1:20" x14ac:dyDescent="0.35">
      <c r="A2923" t="s">
        <v>7350</v>
      </c>
      <c r="B2923" t="s">
        <v>7351</v>
      </c>
      <c r="C2923" t="s">
        <v>19</v>
      </c>
      <c r="D2923" t="s">
        <v>7922</v>
      </c>
      <c r="E2923" s="8">
        <v>56</v>
      </c>
      <c r="F2923" s="9">
        <v>501.2</v>
      </c>
      <c r="G2923" s="8">
        <v>1</v>
      </c>
      <c r="H2923" s="8">
        <v>11</v>
      </c>
      <c r="I2923" s="9">
        <v>116.35</v>
      </c>
      <c r="J2923" s="10">
        <f t="shared" si="90"/>
        <v>0.23214285714285712</v>
      </c>
      <c r="K2923" s="8">
        <v>1</v>
      </c>
      <c r="L2923" s="9">
        <v>51.8</v>
      </c>
      <c r="M2923" s="8">
        <v>1</v>
      </c>
      <c r="N2923" s="8">
        <v>1</v>
      </c>
      <c r="O2923" s="8">
        <v>11</v>
      </c>
      <c r="P2923" s="9">
        <v>116.35</v>
      </c>
      <c r="Q2923" s="10">
        <f t="shared" si="91"/>
        <v>0.23214285714285712</v>
      </c>
      <c r="R2923" s="8">
        <v>1</v>
      </c>
      <c r="S2923" s="9">
        <v>51.8</v>
      </c>
      <c r="T2923" s="8">
        <v>1</v>
      </c>
    </row>
    <row r="2924" spans="1:20" x14ac:dyDescent="0.35">
      <c r="A2924" t="s">
        <v>7352</v>
      </c>
      <c r="B2924" t="s">
        <v>7353</v>
      </c>
      <c r="C2924" t="s">
        <v>19</v>
      </c>
      <c r="D2924" t="s">
        <v>7922</v>
      </c>
      <c r="E2924" s="8">
        <v>2</v>
      </c>
      <c r="F2924" s="9">
        <v>5.91</v>
      </c>
      <c r="G2924" s="8">
        <v>2</v>
      </c>
      <c r="H2924" s="8">
        <v>32</v>
      </c>
      <c r="I2924" s="9">
        <v>5.91</v>
      </c>
      <c r="J2924" s="10">
        <f t="shared" si="90"/>
        <v>1</v>
      </c>
      <c r="K2924" s="8">
        <v>0</v>
      </c>
      <c r="L2924" s="9">
        <v>59.36</v>
      </c>
      <c r="M2924" s="8">
        <v>0</v>
      </c>
      <c r="N2924" s="8">
        <v>2</v>
      </c>
      <c r="O2924" s="8">
        <v>32</v>
      </c>
      <c r="P2924" s="9">
        <v>5.91</v>
      </c>
      <c r="Q2924" s="10">
        <f t="shared" si="91"/>
        <v>1</v>
      </c>
      <c r="R2924" s="8">
        <v>0</v>
      </c>
      <c r="S2924" s="9">
        <v>57.59</v>
      </c>
      <c r="T2924" s="8">
        <v>0</v>
      </c>
    </row>
    <row r="2925" spans="1:20" x14ac:dyDescent="0.35">
      <c r="A2925" t="s">
        <v>7358</v>
      </c>
      <c r="B2925" t="s">
        <v>6324</v>
      </c>
      <c r="C2925" t="s">
        <v>19</v>
      </c>
      <c r="D2925" t="s">
        <v>7922</v>
      </c>
      <c r="E2925" s="8">
        <v>141</v>
      </c>
      <c r="F2925" s="9">
        <v>40.630000000000003</v>
      </c>
      <c r="G2925" s="8">
        <v>13</v>
      </c>
      <c r="H2925" s="8">
        <v>325</v>
      </c>
      <c r="I2925" s="9">
        <v>40.630000000000003</v>
      </c>
      <c r="J2925" s="10">
        <f t="shared" si="90"/>
        <v>1</v>
      </c>
      <c r="K2925" s="8">
        <v>0</v>
      </c>
      <c r="L2925" s="9">
        <v>46.58</v>
      </c>
      <c r="M2925" s="8">
        <v>0</v>
      </c>
      <c r="N2925" s="8">
        <v>11</v>
      </c>
      <c r="O2925" s="8">
        <v>325</v>
      </c>
      <c r="P2925" s="9">
        <v>40.630000000000003</v>
      </c>
      <c r="Q2925" s="10">
        <f t="shared" si="91"/>
        <v>1</v>
      </c>
      <c r="R2925" s="8">
        <v>0</v>
      </c>
      <c r="S2925" s="9">
        <v>46.06</v>
      </c>
      <c r="T2925" s="8">
        <v>0</v>
      </c>
    </row>
    <row r="2926" spans="1:20" x14ac:dyDescent="0.35">
      <c r="A2926" t="s">
        <v>7359</v>
      </c>
      <c r="B2926" t="s">
        <v>7360</v>
      </c>
      <c r="C2926" t="s">
        <v>19</v>
      </c>
      <c r="D2926" t="s">
        <v>7922</v>
      </c>
      <c r="E2926" s="8">
        <v>114</v>
      </c>
      <c r="F2926" s="9">
        <v>24.6</v>
      </c>
      <c r="G2926" s="8">
        <v>15</v>
      </c>
      <c r="H2926" s="8">
        <v>433</v>
      </c>
      <c r="I2926" s="9">
        <v>24.6</v>
      </c>
      <c r="J2926" s="10">
        <f t="shared" si="90"/>
        <v>1</v>
      </c>
      <c r="K2926" s="8">
        <v>0</v>
      </c>
      <c r="L2926" s="9">
        <v>43.9</v>
      </c>
      <c r="M2926" s="8">
        <v>0</v>
      </c>
      <c r="N2926" s="8">
        <v>14</v>
      </c>
      <c r="O2926" s="8">
        <v>433</v>
      </c>
      <c r="P2926" s="9">
        <v>24.6</v>
      </c>
      <c r="Q2926" s="10">
        <f t="shared" si="91"/>
        <v>1</v>
      </c>
      <c r="R2926" s="8">
        <v>0</v>
      </c>
      <c r="S2926" s="9">
        <v>43.9</v>
      </c>
      <c r="T2926" s="8">
        <v>0</v>
      </c>
    </row>
    <row r="2927" spans="1:20" x14ac:dyDescent="0.35">
      <c r="A2927" t="s">
        <v>7361</v>
      </c>
      <c r="B2927" t="s">
        <v>7362</v>
      </c>
      <c r="C2927" t="s">
        <v>19</v>
      </c>
      <c r="D2927" t="s">
        <v>7922</v>
      </c>
      <c r="E2927" s="8">
        <v>40</v>
      </c>
      <c r="F2927" s="9">
        <v>11.6</v>
      </c>
      <c r="G2927" s="8">
        <v>12</v>
      </c>
      <c r="H2927" s="8">
        <v>320</v>
      </c>
      <c r="I2927" s="9">
        <v>11.6</v>
      </c>
      <c r="J2927" s="10">
        <f t="shared" si="90"/>
        <v>1</v>
      </c>
      <c r="K2927" s="8">
        <v>0</v>
      </c>
      <c r="L2927" s="9">
        <v>53.11</v>
      </c>
      <c r="M2927" s="8">
        <v>0</v>
      </c>
      <c r="N2927" s="8">
        <v>11</v>
      </c>
      <c r="O2927" s="8">
        <v>320</v>
      </c>
      <c r="P2927" s="9">
        <v>11.6</v>
      </c>
      <c r="Q2927" s="10">
        <f t="shared" si="91"/>
        <v>1</v>
      </c>
      <c r="R2927" s="8">
        <v>0</v>
      </c>
      <c r="S2927" s="9">
        <v>52.76</v>
      </c>
      <c r="T2927" s="8">
        <v>0</v>
      </c>
    </row>
    <row r="2928" spans="1:20" x14ac:dyDescent="0.35">
      <c r="A2928" t="s">
        <v>7363</v>
      </c>
      <c r="B2928" t="s">
        <v>7364</v>
      </c>
      <c r="C2928" t="s">
        <v>19</v>
      </c>
      <c r="D2928" t="s">
        <v>7922</v>
      </c>
      <c r="E2928" s="8">
        <v>72</v>
      </c>
      <c r="F2928" s="9">
        <v>15.12</v>
      </c>
      <c r="G2928" s="8">
        <v>18</v>
      </c>
      <c r="H2928" s="8">
        <v>441</v>
      </c>
      <c r="I2928" s="9">
        <v>15.12</v>
      </c>
      <c r="J2928" s="10">
        <f t="shared" si="90"/>
        <v>1</v>
      </c>
      <c r="K2928" s="8">
        <v>0</v>
      </c>
      <c r="L2928" s="9">
        <v>51.72</v>
      </c>
      <c r="M2928" s="8">
        <v>0</v>
      </c>
      <c r="N2928" s="8">
        <v>15</v>
      </c>
      <c r="O2928" s="8">
        <v>441</v>
      </c>
      <c r="P2928" s="9">
        <v>15.12</v>
      </c>
      <c r="Q2928" s="10">
        <f t="shared" si="91"/>
        <v>1</v>
      </c>
      <c r="R2928" s="8">
        <v>0</v>
      </c>
      <c r="S2928" s="9">
        <v>51.34</v>
      </c>
      <c r="T2928" s="8">
        <v>0</v>
      </c>
    </row>
    <row r="2929" spans="1:20" x14ac:dyDescent="0.35">
      <c r="A2929" t="s">
        <v>7365</v>
      </c>
      <c r="B2929" t="s">
        <v>7366</v>
      </c>
      <c r="C2929" t="s">
        <v>19</v>
      </c>
      <c r="D2929" t="s">
        <v>7922</v>
      </c>
      <c r="E2929" s="8">
        <v>224</v>
      </c>
      <c r="F2929" s="9">
        <v>121.63</v>
      </c>
      <c r="G2929" s="8">
        <v>8</v>
      </c>
      <c r="H2929" s="8">
        <v>170</v>
      </c>
      <c r="I2929" s="9">
        <v>114.03</v>
      </c>
      <c r="J2929" s="10">
        <f t="shared" si="90"/>
        <v>0.93751541560470286</v>
      </c>
      <c r="K2929" s="8">
        <v>2</v>
      </c>
      <c r="L2929" s="9">
        <v>47.48</v>
      </c>
      <c r="M2929" s="8">
        <v>1</v>
      </c>
      <c r="N2929" s="8">
        <v>6</v>
      </c>
      <c r="O2929" s="8">
        <v>170</v>
      </c>
      <c r="P2929" s="9">
        <v>112.94</v>
      </c>
      <c r="Q2929" s="10">
        <f t="shared" si="91"/>
        <v>0.92855381073748255</v>
      </c>
      <c r="R2929" s="8">
        <v>2</v>
      </c>
      <c r="S2929" s="9">
        <v>46.97</v>
      </c>
      <c r="T2929" s="8">
        <v>1</v>
      </c>
    </row>
    <row r="2930" spans="1:20" x14ac:dyDescent="0.35">
      <c r="A2930" t="s">
        <v>7367</v>
      </c>
      <c r="B2930" t="s">
        <v>7368</v>
      </c>
      <c r="C2930" t="s">
        <v>19</v>
      </c>
      <c r="D2930" t="s">
        <v>7922</v>
      </c>
      <c r="E2930" s="8">
        <v>3</v>
      </c>
      <c r="F2930" s="9">
        <v>25.5</v>
      </c>
      <c r="G2930" s="8">
        <v>1</v>
      </c>
      <c r="H2930" s="8">
        <v>11</v>
      </c>
      <c r="I2930" s="9">
        <v>25.5</v>
      </c>
      <c r="J2930" s="10">
        <f t="shared" si="90"/>
        <v>1</v>
      </c>
      <c r="K2930" s="8">
        <v>0</v>
      </c>
      <c r="L2930" s="9">
        <v>48.98</v>
      </c>
      <c r="M2930" s="8">
        <v>0</v>
      </c>
      <c r="N2930" s="8">
        <v>1</v>
      </c>
      <c r="O2930" s="8">
        <v>11</v>
      </c>
      <c r="P2930" s="9">
        <v>25.5</v>
      </c>
      <c r="Q2930" s="10">
        <f t="shared" si="91"/>
        <v>1</v>
      </c>
      <c r="R2930" s="8">
        <v>0</v>
      </c>
      <c r="S2930" s="9">
        <v>48.98</v>
      </c>
      <c r="T2930" s="8">
        <v>0</v>
      </c>
    </row>
    <row r="2931" spans="1:20" x14ac:dyDescent="0.35">
      <c r="A2931" t="s">
        <v>7369</v>
      </c>
      <c r="B2931" t="s">
        <v>7370</v>
      </c>
      <c r="C2931" t="s">
        <v>19</v>
      </c>
      <c r="D2931" t="s">
        <v>7922</v>
      </c>
      <c r="E2931" s="8">
        <v>1</v>
      </c>
      <c r="F2931" s="9">
        <v>12.75</v>
      </c>
      <c r="G2931" s="8">
        <v>1</v>
      </c>
      <c r="H2931" s="8">
        <v>8</v>
      </c>
      <c r="I2931" s="9">
        <v>12.75</v>
      </c>
      <c r="J2931" s="10">
        <f t="shared" si="90"/>
        <v>1</v>
      </c>
      <c r="K2931" s="8">
        <v>0</v>
      </c>
      <c r="L2931" s="9">
        <v>66.62</v>
      </c>
      <c r="M2931" s="8">
        <v>0</v>
      </c>
      <c r="N2931" s="8">
        <v>1</v>
      </c>
      <c r="O2931" s="8">
        <v>8</v>
      </c>
      <c r="P2931" s="9">
        <v>12.75</v>
      </c>
      <c r="Q2931" s="10">
        <f t="shared" si="91"/>
        <v>1</v>
      </c>
      <c r="R2931" s="8">
        <v>0</v>
      </c>
      <c r="S2931" s="9">
        <v>66.62</v>
      </c>
      <c r="T2931" s="8">
        <v>0</v>
      </c>
    </row>
    <row r="2932" spans="1:20" x14ac:dyDescent="0.35">
      <c r="A2932" t="s">
        <v>7371</v>
      </c>
      <c r="B2932" t="s">
        <v>7372</v>
      </c>
      <c r="C2932" t="s">
        <v>19</v>
      </c>
      <c r="D2932" t="s">
        <v>7922</v>
      </c>
      <c r="E2932" s="8">
        <v>4</v>
      </c>
      <c r="F2932" s="9">
        <v>34</v>
      </c>
      <c r="G2932" s="8">
        <v>1</v>
      </c>
      <c r="H2932" s="8">
        <v>11</v>
      </c>
      <c r="I2932" s="9">
        <v>34</v>
      </c>
      <c r="J2932" s="10">
        <f t="shared" si="90"/>
        <v>1</v>
      </c>
      <c r="K2932" s="8">
        <v>0</v>
      </c>
      <c r="L2932" s="9">
        <v>53.55</v>
      </c>
      <c r="M2932" s="8">
        <v>0</v>
      </c>
      <c r="N2932" s="8">
        <v>1</v>
      </c>
      <c r="O2932" s="8">
        <v>11</v>
      </c>
      <c r="P2932" s="9">
        <v>34</v>
      </c>
      <c r="Q2932" s="10">
        <f t="shared" si="91"/>
        <v>1</v>
      </c>
      <c r="R2932" s="8">
        <v>0</v>
      </c>
      <c r="S2932" s="9">
        <v>53.55</v>
      </c>
      <c r="T2932" s="8">
        <v>0</v>
      </c>
    </row>
    <row r="2933" spans="1:20" x14ac:dyDescent="0.35">
      <c r="A2933" t="s">
        <v>7373</v>
      </c>
      <c r="B2933" t="s">
        <v>7374</v>
      </c>
      <c r="C2933" t="s">
        <v>19</v>
      </c>
      <c r="D2933" t="s">
        <v>7922</v>
      </c>
      <c r="E2933" s="8">
        <v>6</v>
      </c>
      <c r="F2933" s="9">
        <v>25.47</v>
      </c>
      <c r="G2933" s="8">
        <v>1</v>
      </c>
      <c r="H2933" s="8">
        <v>22</v>
      </c>
      <c r="I2933" s="9">
        <v>25.47</v>
      </c>
      <c r="J2933" s="10">
        <f t="shared" si="90"/>
        <v>1</v>
      </c>
      <c r="K2933" s="8">
        <v>0</v>
      </c>
      <c r="L2933" s="9">
        <v>51.36</v>
      </c>
      <c r="M2933" s="8">
        <v>0</v>
      </c>
      <c r="N2933" s="8">
        <v>1</v>
      </c>
      <c r="O2933" s="8">
        <v>22</v>
      </c>
      <c r="P2933" s="9">
        <v>25.47</v>
      </c>
      <c r="Q2933" s="10">
        <f t="shared" si="91"/>
        <v>1</v>
      </c>
      <c r="R2933" s="8">
        <v>0</v>
      </c>
      <c r="S2933" s="9">
        <v>51.36</v>
      </c>
      <c r="T2933" s="8">
        <v>0</v>
      </c>
    </row>
    <row r="2934" spans="1:20" x14ac:dyDescent="0.35">
      <c r="A2934" t="s">
        <v>7375</v>
      </c>
      <c r="B2934" t="s">
        <v>7376</v>
      </c>
      <c r="C2934" t="s">
        <v>19</v>
      </c>
      <c r="D2934" t="s">
        <v>7922</v>
      </c>
      <c r="E2934" s="8">
        <v>21</v>
      </c>
      <c r="F2934" s="9">
        <v>53.49</v>
      </c>
      <c r="G2934" s="8">
        <v>2</v>
      </c>
      <c r="H2934" s="8">
        <v>37</v>
      </c>
      <c r="I2934" s="9">
        <v>53.49</v>
      </c>
      <c r="J2934" s="10">
        <f t="shared" si="90"/>
        <v>1</v>
      </c>
      <c r="K2934" s="8">
        <v>0</v>
      </c>
      <c r="L2934" s="9">
        <v>48.78</v>
      </c>
      <c r="M2934" s="8">
        <v>0</v>
      </c>
      <c r="N2934" s="8">
        <v>2</v>
      </c>
      <c r="O2934" s="8">
        <v>37</v>
      </c>
      <c r="P2934" s="9">
        <v>53.49</v>
      </c>
      <c r="Q2934" s="10">
        <f t="shared" si="91"/>
        <v>1</v>
      </c>
      <c r="R2934" s="8">
        <v>0</v>
      </c>
      <c r="S2934" s="9">
        <v>48.78</v>
      </c>
      <c r="T2934" s="8">
        <v>0</v>
      </c>
    </row>
    <row r="2935" spans="1:20" x14ac:dyDescent="0.35">
      <c r="A2935" t="s">
        <v>7385</v>
      </c>
      <c r="B2935" t="s">
        <v>7386</v>
      </c>
      <c r="C2935" t="s">
        <v>19</v>
      </c>
      <c r="D2935" t="s">
        <v>7922</v>
      </c>
      <c r="E2935" s="8">
        <v>28</v>
      </c>
      <c r="F2935" s="9">
        <v>11.76</v>
      </c>
      <c r="G2935" s="8">
        <v>9</v>
      </c>
      <c r="H2935" s="8">
        <v>219</v>
      </c>
      <c r="I2935" s="9">
        <v>11.76</v>
      </c>
      <c r="J2935" s="10">
        <f t="shared" si="90"/>
        <v>1</v>
      </c>
      <c r="K2935" s="8">
        <v>0</v>
      </c>
      <c r="L2935" s="9">
        <v>54.89</v>
      </c>
      <c r="M2935" s="8">
        <v>0</v>
      </c>
      <c r="N2935" s="8">
        <v>7</v>
      </c>
      <c r="O2935" s="8">
        <v>219</v>
      </c>
      <c r="P2935" s="9">
        <v>11.76</v>
      </c>
      <c r="Q2935" s="10">
        <f t="shared" si="91"/>
        <v>1</v>
      </c>
      <c r="R2935" s="8">
        <v>0</v>
      </c>
      <c r="S2935" s="9">
        <v>54.39</v>
      </c>
      <c r="T2935" s="8">
        <v>0</v>
      </c>
    </row>
    <row r="2936" spans="1:20" x14ac:dyDescent="0.35">
      <c r="A2936" t="s">
        <v>7391</v>
      </c>
      <c r="B2936" t="s">
        <v>7392</v>
      </c>
      <c r="C2936" t="s">
        <v>19</v>
      </c>
      <c r="D2936" t="s">
        <v>7922</v>
      </c>
      <c r="E2936" s="8">
        <v>9</v>
      </c>
      <c r="F2936" s="9">
        <v>45.05</v>
      </c>
      <c r="G2936" s="8">
        <v>1</v>
      </c>
      <c r="H2936" s="8">
        <v>19</v>
      </c>
      <c r="I2936" s="9">
        <v>45.05</v>
      </c>
      <c r="J2936" s="10">
        <f t="shared" si="90"/>
        <v>1</v>
      </c>
      <c r="K2936" s="8">
        <v>0</v>
      </c>
      <c r="L2936" s="9">
        <v>49.81</v>
      </c>
      <c r="M2936" s="8">
        <v>0</v>
      </c>
      <c r="N2936" s="8">
        <v>1</v>
      </c>
      <c r="O2936" s="8">
        <v>19</v>
      </c>
      <c r="P2936" s="9">
        <v>45.05</v>
      </c>
      <c r="Q2936" s="10">
        <f t="shared" si="91"/>
        <v>1</v>
      </c>
      <c r="R2936" s="8">
        <v>0</v>
      </c>
      <c r="S2936" s="9">
        <v>49.81</v>
      </c>
      <c r="T2936" s="8">
        <v>0</v>
      </c>
    </row>
    <row r="2937" spans="1:20" x14ac:dyDescent="0.35">
      <c r="A2937" t="s">
        <v>7393</v>
      </c>
      <c r="B2937" t="s">
        <v>7394</v>
      </c>
      <c r="C2937" t="s">
        <v>19</v>
      </c>
      <c r="D2937" t="s">
        <v>7922</v>
      </c>
      <c r="E2937" s="8">
        <v>5</v>
      </c>
      <c r="F2937" s="9">
        <v>8.34</v>
      </c>
      <c r="G2937" s="8">
        <v>3</v>
      </c>
      <c r="H2937" s="8">
        <v>55</v>
      </c>
      <c r="I2937" s="9">
        <v>8.34</v>
      </c>
      <c r="J2937" s="10">
        <f t="shared" si="90"/>
        <v>1</v>
      </c>
      <c r="K2937" s="8">
        <v>0</v>
      </c>
      <c r="L2937" s="9">
        <v>54.54</v>
      </c>
      <c r="M2937" s="8">
        <v>0</v>
      </c>
      <c r="N2937" s="8">
        <v>2</v>
      </c>
      <c r="O2937" s="8">
        <v>55</v>
      </c>
      <c r="P2937" s="9">
        <v>8.34</v>
      </c>
      <c r="Q2937" s="10">
        <f t="shared" si="91"/>
        <v>1</v>
      </c>
      <c r="R2937" s="8">
        <v>0</v>
      </c>
      <c r="S2937" s="9">
        <v>54.54</v>
      </c>
      <c r="T2937" s="8">
        <v>0</v>
      </c>
    </row>
    <row r="2938" spans="1:20" x14ac:dyDescent="0.35">
      <c r="A2938" t="s">
        <v>7399</v>
      </c>
      <c r="B2938" t="s">
        <v>7400</v>
      </c>
      <c r="C2938" t="s">
        <v>19</v>
      </c>
      <c r="D2938" t="s">
        <v>7922</v>
      </c>
      <c r="E2938" s="8">
        <v>5</v>
      </c>
      <c r="F2938" s="9">
        <v>11.36</v>
      </c>
      <c r="G2938" s="8">
        <v>2</v>
      </c>
      <c r="H2938" s="8">
        <v>41</v>
      </c>
      <c r="I2938" s="9">
        <v>11.36</v>
      </c>
      <c r="J2938" s="10">
        <f t="shared" si="90"/>
        <v>1</v>
      </c>
      <c r="K2938" s="8">
        <v>0</v>
      </c>
      <c r="L2938" s="9">
        <v>55.52</v>
      </c>
      <c r="M2938" s="8">
        <v>0</v>
      </c>
      <c r="N2938" s="8">
        <v>2</v>
      </c>
      <c r="O2938" s="8">
        <v>41</v>
      </c>
      <c r="P2938" s="9">
        <v>11.36</v>
      </c>
      <c r="Q2938" s="10">
        <f t="shared" si="91"/>
        <v>1</v>
      </c>
      <c r="R2938" s="8">
        <v>0</v>
      </c>
      <c r="S2938" s="9">
        <v>54.15</v>
      </c>
      <c r="T2938" s="8">
        <v>0</v>
      </c>
    </row>
    <row r="2939" spans="1:20" x14ac:dyDescent="0.35">
      <c r="A2939" t="s">
        <v>7407</v>
      </c>
      <c r="B2939" t="s">
        <v>7408</v>
      </c>
      <c r="C2939" t="s">
        <v>19</v>
      </c>
      <c r="D2939" t="s">
        <v>7922</v>
      </c>
      <c r="E2939" s="8">
        <v>18</v>
      </c>
      <c r="F2939" s="9">
        <v>53.42</v>
      </c>
      <c r="G2939" s="8">
        <v>1</v>
      </c>
      <c r="H2939" s="8">
        <v>30</v>
      </c>
      <c r="I2939" s="9">
        <v>53.42</v>
      </c>
      <c r="J2939" s="10">
        <f t="shared" si="90"/>
        <v>1</v>
      </c>
      <c r="K2939" s="8">
        <v>0</v>
      </c>
      <c r="L2939" s="9">
        <v>43.33</v>
      </c>
      <c r="M2939" s="8">
        <v>0</v>
      </c>
      <c r="N2939" s="8">
        <v>1</v>
      </c>
      <c r="O2939" s="8">
        <v>30</v>
      </c>
      <c r="P2939" s="9">
        <v>53.42</v>
      </c>
      <c r="Q2939" s="10">
        <f t="shared" si="91"/>
        <v>1</v>
      </c>
      <c r="R2939" s="8">
        <v>0</v>
      </c>
      <c r="S2939" s="9">
        <v>43.33</v>
      </c>
      <c r="T2939" s="8">
        <v>0</v>
      </c>
    </row>
    <row r="2940" spans="1:20" x14ac:dyDescent="0.35">
      <c r="A2940" t="s">
        <v>7411</v>
      </c>
      <c r="B2940" t="s">
        <v>7412</v>
      </c>
      <c r="C2940" t="s">
        <v>19</v>
      </c>
      <c r="D2940" t="s">
        <v>7922</v>
      </c>
      <c r="E2940" s="8">
        <v>5</v>
      </c>
      <c r="F2940" s="9">
        <v>14.79</v>
      </c>
      <c r="G2940" s="8">
        <v>1</v>
      </c>
      <c r="H2940" s="8">
        <v>31</v>
      </c>
      <c r="I2940" s="9">
        <v>14.79</v>
      </c>
      <c r="J2940" s="10">
        <f t="shared" si="90"/>
        <v>1</v>
      </c>
      <c r="K2940" s="8">
        <v>0</v>
      </c>
      <c r="L2940" s="9">
        <v>52.07</v>
      </c>
      <c r="M2940" s="8">
        <v>0</v>
      </c>
      <c r="N2940" s="8">
        <v>1</v>
      </c>
      <c r="O2940" s="8">
        <v>31</v>
      </c>
      <c r="P2940" s="9">
        <v>14.79</v>
      </c>
      <c r="Q2940" s="10">
        <f t="shared" si="91"/>
        <v>1</v>
      </c>
      <c r="R2940" s="8">
        <v>0</v>
      </c>
      <c r="S2940" s="9">
        <v>52.07</v>
      </c>
      <c r="T2940" s="8">
        <v>0</v>
      </c>
    </row>
    <row r="2941" spans="1:20" x14ac:dyDescent="0.35">
      <c r="A2941" t="s">
        <v>7413</v>
      </c>
      <c r="B2941" t="s">
        <v>7414</v>
      </c>
      <c r="C2941" t="s">
        <v>19</v>
      </c>
      <c r="D2941" t="s">
        <v>7922</v>
      </c>
      <c r="E2941" s="8">
        <v>5</v>
      </c>
      <c r="F2941" s="9">
        <v>14.78</v>
      </c>
      <c r="G2941" s="8">
        <v>2</v>
      </c>
      <c r="H2941" s="8">
        <v>31</v>
      </c>
      <c r="I2941" s="9">
        <v>14.78</v>
      </c>
      <c r="J2941" s="10">
        <f t="shared" si="90"/>
        <v>1</v>
      </c>
      <c r="K2941" s="8">
        <v>0</v>
      </c>
      <c r="L2941" s="9">
        <v>51.68</v>
      </c>
      <c r="M2941" s="8">
        <v>0</v>
      </c>
      <c r="N2941" s="8">
        <v>1</v>
      </c>
      <c r="O2941" s="8">
        <v>31</v>
      </c>
      <c r="P2941" s="9">
        <v>14.78</v>
      </c>
      <c r="Q2941" s="10">
        <f t="shared" si="91"/>
        <v>1</v>
      </c>
      <c r="R2941" s="8">
        <v>0</v>
      </c>
      <c r="S2941" s="9">
        <v>51.68</v>
      </c>
      <c r="T2941" s="8">
        <v>0</v>
      </c>
    </row>
    <row r="2942" spans="1:20" x14ac:dyDescent="0.35">
      <c r="A2942" t="s">
        <v>7415</v>
      </c>
      <c r="B2942" t="s">
        <v>7416</v>
      </c>
      <c r="C2942" t="s">
        <v>19</v>
      </c>
      <c r="D2942" t="s">
        <v>7922</v>
      </c>
      <c r="E2942" s="8">
        <v>2</v>
      </c>
      <c r="F2942" s="9">
        <v>5.91</v>
      </c>
      <c r="G2942" s="8">
        <v>2</v>
      </c>
      <c r="H2942" s="8">
        <v>31</v>
      </c>
      <c r="I2942" s="9">
        <v>5.91</v>
      </c>
      <c r="J2942" s="10">
        <f t="shared" si="90"/>
        <v>1</v>
      </c>
      <c r="K2942" s="8">
        <v>0</v>
      </c>
      <c r="L2942" s="9">
        <v>56.98</v>
      </c>
      <c r="M2942" s="8">
        <v>0</v>
      </c>
      <c r="N2942" s="8">
        <v>1</v>
      </c>
      <c r="O2942" s="8">
        <v>31</v>
      </c>
      <c r="P2942" s="9">
        <v>5.91</v>
      </c>
      <c r="Q2942" s="10">
        <f t="shared" si="91"/>
        <v>1</v>
      </c>
      <c r="R2942" s="8">
        <v>0</v>
      </c>
      <c r="S2942" s="9">
        <v>55.21</v>
      </c>
      <c r="T2942" s="8">
        <v>0</v>
      </c>
    </row>
    <row r="2943" spans="1:20" x14ac:dyDescent="0.35">
      <c r="A2943" t="s">
        <v>7417</v>
      </c>
      <c r="B2943" t="s">
        <v>7418</v>
      </c>
      <c r="C2943" t="s">
        <v>19</v>
      </c>
      <c r="D2943" t="s">
        <v>7922</v>
      </c>
      <c r="E2943" s="8">
        <v>1</v>
      </c>
      <c r="F2943" s="9">
        <v>2.95</v>
      </c>
      <c r="G2943" s="8">
        <v>2</v>
      </c>
      <c r="H2943" s="8">
        <v>31</v>
      </c>
      <c r="I2943" s="9">
        <v>2.95</v>
      </c>
      <c r="J2943" s="10">
        <f t="shared" si="90"/>
        <v>1</v>
      </c>
      <c r="K2943" s="8">
        <v>0</v>
      </c>
      <c r="L2943" s="9">
        <v>57.94</v>
      </c>
      <c r="M2943" s="8">
        <v>0</v>
      </c>
      <c r="N2943" s="8">
        <v>1</v>
      </c>
      <c r="O2943" s="8">
        <v>31</v>
      </c>
      <c r="P2943" s="9">
        <v>2.95</v>
      </c>
      <c r="Q2943" s="10">
        <f t="shared" si="91"/>
        <v>1</v>
      </c>
      <c r="R2943" s="8">
        <v>0</v>
      </c>
      <c r="S2943" s="9">
        <v>56.17</v>
      </c>
      <c r="T2943" s="8">
        <v>0</v>
      </c>
    </row>
    <row r="2944" spans="1:20" x14ac:dyDescent="0.35">
      <c r="A2944" t="s">
        <v>7419</v>
      </c>
      <c r="B2944" t="s">
        <v>7420</v>
      </c>
      <c r="C2944" t="s">
        <v>19</v>
      </c>
      <c r="D2944" t="s">
        <v>7922</v>
      </c>
      <c r="E2944" s="8">
        <v>15</v>
      </c>
      <c r="F2944" s="9">
        <v>44.25</v>
      </c>
      <c r="G2944" s="8">
        <v>2</v>
      </c>
      <c r="H2944" s="8">
        <v>31</v>
      </c>
      <c r="I2944" s="9">
        <v>44.25</v>
      </c>
      <c r="J2944" s="10">
        <f t="shared" si="90"/>
        <v>1</v>
      </c>
      <c r="K2944" s="8">
        <v>0</v>
      </c>
      <c r="L2944" s="9">
        <v>46.72</v>
      </c>
      <c r="M2944" s="8">
        <v>0</v>
      </c>
      <c r="N2944" s="8">
        <v>1</v>
      </c>
      <c r="O2944" s="8">
        <v>31</v>
      </c>
      <c r="P2944" s="9">
        <v>44.25</v>
      </c>
      <c r="Q2944" s="10">
        <f t="shared" si="91"/>
        <v>1</v>
      </c>
      <c r="R2944" s="8">
        <v>0</v>
      </c>
      <c r="S2944" s="9">
        <v>46.72</v>
      </c>
      <c r="T2944" s="8">
        <v>0</v>
      </c>
    </row>
    <row r="2945" spans="1:20" x14ac:dyDescent="0.35">
      <c r="A2945" t="s">
        <v>7421</v>
      </c>
      <c r="B2945" t="s">
        <v>7422</v>
      </c>
      <c r="C2945" t="s">
        <v>19</v>
      </c>
      <c r="D2945" t="s">
        <v>7922</v>
      </c>
      <c r="E2945" s="8">
        <v>4</v>
      </c>
      <c r="F2945" s="9">
        <v>9.39</v>
      </c>
      <c r="G2945" s="8">
        <v>2</v>
      </c>
      <c r="H2945" s="8">
        <v>38</v>
      </c>
      <c r="I2945" s="9">
        <v>9.39</v>
      </c>
      <c r="J2945" s="10">
        <f t="shared" si="90"/>
        <v>1</v>
      </c>
      <c r="K2945" s="8">
        <v>0</v>
      </c>
      <c r="L2945" s="9">
        <v>54</v>
      </c>
      <c r="M2945" s="8">
        <v>0</v>
      </c>
      <c r="N2945" s="8">
        <v>2</v>
      </c>
      <c r="O2945" s="8">
        <v>38</v>
      </c>
      <c r="P2945" s="9">
        <v>9.39</v>
      </c>
      <c r="Q2945" s="10">
        <f t="shared" si="91"/>
        <v>1</v>
      </c>
      <c r="R2945" s="8">
        <v>0</v>
      </c>
      <c r="S2945" s="9">
        <v>52.6</v>
      </c>
      <c r="T2945" s="8">
        <v>0</v>
      </c>
    </row>
    <row r="2946" spans="1:20" x14ac:dyDescent="0.35">
      <c r="A2946" t="s">
        <v>7423</v>
      </c>
      <c r="B2946" t="s">
        <v>7424</v>
      </c>
      <c r="C2946" t="s">
        <v>19</v>
      </c>
      <c r="D2946" t="s">
        <v>7922</v>
      </c>
      <c r="E2946" s="8">
        <v>29</v>
      </c>
      <c r="F2946" s="9">
        <v>74.5</v>
      </c>
      <c r="G2946" s="8">
        <v>2</v>
      </c>
      <c r="H2946" s="8">
        <v>35</v>
      </c>
      <c r="I2946" s="9">
        <v>74.5</v>
      </c>
      <c r="J2946" s="10">
        <f t="shared" si="90"/>
        <v>1</v>
      </c>
      <c r="K2946" s="8">
        <v>0</v>
      </c>
      <c r="L2946" s="9">
        <v>23.6</v>
      </c>
      <c r="M2946" s="8">
        <v>0</v>
      </c>
      <c r="N2946" s="8">
        <v>2</v>
      </c>
      <c r="O2946" s="8">
        <v>35</v>
      </c>
      <c r="P2946" s="9">
        <v>74.5</v>
      </c>
      <c r="Q2946" s="10">
        <f t="shared" si="91"/>
        <v>1</v>
      </c>
      <c r="R2946" s="8">
        <v>0</v>
      </c>
      <c r="S2946" s="9">
        <v>22.06</v>
      </c>
      <c r="T2946" s="8">
        <v>0</v>
      </c>
    </row>
    <row r="2947" spans="1:20" x14ac:dyDescent="0.35">
      <c r="A2947" t="s">
        <v>7427</v>
      </c>
      <c r="B2947" t="s">
        <v>7428</v>
      </c>
      <c r="C2947" t="s">
        <v>19</v>
      </c>
      <c r="D2947" t="s">
        <v>7922</v>
      </c>
      <c r="E2947" s="8">
        <v>8</v>
      </c>
      <c r="F2947" s="9">
        <v>20.399999999999999</v>
      </c>
      <c r="G2947" s="8">
        <v>2</v>
      </c>
      <c r="H2947" s="8">
        <v>35</v>
      </c>
      <c r="I2947" s="9">
        <v>20.399999999999999</v>
      </c>
      <c r="J2947" s="10">
        <f t="shared" si="90"/>
        <v>1</v>
      </c>
      <c r="K2947" s="8">
        <v>0</v>
      </c>
      <c r="L2947" s="9">
        <v>48.58</v>
      </c>
      <c r="M2947" s="8">
        <v>0</v>
      </c>
      <c r="N2947" s="8">
        <v>2</v>
      </c>
      <c r="O2947" s="8">
        <v>35</v>
      </c>
      <c r="P2947" s="9">
        <v>20.399999999999999</v>
      </c>
      <c r="Q2947" s="10">
        <f t="shared" si="91"/>
        <v>1</v>
      </c>
      <c r="R2947" s="8">
        <v>0</v>
      </c>
      <c r="S2947" s="9">
        <v>48.58</v>
      </c>
      <c r="T2947" s="8">
        <v>0</v>
      </c>
    </row>
    <row r="2948" spans="1:20" x14ac:dyDescent="0.35">
      <c r="A2948" t="s">
        <v>7431</v>
      </c>
      <c r="B2948" t="s">
        <v>7432</v>
      </c>
      <c r="C2948" t="s">
        <v>19</v>
      </c>
      <c r="D2948" t="s">
        <v>7922</v>
      </c>
      <c r="E2948" s="8">
        <v>5</v>
      </c>
      <c r="F2948" s="9">
        <v>12.74</v>
      </c>
      <c r="G2948" s="8">
        <v>2</v>
      </c>
      <c r="H2948" s="8">
        <v>35</v>
      </c>
      <c r="I2948" s="9">
        <v>12.74</v>
      </c>
      <c r="J2948" s="10">
        <f t="shared" si="90"/>
        <v>1</v>
      </c>
      <c r="K2948" s="8">
        <v>0</v>
      </c>
      <c r="L2948" s="9">
        <v>52.22</v>
      </c>
      <c r="M2948" s="8">
        <v>0</v>
      </c>
      <c r="N2948" s="8">
        <v>2</v>
      </c>
      <c r="O2948" s="8">
        <v>35</v>
      </c>
      <c r="P2948" s="9">
        <v>12.74</v>
      </c>
      <c r="Q2948" s="10">
        <f t="shared" si="91"/>
        <v>1</v>
      </c>
      <c r="R2948" s="8">
        <v>0</v>
      </c>
      <c r="S2948" s="9">
        <v>52.22</v>
      </c>
      <c r="T2948" s="8">
        <v>0</v>
      </c>
    </row>
    <row r="2949" spans="1:20" x14ac:dyDescent="0.35">
      <c r="A2949" t="s">
        <v>7435</v>
      </c>
      <c r="B2949" t="s">
        <v>7436</v>
      </c>
      <c r="C2949" t="s">
        <v>19</v>
      </c>
      <c r="D2949" t="s">
        <v>7922</v>
      </c>
      <c r="E2949" s="8">
        <v>12</v>
      </c>
      <c r="F2949" s="9">
        <v>45.24</v>
      </c>
      <c r="G2949" s="8">
        <v>2</v>
      </c>
      <c r="H2949" s="8">
        <v>24</v>
      </c>
      <c r="I2949" s="9">
        <v>45.24</v>
      </c>
      <c r="J2949" s="10">
        <f t="shared" ref="J2949:J3012" si="92">IF(F2949&gt;0,I2949/F2949,1)</f>
        <v>1</v>
      </c>
      <c r="K2949" s="8">
        <v>0</v>
      </c>
      <c r="L2949" s="9">
        <v>41.09</v>
      </c>
      <c r="M2949" s="8">
        <v>0</v>
      </c>
      <c r="N2949" s="8">
        <v>1</v>
      </c>
      <c r="O2949" s="8">
        <v>24</v>
      </c>
      <c r="P2949" s="9">
        <v>45.24</v>
      </c>
      <c r="Q2949" s="10">
        <f t="shared" ref="Q2949:Q3012" si="93">IF(F2949&gt;0,P2949/F2949,1)</f>
        <v>1</v>
      </c>
      <c r="R2949" s="8">
        <v>0</v>
      </c>
      <c r="S2949" s="9">
        <v>38.83</v>
      </c>
      <c r="T2949" s="8">
        <v>0</v>
      </c>
    </row>
    <row r="2950" spans="1:20" x14ac:dyDescent="0.35">
      <c r="A2950" t="s">
        <v>7445</v>
      </c>
      <c r="B2950" t="s">
        <v>7446</v>
      </c>
      <c r="C2950" t="s">
        <v>19</v>
      </c>
      <c r="D2950" t="s">
        <v>7922</v>
      </c>
      <c r="E2950" s="8">
        <v>7</v>
      </c>
      <c r="F2950" s="9">
        <v>52.5</v>
      </c>
      <c r="G2950" s="8">
        <v>1</v>
      </c>
      <c r="H2950" s="8">
        <v>12</v>
      </c>
      <c r="I2950" s="9">
        <v>52.5</v>
      </c>
      <c r="J2950" s="10">
        <f t="shared" si="92"/>
        <v>1</v>
      </c>
      <c r="K2950" s="8">
        <v>0</v>
      </c>
      <c r="L2950" s="9">
        <v>49.41</v>
      </c>
      <c r="M2950" s="8">
        <v>0</v>
      </c>
      <c r="N2950" s="8">
        <v>1</v>
      </c>
      <c r="O2950" s="8">
        <v>12</v>
      </c>
      <c r="P2950" s="9">
        <v>52.5</v>
      </c>
      <c r="Q2950" s="10">
        <f t="shared" si="93"/>
        <v>1</v>
      </c>
      <c r="R2950" s="8">
        <v>0</v>
      </c>
      <c r="S2950" s="9">
        <v>49.41</v>
      </c>
      <c r="T2950" s="8">
        <v>0</v>
      </c>
    </row>
    <row r="2951" spans="1:20" x14ac:dyDescent="0.35">
      <c r="A2951" t="s">
        <v>7447</v>
      </c>
      <c r="B2951" t="s">
        <v>7448</v>
      </c>
      <c r="C2951" t="s">
        <v>19</v>
      </c>
      <c r="D2951" t="s">
        <v>7922</v>
      </c>
      <c r="E2951" s="8">
        <v>51</v>
      </c>
      <c r="F2951" s="9">
        <v>43.35</v>
      </c>
      <c r="G2951" s="8">
        <v>5</v>
      </c>
      <c r="H2951" s="8">
        <v>101</v>
      </c>
      <c r="I2951" s="9">
        <v>43.35</v>
      </c>
      <c r="J2951" s="10">
        <f t="shared" si="92"/>
        <v>1</v>
      </c>
      <c r="K2951" s="8">
        <v>0</v>
      </c>
      <c r="L2951" s="9">
        <v>37.29</v>
      </c>
      <c r="M2951" s="8">
        <v>0</v>
      </c>
      <c r="N2951" s="8">
        <v>3</v>
      </c>
      <c r="O2951" s="8">
        <v>101</v>
      </c>
      <c r="P2951" s="9">
        <v>43.35</v>
      </c>
      <c r="Q2951" s="10">
        <f t="shared" si="93"/>
        <v>1</v>
      </c>
      <c r="R2951" s="8">
        <v>0</v>
      </c>
      <c r="S2951" s="9">
        <v>36.270000000000003</v>
      </c>
      <c r="T2951" s="8">
        <v>0</v>
      </c>
    </row>
    <row r="2952" spans="1:20" x14ac:dyDescent="0.35">
      <c r="A2952" t="s">
        <v>7449</v>
      </c>
      <c r="B2952" t="s">
        <v>7450</v>
      </c>
      <c r="C2952" t="s">
        <v>19</v>
      </c>
      <c r="D2952" t="s">
        <v>7922</v>
      </c>
      <c r="E2952" s="8">
        <v>2</v>
      </c>
      <c r="F2952" s="9">
        <v>2.41</v>
      </c>
      <c r="G2952" s="8">
        <v>3</v>
      </c>
      <c r="H2952" s="8">
        <v>71</v>
      </c>
      <c r="I2952" s="9">
        <v>2.41</v>
      </c>
      <c r="J2952" s="10">
        <f t="shared" si="92"/>
        <v>1</v>
      </c>
      <c r="K2952" s="8">
        <v>0</v>
      </c>
      <c r="L2952" s="9">
        <v>52.2</v>
      </c>
      <c r="M2952" s="8">
        <v>0</v>
      </c>
      <c r="N2952" s="8">
        <v>3</v>
      </c>
      <c r="O2952" s="8">
        <v>71</v>
      </c>
      <c r="P2952" s="9">
        <v>2.41</v>
      </c>
      <c r="Q2952" s="10">
        <f t="shared" si="93"/>
        <v>1</v>
      </c>
      <c r="R2952" s="8">
        <v>0</v>
      </c>
      <c r="S2952" s="9">
        <v>52.2</v>
      </c>
      <c r="T2952" s="8">
        <v>0</v>
      </c>
    </row>
    <row r="2953" spans="1:20" x14ac:dyDescent="0.35">
      <c r="A2953" t="s">
        <v>7453</v>
      </c>
      <c r="B2953" t="s">
        <v>7454</v>
      </c>
      <c r="C2953" t="s">
        <v>19</v>
      </c>
      <c r="D2953" t="s">
        <v>7922</v>
      </c>
      <c r="E2953" s="8">
        <v>2</v>
      </c>
      <c r="F2953" s="9">
        <v>21.5</v>
      </c>
      <c r="G2953" s="8">
        <v>1</v>
      </c>
      <c r="H2953" s="8">
        <v>8</v>
      </c>
      <c r="I2953" s="9">
        <v>21.5</v>
      </c>
      <c r="J2953" s="10">
        <f t="shared" si="92"/>
        <v>1</v>
      </c>
      <c r="K2953" s="8">
        <v>0</v>
      </c>
      <c r="L2953" s="9">
        <v>49.99</v>
      </c>
      <c r="M2953" s="8">
        <v>0</v>
      </c>
      <c r="N2953" s="8">
        <v>1</v>
      </c>
      <c r="O2953" s="8">
        <v>8</v>
      </c>
      <c r="P2953" s="9">
        <v>21.5</v>
      </c>
      <c r="Q2953" s="10">
        <f t="shared" si="93"/>
        <v>1</v>
      </c>
      <c r="R2953" s="8">
        <v>0</v>
      </c>
      <c r="S2953" s="9">
        <v>49.99</v>
      </c>
      <c r="T2953" s="8">
        <v>0</v>
      </c>
    </row>
    <row r="2954" spans="1:20" x14ac:dyDescent="0.35">
      <c r="A2954" t="s">
        <v>7455</v>
      </c>
      <c r="B2954" t="s">
        <v>7456</v>
      </c>
      <c r="C2954" t="s">
        <v>19</v>
      </c>
      <c r="D2954" t="s">
        <v>7922</v>
      </c>
      <c r="E2954" s="8">
        <v>7</v>
      </c>
      <c r="F2954" s="9">
        <v>49.91</v>
      </c>
      <c r="G2954" s="8">
        <v>1</v>
      </c>
      <c r="H2954" s="8">
        <v>12</v>
      </c>
      <c r="I2954" s="9">
        <v>49.91</v>
      </c>
      <c r="J2954" s="10">
        <f t="shared" si="92"/>
        <v>1</v>
      </c>
      <c r="K2954" s="8">
        <v>0</v>
      </c>
      <c r="L2954" s="9">
        <v>45.28</v>
      </c>
      <c r="M2954" s="8">
        <v>0</v>
      </c>
      <c r="N2954" s="8">
        <v>1</v>
      </c>
      <c r="O2954" s="8">
        <v>12</v>
      </c>
      <c r="P2954" s="9">
        <v>49.91</v>
      </c>
      <c r="Q2954" s="10">
        <f t="shared" si="93"/>
        <v>1</v>
      </c>
      <c r="R2954" s="8">
        <v>0</v>
      </c>
      <c r="S2954" s="9">
        <v>45.28</v>
      </c>
      <c r="T2954" s="8">
        <v>0</v>
      </c>
    </row>
    <row r="2955" spans="1:20" x14ac:dyDescent="0.35">
      <c r="A2955" t="s">
        <v>7457</v>
      </c>
      <c r="B2955" t="s">
        <v>7458</v>
      </c>
      <c r="C2955" t="s">
        <v>19</v>
      </c>
      <c r="D2955" t="s">
        <v>7922</v>
      </c>
      <c r="E2955" s="8">
        <v>5</v>
      </c>
      <c r="F2955" s="9">
        <v>21.32</v>
      </c>
      <c r="G2955" s="8">
        <v>1</v>
      </c>
      <c r="H2955" s="8">
        <v>20</v>
      </c>
      <c r="I2955" s="9">
        <v>21.32</v>
      </c>
      <c r="J2955" s="10">
        <f t="shared" si="92"/>
        <v>1</v>
      </c>
      <c r="K2955" s="8">
        <v>0</v>
      </c>
      <c r="L2955" s="9">
        <v>46.69</v>
      </c>
      <c r="M2955" s="8">
        <v>0</v>
      </c>
      <c r="N2955" s="8">
        <v>1</v>
      </c>
      <c r="O2955" s="8">
        <v>20</v>
      </c>
      <c r="P2955" s="9">
        <v>21.32</v>
      </c>
      <c r="Q2955" s="10">
        <f t="shared" si="93"/>
        <v>1</v>
      </c>
      <c r="R2955" s="8">
        <v>0</v>
      </c>
      <c r="S2955" s="9">
        <v>46.69</v>
      </c>
      <c r="T2955" s="8">
        <v>0</v>
      </c>
    </row>
    <row r="2956" spans="1:20" x14ac:dyDescent="0.35">
      <c r="A2956" t="s">
        <v>7463</v>
      </c>
      <c r="B2956" t="s">
        <v>7464</v>
      </c>
      <c r="C2956" t="s">
        <v>19</v>
      </c>
      <c r="D2956" t="s">
        <v>7922</v>
      </c>
      <c r="E2956" s="8">
        <v>2</v>
      </c>
      <c r="F2956" s="9">
        <v>8.5</v>
      </c>
      <c r="G2956" s="8">
        <v>2</v>
      </c>
      <c r="H2956" s="8">
        <v>20</v>
      </c>
      <c r="I2956" s="9">
        <v>8.5</v>
      </c>
      <c r="J2956" s="10">
        <f t="shared" si="92"/>
        <v>1</v>
      </c>
      <c r="K2956" s="8">
        <v>0</v>
      </c>
      <c r="L2956" s="9">
        <v>48.98</v>
      </c>
      <c r="M2956" s="8">
        <v>0</v>
      </c>
      <c r="N2956" s="8">
        <v>1</v>
      </c>
      <c r="O2956" s="8">
        <v>20</v>
      </c>
      <c r="P2956" s="9">
        <v>8.5</v>
      </c>
      <c r="Q2956" s="10">
        <f t="shared" si="93"/>
        <v>1</v>
      </c>
      <c r="R2956" s="8">
        <v>0</v>
      </c>
      <c r="S2956" s="9">
        <v>48.98</v>
      </c>
      <c r="T2956" s="8">
        <v>0</v>
      </c>
    </row>
    <row r="2957" spans="1:20" x14ac:dyDescent="0.35">
      <c r="A2957" t="s">
        <v>7467</v>
      </c>
      <c r="B2957" t="s">
        <v>7468</v>
      </c>
      <c r="C2957" t="s">
        <v>19</v>
      </c>
      <c r="D2957" t="s">
        <v>7922</v>
      </c>
      <c r="E2957" s="8">
        <v>4</v>
      </c>
      <c r="F2957" s="9">
        <v>16.98</v>
      </c>
      <c r="G2957" s="8">
        <v>1</v>
      </c>
      <c r="H2957" s="8">
        <v>20</v>
      </c>
      <c r="I2957" s="9">
        <v>16.98</v>
      </c>
      <c r="J2957" s="10">
        <f t="shared" si="92"/>
        <v>1</v>
      </c>
      <c r="K2957" s="8">
        <v>0</v>
      </c>
      <c r="L2957" s="9">
        <v>47.02</v>
      </c>
      <c r="M2957" s="8">
        <v>0</v>
      </c>
      <c r="N2957" s="8">
        <v>1</v>
      </c>
      <c r="O2957" s="8">
        <v>20</v>
      </c>
      <c r="P2957" s="9">
        <v>16.98</v>
      </c>
      <c r="Q2957" s="10">
        <f t="shared" si="93"/>
        <v>1</v>
      </c>
      <c r="R2957" s="8">
        <v>0</v>
      </c>
      <c r="S2957" s="9">
        <v>47.02</v>
      </c>
      <c r="T2957" s="8">
        <v>0</v>
      </c>
    </row>
    <row r="2958" spans="1:20" x14ac:dyDescent="0.35">
      <c r="A2958" t="s">
        <v>7469</v>
      </c>
      <c r="B2958" t="s">
        <v>7470</v>
      </c>
      <c r="C2958" t="s">
        <v>19</v>
      </c>
      <c r="D2958" t="s">
        <v>7922</v>
      </c>
      <c r="E2958" s="8">
        <v>5</v>
      </c>
      <c r="F2958" s="9">
        <v>34.75</v>
      </c>
      <c r="G2958" s="8">
        <v>1</v>
      </c>
      <c r="H2958" s="8">
        <v>12</v>
      </c>
      <c r="I2958" s="9">
        <v>34.75</v>
      </c>
      <c r="J2958" s="10">
        <f t="shared" si="92"/>
        <v>1</v>
      </c>
      <c r="K2958" s="8">
        <v>0</v>
      </c>
      <c r="L2958" s="9">
        <v>39.01</v>
      </c>
      <c r="M2958" s="8">
        <v>0</v>
      </c>
      <c r="N2958" s="8">
        <v>1</v>
      </c>
      <c r="O2958" s="8">
        <v>12</v>
      </c>
      <c r="P2958" s="9">
        <v>34.75</v>
      </c>
      <c r="Q2958" s="10">
        <f t="shared" si="93"/>
        <v>1</v>
      </c>
      <c r="R2958" s="8">
        <v>0</v>
      </c>
      <c r="S2958" s="9">
        <v>39.01</v>
      </c>
      <c r="T2958" s="8">
        <v>0</v>
      </c>
    </row>
    <row r="2959" spans="1:20" x14ac:dyDescent="0.35">
      <c r="A2959" t="s">
        <v>7471</v>
      </c>
      <c r="B2959" t="s">
        <v>7472</v>
      </c>
      <c r="C2959" t="s">
        <v>19</v>
      </c>
      <c r="D2959" t="s">
        <v>7922</v>
      </c>
      <c r="E2959" s="8">
        <v>2</v>
      </c>
      <c r="F2959" s="9">
        <v>5.91</v>
      </c>
      <c r="G2959" s="8">
        <v>1</v>
      </c>
      <c r="H2959" s="8">
        <v>29</v>
      </c>
      <c r="I2959" s="9">
        <v>5.91</v>
      </c>
      <c r="J2959" s="10">
        <f t="shared" si="92"/>
        <v>1</v>
      </c>
      <c r="K2959" s="8">
        <v>0</v>
      </c>
      <c r="L2959" s="9">
        <v>51.81</v>
      </c>
      <c r="M2959" s="8">
        <v>0</v>
      </c>
      <c r="N2959" s="8">
        <v>1</v>
      </c>
      <c r="O2959" s="8">
        <v>29</v>
      </c>
      <c r="P2959" s="9">
        <v>5.91</v>
      </c>
      <c r="Q2959" s="10">
        <f t="shared" si="93"/>
        <v>1</v>
      </c>
      <c r="R2959" s="8">
        <v>0</v>
      </c>
      <c r="S2959" s="9">
        <v>51.81</v>
      </c>
      <c r="T2959" s="8">
        <v>0</v>
      </c>
    </row>
    <row r="2960" spans="1:20" x14ac:dyDescent="0.35">
      <c r="A2960" t="s">
        <v>7473</v>
      </c>
      <c r="B2960" t="s">
        <v>7186</v>
      </c>
      <c r="C2960" t="s">
        <v>19</v>
      </c>
      <c r="D2960" t="s">
        <v>7922</v>
      </c>
      <c r="E2960" s="8">
        <v>8</v>
      </c>
      <c r="F2960" s="9">
        <v>23.6</v>
      </c>
      <c r="G2960" s="8">
        <v>2</v>
      </c>
      <c r="H2960" s="8">
        <v>29</v>
      </c>
      <c r="I2960" s="9">
        <v>23.6</v>
      </c>
      <c r="J2960" s="10">
        <f t="shared" si="92"/>
        <v>1</v>
      </c>
      <c r="K2960" s="8">
        <v>0</v>
      </c>
      <c r="L2960" s="9">
        <v>43.73</v>
      </c>
      <c r="M2960" s="8">
        <v>0</v>
      </c>
      <c r="N2960" s="8">
        <v>1</v>
      </c>
      <c r="O2960" s="8">
        <v>29</v>
      </c>
      <c r="P2960" s="9">
        <v>23.6</v>
      </c>
      <c r="Q2960" s="10">
        <f t="shared" si="93"/>
        <v>1</v>
      </c>
      <c r="R2960" s="8">
        <v>0</v>
      </c>
      <c r="S2960" s="9">
        <v>41.96</v>
      </c>
      <c r="T2960" s="8">
        <v>0</v>
      </c>
    </row>
    <row r="2961" spans="1:20" x14ac:dyDescent="0.35">
      <c r="A2961" t="s">
        <v>7474</v>
      </c>
      <c r="B2961" t="s">
        <v>7475</v>
      </c>
      <c r="C2961" t="s">
        <v>19</v>
      </c>
      <c r="D2961" t="s">
        <v>7922</v>
      </c>
      <c r="E2961" s="8">
        <v>2</v>
      </c>
      <c r="F2961" s="9">
        <v>20.57</v>
      </c>
      <c r="G2961" s="8">
        <v>1</v>
      </c>
      <c r="H2961" s="8">
        <v>9</v>
      </c>
      <c r="I2961" s="9">
        <v>20.57</v>
      </c>
      <c r="J2961" s="10">
        <f t="shared" si="92"/>
        <v>1</v>
      </c>
      <c r="K2961" s="8">
        <v>0</v>
      </c>
      <c r="L2961" s="9">
        <v>53.48</v>
      </c>
      <c r="M2961" s="8">
        <v>0</v>
      </c>
      <c r="N2961" s="8">
        <v>1</v>
      </c>
      <c r="O2961" s="8">
        <v>9</v>
      </c>
      <c r="P2961" s="9">
        <v>20.57</v>
      </c>
      <c r="Q2961" s="10">
        <f t="shared" si="93"/>
        <v>1</v>
      </c>
      <c r="R2961" s="8">
        <v>0</v>
      </c>
      <c r="S2961" s="9">
        <v>53.48</v>
      </c>
      <c r="T2961" s="8">
        <v>0</v>
      </c>
    </row>
    <row r="2962" spans="1:20" x14ac:dyDescent="0.35">
      <c r="A2962" t="s">
        <v>7476</v>
      </c>
      <c r="B2962" t="s">
        <v>7477</v>
      </c>
      <c r="C2962" t="s">
        <v>19</v>
      </c>
      <c r="D2962" t="s">
        <v>7922</v>
      </c>
      <c r="E2962" s="8">
        <v>10</v>
      </c>
      <c r="F2962" s="9">
        <v>102</v>
      </c>
      <c r="G2962" s="8">
        <v>1</v>
      </c>
      <c r="H2962" s="8">
        <v>9</v>
      </c>
      <c r="I2962" s="9">
        <v>102</v>
      </c>
      <c r="J2962" s="10">
        <f t="shared" si="92"/>
        <v>1</v>
      </c>
      <c r="K2962" s="8">
        <v>0</v>
      </c>
      <c r="L2962" s="9">
        <v>49.34</v>
      </c>
      <c r="M2962" s="8">
        <v>1</v>
      </c>
      <c r="N2962" s="8">
        <v>1</v>
      </c>
      <c r="O2962" s="8">
        <v>9</v>
      </c>
      <c r="P2962" s="9">
        <v>102</v>
      </c>
      <c r="Q2962" s="10">
        <f t="shared" si="93"/>
        <v>1</v>
      </c>
      <c r="R2962" s="8">
        <v>0</v>
      </c>
      <c r="S2962" s="9">
        <v>49.34</v>
      </c>
      <c r="T2962" s="8">
        <v>1</v>
      </c>
    </row>
    <row r="2963" spans="1:20" x14ac:dyDescent="0.35">
      <c r="A2963" t="s">
        <v>7480</v>
      </c>
      <c r="B2963" t="s">
        <v>7481</v>
      </c>
      <c r="C2963" t="s">
        <v>19</v>
      </c>
      <c r="D2963" t="s">
        <v>7922</v>
      </c>
      <c r="E2963" s="8">
        <v>1</v>
      </c>
      <c r="F2963" s="9">
        <v>0.85</v>
      </c>
      <c r="G2963" s="8">
        <v>6</v>
      </c>
      <c r="H2963" s="8">
        <v>98</v>
      </c>
      <c r="I2963" s="9">
        <v>0.85</v>
      </c>
      <c r="J2963" s="10">
        <f t="shared" si="92"/>
        <v>1</v>
      </c>
      <c r="K2963" s="8">
        <v>0</v>
      </c>
      <c r="L2963" s="9">
        <v>52.1</v>
      </c>
      <c r="M2963" s="8">
        <v>0</v>
      </c>
      <c r="N2963" s="8">
        <v>3</v>
      </c>
      <c r="O2963" s="8">
        <v>98</v>
      </c>
      <c r="P2963" s="9">
        <v>0.85</v>
      </c>
      <c r="Q2963" s="10">
        <f t="shared" si="93"/>
        <v>1</v>
      </c>
      <c r="R2963" s="8">
        <v>0</v>
      </c>
      <c r="S2963" s="9">
        <v>50.58</v>
      </c>
      <c r="T2963" s="8">
        <v>0</v>
      </c>
    </row>
    <row r="2964" spans="1:20" x14ac:dyDescent="0.35">
      <c r="A2964" t="s">
        <v>7482</v>
      </c>
      <c r="B2964" t="s">
        <v>7483</v>
      </c>
      <c r="C2964" t="s">
        <v>19</v>
      </c>
      <c r="D2964" t="s">
        <v>7922</v>
      </c>
      <c r="E2964" s="8">
        <v>2</v>
      </c>
      <c r="F2964" s="9">
        <v>10.18</v>
      </c>
      <c r="G2964" s="8">
        <v>1</v>
      </c>
      <c r="H2964" s="8">
        <v>17</v>
      </c>
      <c r="I2964" s="9">
        <v>10.18</v>
      </c>
      <c r="J2964" s="10">
        <f t="shared" si="92"/>
        <v>1</v>
      </c>
      <c r="K2964" s="8">
        <v>0</v>
      </c>
      <c r="L2964" s="9">
        <v>51.09</v>
      </c>
      <c r="M2964" s="8">
        <v>0</v>
      </c>
      <c r="N2964" s="8">
        <v>1</v>
      </c>
      <c r="O2964" s="8">
        <v>17</v>
      </c>
      <c r="P2964" s="9">
        <v>10.18</v>
      </c>
      <c r="Q2964" s="10">
        <f t="shared" si="93"/>
        <v>1</v>
      </c>
      <c r="R2964" s="8">
        <v>0</v>
      </c>
      <c r="S2964" s="9">
        <v>51.09</v>
      </c>
      <c r="T2964" s="8">
        <v>0</v>
      </c>
    </row>
    <row r="2965" spans="1:20" x14ac:dyDescent="0.35">
      <c r="A2965" t="s">
        <v>7484</v>
      </c>
      <c r="B2965" t="s">
        <v>7485</v>
      </c>
      <c r="C2965" t="s">
        <v>19</v>
      </c>
      <c r="D2965" t="s">
        <v>7922</v>
      </c>
      <c r="E2965" s="8">
        <v>1</v>
      </c>
      <c r="F2965" s="9">
        <v>3.38</v>
      </c>
      <c r="G2965" s="8">
        <v>1</v>
      </c>
      <c r="H2965" s="8">
        <v>25</v>
      </c>
      <c r="I2965" s="9">
        <v>3.38</v>
      </c>
      <c r="J2965" s="10">
        <f t="shared" si="92"/>
        <v>1</v>
      </c>
      <c r="K2965" s="8">
        <v>0</v>
      </c>
      <c r="L2965" s="9">
        <v>50.99</v>
      </c>
      <c r="M2965" s="8">
        <v>0</v>
      </c>
      <c r="N2965" s="8">
        <v>1</v>
      </c>
      <c r="O2965" s="8">
        <v>25</v>
      </c>
      <c r="P2965" s="9">
        <v>3.38</v>
      </c>
      <c r="Q2965" s="10">
        <f t="shared" si="93"/>
        <v>1</v>
      </c>
      <c r="R2965" s="8">
        <v>0</v>
      </c>
      <c r="S2965" s="9">
        <v>50.99</v>
      </c>
      <c r="T2965" s="8">
        <v>0</v>
      </c>
    </row>
    <row r="2966" spans="1:20" x14ac:dyDescent="0.35">
      <c r="A2966" t="s">
        <v>7486</v>
      </c>
      <c r="B2966" t="s">
        <v>7487</v>
      </c>
      <c r="C2966" t="s">
        <v>19</v>
      </c>
      <c r="D2966" t="s">
        <v>7922</v>
      </c>
      <c r="E2966" s="8">
        <v>7</v>
      </c>
      <c r="F2966" s="9">
        <v>35.380000000000003</v>
      </c>
      <c r="G2966" s="8">
        <v>1</v>
      </c>
      <c r="H2966" s="8">
        <v>17</v>
      </c>
      <c r="I2966" s="9">
        <v>35.380000000000003</v>
      </c>
      <c r="J2966" s="10">
        <f t="shared" si="92"/>
        <v>1</v>
      </c>
      <c r="K2966" s="8">
        <v>0</v>
      </c>
      <c r="L2966" s="9">
        <v>42.53</v>
      </c>
      <c r="M2966" s="8">
        <v>0</v>
      </c>
      <c r="N2966" s="8">
        <v>1</v>
      </c>
      <c r="O2966" s="8">
        <v>17</v>
      </c>
      <c r="P2966" s="9">
        <v>35.380000000000003</v>
      </c>
      <c r="Q2966" s="10">
        <f t="shared" si="93"/>
        <v>1</v>
      </c>
      <c r="R2966" s="8">
        <v>0</v>
      </c>
      <c r="S2966" s="9">
        <v>42.53</v>
      </c>
      <c r="T2966" s="8">
        <v>0</v>
      </c>
    </row>
    <row r="2967" spans="1:20" x14ac:dyDescent="0.35">
      <c r="A2967" t="s">
        <v>7488</v>
      </c>
      <c r="B2967" t="s">
        <v>7489</v>
      </c>
      <c r="C2967" t="s">
        <v>19</v>
      </c>
      <c r="D2967" t="s">
        <v>7922</v>
      </c>
      <c r="E2967" s="8">
        <v>1</v>
      </c>
      <c r="F2967" s="9">
        <v>10.07</v>
      </c>
      <c r="G2967" s="8">
        <v>1</v>
      </c>
      <c r="H2967" s="8">
        <v>9</v>
      </c>
      <c r="I2967" s="9">
        <v>10.07</v>
      </c>
      <c r="J2967" s="10">
        <f t="shared" si="92"/>
        <v>1</v>
      </c>
      <c r="K2967" s="8">
        <v>0</v>
      </c>
      <c r="L2967" s="9">
        <v>56.27</v>
      </c>
      <c r="M2967" s="8">
        <v>0</v>
      </c>
      <c r="N2967" s="8">
        <v>1</v>
      </c>
      <c r="O2967" s="8">
        <v>9</v>
      </c>
      <c r="P2967" s="9">
        <v>10.07</v>
      </c>
      <c r="Q2967" s="10">
        <f t="shared" si="93"/>
        <v>1</v>
      </c>
      <c r="R2967" s="8">
        <v>0</v>
      </c>
      <c r="S2967" s="9">
        <v>56.27</v>
      </c>
      <c r="T2967" s="8">
        <v>0</v>
      </c>
    </row>
    <row r="2968" spans="1:20" x14ac:dyDescent="0.35">
      <c r="A2968" t="s">
        <v>7490</v>
      </c>
      <c r="B2968" t="s">
        <v>7491</v>
      </c>
      <c r="C2968" t="s">
        <v>19</v>
      </c>
      <c r="D2968" t="s">
        <v>7922</v>
      </c>
      <c r="E2968" s="8">
        <v>1</v>
      </c>
      <c r="F2968" s="9">
        <v>1.33</v>
      </c>
      <c r="G2968" s="8">
        <v>4</v>
      </c>
      <c r="H2968" s="8">
        <v>62</v>
      </c>
      <c r="I2968" s="9">
        <v>1.33</v>
      </c>
      <c r="J2968" s="10">
        <f t="shared" si="92"/>
        <v>1</v>
      </c>
      <c r="K2968" s="8">
        <v>0</v>
      </c>
      <c r="L2968" s="9">
        <v>52.66</v>
      </c>
      <c r="M2968" s="8">
        <v>0</v>
      </c>
      <c r="N2968" s="8">
        <v>2</v>
      </c>
      <c r="O2968" s="8">
        <v>62</v>
      </c>
      <c r="P2968" s="9">
        <v>1.33</v>
      </c>
      <c r="Q2968" s="10">
        <f t="shared" si="93"/>
        <v>1</v>
      </c>
      <c r="R2968" s="8">
        <v>0</v>
      </c>
      <c r="S2968" s="9">
        <v>51.06</v>
      </c>
      <c r="T2968" s="8">
        <v>0</v>
      </c>
    </row>
    <row r="2969" spans="1:20" x14ac:dyDescent="0.35">
      <c r="A2969" t="s">
        <v>7494</v>
      </c>
      <c r="B2969" t="s">
        <v>7495</v>
      </c>
      <c r="C2969" t="s">
        <v>19</v>
      </c>
      <c r="D2969" t="s">
        <v>7922</v>
      </c>
      <c r="E2969" s="8">
        <v>1</v>
      </c>
      <c r="F2969" s="9">
        <v>1.65</v>
      </c>
      <c r="G2969" s="8">
        <v>3</v>
      </c>
      <c r="H2969" s="8">
        <v>50</v>
      </c>
      <c r="I2969" s="9">
        <v>1.65</v>
      </c>
      <c r="J2969" s="10">
        <f t="shared" si="92"/>
        <v>1</v>
      </c>
      <c r="K2969" s="8">
        <v>0</v>
      </c>
      <c r="L2969" s="9">
        <v>51.44</v>
      </c>
      <c r="M2969" s="8">
        <v>0</v>
      </c>
      <c r="N2969" s="8">
        <v>2</v>
      </c>
      <c r="O2969" s="8">
        <v>50</v>
      </c>
      <c r="P2969" s="9">
        <v>1.65</v>
      </c>
      <c r="Q2969" s="10">
        <f t="shared" si="93"/>
        <v>1</v>
      </c>
      <c r="R2969" s="8">
        <v>0</v>
      </c>
      <c r="S2969" s="9">
        <v>50.45</v>
      </c>
      <c r="T2969" s="8">
        <v>0</v>
      </c>
    </row>
    <row r="2970" spans="1:20" x14ac:dyDescent="0.35">
      <c r="A2970" t="s">
        <v>7496</v>
      </c>
      <c r="B2970" t="s">
        <v>7497</v>
      </c>
      <c r="C2970" t="s">
        <v>19</v>
      </c>
      <c r="D2970" t="s">
        <v>7922</v>
      </c>
      <c r="E2970" s="8">
        <v>96</v>
      </c>
      <c r="F2970" s="9">
        <v>18.239999999999998</v>
      </c>
      <c r="G2970" s="8">
        <v>23</v>
      </c>
      <c r="H2970" s="8">
        <v>426</v>
      </c>
      <c r="I2970" s="9">
        <v>18.239999999999998</v>
      </c>
      <c r="J2970" s="10">
        <f t="shared" si="92"/>
        <v>1</v>
      </c>
      <c r="K2970" s="8">
        <v>0</v>
      </c>
      <c r="L2970" s="9">
        <v>45.22</v>
      </c>
      <c r="M2970" s="8">
        <v>0</v>
      </c>
      <c r="N2970" s="8">
        <v>12</v>
      </c>
      <c r="O2970" s="8">
        <v>426</v>
      </c>
      <c r="P2970" s="9">
        <v>18.239999999999998</v>
      </c>
      <c r="Q2970" s="10">
        <f t="shared" si="93"/>
        <v>1</v>
      </c>
      <c r="R2970" s="8">
        <v>0</v>
      </c>
      <c r="S2970" s="9">
        <v>43.97</v>
      </c>
      <c r="T2970" s="8">
        <v>0</v>
      </c>
    </row>
    <row r="2971" spans="1:20" x14ac:dyDescent="0.35">
      <c r="A2971" t="s">
        <v>7498</v>
      </c>
      <c r="B2971" t="s">
        <v>7499</v>
      </c>
      <c r="C2971" t="s">
        <v>19</v>
      </c>
      <c r="D2971" t="s">
        <v>7922</v>
      </c>
      <c r="E2971" s="8">
        <v>1164</v>
      </c>
      <c r="F2971" s="9">
        <v>488.88</v>
      </c>
      <c r="G2971" s="8">
        <v>11</v>
      </c>
      <c r="H2971" s="8">
        <v>192</v>
      </c>
      <c r="I2971" s="9">
        <v>372.12</v>
      </c>
      <c r="J2971" s="10">
        <f t="shared" si="92"/>
        <v>0.76116838487972516</v>
      </c>
      <c r="K2971" s="8">
        <v>4</v>
      </c>
      <c r="L2971" s="9">
        <v>34.21</v>
      </c>
      <c r="M2971" s="8">
        <v>4</v>
      </c>
      <c r="N2971" s="8">
        <v>6</v>
      </c>
      <c r="O2971" s="8">
        <v>192</v>
      </c>
      <c r="P2971" s="9">
        <v>319.2</v>
      </c>
      <c r="Q2971" s="10">
        <f t="shared" si="93"/>
        <v>0.65292096219931273</v>
      </c>
      <c r="R2971" s="8">
        <v>6</v>
      </c>
      <c r="S2971" s="9">
        <v>31.44</v>
      </c>
      <c r="T2971" s="8">
        <v>3</v>
      </c>
    </row>
    <row r="2972" spans="1:20" x14ac:dyDescent="0.35">
      <c r="A2972" t="s">
        <v>7500</v>
      </c>
      <c r="B2972" t="s">
        <v>7501</v>
      </c>
      <c r="C2972" t="s">
        <v>19</v>
      </c>
      <c r="D2972" t="s">
        <v>7922</v>
      </c>
      <c r="E2972" s="8">
        <v>32</v>
      </c>
      <c r="F2972" s="9">
        <v>13.44</v>
      </c>
      <c r="G2972" s="8">
        <v>6</v>
      </c>
      <c r="H2972" s="8">
        <v>192</v>
      </c>
      <c r="I2972" s="9">
        <v>13.44</v>
      </c>
      <c r="J2972" s="10">
        <f t="shared" si="92"/>
        <v>1</v>
      </c>
      <c r="K2972" s="8">
        <v>0</v>
      </c>
      <c r="L2972" s="9">
        <v>42.63</v>
      </c>
      <c r="M2972" s="8">
        <v>0</v>
      </c>
      <c r="N2972" s="8">
        <v>6</v>
      </c>
      <c r="O2972" s="8">
        <v>192</v>
      </c>
      <c r="P2972" s="9">
        <v>13.44</v>
      </c>
      <c r="Q2972" s="10">
        <f t="shared" si="93"/>
        <v>1</v>
      </c>
      <c r="R2972" s="8">
        <v>0</v>
      </c>
      <c r="S2972" s="9">
        <v>42.63</v>
      </c>
      <c r="T2972" s="8">
        <v>0</v>
      </c>
    </row>
    <row r="2973" spans="1:20" x14ac:dyDescent="0.35">
      <c r="A2973" t="s">
        <v>7502</v>
      </c>
      <c r="B2973" t="s">
        <v>7503</v>
      </c>
      <c r="C2973" t="s">
        <v>19</v>
      </c>
      <c r="D2973" t="s">
        <v>7922</v>
      </c>
      <c r="E2973" s="8">
        <v>12</v>
      </c>
      <c r="F2973" s="9">
        <v>5.04</v>
      </c>
      <c r="G2973" s="8">
        <v>6</v>
      </c>
      <c r="H2973" s="8">
        <v>192</v>
      </c>
      <c r="I2973" s="9">
        <v>5.04</v>
      </c>
      <c r="J2973" s="10">
        <f t="shared" si="92"/>
        <v>1</v>
      </c>
      <c r="K2973" s="8">
        <v>0</v>
      </c>
      <c r="L2973" s="9">
        <v>47.62</v>
      </c>
      <c r="M2973" s="8">
        <v>0</v>
      </c>
      <c r="N2973" s="8">
        <v>6</v>
      </c>
      <c r="O2973" s="8">
        <v>192</v>
      </c>
      <c r="P2973" s="9">
        <v>5.04</v>
      </c>
      <c r="Q2973" s="10">
        <f t="shared" si="93"/>
        <v>1</v>
      </c>
      <c r="R2973" s="8">
        <v>0</v>
      </c>
      <c r="S2973" s="9">
        <v>47.62</v>
      </c>
      <c r="T2973" s="8">
        <v>0</v>
      </c>
    </row>
    <row r="2974" spans="1:20" x14ac:dyDescent="0.35">
      <c r="A2974" t="s">
        <v>7506</v>
      </c>
      <c r="B2974" t="s">
        <v>7507</v>
      </c>
      <c r="C2974" t="s">
        <v>19</v>
      </c>
      <c r="D2974" t="s">
        <v>7922</v>
      </c>
      <c r="E2974" s="8">
        <v>11</v>
      </c>
      <c r="F2974" s="9">
        <v>41.67</v>
      </c>
      <c r="G2974" s="8">
        <v>1</v>
      </c>
      <c r="H2974" s="8">
        <v>21</v>
      </c>
      <c r="I2974" s="9">
        <v>41.67</v>
      </c>
      <c r="J2974" s="10">
        <f t="shared" si="92"/>
        <v>1</v>
      </c>
      <c r="K2974" s="8">
        <v>0</v>
      </c>
      <c r="L2974" s="9">
        <v>26.47</v>
      </c>
      <c r="M2974" s="8">
        <v>0</v>
      </c>
      <c r="N2974" s="8">
        <v>1</v>
      </c>
      <c r="O2974" s="8">
        <v>21</v>
      </c>
      <c r="P2974" s="9">
        <v>41.67</v>
      </c>
      <c r="Q2974" s="10">
        <f t="shared" si="93"/>
        <v>1</v>
      </c>
      <c r="R2974" s="8">
        <v>0</v>
      </c>
      <c r="S2974" s="9">
        <v>26.47</v>
      </c>
      <c r="T2974" s="8">
        <v>0</v>
      </c>
    </row>
    <row r="2975" spans="1:20" x14ac:dyDescent="0.35">
      <c r="A2975" t="s">
        <v>7508</v>
      </c>
      <c r="B2975" t="s">
        <v>7509</v>
      </c>
      <c r="C2975" t="s">
        <v>19</v>
      </c>
      <c r="D2975" t="s">
        <v>7922</v>
      </c>
      <c r="E2975" s="8">
        <v>1</v>
      </c>
      <c r="F2975" s="9">
        <v>3.77</v>
      </c>
      <c r="G2975" s="8">
        <v>1</v>
      </c>
      <c r="H2975" s="8">
        <v>22</v>
      </c>
      <c r="I2975" s="9">
        <v>3.77</v>
      </c>
      <c r="J2975" s="10">
        <f t="shared" si="92"/>
        <v>1</v>
      </c>
      <c r="K2975" s="8">
        <v>0</v>
      </c>
      <c r="L2975" s="9">
        <v>50.85</v>
      </c>
      <c r="M2975" s="8">
        <v>0</v>
      </c>
      <c r="N2975" s="8">
        <v>1</v>
      </c>
      <c r="O2975" s="8">
        <v>22</v>
      </c>
      <c r="P2975" s="9">
        <v>3.77</v>
      </c>
      <c r="Q2975" s="10">
        <f t="shared" si="93"/>
        <v>1</v>
      </c>
      <c r="R2975" s="8">
        <v>0</v>
      </c>
      <c r="S2975" s="9">
        <v>50.85</v>
      </c>
      <c r="T2975" s="8">
        <v>0</v>
      </c>
    </row>
    <row r="2976" spans="1:20" x14ac:dyDescent="0.35">
      <c r="A2976" t="s">
        <v>7510</v>
      </c>
      <c r="B2976" t="s">
        <v>7511</v>
      </c>
      <c r="C2976" t="s">
        <v>19</v>
      </c>
      <c r="D2976" t="s">
        <v>7922</v>
      </c>
      <c r="E2976" s="8">
        <v>1</v>
      </c>
      <c r="F2976" s="9">
        <v>1.57</v>
      </c>
      <c r="G2976" s="8">
        <v>3</v>
      </c>
      <c r="H2976" s="8">
        <v>51</v>
      </c>
      <c r="I2976" s="9">
        <v>1.57</v>
      </c>
      <c r="J2976" s="10">
        <f t="shared" si="92"/>
        <v>1</v>
      </c>
      <c r="K2976" s="8">
        <v>0</v>
      </c>
      <c r="L2976" s="9">
        <v>48.95</v>
      </c>
      <c r="M2976" s="8">
        <v>0</v>
      </c>
      <c r="N2976" s="8">
        <v>2</v>
      </c>
      <c r="O2976" s="8">
        <v>51</v>
      </c>
      <c r="P2976" s="9">
        <v>1.57</v>
      </c>
      <c r="Q2976" s="10">
        <f t="shared" si="93"/>
        <v>1</v>
      </c>
      <c r="R2976" s="8">
        <v>0</v>
      </c>
      <c r="S2976" s="9">
        <v>48.01</v>
      </c>
      <c r="T2976" s="8">
        <v>0</v>
      </c>
    </row>
    <row r="2977" spans="1:20" x14ac:dyDescent="0.35">
      <c r="A2977" t="s">
        <v>7512</v>
      </c>
      <c r="B2977" t="s">
        <v>7513</v>
      </c>
      <c r="C2977" t="s">
        <v>19</v>
      </c>
      <c r="D2977" t="s">
        <v>7922</v>
      </c>
      <c r="E2977" s="8">
        <v>225</v>
      </c>
      <c r="F2977" s="9">
        <v>51.48</v>
      </c>
      <c r="G2977" s="8">
        <v>11</v>
      </c>
      <c r="H2977" s="8">
        <v>346</v>
      </c>
      <c r="I2977" s="9">
        <v>51.48</v>
      </c>
      <c r="J2977" s="10">
        <f t="shared" si="92"/>
        <v>1</v>
      </c>
      <c r="K2977" s="8">
        <v>0</v>
      </c>
      <c r="L2977" s="9">
        <v>27.89</v>
      </c>
      <c r="M2977" s="8">
        <v>0</v>
      </c>
      <c r="N2977" s="8">
        <v>10</v>
      </c>
      <c r="O2977" s="8">
        <v>346</v>
      </c>
      <c r="P2977" s="9">
        <v>51.48</v>
      </c>
      <c r="Q2977" s="10">
        <f t="shared" si="93"/>
        <v>1</v>
      </c>
      <c r="R2977" s="8">
        <v>0</v>
      </c>
      <c r="S2977" s="9">
        <v>27.75</v>
      </c>
      <c r="T2977" s="8">
        <v>0</v>
      </c>
    </row>
    <row r="2978" spans="1:20" x14ac:dyDescent="0.35">
      <c r="A2978" t="s">
        <v>7518</v>
      </c>
      <c r="B2978" t="s">
        <v>7519</v>
      </c>
      <c r="C2978" t="s">
        <v>19</v>
      </c>
      <c r="D2978" t="s">
        <v>7922</v>
      </c>
      <c r="E2978" s="8">
        <v>2</v>
      </c>
      <c r="F2978" s="9">
        <v>2.5</v>
      </c>
      <c r="G2978" s="8">
        <v>3</v>
      </c>
      <c r="H2978" s="8">
        <v>64</v>
      </c>
      <c r="I2978" s="9">
        <v>2.5</v>
      </c>
      <c r="J2978" s="10">
        <f t="shared" si="92"/>
        <v>1</v>
      </c>
      <c r="K2978" s="8">
        <v>0</v>
      </c>
      <c r="L2978" s="9">
        <v>49.34</v>
      </c>
      <c r="M2978" s="8">
        <v>0</v>
      </c>
      <c r="N2978" s="8">
        <v>2</v>
      </c>
      <c r="O2978" s="8">
        <v>64</v>
      </c>
      <c r="P2978" s="9">
        <v>2.5</v>
      </c>
      <c r="Q2978" s="10">
        <f t="shared" si="93"/>
        <v>1</v>
      </c>
      <c r="R2978" s="8">
        <v>0</v>
      </c>
      <c r="S2978" s="9">
        <v>49.34</v>
      </c>
      <c r="T2978" s="8">
        <v>0</v>
      </c>
    </row>
    <row r="2979" spans="1:20" x14ac:dyDescent="0.35">
      <c r="A2979" t="s">
        <v>7520</v>
      </c>
      <c r="B2979" t="s">
        <v>7521</v>
      </c>
      <c r="C2979" t="s">
        <v>19</v>
      </c>
      <c r="D2979" t="s">
        <v>7922</v>
      </c>
      <c r="E2979" s="8">
        <v>11</v>
      </c>
      <c r="F2979" s="9">
        <v>9.35</v>
      </c>
      <c r="G2979" s="8">
        <v>4</v>
      </c>
      <c r="H2979" s="8">
        <v>93</v>
      </c>
      <c r="I2979" s="9">
        <v>9.35</v>
      </c>
      <c r="J2979" s="10">
        <f t="shared" si="92"/>
        <v>1</v>
      </c>
      <c r="K2979" s="8">
        <v>0</v>
      </c>
      <c r="L2979" s="9">
        <v>48.41</v>
      </c>
      <c r="M2979" s="8">
        <v>0</v>
      </c>
      <c r="N2979" s="8">
        <v>3</v>
      </c>
      <c r="O2979" s="8">
        <v>93</v>
      </c>
      <c r="P2979" s="9">
        <v>9.35</v>
      </c>
      <c r="Q2979" s="10">
        <f t="shared" si="93"/>
        <v>1</v>
      </c>
      <c r="R2979" s="8">
        <v>0</v>
      </c>
      <c r="S2979" s="9">
        <v>47.9</v>
      </c>
      <c r="T2979" s="8">
        <v>0</v>
      </c>
    </row>
    <row r="2980" spans="1:20" x14ac:dyDescent="0.35">
      <c r="A2980" t="s">
        <v>7522</v>
      </c>
      <c r="B2980" t="s">
        <v>7523</v>
      </c>
      <c r="C2980" t="s">
        <v>19</v>
      </c>
      <c r="D2980" t="s">
        <v>7922</v>
      </c>
      <c r="E2980" s="8">
        <v>1</v>
      </c>
      <c r="F2980" s="9">
        <v>9.34</v>
      </c>
      <c r="G2980" s="8">
        <v>1</v>
      </c>
      <c r="H2980" s="8">
        <v>9</v>
      </c>
      <c r="I2980" s="9">
        <v>9.34</v>
      </c>
      <c r="J2980" s="10">
        <f t="shared" si="92"/>
        <v>1</v>
      </c>
      <c r="K2980" s="8">
        <v>0</v>
      </c>
      <c r="L2980" s="9">
        <v>52.19</v>
      </c>
      <c r="M2980" s="8">
        <v>0</v>
      </c>
      <c r="N2980" s="8">
        <v>1</v>
      </c>
      <c r="O2980" s="8">
        <v>9</v>
      </c>
      <c r="P2980" s="9">
        <v>9.34</v>
      </c>
      <c r="Q2980" s="10">
        <f t="shared" si="93"/>
        <v>1</v>
      </c>
      <c r="R2980" s="8">
        <v>0</v>
      </c>
      <c r="S2980" s="9">
        <v>52.19</v>
      </c>
      <c r="T2980" s="8">
        <v>0</v>
      </c>
    </row>
    <row r="2981" spans="1:20" x14ac:dyDescent="0.35">
      <c r="A2981" t="s">
        <v>7526</v>
      </c>
      <c r="B2981" t="s">
        <v>7527</v>
      </c>
      <c r="C2981" t="s">
        <v>19</v>
      </c>
      <c r="D2981" t="s">
        <v>7922</v>
      </c>
      <c r="E2981" s="8">
        <v>24</v>
      </c>
      <c r="F2981" s="9">
        <v>10.08</v>
      </c>
      <c r="G2981" s="8">
        <v>6</v>
      </c>
      <c r="H2981" s="8">
        <v>187</v>
      </c>
      <c r="I2981" s="9">
        <v>10.08</v>
      </c>
      <c r="J2981" s="10">
        <f t="shared" si="92"/>
        <v>1</v>
      </c>
      <c r="K2981" s="8">
        <v>0</v>
      </c>
      <c r="L2981" s="9">
        <v>44.5</v>
      </c>
      <c r="M2981" s="8">
        <v>0</v>
      </c>
      <c r="N2981" s="8">
        <v>6</v>
      </c>
      <c r="O2981" s="8">
        <v>187</v>
      </c>
      <c r="P2981" s="9">
        <v>10.08</v>
      </c>
      <c r="Q2981" s="10">
        <f t="shared" si="93"/>
        <v>1</v>
      </c>
      <c r="R2981" s="8">
        <v>0</v>
      </c>
      <c r="S2981" s="9">
        <v>44.5</v>
      </c>
      <c r="T2981" s="8">
        <v>0</v>
      </c>
    </row>
    <row r="2982" spans="1:20" x14ac:dyDescent="0.35">
      <c r="A2982" t="s">
        <v>7534</v>
      </c>
      <c r="B2982" t="s">
        <v>7535</v>
      </c>
      <c r="C2982" t="s">
        <v>19</v>
      </c>
      <c r="D2982" t="s">
        <v>7922</v>
      </c>
      <c r="E2982" s="8">
        <v>3</v>
      </c>
      <c r="F2982" s="9">
        <v>7.62</v>
      </c>
      <c r="G2982" s="8">
        <v>1</v>
      </c>
      <c r="H2982" s="8">
        <v>31</v>
      </c>
      <c r="I2982" s="9">
        <v>7.62</v>
      </c>
      <c r="J2982" s="10">
        <f t="shared" si="92"/>
        <v>1</v>
      </c>
      <c r="K2982" s="8">
        <v>0</v>
      </c>
      <c r="L2982" s="9">
        <v>46.92</v>
      </c>
      <c r="M2982" s="8">
        <v>0</v>
      </c>
      <c r="N2982" s="8">
        <v>1</v>
      </c>
      <c r="O2982" s="8">
        <v>31</v>
      </c>
      <c r="P2982" s="9">
        <v>7.62</v>
      </c>
      <c r="Q2982" s="10">
        <f t="shared" si="93"/>
        <v>1</v>
      </c>
      <c r="R2982" s="8">
        <v>0</v>
      </c>
      <c r="S2982" s="9">
        <v>46.92</v>
      </c>
      <c r="T2982" s="8">
        <v>0</v>
      </c>
    </row>
    <row r="2983" spans="1:20" x14ac:dyDescent="0.35">
      <c r="A2983" t="s">
        <v>7536</v>
      </c>
      <c r="B2983" t="s">
        <v>7537</v>
      </c>
      <c r="C2983" t="s">
        <v>19</v>
      </c>
      <c r="D2983" t="s">
        <v>7922</v>
      </c>
      <c r="E2983" s="8">
        <v>148</v>
      </c>
      <c r="F2983" s="9">
        <v>103.9</v>
      </c>
      <c r="G2983" s="8">
        <v>7</v>
      </c>
      <c r="H2983" s="8">
        <v>109</v>
      </c>
      <c r="I2983" s="9">
        <v>100.39</v>
      </c>
      <c r="J2983" s="10">
        <f t="shared" si="92"/>
        <v>0.9662175168431183</v>
      </c>
      <c r="K2983" s="8">
        <v>1</v>
      </c>
      <c r="L2983" s="9">
        <v>29.28</v>
      </c>
      <c r="M2983" s="8">
        <v>1</v>
      </c>
      <c r="N2983" s="8">
        <v>3</v>
      </c>
      <c r="O2983" s="8">
        <v>109</v>
      </c>
      <c r="P2983" s="9">
        <v>96.88</v>
      </c>
      <c r="Q2983" s="10">
        <f t="shared" si="93"/>
        <v>0.9324350336862367</v>
      </c>
      <c r="R2983" s="8">
        <v>2</v>
      </c>
      <c r="S2983" s="9">
        <v>28.07</v>
      </c>
      <c r="T2983" s="8">
        <v>1</v>
      </c>
    </row>
    <row r="2984" spans="1:20" x14ac:dyDescent="0.35">
      <c r="A2984" t="s">
        <v>7538</v>
      </c>
      <c r="B2984" t="s">
        <v>7539</v>
      </c>
      <c r="C2984" t="s">
        <v>19</v>
      </c>
      <c r="D2984" t="s">
        <v>7922</v>
      </c>
      <c r="E2984" s="8">
        <v>12</v>
      </c>
      <c r="F2984" s="9">
        <v>14.04</v>
      </c>
      <c r="G2984" s="8">
        <v>3</v>
      </c>
      <c r="H2984" s="8">
        <v>66</v>
      </c>
      <c r="I2984" s="9">
        <v>14.04</v>
      </c>
      <c r="J2984" s="10">
        <f t="shared" si="92"/>
        <v>1</v>
      </c>
      <c r="K2984" s="8">
        <v>0</v>
      </c>
      <c r="L2984" s="9">
        <v>42.69</v>
      </c>
      <c r="M2984" s="8">
        <v>0</v>
      </c>
      <c r="N2984" s="8">
        <v>2</v>
      </c>
      <c r="O2984" s="8">
        <v>66</v>
      </c>
      <c r="P2984" s="9">
        <v>14.04</v>
      </c>
      <c r="Q2984" s="10">
        <f t="shared" si="93"/>
        <v>1</v>
      </c>
      <c r="R2984" s="8">
        <v>0</v>
      </c>
      <c r="S2984" s="9">
        <v>42.69</v>
      </c>
      <c r="T2984" s="8">
        <v>0</v>
      </c>
    </row>
    <row r="2985" spans="1:20" x14ac:dyDescent="0.35">
      <c r="A2985" t="s">
        <v>7550</v>
      </c>
      <c r="B2985" t="s">
        <v>7551</v>
      </c>
      <c r="C2985" t="s">
        <v>19</v>
      </c>
      <c r="D2985" t="s">
        <v>7922</v>
      </c>
      <c r="E2985" s="8">
        <v>12</v>
      </c>
      <c r="F2985" s="9">
        <v>10.74</v>
      </c>
      <c r="G2985" s="8">
        <v>4</v>
      </c>
      <c r="H2985" s="8">
        <v>82</v>
      </c>
      <c r="I2985" s="9">
        <v>10.74</v>
      </c>
      <c r="J2985" s="10">
        <f t="shared" si="92"/>
        <v>1</v>
      </c>
      <c r="K2985" s="8">
        <v>0</v>
      </c>
      <c r="L2985" s="9">
        <v>44.86</v>
      </c>
      <c r="M2985" s="8">
        <v>0</v>
      </c>
      <c r="N2985" s="8">
        <v>3</v>
      </c>
      <c r="O2985" s="8">
        <v>82</v>
      </c>
      <c r="P2985" s="9">
        <v>10.74</v>
      </c>
      <c r="Q2985" s="10">
        <f t="shared" si="93"/>
        <v>1</v>
      </c>
      <c r="R2985" s="8">
        <v>0</v>
      </c>
      <c r="S2985" s="9">
        <v>43.79</v>
      </c>
      <c r="T2985" s="8">
        <v>0</v>
      </c>
    </row>
    <row r="2986" spans="1:20" x14ac:dyDescent="0.35">
      <c r="A2986" t="s">
        <v>7552</v>
      </c>
      <c r="B2986" t="s">
        <v>7553</v>
      </c>
      <c r="C2986" t="s">
        <v>19</v>
      </c>
      <c r="D2986" t="s">
        <v>7922</v>
      </c>
      <c r="E2986" s="8">
        <v>4</v>
      </c>
      <c r="F2986" s="9">
        <v>21.29</v>
      </c>
      <c r="G2986" s="8">
        <v>1</v>
      </c>
      <c r="H2986" s="8">
        <v>14</v>
      </c>
      <c r="I2986" s="9">
        <v>21.29</v>
      </c>
      <c r="J2986" s="10">
        <f t="shared" si="92"/>
        <v>1</v>
      </c>
      <c r="K2986" s="8">
        <v>0</v>
      </c>
      <c r="L2986" s="9">
        <v>40.79</v>
      </c>
      <c r="M2986" s="8">
        <v>0</v>
      </c>
      <c r="N2986" s="8">
        <v>1</v>
      </c>
      <c r="O2986" s="8">
        <v>14</v>
      </c>
      <c r="P2986" s="9">
        <v>21.29</v>
      </c>
      <c r="Q2986" s="10">
        <f t="shared" si="93"/>
        <v>1</v>
      </c>
      <c r="R2986" s="8">
        <v>0</v>
      </c>
      <c r="S2986" s="9">
        <v>40.79</v>
      </c>
      <c r="T2986" s="8">
        <v>0</v>
      </c>
    </row>
    <row r="2987" spans="1:20" x14ac:dyDescent="0.35">
      <c r="A2987" t="s">
        <v>7554</v>
      </c>
      <c r="B2987" t="s">
        <v>7555</v>
      </c>
      <c r="C2987" t="s">
        <v>19</v>
      </c>
      <c r="D2987" t="s">
        <v>7922</v>
      </c>
      <c r="E2987" s="8">
        <v>51</v>
      </c>
      <c r="F2987" s="9">
        <v>30.09</v>
      </c>
      <c r="G2987" s="8">
        <v>8</v>
      </c>
      <c r="H2987" s="8">
        <v>124</v>
      </c>
      <c r="I2987" s="9">
        <v>30.09</v>
      </c>
      <c r="J2987" s="10">
        <f t="shared" si="92"/>
        <v>1</v>
      </c>
      <c r="K2987" s="8">
        <v>0</v>
      </c>
      <c r="L2987" s="9">
        <v>33.08</v>
      </c>
      <c r="M2987" s="8">
        <v>0</v>
      </c>
      <c r="N2987" s="8">
        <v>4</v>
      </c>
      <c r="O2987" s="8">
        <v>124</v>
      </c>
      <c r="P2987" s="9">
        <v>30.09</v>
      </c>
      <c r="Q2987" s="10">
        <f t="shared" si="93"/>
        <v>1</v>
      </c>
      <c r="R2987" s="8">
        <v>0</v>
      </c>
      <c r="S2987" s="9">
        <v>31.66</v>
      </c>
      <c r="T2987" s="8">
        <v>0</v>
      </c>
    </row>
    <row r="2988" spans="1:20" x14ac:dyDescent="0.35">
      <c r="A2988" t="s">
        <v>7560</v>
      </c>
      <c r="B2988" t="s">
        <v>7561</v>
      </c>
      <c r="C2988" t="s">
        <v>19</v>
      </c>
      <c r="D2988" t="s">
        <v>7922</v>
      </c>
      <c r="E2988" s="8">
        <v>30</v>
      </c>
      <c r="F2988" s="9">
        <v>58.5</v>
      </c>
      <c r="G2988" s="8">
        <v>2</v>
      </c>
      <c r="H2988" s="8">
        <v>37</v>
      </c>
      <c r="I2988" s="9">
        <v>58.5</v>
      </c>
      <c r="J2988" s="10">
        <f t="shared" si="92"/>
        <v>1</v>
      </c>
      <c r="K2988" s="8">
        <v>0</v>
      </c>
      <c r="L2988" s="9">
        <v>29.32</v>
      </c>
      <c r="M2988" s="8">
        <v>0</v>
      </c>
      <c r="N2988" s="8">
        <v>1</v>
      </c>
      <c r="O2988" s="8">
        <v>37</v>
      </c>
      <c r="P2988" s="9">
        <v>58.5</v>
      </c>
      <c r="Q2988" s="10">
        <f t="shared" si="93"/>
        <v>1</v>
      </c>
      <c r="R2988" s="8">
        <v>0</v>
      </c>
      <c r="S2988" s="9">
        <v>29.32</v>
      </c>
      <c r="T2988" s="8">
        <v>0</v>
      </c>
    </row>
    <row r="2989" spans="1:20" x14ac:dyDescent="0.35">
      <c r="A2989" t="s">
        <v>7562</v>
      </c>
      <c r="B2989" t="s">
        <v>7563</v>
      </c>
      <c r="C2989" t="s">
        <v>19</v>
      </c>
      <c r="D2989" t="s">
        <v>7922</v>
      </c>
      <c r="E2989" s="8">
        <v>95</v>
      </c>
      <c r="F2989" s="9">
        <v>185.25</v>
      </c>
      <c r="G2989" s="8">
        <v>2</v>
      </c>
      <c r="H2989" s="8">
        <v>37</v>
      </c>
      <c r="I2989" s="9">
        <v>122.85</v>
      </c>
      <c r="J2989" s="10">
        <f t="shared" si="92"/>
        <v>0.66315789473684206</v>
      </c>
      <c r="K2989" s="8">
        <v>1</v>
      </c>
      <c r="L2989" s="9">
        <v>28.54</v>
      </c>
      <c r="M2989" s="8">
        <v>1</v>
      </c>
      <c r="N2989" s="8">
        <v>1</v>
      </c>
      <c r="O2989" s="8">
        <v>37</v>
      </c>
      <c r="P2989" s="9">
        <v>120.9</v>
      </c>
      <c r="Q2989" s="10">
        <f t="shared" si="93"/>
        <v>0.65263157894736845</v>
      </c>
      <c r="R2989" s="8">
        <v>1</v>
      </c>
      <c r="S2989" s="9">
        <v>27.96</v>
      </c>
      <c r="T2989" s="8">
        <v>1</v>
      </c>
    </row>
    <row r="2990" spans="1:20" x14ac:dyDescent="0.35">
      <c r="A2990" t="s">
        <v>7564</v>
      </c>
      <c r="B2990" t="s">
        <v>7565</v>
      </c>
      <c r="C2990" t="s">
        <v>19</v>
      </c>
      <c r="D2990" t="s">
        <v>7922</v>
      </c>
      <c r="E2990" s="8">
        <v>7</v>
      </c>
      <c r="F2990" s="9">
        <v>13.65</v>
      </c>
      <c r="G2990" s="8">
        <v>2</v>
      </c>
      <c r="H2990" s="8">
        <v>37</v>
      </c>
      <c r="I2990" s="9">
        <v>13.65</v>
      </c>
      <c r="J2990" s="10">
        <f t="shared" si="92"/>
        <v>1</v>
      </c>
      <c r="K2990" s="8">
        <v>0</v>
      </c>
      <c r="L2990" s="9">
        <v>41.58</v>
      </c>
      <c r="M2990" s="8">
        <v>0</v>
      </c>
      <c r="N2990" s="8">
        <v>1</v>
      </c>
      <c r="O2990" s="8">
        <v>37</v>
      </c>
      <c r="P2990" s="9">
        <v>13.65</v>
      </c>
      <c r="Q2990" s="10">
        <f t="shared" si="93"/>
        <v>1</v>
      </c>
      <c r="R2990" s="8">
        <v>0</v>
      </c>
      <c r="S2990" s="9">
        <v>40.409999999999997</v>
      </c>
      <c r="T2990" s="8">
        <v>0</v>
      </c>
    </row>
    <row r="2991" spans="1:20" x14ac:dyDescent="0.35">
      <c r="A2991" t="s">
        <v>7568</v>
      </c>
      <c r="B2991" t="s">
        <v>7569</v>
      </c>
      <c r="C2991" t="s">
        <v>19</v>
      </c>
      <c r="D2991" t="s">
        <v>7922</v>
      </c>
      <c r="E2991" s="8">
        <v>5</v>
      </c>
      <c r="F2991" s="9">
        <v>25.68</v>
      </c>
      <c r="G2991" s="8">
        <v>1</v>
      </c>
      <c r="H2991" s="8">
        <v>14</v>
      </c>
      <c r="I2991" s="9">
        <v>25.68</v>
      </c>
      <c r="J2991" s="10">
        <f t="shared" si="92"/>
        <v>1</v>
      </c>
      <c r="K2991" s="8">
        <v>0</v>
      </c>
      <c r="L2991" s="9">
        <v>41.35</v>
      </c>
      <c r="M2991" s="8">
        <v>0</v>
      </c>
      <c r="N2991" s="8">
        <v>1</v>
      </c>
      <c r="O2991" s="8">
        <v>14</v>
      </c>
      <c r="P2991" s="9">
        <v>25.68</v>
      </c>
      <c r="Q2991" s="10">
        <f t="shared" si="93"/>
        <v>1</v>
      </c>
      <c r="R2991" s="8">
        <v>0</v>
      </c>
      <c r="S2991" s="9">
        <v>41.35</v>
      </c>
      <c r="T2991" s="8">
        <v>0</v>
      </c>
    </row>
    <row r="2992" spans="1:20" x14ac:dyDescent="0.35">
      <c r="A2992" t="s">
        <v>7572</v>
      </c>
      <c r="B2992" t="s">
        <v>7573</v>
      </c>
      <c r="C2992" t="s">
        <v>19</v>
      </c>
      <c r="D2992" t="s">
        <v>7922</v>
      </c>
      <c r="E2992" s="8">
        <v>3</v>
      </c>
      <c r="F2992" s="9">
        <v>7.64</v>
      </c>
      <c r="G2992" s="8">
        <v>1</v>
      </c>
      <c r="H2992" s="8">
        <v>29</v>
      </c>
      <c r="I2992" s="9">
        <v>7.64</v>
      </c>
      <c r="J2992" s="10">
        <f t="shared" si="92"/>
        <v>1</v>
      </c>
      <c r="K2992" s="8">
        <v>0</v>
      </c>
      <c r="L2992" s="9">
        <v>44.28</v>
      </c>
      <c r="M2992" s="8">
        <v>0</v>
      </c>
      <c r="N2992" s="8">
        <v>1</v>
      </c>
      <c r="O2992" s="8">
        <v>29</v>
      </c>
      <c r="P2992" s="9">
        <v>7.64</v>
      </c>
      <c r="Q2992" s="10">
        <f t="shared" si="93"/>
        <v>1</v>
      </c>
      <c r="R2992" s="8">
        <v>0</v>
      </c>
      <c r="S2992" s="9">
        <v>44.28</v>
      </c>
      <c r="T2992" s="8">
        <v>0</v>
      </c>
    </row>
    <row r="2993" spans="1:20" x14ac:dyDescent="0.35">
      <c r="A2993" t="s">
        <v>7574</v>
      </c>
      <c r="B2993" t="s">
        <v>7575</v>
      </c>
      <c r="C2993" t="s">
        <v>19</v>
      </c>
      <c r="D2993" t="s">
        <v>7922</v>
      </c>
      <c r="E2993" s="8">
        <v>4</v>
      </c>
      <c r="F2993" s="9">
        <v>15.27</v>
      </c>
      <c r="G2993" s="8">
        <v>1</v>
      </c>
      <c r="H2993" s="8">
        <v>19</v>
      </c>
      <c r="I2993" s="9">
        <v>15.27</v>
      </c>
      <c r="J2993" s="10">
        <f t="shared" si="92"/>
        <v>1</v>
      </c>
      <c r="K2993" s="8">
        <v>0</v>
      </c>
      <c r="L2993" s="9">
        <v>43.38</v>
      </c>
      <c r="M2993" s="8">
        <v>0</v>
      </c>
      <c r="N2993" s="8">
        <v>1</v>
      </c>
      <c r="O2993" s="8">
        <v>19</v>
      </c>
      <c r="P2993" s="9">
        <v>15.27</v>
      </c>
      <c r="Q2993" s="10">
        <f t="shared" si="93"/>
        <v>1</v>
      </c>
      <c r="R2993" s="8">
        <v>0</v>
      </c>
      <c r="S2993" s="9">
        <v>43.38</v>
      </c>
      <c r="T2993" s="8">
        <v>0</v>
      </c>
    </row>
    <row r="2994" spans="1:20" x14ac:dyDescent="0.35">
      <c r="A2994" t="s">
        <v>7578</v>
      </c>
      <c r="B2994" t="s">
        <v>7579</v>
      </c>
      <c r="C2994" t="s">
        <v>19</v>
      </c>
      <c r="D2994" t="s">
        <v>7922</v>
      </c>
      <c r="E2994" s="8">
        <v>3</v>
      </c>
      <c r="F2994" s="9">
        <v>22.71</v>
      </c>
      <c r="G2994" s="8">
        <v>1</v>
      </c>
      <c r="H2994" s="8">
        <v>10</v>
      </c>
      <c r="I2994" s="9">
        <v>22.71</v>
      </c>
      <c r="J2994" s="10">
        <f t="shared" si="92"/>
        <v>1</v>
      </c>
      <c r="K2994" s="8">
        <v>0</v>
      </c>
      <c r="L2994" s="9">
        <v>48.73</v>
      </c>
      <c r="M2994" s="8">
        <v>0</v>
      </c>
      <c r="N2994" s="8">
        <v>1</v>
      </c>
      <c r="O2994" s="8">
        <v>10</v>
      </c>
      <c r="P2994" s="9">
        <v>22.71</v>
      </c>
      <c r="Q2994" s="10">
        <f t="shared" si="93"/>
        <v>1</v>
      </c>
      <c r="R2994" s="8">
        <v>0</v>
      </c>
      <c r="S2994" s="9">
        <v>48.73</v>
      </c>
      <c r="T2994" s="8">
        <v>0</v>
      </c>
    </row>
    <row r="2995" spans="1:20" x14ac:dyDescent="0.35">
      <c r="A2995" t="s">
        <v>7580</v>
      </c>
      <c r="B2995" t="s">
        <v>7581</v>
      </c>
      <c r="C2995" t="s">
        <v>19</v>
      </c>
      <c r="D2995" t="s">
        <v>7922</v>
      </c>
      <c r="E2995" s="8">
        <v>12</v>
      </c>
      <c r="F2995" s="9">
        <v>12.94</v>
      </c>
      <c r="G2995" s="8">
        <v>2</v>
      </c>
      <c r="H2995" s="8">
        <v>66</v>
      </c>
      <c r="I2995" s="9">
        <v>12.94</v>
      </c>
      <c r="J2995" s="10">
        <f t="shared" si="92"/>
        <v>1</v>
      </c>
      <c r="K2995" s="8">
        <v>0</v>
      </c>
      <c r="L2995" s="9">
        <v>39.72</v>
      </c>
      <c r="M2995" s="8">
        <v>0</v>
      </c>
      <c r="N2995" s="8">
        <v>2</v>
      </c>
      <c r="O2995" s="8">
        <v>66</v>
      </c>
      <c r="P2995" s="9">
        <v>12.94</v>
      </c>
      <c r="Q2995" s="10">
        <f t="shared" si="93"/>
        <v>1</v>
      </c>
      <c r="R2995" s="8">
        <v>0</v>
      </c>
      <c r="S2995" s="9">
        <v>39.72</v>
      </c>
      <c r="T2995" s="8">
        <v>0</v>
      </c>
    </row>
    <row r="2996" spans="1:20" x14ac:dyDescent="0.35">
      <c r="A2996" t="s">
        <v>7582</v>
      </c>
      <c r="B2996" t="s">
        <v>7583</v>
      </c>
      <c r="C2996" t="s">
        <v>19</v>
      </c>
      <c r="D2996" t="s">
        <v>7922</v>
      </c>
      <c r="E2996" s="8">
        <v>1</v>
      </c>
      <c r="F2996" s="9">
        <v>1.25</v>
      </c>
      <c r="G2996" s="8">
        <v>3</v>
      </c>
      <c r="H2996" s="8">
        <v>57</v>
      </c>
      <c r="I2996" s="9">
        <v>1.25</v>
      </c>
      <c r="J2996" s="10">
        <f t="shared" si="92"/>
        <v>1</v>
      </c>
      <c r="K2996" s="8">
        <v>0</v>
      </c>
      <c r="L2996" s="9">
        <v>43.75</v>
      </c>
      <c r="M2996" s="8">
        <v>0</v>
      </c>
      <c r="N2996" s="8">
        <v>2</v>
      </c>
      <c r="O2996" s="8">
        <v>57</v>
      </c>
      <c r="P2996" s="9">
        <v>1.25</v>
      </c>
      <c r="Q2996" s="10">
        <f t="shared" si="93"/>
        <v>1</v>
      </c>
      <c r="R2996" s="8">
        <v>0</v>
      </c>
      <c r="S2996" s="9">
        <v>43</v>
      </c>
      <c r="T2996" s="8">
        <v>0</v>
      </c>
    </row>
    <row r="2997" spans="1:20" x14ac:dyDescent="0.35">
      <c r="A2997" t="s">
        <v>7586</v>
      </c>
      <c r="B2997" t="s">
        <v>7587</v>
      </c>
      <c r="C2997" t="s">
        <v>19</v>
      </c>
      <c r="D2997" t="s">
        <v>7922</v>
      </c>
      <c r="E2997" s="8">
        <v>2</v>
      </c>
      <c r="F2997" s="9">
        <v>2.5</v>
      </c>
      <c r="G2997" s="8">
        <v>4</v>
      </c>
      <c r="H2997" s="8">
        <v>57</v>
      </c>
      <c r="I2997" s="9">
        <v>2.5</v>
      </c>
      <c r="J2997" s="10">
        <f t="shared" si="92"/>
        <v>1</v>
      </c>
      <c r="K2997" s="8">
        <v>0</v>
      </c>
      <c r="L2997" s="9">
        <v>45.09</v>
      </c>
      <c r="M2997" s="8">
        <v>0</v>
      </c>
      <c r="N2997" s="8">
        <v>2</v>
      </c>
      <c r="O2997" s="8">
        <v>57</v>
      </c>
      <c r="P2997" s="9">
        <v>2.5</v>
      </c>
      <c r="Q2997" s="10">
        <f t="shared" si="93"/>
        <v>1</v>
      </c>
      <c r="R2997" s="8">
        <v>0</v>
      </c>
      <c r="S2997" s="9">
        <v>42.84</v>
      </c>
      <c r="T2997" s="8">
        <v>0</v>
      </c>
    </row>
    <row r="2998" spans="1:20" x14ac:dyDescent="0.35">
      <c r="A2998" t="s">
        <v>7588</v>
      </c>
      <c r="B2998" t="s">
        <v>7589</v>
      </c>
      <c r="C2998" t="s">
        <v>19</v>
      </c>
      <c r="D2998" t="s">
        <v>7922</v>
      </c>
      <c r="E2998" s="8">
        <v>93</v>
      </c>
      <c r="F2998" s="9">
        <v>348.75</v>
      </c>
      <c r="G2998" s="8">
        <v>1</v>
      </c>
      <c r="H2998" s="8">
        <v>19</v>
      </c>
      <c r="I2998" s="9">
        <v>146.25</v>
      </c>
      <c r="J2998" s="10">
        <f t="shared" si="92"/>
        <v>0.41935483870967744</v>
      </c>
      <c r="K2998" s="8">
        <v>4</v>
      </c>
      <c r="L2998" s="9">
        <v>37.270000000000003</v>
      </c>
      <c r="M2998" s="8">
        <v>2</v>
      </c>
      <c r="N2998" s="8">
        <v>1</v>
      </c>
      <c r="O2998" s="8">
        <v>19</v>
      </c>
      <c r="P2998" s="9">
        <v>146.25</v>
      </c>
      <c r="Q2998" s="10">
        <f t="shared" si="93"/>
        <v>0.41935483870967744</v>
      </c>
      <c r="R2998" s="8">
        <v>4</v>
      </c>
      <c r="S2998" s="9">
        <v>37.270000000000003</v>
      </c>
      <c r="T2998" s="8">
        <v>2</v>
      </c>
    </row>
    <row r="2999" spans="1:20" x14ac:dyDescent="0.35">
      <c r="A2999" t="s">
        <v>7590</v>
      </c>
      <c r="B2999" t="s">
        <v>7591</v>
      </c>
      <c r="C2999" t="s">
        <v>19</v>
      </c>
      <c r="D2999" t="s">
        <v>7922</v>
      </c>
      <c r="E2999" s="8">
        <v>4</v>
      </c>
      <c r="F2999" s="9">
        <v>19.8</v>
      </c>
      <c r="G2999" s="8">
        <v>1</v>
      </c>
      <c r="H2999" s="8">
        <v>15</v>
      </c>
      <c r="I2999" s="9">
        <v>19.8</v>
      </c>
      <c r="J2999" s="10">
        <f t="shared" si="92"/>
        <v>1</v>
      </c>
      <c r="K2999" s="8">
        <v>0</v>
      </c>
      <c r="L2999" s="9">
        <v>43</v>
      </c>
      <c r="M2999" s="8">
        <v>0</v>
      </c>
      <c r="N2999" s="8">
        <v>1</v>
      </c>
      <c r="O2999" s="8">
        <v>15</v>
      </c>
      <c r="P2999" s="9">
        <v>19.8</v>
      </c>
      <c r="Q2999" s="10">
        <f t="shared" si="93"/>
        <v>1</v>
      </c>
      <c r="R2999" s="8">
        <v>0</v>
      </c>
      <c r="S2999" s="9">
        <v>43</v>
      </c>
      <c r="T2999" s="8">
        <v>0</v>
      </c>
    </row>
    <row r="3000" spans="1:20" x14ac:dyDescent="0.35">
      <c r="A3000" t="s">
        <v>7594</v>
      </c>
      <c r="B3000" t="s">
        <v>7595</v>
      </c>
      <c r="C3000" t="s">
        <v>19</v>
      </c>
      <c r="D3000" t="s">
        <v>7922</v>
      </c>
      <c r="E3000" s="8">
        <v>22</v>
      </c>
      <c r="F3000" s="9">
        <v>36.299999999999997</v>
      </c>
      <c r="G3000" s="8">
        <v>2</v>
      </c>
      <c r="H3000" s="8">
        <v>43</v>
      </c>
      <c r="I3000" s="9">
        <v>36.299999999999997</v>
      </c>
      <c r="J3000" s="10">
        <f t="shared" si="92"/>
        <v>1</v>
      </c>
      <c r="K3000" s="8">
        <v>0</v>
      </c>
      <c r="L3000" s="9">
        <v>29.12</v>
      </c>
      <c r="M3000" s="8">
        <v>0</v>
      </c>
      <c r="N3000" s="8">
        <v>2</v>
      </c>
      <c r="O3000" s="8">
        <v>43</v>
      </c>
      <c r="P3000" s="9">
        <v>36.299999999999997</v>
      </c>
      <c r="Q3000" s="10">
        <f t="shared" si="93"/>
        <v>1</v>
      </c>
      <c r="R3000" s="8">
        <v>0</v>
      </c>
      <c r="S3000" s="9">
        <v>28.13</v>
      </c>
      <c r="T3000" s="8">
        <v>0</v>
      </c>
    </row>
    <row r="3001" spans="1:20" x14ac:dyDescent="0.35">
      <c r="A3001" t="s">
        <v>7596</v>
      </c>
      <c r="B3001" t="s">
        <v>7597</v>
      </c>
      <c r="C3001" t="s">
        <v>19</v>
      </c>
      <c r="D3001" t="s">
        <v>7922</v>
      </c>
      <c r="E3001" s="8">
        <v>11</v>
      </c>
      <c r="F3001" s="9">
        <v>32.54</v>
      </c>
      <c r="G3001" s="8">
        <v>1</v>
      </c>
      <c r="H3001" s="8">
        <v>24</v>
      </c>
      <c r="I3001" s="9">
        <v>32.54</v>
      </c>
      <c r="J3001" s="10">
        <f t="shared" si="92"/>
        <v>1</v>
      </c>
      <c r="K3001" s="8">
        <v>0</v>
      </c>
      <c r="L3001" s="9">
        <v>35.42</v>
      </c>
      <c r="M3001" s="8">
        <v>0</v>
      </c>
      <c r="N3001" s="8">
        <v>1</v>
      </c>
      <c r="O3001" s="8">
        <v>24</v>
      </c>
      <c r="P3001" s="9">
        <v>32.54</v>
      </c>
      <c r="Q3001" s="10">
        <f t="shared" si="93"/>
        <v>1</v>
      </c>
      <c r="R3001" s="8">
        <v>0</v>
      </c>
      <c r="S3001" s="9">
        <v>35.42</v>
      </c>
      <c r="T3001" s="8">
        <v>0</v>
      </c>
    </row>
    <row r="3002" spans="1:20" x14ac:dyDescent="0.35">
      <c r="A3002" t="s">
        <v>7598</v>
      </c>
      <c r="B3002" t="s">
        <v>7599</v>
      </c>
      <c r="C3002" t="s">
        <v>19</v>
      </c>
      <c r="D3002" t="s">
        <v>7922</v>
      </c>
      <c r="E3002" s="8">
        <v>10</v>
      </c>
      <c r="F3002" s="9">
        <v>29.56</v>
      </c>
      <c r="G3002" s="8">
        <v>1</v>
      </c>
      <c r="H3002" s="8">
        <v>24</v>
      </c>
      <c r="I3002" s="9">
        <v>29.56</v>
      </c>
      <c r="J3002" s="10">
        <f t="shared" si="92"/>
        <v>1</v>
      </c>
      <c r="K3002" s="8">
        <v>0</v>
      </c>
      <c r="L3002" s="9">
        <v>34.770000000000003</v>
      </c>
      <c r="M3002" s="8">
        <v>0</v>
      </c>
      <c r="N3002" s="8">
        <v>1</v>
      </c>
      <c r="O3002" s="8">
        <v>24</v>
      </c>
      <c r="P3002" s="9">
        <v>29.56</v>
      </c>
      <c r="Q3002" s="10">
        <f t="shared" si="93"/>
        <v>1</v>
      </c>
      <c r="R3002" s="8">
        <v>0</v>
      </c>
      <c r="S3002" s="9">
        <v>34.770000000000003</v>
      </c>
      <c r="T3002" s="8">
        <v>0</v>
      </c>
    </row>
    <row r="3003" spans="1:20" x14ac:dyDescent="0.35">
      <c r="A3003" t="s">
        <v>7600</v>
      </c>
      <c r="B3003" t="s">
        <v>7601</v>
      </c>
      <c r="C3003" t="s">
        <v>19</v>
      </c>
      <c r="D3003" t="s">
        <v>7922</v>
      </c>
      <c r="E3003" s="8">
        <v>2</v>
      </c>
      <c r="F3003" s="9">
        <v>14.59</v>
      </c>
      <c r="G3003" s="8">
        <v>1</v>
      </c>
      <c r="H3003" s="8">
        <v>10</v>
      </c>
      <c r="I3003" s="9">
        <v>14.59</v>
      </c>
      <c r="J3003" s="10">
        <f t="shared" si="92"/>
        <v>1</v>
      </c>
      <c r="K3003" s="8">
        <v>0</v>
      </c>
      <c r="L3003" s="9">
        <v>46.32</v>
      </c>
      <c r="M3003" s="8">
        <v>0</v>
      </c>
      <c r="N3003" s="8">
        <v>1</v>
      </c>
      <c r="O3003" s="8">
        <v>10</v>
      </c>
      <c r="P3003" s="9">
        <v>14.59</v>
      </c>
      <c r="Q3003" s="10">
        <f t="shared" si="93"/>
        <v>1</v>
      </c>
      <c r="R3003" s="8">
        <v>0</v>
      </c>
      <c r="S3003" s="9">
        <v>46.32</v>
      </c>
      <c r="T3003" s="8">
        <v>0</v>
      </c>
    </row>
    <row r="3004" spans="1:20" x14ac:dyDescent="0.35">
      <c r="A3004" t="s">
        <v>7602</v>
      </c>
      <c r="B3004" t="s">
        <v>7603</v>
      </c>
      <c r="C3004" t="s">
        <v>19</v>
      </c>
      <c r="D3004" t="s">
        <v>7922</v>
      </c>
      <c r="E3004" s="8">
        <v>32</v>
      </c>
      <c r="F3004" s="9">
        <v>13.44</v>
      </c>
      <c r="G3004" s="8">
        <v>5</v>
      </c>
      <c r="H3004" s="8">
        <v>165</v>
      </c>
      <c r="I3004" s="9">
        <v>13.44</v>
      </c>
      <c r="J3004" s="10">
        <f t="shared" si="92"/>
        <v>1</v>
      </c>
      <c r="K3004" s="8">
        <v>0</v>
      </c>
      <c r="L3004" s="9">
        <v>35.83</v>
      </c>
      <c r="M3004" s="8">
        <v>0</v>
      </c>
      <c r="N3004" s="8">
        <v>4</v>
      </c>
      <c r="O3004" s="8">
        <v>165</v>
      </c>
      <c r="P3004" s="9">
        <v>13.44</v>
      </c>
      <c r="Q3004" s="10">
        <f t="shared" si="93"/>
        <v>1</v>
      </c>
      <c r="R3004" s="8">
        <v>0</v>
      </c>
      <c r="S3004" s="9">
        <v>35.57</v>
      </c>
      <c r="T3004" s="8">
        <v>0</v>
      </c>
    </row>
    <row r="3005" spans="1:20" x14ac:dyDescent="0.35">
      <c r="A3005" t="s">
        <v>7610</v>
      </c>
      <c r="B3005" t="s">
        <v>7611</v>
      </c>
      <c r="C3005" t="s">
        <v>19</v>
      </c>
      <c r="D3005" t="s">
        <v>7922</v>
      </c>
      <c r="E3005" s="8">
        <v>37</v>
      </c>
      <c r="F3005" s="9">
        <v>72.150000000000006</v>
      </c>
      <c r="G3005" s="8">
        <v>2</v>
      </c>
      <c r="H3005" s="8">
        <v>35</v>
      </c>
      <c r="I3005" s="9">
        <v>70.2</v>
      </c>
      <c r="J3005" s="10">
        <f t="shared" si="92"/>
        <v>0.97297297297297292</v>
      </c>
      <c r="K3005" s="8">
        <v>1</v>
      </c>
      <c r="L3005" s="9">
        <v>28.2</v>
      </c>
      <c r="M3005" s="8">
        <v>1</v>
      </c>
      <c r="N3005" s="8">
        <v>1</v>
      </c>
      <c r="O3005" s="8">
        <v>35</v>
      </c>
      <c r="P3005" s="9">
        <v>70.2</v>
      </c>
      <c r="Q3005" s="10">
        <f t="shared" si="93"/>
        <v>0.97297297297297292</v>
      </c>
      <c r="R3005" s="8">
        <v>1</v>
      </c>
      <c r="S3005" s="9">
        <v>28.2</v>
      </c>
      <c r="T3005" s="8">
        <v>1</v>
      </c>
    </row>
    <row r="3006" spans="1:20" x14ac:dyDescent="0.35">
      <c r="A3006" t="s">
        <v>7612</v>
      </c>
      <c r="B3006" t="s">
        <v>7613</v>
      </c>
      <c r="C3006" t="s">
        <v>19</v>
      </c>
      <c r="D3006" t="s">
        <v>7922</v>
      </c>
      <c r="E3006" s="8">
        <v>26</v>
      </c>
      <c r="F3006" s="9">
        <v>43.94</v>
      </c>
      <c r="G3006" s="8">
        <v>2</v>
      </c>
      <c r="H3006" s="8">
        <v>40</v>
      </c>
      <c r="I3006" s="9">
        <v>43.94</v>
      </c>
      <c r="J3006" s="10">
        <f t="shared" si="92"/>
        <v>1</v>
      </c>
      <c r="K3006" s="8">
        <v>0</v>
      </c>
      <c r="L3006" s="9">
        <v>30.86</v>
      </c>
      <c r="M3006" s="8">
        <v>0</v>
      </c>
      <c r="N3006" s="8">
        <v>1</v>
      </c>
      <c r="O3006" s="8">
        <v>40</v>
      </c>
      <c r="P3006" s="9">
        <v>43.94</v>
      </c>
      <c r="Q3006" s="10">
        <f t="shared" si="93"/>
        <v>1</v>
      </c>
      <c r="R3006" s="8">
        <v>0</v>
      </c>
      <c r="S3006" s="9">
        <v>30.86</v>
      </c>
      <c r="T3006" s="8">
        <v>0</v>
      </c>
    </row>
    <row r="3007" spans="1:20" x14ac:dyDescent="0.35">
      <c r="A3007" t="s">
        <v>7622</v>
      </c>
      <c r="B3007" t="s">
        <v>7623</v>
      </c>
      <c r="C3007" t="s">
        <v>19</v>
      </c>
      <c r="D3007" t="s">
        <v>7922</v>
      </c>
      <c r="E3007" s="8">
        <v>3</v>
      </c>
      <c r="F3007" s="9">
        <v>12.75</v>
      </c>
      <c r="G3007" s="8">
        <v>1</v>
      </c>
      <c r="H3007" s="8">
        <v>16</v>
      </c>
      <c r="I3007" s="9">
        <v>12.75</v>
      </c>
      <c r="J3007" s="10">
        <f t="shared" si="92"/>
        <v>1</v>
      </c>
      <c r="K3007" s="8">
        <v>0</v>
      </c>
      <c r="L3007" s="9">
        <v>42.08</v>
      </c>
      <c r="M3007" s="8">
        <v>0</v>
      </c>
      <c r="N3007" s="8">
        <v>1</v>
      </c>
      <c r="O3007" s="8">
        <v>16</v>
      </c>
      <c r="P3007" s="9">
        <v>12.75</v>
      </c>
      <c r="Q3007" s="10">
        <f t="shared" si="93"/>
        <v>1</v>
      </c>
      <c r="R3007" s="8">
        <v>0</v>
      </c>
      <c r="S3007" s="9">
        <v>42.08</v>
      </c>
      <c r="T3007" s="8">
        <v>0</v>
      </c>
    </row>
    <row r="3008" spans="1:20" x14ac:dyDescent="0.35">
      <c r="A3008" t="s">
        <v>7626</v>
      </c>
      <c r="B3008" t="s">
        <v>7627</v>
      </c>
      <c r="C3008" t="s">
        <v>19</v>
      </c>
      <c r="D3008" t="s">
        <v>7922</v>
      </c>
      <c r="E3008" s="8">
        <v>1</v>
      </c>
      <c r="F3008" s="9">
        <v>4.21</v>
      </c>
      <c r="G3008" s="8">
        <v>1</v>
      </c>
      <c r="H3008" s="8">
        <v>16</v>
      </c>
      <c r="I3008" s="9">
        <v>4.21</v>
      </c>
      <c r="J3008" s="10">
        <f t="shared" si="92"/>
        <v>1</v>
      </c>
      <c r="K3008" s="8">
        <v>0</v>
      </c>
      <c r="L3008" s="9">
        <v>40.47</v>
      </c>
      <c r="M3008" s="8">
        <v>0</v>
      </c>
      <c r="N3008" s="8">
        <v>1</v>
      </c>
      <c r="O3008" s="8">
        <v>16</v>
      </c>
      <c r="P3008" s="9">
        <v>4.21</v>
      </c>
      <c r="Q3008" s="10">
        <f t="shared" si="93"/>
        <v>1</v>
      </c>
      <c r="R3008" s="8">
        <v>0</v>
      </c>
      <c r="S3008" s="9">
        <v>40.47</v>
      </c>
      <c r="T3008" s="8">
        <v>0</v>
      </c>
    </row>
    <row r="3009" spans="1:20" x14ac:dyDescent="0.35">
      <c r="A3009" t="s">
        <v>7628</v>
      </c>
      <c r="B3009" t="s">
        <v>7629</v>
      </c>
      <c r="C3009" t="s">
        <v>19</v>
      </c>
      <c r="D3009" t="s">
        <v>7922</v>
      </c>
      <c r="E3009" s="8">
        <v>162</v>
      </c>
      <c r="F3009" s="9">
        <v>340.2</v>
      </c>
      <c r="G3009" s="8">
        <v>2</v>
      </c>
      <c r="H3009" s="8">
        <v>31</v>
      </c>
      <c r="I3009" s="9">
        <v>197.4</v>
      </c>
      <c r="J3009" s="10">
        <f t="shared" si="92"/>
        <v>0.58024691358024694</v>
      </c>
      <c r="K3009" s="8">
        <v>2</v>
      </c>
      <c r="L3009" s="9">
        <v>35.04</v>
      </c>
      <c r="M3009" s="8">
        <v>3</v>
      </c>
      <c r="N3009" s="8">
        <v>1</v>
      </c>
      <c r="O3009" s="8">
        <v>31</v>
      </c>
      <c r="P3009" s="9">
        <v>195.3</v>
      </c>
      <c r="Q3009" s="10">
        <f t="shared" si="93"/>
        <v>0.57407407407407418</v>
      </c>
      <c r="R3009" s="8">
        <v>2</v>
      </c>
      <c r="S3009" s="9">
        <v>34.57</v>
      </c>
      <c r="T3009" s="8">
        <v>3</v>
      </c>
    </row>
    <row r="3010" spans="1:20" x14ac:dyDescent="0.35">
      <c r="A3010" t="s">
        <v>7638</v>
      </c>
      <c r="B3010" t="s">
        <v>7639</v>
      </c>
      <c r="C3010" t="s">
        <v>19</v>
      </c>
      <c r="D3010" t="s">
        <v>7922</v>
      </c>
      <c r="E3010" s="8">
        <v>49</v>
      </c>
      <c r="F3010" s="9">
        <v>291.06</v>
      </c>
      <c r="G3010" s="8">
        <v>1</v>
      </c>
      <c r="H3010" s="8">
        <v>11</v>
      </c>
      <c r="I3010" s="9">
        <v>172.26</v>
      </c>
      <c r="J3010" s="10">
        <f t="shared" si="92"/>
        <v>0.59183673469387754</v>
      </c>
      <c r="K3010" s="8">
        <v>2</v>
      </c>
      <c r="L3010" s="9">
        <v>33.119999999999997</v>
      </c>
      <c r="M3010" s="8">
        <v>2</v>
      </c>
      <c r="N3010" s="8">
        <v>1</v>
      </c>
      <c r="O3010" s="8">
        <v>11</v>
      </c>
      <c r="P3010" s="9">
        <v>172.26</v>
      </c>
      <c r="Q3010" s="10">
        <f t="shared" si="93"/>
        <v>0.59183673469387754</v>
      </c>
      <c r="R3010" s="8">
        <v>2</v>
      </c>
      <c r="S3010" s="9">
        <v>33.119999999999997</v>
      </c>
      <c r="T3010" s="8">
        <v>2</v>
      </c>
    </row>
    <row r="3011" spans="1:20" x14ac:dyDescent="0.35">
      <c r="A3011" t="s">
        <v>7640</v>
      </c>
      <c r="B3011" t="s">
        <v>7641</v>
      </c>
      <c r="C3011" t="s">
        <v>19</v>
      </c>
      <c r="D3011" t="s">
        <v>7922</v>
      </c>
      <c r="E3011" s="8">
        <v>7</v>
      </c>
      <c r="F3011" s="9">
        <v>20.72</v>
      </c>
      <c r="G3011" s="8">
        <v>1</v>
      </c>
      <c r="H3011" s="8">
        <v>22</v>
      </c>
      <c r="I3011" s="9">
        <v>20.72</v>
      </c>
      <c r="J3011" s="10">
        <f t="shared" si="92"/>
        <v>1</v>
      </c>
      <c r="K3011" s="8">
        <v>0</v>
      </c>
      <c r="L3011" s="9">
        <v>35.56</v>
      </c>
      <c r="M3011" s="8">
        <v>0</v>
      </c>
      <c r="N3011" s="8">
        <v>1</v>
      </c>
      <c r="O3011" s="8">
        <v>22</v>
      </c>
      <c r="P3011" s="9">
        <v>20.72</v>
      </c>
      <c r="Q3011" s="10">
        <f t="shared" si="93"/>
        <v>1</v>
      </c>
      <c r="R3011" s="8">
        <v>0</v>
      </c>
      <c r="S3011" s="9">
        <v>35.56</v>
      </c>
      <c r="T3011" s="8">
        <v>0</v>
      </c>
    </row>
    <row r="3012" spans="1:20" x14ac:dyDescent="0.35">
      <c r="A3012" t="s">
        <v>7642</v>
      </c>
      <c r="B3012" t="s">
        <v>7643</v>
      </c>
      <c r="C3012" t="s">
        <v>19</v>
      </c>
      <c r="D3012" t="s">
        <v>7922</v>
      </c>
      <c r="E3012" s="8">
        <v>8</v>
      </c>
      <c r="F3012" s="9">
        <v>23.68</v>
      </c>
      <c r="G3012" s="8">
        <v>1</v>
      </c>
      <c r="H3012" s="8">
        <v>22</v>
      </c>
      <c r="I3012" s="9">
        <v>23.68</v>
      </c>
      <c r="J3012" s="10">
        <f t="shared" si="92"/>
        <v>1</v>
      </c>
      <c r="K3012" s="8">
        <v>0</v>
      </c>
      <c r="L3012" s="9">
        <v>32.15</v>
      </c>
      <c r="M3012" s="8">
        <v>0</v>
      </c>
      <c r="N3012" s="8">
        <v>1</v>
      </c>
      <c r="O3012" s="8">
        <v>22</v>
      </c>
      <c r="P3012" s="9">
        <v>23.68</v>
      </c>
      <c r="Q3012" s="10">
        <f t="shared" si="93"/>
        <v>1</v>
      </c>
      <c r="R3012" s="8">
        <v>0</v>
      </c>
      <c r="S3012" s="9">
        <v>32.15</v>
      </c>
      <c r="T3012" s="8">
        <v>0</v>
      </c>
    </row>
    <row r="3013" spans="1:20" x14ac:dyDescent="0.35">
      <c r="A3013" t="s">
        <v>7644</v>
      </c>
      <c r="B3013" t="s">
        <v>7645</v>
      </c>
      <c r="C3013" t="s">
        <v>19</v>
      </c>
      <c r="D3013" t="s">
        <v>7922</v>
      </c>
      <c r="E3013" s="8">
        <v>4</v>
      </c>
      <c r="F3013" s="9">
        <v>22.92</v>
      </c>
      <c r="G3013" s="8">
        <v>1</v>
      </c>
      <c r="H3013" s="8">
        <v>11</v>
      </c>
      <c r="I3013" s="9">
        <v>22.92</v>
      </c>
      <c r="J3013" s="10">
        <f t="shared" ref="J3013:J3076" si="94">IF(F3013&gt;0,I3013/F3013,1)</f>
        <v>1</v>
      </c>
      <c r="K3013" s="8">
        <v>0</v>
      </c>
      <c r="L3013" s="9">
        <v>35.6</v>
      </c>
      <c r="M3013" s="8">
        <v>0</v>
      </c>
      <c r="N3013" s="8">
        <v>1</v>
      </c>
      <c r="O3013" s="8">
        <v>11</v>
      </c>
      <c r="P3013" s="9">
        <v>22.92</v>
      </c>
      <c r="Q3013" s="10">
        <f t="shared" ref="Q3013:Q3076" si="95">IF(F3013&gt;0,P3013/F3013,1)</f>
        <v>1</v>
      </c>
      <c r="R3013" s="8">
        <v>0</v>
      </c>
      <c r="S3013" s="9">
        <v>35.6</v>
      </c>
      <c r="T3013" s="8">
        <v>0</v>
      </c>
    </row>
    <row r="3014" spans="1:20" x14ac:dyDescent="0.35">
      <c r="A3014" t="s">
        <v>7646</v>
      </c>
      <c r="B3014" t="s">
        <v>7647</v>
      </c>
      <c r="C3014" t="s">
        <v>19</v>
      </c>
      <c r="D3014" t="s">
        <v>7922</v>
      </c>
      <c r="E3014" s="8">
        <v>9</v>
      </c>
      <c r="F3014" s="9">
        <v>3.78</v>
      </c>
      <c r="G3014" s="8">
        <v>8</v>
      </c>
      <c r="H3014" s="8">
        <v>147</v>
      </c>
      <c r="I3014" s="9">
        <v>3.78</v>
      </c>
      <c r="J3014" s="10">
        <f t="shared" si="94"/>
        <v>1</v>
      </c>
      <c r="K3014" s="8">
        <v>0</v>
      </c>
      <c r="L3014" s="9">
        <v>38.46</v>
      </c>
      <c r="M3014" s="8">
        <v>0</v>
      </c>
      <c r="N3014" s="8">
        <v>4</v>
      </c>
      <c r="O3014" s="8">
        <v>147</v>
      </c>
      <c r="P3014" s="9">
        <v>3.78</v>
      </c>
      <c r="Q3014" s="10">
        <f t="shared" si="95"/>
        <v>1</v>
      </c>
      <c r="R3014" s="8">
        <v>0</v>
      </c>
      <c r="S3014" s="9">
        <v>37.450000000000003</v>
      </c>
      <c r="T3014" s="8">
        <v>0</v>
      </c>
    </row>
    <row r="3015" spans="1:20" x14ac:dyDescent="0.35">
      <c r="A3015" t="s">
        <v>7648</v>
      </c>
      <c r="B3015" t="s">
        <v>7649</v>
      </c>
      <c r="C3015" t="s">
        <v>19</v>
      </c>
      <c r="D3015" t="s">
        <v>7922</v>
      </c>
      <c r="E3015" s="8">
        <v>49</v>
      </c>
      <c r="F3015" s="9">
        <v>183.75</v>
      </c>
      <c r="G3015" s="8">
        <v>1</v>
      </c>
      <c r="H3015" s="8">
        <v>17</v>
      </c>
      <c r="I3015" s="9">
        <v>67.5</v>
      </c>
      <c r="J3015" s="10">
        <f t="shared" si="94"/>
        <v>0.36734693877551022</v>
      </c>
      <c r="K3015" s="8">
        <v>1</v>
      </c>
      <c r="L3015" s="9">
        <v>37.22</v>
      </c>
      <c r="M3015" s="8">
        <v>1</v>
      </c>
      <c r="N3015" s="8">
        <v>1</v>
      </c>
      <c r="O3015" s="8">
        <v>17</v>
      </c>
      <c r="P3015" s="9">
        <v>67.5</v>
      </c>
      <c r="Q3015" s="10">
        <f t="shared" si="95"/>
        <v>0.36734693877551022</v>
      </c>
      <c r="R3015" s="8">
        <v>1</v>
      </c>
      <c r="S3015" s="9">
        <v>37.22</v>
      </c>
      <c r="T3015" s="8">
        <v>1</v>
      </c>
    </row>
    <row r="3016" spans="1:20" x14ac:dyDescent="0.35">
      <c r="A3016" t="s">
        <v>7650</v>
      </c>
      <c r="B3016" t="s">
        <v>7651</v>
      </c>
      <c r="C3016" t="s">
        <v>19</v>
      </c>
      <c r="D3016" t="s">
        <v>7922</v>
      </c>
      <c r="E3016" s="8">
        <v>44</v>
      </c>
      <c r="F3016" s="9">
        <v>55</v>
      </c>
      <c r="G3016" s="8">
        <v>2</v>
      </c>
      <c r="H3016" s="8">
        <v>49</v>
      </c>
      <c r="I3016" s="9">
        <v>55</v>
      </c>
      <c r="J3016" s="10">
        <f t="shared" si="94"/>
        <v>1</v>
      </c>
      <c r="K3016" s="8">
        <v>0</v>
      </c>
      <c r="L3016" s="9">
        <v>15.91</v>
      </c>
      <c r="M3016" s="8">
        <v>0</v>
      </c>
      <c r="N3016" s="8">
        <v>2</v>
      </c>
      <c r="O3016" s="8">
        <v>49</v>
      </c>
      <c r="P3016" s="9">
        <v>55</v>
      </c>
      <c r="Q3016" s="10">
        <f t="shared" si="95"/>
        <v>1</v>
      </c>
      <c r="R3016" s="8">
        <v>0</v>
      </c>
      <c r="S3016" s="9">
        <v>15.16</v>
      </c>
      <c r="T3016" s="8">
        <v>0</v>
      </c>
    </row>
    <row r="3017" spans="1:20" x14ac:dyDescent="0.35">
      <c r="A3017" t="s">
        <v>7656</v>
      </c>
      <c r="B3017" t="s">
        <v>7657</v>
      </c>
      <c r="C3017" t="s">
        <v>19</v>
      </c>
      <c r="D3017" t="s">
        <v>7922</v>
      </c>
      <c r="E3017" s="8">
        <v>7</v>
      </c>
      <c r="F3017" s="9">
        <v>6.97</v>
      </c>
      <c r="G3017" s="8">
        <v>2</v>
      </c>
      <c r="H3017" s="8">
        <v>61</v>
      </c>
      <c r="I3017" s="9">
        <v>6.97</v>
      </c>
      <c r="J3017" s="10">
        <f t="shared" si="94"/>
        <v>1</v>
      </c>
      <c r="K3017" s="8">
        <v>0</v>
      </c>
      <c r="L3017" s="9">
        <v>35.21</v>
      </c>
      <c r="M3017" s="8">
        <v>0</v>
      </c>
      <c r="N3017" s="8">
        <v>2</v>
      </c>
      <c r="O3017" s="8">
        <v>61</v>
      </c>
      <c r="P3017" s="9">
        <v>6.97</v>
      </c>
      <c r="Q3017" s="10">
        <f t="shared" si="95"/>
        <v>1</v>
      </c>
      <c r="R3017" s="8">
        <v>0</v>
      </c>
      <c r="S3017" s="9">
        <v>35.21</v>
      </c>
      <c r="T3017" s="8">
        <v>0</v>
      </c>
    </row>
    <row r="3018" spans="1:20" x14ac:dyDescent="0.35">
      <c r="A3018" t="s">
        <v>7662</v>
      </c>
      <c r="B3018" t="s">
        <v>7663</v>
      </c>
      <c r="C3018" t="s">
        <v>19</v>
      </c>
      <c r="D3018" t="s">
        <v>7922</v>
      </c>
      <c r="E3018" s="8">
        <v>15</v>
      </c>
      <c r="F3018" s="9">
        <v>6.3</v>
      </c>
      <c r="G3018" s="8">
        <v>4</v>
      </c>
      <c r="H3018" s="8">
        <v>141</v>
      </c>
      <c r="I3018" s="9">
        <v>6.3</v>
      </c>
      <c r="J3018" s="10">
        <f t="shared" si="94"/>
        <v>1</v>
      </c>
      <c r="K3018" s="8">
        <v>0</v>
      </c>
      <c r="L3018" s="9">
        <v>35.22</v>
      </c>
      <c r="M3018" s="8">
        <v>0</v>
      </c>
      <c r="N3018" s="8">
        <v>3</v>
      </c>
      <c r="O3018" s="8">
        <v>141</v>
      </c>
      <c r="P3018" s="9">
        <v>6.3</v>
      </c>
      <c r="Q3018" s="10">
        <f t="shared" si="95"/>
        <v>1</v>
      </c>
      <c r="R3018" s="8">
        <v>0</v>
      </c>
      <c r="S3018" s="9">
        <v>34.72</v>
      </c>
      <c r="T3018" s="8">
        <v>0</v>
      </c>
    </row>
    <row r="3019" spans="1:20" x14ac:dyDescent="0.35">
      <c r="A3019" t="s">
        <v>7664</v>
      </c>
      <c r="B3019" t="s">
        <v>7665</v>
      </c>
      <c r="C3019" t="s">
        <v>19</v>
      </c>
      <c r="D3019" t="s">
        <v>7922</v>
      </c>
      <c r="E3019" s="8">
        <v>24</v>
      </c>
      <c r="F3019" s="9">
        <v>4.5599999999999996</v>
      </c>
      <c r="G3019" s="8">
        <v>10</v>
      </c>
      <c r="H3019" s="8">
        <v>308</v>
      </c>
      <c r="I3019" s="9">
        <v>4.5599999999999996</v>
      </c>
      <c r="J3019" s="10">
        <f t="shared" si="94"/>
        <v>1</v>
      </c>
      <c r="K3019" s="8">
        <v>0</v>
      </c>
      <c r="L3019" s="9">
        <v>35.72</v>
      </c>
      <c r="M3019" s="8">
        <v>0</v>
      </c>
      <c r="N3019" s="8">
        <v>7</v>
      </c>
      <c r="O3019" s="8">
        <v>308</v>
      </c>
      <c r="P3019" s="9">
        <v>4.5599999999999996</v>
      </c>
      <c r="Q3019" s="10">
        <f t="shared" si="95"/>
        <v>1</v>
      </c>
      <c r="R3019" s="8">
        <v>0</v>
      </c>
      <c r="S3019" s="9">
        <v>35.380000000000003</v>
      </c>
      <c r="T3019" s="8">
        <v>0</v>
      </c>
    </row>
    <row r="3020" spans="1:20" x14ac:dyDescent="0.35">
      <c r="A3020" t="s">
        <v>7668</v>
      </c>
      <c r="B3020" t="s">
        <v>7669</v>
      </c>
      <c r="C3020" t="s">
        <v>19</v>
      </c>
      <c r="D3020" t="s">
        <v>7922</v>
      </c>
      <c r="E3020" s="8">
        <v>19</v>
      </c>
      <c r="F3020" s="9">
        <v>16.149999999999999</v>
      </c>
      <c r="G3020" s="8">
        <v>3</v>
      </c>
      <c r="H3020" s="8">
        <v>69</v>
      </c>
      <c r="I3020" s="9">
        <v>16.149999999999999</v>
      </c>
      <c r="J3020" s="10">
        <f t="shared" si="94"/>
        <v>1</v>
      </c>
      <c r="K3020" s="8">
        <v>0</v>
      </c>
      <c r="L3020" s="9">
        <v>30.97</v>
      </c>
      <c r="M3020" s="8">
        <v>0</v>
      </c>
      <c r="N3020" s="8">
        <v>2</v>
      </c>
      <c r="O3020" s="8">
        <v>69</v>
      </c>
      <c r="P3020" s="9">
        <v>16.149999999999999</v>
      </c>
      <c r="Q3020" s="10">
        <f t="shared" si="95"/>
        <v>1</v>
      </c>
      <c r="R3020" s="8">
        <v>0</v>
      </c>
      <c r="S3020" s="9">
        <v>30.46</v>
      </c>
      <c r="T3020" s="8">
        <v>0</v>
      </c>
    </row>
    <row r="3021" spans="1:20" x14ac:dyDescent="0.35">
      <c r="A3021" t="s">
        <v>7670</v>
      </c>
      <c r="B3021" t="s">
        <v>7671</v>
      </c>
      <c r="C3021" t="s">
        <v>19</v>
      </c>
      <c r="D3021" t="s">
        <v>7922</v>
      </c>
      <c r="E3021" s="8">
        <v>9</v>
      </c>
      <c r="F3021" s="9">
        <v>45.18</v>
      </c>
      <c r="G3021" s="8">
        <v>1</v>
      </c>
      <c r="H3021" s="8">
        <v>12</v>
      </c>
      <c r="I3021" s="9">
        <v>45.18</v>
      </c>
      <c r="J3021" s="10">
        <f t="shared" si="94"/>
        <v>1</v>
      </c>
      <c r="K3021" s="8">
        <v>0</v>
      </c>
      <c r="L3021" s="9">
        <v>24.91</v>
      </c>
      <c r="M3021" s="8">
        <v>0</v>
      </c>
      <c r="N3021" s="8">
        <v>1</v>
      </c>
      <c r="O3021" s="8">
        <v>12</v>
      </c>
      <c r="P3021" s="9">
        <v>45.18</v>
      </c>
      <c r="Q3021" s="10">
        <f t="shared" si="95"/>
        <v>1</v>
      </c>
      <c r="R3021" s="8">
        <v>0</v>
      </c>
      <c r="S3021" s="9">
        <v>24.91</v>
      </c>
      <c r="T3021" s="8">
        <v>0</v>
      </c>
    </row>
    <row r="3022" spans="1:20" x14ac:dyDescent="0.35">
      <c r="A3022" t="s">
        <v>7674</v>
      </c>
      <c r="B3022" t="s">
        <v>7675</v>
      </c>
      <c r="C3022" t="s">
        <v>19</v>
      </c>
      <c r="D3022" t="s">
        <v>7922</v>
      </c>
      <c r="E3022" s="8">
        <v>1</v>
      </c>
      <c r="F3022" s="9">
        <v>1.25</v>
      </c>
      <c r="G3022" s="8">
        <v>2</v>
      </c>
      <c r="H3022" s="8">
        <v>47</v>
      </c>
      <c r="I3022" s="9">
        <v>1.25</v>
      </c>
      <c r="J3022" s="10">
        <f t="shared" si="94"/>
        <v>1</v>
      </c>
      <c r="K3022" s="8">
        <v>0</v>
      </c>
      <c r="L3022" s="9">
        <v>36.19</v>
      </c>
      <c r="M3022" s="8">
        <v>0</v>
      </c>
      <c r="N3022" s="8">
        <v>1</v>
      </c>
      <c r="O3022" s="8">
        <v>47</v>
      </c>
      <c r="P3022" s="9">
        <v>1.25</v>
      </c>
      <c r="Q3022" s="10">
        <f t="shared" si="95"/>
        <v>1</v>
      </c>
      <c r="R3022" s="8">
        <v>0</v>
      </c>
      <c r="S3022" s="9">
        <v>35.44</v>
      </c>
      <c r="T3022" s="8">
        <v>0</v>
      </c>
    </row>
    <row r="3023" spans="1:20" x14ac:dyDescent="0.35">
      <c r="A3023" t="s">
        <v>7676</v>
      </c>
      <c r="B3023" t="s">
        <v>7677</v>
      </c>
      <c r="C3023" t="s">
        <v>19</v>
      </c>
      <c r="D3023" t="s">
        <v>7922</v>
      </c>
      <c r="E3023" s="8">
        <v>1</v>
      </c>
      <c r="F3023" s="9">
        <v>4.95</v>
      </c>
      <c r="G3023" s="8">
        <v>1</v>
      </c>
      <c r="H3023" s="8">
        <v>12</v>
      </c>
      <c r="I3023" s="9">
        <v>4.95</v>
      </c>
      <c r="J3023" s="10">
        <f t="shared" si="94"/>
        <v>1</v>
      </c>
      <c r="K3023" s="8">
        <v>0</v>
      </c>
      <c r="L3023" s="9">
        <v>37.5</v>
      </c>
      <c r="M3023" s="8">
        <v>0</v>
      </c>
      <c r="N3023" s="8">
        <v>1</v>
      </c>
      <c r="O3023" s="8">
        <v>12</v>
      </c>
      <c r="P3023" s="9">
        <v>4.95</v>
      </c>
      <c r="Q3023" s="10">
        <f t="shared" si="95"/>
        <v>1</v>
      </c>
      <c r="R3023" s="8">
        <v>0</v>
      </c>
      <c r="S3023" s="9">
        <v>37.5</v>
      </c>
      <c r="T3023" s="8">
        <v>0</v>
      </c>
    </row>
    <row r="3024" spans="1:20" x14ac:dyDescent="0.35">
      <c r="A3024" t="s">
        <v>7680</v>
      </c>
      <c r="B3024" t="s">
        <v>7681</v>
      </c>
      <c r="C3024" t="s">
        <v>19</v>
      </c>
      <c r="D3024" t="s">
        <v>7922</v>
      </c>
      <c r="E3024" s="8">
        <v>12</v>
      </c>
      <c r="F3024" s="9">
        <v>5.28</v>
      </c>
      <c r="G3024" s="8">
        <v>3</v>
      </c>
      <c r="H3024" s="8">
        <v>127</v>
      </c>
      <c r="I3024" s="9">
        <v>5.28</v>
      </c>
      <c r="J3024" s="10">
        <f t="shared" si="94"/>
        <v>1</v>
      </c>
      <c r="K3024" s="8">
        <v>0</v>
      </c>
      <c r="L3024" s="9">
        <v>33.15</v>
      </c>
      <c r="M3024" s="8">
        <v>0</v>
      </c>
      <c r="N3024" s="8">
        <v>3</v>
      </c>
      <c r="O3024" s="8">
        <v>127</v>
      </c>
      <c r="P3024" s="9">
        <v>5.28</v>
      </c>
      <c r="Q3024" s="10">
        <f t="shared" si="95"/>
        <v>1</v>
      </c>
      <c r="R3024" s="8">
        <v>0</v>
      </c>
      <c r="S3024" s="9">
        <v>32.89</v>
      </c>
      <c r="T3024" s="8">
        <v>0</v>
      </c>
    </row>
    <row r="3025" spans="1:20" x14ac:dyDescent="0.35">
      <c r="A3025" t="s">
        <v>7682</v>
      </c>
      <c r="B3025" t="s">
        <v>7683</v>
      </c>
      <c r="C3025" t="s">
        <v>19</v>
      </c>
      <c r="D3025" t="s">
        <v>7922</v>
      </c>
      <c r="E3025" s="8">
        <v>9</v>
      </c>
      <c r="F3025" s="9">
        <v>26.82</v>
      </c>
      <c r="G3025" s="8">
        <v>1</v>
      </c>
      <c r="H3025" s="8">
        <v>19</v>
      </c>
      <c r="I3025" s="9">
        <v>26.82</v>
      </c>
      <c r="J3025" s="10">
        <f t="shared" si="94"/>
        <v>1</v>
      </c>
      <c r="K3025" s="8">
        <v>0</v>
      </c>
      <c r="L3025" s="9">
        <v>30.99</v>
      </c>
      <c r="M3025" s="8">
        <v>0</v>
      </c>
      <c r="N3025" s="8">
        <v>1</v>
      </c>
      <c r="O3025" s="8">
        <v>19</v>
      </c>
      <c r="P3025" s="9">
        <v>26.82</v>
      </c>
      <c r="Q3025" s="10">
        <f t="shared" si="95"/>
        <v>1</v>
      </c>
      <c r="R3025" s="8">
        <v>0</v>
      </c>
      <c r="S3025" s="9">
        <v>30.99</v>
      </c>
      <c r="T3025" s="8">
        <v>0</v>
      </c>
    </row>
    <row r="3026" spans="1:20" x14ac:dyDescent="0.35">
      <c r="A3026" t="s">
        <v>7684</v>
      </c>
      <c r="B3026" t="s">
        <v>7685</v>
      </c>
      <c r="C3026" t="s">
        <v>19</v>
      </c>
      <c r="D3026" t="s">
        <v>7922</v>
      </c>
      <c r="E3026" s="8">
        <v>6</v>
      </c>
      <c r="F3026" s="9">
        <v>17.760000000000002</v>
      </c>
      <c r="G3026" s="8">
        <v>1</v>
      </c>
      <c r="H3026" s="8">
        <v>19</v>
      </c>
      <c r="I3026" s="9">
        <v>17.760000000000002</v>
      </c>
      <c r="J3026" s="10">
        <f t="shared" si="94"/>
        <v>1</v>
      </c>
      <c r="K3026" s="8">
        <v>0</v>
      </c>
      <c r="L3026" s="9">
        <v>30.67</v>
      </c>
      <c r="M3026" s="8">
        <v>0</v>
      </c>
      <c r="N3026" s="8">
        <v>1</v>
      </c>
      <c r="O3026" s="8">
        <v>19</v>
      </c>
      <c r="P3026" s="9">
        <v>17.760000000000002</v>
      </c>
      <c r="Q3026" s="10">
        <f t="shared" si="95"/>
        <v>1</v>
      </c>
      <c r="R3026" s="8">
        <v>0</v>
      </c>
      <c r="S3026" s="9">
        <v>30.67</v>
      </c>
      <c r="T3026" s="8">
        <v>0</v>
      </c>
    </row>
    <row r="3027" spans="1:20" x14ac:dyDescent="0.35">
      <c r="A3027" t="s">
        <v>7686</v>
      </c>
      <c r="B3027" t="s">
        <v>7687</v>
      </c>
      <c r="C3027" t="s">
        <v>19</v>
      </c>
      <c r="D3027" t="s">
        <v>7922</v>
      </c>
      <c r="E3027" s="8">
        <v>3</v>
      </c>
      <c r="F3027" s="9">
        <v>8.8699999999999992</v>
      </c>
      <c r="G3027" s="8">
        <v>1</v>
      </c>
      <c r="H3027" s="8">
        <v>19</v>
      </c>
      <c r="I3027" s="9">
        <v>8.8699999999999992</v>
      </c>
      <c r="J3027" s="10">
        <f t="shared" si="94"/>
        <v>1</v>
      </c>
      <c r="K3027" s="8">
        <v>0</v>
      </c>
      <c r="L3027" s="9">
        <v>32.56</v>
      </c>
      <c r="M3027" s="8">
        <v>0</v>
      </c>
      <c r="N3027" s="8">
        <v>1</v>
      </c>
      <c r="O3027" s="8">
        <v>19</v>
      </c>
      <c r="P3027" s="9">
        <v>8.8699999999999992</v>
      </c>
      <c r="Q3027" s="10">
        <f t="shared" si="95"/>
        <v>1</v>
      </c>
      <c r="R3027" s="8">
        <v>0</v>
      </c>
      <c r="S3027" s="9">
        <v>32.56</v>
      </c>
      <c r="T3027" s="8">
        <v>0</v>
      </c>
    </row>
    <row r="3028" spans="1:20" x14ac:dyDescent="0.35">
      <c r="A3028" t="s">
        <v>7690</v>
      </c>
      <c r="B3028" t="s">
        <v>7691</v>
      </c>
      <c r="C3028" t="s">
        <v>19</v>
      </c>
      <c r="D3028" t="s">
        <v>7922</v>
      </c>
      <c r="E3028" s="8">
        <v>28</v>
      </c>
      <c r="F3028" s="9">
        <v>82.6</v>
      </c>
      <c r="G3028" s="8">
        <v>1</v>
      </c>
      <c r="H3028" s="8">
        <v>19</v>
      </c>
      <c r="I3028" s="9">
        <v>59</v>
      </c>
      <c r="J3028" s="10">
        <f t="shared" si="94"/>
        <v>0.7142857142857143</v>
      </c>
      <c r="K3028" s="8">
        <v>1</v>
      </c>
      <c r="L3028" s="9">
        <v>32.299999999999997</v>
      </c>
      <c r="M3028" s="8">
        <v>1</v>
      </c>
      <c r="N3028" s="8">
        <v>1</v>
      </c>
      <c r="O3028" s="8">
        <v>19</v>
      </c>
      <c r="P3028" s="9">
        <v>59</v>
      </c>
      <c r="Q3028" s="10">
        <f t="shared" si="95"/>
        <v>0.7142857142857143</v>
      </c>
      <c r="R3028" s="8">
        <v>1</v>
      </c>
      <c r="S3028" s="9">
        <v>32.299999999999997</v>
      </c>
      <c r="T3028" s="8">
        <v>1</v>
      </c>
    </row>
    <row r="3029" spans="1:20" x14ac:dyDescent="0.35">
      <c r="A3029" t="s">
        <v>7694</v>
      </c>
      <c r="B3029" t="s">
        <v>7695</v>
      </c>
      <c r="C3029" t="s">
        <v>19</v>
      </c>
      <c r="D3029" t="s">
        <v>7922</v>
      </c>
      <c r="E3029" s="8">
        <v>4</v>
      </c>
      <c r="F3029" s="9">
        <v>3.4</v>
      </c>
      <c r="G3029" s="8">
        <v>2</v>
      </c>
      <c r="H3029" s="8">
        <v>63</v>
      </c>
      <c r="I3029" s="9">
        <v>3.4</v>
      </c>
      <c r="J3029" s="10">
        <f t="shared" si="94"/>
        <v>1</v>
      </c>
      <c r="K3029" s="8">
        <v>0</v>
      </c>
      <c r="L3029" s="9">
        <v>32.29</v>
      </c>
      <c r="M3029" s="8">
        <v>0</v>
      </c>
      <c r="N3029" s="8">
        <v>2</v>
      </c>
      <c r="O3029" s="8">
        <v>63</v>
      </c>
      <c r="P3029" s="9">
        <v>3.4</v>
      </c>
      <c r="Q3029" s="10">
        <f t="shared" si="95"/>
        <v>1</v>
      </c>
      <c r="R3029" s="8">
        <v>0</v>
      </c>
      <c r="S3029" s="9">
        <v>31.78</v>
      </c>
      <c r="T3029" s="8">
        <v>0</v>
      </c>
    </row>
    <row r="3030" spans="1:20" x14ac:dyDescent="0.35">
      <c r="A3030" t="s">
        <v>7696</v>
      </c>
      <c r="B3030" t="s">
        <v>7697</v>
      </c>
      <c r="C3030" t="s">
        <v>19</v>
      </c>
      <c r="D3030" t="s">
        <v>7922</v>
      </c>
      <c r="E3030" s="8">
        <v>1</v>
      </c>
      <c r="F3030" s="9">
        <v>2.82</v>
      </c>
      <c r="G3030" s="8">
        <v>1</v>
      </c>
      <c r="H3030" s="8">
        <v>19</v>
      </c>
      <c r="I3030" s="9">
        <v>2.82</v>
      </c>
      <c r="J3030" s="10">
        <f t="shared" si="94"/>
        <v>1</v>
      </c>
      <c r="K3030" s="8">
        <v>0</v>
      </c>
      <c r="L3030" s="9">
        <v>33.42</v>
      </c>
      <c r="M3030" s="8">
        <v>0</v>
      </c>
      <c r="N3030" s="8">
        <v>1</v>
      </c>
      <c r="O3030" s="8">
        <v>19</v>
      </c>
      <c r="P3030" s="9">
        <v>2.82</v>
      </c>
      <c r="Q3030" s="10">
        <f t="shared" si="95"/>
        <v>1</v>
      </c>
      <c r="R3030" s="8">
        <v>0</v>
      </c>
      <c r="S3030" s="9">
        <v>33.42</v>
      </c>
      <c r="T3030" s="8">
        <v>0</v>
      </c>
    </row>
    <row r="3031" spans="1:20" x14ac:dyDescent="0.35">
      <c r="A3031" t="s">
        <v>7698</v>
      </c>
      <c r="B3031" t="s">
        <v>7699</v>
      </c>
      <c r="C3031" t="s">
        <v>19</v>
      </c>
      <c r="D3031" t="s">
        <v>7922</v>
      </c>
      <c r="E3031" s="8">
        <v>16</v>
      </c>
      <c r="F3031" s="9">
        <v>6.72</v>
      </c>
      <c r="G3031" s="8">
        <v>4</v>
      </c>
      <c r="H3031" s="8">
        <v>126</v>
      </c>
      <c r="I3031" s="9">
        <v>6.72</v>
      </c>
      <c r="J3031" s="10">
        <f t="shared" si="94"/>
        <v>1</v>
      </c>
      <c r="K3031" s="8">
        <v>0</v>
      </c>
      <c r="L3031" s="9">
        <v>29.34</v>
      </c>
      <c r="M3031" s="8">
        <v>0</v>
      </c>
      <c r="N3031" s="8">
        <v>3</v>
      </c>
      <c r="O3031" s="8">
        <v>126</v>
      </c>
      <c r="P3031" s="9">
        <v>6.72</v>
      </c>
      <c r="Q3031" s="10">
        <f t="shared" si="95"/>
        <v>1</v>
      </c>
      <c r="R3031" s="8">
        <v>0</v>
      </c>
      <c r="S3031" s="9">
        <v>29.09</v>
      </c>
      <c r="T3031" s="8">
        <v>0</v>
      </c>
    </row>
    <row r="3032" spans="1:20" x14ac:dyDescent="0.35">
      <c r="A3032" t="s">
        <v>7700</v>
      </c>
      <c r="B3032" t="s">
        <v>7701</v>
      </c>
      <c r="C3032" t="s">
        <v>19</v>
      </c>
      <c r="D3032" t="s">
        <v>7922</v>
      </c>
      <c r="E3032" s="8">
        <v>22</v>
      </c>
      <c r="F3032" s="9">
        <v>36.299999999999997</v>
      </c>
      <c r="G3032" s="8">
        <v>2</v>
      </c>
      <c r="H3032" s="8">
        <v>32</v>
      </c>
      <c r="I3032" s="9">
        <v>36.299999999999997</v>
      </c>
      <c r="J3032" s="10">
        <f t="shared" si="94"/>
        <v>1</v>
      </c>
      <c r="K3032" s="8">
        <v>0</v>
      </c>
      <c r="L3032" s="9">
        <v>25.24</v>
      </c>
      <c r="M3032" s="8">
        <v>0</v>
      </c>
      <c r="N3032" s="8">
        <v>1</v>
      </c>
      <c r="O3032" s="8">
        <v>32</v>
      </c>
      <c r="P3032" s="9">
        <v>36.299999999999997</v>
      </c>
      <c r="Q3032" s="10">
        <f t="shared" si="95"/>
        <v>1</v>
      </c>
      <c r="R3032" s="8">
        <v>0</v>
      </c>
      <c r="S3032" s="9">
        <v>25.24</v>
      </c>
      <c r="T3032" s="8">
        <v>0</v>
      </c>
    </row>
    <row r="3033" spans="1:20" x14ac:dyDescent="0.35">
      <c r="A3033" t="s">
        <v>7702</v>
      </c>
      <c r="B3033" t="s">
        <v>7703</v>
      </c>
      <c r="C3033" t="s">
        <v>19</v>
      </c>
      <c r="D3033" t="s">
        <v>7922</v>
      </c>
      <c r="E3033" s="8">
        <v>22</v>
      </c>
      <c r="F3033" s="9">
        <v>59.47</v>
      </c>
      <c r="G3033" s="8">
        <v>1</v>
      </c>
      <c r="H3033" s="8">
        <v>20</v>
      </c>
      <c r="I3033" s="9">
        <v>56.77</v>
      </c>
      <c r="J3033" s="10">
        <f t="shared" si="94"/>
        <v>0.95459895745754164</v>
      </c>
      <c r="K3033" s="8">
        <v>1</v>
      </c>
      <c r="L3033" s="9">
        <v>22.71</v>
      </c>
      <c r="M3033" s="8">
        <v>1</v>
      </c>
      <c r="N3033" s="8">
        <v>1</v>
      </c>
      <c r="O3033" s="8">
        <v>20</v>
      </c>
      <c r="P3033" s="9">
        <v>56.77</v>
      </c>
      <c r="Q3033" s="10">
        <f t="shared" si="95"/>
        <v>0.95459895745754164</v>
      </c>
      <c r="R3033" s="8">
        <v>1</v>
      </c>
      <c r="S3033" s="9">
        <v>22.71</v>
      </c>
      <c r="T3033" s="8">
        <v>1</v>
      </c>
    </row>
    <row r="3034" spans="1:20" x14ac:dyDescent="0.35">
      <c r="A3034" t="s">
        <v>7708</v>
      </c>
      <c r="B3034" t="s">
        <v>7709</v>
      </c>
      <c r="C3034" t="s">
        <v>19</v>
      </c>
      <c r="D3034" t="s">
        <v>7922</v>
      </c>
      <c r="E3034" s="8">
        <v>10</v>
      </c>
      <c r="F3034" s="9">
        <v>8.4600000000000009</v>
      </c>
      <c r="G3034" s="8">
        <v>2</v>
      </c>
      <c r="H3034" s="8">
        <v>60</v>
      </c>
      <c r="I3034" s="9">
        <v>8.4600000000000009</v>
      </c>
      <c r="J3034" s="10">
        <f t="shared" si="94"/>
        <v>1</v>
      </c>
      <c r="K3034" s="8">
        <v>0</v>
      </c>
      <c r="L3034" s="9">
        <v>28.71</v>
      </c>
      <c r="M3034" s="8">
        <v>0</v>
      </c>
      <c r="N3034" s="8">
        <v>2</v>
      </c>
      <c r="O3034" s="8">
        <v>60</v>
      </c>
      <c r="P3034" s="9">
        <v>8.4600000000000009</v>
      </c>
      <c r="Q3034" s="10">
        <f t="shared" si="95"/>
        <v>1</v>
      </c>
      <c r="R3034" s="8">
        <v>0</v>
      </c>
      <c r="S3034" s="9">
        <v>28.2</v>
      </c>
      <c r="T3034" s="8">
        <v>0</v>
      </c>
    </row>
    <row r="3035" spans="1:20" x14ac:dyDescent="0.35">
      <c r="A3035" t="s">
        <v>7710</v>
      </c>
      <c r="B3035" t="s">
        <v>7711</v>
      </c>
      <c r="C3035" t="s">
        <v>19</v>
      </c>
      <c r="D3035" t="s">
        <v>7922</v>
      </c>
      <c r="E3035" s="8">
        <v>1</v>
      </c>
      <c r="F3035" s="9">
        <v>3.78</v>
      </c>
      <c r="G3035" s="8">
        <v>1</v>
      </c>
      <c r="H3035" s="8">
        <v>14</v>
      </c>
      <c r="I3035" s="9">
        <v>3.78</v>
      </c>
      <c r="J3035" s="10">
        <f t="shared" si="94"/>
        <v>1</v>
      </c>
      <c r="K3035" s="8">
        <v>0</v>
      </c>
      <c r="L3035" s="9">
        <v>32.46</v>
      </c>
      <c r="M3035" s="8">
        <v>0</v>
      </c>
      <c r="N3035" s="8">
        <v>1</v>
      </c>
      <c r="O3035" s="8">
        <v>14</v>
      </c>
      <c r="P3035" s="9">
        <v>3.78</v>
      </c>
      <c r="Q3035" s="10">
        <f t="shared" si="95"/>
        <v>1</v>
      </c>
      <c r="R3035" s="8">
        <v>0</v>
      </c>
      <c r="S3035" s="9">
        <v>32.46</v>
      </c>
      <c r="T3035" s="8">
        <v>0</v>
      </c>
    </row>
    <row r="3036" spans="1:20" x14ac:dyDescent="0.35">
      <c r="A3036" t="s">
        <v>7712</v>
      </c>
      <c r="B3036" t="s">
        <v>7713</v>
      </c>
      <c r="C3036" t="s">
        <v>19</v>
      </c>
      <c r="D3036" t="s">
        <v>7922</v>
      </c>
      <c r="E3036" s="8">
        <v>45</v>
      </c>
      <c r="F3036" s="9">
        <v>168.75</v>
      </c>
      <c r="G3036" s="8">
        <v>1</v>
      </c>
      <c r="H3036" s="8">
        <v>14</v>
      </c>
      <c r="I3036" s="9">
        <v>123.75</v>
      </c>
      <c r="J3036" s="10">
        <f t="shared" si="94"/>
        <v>0.73333333333333328</v>
      </c>
      <c r="K3036" s="8">
        <v>1</v>
      </c>
      <c r="L3036" s="9">
        <v>24.05</v>
      </c>
      <c r="M3036" s="8">
        <v>2</v>
      </c>
      <c r="N3036" s="8">
        <v>1</v>
      </c>
      <c r="O3036" s="8">
        <v>14</v>
      </c>
      <c r="P3036" s="9">
        <v>123.75</v>
      </c>
      <c r="Q3036" s="10">
        <f t="shared" si="95"/>
        <v>0.73333333333333328</v>
      </c>
      <c r="R3036" s="8">
        <v>1</v>
      </c>
      <c r="S3036" s="9">
        <v>24.05</v>
      </c>
      <c r="T3036" s="8">
        <v>2</v>
      </c>
    </row>
    <row r="3037" spans="1:20" x14ac:dyDescent="0.35">
      <c r="A3037" t="s">
        <v>7714</v>
      </c>
      <c r="B3037" t="s">
        <v>7715</v>
      </c>
      <c r="C3037" t="s">
        <v>19</v>
      </c>
      <c r="D3037" t="s">
        <v>7922</v>
      </c>
      <c r="E3037" s="8">
        <v>27</v>
      </c>
      <c r="F3037" s="9">
        <v>101.25</v>
      </c>
      <c r="G3037" s="8">
        <v>1</v>
      </c>
      <c r="H3037" s="8">
        <v>14</v>
      </c>
      <c r="I3037" s="9">
        <v>93.75</v>
      </c>
      <c r="J3037" s="10">
        <f t="shared" si="94"/>
        <v>0.92592592592592593</v>
      </c>
      <c r="K3037" s="8">
        <v>1</v>
      </c>
      <c r="L3037" s="9">
        <v>17.059999999999999</v>
      </c>
      <c r="M3037" s="8">
        <v>1</v>
      </c>
      <c r="N3037" s="8">
        <v>1</v>
      </c>
      <c r="O3037" s="8">
        <v>14</v>
      </c>
      <c r="P3037" s="9">
        <v>93.75</v>
      </c>
      <c r="Q3037" s="10">
        <f t="shared" si="95"/>
        <v>0.92592592592592593</v>
      </c>
      <c r="R3037" s="8">
        <v>1</v>
      </c>
      <c r="S3037" s="9">
        <v>17.059999999999999</v>
      </c>
      <c r="T3037" s="8">
        <v>1</v>
      </c>
    </row>
    <row r="3038" spans="1:20" x14ac:dyDescent="0.35">
      <c r="A3038" t="s">
        <v>7718</v>
      </c>
      <c r="B3038" t="s">
        <v>7719</v>
      </c>
      <c r="C3038" t="s">
        <v>19</v>
      </c>
      <c r="D3038" t="s">
        <v>7922</v>
      </c>
      <c r="E3038" s="8">
        <v>1</v>
      </c>
      <c r="F3038" s="9">
        <v>7.5</v>
      </c>
      <c r="G3038" s="8">
        <v>1</v>
      </c>
      <c r="H3038" s="8">
        <v>7</v>
      </c>
      <c r="I3038" s="9">
        <v>7.5</v>
      </c>
      <c r="J3038" s="10">
        <f t="shared" si="94"/>
        <v>1</v>
      </c>
      <c r="K3038" s="8">
        <v>0</v>
      </c>
      <c r="L3038" s="9">
        <v>32.44</v>
      </c>
      <c r="M3038" s="8">
        <v>0</v>
      </c>
      <c r="N3038" s="8">
        <v>1</v>
      </c>
      <c r="O3038" s="8">
        <v>7</v>
      </c>
      <c r="P3038" s="9">
        <v>7.5</v>
      </c>
      <c r="Q3038" s="10">
        <f t="shared" si="95"/>
        <v>1</v>
      </c>
      <c r="R3038" s="8">
        <v>0</v>
      </c>
      <c r="S3038" s="9">
        <v>32.44</v>
      </c>
      <c r="T3038" s="8">
        <v>0</v>
      </c>
    </row>
    <row r="3039" spans="1:20" x14ac:dyDescent="0.35">
      <c r="A3039" t="s">
        <v>7722</v>
      </c>
      <c r="B3039" t="s">
        <v>7723</v>
      </c>
      <c r="C3039" t="s">
        <v>19</v>
      </c>
      <c r="D3039" t="s">
        <v>7922</v>
      </c>
      <c r="E3039" s="8">
        <v>3</v>
      </c>
      <c r="F3039" s="9">
        <v>11.25</v>
      </c>
      <c r="G3039" s="8">
        <v>1</v>
      </c>
      <c r="H3039" s="8">
        <v>14</v>
      </c>
      <c r="I3039" s="9">
        <v>11.25</v>
      </c>
      <c r="J3039" s="10">
        <f t="shared" si="94"/>
        <v>1</v>
      </c>
      <c r="K3039" s="8">
        <v>0</v>
      </c>
      <c r="L3039" s="9">
        <v>29.95</v>
      </c>
      <c r="M3039" s="8">
        <v>0</v>
      </c>
      <c r="N3039" s="8">
        <v>1</v>
      </c>
      <c r="O3039" s="8">
        <v>14</v>
      </c>
      <c r="P3039" s="9">
        <v>11.25</v>
      </c>
      <c r="Q3039" s="10">
        <f t="shared" si="95"/>
        <v>1</v>
      </c>
      <c r="R3039" s="8">
        <v>0</v>
      </c>
      <c r="S3039" s="9">
        <v>29.95</v>
      </c>
      <c r="T3039" s="8">
        <v>0</v>
      </c>
    </row>
    <row r="3040" spans="1:20" x14ac:dyDescent="0.35">
      <c r="A3040" t="s">
        <v>7728</v>
      </c>
      <c r="B3040" t="s">
        <v>7729</v>
      </c>
      <c r="C3040" t="s">
        <v>19</v>
      </c>
      <c r="D3040" t="s">
        <v>7922</v>
      </c>
      <c r="E3040" s="8">
        <v>46</v>
      </c>
      <c r="F3040" s="9">
        <v>29.9</v>
      </c>
      <c r="G3040" s="8">
        <v>3</v>
      </c>
      <c r="H3040" s="8">
        <v>76</v>
      </c>
      <c r="I3040" s="9">
        <v>29.9</v>
      </c>
      <c r="J3040" s="10">
        <f t="shared" si="94"/>
        <v>1</v>
      </c>
      <c r="K3040" s="8">
        <v>0</v>
      </c>
      <c r="L3040" s="9">
        <v>25.19</v>
      </c>
      <c r="M3040" s="8">
        <v>0</v>
      </c>
      <c r="N3040" s="8">
        <v>2</v>
      </c>
      <c r="O3040" s="8">
        <v>76</v>
      </c>
      <c r="P3040" s="9">
        <v>29.9</v>
      </c>
      <c r="Q3040" s="10">
        <f t="shared" si="95"/>
        <v>1</v>
      </c>
      <c r="R3040" s="8">
        <v>0</v>
      </c>
      <c r="S3040" s="9">
        <v>24.41</v>
      </c>
      <c r="T3040" s="8">
        <v>0</v>
      </c>
    </row>
    <row r="3041" spans="1:20" x14ac:dyDescent="0.35">
      <c r="A3041" t="s">
        <v>7730</v>
      </c>
      <c r="B3041" t="s">
        <v>7731</v>
      </c>
      <c r="C3041" t="s">
        <v>19</v>
      </c>
      <c r="D3041" t="s">
        <v>7922</v>
      </c>
      <c r="E3041" s="8">
        <v>7</v>
      </c>
      <c r="F3041" s="9">
        <v>5.95</v>
      </c>
      <c r="G3041" s="8">
        <v>2</v>
      </c>
      <c r="H3041" s="8">
        <v>57</v>
      </c>
      <c r="I3041" s="9">
        <v>5.95</v>
      </c>
      <c r="J3041" s="10">
        <f t="shared" si="94"/>
        <v>1</v>
      </c>
      <c r="K3041" s="8">
        <v>0</v>
      </c>
      <c r="L3041" s="9">
        <v>29.36</v>
      </c>
      <c r="M3041" s="8">
        <v>0</v>
      </c>
      <c r="N3041" s="8">
        <v>1</v>
      </c>
      <c r="O3041" s="8">
        <v>57</v>
      </c>
      <c r="P3041" s="9">
        <v>5.95</v>
      </c>
      <c r="Q3041" s="10">
        <f t="shared" si="95"/>
        <v>1</v>
      </c>
      <c r="R3041" s="8">
        <v>0</v>
      </c>
      <c r="S3041" s="9">
        <v>28.85</v>
      </c>
      <c r="T3041" s="8">
        <v>0</v>
      </c>
    </row>
    <row r="3042" spans="1:20" x14ac:dyDescent="0.35">
      <c r="A3042" t="s">
        <v>7732</v>
      </c>
      <c r="B3042" t="s">
        <v>7733</v>
      </c>
      <c r="C3042" t="s">
        <v>19</v>
      </c>
      <c r="D3042" t="s">
        <v>7922</v>
      </c>
      <c r="E3042" s="8">
        <v>303</v>
      </c>
      <c r="F3042" s="9">
        <v>257.55</v>
      </c>
      <c r="G3042" s="8">
        <v>2</v>
      </c>
      <c r="H3042" s="8">
        <v>57</v>
      </c>
      <c r="I3042" s="9">
        <v>195.5</v>
      </c>
      <c r="J3042" s="10">
        <f t="shared" si="94"/>
        <v>0.75907590759075905</v>
      </c>
      <c r="K3042" s="8">
        <v>7</v>
      </c>
      <c r="L3042" s="9">
        <v>21.42</v>
      </c>
      <c r="M3042" s="8">
        <v>4</v>
      </c>
      <c r="N3042" s="8">
        <v>1</v>
      </c>
      <c r="O3042" s="8">
        <v>57</v>
      </c>
      <c r="P3042" s="9">
        <v>194.65</v>
      </c>
      <c r="Q3042" s="10">
        <f t="shared" si="95"/>
        <v>0.75577557755775582</v>
      </c>
      <c r="R3042" s="8">
        <v>7</v>
      </c>
      <c r="S3042" s="9">
        <v>21.15</v>
      </c>
      <c r="T3042" s="8">
        <v>4</v>
      </c>
    </row>
    <row r="3043" spans="1:20" x14ac:dyDescent="0.35">
      <c r="A3043" t="s">
        <v>7736</v>
      </c>
      <c r="B3043" t="s">
        <v>7737</v>
      </c>
      <c r="C3043" t="s">
        <v>19</v>
      </c>
      <c r="D3043" t="s">
        <v>7922</v>
      </c>
      <c r="E3043" s="8">
        <v>13</v>
      </c>
      <c r="F3043" s="9">
        <v>43.68</v>
      </c>
      <c r="G3043" s="8">
        <v>1</v>
      </c>
      <c r="H3043" s="8">
        <v>15</v>
      </c>
      <c r="I3043" s="9">
        <v>43.68</v>
      </c>
      <c r="J3043" s="10">
        <f t="shared" si="94"/>
        <v>1</v>
      </c>
      <c r="K3043" s="8">
        <v>0</v>
      </c>
      <c r="L3043" s="9">
        <v>10.119999999999999</v>
      </c>
      <c r="M3043" s="8">
        <v>0</v>
      </c>
      <c r="N3043" s="8">
        <v>1</v>
      </c>
      <c r="O3043" s="8">
        <v>15</v>
      </c>
      <c r="P3043" s="9">
        <v>43.68</v>
      </c>
      <c r="Q3043" s="10">
        <f t="shared" si="95"/>
        <v>1</v>
      </c>
      <c r="R3043" s="8">
        <v>0</v>
      </c>
      <c r="S3043" s="9">
        <v>10.119999999999999</v>
      </c>
      <c r="T3043" s="8">
        <v>0</v>
      </c>
    </row>
    <row r="3044" spans="1:20" x14ac:dyDescent="0.35">
      <c r="A3044" t="s">
        <v>7744</v>
      </c>
      <c r="B3044" t="s">
        <v>7745</v>
      </c>
      <c r="C3044" t="s">
        <v>19</v>
      </c>
      <c r="D3044" t="s">
        <v>7922</v>
      </c>
      <c r="E3044" s="8">
        <v>33</v>
      </c>
      <c r="F3044" s="9">
        <v>11.55</v>
      </c>
      <c r="G3044" s="8">
        <v>5</v>
      </c>
      <c r="H3044" s="8">
        <v>131</v>
      </c>
      <c r="I3044" s="9">
        <v>11.55</v>
      </c>
      <c r="J3044" s="10">
        <f t="shared" si="94"/>
        <v>1</v>
      </c>
      <c r="K3044" s="8">
        <v>0</v>
      </c>
      <c r="L3044" s="9">
        <v>26.98</v>
      </c>
      <c r="M3044" s="8">
        <v>0</v>
      </c>
      <c r="N3044" s="8">
        <v>3</v>
      </c>
      <c r="O3044" s="8">
        <v>131</v>
      </c>
      <c r="P3044" s="9">
        <v>11.55</v>
      </c>
      <c r="Q3044" s="10">
        <f t="shared" si="95"/>
        <v>1</v>
      </c>
      <c r="R3044" s="8">
        <v>0</v>
      </c>
      <c r="S3044" s="9">
        <v>26.56</v>
      </c>
      <c r="T3044" s="8">
        <v>0</v>
      </c>
    </row>
    <row r="3045" spans="1:20" x14ac:dyDescent="0.35">
      <c r="A3045" t="s">
        <v>7752</v>
      </c>
      <c r="B3045" t="s">
        <v>7753</v>
      </c>
      <c r="C3045" t="s">
        <v>19</v>
      </c>
      <c r="D3045" t="s">
        <v>7922</v>
      </c>
      <c r="E3045" s="8">
        <v>38</v>
      </c>
      <c r="F3045" s="9">
        <v>226.1</v>
      </c>
      <c r="G3045" s="8">
        <v>1</v>
      </c>
      <c r="H3045" s="8">
        <v>8</v>
      </c>
      <c r="I3045" s="9">
        <v>71.400000000000006</v>
      </c>
      <c r="J3045" s="10">
        <f t="shared" si="94"/>
        <v>0.31578947368421056</v>
      </c>
      <c r="K3045" s="8">
        <v>1</v>
      </c>
      <c r="L3045" s="9">
        <v>25.21</v>
      </c>
      <c r="M3045" s="8">
        <v>1</v>
      </c>
      <c r="N3045" s="8">
        <v>1</v>
      </c>
      <c r="O3045" s="8">
        <v>8</v>
      </c>
      <c r="P3045" s="9">
        <v>71.400000000000006</v>
      </c>
      <c r="Q3045" s="10">
        <f t="shared" si="95"/>
        <v>0.31578947368421056</v>
      </c>
      <c r="R3045" s="8">
        <v>1</v>
      </c>
      <c r="S3045" s="9">
        <v>25.21</v>
      </c>
      <c r="T3045" s="8">
        <v>1</v>
      </c>
    </row>
    <row r="3046" spans="1:20" x14ac:dyDescent="0.35">
      <c r="A3046" t="s">
        <v>7758</v>
      </c>
      <c r="B3046" t="s">
        <v>7759</v>
      </c>
      <c r="C3046" t="s">
        <v>19</v>
      </c>
      <c r="D3046" t="s">
        <v>7922</v>
      </c>
      <c r="E3046" s="8">
        <v>2</v>
      </c>
      <c r="F3046" s="9">
        <v>5.92</v>
      </c>
      <c r="G3046" s="8">
        <v>1</v>
      </c>
      <c r="H3046" s="8">
        <v>16</v>
      </c>
      <c r="I3046" s="9">
        <v>5.92</v>
      </c>
      <c r="J3046" s="10">
        <f t="shared" si="94"/>
        <v>1</v>
      </c>
      <c r="K3046" s="8">
        <v>0</v>
      </c>
      <c r="L3046" s="9">
        <v>28.9</v>
      </c>
      <c r="M3046" s="8">
        <v>0</v>
      </c>
      <c r="N3046" s="8">
        <v>1</v>
      </c>
      <c r="O3046" s="8">
        <v>16</v>
      </c>
      <c r="P3046" s="9">
        <v>5.92</v>
      </c>
      <c r="Q3046" s="10">
        <f t="shared" si="95"/>
        <v>1</v>
      </c>
      <c r="R3046" s="8">
        <v>0</v>
      </c>
      <c r="S3046" s="9">
        <v>28.9</v>
      </c>
      <c r="T3046" s="8">
        <v>0</v>
      </c>
    </row>
    <row r="3047" spans="1:20" x14ac:dyDescent="0.35">
      <c r="A3047" t="s">
        <v>7764</v>
      </c>
      <c r="B3047" t="s">
        <v>7765</v>
      </c>
      <c r="C3047" t="s">
        <v>19</v>
      </c>
      <c r="D3047" t="s">
        <v>7922</v>
      </c>
      <c r="E3047" s="8">
        <v>9</v>
      </c>
      <c r="F3047" s="9">
        <v>26.55</v>
      </c>
      <c r="G3047" s="8">
        <v>1</v>
      </c>
      <c r="H3047" s="8">
        <v>16</v>
      </c>
      <c r="I3047" s="9">
        <v>26.55</v>
      </c>
      <c r="J3047" s="10">
        <f t="shared" si="94"/>
        <v>1</v>
      </c>
      <c r="K3047" s="8">
        <v>0</v>
      </c>
      <c r="L3047" s="9">
        <v>19.91</v>
      </c>
      <c r="M3047" s="8">
        <v>0</v>
      </c>
      <c r="N3047" s="8">
        <v>1</v>
      </c>
      <c r="O3047" s="8">
        <v>16</v>
      </c>
      <c r="P3047" s="9">
        <v>26.55</v>
      </c>
      <c r="Q3047" s="10">
        <f t="shared" si="95"/>
        <v>1</v>
      </c>
      <c r="R3047" s="8">
        <v>0</v>
      </c>
      <c r="S3047" s="9">
        <v>19.91</v>
      </c>
      <c r="T3047" s="8">
        <v>0</v>
      </c>
    </row>
    <row r="3048" spans="1:20" x14ac:dyDescent="0.35">
      <c r="A3048" t="s">
        <v>7778</v>
      </c>
      <c r="B3048" t="s">
        <v>7779</v>
      </c>
      <c r="C3048" t="s">
        <v>19</v>
      </c>
      <c r="D3048" t="s">
        <v>7922</v>
      </c>
      <c r="E3048" s="8">
        <v>8</v>
      </c>
      <c r="F3048" s="9">
        <v>40.72</v>
      </c>
      <c r="G3048" s="8">
        <v>1</v>
      </c>
      <c r="H3048" s="8">
        <v>9</v>
      </c>
      <c r="I3048" s="9">
        <v>40.72</v>
      </c>
      <c r="J3048" s="10">
        <f t="shared" si="94"/>
        <v>1</v>
      </c>
      <c r="K3048" s="8">
        <v>0</v>
      </c>
      <c r="L3048" s="9">
        <v>13.23</v>
      </c>
      <c r="M3048" s="8">
        <v>0</v>
      </c>
      <c r="N3048" s="8">
        <v>1</v>
      </c>
      <c r="O3048" s="8">
        <v>9</v>
      </c>
      <c r="P3048" s="9">
        <v>40.72</v>
      </c>
      <c r="Q3048" s="10">
        <f t="shared" si="95"/>
        <v>1</v>
      </c>
      <c r="R3048" s="8">
        <v>0</v>
      </c>
      <c r="S3048" s="9">
        <v>13.23</v>
      </c>
      <c r="T3048" s="8">
        <v>0</v>
      </c>
    </row>
    <row r="3049" spans="1:20" x14ac:dyDescent="0.35">
      <c r="A3049" t="s">
        <v>7798</v>
      </c>
      <c r="B3049" t="s">
        <v>7799</v>
      </c>
      <c r="C3049" t="s">
        <v>19</v>
      </c>
      <c r="D3049" t="s">
        <v>7922</v>
      </c>
      <c r="E3049" s="8">
        <v>11</v>
      </c>
      <c r="F3049" s="9">
        <v>18.149999999999999</v>
      </c>
      <c r="G3049" s="8">
        <v>1</v>
      </c>
      <c r="H3049" s="8">
        <v>25</v>
      </c>
      <c r="I3049" s="9">
        <v>18.149999999999999</v>
      </c>
      <c r="J3049" s="10">
        <f t="shared" si="94"/>
        <v>1</v>
      </c>
      <c r="K3049" s="8">
        <v>0</v>
      </c>
      <c r="L3049" s="9">
        <v>21.94</v>
      </c>
      <c r="M3049" s="8">
        <v>0</v>
      </c>
      <c r="N3049" s="8">
        <v>1</v>
      </c>
      <c r="O3049" s="8">
        <v>25</v>
      </c>
      <c r="P3049" s="9">
        <v>18.149999999999999</v>
      </c>
      <c r="Q3049" s="10">
        <f t="shared" si="95"/>
        <v>1</v>
      </c>
      <c r="R3049" s="8">
        <v>0</v>
      </c>
      <c r="S3049" s="9">
        <v>21.94</v>
      </c>
      <c r="T3049" s="8">
        <v>0</v>
      </c>
    </row>
    <row r="3050" spans="1:20" x14ac:dyDescent="0.35">
      <c r="A3050" t="s">
        <v>7804</v>
      </c>
      <c r="B3050" t="s">
        <v>7805</v>
      </c>
      <c r="C3050" t="s">
        <v>19</v>
      </c>
      <c r="D3050" t="s">
        <v>7922</v>
      </c>
      <c r="E3050" s="8">
        <v>16</v>
      </c>
      <c r="F3050" s="9">
        <v>6.72</v>
      </c>
      <c r="G3050" s="8">
        <v>2</v>
      </c>
      <c r="H3050" s="8">
        <v>94</v>
      </c>
      <c r="I3050" s="9">
        <v>6.72</v>
      </c>
      <c r="J3050" s="10">
        <f t="shared" si="94"/>
        <v>1</v>
      </c>
      <c r="K3050" s="8">
        <v>0</v>
      </c>
      <c r="L3050" s="9">
        <v>23.76</v>
      </c>
      <c r="M3050" s="8">
        <v>0</v>
      </c>
      <c r="N3050" s="8">
        <v>2</v>
      </c>
      <c r="O3050" s="8">
        <v>94</v>
      </c>
      <c r="P3050" s="9">
        <v>6.72</v>
      </c>
      <c r="Q3050" s="10">
        <f t="shared" si="95"/>
        <v>1</v>
      </c>
      <c r="R3050" s="8">
        <v>0</v>
      </c>
      <c r="S3050" s="9">
        <v>23.5</v>
      </c>
      <c r="T3050" s="8">
        <v>0</v>
      </c>
    </row>
    <row r="3051" spans="1:20" x14ac:dyDescent="0.35">
      <c r="A3051" t="s">
        <v>7810</v>
      </c>
      <c r="B3051" t="s">
        <v>7811</v>
      </c>
      <c r="C3051" t="s">
        <v>19</v>
      </c>
      <c r="D3051" t="s">
        <v>7922</v>
      </c>
      <c r="E3051" s="8">
        <v>13</v>
      </c>
      <c r="F3051" s="9">
        <v>2.4700000000000002</v>
      </c>
      <c r="G3051" s="8">
        <v>5</v>
      </c>
      <c r="H3051" s="8">
        <v>201</v>
      </c>
      <c r="I3051" s="9">
        <v>2.4700000000000002</v>
      </c>
      <c r="J3051" s="10">
        <f t="shared" si="94"/>
        <v>1</v>
      </c>
      <c r="K3051" s="8">
        <v>0</v>
      </c>
      <c r="L3051" s="9">
        <v>22.94</v>
      </c>
      <c r="M3051" s="8">
        <v>0</v>
      </c>
      <c r="N3051" s="8">
        <v>3</v>
      </c>
      <c r="O3051" s="8">
        <v>201</v>
      </c>
      <c r="P3051" s="9">
        <v>2.4700000000000002</v>
      </c>
      <c r="Q3051" s="10">
        <f t="shared" si="95"/>
        <v>1</v>
      </c>
      <c r="R3051" s="8">
        <v>0</v>
      </c>
      <c r="S3051" s="9">
        <v>22.71</v>
      </c>
      <c r="T3051" s="8">
        <v>0</v>
      </c>
    </row>
    <row r="3052" spans="1:20" x14ac:dyDescent="0.35">
      <c r="A3052" t="s">
        <v>7814</v>
      </c>
      <c r="B3052" t="s">
        <v>7815</v>
      </c>
      <c r="C3052" t="s">
        <v>19</v>
      </c>
      <c r="D3052" t="s">
        <v>7922</v>
      </c>
      <c r="E3052" s="8">
        <v>28</v>
      </c>
      <c r="F3052" s="9">
        <v>23.8</v>
      </c>
      <c r="G3052" s="8">
        <v>2</v>
      </c>
      <c r="H3052" s="8">
        <v>45</v>
      </c>
      <c r="I3052" s="9">
        <v>23.8</v>
      </c>
      <c r="J3052" s="10">
        <f t="shared" si="94"/>
        <v>1</v>
      </c>
      <c r="K3052" s="8">
        <v>0</v>
      </c>
      <c r="L3052" s="9">
        <v>17.47</v>
      </c>
      <c r="M3052" s="8">
        <v>0</v>
      </c>
      <c r="N3052" s="8">
        <v>1</v>
      </c>
      <c r="O3052" s="8">
        <v>45</v>
      </c>
      <c r="P3052" s="9">
        <v>23.8</v>
      </c>
      <c r="Q3052" s="10">
        <f t="shared" si="95"/>
        <v>1</v>
      </c>
      <c r="R3052" s="8">
        <v>0</v>
      </c>
      <c r="S3052" s="9">
        <v>17.47</v>
      </c>
      <c r="T3052" s="8">
        <v>0</v>
      </c>
    </row>
    <row r="3053" spans="1:20" x14ac:dyDescent="0.35">
      <c r="A3053" t="s">
        <v>7818</v>
      </c>
      <c r="B3053" t="s">
        <v>7819</v>
      </c>
      <c r="C3053" t="s">
        <v>19</v>
      </c>
      <c r="D3053" t="s">
        <v>7922</v>
      </c>
      <c r="E3053" s="8">
        <v>77</v>
      </c>
      <c r="F3053" s="9">
        <v>161.69999999999999</v>
      </c>
      <c r="G3053" s="8">
        <v>1</v>
      </c>
      <c r="H3053" s="8">
        <v>18</v>
      </c>
      <c r="I3053" s="9">
        <v>79.8</v>
      </c>
      <c r="J3053" s="10">
        <f t="shared" si="94"/>
        <v>0.4935064935064935</v>
      </c>
      <c r="K3053" s="8">
        <v>2</v>
      </c>
      <c r="L3053" s="9">
        <v>19.95</v>
      </c>
      <c r="M3053" s="8">
        <v>2</v>
      </c>
      <c r="N3053" s="8">
        <v>1</v>
      </c>
      <c r="O3053" s="8">
        <v>18</v>
      </c>
      <c r="P3053" s="9">
        <v>79.8</v>
      </c>
      <c r="Q3053" s="10">
        <f t="shared" si="95"/>
        <v>0.4935064935064935</v>
      </c>
      <c r="R3053" s="8">
        <v>2</v>
      </c>
      <c r="S3053" s="9">
        <v>19.95</v>
      </c>
      <c r="T3053" s="8">
        <v>2</v>
      </c>
    </row>
    <row r="3054" spans="1:20" x14ac:dyDescent="0.35">
      <c r="A3054" t="s">
        <v>7828</v>
      </c>
      <c r="B3054" t="s">
        <v>7829</v>
      </c>
      <c r="C3054" t="s">
        <v>19</v>
      </c>
      <c r="D3054" t="s">
        <v>7922</v>
      </c>
      <c r="E3054" s="8">
        <v>9</v>
      </c>
      <c r="F3054" s="9">
        <v>3.78</v>
      </c>
      <c r="G3054" s="8">
        <v>2</v>
      </c>
      <c r="H3054" s="8">
        <v>85</v>
      </c>
      <c r="I3054" s="9">
        <v>3.78</v>
      </c>
      <c r="J3054" s="10">
        <f t="shared" si="94"/>
        <v>1</v>
      </c>
      <c r="K3054" s="8">
        <v>0</v>
      </c>
      <c r="L3054" s="9">
        <v>19.88</v>
      </c>
      <c r="M3054" s="8">
        <v>0</v>
      </c>
      <c r="N3054" s="8">
        <v>2</v>
      </c>
      <c r="O3054" s="8">
        <v>85</v>
      </c>
      <c r="P3054" s="9">
        <v>3.78</v>
      </c>
      <c r="Q3054" s="10">
        <f t="shared" si="95"/>
        <v>1</v>
      </c>
      <c r="R3054" s="8">
        <v>0</v>
      </c>
      <c r="S3054" s="9">
        <v>19.62</v>
      </c>
      <c r="T3054" s="8">
        <v>0</v>
      </c>
    </row>
    <row r="3055" spans="1:20" x14ac:dyDescent="0.35">
      <c r="A3055" t="s">
        <v>7832</v>
      </c>
      <c r="B3055" t="s">
        <v>7833</v>
      </c>
      <c r="C3055" t="s">
        <v>19</v>
      </c>
      <c r="D3055" t="s">
        <v>7922</v>
      </c>
      <c r="E3055" s="8">
        <v>7</v>
      </c>
      <c r="F3055" s="9">
        <v>26.25</v>
      </c>
      <c r="G3055" s="8">
        <v>1</v>
      </c>
      <c r="H3055" s="8">
        <v>10</v>
      </c>
      <c r="I3055" s="9">
        <v>26.25</v>
      </c>
      <c r="J3055" s="10">
        <f t="shared" si="94"/>
        <v>1</v>
      </c>
      <c r="K3055" s="8">
        <v>0</v>
      </c>
      <c r="L3055" s="9">
        <v>14.11</v>
      </c>
      <c r="M3055" s="8">
        <v>0</v>
      </c>
      <c r="N3055" s="8">
        <v>1</v>
      </c>
      <c r="O3055" s="8">
        <v>10</v>
      </c>
      <c r="P3055" s="9">
        <v>26.25</v>
      </c>
      <c r="Q3055" s="10">
        <f t="shared" si="95"/>
        <v>1</v>
      </c>
      <c r="R3055" s="8">
        <v>0</v>
      </c>
      <c r="S3055" s="9">
        <v>14.11</v>
      </c>
      <c r="T3055" s="8">
        <v>0</v>
      </c>
    </row>
    <row r="3056" spans="1:20" x14ac:dyDescent="0.35">
      <c r="A3056" t="s">
        <v>7836</v>
      </c>
      <c r="B3056" t="s">
        <v>7837</v>
      </c>
      <c r="C3056" t="s">
        <v>19</v>
      </c>
      <c r="D3056" t="s">
        <v>7922</v>
      </c>
      <c r="E3056" s="8">
        <v>5</v>
      </c>
      <c r="F3056" s="9">
        <v>17.5</v>
      </c>
      <c r="G3056" s="8">
        <v>1</v>
      </c>
      <c r="H3056" s="8">
        <v>10</v>
      </c>
      <c r="I3056" s="9">
        <v>17.5</v>
      </c>
      <c r="J3056" s="10">
        <f t="shared" si="94"/>
        <v>1</v>
      </c>
      <c r="K3056" s="8">
        <v>0</v>
      </c>
      <c r="L3056" s="9">
        <v>17.89</v>
      </c>
      <c r="M3056" s="8">
        <v>0</v>
      </c>
      <c r="N3056" s="8">
        <v>1</v>
      </c>
      <c r="O3056" s="8">
        <v>10</v>
      </c>
      <c r="P3056" s="9">
        <v>17.5</v>
      </c>
      <c r="Q3056" s="10">
        <f t="shared" si="95"/>
        <v>1</v>
      </c>
      <c r="R3056" s="8">
        <v>0</v>
      </c>
      <c r="S3056" s="9">
        <v>17.89</v>
      </c>
      <c r="T3056" s="8">
        <v>0</v>
      </c>
    </row>
    <row r="3057" spans="1:20" x14ac:dyDescent="0.35">
      <c r="A3057" t="s">
        <v>7840</v>
      </c>
      <c r="B3057" t="s">
        <v>7841</v>
      </c>
      <c r="C3057" t="s">
        <v>19</v>
      </c>
      <c r="D3057" t="s">
        <v>7922</v>
      </c>
      <c r="E3057" s="8">
        <v>5</v>
      </c>
      <c r="F3057" s="9">
        <v>5.58</v>
      </c>
      <c r="G3057" s="8">
        <v>1</v>
      </c>
      <c r="H3057" s="8">
        <v>30</v>
      </c>
      <c r="I3057" s="9">
        <v>5.58</v>
      </c>
      <c r="J3057" s="10">
        <f t="shared" si="94"/>
        <v>1</v>
      </c>
      <c r="K3057" s="8">
        <v>0</v>
      </c>
      <c r="L3057" s="9">
        <v>18.93</v>
      </c>
      <c r="M3057" s="8">
        <v>0</v>
      </c>
      <c r="N3057" s="8">
        <v>1</v>
      </c>
      <c r="O3057" s="8">
        <v>30</v>
      </c>
      <c r="P3057" s="9">
        <v>5.58</v>
      </c>
      <c r="Q3057" s="10">
        <f t="shared" si="95"/>
        <v>1</v>
      </c>
      <c r="R3057" s="8">
        <v>0</v>
      </c>
      <c r="S3057" s="9">
        <v>18.93</v>
      </c>
      <c r="T3057" s="8">
        <v>0</v>
      </c>
    </row>
    <row r="3058" spans="1:20" x14ac:dyDescent="0.35">
      <c r="A3058" t="s">
        <v>7842</v>
      </c>
      <c r="B3058" t="s">
        <v>7843</v>
      </c>
      <c r="C3058" t="s">
        <v>19</v>
      </c>
      <c r="D3058" t="s">
        <v>7922</v>
      </c>
      <c r="E3058" s="8">
        <v>4</v>
      </c>
      <c r="F3058" s="9">
        <v>4.47</v>
      </c>
      <c r="G3058" s="8">
        <v>1</v>
      </c>
      <c r="H3058" s="8">
        <v>30</v>
      </c>
      <c r="I3058" s="9">
        <v>4.47</v>
      </c>
      <c r="J3058" s="10">
        <f t="shared" si="94"/>
        <v>1</v>
      </c>
      <c r="K3058" s="8">
        <v>0</v>
      </c>
      <c r="L3058" s="9">
        <v>18.68</v>
      </c>
      <c r="M3058" s="8">
        <v>0</v>
      </c>
      <c r="N3058" s="8">
        <v>1</v>
      </c>
      <c r="O3058" s="8">
        <v>30</v>
      </c>
      <c r="P3058" s="9">
        <v>4.47</v>
      </c>
      <c r="Q3058" s="10">
        <f t="shared" si="95"/>
        <v>1</v>
      </c>
      <c r="R3058" s="8">
        <v>0</v>
      </c>
      <c r="S3058" s="9">
        <v>18.68</v>
      </c>
      <c r="T3058" s="8">
        <v>0</v>
      </c>
    </row>
    <row r="3059" spans="1:20" x14ac:dyDescent="0.35">
      <c r="A3059" t="s">
        <v>7844</v>
      </c>
      <c r="B3059" t="s">
        <v>7845</v>
      </c>
      <c r="C3059" t="s">
        <v>19</v>
      </c>
      <c r="D3059" t="s">
        <v>7922</v>
      </c>
      <c r="E3059" s="8">
        <v>7</v>
      </c>
      <c r="F3059" s="9">
        <v>20.72</v>
      </c>
      <c r="G3059" s="8">
        <v>1</v>
      </c>
      <c r="H3059" s="8">
        <v>11</v>
      </c>
      <c r="I3059" s="9">
        <v>20.72</v>
      </c>
      <c r="J3059" s="10">
        <f t="shared" si="94"/>
        <v>1</v>
      </c>
      <c r="K3059" s="8">
        <v>0</v>
      </c>
      <c r="L3059" s="9">
        <v>19.309999999999999</v>
      </c>
      <c r="M3059" s="8">
        <v>0</v>
      </c>
      <c r="N3059" s="8">
        <v>1</v>
      </c>
      <c r="O3059" s="8">
        <v>11</v>
      </c>
      <c r="P3059" s="9">
        <v>20.72</v>
      </c>
      <c r="Q3059" s="10">
        <f t="shared" si="95"/>
        <v>1</v>
      </c>
      <c r="R3059" s="8">
        <v>0</v>
      </c>
      <c r="S3059" s="9">
        <v>19.309999999999999</v>
      </c>
      <c r="T3059" s="8">
        <v>0</v>
      </c>
    </row>
    <row r="3060" spans="1:20" x14ac:dyDescent="0.35">
      <c r="A3060" t="s">
        <v>7850</v>
      </c>
      <c r="B3060" t="s">
        <v>7851</v>
      </c>
      <c r="C3060" t="s">
        <v>19</v>
      </c>
      <c r="D3060" t="s">
        <v>7922</v>
      </c>
      <c r="E3060" s="8">
        <v>61</v>
      </c>
      <c r="F3060" s="9">
        <v>179.95</v>
      </c>
      <c r="G3060" s="8">
        <v>1</v>
      </c>
      <c r="H3060" s="8">
        <v>11</v>
      </c>
      <c r="I3060" s="9">
        <v>35.4</v>
      </c>
      <c r="J3060" s="10">
        <f t="shared" si="94"/>
        <v>0.19672131147540983</v>
      </c>
      <c r="K3060" s="8">
        <v>1</v>
      </c>
      <c r="L3060" s="9">
        <v>19.690000000000001</v>
      </c>
      <c r="M3060" s="8">
        <v>1</v>
      </c>
      <c r="N3060" s="8">
        <v>1</v>
      </c>
      <c r="O3060" s="8">
        <v>11</v>
      </c>
      <c r="P3060" s="9">
        <v>35.4</v>
      </c>
      <c r="Q3060" s="10">
        <f t="shared" si="95"/>
        <v>0.19672131147540983</v>
      </c>
      <c r="R3060" s="8">
        <v>1</v>
      </c>
      <c r="S3060" s="9">
        <v>19.690000000000001</v>
      </c>
      <c r="T3060" s="8">
        <v>1</v>
      </c>
    </row>
    <row r="3061" spans="1:20" x14ac:dyDescent="0.35">
      <c r="A3061" t="s">
        <v>7852</v>
      </c>
      <c r="B3061" t="s">
        <v>7853</v>
      </c>
      <c r="C3061" t="s">
        <v>19</v>
      </c>
      <c r="D3061" t="s">
        <v>7922</v>
      </c>
      <c r="E3061" s="8">
        <v>11</v>
      </c>
      <c r="F3061" s="9">
        <v>9.35</v>
      </c>
      <c r="G3061" s="8">
        <v>1</v>
      </c>
      <c r="H3061" s="8">
        <v>35</v>
      </c>
      <c r="I3061" s="9">
        <v>9.35</v>
      </c>
      <c r="J3061" s="10">
        <f t="shared" si="94"/>
        <v>1</v>
      </c>
      <c r="K3061" s="8">
        <v>0</v>
      </c>
      <c r="L3061" s="9">
        <v>15.92</v>
      </c>
      <c r="M3061" s="8">
        <v>0</v>
      </c>
      <c r="N3061" s="8">
        <v>1</v>
      </c>
      <c r="O3061" s="8">
        <v>35</v>
      </c>
      <c r="P3061" s="9">
        <v>9.35</v>
      </c>
      <c r="Q3061" s="10">
        <f t="shared" si="95"/>
        <v>1</v>
      </c>
      <c r="R3061" s="8">
        <v>0</v>
      </c>
      <c r="S3061" s="9">
        <v>15.92</v>
      </c>
      <c r="T3061" s="8">
        <v>0</v>
      </c>
    </row>
    <row r="3062" spans="1:20" x14ac:dyDescent="0.35">
      <c r="A3062" t="s">
        <v>7860</v>
      </c>
      <c r="B3062" t="s">
        <v>7861</v>
      </c>
      <c r="C3062" t="s">
        <v>19</v>
      </c>
      <c r="D3062" t="s">
        <v>7922</v>
      </c>
      <c r="E3062" s="8">
        <v>12</v>
      </c>
      <c r="F3062" s="9">
        <v>15</v>
      </c>
      <c r="G3062" s="8">
        <v>1</v>
      </c>
      <c r="H3062" s="8">
        <v>24</v>
      </c>
      <c r="I3062" s="9">
        <v>15</v>
      </c>
      <c r="J3062" s="10">
        <f t="shared" si="94"/>
        <v>1</v>
      </c>
      <c r="K3062" s="8">
        <v>0</v>
      </c>
      <c r="L3062" s="9">
        <v>14.62</v>
      </c>
      <c r="M3062" s="8">
        <v>0</v>
      </c>
      <c r="N3062" s="8">
        <v>1</v>
      </c>
      <c r="O3062" s="8">
        <v>24</v>
      </c>
      <c r="P3062" s="9">
        <v>15</v>
      </c>
      <c r="Q3062" s="10">
        <f t="shared" si="95"/>
        <v>1</v>
      </c>
      <c r="R3062" s="8">
        <v>0</v>
      </c>
      <c r="S3062" s="9">
        <v>14.62</v>
      </c>
      <c r="T3062" s="8">
        <v>0</v>
      </c>
    </row>
    <row r="3063" spans="1:20" x14ac:dyDescent="0.35">
      <c r="A3063" t="s">
        <v>7874</v>
      </c>
      <c r="B3063" t="s">
        <v>7875</v>
      </c>
      <c r="C3063" t="s">
        <v>19</v>
      </c>
      <c r="D3063" t="s">
        <v>7922</v>
      </c>
      <c r="E3063" s="8">
        <v>20</v>
      </c>
      <c r="F3063" s="9">
        <v>17</v>
      </c>
      <c r="G3063" s="8">
        <v>1</v>
      </c>
      <c r="H3063" s="8">
        <v>29</v>
      </c>
      <c r="I3063" s="9">
        <v>17</v>
      </c>
      <c r="J3063" s="10">
        <f t="shared" si="94"/>
        <v>1</v>
      </c>
      <c r="K3063" s="8">
        <v>0</v>
      </c>
      <c r="L3063" s="9">
        <v>9.91</v>
      </c>
      <c r="M3063" s="8">
        <v>0</v>
      </c>
      <c r="N3063" s="8">
        <v>1</v>
      </c>
      <c r="O3063" s="8">
        <v>29</v>
      </c>
      <c r="P3063" s="9">
        <v>17</v>
      </c>
      <c r="Q3063" s="10">
        <f t="shared" si="95"/>
        <v>1</v>
      </c>
      <c r="R3063" s="8">
        <v>0</v>
      </c>
      <c r="S3063" s="9">
        <v>9.91</v>
      </c>
      <c r="T3063" s="8">
        <v>0</v>
      </c>
    </row>
    <row r="3064" spans="1:20" x14ac:dyDescent="0.35">
      <c r="A3064" t="s">
        <v>7880</v>
      </c>
      <c r="B3064" t="s">
        <v>7881</v>
      </c>
      <c r="C3064" t="s">
        <v>19</v>
      </c>
      <c r="D3064" t="s">
        <v>7922</v>
      </c>
      <c r="E3064" s="8">
        <v>18</v>
      </c>
      <c r="F3064" s="9">
        <v>2.16</v>
      </c>
      <c r="G3064" s="8">
        <v>4</v>
      </c>
      <c r="H3064" s="8">
        <v>198</v>
      </c>
      <c r="I3064" s="9">
        <v>2.16</v>
      </c>
      <c r="J3064" s="10">
        <f t="shared" si="94"/>
        <v>1</v>
      </c>
      <c r="K3064" s="8">
        <v>0</v>
      </c>
      <c r="L3064" s="9">
        <v>13.43</v>
      </c>
      <c r="M3064" s="8">
        <v>0</v>
      </c>
      <c r="N3064" s="8">
        <v>2</v>
      </c>
      <c r="O3064" s="8">
        <v>198</v>
      </c>
      <c r="P3064" s="9">
        <v>2.16</v>
      </c>
      <c r="Q3064" s="10">
        <f t="shared" si="95"/>
        <v>1</v>
      </c>
      <c r="R3064" s="8">
        <v>0</v>
      </c>
      <c r="S3064" s="9">
        <v>13.28</v>
      </c>
      <c r="T3064" s="8">
        <v>0</v>
      </c>
    </row>
    <row r="3065" spans="1:20" x14ac:dyDescent="0.35">
      <c r="A3065" t="s">
        <v>7884</v>
      </c>
      <c r="B3065" t="s">
        <v>7885</v>
      </c>
      <c r="C3065" t="s">
        <v>19</v>
      </c>
      <c r="D3065" t="s">
        <v>7922</v>
      </c>
      <c r="E3065" s="8">
        <v>2</v>
      </c>
      <c r="F3065" s="9">
        <v>3.3</v>
      </c>
      <c r="G3065" s="8">
        <v>1</v>
      </c>
      <c r="H3065" s="8">
        <v>15</v>
      </c>
      <c r="I3065" s="9">
        <v>3.3</v>
      </c>
      <c r="J3065" s="10">
        <f t="shared" si="94"/>
        <v>1</v>
      </c>
      <c r="K3065" s="8">
        <v>0</v>
      </c>
      <c r="L3065" s="9">
        <v>14.75</v>
      </c>
      <c r="M3065" s="8">
        <v>0</v>
      </c>
      <c r="N3065" s="8">
        <v>1</v>
      </c>
      <c r="O3065" s="8">
        <v>15</v>
      </c>
      <c r="P3065" s="9">
        <v>3.3</v>
      </c>
      <c r="Q3065" s="10">
        <f t="shared" si="95"/>
        <v>1</v>
      </c>
      <c r="R3065" s="8">
        <v>0</v>
      </c>
      <c r="S3065" s="9">
        <v>14.75</v>
      </c>
      <c r="T3065" s="8">
        <v>0</v>
      </c>
    </row>
    <row r="3066" spans="1:20" x14ac:dyDescent="0.35">
      <c r="A3066" t="s">
        <v>7890</v>
      </c>
      <c r="B3066" t="s">
        <v>7891</v>
      </c>
      <c r="C3066" t="s">
        <v>19</v>
      </c>
      <c r="D3066" t="s">
        <v>7922</v>
      </c>
      <c r="E3066" s="8">
        <v>13</v>
      </c>
      <c r="F3066" s="9">
        <v>8.4499999999999993</v>
      </c>
      <c r="G3066" s="8">
        <v>1</v>
      </c>
      <c r="H3066" s="8">
        <v>33</v>
      </c>
      <c r="I3066" s="9">
        <v>8.4499999999999993</v>
      </c>
      <c r="J3066" s="10">
        <f t="shared" si="94"/>
        <v>1</v>
      </c>
      <c r="K3066" s="8">
        <v>0</v>
      </c>
      <c r="L3066" s="9">
        <v>11.2</v>
      </c>
      <c r="M3066" s="8">
        <v>0</v>
      </c>
      <c r="N3066" s="8">
        <v>1</v>
      </c>
      <c r="O3066" s="8">
        <v>33</v>
      </c>
      <c r="P3066" s="9">
        <v>8.4499999999999993</v>
      </c>
      <c r="Q3066" s="10">
        <f t="shared" si="95"/>
        <v>1</v>
      </c>
      <c r="R3066" s="8">
        <v>0</v>
      </c>
      <c r="S3066" s="9">
        <v>11.2</v>
      </c>
      <c r="T3066" s="8">
        <v>0</v>
      </c>
    </row>
    <row r="3067" spans="1:20" x14ac:dyDescent="0.35">
      <c r="A3067" t="s">
        <v>7896</v>
      </c>
      <c r="B3067" t="s">
        <v>7897</v>
      </c>
      <c r="C3067" t="s">
        <v>19</v>
      </c>
      <c r="D3067" t="s">
        <v>7922</v>
      </c>
      <c r="E3067" s="8">
        <v>5</v>
      </c>
      <c r="F3067" s="9">
        <v>0.95</v>
      </c>
      <c r="G3067" s="8">
        <v>2</v>
      </c>
      <c r="H3067" s="8">
        <v>94</v>
      </c>
      <c r="I3067" s="9">
        <v>0.95</v>
      </c>
      <c r="J3067" s="10">
        <f t="shared" si="94"/>
        <v>1</v>
      </c>
      <c r="K3067" s="8">
        <v>0</v>
      </c>
      <c r="L3067" s="9">
        <v>10.77</v>
      </c>
      <c r="M3067" s="8">
        <v>0</v>
      </c>
      <c r="N3067" s="8">
        <v>1</v>
      </c>
      <c r="O3067" s="8">
        <v>94</v>
      </c>
      <c r="P3067" s="9">
        <v>0.95</v>
      </c>
      <c r="Q3067" s="10">
        <f t="shared" si="95"/>
        <v>1</v>
      </c>
      <c r="R3067" s="8">
        <v>0</v>
      </c>
      <c r="S3067" s="9">
        <v>10.65</v>
      </c>
      <c r="T3067" s="8">
        <v>0</v>
      </c>
    </row>
    <row r="3068" spans="1:20" x14ac:dyDescent="0.35">
      <c r="A3068" t="s">
        <v>7898</v>
      </c>
      <c r="B3068" t="s">
        <v>7899</v>
      </c>
      <c r="C3068" t="s">
        <v>19</v>
      </c>
      <c r="D3068" t="s">
        <v>7922</v>
      </c>
      <c r="E3068" s="8">
        <v>3</v>
      </c>
      <c r="F3068" s="9">
        <v>2.5499999999999998</v>
      </c>
      <c r="G3068" s="8">
        <v>1</v>
      </c>
      <c r="H3068" s="8">
        <v>20</v>
      </c>
      <c r="I3068" s="9">
        <v>2.5499999999999998</v>
      </c>
      <c r="J3068" s="10">
        <f t="shared" si="94"/>
        <v>1</v>
      </c>
      <c r="K3068" s="8">
        <v>0</v>
      </c>
      <c r="L3068" s="9">
        <v>10.52</v>
      </c>
      <c r="M3068" s="8">
        <v>0</v>
      </c>
      <c r="N3068" s="8">
        <v>1</v>
      </c>
      <c r="O3068" s="8">
        <v>20</v>
      </c>
      <c r="P3068" s="9">
        <v>2.5499999999999998</v>
      </c>
      <c r="Q3068" s="10">
        <f t="shared" si="95"/>
        <v>1</v>
      </c>
      <c r="R3068" s="8">
        <v>0</v>
      </c>
      <c r="S3068" s="9">
        <v>10.52</v>
      </c>
      <c r="T3068" s="8">
        <v>0</v>
      </c>
    </row>
    <row r="3069" spans="1:20" x14ac:dyDescent="0.35">
      <c r="A3069" t="s">
        <v>7900</v>
      </c>
      <c r="B3069" t="s">
        <v>7901</v>
      </c>
      <c r="C3069" t="s">
        <v>19</v>
      </c>
      <c r="D3069" t="s">
        <v>7922</v>
      </c>
      <c r="E3069" s="8">
        <v>14</v>
      </c>
      <c r="F3069" s="9">
        <v>11.9</v>
      </c>
      <c r="G3069" s="8">
        <v>1</v>
      </c>
      <c r="H3069" s="8">
        <v>20</v>
      </c>
      <c r="I3069" s="9">
        <v>11.9</v>
      </c>
      <c r="J3069" s="10">
        <f t="shared" si="94"/>
        <v>1</v>
      </c>
      <c r="K3069" s="8">
        <v>0</v>
      </c>
      <c r="L3069" s="9">
        <v>6.08</v>
      </c>
      <c r="M3069" s="8">
        <v>0</v>
      </c>
      <c r="N3069" s="8">
        <v>1</v>
      </c>
      <c r="O3069" s="8">
        <v>20</v>
      </c>
      <c r="P3069" s="9">
        <v>11.9</v>
      </c>
      <c r="Q3069" s="10">
        <f t="shared" si="95"/>
        <v>1</v>
      </c>
      <c r="R3069" s="8">
        <v>0</v>
      </c>
      <c r="S3069" s="9">
        <v>6.08</v>
      </c>
      <c r="T3069" s="8">
        <v>0</v>
      </c>
    </row>
    <row r="3070" spans="1:20" x14ac:dyDescent="0.35">
      <c r="A3070" t="s">
        <v>7904</v>
      </c>
      <c r="B3070" t="s">
        <v>7905</v>
      </c>
      <c r="C3070" t="s">
        <v>19</v>
      </c>
      <c r="D3070" t="s">
        <v>7922</v>
      </c>
      <c r="E3070" s="8">
        <v>5</v>
      </c>
      <c r="F3070" s="9">
        <v>0.95</v>
      </c>
      <c r="G3070" s="8">
        <v>2</v>
      </c>
      <c r="H3070" s="8">
        <v>84</v>
      </c>
      <c r="I3070" s="9">
        <v>0.95</v>
      </c>
      <c r="J3070" s="10">
        <f t="shared" si="94"/>
        <v>1</v>
      </c>
      <c r="K3070" s="8">
        <v>0</v>
      </c>
      <c r="L3070" s="9">
        <v>9.77</v>
      </c>
      <c r="M3070" s="8">
        <v>0</v>
      </c>
      <c r="N3070" s="8">
        <v>1</v>
      </c>
      <c r="O3070" s="8">
        <v>84</v>
      </c>
      <c r="P3070" s="9">
        <v>0.95</v>
      </c>
      <c r="Q3070" s="10">
        <f t="shared" si="95"/>
        <v>1</v>
      </c>
      <c r="R3070" s="8">
        <v>0</v>
      </c>
      <c r="S3070" s="9">
        <v>9.65</v>
      </c>
      <c r="T3070" s="8">
        <v>0</v>
      </c>
    </row>
    <row r="3071" spans="1:20" x14ac:dyDescent="0.35">
      <c r="A3071" t="s">
        <v>7910</v>
      </c>
      <c r="B3071" t="s">
        <v>7911</v>
      </c>
      <c r="C3071" t="s">
        <v>19</v>
      </c>
      <c r="D3071" t="s">
        <v>7922</v>
      </c>
      <c r="E3071" s="8">
        <v>10</v>
      </c>
      <c r="F3071" s="9">
        <v>4.2</v>
      </c>
      <c r="G3071" s="8">
        <v>1</v>
      </c>
      <c r="H3071" s="8">
        <v>29</v>
      </c>
      <c r="I3071" s="9">
        <v>4.2</v>
      </c>
      <c r="J3071" s="10">
        <f t="shared" si="94"/>
        <v>1</v>
      </c>
      <c r="K3071" s="8">
        <v>0</v>
      </c>
      <c r="L3071" s="9">
        <v>7.51</v>
      </c>
      <c r="M3071" s="8">
        <v>0</v>
      </c>
      <c r="N3071" s="8">
        <v>1</v>
      </c>
      <c r="O3071" s="8">
        <v>29</v>
      </c>
      <c r="P3071" s="9">
        <v>4.2</v>
      </c>
      <c r="Q3071" s="10">
        <f t="shared" si="95"/>
        <v>1</v>
      </c>
      <c r="R3071" s="8">
        <v>0</v>
      </c>
      <c r="S3071" s="9">
        <v>7.51</v>
      </c>
      <c r="T3071" s="8">
        <v>0</v>
      </c>
    </row>
    <row r="3072" spans="1:20" x14ac:dyDescent="0.35">
      <c r="A3072" t="s">
        <v>7914</v>
      </c>
      <c r="B3072" t="s">
        <v>7915</v>
      </c>
      <c r="C3072" t="s">
        <v>19</v>
      </c>
      <c r="D3072" t="s">
        <v>7922</v>
      </c>
      <c r="E3072" s="8">
        <v>8</v>
      </c>
      <c r="F3072" s="9">
        <v>1.52</v>
      </c>
      <c r="G3072" s="8">
        <v>1</v>
      </c>
      <c r="H3072" s="8">
        <v>42</v>
      </c>
      <c r="I3072" s="9">
        <v>1.52</v>
      </c>
      <c r="J3072" s="10">
        <f t="shared" si="94"/>
        <v>1</v>
      </c>
      <c r="K3072" s="8">
        <v>0</v>
      </c>
      <c r="L3072" s="9">
        <v>4.57</v>
      </c>
      <c r="M3072" s="8">
        <v>0</v>
      </c>
      <c r="N3072" s="8">
        <v>1</v>
      </c>
      <c r="O3072" s="8">
        <v>42</v>
      </c>
      <c r="P3072" s="9">
        <v>1.52</v>
      </c>
      <c r="Q3072" s="10">
        <f t="shared" si="95"/>
        <v>1</v>
      </c>
      <c r="R3072" s="8">
        <v>0</v>
      </c>
      <c r="S3072" s="9">
        <v>4.57</v>
      </c>
      <c r="T3072" s="8">
        <v>0</v>
      </c>
    </row>
  </sheetData>
  <autoFilter ref="A4:T3072" xr:uid="{00000000-0009-0000-0000-000004000000}"/>
  <conditionalFormatting sqref="J5:J3072">
    <cfRule type="cellIs" dxfId="1" priority="1" operator="lessThan">
      <formula>0.9</formula>
    </cfRule>
  </conditionalFormatting>
  <conditionalFormatting sqref="Q5:Q3072">
    <cfRule type="cellIs" dxfId="0" priority="2" operator="lessThan">
      <formula>0.9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/>
  </sheetViews>
  <sheetFormatPr defaultRowHeight="14.5" x14ac:dyDescent="0.35"/>
  <cols>
    <col min="1" max="1" width="34" customWidth="1"/>
    <col min="2" max="3" width="10" customWidth="1"/>
    <col min="4" max="4" width="18" customWidth="1"/>
    <col min="5" max="5" width="16" customWidth="1"/>
    <col min="6" max="6" width="14" customWidth="1"/>
  </cols>
  <sheetData>
    <row r="1" spans="1:6" ht="18.5" x14ac:dyDescent="0.45">
      <c r="A1" s="1" t="s">
        <v>7941</v>
      </c>
    </row>
    <row r="2" spans="1:6" x14ac:dyDescent="0.35">
      <c r="A2" s="2" t="s">
        <v>7942</v>
      </c>
    </row>
    <row r="4" spans="1:6" ht="32" customHeight="1" x14ac:dyDescent="0.35">
      <c r="A4" s="3" t="s">
        <v>7943</v>
      </c>
      <c r="B4" s="3" t="s">
        <v>7944</v>
      </c>
      <c r="C4" s="3" t="s">
        <v>8</v>
      </c>
      <c r="D4" s="3" t="s">
        <v>10</v>
      </c>
      <c r="E4" s="3" t="s">
        <v>9</v>
      </c>
      <c r="F4" s="3" t="s">
        <v>14</v>
      </c>
    </row>
    <row r="5" spans="1:6" x14ac:dyDescent="0.35">
      <c r="A5" t="s">
        <v>7945</v>
      </c>
      <c r="B5" t="s">
        <v>7946</v>
      </c>
      <c r="C5" s="10">
        <v>0.87696248498933893</v>
      </c>
      <c r="D5" s="9">
        <v>846958.51755833183</v>
      </c>
      <c r="E5" s="8">
        <v>3852</v>
      </c>
      <c r="F5" s="9">
        <v>304076.96559038432</v>
      </c>
    </row>
    <row r="6" spans="1:6" x14ac:dyDescent="0.35">
      <c r="A6" t="s">
        <v>7945</v>
      </c>
      <c r="B6" t="s">
        <v>7947</v>
      </c>
      <c r="C6" s="10">
        <v>0.90231422723712718</v>
      </c>
      <c r="D6" s="9">
        <v>937127.81801814889</v>
      </c>
      <c r="E6" s="8">
        <v>2911</v>
      </c>
      <c r="F6" s="9">
        <v>327235.26569649589</v>
      </c>
    </row>
    <row r="7" spans="1:6" x14ac:dyDescent="0.35">
      <c r="A7" t="s">
        <v>7945</v>
      </c>
      <c r="B7" t="s">
        <v>7948</v>
      </c>
      <c r="C7" s="10">
        <v>0.91449780243346934</v>
      </c>
      <c r="D7" s="9">
        <v>994618.70276893617</v>
      </c>
      <c r="E7" s="8">
        <v>2516</v>
      </c>
      <c r="F7" s="9">
        <v>342077.39294667757</v>
      </c>
    </row>
    <row r="8" spans="1:6" x14ac:dyDescent="0.35">
      <c r="A8" t="s">
        <v>7945</v>
      </c>
      <c r="B8" t="s">
        <v>7949</v>
      </c>
      <c r="C8" s="10">
        <v>0.92939093797854921</v>
      </c>
      <c r="D8" s="9">
        <v>1075787.490541026</v>
      </c>
      <c r="E8" s="8">
        <v>2102</v>
      </c>
      <c r="F8" s="9">
        <v>362358.65166331391</v>
      </c>
    </row>
    <row r="9" spans="1:6" x14ac:dyDescent="0.35">
      <c r="A9" t="s">
        <v>7945</v>
      </c>
      <c r="B9" t="s">
        <v>7950</v>
      </c>
      <c r="C9" s="10">
        <v>0.93866233094118268</v>
      </c>
      <c r="D9" s="9">
        <v>1144833.316276157</v>
      </c>
      <c r="E9" s="8">
        <v>1839</v>
      </c>
      <c r="F9" s="9">
        <v>379367.30375603627</v>
      </c>
    </row>
    <row r="10" spans="1:6" x14ac:dyDescent="0.35">
      <c r="A10" t="s">
        <v>7945</v>
      </c>
      <c r="B10" t="s">
        <v>7951</v>
      </c>
      <c r="C10" s="10">
        <v>0.94570955463506345</v>
      </c>
      <c r="D10" s="9">
        <v>1223088.3285680499</v>
      </c>
      <c r="E10" s="8">
        <v>1612</v>
      </c>
      <c r="F10" s="9">
        <v>398301.15274647309</v>
      </c>
    </row>
    <row r="11" spans="1:6" x14ac:dyDescent="0.35">
      <c r="A11" t="s">
        <v>7945</v>
      </c>
      <c r="B11" t="s">
        <v>7952</v>
      </c>
      <c r="C11" s="10">
        <v>0.95017968932922969</v>
      </c>
      <c r="D11" s="9">
        <v>1274568.526544133</v>
      </c>
      <c r="E11" s="8">
        <v>1498</v>
      </c>
      <c r="F11" s="9">
        <v>410631.19843326148</v>
      </c>
    </row>
    <row r="12" spans="1:6" x14ac:dyDescent="0.35">
      <c r="A12" t="s">
        <v>7945</v>
      </c>
      <c r="B12" t="s">
        <v>7953</v>
      </c>
      <c r="C12" s="10">
        <v>0.95414911574757633</v>
      </c>
      <c r="D12" s="9">
        <v>1323191.766786902</v>
      </c>
      <c r="E12" s="8">
        <v>1381</v>
      </c>
      <c r="F12" s="9">
        <v>422326.94618159282</v>
      </c>
    </row>
    <row r="13" spans="1:6" x14ac:dyDescent="0.35">
      <c r="A13" t="s">
        <v>7954</v>
      </c>
      <c r="B13" t="s">
        <v>7955</v>
      </c>
      <c r="C13" s="10">
        <v>0.87696248498933893</v>
      </c>
      <c r="D13" s="9">
        <v>846958.51755833183</v>
      </c>
      <c r="E13" s="8">
        <v>3852</v>
      </c>
      <c r="F13" s="9">
        <v>304076.96559038432</v>
      </c>
    </row>
    <row r="14" spans="1:6" x14ac:dyDescent="0.35">
      <c r="A14" t="s">
        <v>7954</v>
      </c>
      <c r="B14" t="s">
        <v>7956</v>
      </c>
      <c r="C14" s="10">
        <v>0.90086681550553016</v>
      </c>
      <c r="D14" s="9">
        <v>934759.91471031972</v>
      </c>
      <c r="E14" s="8">
        <v>3059</v>
      </c>
      <c r="F14" s="9">
        <v>326213.82647161232</v>
      </c>
    </row>
    <row r="15" spans="1:6" x14ac:dyDescent="0.35">
      <c r="A15" t="s">
        <v>7954</v>
      </c>
      <c r="B15" t="s">
        <v>7957</v>
      </c>
      <c r="C15" s="10">
        <v>0.9174772262110702</v>
      </c>
      <c r="D15" s="9">
        <v>1025571.123919538</v>
      </c>
      <c r="E15" s="8">
        <v>2536</v>
      </c>
      <c r="F15" s="9">
        <v>348995.25936604722</v>
      </c>
    </row>
    <row r="16" spans="1:6" x14ac:dyDescent="0.35">
      <c r="A16" t="s">
        <v>7954</v>
      </c>
      <c r="B16" t="s">
        <v>7958</v>
      </c>
      <c r="C16" s="10">
        <v>0.93095550587815212</v>
      </c>
      <c r="D16" s="9">
        <v>1120387.0791291951</v>
      </c>
      <c r="E16" s="8">
        <v>2188</v>
      </c>
      <c r="F16" s="9">
        <v>372050.86441442952</v>
      </c>
    </row>
    <row r="17" spans="1:6" x14ac:dyDescent="0.35">
      <c r="A17" t="s">
        <v>7954</v>
      </c>
      <c r="B17" t="s">
        <v>7959</v>
      </c>
      <c r="C17" s="10">
        <v>0.93927569295983659</v>
      </c>
      <c r="D17" s="9">
        <v>1214986.472091442</v>
      </c>
      <c r="E17" s="8">
        <v>1943</v>
      </c>
      <c r="F17" s="9">
        <v>394606.49355956347</v>
      </c>
    </row>
    <row r="18" spans="1:6" x14ac:dyDescent="0.35">
      <c r="A18" t="s">
        <v>7954</v>
      </c>
      <c r="B18" t="s">
        <v>7960</v>
      </c>
      <c r="C18" s="10">
        <v>0.95136391887069949</v>
      </c>
      <c r="D18" s="9">
        <v>1410626.43929724</v>
      </c>
      <c r="E18" s="8">
        <v>1603</v>
      </c>
      <c r="F18" s="9">
        <v>441329.178299363</v>
      </c>
    </row>
    <row r="19" spans="1:6" x14ac:dyDescent="0.35">
      <c r="A19" t="s">
        <v>7954</v>
      </c>
      <c r="B19" t="s">
        <v>7961</v>
      </c>
      <c r="C19" s="10">
        <v>0.9587753456894943</v>
      </c>
      <c r="D19" s="9">
        <v>1604799.4149598901</v>
      </c>
      <c r="E19" s="8">
        <v>1353</v>
      </c>
      <c r="F19" s="9">
        <v>486988.32652920543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Summary</vt:lpstr>
      <vt:lpstr>Assumptions</vt:lpstr>
      <vt:lpstr>SKU Policy</vt:lpstr>
      <vt:lpstr>ABC-XYZ</vt:lpstr>
      <vt:lpstr>Backtest</vt:lpstr>
      <vt:lpstr>Trade-off</vt:lpstr>
      <vt:lpstr>CostRatio</vt:lpstr>
      <vt:lpstr>CutA</vt:lpstr>
      <vt:lpstr>CutB</vt:lpstr>
      <vt:lpstr>CutX</vt:lpstr>
      <vt:lpstr>CutY</vt:lpstr>
      <vt:lpstr>HoldingRate</vt:lpstr>
      <vt:lpstr>LeadTime</vt:lpstr>
      <vt:lpstr>OrderCost</vt:lpstr>
      <vt:lpstr>TargetClass</vt:lpstr>
      <vt:lpstr>TargetLevel</vt:lpstr>
      <vt:lpstr>WeeksPerYear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Nana A Afari</cp:lastModifiedBy>
  <dcterms:created xsi:type="dcterms:W3CDTF">2026-10-12T21:13:30Z</dcterms:created>
  <dcterms:modified xsi:type="dcterms:W3CDTF">2026-10-12T21:13:37Z</dcterms:modified>
</cp:coreProperties>
</file>